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245" tabRatio="881" activeTab="13"/>
  </bookViews>
  <sheets>
    <sheet name="Sheet1 (2)" sheetId="21" r:id="rId1"/>
    <sheet name="Mayagow" sheetId="17" r:id="rId2"/>
    <sheet name="Kuppe" sheetId="16" r:id="rId3"/>
    <sheet name="Hosakote" sheetId="15" r:id="rId4"/>
    <sheet name="Haliyur" sheetId="14" r:id="rId5"/>
    <sheet name="Bydrahally" sheetId="13" r:id="rId6"/>
    <sheet name="Siddapura" sheetId="12" r:id="rId7"/>
    <sheet name="Mavathur" sheetId="11" r:id="rId8"/>
    <sheet name="Kesthur" sheetId="10" r:id="rId9"/>
    <sheet name="Hebbalu" sheetId="9" r:id="rId10"/>
    <sheet name="Arjunahally" sheetId="8" r:id="rId11"/>
    <sheet name="chandagalu" sheetId="7" r:id="rId12"/>
    <sheet name="adgur" sheetId="6" r:id="rId13"/>
    <sheet name="Hampapura" sheetId="5" r:id="rId14"/>
    <sheet name="Thippur" sheetId="4" r:id="rId15"/>
    <sheet name="Laland" sheetId="3" r:id="rId16"/>
    <sheet name="kaggere" sheetId="2" r:id="rId17"/>
    <sheet name="DODDEKOPPAL" sheetId="1" r:id="rId18"/>
    <sheet name="Sheet4 (2)" sheetId="24" r:id="rId19"/>
    <sheet name="Sheet4" sheetId="22" r:id="rId20"/>
    <sheet name="Sheet1" sheetId="18" r:id="rId21"/>
    <sheet name="Sheet2" sheetId="19" r:id="rId22"/>
    <sheet name="Sheet3" sheetId="20" r:id="rId23"/>
  </sheets>
  <definedNames>
    <definedName name="_xlnm._FilterDatabase" localSheetId="16" hidden="1">kaggere!$A$527:$AF$569</definedName>
    <definedName name="_xlnm._FilterDatabase" localSheetId="15" hidden="1">Laland!$A$757:$AE$822</definedName>
    <definedName name="_xlnm._FilterDatabase" localSheetId="1" hidden="1">Mayagow!$F$1:$G$121</definedName>
    <definedName name="_xlnm.Print_Area" localSheetId="12">adgur!$A$1:$AB$588</definedName>
    <definedName name="_xlnm.Print_Area" localSheetId="10">Arjunahally!$A$1:$AB$765</definedName>
    <definedName name="_xlnm.Print_Area" localSheetId="5">Bydrahally!$A$1:$AB$590</definedName>
    <definedName name="_xlnm.Print_Area" localSheetId="11">chandagalu!$A$1:$AC$460</definedName>
    <definedName name="_xlnm.Print_Area" localSheetId="17">DODDEKOPPAL!$A$1:$AB$1026</definedName>
    <definedName name="_xlnm.Print_Area" localSheetId="4">Haliyur!$A$1:$AB$617</definedName>
    <definedName name="_xlnm.Print_Area" localSheetId="13">Hampapura!$A$1:$AB$554</definedName>
    <definedName name="_xlnm.Print_Area" localSheetId="9">Hebbalu!$A$1:$AB$558</definedName>
    <definedName name="_xlnm.Print_Area" localSheetId="3">Hosakote!$A$1:$AB$668</definedName>
    <definedName name="_xlnm.Print_Area" localSheetId="16">kaggere!$A$1:$AB$747</definedName>
    <definedName name="_xlnm.Print_Area" localSheetId="8">Kesthur!$A$1:$AB$484</definedName>
    <definedName name="_xlnm.Print_Area" localSheetId="2">Kuppe!$A$1:$AB$588</definedName>
    <definedName name="_xlnm.Print_Area" localSheetId="15">Laland!$A$1:$AB$1067</definedName>
    <definedName name="_xlnm.Print_Area" localSheetId="7">Mavathur!$A$1:$AB$638</definedName>
    <definedName name="_xlnm.Print_Area" localSheetId="1">Mayagow!$A$1:$AB$777</definedName>
    <definedName name="_xlnm.Print_Area" localSheetId="21">Sheet2!$B$1:$F$22</definedName>
    <definedName name="_xlnm.Print_Area" localSheetId="6">Siddapura!$A$1:$AB$509</definedName>
    <definedName name="_xlnm.Print_Area" localSheetId="14">Thippur!$A$1:$AB$707</definedName>
  </definedNames>
  <calcPr calcId="145621"/>
</workbook>
</file>

<file path=xl/calcChain.xml><?xml version="1.0" encoding="utf-8"?>
<calcChain xmlns="http://schemas.openxmlformats.org/spreadsheetml/2006/main">
  <c r="Y768" i="17" l="1"/>
  <c r="AB707" i="17" l="1"/>
  <c r="AB674" i="17"/>
  <c r="AB744" i="17"/>
  <c r="AA744" i="17"/>
  <c r="Z744" i="17"/>
  <c r="Y744" i="17"/>
  <c r="X744" i="17"/>
  <c r="W744" i="17"/>
  <c r="W769" i="17" s="1"/>
  <c r="V744" i="17"/>
  <c r="V769" i="17" s="1"/>
  <c r="U744" i="17"/>
  <c r="T744" i="17"/>
  <c r="S744" i="17"/>
  <c r="R744" i="17"/>
  <c r="Q744" i="17"/>
  <c r="P744" i="17"/>
  <c r="O744" i="17"/>
  <c r="O769" i="17" s="1"/>
  <c r="N744" i="17"/>
  <c r="N769" i="17" s="1"/>
  <c r="M744" i="17"/>
  <c r="L744" i="17"/>
  <c r="AA769" i="17"/>
  <c r="Z769" i="17"/>
  <c r="S769" i="17"/>
  <c r="R769" i="17"/>
  <c r="J769" i="17"/>
  <c r="AB768" i="17"/>
  <c r="AB769" i="17" s="1"/>
  <c r="AA768" i="17"/>
  <c r="Z768" i="17"/>
  <c r="Y769" i="17"/>
  <c r="X768" i="17"/>
  <c r="X769" i="17" s="1"/>
  <c r="W768" i="17"/>
  <c r="V768" i="17"/>
  <c r="U768" i="17"/>
  <c r="U769" i="17" s="1"/>
  <c r="T768" i="17"/>
  <c r="T769" i="17" s="1"/>
  <c r="S768" i="17"/>
  <c r="R768" i="17"/>
  <c r="Q768" i="17"/>
  <c r="Q769" i="17" s="1"/>
  <c r="P768" i="17"/>
  <c r="P769" i="17" s="1"/>
  <c r="O768" i="17"/>
  <c r="N768" i="17"/>
  <c r="M768" i="17"/>
  <c r="M769" i="17" s="1"/>
  <c r="L768" i="17"/>
  <c r="L769" i="17" s="1"/>
  <c r="J768" i="17"/>
  <c r="J744" i="17"/>
  <c r="AB481" i="16"/>
  <c r="AB475" i="16"/>
  <c r="Q556" i="16"/>
  <c r="Q557" i="16"/>
  <c r="Q558" i="16"/>
  <c r="Q559" i="16"/>
  <c r="Q560" i="16"/>
  <c r="Q561" i="16"/>
  <c r="Q562" i="16"/>
  <c r="Q563" i="16"/>
  <c r="Q564" i="16"/>
  <c r="Q565" i="16"/>
  <c r="Q566" i="16"/>
  <c r="Q567" i="16"/>
  <c r="Q568" i="16"/>
  <c r="Q569" i="16"/>
  <c r="Q570" i="16"/>
  <c r="Q571" i="16"/>
  <c r="Q572" i="16"/>
  <c r="Q573" i="16"/>
  <c r="Q574" i="16"/>
  <c r="Q575" i="16"/>
  <c r="Q576" i="16"/>
  <c r="Q577" i="16"/>
  <c r="Q578" i="16"/>
  <c r="Q579" i="16"/>
  <c r="Q580" i="16"/>
  <c r="Q581" i="16"/>
  <c r="Q582" i="16"/>
  <c r="Q583" i="16"/>
  <c r="Q555" i="16"/>
  <c r="AB529" i="16"/>
  <c r="AA529" i="16"/>
  <c r="Z529" i="16"/>
  <c r="Y529" i="16"/>
  <c r="X529" i="16"/>
  <c r="W529" i="16"/>
  <c r="V529" i="16"/>
  <c r="V546" i="16" s="1"/>
  <c r="U529" i="16"/>
  <c r="T529" i="16"/>
  <c r="S529" i="16"/>
  <c r="R529" i="16"/>
  <c r="Q529" i="16"/>
  <c r="P529" i="16"/>
  <c r="O529" i="16"/>
  <c r="N529" i="16"/>
  <c r="N546" i="16" s="1"/>
  <c r="M529" i="16"/>
  <c r="L529" i="16"/>
  <c r="J529" i="16"/>
  <c r="AA546" i="16"/>
  <c r="Z546" i="16"/>
  <c r="W546" i="16"/>
  <c r="S546" i="16"/>
  <c r="R546" i="16"/>
  <c r="J546" i="16"/>
  <c r="AB545" i="16"/>
  <c r="AB546" i="16" s="1"/>
  <c r="AA545" i="16"/>
  <c r="Z545" i="16"/>
  <c r="Y545" i="16"/>
  <c r="X545" i="16"/>
  <c r="X546" i="16" s="1"/>
  <c r="W545" i="16"/>
  <c r="V545" i="16"/>
  <c r="U545" i="16"/>
  <c r="T545" i="16"/>
  <c r="T546" i="16" s="1"/>
  <c r="S545" i="16"/>
  <c r="R545" i="16"/>
  <c r="Q545" i="16"/>
  <c r="P545" i="16"/>
  <c r="P546" i="16" s="1"/>
  <c r="O545" i="16"/>
  <c r="N545" i="16"/>
  <c r="M545" i="16"/>
  <c r="L545" i="16"/>
  <c r="L546" i="16" s="1"/>
  <c r="J545" i="16"/>
  <c r="S602" i="15"/>
  <c r="J602" i="15"/>
  <c r="AB602" i="15"/>
  <c r="AA602" i="15"/>
  <c r="Z602" i="15"/>
  <c r="Y602" i="15"/>
  <c r="X602" i="15"/>
  <c r="W602" i="15"/>
  <c r="V602" i="15"/>
  <c r="V622" i="15" s="1"/>
  <c r="U602" i="15"/>
  <c r="T602" i="15"/>
  <c r="R602" i="15"/>
  <c r="Q602" i="15"/>
  <c r="P602" i="15"/>
  <c r="O602" i="15"/>
  <c r="N602" i="15"/>
  <c r="N622" i="15" s="1"/>
  <c r="M602" i="15"/>
  <c r="L602" i="15"/>
  <c r="Z622" i="15"/>
  <c r="Y622" i="15"/>
  <c r="U622" i="15"/>
  <c r="R622" i="15"/>
  <c r="Q622" i="15"/>
  <c r="M622" i="15"/>
  <c r="AB621" i="15"/>
  <c r="AB622" i="15" s="1"/>
  <c r="AA621" i="15"/>
  <c r="Z621" i="15"/>
  <c r="Y621" i="15"/>
  <c r="X621" i="15"/>
  <c r="X622" i="15" s="1"/>
  <c r="W621" i="15"/>
  <c r="V621" i="15"/>
  <c r="U621" i="15"/>
  <c r="T621" i="15"/>
  <c r="T622" i="15" s="1"/>
  <c r="S621" i="15"/>
  <c r="R621" i="15"/>
  <c r="Q621" i="15"/>
  <c r="P621" i="15"/>
  <c r="P622" i="15" s="1"/>
  <c r="O621" i="15"/>
  <c r="N621" i="15"/>
  <c r="M621" i="15"/>
  <c r="L621" i="15"/>
  <c r="L622" i="15" s="1"/>
  <c r="J621" i="15"/>
  <c r="J622" i="15" s="1"/>
  <c r="AB589" i="14"/>
  <c r="AA589" i="14"/>
  <c r="Z589" i="14"/>
  <c r="Y589" i="14"/>
  <c r="X589" i="14"/>
  <c r="W589" i="14"/>
  <c r="V589" i="14"/>
  <c r="U589" i="14"/>
  <c r="T589" i="14"/>
  <c r="S589" i="14"/>
  <c r="R589" i="14"/>
  <c r="Q589" i="14"/>
  <c r="P589" i="14"/>
  <c r="O589" i="14"/>
  <c r="N589" i="14"/>
  <c r="M589" i="14"/>
  <c r="L589" i="14"/>
  <c r="J610" i="14"/>
  <c r="J611" i="14" s="1"/>
  <c r="J589" i="14"/>
  <c r="AB610" i="14"/>
  <c r="AA610" i="14"/>
  <c r="Z610" i="14"/>
  <c r="Y610" i="14"/>
  <c r="Y611" i="14" s="1"/>
  <c r="X610" i="14"/>
  <c r="W610" i="14"/>
  <c r="V610" i="14"/>
  <c r="U610" i="14"/>
  <c r="U611" i="14" s="1"/>
  <c r="T610" i="14"/>
  <c r="S610" i="14"/>
  <c r="R610" i="14"/>
  <c r="Q610" i="14"/>
  <c r="Q611" i="14" s="1"/>
  <c r="P610" i="14"/>
  <c r="O610" i="14"/>
  <c r="N610" i="14"/>
  <c r="M610" i="14"/>
  <c r="M611" i="14" s="1"/>
  <c r="L610" i="14"/>
  <c r="S563" i="13"/>
  <c r="S581" i="13"/>
  <c r="L581" i="13"/>
  <c r="AB514" i="13"/>
  <c r="AB513" i="13"/>
  <c r="AA582" i="13"/>
  <c r="Z582" i="13"/>
  <c r="W582" i="13"/>
  <c r="V582" i="13"/>
  <c r="S582" i="13"/>
  <c r="R582" i="13"/>
  <c r="O582" i="13"/>
  <c r="N582" i="13"/>
  <c r="J582" i="13"/>
  <c r="AB581" i="13"/>
  <c r="AB582" i="13" s="1"/>
  <c r="AA581" i="13"/>
  <c r="Z581" i="13"/>
  <c r="Y581" i="13"/>
  <c r="Y582" i="13" s="1"/>
  <c r="X581" i="13"/>
  <c r="X582" i="13" s="1"/>
  <c r="W581" i="13"/>
  <c r="V581" i="13"/>
  <c r="U581" i="13"/>
  <c r="U582" i="13" s="1"/>
  <c r="T581" i="13"/>
  <c r="T582" i="13" s="1"/>
  <c r="R581" i="13"/>
  <c r="Q581" i="13"/>
  <c r="Q582" i="13" s="1"/>
  <c r="P581" i="13"/>
  <c r="P582" i="13" s="1"/>
  <c r="O581" i="13"/>
  <c r="N581" i="13"/>
  <c r="M581" i="13"/>
  <c r="M582" i="13" s="1"/>
  <c r="L582" i="13"/>
  <c r="J581" i="13"/>
  <c r="AB563" i="13"/>
  <c r="AA563" i="13"/>
  <c r="Z563" i="13"/>
  <c r="Y563" i="13"/>
  <c r="X563" i="13"/>
  <c r="W563" i="13"/>
  <c r="V563" i="13"/>
  <c r="U563" i="13"/>
  <c r="T563" i="13"/>
  <c r="R563" i="13"/>
  <c r="Q563" i="13"/>
  <c r="P563" i="13"/>
  <c r="O563" i="13"/>
  <c r="N563" i="13"/>
  <c r="M563" i="13"/>
  <c r="L563" i="13"/>
  <c r="J563" i="13"/>
  <c r="O546" i="16" l="1"/>
  <c r="M546" i="16"/>
  <c r="U546" i="16"/>
  <c r="Q546" i="16"/>
  <c r="Y546" i="16"/>
  <c r="O622" i="15"/>
  <c r="S622" i="15"/>
  <c r="W622" i="15"/>
  <c r="AA622" i="15"/>
  <c r="N611" i="14"/>
  <c r="R611" i="14"/>
  <c r="V611" i="14"/>
  <c r="Z611" i="14"/>
  <c r="O611" i="14"/>
  <c r="S611" i="14"/>
  <c r="W611" i="14"/>
  <c r="AA611" i="14"/>
  <c r="L611" i="14"/>
  <c r="P611" i="14"/>
  <c r="T611" i="14"/>
  <c r="X611" i="14"/>
  <c r="AB611" i="14"/>
  <c r="AB429" i="12"/>
  <c r="AB428" i="12"/>
  <c r="AB475" i="12"/>
  <c r="AA475" i="12"/>
  <c r="Z475" i="12"/>
  <c r="Y475" i="12"/>
  <c r="X475" i="12"/>
  <c r="W475" i="12"/>
  <c r="V475" i="12"/>
  <c r="U475" i="12"/>
  <c r="T475" i="12"/>
  <c r="S475" i="12"/>
  <c r="R475" i="12"/>
  <c r="Q475" i="12"/>
  <c r="P475" i="12"/>
  <c r="O475" i="12"/>
  <c r="N475" i="12"/>
  <c r="M475" i="12"/>
  <c r="L475" i="12"/>
  <c r="J475" i="12"/>
  <c r="Y489" i="12"/>
  <c r="U489" i="12"/>
  <c r="Q489" i="12"/>
  <c r="M489" i="12"/>
  <c r="AB488" i="12"/>
  <c r="AA488" i="12"/>
  <c r="Z488" i="12"/>
  <c r="Z489" i="12" s="1"/>
  <c r="Y488" i="12"/>
  <c r="X488" i="12"/>
  <c r="W488" i="12"/>
  <c r="V488" i="12"/>
  <c r="V489" i="12" s="1"/>
  <c r="U488" i="12"/>
  <c r="T488" i="12"/>
  <c r="S488" i="12"/>
  <c r="R488" i="12"/>
  <c r="R489" i="12" s="1"/>
  <c r="Q488" i="12"/>
  <c r="P488" i="12"/>
  <c r="O488" i="12"/>
  <c r="N488" i="12"/>
  <c r="N489" i="12" s="1"/>
  <c r="M488" i="12"/>
  <c r="L488" i="12"/>
  <c r="J488" i="12"/>
  <c r="J489" i="12" s="1"/>
  <c r="AB600" i="11"/>
  <c r="AA600" i="11"/>
  <c r="Z600" i="11"/>
  <c r="Y600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J600" i="11"/>
  <c r="AB616" i="11"/>
  <c r="AA616" i="11"/>
  <c r="AA617" i="11" s="1"/>
  <c r="Z616" i="11"/>
  <c r="Y616" i="11"/>
  <c r="Y617" i="11" s="1"/>
  <c r="X616" i="11"/>
  <c r="W616" i="11"/>
  <c r="V616" i="11"/>
  <c r="U616" i="11"/>
  <c r="U617" i="11" s="1"/>
  <c r="T616" i="11"/>
  <c r="S616" i="11"/>
  <c r="R616" i="11"/>
  <c r="Q616" i="11"/>
  <c r="Q617" i="11" s="1"/>
  <c r="P616" i="11"/>
  <c r="O616" i="11"/>
  <c r="O617" i="11" s="1"/>
  <c r="N616" i="11"/>
  <c r="M616" i="11"/>
  <c r="M617" i="11" s="1"/>
  <c r="L616" i="11"/>
  <c r="J616" i="11"/>
  <c r="J617" i="11" s="1"/>
  <c r="J454" i="10"/>
  <c r="AB445" i="10"/>
  <c r="AA445" i="10"/>
  <c r="Z445" i="10"/>
  <c r="Z455" i="10" s="1"/>
  <c r="Y445" i="10"/>
  <c r="X445" i="10"/>
  <c r="W445" i="10"/>
  <c r="W455" i="10" s="1"/>
  <c r="V445" i="10"/>
  <c r="V455" i="10" s="1"/>
  <c r="U445" i="10"/>
  <c r="T445" i="10"/>
  <c r="S445" i="10"/>
  <c r="R445" i="10"/>
  <c r="R455" i="10" s="1"/>
  <c r="Q445" i="10"/>
  <c r="P445" i="10"/>
  <c r="O445" i="10"/>
  <c r="O455" i="10" s="1"/>
  <c r="N445" i="10"/>
  <c r="N455" i="10" s="1"/>
  <c r="M445" i="10"/>
  <c r="L445" i="10"/>
  <c r="J445" i="10"/>
  <c r="AA455" i="10"/>
  <c r="S455" i="10"/>
  <c r="J455" i="10"/>
  <c r="AB454" i="10"/>
  <c r="AA454" i="10"/>
  <c r="Z454" i="10"/>
  <c r="Y454" i="10"/>
  <c r="Y455" i="10" s="1"/>
  <c r="X454" i="10"/>
  <c r="W454" i="10"/>
  <c r="V454" i="10"/>
  <c r="U454" i="10"/>
  <c r="U455" i="10" s="1"/>
  <c r="T454" i="10"/>
  <c r="S454" i="10"/>
  <c r="R454" i="10"/>
  <c r="Q454" i="10"/>
  <c r="Q455" i="10" s="1"/>
  <c r="P454" i="10"/>
  <c r="O454" i="10"/>
  <c r="N454" i="10"/>
  <c r="M454" i="10"/>
  <c r="M455" i="10" s="1"/>
  <c r="L454" i="10"/>
  <c r="AB514" i="9"/>
  <c r="AA514" i="9"/>
  <c r="AA530" i="9" s="1"/>
  <c r="Z514" i="9"/>
  <c r="Z530" i="9" s="1"/>
  <c r="Y514" i="9"/>
  <c r="X514" i="9"/>
  <c r="W514" i="9"/>
  <c r="V514" i="9"/>
  <c r="U514" i="9"/>
  <c r="T514" i="9"/>
  <c r="S514" i="9"/>
  <c r="S530" i="9" s="1"/>
  <c r="R514" i="9"/>
  <c r="R530" i="9" s="1"/>
  <c r="Q514" i="9"/>
  <c r="P514" i="9"/>
  <c r="O514" i="9"/>
  <c r="N514" i="9"/>
  <c r="M514" i="9"/>
  <c r="L514" i="9"/>
  <c r="J514" i="9"/>
  <c r="J530" i="9"/>
  <c r="W530" i="9"/>
  <c r="V530" i="9"/>
  <c r="O530" i="9"/>
  <c r="N530" i="9"/>
  <c r="AB529" i="9"/>
  <c r="AA529" i="9"/>
  <c r="Z529" i="9"/>
  <c r="Y529" i="9"/>
  <c r="Y530" i="9" s="1"/>
  <c r="X529" i="9"/>
  <c r="W529" i="9"/>
  <c r="V529" i="9"/>
  <c r="U529" i="9"/>
  <c r="U530" i="9" s="1"/>
  <c r="T529" i="9"/>
  <c r="S529" i="9"/>
  <c r="R529" i="9"/>
  <c r="Q529" i="9"/>
  <c r="Q530" i="9" s="1"/>
  <c r="P529" i="9"/>
  <c r="O529" i="9"/>
  <c r="N529" i="9"/>
  <c r="M529" i="9"/>
  <c r="M530" i="9" s="1"/>
  <c r="L529" i="9"/>
  <c r="J529" i="9"/>
  <c r="O489" i="12" l="1"/>
  <c r="S489" i="12"/>
  <c r="W489" i="12"/>
  <c r="AA489" i="12"/>
  <c r="L489" i="12"/>
  <c r="P489" i="12"/>
  <c r="T489" i="12"/>
  <c r="X489" i="12"/>
  <c r="AB489" i="12"/>
  <c r="S617" i="11"/>
  <c r="W617" i="11"/>
  <c r="N617" i="11"/>
  <c r="R617" i="11"/>
  <c r="V617" i="11"/>
  <c r="Z617" i="11"/>
  <c r="L617" i="11"/>
  <c r="P617" i="11"/>
  <c r="T617" i="11"/>
  <c r="X617" i="11"/>
  <c r="AB617" i="11"/>
  <c r="L455" i="10"/>
  <c r="P455" i="10"/>
  <c r="T455" i="10"/>
  <c r="X455" i="10"/>
  <c r="AB455" i="10"/>
  <c r="L530" i="9"/>
  <c r="P530" i="9"/>
  <c r="T530" i="9"/>
  <c r="X530" i="9"/>
  <c r="AB530" i="9"/>
  <c r="AB987" i="1"/>
  <c r="AB954" i="1"/>
  <c r="AA954" i="1"/>
  <c r="AA987" i="1" s="1"/>
  <c r="Z954" i="1"/>
  <c r="Y954" i="1"/>
  <c r="X954" i="1"/>
  <c r="W954" i="1"/>
  <c r="W987" i="1" s="1"/>
  <c r="V954" i="1"/>
  <c r="U954" i="1"/>
  <c r="T954" i="1"/>
  <c r="S954" i="1"/>
  <c r="S987" i="1" s="1"/>
  <c r="R954" i="1"/>
  <c r="Q954" i="1"/>
  <c r="P954" i="1"/>
  <c r="O954" i="1"/>
  <c r="O987" i="1" s="1"/>
  <c r="N954" i="1"/>
  <c r="M954" i="1"/>
  <c r="L954" i="1"/>
  <c r="J954" i="1"/>
  <c r="Z987" i="1"/>
  <c r="V987" i="1"/>
  <c r="R987" i="1"/>
  <c r="N987" i="1"/>
  <c r="J987" i="1"/>
  <c r="AB986" i="1"/>
  <c r="AA986" i="1"/>
  <c r="Z986" i="1"/>
  <c r="Y986" i="1"/>
  <c r="Y987" i="1" s="1"/>
  <c r="X986" i="1"/>
  <c r="W986" i="1"/>
  <c r="V986" i="1"/>
  <c r="U986" i="1"/>
  <c r="U987" i="1" s="1"/>
  <c r="T986" i="1"/>
  <c r="S986" i="1"/>
  <c r="R986" i="1"/>
  <c r="Q986" i="1"/>
  <c r="Q987" i="1" s="1"/>
  <c r="P986" i="1"/>
  <c r="O986" i="1"/>
  <c r="N986" i="1"/>
  <c r="M986" i="1"/>
  <c r="M987" i="1" s="1"/>
  <c r="L986" i="1"/>
  <c r="J986" i="1"/>
  <c r="AB632" i="2"/>
  <c r="AB703" i="2"/>
  <c r="AA703" i="2"/>
  <c r="AA726" i="2" s="1"/>
  <c r="Z703" i="2"/>
  <c r="Y703" i="2"/>
  <c r="X703" i="2"/>
  <c r="W703" i="2"/>
  <c r="V703" i="2"/>
  <c r="U703" i="2"/>
  <c r="T703" i="2"/>
  <c r="S703" i="2"/>
  <c r="S726" i="2" s="1"/>
  <c r="R703" i="2"/>
  <c r="Q703" i="2"/>
  <c r="P703" i="2"/>
  <c r="O703" i="2"/>
  <c r="O726" i="2" s="1"/>
  <c r="N703" i="2"/>
  <c r="M703" i="2"/>
  <c r="L703" i="2"/>
  <c r="J703" i="2"/>
  <c r="AB726" i="2"/>
  <c r="X726" i="2"/>
  <c r="W726" i="2"/>
  <c r="T726" i="2"/>
  <c r="P726" i="2"/>
  <c r="L726" i="2"/>
  <c r="K726" i="2"/>
  <c r="AB725" i="2"/>
  <c r="AA725" i="2"/>
  <c r="Z725" i="2"/>
  <c r="Z726" i="2" s="1"/>
  <c r="Y725" i="2"/>
  <c r="Y726" i="2" s="1"/>
  <c r="X725" i="2"/>
  <c r="W725" i="2"/>
  <c r="V725" i="2"/>
  <c r="V726" i="2" s="1"/>
  <c r="U725" i="2"/>
  <c r="U726" i="2" s="1"/>
  <c r="T725" i="2"/>
  <c r="S725" i="2"/>
  <c r="R725" i="2"/>
  <c r="R726" i="2" s="1"/>
  <c r="Q725" i="2"/>
  <c r="Q726" i="2" s="1"/>
  <c r="P725" i="2"/>
  <c r="O725" i="2"/>
  <c r="N725" i="2"/>
  <c r="N726" i="2" s="1"/>
  <c r="M725" i="2"/>
  <c r="M726" i="2" s="1"/>
  <c r="L725" i="2"/>
  <c r="J725" i="2"/>
  <c r="J726" i="2" s="1"/>
  <c r="AB919" i="3"/>
  <c r="J1050" i="3"/>
  <c r="AB1016" i="3"/>
  <c r="AA1016" i="3"/>
  <c r="AA1051" i="3" s="1"/>
  <c r="Z1016" i="3"/>
  <c r="Y1016" i="3"/>
  <c r="X1016" i="3"/>
  <c r="W1016" i="3"/>
  <c r="V1016" i="3"/>
  <c r="U1016" i="3"/>
  <c r="T1016" i="3"/>
  <c r="S1016" i="3"/>
  <c r="S1051" i="3" s="1"/>
  <c r="R1016" i="3"/>
  <c r="Q1016" i="3"/>
  <c r="P1016" i="3"/>
  <c r="O1016" i="3"/>
  <c r="N1016" i="3"/>
  <c r="M1016" i="3"/>
  <c r="L1016" i="3"/>
  <c r="J1016" i="3"/>
  <c r="AB1051" i="3"/>
  <c r="X1051" i="3"/>
  <c r="W1051" i="3"/>
  <c r="T1051" i="3"/>
  <c r="P1051" i="3"/>
  <c r="O1051" i="3"/>
  <c r="L1051" i="3"/>
  <c r="J1051" i="3"/>
  <c r="AB1050" i="3"/>
  <c r="AA1050" i="3"/>
  <c r="Z1050" i="3"/>
  <c r="Z1051" i="3" s="1"/>
  <c r="Y1050" i="3"/>
  <c r="Y1051" i="3" s="1"/>
  <c r="X1050" i="3"/>
  <c r="W1050" i="3"/>
  <c r="V1050" i="3"/>
  <c r="V1051" i="3" s="1"/>
  <c r="U1050" i="3"/>
  <c r="U1051" i="3" s="1"/>
  <c r="T1050" i="3"/>
  <c r="S1050" i="3"/>
  <c r="R1050" i="3"/>
  <c r="R1051" i="3" s="1"/>
  <c r="Q1050" i="3"/>
  <c r="Q1051" i="3" s="1"/>
  <c r="P1050" i="3"/>
  <c r="O1050" i="3"/>
  <c r="N1050" i="3"/>
  <c r="N1051" i="3" s="1"/>
  <c r="M1050" i="3"/>
  <c r="M1051" i="3" s="1"/>
  <c r="L1050" i="3"/>
  <c r="AB680" i="4"/>
  <c r="AA680" i="4"/>
  <c r="AA700" i="4" s="1"/>
  <c r="Z680" i="4"/>
  <c r="Y680" i="4"/>
  <c r="X680" i="4"/>
  <c r="W680" i="4"/>
  <c r="V680" i="4"/>
  <c r="U680" i="4"/>
  <c r="T680" i="4"/>
  <c r="S680" i="4"/>
  <c r="S700" i="4" s="1"/>
  <c r="R680" i="4"/>
  <c r="Q680" i="4"/>
  <c r="P680" i="4"/>
  <c r="O680" i="4"/>
  <c r="N680" i="4"/>
  <c r="M680" i="4"/>
  <c r="L680" i="4"/>
  <c r="J680" i="4"/>
  <c r="AB700" i="4"/>
  <c r="X700" i="4"/>
  <c r="W700" i="4"/>
  <c r="T700" i="4"/>
  <c r="P700" i="4"/>
  <c r="O700" i="4"/>
  <c r="L700" i="4"/>
  <c r="J700" i="4"/>
  <c r="AB699" i="4"/>
  <c r="AA699" i="4"/>
  <c r="Z699" i="4"/>
  <c r="Z700" i="4" s="1"/>
  <c r="Y699" i="4"/>
  <c r="Y700" i="4" s="1"/>
  <c r="X699" i="4"/>
  <c r="W699" i="4"/>
  <c r="V699" i="4"/>
  <c r="V700" i="4" s="1"/>
  <c r="U699" i="4"/>
  <c r="U700" i="4" s="1"/>
  <c r="T699" i="4"/>
  <c r="S699" i="4"/>
  <c r="R699" i="4"/>
  <c r="R700" i="4" s="1"/>
  <c r="Q699" i="4"/>
  <c r="Q700" i="4" s="1"/>
  <c r="P699" i="4"/>
  <c r="O699" i="4"/>
  <c r="N699" i="4"/>
  <c r="N700" i="4" s="1"/>
  <c r="M699" i="4"/>
  <c r="M700" i="4" s="1"/>
  <c r="L699" i="4"/>
  <c r="J699" i="4"/>
  <c r="L987" i="1" l="1"/>
  <c r="P987" i="1"/>
  <c r="T987" i="1"/>
  <c r="X987" i="1"/>
  <c r="Q650" i="4"/>
  <c r="AB916" i="1"/>
  <c r="AA916" i="1"/>
  <c r="AA917" i="1" s="1"/>
  <c r="Z916" i="1"/>
  <c r="Y916" i="1"/>
  <c r="X916" i="1"/>
  <c r="W916" i="1"/>
  <c r="W917" i="1" s="1"/>
  <c r="V916" i="1"/>
  <c r="U916" i="1"/>
  <c r="T916" i="1"/>
  <c r="S916" i="1"/>
  <c r="S917" i="1" s="1"/>
  <c r="R916" i="1"/>
  <c r="Q916" i="1"/>
  <c r="P916" i="1"/>
  <c r="O916" i="1"/>
  <c r="O917" i="1" s="1"/>
  <c r="N916" i="1"/>
  <c r="M916" i="1"/>
  <c r="L916" i="1"/>
  <c r="J916" i="1"/>
  <c r="J917" i="1" s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J884" i="1"/>
  <c r="AB973" i="3"/>
  <c r="AA974" i="3"/>
  <c r="W974" i="3"/>
  <c r="AA973" i="3"/>
  <c r="Z973" i="3"/>
  <c r="Y973" i="3"/>
  <c r="Y974" i="3" s="1"/>
  <c r="X973" i="3"/>
  <c r="X974" i="3" s="1"/>
  <c r="W973" i="3"/>
  <c r="V973" i="3"/>
  <c r="U973" i="3"/>
  <c r="U974" i="3" s="1"/>
  <c r="T973" i="3"/>
  <c r="T974" i="3" s="1"/>
  <c r="S973" i="3"/>
  <c r="S974" i="3" s="1"/>
  <c r="R973" i="3"/>
  <c r="Q973" i="3"/>
  <c r="Q974" i="3" s="1"/>
  <c r="P973" i="3"/>
  <c r="P974" i="3" s="1"/>
  <c r="O973" i="3"/>
  <c r="O974" i="3" s="1"/>
  <c r="N973" i="3"/>
  <c r="M973" i="3"/>
  <c r="M974" i="3" s="1"/>
  <c r="L973" i="3"/>
  <c r="L974" i="3" s="1"/>
  <c r="J973" i="3"/>
  <c r="J974" i="3" s="1"/>
  <c r="AB939" i="3"/>
  <c r="AB974" i="3" s="1"/>
  <c r="AA939" i="3"/>
  <c r="Z939" i="3"/>
  <c r="Z974" i="3" s="1"/>
  <c r="Y939" i="3"/>
  <c r="X939" i="3"/>
  <c r="W939" i="3"/>
  <c r="V939" i="3"/>
  <c r="V974" i="3" s="1"/>
  <c r="U939" i="3"/>
  <c r="T939" i="3"/>
  <c r="S939" i="3"/>
  <c r="R939" i="3"/>
  <c r="R974" i="3" s="1"/>
  <c r="Q939" i="3"/>
  <c r="P939" i="3"/>
  <c r="O939" i="3"/>
  <c r="N939" i="3"/>
  <c r="N974" i="3" s="1"/>
  <c r="M939" i="3"/>
  <c r="L939" i="3"/>
  <c r="J939" i="3"/>
  <c r="Q917" i="1" l="1"/>
  <c r="U917" i="1"/>
  <c r="Y917" i="1"/>
  <c r="L917" i="1"/>
  <c r="P917" i="1"/>
  <c r="T917" i="1"/>
  <c r="X917" i="1"/>
  <c r="AB917" i="1"/>
  <c r="N917" i="1"/>
  <c r="R917" i="1"/>
  <c r="V917" i="1"/>
  <c r="Z917" i="1"/>
  <c r="M917" i="1"/>
  <c r="AB631" i="4"/>
  <c r="AA631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L631" i="4"/>
  <c r="J631" i="4"/>
  <c r="AB650" i="4"/>
  <c r="AB651" i="4" s="1"/>
  <c r="AA650" i="4"/>
  <c r="AA651" i="4" s="1"/>
  <c r="Z650" i="4"/>
  <c r="Z651" i="4" s="1"/>
  <c r="Y650" i="4"/>
  <c r="Y651" i="4" s="1"/>
  <c r="X650" i="4"/>
  <c r="X651" i="4" s="1"/>
  <c r="W650" i="4"/>
  <c r="W651" i="4" s="1"/>
  <c r="V650" i="4"/>
  <c r="V651" i="4" s="1"/>
  <c r="U650" i="4"/>
  <c r="U651" i="4" s="1"/>
  <c r="T650" i="4"/>
  <c r="T651" i="4" s="1"/>
  <c r="S650" i="4"/>
  <c r="S651" i="4" s="1"/>
  <c r="R650" i="4"/>
  <c r="R651" i="4" s="1"/>
  <c r="Q651" i="4"/>
  <c r="P650" i="4"/>
  <c r="P651" i="4" s="1"/>
  <c r="O650" i="4"/>
  <c r="O651" i="4" s="1"/>
  <c r="N650" i="4"/>
  <c r="N651" i="4" s="1"/>
  <c r="M650" i="4"/>
  <c r="M651" i="4" s="1"/>
  <c r="L650" i="4"/>
  <c r="J650" i="4"/>
  <c r="J651" i="4" s="1"/>
  <c r="L651" i="4" l="1"/>
  <c r="J686" i="17"/>
  <c r="AB686" i="17"/>
  <c r="AA686" i="17"/>
  <c r="Z686" i="17"/>
  <c r="Y686" i="17"/>
  <c r="X686" i="17"/>
  <c r="W686" i="17"/>
  <c r="V686" i="17"/>
  <c r="U686" i="17"/>
  <c r="T686" i="17"/>
  <c r="S686" i="17"/>
  <c r="R686" i="17"/>
  <c r="Q686" i="17"/>
  <c r="P686" i="17"/>
  <c r="O686" i="17"/>
  <c r="N686" i="17"/>
  <c r="M686" i="17"/>
  <c r="L686" i="17"/>
  <c r="AB710" i="17"/>
  <c r="AA710" i="17"/>
  <c r="Z710" i="17"/>
  <c r="Y710" i="17"/>
  <c r="Y711" i="17" s="1"/>
  <c r="X710" i="17"/>
  <c r="W710" i="17"/>
  <c r="W711" i="17" s="1"/>
  <c r="V710" i="17"/>
  <c r="U710" i="17"/>
  <c r="U711" i="17" s="1"/>
  <c r="T710" i="17"/>
  <c r="S710" i="17"/>
  <c r="S711" i="17" s="1"/>
  <c r="R710" i="17"/>
  <c r="Q710" i="17"/>
  <c r="Q711" i="17" s="1"/>
  <c r="P710" i="17"/>
  <c r="O710" i="17"/>
  <c r="O711" i="17" s="1"/>
  <c r="N710" i="17"/>
  <c r="M710" i="17"/>
  <c r="M711" i="17" s="1"/>
  <c r="L710" i="17"/>
  <c r="J710" i="17"/>
  <c r="AA711" i="17" l="1"/>
  <c r="L711" i="17"/>
  <c r="P711" i="17"/>
  <c r="T711" i="17"/>
  <c r="X711" i="17"/>
  <c r="AB711" i="17"/>
  <c r="N711" i="17"/>
  <c r="R711" i="17"/>
  <c r="V711" i="17"/>
  <c r="Z711" i="17"/>
  <c r="J711" i="17"/>
  <c r="AB572" i="11"/>
  <c r="AA572" i="11"/>
  <c r="Z572" i="11"/>
  <c r="Y572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AB556" i="11"/>
  <c r="AA556" i="11"/>
  <c r="Z556" i="11"/>
  <c r="Y556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J572" i="11"/>
  <c r="J556" i="11"/>
  <c r="M573" i="11" l="1"/>
  <c r="Q573" i="11"/>
  <c r="U573" i="11"/>
  <c r="Y573" i="11"/>
  <c r="O573" i="11"/>
  <c r="S573" i="11"/>
  <c r="W573" i="11"/>
  <c r="AA573" i="11"/>
  <c r="J573" i="11"/>
  <c r="L573" i="11"/>
  <c r="N573" i="11"/>
  <c r="P573" i="11"/>
  <c r="R573" i="11"/>
  <c r="T573" i="11"/>
  <c r="V573" i="11"/>
  <c r="X573" i="11"/>
  <c r="Z573" i="11"/>
  <c r="AB573" i="11"/>
  <c r="AB664" i="8"/>
  <c r="AB740" i="8" l="1"/>
  <c r="AA740" i="8"/>
  <c r="Z740" i="8"/>
  <c r="Y740" i="8"/>
  <c r="X740" i="8"/>
  <c r="W740" i="8"/>
  <c r="V740" i="8"/>
  <c r="U740" i="8"/>
  <c r="T740" i="8"/>
  <c r="S740" i="8"/>
  <c r="R740" i="8"/>
  <c r="Q740" i="8"/>
  <c r="P740" i="8"/>
  <c r="O740" i="8"/>
  <c r="N740" i="8"/>
  <c r="M740" i="8"/>
  <c r="L740" i="8"/>
  <c r="J740" i="8"/>
  <c r="AB760" i="8"/>
  <c r="AB761" i="8" s="1"/>
  <c r="AA760" i="8"/>
  <c r="Z760" i="8"/>
  <c r="Z761" i="8" s="1"/>
  <c r="Y760" i="8"/>
  <c r="Y761" i="8" s="1"/>
  <c r="X760" i="8"/>
  <c r="X761" i="8" s="1"/>
  <c r="W760" i="8"/>
  <c r="V760" i="8"/>
  <c r="V761" i="8" s="1"/>
  <c r="U760" i="8"/>
  <c r="U761" i="8" s="1"/>
  <c r="T760" i="8"/>
  <c r="T761" i="8" s="1"/>
  <c r="S760" i="8"/>
  <c r="R760" i="8"/>
  <c r="R761" i="8" s="1"/>
  <c r="Q760" i="8"/>
  <c r="Q761" i="8" s="1"/>
  <c r="P760" i="8"/>
  <c r="P761" i="8" s="1"/>
  <c r="O760" i="8"/>
  <c r="N760" i="8"/>
  <c r="N761" i="8" s="1"/>
  <c r="M760" i="8"/>
  <c r="M761" i="8" s="1"/>
  <c r="L760" i="8"/>
  <c r="L761" i="8" s="1"/>
  <c r="J760" i="8"/>
  <c r="S761" i="8" l="1"/>
  <c r="W761" i="8"/>
  <c r="AA761" i="8"/>
  <c r="O761" i="8"/>
  <c r="J761" i="8"/>
  <c r="L490" i="9"/>
  <c r="M490" i="9"/>
  <c r="N490" i="9"/>
  <c r="O490" i="9"/>
  <c r="P490" i="9"/>
  <c r="Q490" i="9"/>
  <c r="R490" i="9"/>
  <c r="S490" i="9"/>
  <c r="T490" i="9"/>
  <c r="U490" i="9"/>
  <c r="V490" i="9"/>
  <c r="W490" i="9"/>
  <c r="X490" i="9"/>
  <c r="Y490" i="9"/>
  <c r="Z490" i="9"/>
  <c r="AA490" i="9"/>
  <c r="AB490" i="9"/>
  <c r="J490" i="9"/>
  <c r="AB475" i="9"/>
  <c r="AA475" i="9"/>
  <c r="Z475" i="9"/>
  <c r="Y475" i="9"/>
  <c r="X475" i="9"/>
  <c r="W475" i="9"/>
  <c r="V475" i="9"/>
  <c r="U475" i="9"/>
  <c r="T475" i="9"/>
  <c r="S475" i="9"/>
  <c r="R475" i="9"/>
  <c r="Q475" i="9"/>
  <c r="P475" i="9"/>
  <c r="O475" i="9"/>
  <c r="N475" i="9"/>
  <c r="M475" i="9"/>
  <c r="L475" i="9"/>
  <c r="J475" i="9"/>
  <c r="J435" i="9"/>
  <c r="L435" i="9"/>
  <c r="M435" i="9"/>
  <c r="N435" i="9"/>
  <c r="O435" i="9"/>
  <c r="P435" i="9"/>
  <c r="Q435" i="9"/>
  <c r="R435" i="9"/>
  <c r="S435" i="9"/>
  <c r="T435" i="9"/>
  <c r="U435" i="9"/>
  <c r="V435" i="9"/>
  <c r="W435" i="9"/>
  <c r="X435" i="9"/>
  <c r="Y435" i="9"/>
  <c r="Z435" i="9"/>
  <c r="AA435" i="9"/>
  <c r="AB435" i="9"/>
  <c r="J450" i="9"/>
  <c r="L450" i="9"/>
  <c r="M450" i="9"/>
  <c r="N450" i="9"/>
  <c r="N451" i="9" s="1"/>
  <c r="O450" i="9"/>
  <c r="P450" i="9"/>
  <c r="Q450" i="9"/>
  <c r="R450" i="9"/>
  <c r="R451" i="9" s="1"/>
  <c r="S450" i="9"/>
  <c r="T450" i="9"/>
  <c r="U450" i="9"/>
  <c r="V450" i="9"/>
  <c r="V451" i="9" s="1"/>
  <c r="W450" i="9"/>
  <c r="X450" i="9"/>
  <c r="Y450" i="9"/>
  <c r="Z450" i="9"/>
  <c r="Z451" i="9" s="1"/>
  <c r="AA450" i="9"/>
  <c r="AB450" i="9"/>
  <c r="J451" i="9"/>
  <c r="L451" i="9"/>
  <c r="M451" i="9"/>
  <c r="O451" i="9"/>
  <c r="P451" i="9"/>
  <c r="Q451" i="9"/>
  <c r="S451" i="9"/>
  <c r="T451" i="9"/>
  <c r="U451" i="9"/>
  <c r="W451" i="9"/>
  <c r="X451" i="9"/>
  <c r="Y451" i="9"/>
  <c r="AA451" i="9"/>
  <c r="AB451" i="9"/>
  <c r="AB538" i="13"/>
  <c r="AB539" i="13" s="1"/>
  <c r="AA538" i="13"/>
  <c r="AA539" i="13" s="1"/>
  <c r="Z538" i="13"/>
  <c r="Z539" i="13" s="1"/>
  <c r="Y538" i="13"/>
  <c r="X538" i="13"/>
  <c r="W538" i="13"/>
  <c r="W539" i="13" s="1"/>
  <c r="V538" i="13"/>
  <c r="V539" i="13" s="1"/>
  <c r="U538" i="13"/>
  <c r="T538" i="13"/>
  <c r="T539" i="13" s="1"/>
  <c r="S538" i="13"/>
  <c r="S539" i="13" s="1"/>
  <c r="R538" i="13"/>
  <c r="R539" i="13" s="1"/>
  <c r="Q538" i="13"/>
  <c r="P538" i="13"/>
  <c r="P539" i="13" s="1"/>
  <c r="O538" i="13"/>
  <c r="O539" i="13" s="1"/>
  <c r="N538" i="13"/>
  <c r="N539" i="13" s="1"/>
  <c r="M538" i="13"/>
  <c r="L538" i="13"/>
  <c r="L539" i="13" s="1"/>
  <c r="J538" i="13"/>
  <c r="J539" i="13" s="1"/>
  <c r="AB520" i="13"/>
  <c r="AA520" i="13"/>
  <c r="Z520" i="13"/>
  <c r="Y520" i="13"/>
  <c r="Y539" i="13" s="1"/>
  <c r="X520" i="13"/>
  <c r="W520" i="13"/>
  <c r="V520" i="13"/>
  <c r="U520" i="13"/>
  <c r="U539" i="13" s="1"/>
  <c r="T520" i="13"/>
  <c r="S520" i="13"/>
  <c r="R520" i="13"/>
  <c r="Q520" i="13"/>
  <c r="Q539" i="13" s="1"/>
  <c r="P520" i="13"/>
  <c r="O520" i="13"/>
  <c r="N520" i="13"/>
  <c r="M520" i="13"/>
  <c r="M539" i="13" s="1"/>
  <c r="L520" i="13"/>
  <c r="J520" i="13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J452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J439" i="12"/>
  <c r="S567" i="14"/>
  <c r="J567" i="14"/>
  <c r="J546" i="14"/>
  <c r="AB546" i="14"/>
  <c r="AA546" i="14"/>
  <c r="Z546" i="14"/>
  <c r="Y546" i="14"/>
  <c r="X546" i="14"/>
  <c r="W546" i="14"/>
  <c r="V546" i="14"/>
  <c r="U546" i="14"/>
  <c r="T546" i="14"/>
  <c r="S546" i="14"/>
  <c r="R546" i="14"/>
  <c r="Q546" i="14"/>
  <c r="P546" i="14"/>
  <c r="O546" i="14"/>
  <c r="N546" i="14"/>
  <c r="M546" i="14"/>
  <c r="L546" i="14"/>
  <c r="AB567" i="14"/>
  <c r="AA567" i="14"/>
  <c r="Z567" i="14"/>
  <c r="Y567" i="14"/>
  <c r="X567" i="14"/>
  <c r="X568" i="14" s="1"/>
  <c r="W567" i="14"/>
  <c r="W568" i="14" s="1"/>
  <c r="V567" i="14"/>
  <c r="U567" i="14"/>
  <c r="U568" i="14" s="1"/>
  <c r="T567" i="14"/>
  <c r="T568" i="14" s="1"/>
  <c r="S568" i="14"/>
  <c r="R567" i="14"/>
  <c r="Q567" i="14"/>
  <c r="Q568" i="14" s="1"/>
  <c r="P567" i="14"/>
  <c r="P568" i="14" s="1"/>
  <c r="O567" i="14"/>
  <c r="N567" i="14"/>
  <c r="M567" i="14"/>
  <c r="M568" i="14" s="1"/>
  <c r="L567" i="14"/>
  <c r="L568" i="14" s="1"/>
  <c r="J487" i="16"/>
  <c r="AB503" i="16"/>
  <c r="AA503" i="16"/>
  <c r="Z503" i="16"/>
  <c r="Y503" i="16"/>
  <c r="X503" i="16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AB487" i="16"/>
  <c r="AA487" i="16"/>
  <c r="Z487" i="16"/>
  <c r="Y487" i="16"/>
  <c r="X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J503" i="16"/>
  <c r="L504" i="16" l="1"/>
  <c r="P504" i="16"/>
  <c r="T504" i="16"/>
  <c r="X504" i="16"/>
  <c r="AA504" i="16"/>
  <c r="M504" i="16"/>
  <c r="Q504" i="16"/>
  <c r="U504" i="16"/>
  <c r="N504" i="16"/>
  <c r="R504" i="16"/>
  <c r="V504" i="16"/>
  <c r="S504" i="16"/>
  <c r="W504" i="16"/>
  <c r="X539" i="13"/>
  <c r="N568" i="14"/>
  <c r="R568" i="14"/>
  <c r="V568" i="14"/>
  <c r="AB491" i="9"/>
  <c r="Z491" i="9"/>
  <c r="X491" i="9"/>
  <c r="V491" i="9"/>
  <c r="T491" i="9"/>
  <c r="R491" i="9"/>
  <c r="P491" i="9"/>
  <c r="N491" i="9"/>
  <c r="L491" i="9"/>
  <c r="J491" i="9"/>
  <c r="AA491" i="9"/>
  <c r="Y491" i="9"/>
  <c r="W491" i="9"/>
  <c r="U491" i="9"/>
  <c r="S491" i="9"/>
  <c r="Q491" i="9"/>
  <c r="O491" i="9"/>
  <c r="M491" i="9"/>
  <c r="J453" i="12"/>
  <c r="M453" i="12"/>
  <c r="O453" i="12"/>
  <c r="Q453" i="12"/>
  <c r="S453" i="12"/>
  <c r="U453" i="12"/>
  <c r="W453" i="12"/>
  <c r="Y453" i="12"/>
  <c r="AA453" i="12"/>
  <c r="L453" i="12"/>
  <c r="N453" i="12"/>
  <c r="P453" i="12"/>
  <c r="R453" i="12"/>
  <c r="T453" i="12"/>
  <c r="V453" i="12"/>
  <c r="X453" i="12"/>
  <c r="Z453" i="12"/>
  <c r="AB453" i="12"/>
  <c r="AB568" i="14"/>
  <c r="AA568" i="14"/>
  <c r="Z568" i="14"/>
  <c r="Y568" i="14"/>
  <c r="O568" i="14"/>
  <c r="J568" i="14"/>
  <c r="J504" i="16"/>
  <c r="O504" i="16"/>
  <c r="AB504" i="16"/>
  <c r="Z504" i="16"/>
  <c r="Y504" i="16"/>
  <c r="AB650" i="2"/>
  <c r="AB672" i="2"/>
  <c r="P672" i="2"/>
  <c r="P673" i="2" s="1"/>
  <c r="P650" i="2"/>
  <c r="L650" i="2"/>
  <c r="M650" i="2"/>
  <c r="N650" i="2"/>
  <c r="O650" i="2"/>
  <c r="Q650" i="2"/>
  <c r="R650" i="2"/>
  <c r="S650" i="2"/>
  <c r="T650" i="2"/>
  <c r="U650" i="2"/>
  <c r="V650" i="2"/>
  <c r="W650" i="2"/>
  <c r="X650" i="2"/>
  <c r="Y650" i="2"/>
  <c r="Z650" i="2"/>
  <c r="AA650" i="2"/>
  <c r="J650" i="2"/>
  <c r="AB673" i="2"/>
  <c r="K673" i="2"/>
  <c r="AA672" i="2"/>
  <c r="AA673" i="2" s="1"/>
  <c r="Z672" i="2"/>
  <c r="Z673" i="2" s="1"/>
  <c r="Y672" i="2"/>
  <c r="X672" i="2"/>
  <c r="W672" i="2"/>
  <c r="W673" i="2" s="1"/>
  <c r="V672" i="2"/>
  <c r="V673" i="2" s="1"/>
  <c r="U672" i="2"/>
  <c r="T672" i="2"/>
  <c r="S672" i="2"/>
  <c r="S673" i="2" s="1"/>
  <c r="R672" i="2"/>
  <c r="R673" i="2" s="1"/>
  <c r="Q672" i="2"/>
  <c r="O672" i="2"/>
  <c r="N672" i="2"/>
  <c r="N673" i="2" s="1"/>
  <c r="M672" i="2"/>
  <c r="M673" i="2" s="1"/>
  <c r="L672" i="2"/>
  <c r="J672" i="2"/>
  <c r="V573" i="15"/>
  <c r="U573" i="15"/>
  <c r="R573" i="15"/>
  <c r="Q573" i="15"/>
  <c r="M573" i="15"/>
  <c r="AB572" i="15"/>
  <c r="AA572" i="15"/>
  <c r="Z572" i="15"/>
  <c r="Y572" i="15"/>
  <c r="X572" i="15"/>
  <c r="X573" i="15" s="1"/>
  <c r="W572" i="15"/>
  <c r="W573" i="15" s="1"/>
  <c r="V572" i="15"/>
  <c r="U572" i="15"/>
  <c r="T572" i="15"/>
  <c r="T573" i="15" s="1"/>
  <c r="S572" i="15"/>
  <c r="S573" i="15" s="1"/>
  <c r="R572" i="15"/>
  <c r="Q572" i="15"/>
  <c r="P572" i="15"/>
  <c r="P573" i="15" s="1"/>
  <c r="O572" i="15"/>
  <c r="N572" i="15"/>
  <c r="N573" i="15" s="1"/>
  <c r="M572" i="15"/>
  <c r="AB553" i="15"/>
  <c r="AA553" i="15"/>
  <c r="Z553" i="15"/>
  <c r="Y553" i="15"/>
  <c r="Y573" i="15" s="1"/>
  <c r="X553" i="15"/>
  <c r="W553" i="15"/>
  <c r="V553" i="15"/>
  <c r="U553" i="15"/>
  <c r="T553" i="15"/>
  <c r="S553" i="15"/>
  <c r="R553" i="15"/>
  <c r="Q553" i="15"/>
  <c r="P553" i="15"/>
  <c r="O553" i="15"/>
  <c r="O573" i="15" s="1"/>
  <c r="N553" i="15"/>
  <c r="M553" i="15"/>
  <c r="L553" i="15"/>
  <c r="J553" i="15"/>
  <c r="L572" i="15"/>
  <c r="L573" i="15" s="1"/>
  <c r="J572" i="15"/>
  <c r="J573" i="15" s="1"/>
  <c r="M414" i="10"/>
  <c r="N414" i="10"/>
  <c r="O414" i="10"/>
  <c r="N506" i="15"/>
  <c r="M506" i="15"/>
  <c r="AB423" i="10"/>
  <c r="AB424" i="10" s="1"/>
  <c r="AA423" i="10"/>
  <c r="AA424" i="10" s="1"/>
  <c r="Z423" i="10"/>
  <c r="Z424" i="10" s="1"/>
  <c r="Y423" i="10"/>
  <c r="Y424" i="10" s="1"/>
  <c r="X423" i="10"/>
  <c r="X424" i="10" s="1"/>
  <c r="W423" i="10"/>
  <c r="W424" i="10" s="1"/>
  <c r="V423" i="10"/>
  <c r="V424" i="10" s="1"/>
  <c r="U423" i="10"/>
  <c r="U424" i="10" s="1"/>
  <c r="T423" i="10"/>
  <c r="T424" i="10" s="1"/>
  <c r="S423" i="10"/>
  <c r="S424" i="10" s="1"/>
  <c r="R423" i="10"/>
  <c r="R424" i="10" s="1"/>
  <c r="Q423" i="10"/>
  <c r="Q424" i="10" s="1"/>
  <c r="P423" i="10"/>
  <c r="P424" i="10" s="1"/>
  <c r="O423" i="10"/>
  <c r="O424" i="10" s="1"/>
  <c r="N423" i="10"/>
  <c r="M423" i="10"/>
  <c r="M424" i="10" s="1"/>
  <c r="L423" i="10"/>
  <c r="L424" i="10" s="1"/>
  <c r="J423" i="10"/>
  <c r="J424" i="10" s="1"/>
  <c r="AB414" i="10"/>
  <c r="AA414" i="10"/>
  <c r="Z414" i="10"/>
  <c r="Y414" i="10"/>
  <c r="X414" i="10"/>
  <c r="W414" i="10"/>
  <c r="V414" i="10"/>
  <c r="U414" i="10"/>
  <c r="T414" i="10"/>
  <c r="S414" i="10"/>
  <c r="R414" i="10"/>
  <c r="Q414" i="10"/>
  <c r="P414" i="10"/>
  <c r="L414" i="10"/>
  <c r="J414" i="10"/>
  <c r="L673" i="2" l="1"/>
  <c r="T673" i="2"/>
  <c r="X673" i="2"/>
  <c r="N424" i="10"/>
  <c r="J673" i="2"/>
  <c r="O673" i="2"/>
  <c r="Q673" i="2"/>
  <c r="U673" i="2"/>
  <c r="Y673" i="2"/>
  <c r="AB573" i="15"/>
  <c r="AA573" i="15"/>
  <c r="Z573" i="15"/>
  <c r="AB452" i="7"/>
  <c r="AB453" i="7" s="1"/>
  <c r="S438" i="7"/>
  <c r="S452" i="7"/>
  <c r="AB436" i="7"/>
  <c r="O436" i="7"/>
  <c r="O401" i="7"/>
  <c r="M438" i="7"/>
  <c r="N438" i="7"/>
  <c r="O438" i="7"/>
  <c r="P438" i="7"/>
  <c r="Q438" i="7"/>
  <c r="R438" i="7"/>
  <c r="T438" i="7"/>
  <c r="U438" i="7"/>
  <c r="V438" i="7"/>
  <c r="W438" i="7"/>
  <c r="X438" i="7"/>
  <c r="Y438" i="7"/>
  <c r="Z438" i="7"/>
  <c r="AA438" i="7"/>
  <c r="AB438" i="7"/>
  <c r="L438" i="7"/>
  <c r="J438" i="7"/>
  <c r="AA452" i="7"/>
  <c r="AA453" i="7" s="1"/>
  <c r="Z452" i="7"/>
  <c r="Z453" i="7" s="1"/>
  <c r="Y452" i="7"/>
  <c r="X452" i="7"/>
  <c r="W452" i="7"/>
  <c r="W453" i="7" s="1"/>
  <c r="V452" i="7"/>
  <c r="V453" i="7" s="1"/>
  <c r="U452" i="7"/>
  <c r="U453" i="7" s="1"/>
  <c r="T452" i="7"/>
  <c r="S453" i="7"/>
  <c r="R452" i="7"/>
  <c r="R453" i="7" s="1"/>
  <c r="Q452" i="7"/>
  <c r="Q453" i="7" s="1"/>
  <c r="P452" i="7"/>
  <c r="P453" i="7" s="1"/>
  <c r="O452" i="7"/>
  <c r="N452" i="7"/>
  <c r="N453" i="7" s="1"/>
  <c r="M452" i="7"/>
  <c r="M453" i="7" s="1"/>
  <c r="L452" i="7"/>
  <c r="L453" i="7" s="1"/>
  <c r="J452" i="7"/>
  <c r="J453" i="7" s="1"/>
  <c r="AB556" i="6"/>
  <c r="AA556" i="6"/>
  <c r="Z556" i="6"/>
  <c r="Y556" i="6"/>
  <c r="X556" i="6"/>
  <c r="W556" i="6"/>
  <c r="V556" i="6"/>
  <c r="U556" i="6"/>
  <c r="T556" i="6"/>
  <c r="S556" i="6"/>
  <c r="R556" i="6"/>
  <c r="Q556" i="6"/>
  <c r="P556" i="6"/>
  <c r="O556" i="6"/>
  <c r="N556" i="6"/>
  <c r="M556" i="6"/>
  <c r="L556" i="6"/>
  <c r="J556" i="6"/>
  <c r="AB574" i="6"/>
  <c r="AA574" i="6"/>
  <c r="AA575" i="6" s="1"/>
  <c r="Z574" i="6"/>
  <c r="Z575" i="6" s="1"/>
  <c r="Y574" i="6"/>
  <c r="Y575" i="6" s="1"/>
  <c r="X574" i="6"/>
  <c r="W574" i="6"/>
  <c r="W575" i="6" s="1"/>
  <c r="V574" i="6"/>
  <c r="V575" i="6" s="1"/>
  <c r="U574" i="6"/>
  <c r="U575" i="6" s="1"/>
  <c r="T574" i="6"/>
  <c r="S574" i="6"/>
  <c r="S575" i="6" s="1"/>
  <c r="R574" i="6"/>
  <c r="R575" i="6" s="1"/>
  <c r="Q574" i="6"/>
  <c r="Q575" i="6" s="1"/>
  <c r="P574" i="6"/>
  <c r="O574" i="6"/>
  <c r="O575" i="6" s="1"/>
  <c r="N574" i="6"/>
  <c r="N575" i="6" s="1"/>
  <c r="M574" i="6"/>
  <c r="M575" i="6" s="1"/>
  <c r="L574" i="6"/>
  <c r="J574" i="6"/>
  <c r="J575" i="6" s="1"/>
  <c r="J529" i="5"/>
  <c r="Y546" i="5"/>
  <c r="Y547" i="5" s="1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AB546" i="5"/>
  <c r="AA546" i="5"/>
  <c r="AA547" i="5" s="1"/>
  <c r="Z546" i="5"/>
  <c r="Z547" i="5" s="1"/>
  <c r="X546" i="5"/>
  <c r="X547" i="5" s="1"/>
  <c r="W546" i="5"/>
  <c r="W547" i="5" s="1"/>
  <c r="V546" i="5"/>
  <c r="U546" i="5"/>
  <c r="U547" i="5" s="1"/>
  <c r="T546" i="5"/>
  <c r="T547" i="5" s="1"/>
  <c r="S546" i="5"/>
  <c r="S547" i="5" s="1"/>
  <c r="R546" i="5"/>
  <c r="R547" i="5" s="1"/>
  <c r="Q546" i="5"/>
  <c r="Q547" i="5" s="1"/>
  <c r="P546" i="5"/>
  <c r="P547" i="5" s="1"/>
  <c r="O546" i="5"/>
  <c r="O547" i="5" s="1"/>
  <c r="N546" i="5"/>
  <c r="N547" i="5" s="1"/>
  <c r="M546" i="5"/>
  <c r="M547" i="5" s="1"/>
  <c r="L546" i="5"/>
  <c r="L547" i="5" s="1"/>
  <c r="J546" i="5"/>
  <c r="V547" i="5" l="1"/>
  <c r="AB547" i="5"/>
  <c r="L575" i="6"/>
  <c r="P575" i="6"/>
  <c r="T575" i="6"/>
  <c r="X575" i="6"/>
  <c r="AB575" i="6"/>
  <c r="T453" i="7"/>
  <c r="X453" i="7"/>
  <c r="Y453" i="7"/>
  <c r="O453" i="7"/>
  <c r="J547" i="5"/>
  <c r="J627" i="17"/>
  <c r="J651" i="17"/>
  <c r="AB651" i="17" l="1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AB627" i="17"/>
  <c r="AA627" i="17"/>
  <c r="Z627" i="17"/>
  <c r="Y627" i="17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AB453" i="16"/>
  <c r="AA453" i="16"/>
  <c r="Z453" i="16"/>
  <c r="Y453" i="16"/>
  <c r="X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J453" i="16"/>
  <c r="AB437" i="16"/>
  <c r="AA437" i="16"/>
  <c r="Z437" i="16"/>
  <c r="Y437" i="16"/>
  <c r="X437" i="16"/>
  <c r="W437" i="16"/>
  <c r="W454" i="16" s="1"/>
  <c r="V437" i="16"/>
  <c r="U437" i="16"/>
  <c r="T437" i="16"/>
  <c r="S437" i="16"/>
  <c r="S454" i="16" s="1"/>
  <c r="R437" i="16"/>
  <c r="Q437" i="16"/>
  <c r="P437" i="16"/>
  <c r="O437" i="16"/>
  <c r="O454" i="16" s="1"/>
  <c r="N437" i="16"/>
  <c r="M437" i="16"/>
  <c r="L437" i="16"/>
  <c r="J437" i="16"/>
  <c r="J454" i="16" s="1"/>
  <c r="O506" i="15"/>
  <c r="P506" i="15"/>
  <c r="AB525" i="15"/>
  <c r="AA525" i="15"/>
  <c r="Z525" i="15"/>
  <c r="Y525" i="15"/>
  <c r="X525" i="15"/>
  <c r="X526" i="15" s="1"/>
  <c r="W525" i="15"/>
  <c r="W526" i="15" s="1"/>
  <c r="V525" i="15"/>
  <c r="U525" i="15"/>
  <c r="T525" i="15"/>
  <c r="T526" i="15" s="1"/>
  <c r="S525" i="15"/>
  <c r="S526" i="15" s="1"/>
  <c r="R525" i="15"/>
  <c r="Q525" i="15"/>
  <c r="P525" i="15"/>
  <c r="P526" i="15" s="1"/>
  <c r="O525" i="15"/>
  <c r="O526" i="15" s="1"/>
  <c r="N525" i="15"/>
  <c r="N526" i="15" s="1"/>
  <c r="M525" i="15"/>
  <c r="M526" i="15" s="1"/>
  <c r="L525" i="15"/>
  <c r="L526" i="15" s="1"/>
  <c r="J525" i="15"/>
  <c r="J526" i="15" s="1"/>
  <c r="AB506" i="15"/>
  <c r="AA506" i="15"/>
  <c r="Z506" i="15"/>
  <c r="Y506" i="15"/>
  <c r="X506" i="15"/>
  <c r="W506" i="15"/>
  <c r="V506" i="15"/>
  <c r="U506" i="15"/>
  <c r="T506" i="15"/>
  <c r="S506" i="15"/>
  <c r="R506" i="15"/>
  <c r="Q506" i="15"/>
  <c r="L506" i="15"/>
  <c r="J506" i="15"/>
  <c r="L454" i="16" l="1"/>
  <c r="P454" i="16"/>
  <c r="T454" i="16"/>
  <c r="X454" i="16"/>
  <c r="AB454" i="16"/>
  <c r="AA454" i="16"/>
  <c r="M454" i="16"/>
  <c r="Q454" i="16"/>
  <c r="U454" i="16"/>
  <c r="Y454" i="16"/>
  <c r="N454" i="16"/>
  <c r="R454" i="16"/>
  <c r="V454" i="16"/>
  <c r="Z454" i="16"/>
  <c r="R526" i="15"/>
  <c r="V526" i="15"/>
  <c r="AA526" i="15"/>
  <c r="Q526" i="15"/>
  <c r="U526" i="15"/>
  <c r="J652" i="17"/>
  <c r="M652" i="17"/>
  <c r="O652" i="17"/>
  <c r="Q652" i="17"/>
  <c r="S652" i="17"/>
  <c r="U652" i="17"/>
  <c r="W652" i="17"/>
  <c r="Y652" i="17"/>
  <c r="AA652" i="17"/>
  <c r="L652" i="17"/>
  <c r="N652" i="17"/>
  <c r="P652" i="17"/>
  <c r="R652" i="17"/>
  <c r="T652" i="17"/>
  <c r="V652" i="17"/>
  <c r="X652" i="17"/>
  <c r="Z652" i="17"/>
  <c r="AB652" i="17"/>
  <c r="AB526" i="15"/>
  <c r="Z526" i="15"/>
  <c r="Y526" i="15"/>
  <c r="X525" i="14"/>
  <c r="T525" i="14"/>
  <c r="P525" i="14"/>
  <c r="AB524" i="14"/>
  <c r="AA524" i="14"/>
  <c r="Z524" i="14"/>
  <c r="Y524" i="14"/>
  <c r="X524" i="14"/>
  <c r="W524" i="14"/>
  <c r="W525" i="14" s="1"/>
  <c r="V524" i="14"/>
  <c r="V525" i="14" s="1"/>
  <c r="U524" i="14"/>
  <c r="U525" i="14" s="1"/>
  <c r="T524" i="14"/>
  <c r="S524" i="14"/>
  <c r="S525" i="14" s="1"/>
  <c r="R524" i="14"/>
  <c r="R525" i="14" s="1"/>
  <c r="Q524" i="14"/>
  <c r="Q525" i="14" s="1"/>
  <c r="P524" i="14"/>
  <c r="O524" i="14"/>
  <c r="N524" i="14"/>
  <c r="N525" i="14" s="1"/>
  <c r="M524" i="14"/>
  <c r="M525" i="14" s="1"/>
  <c r="L524" i="14"/>
  <c r="J524" i="14"/>
  <c r="AB503" i="14"/>
  <c r="AB525" i="14" s="1"/>
  <c r="AA503" i="14"/>
  <c r="AA525" i="14" s="1"/>
  <c r="Z503" i="14"/>
  <c r="Y503" i="14"/>
  <c r="X503" i="14"/>
  <c r="W503" i="14"/>
  <c r="V503" i="14"/>
  <c r="U503" i="14"/>
  <c r="T503" i="14"/>
  <c r="S503" i="14"/>
  <c r="R503" i="14"/>
  <c r="Q503" i="14"/>
  <c r="P503" i="14"/>
  <c r="O503" i="14"/>
  <c r="N503" i="14"/>
  <c r="M503" i="14"/>
  <c r="L503" i="14"/>
  <c r="L525" i="14" s="1"/>
  <c r="J503" i="14"/>
  <c r="J525" i="14" s="1"/>
  <c r="AB452" i="13"/>
  <c r="AA452" i="13"/>
  <c r="Z452" i="13"/>
  <c r="Y452" i="13"/>
  <c r="AB451" i="13"/>
  <c r="AA451" i="13"/>
  <c r="Z451" i="13"/>
  <c r="Y451" i="13"/>
  <c r="AB450" i="13"/>
  <c r="AA450" i="13"/>
  <c r="Z450" i="13"/>
  <c r="Y450" i="13"/>
  <c r="AB449" i="13"/>
  <c r="AA449" i="13"/>
  <c r="Z449" i="13"/>
  <c r="Y449" i="13"/>
  <c r="AB448" i="13"/>
  <c r="AA448" i="13"/>
  <c r="Z448" i="13"/>
  <c r="Y448" i="13"/>
  <c r="AB447" i="13"/>
  <c r="AA447" i="13"/>
  <c r="Z447" i="13"/>
  <c r="Y447" i="13"/>
  <c r="AB446" i="13"/>
  <c r="AA446" i="13"/>
  <c r="Z446" i="13"/>
  <c r="Y446" i="13"/>
  <c r="AB445" i="13"/>
  <c r="AA445" i="13"/>
  <c r="Z445" i="13"/>
  <c r="Y445" i="13"/>
  <c r="AB444" i="13"/>
  <c r="AA444" i="13"/>
  <c r="Z444" i="13"/>
  <c r="Y444" i="13"/>
  <c r="AB443" i="13"/>
  <c r="AA443" i="13"/>
  <c r="Z443" i="13"/>
  <c r="Y443" i="13"/>
  <c r="AB442" i="13"/>
  <c r="AA442" i="13"/>
  <c r="Z442" i="13"/>
  <c r="Y442" i="13"/>
  <c r="AB441" i="13"/>
  <c r="AA441" i="13"/>
  <c r="Z441" i="13"/>
  <c r="Y441" i="13"/>
  <c r="AB440" i="13"/>
  <c r="AA440" i="13"/>
  <c r="Z440" i="13"/>
  <c r="Y440" i="13"/>
  <c r="AB439" i="13"/>
  <c r="AA439" i="13"/>
  <c r="Z439" i="13"/>
  <c r="Y439" i="13"/>
  <c r="AB438" i="13"/>
  <c r="AA438" i="13"/>
  <c r="Z438" i="13"/>
  <c r="Y438" i="13"/>
  <c r="AB437" i="13"/>
  <c r="AA437" i="13"/>
  <c r="Z437" i="13"/>
  <c r="Y437" i="13"/>
  <c r="AB436" i="13"/>
  <c r="AA436" i="13"/>
  <c r="Z436" i="13"/>
  <c r="Y436" i="13"/>
  <c r="Y424" i="13"/>
  <c r="Z424" i="13"/>
  <c r="AA424" i="13"/>
  <c r="AB424" i="13"/>
  <c r="Y425" i="13"/>
  <c r="Z425" i="13"/>
  <c r="AA425" i="13"/>
  <c r="AB425" i="13"/>
  <c r="Y426" i="13"/>
  <c r="Z426" i="13"/>
  <c r="AA426" i="13"/>
  <c r="AB426" i="13"/>
  <c r="Y427" i="13"/>
  <c r="Z427" i="13"/>
  <c r="AA427" i="13"/>
  <c r="AB427" i="13"/>
  <c r="Y428" i="13"/>
  <c r="Z428" i="13"/>
  <c r="AA428" i="13"/>
  <c r="AB428" i="13"/>
  <c r="Y429" i="13"/>
  <c r="Z429" i="13"/>
  <c r="AA429" i="13"/>
  <c r="AB429" i="13"/>
  <c r="Y430" i="13"/>
  <c r="Z430" i="13"/>
  <c r="AA430" i="13"/>
  <c r="AB430" i="13"/>
  <c r="Y431" i="13"/>
  <c r="Z431" i="13"/>
  <c r="AA431" i="13"/>
  <c r="AB431" i="13"/>
  <c r="Y432" i="13"/>
  <c r="Z432" i="13"/>
  <c r="AA432" i="13"/>
  <c r="AB432" i="13"/>
  <c r="Y433" i="13"/>
  <c r="Z433" i="13"/>
  <c r="AA433" i="13"/>
  <c r="AB433" i="13"/>
  <c r="Y434" i="13"/>
  <c r="Z434" i="13"/>
  <c r="AA434" i="13"/>
  <c r="AB434" i="13"/>
  <c r="Z423" i="13"/>
  <c r="AA423" i="13"/>
  <c r="AB423" i="13"/>
  <c r="Y423" i="13"/>
  <c r="Z525" i="14" l="1"/>
  <c r="Y525" i="14"/>
  <c r="O525" i="14"/>
  <c r="AB495" i="13"/>
  <c r="AA495" i="13"/>
  <c r="Z495" i="13"/>
  <c r="Y495" i="13"/>
  <c r="X495" i="13"/>
  <c r="W495" i="13"/>
  <c r="V495" i="13"/>
  <c r="U495" i="13"/>
  <c r="T495" i="13"/>
  <c r="S495" i="13"/>
  <c r="R495" i="13"/>
  <c r="Q495" i="13"/>
  <c r="P495" i="13"/>
  <c r="O495" i="13"/>
  <c r="N495" i="13"/>
  <c r="M495" i="13"/>
  <c r="L495" i="13"/>
  <c r="J495" i="13"/>
  <c r="AB477" i="13"/>
  <c r="AA477" i="13"/>
  <c r="Z477" i="13"/>
  <c r="Y477" i="13"/>
  <c r="X477" i="13"/>
  <c r="W477" i="13"/>
  <c r="V477" i="13"/>
  <c r="U477" i="13"/>
  <c r="T477" i="13"/>
  <c r="S477" i="13"/>
  <c r="R477" i="13"/>
  <c r="Q477" i="13"/>
  <c r="P477" i="13"/>
  <c r="O477" i="13"/>
  <c r="N477" i="13"/>
  <c r="M477" i="13"/>
  <c r="L477" i="13"/>
  <c r="J477" i="13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J416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J403" i="12"/>
  <c r="M512" i="11"/>
  <c r="N512" i="11"/>
  <c r="O512" i="11"/>
  <c r="P512" i="11"/>
  <c r="Q512" i="11"/>
  <c r="R512" i="11"/>
  <c r="S512" i="11"/>
  <c r="M367" i="12"/>
  <c r="N367" i="12"/>
  <c r="M380" i="12"/>
  <c r="N380" i="12"/>
  <c r="M381" i="12"/>
  <c r="N381" i="12"/>
  <c r="AB528" i="11"/>
  <c r="AA528" i="11"/>
  <c r="Z528" i="11"/>
  <c r="Y528" i="11"/>
  <c r="X528" i="11"/>
  <c r="W528" i="11"/>
  <c r="V528" i="11"/>
  <c r="U528" i="11"/>
  <c r="T528" i="11"/>
  <c r="S528" i="11"/>
  <c r="S529" i="11" s="1"/>
  <c r="R528" i="11"/>
  <c r="R529" i="11" s="1"/>
  <c r="Q528" i="11"/>
  <c r="Q529" i="11" s="1"/>
  <c r="P528" i="11"/>
  <c r="P529" i="11" s="1"/>
  <c r="O528" i="11"/>
  <c r="O529" i="11" s="1"/>
  <c r="N528" i="11"/>
  <c r="N529" i="11" s="1"/>
  <c r="M528" i="11"/>
  <c r="M529" i="11" s="1"/>
  <c r="L528" i="11"/>
  <c r="J528" i="11"/>
  <c r="AB512" i="11"/>
  <c r="AA512" i="11"/>
  <c r="Z512" i="11"/>
  <c r="Y512" i="11"/>
  <c r="X512" i="11"/>
  <c r="W512" i="11"/>
  <c r="V512" i="11"/>
  <c r="U512" i="11"/>
  <c r="T512" i="11"/>
  <c r="L512" i="11"/>
  <c r="J512" i="11"/>
  <c r="J392" i="10"/>
  <c r="AB383" i="10"/>
  <c r="AA383" i="10"/>
  <c r="Z383" i="10"/>
  <c r="Y383" i="10"/>
  <c r="X383" i="10"/>
  <c r="W383" i="10"/>
  <c r="V383" i="10"/>
  <c r="U383" i="10"/>
  <c r="T383" i="10"/>
  <c r="S383" i="10"/>
  <c r="R383" i="10"/>
  <c r="Q383" i="10"/>
  <c r="P383" i="10"/>
  <c r="O383" i="10"/>
  <c r="N383" i="10"/>
  <c r="M383" i="10"/>
  <c r="L383" i="10"/>
  <c r="J383" i="10"/>
  <c r="J393" i="10" l="1"/>
  <c r="L529" i="11"/>
  <c r="J529" i="11"/>
  <c r="U529" i="11"/>
  <c r="W529" i="11"/>
  <c r="Y529" i="11"/>
  <c r="AA529" i="11"/>
  <c r="T529" i="11"/>
  <c r="V529" i="11"/>
  <c r="X529" i="11"/>
  <c r="Z529" i="11"/>
  <c r="AB529" i="11"/>
  <c r="L496" i="13"/>
  <c r="N496" i="13"/>
  <c r="P496" i="13"/>
  <c r="R496" i="13"/>
  <c r="T496" i="13"/>
  <c r="V496" i="13"/>
  <c r="X496" i="13"/>
  <c r="Z496" i="13"/>
  <c r="AB496" i="13"/>
  <c r="J496" i="13"/>
  <c r="M496" i="13"/>
  <c r="O496" i="13"/>
  <c r="Q496" i="13"/>
  <c r="S496" i="13"/>
  <c r="U496" i="13"/>
  <c r="W496" i="13"/>
  <c r="Y496" i="13"/>
  <c r="AA496" i="13"/>
  <c r="J417" i="12"/>
  <c r="M417" i="12"/>
  <c r="O417" i="12"/>
  <c r="Q417" i="12"/>
  <c r="S417" i="12"/>
  <c r="U417" i="12"/>
  <c r="W417" i="12"/>
  <c r="Y417" i="12"/>
  <c r="AA417" i="12"/>
  <c r="L417" i="12"/>
  <c r="N417" i="12"/>
  <c r="P417" i="12"/>
  <c r="R417" i="12"/>
  <c r="T417" i="12"/>
  <c r="V417" i="12"/>
  <c r="X417" i="12"/>
  <c r="Z417" i="12"/>
  <c r="AB417" i="12"/>
  <c r="AB392" i="10"/>
  <c r="AB393" i="10" s="1"/>
  <c r="AA392" i="10"/>
  <c r="AA393" i="10" s="1"/>
  <c r="Z392" i="10"/>
  <c r="Z393" i="10" s="1"/>
  <c r="Y392" i="10"/>
  <c r="Y393" i="10" s="1"/>
  <c r="X392" i="10"/>
  <c r="X393" i="10" s="1"/>
  <c r="W392" i="10"/>
  <c r="W393" i="10" s="1"/>
  <c r="V392" i="10"/>
  <c r="V393" i="10" s="1"/>
  <c r="U392" i="10"/>
  <c r="U393" i="10" s="1"/>
  <c r="T392" i="10"/>
  <c r="T393" i="10" s="1"/>
  <c r="S392" i="10"/>
  <c r="S393" i="10" s="1"/>
  <c r="R392" i="10"/>
  <c r="R393" i="10" s="1"/>
  <c r="Q392" i="10"/>
  <c r="Q393" i="10" s="1"/>
  <c r="P392" i="10"/>
  <c r="P393" i="10" s="1"/>
  <c r="O392" i="10"/>
  <c r="O393" i="10" s="1"/>
  <c r="N392" i="10"/>
  <c r="N393" i="10" s="1"/>
  <c r="M392" i="10"/>
  <c r="M393" i="10" s="1"/>
  <c r="L392" i="10"/>
  <c r="L393" i="10" s="1"/>
  <c r="AB582" i="4"/>
  <c r="AA582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N582" i="4"/>
  <c r="M582" i="4"/>
  <c r="L582" i="4"/>
  <c r="J582" i="4"/>
  <c r="AB601" i="4"/>
  <c r="AA601" i="4"/>
  <c r="Z601" i="4"/>
  <c r="Y601" i="4"/>
  <c r="Y602" i="4" s="1"/>
  <c r="X601" i="4"/>
  <c r="W601" i="4"/>
  <c r="V601" i="4"/>
  <c r="U601" i="4"/>
  <c r="U602" i="4" s="1"/>
  <c r="T601" i="4"/>
  <c r="S601" i="4"/>
  <c r="R601" i="4"/>
  <c r="Q601" i="4"/>
  <c r="Q602" i="4" s="1"/>
  <c r="P601" i="4"/>
  <c r="O601" i="4"/>
  <c r="N601" i="4"/>
  <c r="M601" i="4"/>
  <c r="M602" i="4" s="1"/>
  <c r="L601" i="4"/>
  <c r="J601" i="4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N864" i="3"/>
  <c r="M864" i="3"/>
  <c r="L864" i="3"/>
  <c r="J864" i="3"/>
  <c r="AB896" i="3"/>
  <c r="AA896" i="3"/>
  <c r="AA897" i="3" s="1"/>
  <c r="Z896" i="3"/>
  <c r="Z897" i="3" s="1"/>
  <c r="Y896" i="3"/>
  <c r="Y897" i="3" s="1"/>
  <c r="X896" i="3"/>
  <c r="X897" i="3" s="1"/>
  <c r="W896" i="3"/>
  <c r="W897" i="3" s="1"/>
  <c r="V896" i="3"/>
  <c r="V897" i="3" s="1"/>
  <c r="U896" i="3"/>
  <c r="U897" i="3" s="1"/>
  <c r="T896" i="3"/>
  <c r="T897" i="3" s="1"/>
  <c r="S896" i="3"/>
  <c r="S897" i="3" s="1"/>
  <c r="R896" i="3"/>
  <c r="R897" i="3" s="1"/>
  <c r="Q896" i="3"/>
  <c r="Q897" i="3" s="1"/>
  <c r="P896" i="3"/>
  <c r="P897" i="3" s="1"/>
  <c r="O896" i="3"/>
  <c r="O897" i="3" s="1"/>
  <c r="N896" i="3"/>
  <c r="N897" i="3" s="1"/>
  <c r="M896" i="3"/>
  <c r="M897" i="3" s="1"/>
  <c r="L896" i="3"/>
  <c r="L897" i="3" s="1"/>
  <c r="J896" i="3"/>
  <c r="N602" i="4" l="1"/>
  <c r="R602" i="4"/>
  <c r="V602" i="4"/>
  <c r="Z602" i="4"/>
  <c r="O602" i="4"/>
  <c r="S602" i="4"/>
  <c r="W602" i="4"/>
  <c r="AA602" i="4"/>
  <c r="AB897" i="3"/>
  <c r="L602" i="4"/>
  <c r="P602" i="4"/>
  <c r="T602" i="4"/>
  <c r="X602" i="4"/>
  <c r="AB602" i="4"/>
  <c r="J602" i="4"/>
  <c r="J897" i="3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J598" i="2"/>
  <c r="K621" i="2"/>
  <c r="AB620" i="2"/>
  <c r="AB621" i="2" s="1"/>
  <c r="AA620" i="2"/>
  <c r="Z620" i="2"/>
  <c r="Z621" i="2" s="1"/>
  <c r="Y620" i="2"/>
  <c r="Y621" i="2" s="1"/>
  <c r="X620" i="2"/>
  <c r="X621" i="2" s="1"/>
  <c r="W620" i="2"/>
  <c r="V620" i="2"/>
  <c r="V621" i="2" s="1"/>
  <c r="U620" i="2"/>
  <c r="U621" i="2" s="1"/>
  <c r="T620" i="2"/>
  <c r="T621" i="2" s="1"/>
  <c r="S620" i="2"/>
  <c r="R620" i="2"/>
  <c r="R621" i="2" s="1"/>
  <c r="Q620" i="2"/>
  <c r="Q621" i="2" s="1"/>
  <c r="P620" i="2"/>
  <c r="P621" i="2" s="1"/>
  <c r="O620" i="2"/>
  <c r="N620" i="2"/>
  <c r="N621" i="2" s="1"/>
  <c r="M620" i="2"/>
  <c r="M621" i="2" s="1"/>
  <c r="L620" i="2"/>
  <c r="L621" i="2" s="1"/>
  <c r="J620" i="2"/>
  <c r="M812" i="1"/>
  <c r="N812" i="1"/>
  <c r="O812" i="1"/>
  <c r="P812" i="1"/>
  <c r="Q812" i="1"/>
  <c r="R812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J846" i="1"/>
  <c r="J812" i="1"/>
  <c r="AB812" i="1"/>
  <c r="AA812" i="1"/>
  <c r="Z812" i="1"/>
  <c r="Y812" i="1"/>
  <c r="X812" i="1"/>
  <c r="W812" i="1"/>
  <c r="V812" i="1"/>
  <c r="U812" i="1"/>
  <c r="T812" i="1"/>
  <c r="S812" i="1"/>
  <c r="L812" i="1"/>
  <c r="AB686" i="8"/>
  <c r="AA686" i="8"/>
  <c r="Z686" i="8"/>
  <c r="Y686" i="8"/>
  <c r="X686" i="8"/>
  <c r="W686" i="8"/>
  <c r="V686" i="8"/>
  <c r="U686" i="8"/>
  <c r="T686" i="8"/>
  <c r="S686" i="8"/>
  <c r="R686" i="8"/>
  <c r="Q686" i="8"/>
  <c r="P686" i="8"/>
  <c r="O686" i="8"/>
  <c r="L686" i="8"/>
  <c r="J686" i="8"/>
  <c r="AB706" i="8"/>
  <c r="AB707" i="8" s="1"/>
  <c r="AA706" i="8"/>
  <c r="AA707" i="8" s="1"/>
  <c r="Z706" i="8"/>
  <c r="Z707" i="8" s="1"/>
  <c r="Y706" i="8"/>
  <c r="Y707" i="8" s="1"/>
  <c r="X706" i="8"/>
  <c r="X707" i="8" s="1"/>
  <c r="W706" i="8"/>
  <c r="W707" i="8" s="1"/>
  <c r="V706" i="8"/>
  <c r="V707" i="8" s="1"/>
  <c r="U706" i="8"/>
  <c r="U707" i="8" s="1"/>
  <c r="T706" i="8"/>
  <c r="T707" i="8" s="1"/>
  <c r="S706" i="8"/>
  <c r="S707" i="8" s="1"/>
  <c r="R706" i="8"/>
  <c r="R707" i="8" s="1"/>
  <c r="Q706" i="8"/>
  <c r="Q707" i="8" s="1"/>
  <c r="P706" i="8"/>
  <c r="P707" i="8" s="1"/>
  <c r="O706" i="8"/>
  <c r="O707" i="8" s="1"/>
  <c r="N706" i="8"/>
  <c r="N707" i="8" s="1"/>
  <c r="M706" i="8"/>
  <c r="M707" i="8" s="1"/>
  <c r="L706" i="8"/>
  <c r="L707" i="8" s="1"/>
  <c r="J706" i="8"/>
  <c r="J707" i="8" s="1"/>
  <c r="M417" i="7"/>
  <c r="N417" i="7"/>
  <c r="O417" i="7"/>
  <c r="P417" i="7"/>
  <c r="Q417" i="7"/>
  <c r="M403" i="7"/>
  <c r="N403" i="7"/>
  <c r="P403" i="7"/>
  <c r="Q403" i="7"/>
  <c r="R403" i="7"/>
  <c r="AB401" i="7"/>
  <c r="AB403" i="7" s="1"/>
  <c r="O403" i="7"/>
  <c r="O366" i="7"/>
  <c r="AA403" i="7"/>
  <c r="Z403" i="7"/>
  <c r="Y403" i="7"/>
  <c r="X403" i="7"/>
  <c r="W403" i="7"/>
  <c r="V403" i="7"/>
  <c r="U403" i="7"/>
  <c r="T403" i="7"/>
  <c r="S403" i="7"/>
  <c r="L403" i="7"/>
  <c r="J403" i="7"/>
  <c r="AB417" i="7"/>
  <c r="AA417" i="7"/>
  <c r="AA418" i="7" s="1"/>
  <c r="Z417" i="7"/>
  <c r="Z418" i="7" s="1"/>
  <c r="Y417" i="7"/>
  <c r="Y418" i="7" s="1"/>
  <c r="X417" i="7"/>
  <c r="X418" i="7" s="1"/>
  <c r="W417" i="7"/>
  <c r="W418" i="7" s="1"/>
  <c r="V417" i="7"/>
  <c r="V418" i="7" s="1"/>
  <c r="U417" i="7"/>
  <c r="U418" i="7" s="1"/>
  <c r="T417" i="7"/>
  <c r="T418" i="7" s="1"/>
  <c r="S417" i="7"/>
  <c r="S418" i="7" s="1"/>
  <c r="R417" i="7"/>
  <c r="R418" i="7" s="1"/>
  <c r="L417" i="7"/>
  <c r="L418" i="7" s="1"/>
  <c r="J417" i="7"/>
  <c r="J418" i="7" s="1"/>
  <c r="AB513" i="6"/>
  <c r="AA513" i="6"/>
  <c r="Z513" i="6"/>
  <c r="Y513" i="6"/>
  <c r="X513" i="6"/>
  <c r="W513" i="6"/>
  <c r="V513" i="6"/>
  <c r="U513" i="6"/>
  <c r="T513" i="6"/>
  <c r="S513" i="6"/>
  <c r="R513" i="6"/>
  <c r="Q513" i="6"/>
  <c r="P513" i="6"/>
  <c r="O513" i="6"/>
  <c r="L513" i="6"/>
  <c r="J513" i="6"/>
  <c r="AB531" i="6"/>
  <c r="AB532" i="6" s="1"/>
  <c r="AA531" i="6"/>
  <c r="AA532" i="6" s="1"/>
  <c r="Z531" i="6"/>
  <c r="Z532" i="6" s="1"/>
  <c r="Y531" i="6"/>
  <c r="Y532" i="6" s="1"/>
  <c r="X531" i="6"/>
  <c r="X532" i="6" s="1"/>
  <c r="W531" i="6"/>
  <c r="W532" i="6" s="1"/>
  <c r="V531" i="6"/>
  <c r="V532" i="6" s="1"/>
  <c r="U531" i="6"/>
  <c r="U532" i="6" s="1"/>
  <c r="T531" i="6"/>
  <c r="T532" i="6" s="1"/>
  <c r="S531" i="6"/>
  <c r="S532" i="6" s="1"/>
  <c r="R531" i="6"/>
  <c r="R532" i="6" s="1"/>
  <c r="Q531" i="6"/>
  <c r="Q532" i="6" s="1"/>
  <c r="P531" i="6"/>
  <c r="P532" i="6" s="1"/>
  <c r="O531" i="6"/>
  <c r="O532" i="6" s="1"/>
  <c r="N531" i="6"/>
  <c r="N532" i="6" s="1"/>
  <c r="M531" i="6"/>
  <c r="M532" i="6" s="1"/>
  <c r="L531" i="6"/>
  <c r="L532" i="6" s="1"/>
  <c r="J531" i="6"/>
  <c r="J532" i="6" s="1"/>
  <c r="AB504" i="5"/>
  <c r="AA504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N505" i="5" s="1"/>
  <c r="M504" i="5"/>
  <c r="M505" i="5" s="1"/>
  <c r="L504" i="5"/>
  <c r="J504" i="5"/>
  <c r="J487" i="5"/>
  <c r="L487" i="5"/>
  <c r="O487" i="5"/>
  <c r="P487" i="5"/>
  <c r="Q487" i="5"/>
  <c r="R487" i="5"/>
  <c r="S487" i="5"/>
  <c r="T487" i="5"/>
  <c r="U487" i="5"/>
  <c r="V487" i="5"/>
  <c r="W487" i="5"/>
  <c r="X487" i="5"/>
  <c r="Y487" i="5"/>
  <c r="Z487" i="5"/>
  <c r="AA487" i="5"/>
  <c r="AB487" i="5"/>
  <c r="N847" i="1" l="1"/>
  <c r="O847" i="1"/>
  <c r="M418" i="7"/>
  <c r="P418" i="7"/>
  <c r="M847" i="1"/>
  <c r="Q847" i="1"/>
  <c r="AB418" i="7"/>
  <c r="N418" i="7"/>
  <c r="O621" i="2"/>
  <c r="S621" i="2"/>
  <c r="W621" i="2"/>
  <c r="AA621" i="2"/>
  <c r="O418" i="7"/>
  <c r="Q418" i="7"/>
  <c r="J505" i="5"/>
  <c r="O505" i="5"/>
  <c r="Q505" i="5"/>
  <c r="S505" i="5"/>
  <c r="U505" i="5"/>
  <c r="W505" i="5"/>
  <c r="Y505" i="5"/>
  <c r="AA505" i="5"/>
  <c r="L505" i="5"/>
  <c r="P505" i="5"/>
  <c r="R505" i="5"/>
  <c r="T505" i="5"/>
  <c r="V505" i="5"/>
  <c r="X505" i="5"/>
  <c r="Z505" i="5"/>
  <c r="AB505" i="5"/>
  <c r="L847" i="1"/>
  <c r="T847" i="1"/>
  <c r="V847" i="1"/>
  <c r="X847" i="1"/>
  <c r="Z847" i="1"/>
  <c r="AB847" i="1"/>
  <c r="S847" i="1"/>
  <c r="U847" i="1"/>
  <c r="W847" i="1"/>
  <c r="Y847" i="1"/>
  <c r="AA847" i="1"/>
  <c r="J847" i="1"/>
  <c r="R847" i="1"/>
  <c r="P847" i="1"/>
  <c r="J621" i="2"/>
  <c r="J468" i="11"/>
  <c r="AB453" i="13"/>
  <c r="AA453" i="13"/>
  <c r="Z453" i="13"/>
  <c r="Y453" i="13"/>
  <c r="X453" i="13"/>
  <c r="W453" i="13"/>
  <c r="V453" i="13"/>
  <c r="U453" i="13"/>
  <c r="T453" i="13"/>
  <c r="S453" i="13"/>
  <c r="R453" i="13"/>
  <c r="Q453" i="13"/>
  <c r="P453" i="13"/>
  <c r="O453" i="13"/>
  <c r="N453" i="13"/>
  <c r="M453" i="13"/>
  <c r="L453" i="13"/>
  <c r="J453" i="13"/>
  <c r="AB435" i="13"/>
  <c r="AA435" i="13"/>
  <c r="Z435" i="13"/>
  <c r="Y435" i="13"/>
  <c r="X435" i="13"/>
  <c r="W435" i="13"/>
  <c r="V435" i="13"/>
  <c r="U435" i="13"/>
  <c r="T435" i="13"/>
  <c r="S435" i="13"/>
  <c r="R435" i="13"/>
  <c r="Q435" i="13"/>
  <c r="P435" i="13"/>
  <c r="O435" i="13"/>
  <c r="N435" i="13"/>
  <c r="M435" i="13"/>
  <c r="L435" i="13"/>
  <c r="J435" i="13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L380" i="12"/>
  <c r="J380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L367" i="12"/>
  <c r="J367" i="12"/>
  <c r="AB484" i="11"/>
  <c r="AA484" i="11"/>
  <c r="Z484" i="11"/>
  <c r="Y484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J484" i="11"/>
  <c r="AB468" i="11"/>
  <c r="AA468" i="11"/>
  <c r="Z468" i="11"/>
  <c r="Y468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J424" i="11"/>
  <c r="L424" i="11"/>
  <c r="L440" i="11"/>
  <c r="AB440" i="11"/>
  <c r="AB424" i="11"/>
  <c r="AB352" i="10"/>
  <c r="AA352" i="10"/>
  <c r="Z352" i="10"/>
  <c r="Y352" i="10"/>
  <c r="X352" i="10"/>
  <c r="W352" i="10"/>
  <c r="V352" i="10"/>
  <c r="U352" i="10"/>
  <c r="T352" i="10"/>
  <c r="S352" i="10"/>
  <c r="R352" i="10"/>
  <c r="Q352" i="10"/>
  <c r="P352" i="10"/>
  <c r="O352" i="10"/>
  <c r="N352" i="10"/>
  <c r="M352" i="10"/>
  <c r="L352" i="10"/>
  <c r="J352" i="10"/>
  <c r="AB361" i="10"/>
  <c r="AB362" i="10" s="1"/>
  <c r="AA361" i="10"/>
  <c r="AA362" i="10" s="1"/>
  <c r="Z361" i="10"/>
  <c r="Y361" i="10"/>
  <c r="X361" i="10"/>
  <c r="X362" i="10" s="1"/>
  <c r="W361" i="10"/>
  <c r="W362" i="10" s="1"/>
  <c r="V361" i="10"/>
  <c r="U361" i="10"/>
  <c r="T361" i="10"/>
  <c r="T362" i="10" s="1"/>
  <c r="S361" i="10"/>
  <c r="S362" i="10" s="1"/>
  <c r="R361" i="10"/>
  <c r="Q361" i="10"/>
  <c r="P361" i="10"/>
  <c r="P362" i="10" s="1"/>
  <c r="O361" i="10"/>
  <c r="O362" i="10" s="1"/>
  <c r="N361" i="10"/>
  <c r="M361" i="10"/>
  <c r="L361" i="10"/>
  <c r="L362" i="10" s="1"/>
  <c r="J361" i="10"/>
  <c r="Q362" i="10" l="1"/>
  <c r="M362" i="10"/>
  <c r="U362" i="10"/>
  <c r="Y362" i="10"/>
  <c r="N362" i="10"/>
  <c r="R362" i="10"/>
  <c r="V362" i="10"/>
  <c r="Z362" i="10"/>
  <c r="J485" i="11"/>
  <c r="M485" i="11"/>
  <c r="O485" i="11"/>
  <c r="Q485" i="11"/>
  <c r="S485" i="11"/>
  <c r="U485" i="11"/>
  <c r="W485" i="11"/>
  <c r="Y485" i="11"/>
  <c r="AA485" i="11"/>
  <c r="L485" i="11"/>
  <c r="N485" i="11"/>
  <c r="P485" i="11"/>
  <c r="R485" i="11"/>
  <c r="T485" i="11"/>
  <c r="V485" i="11"/>
  <c r="X485" i="11"/>
  <c r="Z485" i="11"/>
  <c r="AB485" i="11"/>
  <c r="J454" i="13"/>
  <c r="M454" i="13"/>
  <c r="O454" i="13"/>
  <c r="Q454" i="13"/>
  <c r="S454" i="13"/>
  <c r="U454" i="13"/>
  <c r="W454" i="13"/>
  <c r="Y454" i="13"/>
  <c r="AA454" i="13"/>
  <c r="L454" i="13"/>
  <c r="N454" i="13"/>
  <c r="P454" i="13"/>
  <c r="R454" i="13"/>
  <c r="T454" i="13"/>
  <c r="V454" i="13"/>
  <c r="X454" i="13"/>
  <c r="Z454" i="13"/>
  <c r="AB454" i="13"/>
  <c r="J381" i="12"/>
  <c r="O381" i="12"/>
  <c r="Q381" i="12"/>
  <c r="S381" i="12"/>
  <c r="U381" i="12"/>
  <c r="W381" i="12"/>
  <c r="Y381" i="12"/>
  <c r="AA381" i="12"/>
  <c r="L381" i="12"/>
  <c r="P381" i="12"/>
  <c r="R381" i="12"/>
  <c r="T381" i="12"/>
  <c r="V381" i="12"/>
  <c r="X381" i="12"/>
  <c r="Z381" i="12"/>
  <c r="AB381" i="12"/>
  <c r="J362" i="10"/>
  <c r="AB411" i="9"/>
  <c r="AA411" i="9"/>
  <c r="Z411" i="9"/>
  <c r="Y411" i="9"/>
  <c r="X411" i="9"/>
  <c r="W411" i="9"/>
  <c r="V411" i="9"/>
  <c r="U411" i="9"/>
  <c r="T411" i="9"/>
  <c r="S411" i="9"/>
  <c r="R411" i="9"/>
  <c r="Q411" i="9"/>
  <c r="P411" i="9"/>
  <c r="O411" i="9"/>
  <c r="N411" i="9"/>
  <c r="M411" i="9"/>
  <c r="L411" i="9"/>
  <c r="J411" i="9"/>
  <c r="AB396" i="9"/>
  <c r="AA396" i="9"/>
  <c r="Z396" i="9"/>
  <c r="Y396" i="9"/>
  <c r="X396" i="9"/>
  <c r="W396" i="9"/>
  <c r="V396" i="9"/>
  <c r="U396" i="9"/>
  <c r="T396" i="9"/>
  <c r="S396" i="9"/>
  <c r="R396" i="9"/>
  <c r="Q396" i="9"/>
  <c r="P396" i="9"/>
  <c r="O396" i="9"/>
  <c r="N396" i="9"/>
  <c r="M396" i="9"/>
  <c r="L396" i="9"/>
  <c r="J396" i="9"/>
  <c r="AB552" i="4"/>
  <c r="AA552" i="4"/>
  <c r="AA553" i="4" s="1"/>
  <c r="Z552" i="4"/>
  <c r="Z553" i="4" s="1"/>
  <c r="Y552" i="4"/>
  <c r="X552" i="4"/>
  <c r="W552" i="4"/>
  <c r="W553" i="4" s="1"/>
  <c r="V552" i="4"/>
  <c r="V553" i="4" s="1"/>
  <c r="U552" i="4"/>
  <c r="T552" i="4"/>
  <c r="S552" i="4"/>
  <c r="S553" i="4" s="1"/>
  <c r="R552" i="4"/>
  <c r="Q552" i="4"/>
  <c r="P552" i="4"/>
  <c r="O552" i="4"/>
  <c r="O553" i="4" s="1"/>
  <c r="N552" i="4"/>
  <c r="M552" i="4"/>
  <c r="L552" i="4"/>
  <c r="M533" i="4"/>
  <c r="N533" i="4"/>
  <c r="O533" i="4"/>
  <c r="P533" i="4"/>
  <c r="Q533" i="4"/>
  <c r="R533" i="4"/>
  <c r="S533" i="4"/>
  <c r="T533" i="4"/>
  <c r="J552" i="4"/>
  <c r="J553" i="4" s="1"/>
  <c r="AB533" i="4"/>
  <c r="AA533" i="4"/>
  <c r="Z533" i="4"/>
  <c r="Y533" i="4"/>
  <c r="X533" i="4"/>
  <c r="W533" i="4"/>
  <c r="V533" i="4"/>
  <c r="U533" i="4"/>
  <c r="L533" i="4"/>
  <c r="J533" i="4"/>
  <c r="M774" i="1"/>
  <c r="N774" i="1"/>
  <c r="O774" i="1"/>
  <c r="P774" i="1"/>
  <c r="Q774" i="1"/>
  <c r="M740" i="1"/>
  <c r="N740" i="1"/>
  <c r="O740" i="1"/>
  <c r="P740" i="1"/>
  <c r="Q740" i="1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J789" i="3"/>
  <c r="J821" i="3"/>
  <c r="AB821" i="3"/>
  <c r="AA821" i="3"/>
  <c r="AA822" i="3" s="1"/>
  <c r="Z821" i="3"/>
  <c r="Z822" i="3" s="1"/>
  <c r="Y821" i="3"/>
  <c r="X821" i="3"/>
  <c r="W821" i="3"/>
  <c r="W822" i="3" s="1"/>
  <c r="V821" i="3"/>
  <c r="V822" i="3" s="1"/>
  <c r="U821" i="3"/>
  <c r="T821" i="3"/>
  <c r="S821" i="3"/>
  <c r="S822" i="3" s="1"/>
  <c r="R821" i="3"/>
  <c r="R822" i="3" s="1"/>
  <c r="Q821" i="3"/>
  <c r="P821" i="3"/>
  <c r="O821" i="3"/>
  <c r="O822" i="3" s="1"/>
  <c r="N821" i="3"/>
  <c r="N822" i="3" s="1"/>
  <c r="M821" i="3"/>
  <c r="L821" i="3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J568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J546" i="2"/>
  <c r="K569" i="2"/>
  <c r="AB774" i="1"/>
  <c r="AA774" i="1"/>
  <c r="Z774" i="1"/>
  <c r="Y774" i="1"/>
  <c r="X774" i="1"/>
  <c r="W774" i="1"/>
  <c r="V774" i="1"/>
  <c r="U774" i="1"/>
  <c r="T774" i="1"/>
  <c r="S774" i="1"/>
  <c r="R774" i="1"/>
  <c r="L774" i="1"/>
  <c r="J774" i="1"/>
  <c r="AB740" i="1"/>
  <c r="AA740" i="1"/>
  <c r="Z740" i="1"/>
  <c r="Y740" i="1"/>
  <c r="X740" i="1"/>
  <c r="W740" i="1"/>
  <c r="V740" i="1"/>
  <c r="U740" i="1"/>
  <c r="T740" i="1"/>
  <c r="S740" i="1"/>
  <c r="R740" i="1"/>
  <c r="L740" i="1"/>
  <c r="J740" i="1"/>
  <c r="R553" i="4" l="1"/>
  <c r="T822" i="3"/>
  <c r="N553" i="4"/>
  <c r="P822" i="3"/>
  <c r="X822" i="3"/>
  <c r="J775" i="1"/>
  <c r="M822" i="3"/>
  <c r="Q822" i="3"/>
  <c r="U822" i="3"/>
  <c r="Y822" i="3"/>
  <c r="L553" i="4"/>
  <c r="P553" i="4"/>
  <c r="T553" i="4"/>
  <c r="X553" i="4"/>
  <c r="AB553" i="4"/>
  <c r="L822" i="3"/>
  <c r="AB822" i="3"/>
  <c r="M553" i="4"/>
  <c r="Q553" i="4"/>
  <c r="U553" i="4"/>
  <c r="Y553" i="4"/>
  <c r="N412" i="9"/>
  <c r="X412" i="9"/>
  <c r="L412" i="9"/>
  <c r="P412" i="9"/>
  <c r="R412" i="9"/>
  <c r="T412" i="9"/>
  <c r="V412" i="9"/>
  <c r="Z412" i="9"/>
  <c r="AB412" i="9"/>
  <c r="J412" i="9"/>
  <c r="M412" i="9"/>
  <c r="O412" i="9"/>
  <c r="Q412" i="9"/>
  <c r="S412" i="9"/>
  <c r="U412" i="9"/>
  <c r="W412" i="9"/>
  <c r="Y412" i="9"/>
  <c r="AA412" i="9"/>
  <c r="L775" i="1"/>
  <c r="S775" i="1"/>
  <c r="U775" i="1"/>
  <c r="W775" i="1"/>
  <c r="Y775" i="1"/>
  <c r="AA775" i="1"/>
  <c r="Q775" i="1"/>
  <c r="O775" i="1"/>
  <c r="M775" i="1"/>
  <c r="R775" i="1"/>
  <c r="T775" i="1"/>
  <c r="V775" i="1"/>
  <c r="X775" i="1"/>
  <c r="Z775" i="1"/>
  <c r="AB775" i="1"/>
  <c r="P775" i="1"/>
  <c r="N775" i="1"/>
  <c r="J569" i="2"/>
  <c r="M569" i="2"/>
  <c r="O569" i="2"/>
  <c r="Q569" i="2"/>
  <c r="S569" i="2"/>
  <c r="U569" i="2"/>
  <c r="W569" i="2"/>
  <c r="Y569" i="2"/>
  <c r="AA569" i="2"/>
  <c r="L569" i="2"/>
  <c r="N569" i="2"/>
  <c r="P569" i="2"/>
  <c r="R569" i="2"/>
  <c r="T569" i="2"/>
  <c r="V569" i="2"/>
  <c r="X569" i="2"/>
  <c r="Z569" i="2"/>
  <c r="AB569" i="2"/>
  <c r="J822" i="3"/>
  <c r="AB634" i="8"/>
  <c r="AA634" i="8"/>
  <c r="Z634" i="8"/>
  <c r="Y634" i="8"/>
  <c r="X634" i="8"/>
  <c r="W634" i="8"/>
  <c r="V634" i="8"/>
  <c r="U634" i="8"/>
  <c r="T634" i="8"/>
  <c r="S634" i="8"/>
  <c r="R634" i="8"/>
  <c r="Q634" i="8"/>
  <c r="P634" i="8"/>
  <c r="O634" i="8"/>
  <c r="N634" i="8"/>
  <c r="M634" i="8"/>
  <c r="L634" i="8"/>
  <c r="J634" i="8"/>
  <c r="AB654" i="8"/>
  <c r="AA654" i="8"/>
  <c r="AA655" i="8" s="1"/>
  <c r="Z654" i="8"/>
  <c r="Z655" i="8" s="1"/>
  <c r="Y654" i="8"/>
  <c r="Y655" i="8" s="1"/>
  <c r="X654" i="8"/>
  <c r="W654" i="8"/>
  <c r="W655" i="8" s="1"/>
  <c r="V654" i="8"/>
  <c r="V655" i="8" s="1"/>
  <c r="U654" i="8"/>
  <c r="U655" i="8" s="1"/>
  <c r="T654" i="8"/>
  <c r="S654" i="8"/>
  <c r="S655" i="8" s="1"/>
  <c r="R654" i="8"/>
  <c r="R655" i="8" s="1"/>
  <c r="Q654" i="8"/>
  <c r="Q655" i="8" s="1"/>
  <c r="P654" i="8"/>
  <c r="O654" i="8"/>
  <c r="O655" i="8" s="1"/>
  <c r="N654" i="8"/>
  <c r="N655" i="8" s="1"/>
  <c r="M654" i="8"/>
  <c r="M655" i="8" s="1"/>
  <c r="L654" i="8"/>
  <c r="J654" i="8"/>
  <c r="AB366" i="7"/>
  <c r="AB368" i="7" s="1"/>
  <c r="O330" i="7"/>
  <c r="J382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J368" i="7"/>
  <c r="AB382" i="7"/>
  <c r="AA382" i="7"/>
  <c r="Z382" i="7"/>
  <c r="Z383" i="7" s="1"/>
  <c r="Y382" i="7"/>
  <c r="Y383" i="7" s="1"/>
  <c r="X382" i="7"/>
  <c r="X383" i="7" s="1"/>
  <c r="W382" i="7"/>
  <c r="V382" i="7"/>
  <c r="V383" i="7" s="1"/>
  <c r="U382" i="7"/>
  <c r="U383" i="7" s="1"/>
  <c r="T382" i="7"/>
  <c r="T383" i="7" s="1"/>
  <c r="S382" i="7"/>
  <c r="R382" i="7"/>
  <c r="R383" i="7" s="1"/>
  <c r="Q382" i="7"/>
  <c r="Q383" i="7" s="1"/>
  <c r="P382" i="7"/>
  <c r="P383" i="7" s="1"/>
  <c r="O382" i="7"/>
  <c r="N382" i="7"/>
  <c r="N383" i="7" s="1"/>
  <c r="M382" i="7"/>
  <c r="M383" i="7" s="1"/>
  <c r="L382" i="7"/>
  <c r="L383" i="7" s="1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J486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J468" i="6"/>
  <c r="AB445" i="5"/>
  <c r="AA445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J445" i="5"/>
  <c r="AB462" i="5"/>
  <c r="AB463" i="5" s="1"/>
  <c r="AA462" i="5"/>
  <c r="Z462" i="5"/>
  <c r="Y462" i="5"/>
  <c r="Y463" i="5" s="1"/>
  <c r="X462" i="5"/>
  <c r="X463" i="5" s="1"/>
  <c r="W462" i="5"/>
  <c r="V462" i="5"/>
  <c r="U462" i="5"/>
  <c r="U463" i="5" s="1"/>
  <c r="T462" i="5"/>
  <c r="T463" i="5" s="1"/>
  <c r="S462" i="5"/>
  <c r="R462" i="5"/>
  <c r="Q462" i="5"/>
  <c r="Q463" i="5" s="1"/>
  <c r="P462" i="5"/>
  <c r="P463" i="5" s="1"/>
  <c r="O462" i="5"/>
  <c r="N462" i="5"/>
  <c r="M462" i="5"/>
  <c r="M463" i="5" s="1"/>
  <c r="L462" i="5"/>
  <c r="L463" i="5" s="1"/>
  <c r="J462" i="5"/>
  <c r="N463" i="5" l="1"/>
  <c r="R463" i="5"/>
  <c r="V463" i="5"/>
  <c r="Z463" i="5"/>
  <c r="O383" i="7"/>
  <c r="S383" i="7"/>
  <c r="W383" i="7"/>
  <c r="AA383" i="7"/>
  <c r="L655" i="8"/>
  <c r="P655" i="8"/>
  <c r="T655" i="8"/>
  <c r="X655" i="8"/>
  <c r="AB655" i="8"/>
  <c r="J463" i="5"/>
  <c r="O463" i="5"/>
  <c r="S463" i="5"/>
  <c r="W463" i="5"/>
  <c r="AA463" i="5"/>
  <c r="AB383" i="7"/>
  <c r="L487" i="6"/>
  <c r="N487" i="6"/>
  <c r="P487" i="6"/>
  <c r="R487" i="6"/>
  <c r="T487" i="6"/>
  <c r="V487" i="6"/>
  <c r="X487" i="6"/>
  <c r="Z487" i="6"/>
  <c r="AB487" i="6"/>
  <c r="J487" i="6"/>
  <c r="M487" i="6"/>
  <c r="O487" i="6"/>
  <c r="Q487" i="6"/>
  <c r="S487" i="6"/>
  <c r="U487" i="6"/>
  <c r="W487" i="6"/>
  <c r="Y487" i="6"/>
  <c r="AA487" i="6"/>
  <c r="J655" i="8"/>
  <c r="J383" i="7"/>
  <c r="K517" i="2"/>
  <c r="AB393" i="13"/>
  <c r="AA393" i="13"/>
  <c r="Z393" i="13"/>
  <c r="Y393" i="13"/>
  <c r="X393" i="13"/>
  <c r="W393" i="13"/>
  <c r="V393" i="13"/>
  <c r="U393" i="13"/>
  <c r="T393" i="13"/>
  <c r="S393" i="13"/>
  <c r="R393" i="13"/>
  <c r="Q393" i="13"/>
  <c r="P393" i="13"/>
  <c r="O393" i="13"/>
  <c r="N393" i="13"/>
  <c r="M393" i="13"/>
  <c r="L393" i="13"/>
  <c r="J393" i="13"/>
  <c r="AB411" i="13"/>
  <c r="AB412" i="13" s="1"/>
  <c r="AA411" i="13"/>
  <c r="AA412" i="13" s="1"/>
  <c r="Z411" i="13"/>
  <c r="Z412" i="13" s="1"/>
  <c r="Y411" i="13"/>
  <c r="X411" i="13"/>
  <c r="X412" i="13" s="1"/>
  <c r="W411" i="13"/>
  <c r="W412" i="13" s="1"/>
  <c r="V411" i="13"/>
  <c r="V412" i="13" s="1"/>
  <c r="U411" i="13"/>
  <c r="T411" i="13"/>
  <c r="T412" i="13" s="1"/>
  <c r="S411" i="13"/>
  <c r="S412" i="13" s="1"/>
  <c r="R411" i="13"/>
  <c r="R412" i="13" s="1"/>
  <c r="Q411" i="13"/>
  <c r="P411" i="13"/>
  <c r="P412" i="13" s="1"/>
  <c r="O411" i="13"/>
  <c r="O412" i="13" s="1"/>
  <c r="N411" i="13"/>
  <c r="N412" i="13" s="1"/>
  <c r="M411" i="13"/>
  <c r="L411" i="13"/>
  <c r="L412" i="13" s="1"/>
  <c r="J411" i="13"/>
  <c r="J412" i="13" s="1"/>
  <c r="M412" i="13" l="1"/>
  <c r="Q412" i="13"/>
  <c r="U412" i="13"/>
  <c r="Y412" i="13"/>
  <c r="AB592" i="17"/>
  <c r="AA592" i="17"/>
  <c r="Z592" i="17"/>
  <c r="Y592" i="17"/>
  <c r="X592" i="17"/>
  <c r="W592" i="17"/>
  <c r="V592" i="17"/>
  <c r="U592" i="17"/>
  <c r="T592" i="17"/>
  <c r="S592" i="17"/>
  <c r="R592" i="17"/>
  <c r="Q592" i="17"/>
  <c r="P592" i="17"/>
  <c r="O592" i="17"/>
  <c r="N592" i="17"/>
  <c r="M592" i="17"/>
  <c r="L592" i="17"/>
  <c r="J592" i="17"/>
  <c r="AB568" i="17"/>
  <c r="AA568" i="17"/>
  <c r="Z568" i="17"/>
  <c r="Y568" i="17"/>
  <c r="X568" i="17"/>
  <c r="W568" i="17"/>
  <c r="V568" i="17"/>
  <c r="U568" i="17"/>
  <c r="T568" i="17"/>
  <c r="S568" i="17"/>
  <c r="R568" i="17"/>
  <c r="Q568" i="17"/>
  <c r="P568" i="17"/>
  <c r="O568" i="17"/>
  <c r="N568" i="17"/>
  <c r="M568" i="17"/>
  <c r="L568" i="17"/>
  <c r="J568" i="17"/>
  <c r="J593" i="17" l="1"/>
  <c r="M593" i="17"/>
  <c r="O593" i="17"/>
  <c r="Q593" i="17"/>
  <c r="S593" i="17"/>
  <c r="U593" i="17"/>
  <c r="W593" i="17"/>
  <c r="Y593" i="17"/>
  <c r="AA593" i="17"/>
  <c r="L593" i="17"/>
  <c r="N593" i="17"/>
  <c r="P593" i="17"/>
  <c r="R593" i="17"/>
  <c r="T593" i="17"/>
  <c r="V593" i="17"/>
  <c r="X593" i="17"/>
  <c r="Z593" i="17"/>
  <c r="AB593" i="17"/>
  <c r="AB412" i="16"/>
  <c r="AA412" i="16"/>
  <c r="Z412" i="16"/>
  <c r="Y412" i="16"/>
  <c r="X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J412" i="16"/>
  <c r="AB397" i="16"/>
  <c r="AA397" i="16"/>
  <c r="Z397" i="16"/>
  <c r="Y397" i="16"/>
  <c r="X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J397" i="16"/>
  <c r="M478" i="15"/>
  <c r="N478" i="15"/>
  <c r="N479" i="15" s="1"/>
  <c r="O478" i="15"/>
  <c r="P478" i="15"/>
  <c r="Q478" i="15"/>
  <c r="R478" i="15"/>
  <c r="S478" i="15"/>
  <c r="T478" i="15"/>
  <c r="U478" i="15"/>
  <c r="V478" i="15"/>
  <c r="W478" i="15"/>
  <c r="X478" i="15"/>
  <c r="Y478" i="15"/>
  <c r="Z478" i="15"/>
  <c r="AA478" i="15"/>
  <c r="AB478" i="15"/>
  <c r="AB459" i="15"/>
  <c r="AA459" i="15"/>
  <c r="Z459" i="15"/>
  <c r="Y459" i="15"/>
  <c r="X459" i="15"/>
  <c r="W459" i="15"/>
  <c r="W479" i="15" s="1"/>
  <c r="V459" i="15"/>
  <c r="U459" i="15"/>
  <c r="T459" i="15"/>
  <c r="S459" i="15"/>
  <c r="S479" i="15" s="1"/>
  <c r="R459" i="15"/>
  <c r="Q459" i="15"/>
  <c r="P459" i="15"/>
  <c r="O459" i="15"/>
  <c r="N459" i="15"/>
  <c r="M459" i="15"/>
  <c r="M479" i="15" s="1"/>
  <c r="L459" i="15"/>
  <c r="J459" i="15"/>
  <c r="U479" i="15"/>
  <c r="Q479" i="15"/>
  <c r="L478" i="15"/>
  <c r="L479" i="15" s="1"/>
  <c r="J478" i="15"/>
  <c r="Q482" i="14"/>
  <c r="AB460" i="14"/>
  <c r="AA460" i="14"/>
  <c r="Z460" i="14"/>
  <c r="Y460" i="14"/>
  <c r="X460" i="14"/>
  <c r="W460" i="14"/>
  <c r="V460" i="14"/>
  <c r="U460" i="14"/>
  <c r="T460" i="14"/>
  <c r="S460" i="14"/>
  <c r="R460" i="14"/>
  <c r="Q460" i="14"/>
  <c r="P460" i="14"/>
  <c r="O460" i="14"/>
  <c r="N460" i="14"/>
  <c r="M460" i="14"/>
  <c r="L460" i="14"/>
  <c r="J460" i="14"/>
  <c r="AB481" i="14"/>
  <c r="AA481" i="14"/>
  <c r="Z481" i="14"/>
  <c r="Y481" i="14"/>
  <c r="X481" i="14"/>
  <c r="W481" i="14"/>
  <c r="W482" i="14" s="1"/>
  <c r="V481" i="14"/>
  <c r="V482" i="14" s="1"/>
  <c r="U481" i="14"/>
  <c r="U482" i="14" s="1"/>
  <c r="T481" i="14"/>
  <c r="S481" i="14"/>
  <c r="S482" i="14" s="1"/>
  <c r="R481" i="14"/>
  <c r="R482" i="14" s="1"/>
  <c r="Q481" i="14"/>
  <c r="P481" i="14"/>
  <c r="O481" i="14"/>
  <c r="N481" i="14"/>
  <c r="N482" i="14" s="1"/>
  <c r="M481" i="14"/>
  <c r="M482" i="14" s="1"/>
  <c r="L481" i="14"/>
  <c r="J481" i="14"/>
  <c r="J482" i="14" s="1"/>
  <c r="AB344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J344" i="12"/>
  <c r="J331" i="12"/>
  <c r="J413" i="16" l="1"/>
  <c r="O413" i="16"/>
  <c r="S413" i="16"/>
  <c r="W413" i="16"/>
  <c r="L413" i="16"/>
  <c r="P413" i="16"/>
  <c r="T413" i="16"/>
  <c r="X413" i="16"/>
  <c r="L482" i="14"/>
  <c r="P482" i="14"/>
  <c r="T482" i="14"/>
  <c r="X482" i="14"/>
  <c r="M413" i="16"/>
  <c r="Q413" i="16"/>
  <c r="U413" i="16"/>
  <c r="N413" i="16"/>
  <c r="R413" i="16"/>
  <c r="V413" i="16"/>
  <c r="Z479" i="15"/>
  <c r="X479" i="15"/>
  <c r="V479" i="15"/>
  <c r="T479" i="15"/>
  <c r="R479" i="15"/>
  <c r="P479" i="15"/>
  <c r="J479" i="15"/>
  <c r="AA479" i="15"/>
  <c r="O479" i="15"/>
  <c r="J345" i="12"/>
  <c r="O482" i="14"/>
  <c r="AB413" i="16"/>
  <c r="AA413" i="16"/>
  <c r="Z413" i="16"/>
  <c r="Y413" i="16"/>
  <c r="AB479" i="15"/>
  <c r="Y479" i="15"/>
  <c r="Y482" i="14"/>
  <c r="AA482" i="14"/>
  <c r="Z482" i="14"/>
  <c r="AB482" i="14"/>
  <c r="AB345" i="12"/>
  <c r="AA344" i="12"/>
  <c r="AA345" i="12" s="1"/>
  <c r="Z344" i="12"/>
  <c r="Z345" i="12" s="1"/>
  <c r="Y344" i="12"/>
  <c r="Y345" i="12" s="1"/>
  <c r="X344" i="12"/>
  <c r="X345" i="12" s="1"/>
  <c r="W344" i="12"/>
  <c r="W345" i="12" s="1"/>
  <c r="V344" i="12"/>
  <c r="V345" i="12" s="1"/>
  <c r="U344" i="12"/>
  <c r="U345" i="12" s="1"/>
  <c r="T344" i="12"/>
  <c r="T345" i="12" s="1"/>
  <c r="S344" i="12"/>
  <c r="S345" i="12" s="1"/>
  <c r="R344" i="12"/>
  <c r="R345" i="12" s="1"/>
  <c r="Q344" i="12"/>
  <c r="Q345" i="12" s="1"/>
  <c r="P344" i="12"/>
  <c r="P345" i="12" s="1"/>
  <c r="O344" i="12"/>
  <c r="O345" i="12" s="1"/>
  <c r="N344" i="12"/>
  <c r="N345" i="12" s="1"/>
  <c r="M344" i="12"/>
  <c r="M345" i="12" s="1"/>
  <c r="L344" i="12"/>
  <c r="L345" i="12" s="1"/>
  <c r="AA440" i="11"/>
  <c r="Z440" i="11"/>
  <c r="Y440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J440" i="11"/>
  <c r="AA424" i="11"/>
  <c r="Z424" i="11"/>
  <c r="Y424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AB321" i="10"/>
  <c r="AA321" i="10"/>
  <c r="Z321" i="10"/>
  <c r="Y321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J321" i="10"/>
  <c r="AB330" i="10"/>
  <c r="AA330" i="10"/>
  <c r="AA331" i="10" s="1"/>
  <c r="Z330" i="10"/>
  <c r="Z331" i="10" s="1"/>
  <c r="Y330" i="10"/>
  <c r="X330" i="10"/>
  <c r="W330" i="10"/>
  <c r="W331" i="10" s="1"/>
  <c r="V330" i="10"/>
  <c r="V331" i="10" s="1"/>
  <c r="U330" i="10"/>
  <c r="T330" i="10"/>
  <c r="S330" i="10"/>
  <c r="S331" i="10" s="1"/>
  <c r="R330" i="10"/>
  <c r="R331" i="10" s="1"/>
  <c r="Q330" i="10"/>
  <c r="P330" i="10"/>
  <c r="O330" i="10"/>
  <c r="O331" i="10" s="1"/>
  <c r="N330" i="10"/>
  <c r="N331" i="10" s="1"/>
  <c r="M330" i="10"/>
  <c r="L330" i="10"/>
  <c r="J330" i="10"/>
  <c r="J331" i="10" s="1"/>
  <c r="AB372" i="9"/>
  <c r="AA372" i="9"/>
  <c r="Z372" i="9"/>
  <c r="Y372" i="9"/>
  <c r="X372" i="9"/>
  <c r="W372" i="9"/>
  <c r="V372" i="9"/>
  <c r="U372" i="9"/>
  <c r="T372" i="9"/>
  <c r="S372" i="9"/>
  <c r="R372" i="9"/>
  <c r="Q372" i="9"/>
  <c r="P372" i="9"/>
  <c r="O372" i="9"/>
  <c r="N372" i="9"/>
  <c r="M372" i="9"/>
  <c r="L372" i="9"/>
  <c r="J372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J357" i="9"/>
  <c r="J503" i="4"/>
  <c r="J484" i="4"/>
  <c r="AB484" i="4"/>
  <c r="AA484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N484" i="4"/>
  <c r="M484" i="4"/>
  <c r="L484" i="4"/>
  <c r="AB503" i="4"/>
  <c r="AB504" i="4" s="1"/>
  <c r="AA503" i="4"/>
  <c r="AA504" i="4" s="1"/>
  <c r="Z503" i="4"/>
  <c r="Y503" i="4"/>
  <c r="X503" i="4"/>
  <c r="X504" i="4" s="1"/>
  <c r="W503" i="4"/>
  <c r="W504" i="4" s="1"/>
  <c r="V503" i="4"/>
  <c r="U503" i="4"/>
  <c r="T503" i="4"/>
  <c r="T504" i="4" s="1"/>
  <c r="S503" i="4"/>
  <c r="S504" i="4" s="1"/>
  <c r="R503" i="4"/>
  <c r="Q503" i="4"/>
  <c r="Q504" i="4" s="1"/>
  <c r="P503" i="4"/>
  <c r="P504" i="4" s="1"/>
  <c r="O503" i="4"/>
  <c r="O504" i="4" s="1"/>
  <c r="N503" i="4"/>
  <c r="M503" i="4"/>
  <c r="M504" i="4" s="1"/>
  <c r="L503" i="4"/>
  <c r="L504" i="4" s="1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N746" i="3"/>
  <c r="M746" i="3"/>
  <c r="L746" i="3"/>
  <c r="J746" i="3"/>
  <c r="AB714" i="3"/>
  <c r="AA714" i="3"/>
  <c r="AA747" i="3" s="1"/>
  <c r="Z714" i="3"/>
  <c r="Z747" i="3" s="1"/>
  <c r="Y714" i="3"/>
  <c r="X714" i="3"/>
  <c r="W714" i="3"/>
  <c r="W747" i="3" s="1"/>
  <c r="V714" i="3"/>
  <c r="V747" i="3" s="1"/>
  <c r="U714" i="3"/>
  <c r="T714" i="3"/>
  <c r="S714" i="3"/>
  <c r="S747" i="3" s="1"/>
  <c r="R714" i="3"/>
  <c r="R747" i="3" s="1"/>
  <c r="Q714" i="3"/>
  <c r="P714" i="3"/>
  <c r="O714" i="3"/>
  <c r="O747" i="3" s="1"/>
  <c r="N714" i="3"/>
  <c r="N747" i="3" s="1"/>
  <c r="M714" i="3"/>
  <c r="L714" i="3"/>
  <c r="J714" i="3"/>
  <c r="AB747" i="3"/>
  <c r="Y747" i="3"/>
  <c r="X747" i="3"/>
  <c r="U747" i="3"/>
  <c r="T747" i="3"/>
  <c r="Q747" i="3"/>
  <c r="P747" i="3"/>
  <c r="M747" i="3"/>
  <c r="L747" i="3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J494" i="2"/>
  <c r="AB516" i="2"/>
  <c r="AA516" i="2"/>
  <c r="AA517" i="2" s="1"/>
  <c r="Z516" i="2"/>
  <c r="Y516" i="2"/>
  <c r="X516" i="2"/>
  <c r="W516" i="2"/>
  <c r="W517" i="2" s="1"/>
  <c r="V516" i="2"/>
  <c r="U516" i="2"/>
  <c r="T516" i="2"/>
  <c r="S516" i="2"/>
  <c r="S517" i="2" s="1"/>
  <c r="R516" i="2"/>
  <c r="Q516" i="2"/>
  <c r="P516" i="2"/>
  <c r="O516" i="2"/>
  <c r="O517" i="2" s="1"/>
  <c r="N516" i="2"/>
  <c r="M516" i="2"/>
  <c r="L516" i="2"/>
  <c r="J516" i="2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J702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J669" i="1"/>
  <c r="P517" i="2" l="1"/>
  <c r="T517" i="2"/>
  <c r="X517" i="2"/>
  <c r="AB517" i="2"/>
  <c r="L517" i="2"/>
  <c r="M517" i="2"/>
  <c r="Q517" i="2"/>
  <c r="U517" i="2"/>
  <c r="Y517" i="2"/>
  <c r="U504" i="4"/>
  <c r="Y504" i="4"/>
  <c r="L331" i="10"/>
  <c r="P331" i="10"/>
  <c r="T331" i="10"/>
  <c r="X331" i="10"/>
  <c r="AB331" i="10"/>
  <c r="N517" i="2"/>
  <c r="R517" i="2"/>
  <c r="V517" i="2"/>
  <c r="Z517" i="2"/>
  <c r="N504" i="4"/>
  <c r="R504" i="4"/>
  <c r="V504" i="4"/>
  <c r="Z504" i="4"/>
  <c r="M331" i="10"/>
  <c r="Q331" i="10"/>
  <c r="U331" i="10"/>
  <c r="Y331" i="10"/>
  <c r="J504" i="4"/>
  <c r="J747" i="3"/>
  <c r="L373" i="9"/>
  <c r="N373" i="9"/>
  <c r="P373" i="9"/>
  <c r="R373" i="9"/>
  <c r="T373" i="9"/>
  <c r="V373" i="9"/>
  <c r="X373" i="9"/>
  <c r="Z373" i="9"/>
  <c r="AB373" i="9"/>
  <c r="J373" i="9"/>
  <c r="M373" i="9"/>
  <c r="O373" i="9"/>
  <c r="Q373" i="9"/>
  <c r="S373" i="9"/>
  <c r="U373" i="9"/>
  <c r="W373" i="9"/>
  <c r="Y373" i="9"/>
  <c r="AA373" i="9"/>
  <c r="L441" i="11"/>
  <c r="N441" i="11"/>
  <c r="P441" i="11"/>
  <c r="R441" i="11"/>
  <c r="T441" i="11"/>
  <c r="V441" i="11"/>
  <c r="X441" i="11"/>
  <c r="Z441" i="11"/>
  <c r="AB441" i="11"/>
  <c r="J441" i="11"/>
  <c r="M441" i="11"/>
  <c r="O441" i="11"/>
  <c r="Q441" i="11"/>
  <c r="S441" i="11"/>
  <c r="U441" i="11"/>
  <c r="W441" i="11"/>
  <c r="Y441" i="11"/>
  <c r="AA441" i="11"/>
  <c r="L703" i="1"/>
  <c r="N703" i="1"/>
  <c r="P703" i="1"/>
  <c r="R703" i="1"/>
  <c r="T703" i="1"/>
  <c r="V703" i="1"/>
  <c r="X703" i="1"/>
  <c r="Z703" i="1"/>
  <c r="AB703" i="1"/>
  <c r="J703" i="1"/>
  <c r="M703" i="1"/>
  <c r="O703" i="1"/>
  <c r="Q703" i="1"/>
  <c r="S703" i="1"/>
  <c r="U703" i="1"/>
  <c r="W703" i="1"/>
  <c r="Y703" i="1"/>
  <c r="AA703" i="1"/>
  <c r="J517" i="2"/>
  <c r="AB602" i="8"/>
  <c r="AA602" i="8"/>
  <c r="Z602" i="8"/>
  <c r="Y602" i="8"/>
  <c r="X602" i="8"/>
  <c r="W602" i="8"/>
  <c r="V602" i="8"/>
  <c r="U602" i="8"/>
  <c r="T602" i="8"/>
  <c r="S602" i="8"/>
  <c r="R602" i="8"/>
  <c r="Q602" i="8"/>
  <c r="P602" i="8"/>
  <c r="O602" i="8"/>
  <c r="N602" i="8"/>
  <c r="M602" i="8"/>
  <c r="L602" i="8"/>
  <c r="J602" i="8"/>
  <c r="AB582" i="8"/>
  <c r="AA582" i="8"/>
  <c r="Z582" i="8"/>
  <c r="Y582" i="8"/>
  <c r="X582" i="8"/>
  <c r="W582" i="8"/>
  <c r="V582" i="8"/>
  <c r="U582" i="8"/>
  <c r="T582" i="8"/>
  <c r="S582" i="8"/>
  <c r="R582" i="8"/>
  <c r="Q582" i="8"/>
  <c r="P582" i="8"/>
  <c r="O582" i="8"/>
  <c r="N582" i="8"/>
  <c r="M582" i="8"/>
  <c r="L582" i="8"/>
  <c r="J582" i="8"/>
  <c r="AB346" i="7"/>
  <c r="AA346" i="7"/>
  <c r="Z346" i="7"/>
  <c r="Y346" i="7"/>
  <c r="Y347" i="7" s="1"/>
  <c r="X346" i="7"/>
  <c r="W346" i="7"/>
  <c r="V346" i="7"/>
  <c r="U346" i="7"/>
  <c r="U347" i="7" s="1"/>
  <c r="T346" i="7"/>
  <c r="S346" i="7"/>
  <c r="R346" i="7"/>
  <c r="Q346" i="7"/>
  <c r="Q347" i="7" s="1"/>
  <c r="P346" i="7"/>
  <c r="O346" i="7"/>
  <c r="N346" i="7"/>
  <c r="M346" i="7"/>
  <c r="M347" i="7" s="1"/>
  <c r="L346" i="7"/>
  <c r="J346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J332" i="7"/>
  <c r="AB330" i="7"/>
  <c r="AB332" i="7" s="1"/>
  <c r="O260" i="7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J423" i="6"/>
  <c r="AB441" i="6"/>
  <c r="AB442" i="6" s="1"/>
  <c r="AA441" i="6"/>
  <c r="Z441" i="6"/>
  <c r="Y441" i="6"/>
  <c r="Y442" i="6" s="1"/>
  <c r="X441" i="6"/>
  <c r="X442" i="6" s="1"/>
  <c r="W441" i="6"/>
  <c r="V441" i="6"/>
  <c r="U441" i="6"/>
  <c r="U442" i="6" s="1"/>
  <c r="T441" i="6"/>
  <c r="T442" i="6" s="1"/>
  <c r="S441" i="6"/>
  <c r="R441" i="6"/>
  <c r="Q441" i="6"/>
  <c r="Q442" i="6" s="1"/>
  <c r="P441" i="6"/>
  <c r="P442" i="6" s="1"/>
  <c r="O441" i="6"/>
  <c r="N441" i="6"/>
  <c r="M441" i="6"/>
  <c r="M442" i="6" s="1"/>
  <c r="L441" i="6"/>
  <c r="L442" i="6" s="1"/>
  <c r="J441" i="6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J419" i="5"/>
  <c r="AB402" i="5"/>
  <c r="AB420" i="5" s="1"/>
  <c r="AA402" i="5"/>
  <c r="Z402" i="5"/>
  <c r="Y402" i="5"/>
  <c r="Y420" i="5" s="1"/>
  <c r="X402" i="5"/>
  <c r="X420" i="5" s="1"/>
  <c r="W402" i="5"/>
  <c r="V402" i="5"/>
  <c r="U402" i="5"/>
  <c r="U420" i="5" s="1"/>
  <c r="T402" i="5"/>
  <c r="T420" i="5" s="1"/>
  <c r="S402" i="5"/>
  <c r="R402" i="5"/>
  <c r="Q402" i="5"/>
  <c r="Q420" i="5" s="1"/>
  <c r="P402" i="5"/>
  <c r="P420" i="5" s="1"/>
  <c r="O402" i="5"/>
  <c r="N402" i="5"/>
  <c r="M402" i="5"/>
  <c r="M420" i="5" s="1"/>
  <c r="L402" i="5"/>
  <c r="L420" i="5" s="1"/>
  <c r="J402" i="5"/>
  <c r="AA420" i="5"/>
  <c r="Z420" i="5"/>
  <c r="W420" i="5"/>
  <c r="V420" i="5"/>
  <c r="S420" i="5"/>
  <c r="R420" i="5"/>
  <c r="O420" i="5"/>
  <c r="N420" i="5"/>
  <c r="N347" i="7" l="1"/>
  <c r="V347" i="7"/>
  <c r="N442" i="6"/>
  <c r="R442" i="6"/>
  <c r="V442" i="6"/>
  <c r="Z442" i="6"/>
  <c r="O347" i="7"/>
  <c r="S347" i="7"/>
  <c r="W347" i="7"/>
  <c r="AA347" i="7"/>
  <c r="R347" i="7"/>
  <c r="Z347" i="7"/>
  <c r="J442" i="6"/>
  <c r="O442" i="6"/>
  <c r="S442" i="6"/>
  <c r="W442" i="6"/>
  <c r="AA442" i="6"/>
  <c r="L347" i="7"/>
  <c r="P347" i="7"/>
  <c r="T347" i="7"/>
  <c r="X347" i="7"/>
  <c r="AB347" i="7"/>
  <c r="J420" i="5"/>
  <c r="AB603" i="8"/>
  <c r="J603" i="8"/>
  <c r="M603" i="8"/>
  <c r="O603" i="8"/>
  <c r="Q603" i="8"/>
  <c r="S603" i="8"/>
  <c r="U603" i="8"/>
  <c r="W603" i="8"/>
  <c r="Y603" i="8"/>
  <c r="AA603" i="8"/>
  <c r="L603" i="8"/>
  <c r="N603" i="8"/>
  <c r="P603" i="8"/>
  <c r="R603" i="8"/>
  <c r="T603" i="8"/>
  <c r="V603" i="8"/>
  <c r="X603" i="8"/>
  <c r="Z603" i="8"/>
  <c r="J347" i="7"/>
  <c r="AB533" i="17"/>
  <c r="AA533" i="17"/>
  <c r="Z533" i="17"/>
  <c r="Y533" i="17"/>
  <c r="X533" i="17"/>
  <c r="W533" i="17"/>
  <c r="V533" i="17"/>
  <c r="U533" i="17"/>
  <c r="T533" i="17"/>
  <c r="S533" i="17"/>
  <c r="R533" i="17"/>
  <c r="Q533" i="17"/>
  <c r="P533" i="17"/>
  <c r="O533" i="17"/>
  <c r="N533" i="17"/>
  <c r="M533" i="17"/>
  <c r="L533" i="17"/>
  <c r="J533" i="17"/>
  <c r="AB509" i="17"/>
  <c r="AA509" i="17"/>
  <c r="Z509" i="17"/>
  <c r="Y509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J509" i="17"/>
  <c r="J534" i="17" l="1"/>
  <c r="M534" i="17"/>
  <c r="O534" i="17"/>
  <c r="Q534" i="17"/>
  <c r="S534" i="17"/>
  <c r="U534" i="17"/>
  <c r="W534" i="17"/>
  <c r="Y534" i="17"/>
  <c r="AA534" i="17"/>
  <c r="L534" i="17"/>
  <c r="N534" i="17"/>
  <c r="P534" i="17"/>
  <c r="R534" i="17"/>
  <c r="T534" i="17"/>
  <c r="V534" i="17"/>
  <c r="X534" i="17"/>
  <c r="Z534" i="17"/>
  <c r="AB534" i="17"/>
  <c r="AB371" i="16"/>
  <c r="AA371" i="16"/>
  <c r="Z371" i="16"/>
  <c r="Y371" i="16"/>
  <c r="X371" i="16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J371" i="16"/>
  <c r="AB356" i="16"/>
  <c r="AA356" i="16"/>
  <c r="Z356" i="16"/>
  <c r="Y356" i="16"/>
  <c r="X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J356" i="16"/>
  <c r="AB431" i="15"/>
  <c r="AA431" i="15"/>
  <c r="Z431" i="15"/>
  <c r="Y431" i="15"/>
  <c r="X431" i="15"/>
  <c r="W431" i="15"/>
  <c r="V431" i="15"/>
  <c r="U431" i="15"/>
  <c r="T431" i="15"/>
  <c r="S431" i="15"/>
  <c r="R431" i="15"/>
  <c r="Q431" i="15"/>
  <c r="P431" i="15"/>
  <c r="O431" i="15"/>
  <c r="N431" i="15"/>
  <c r="M431" i="15"/>
  <c r="L431" i="15"/>
  <c r="J431" i="15"/>
  <c r="AB412" i="15"/>
  <c r="AA412" i="15"/>
  <c r="Z412" i="15"/>
  <c r="Y412" i="15"/>
  <c r="X412" i="15"/>
  <c r="W412" i="15"/>
  <c r="V412" i="15"/>
  <c r="U412" i="15"/>
  <c r="T412" i="15"/>
  <c r="S412" i="15"/>
  <c r="R412" i="15"/>
  <c r="Q412" i="15"/>
  <c r="P412" i="15"/>
  <c r="O412" i="15"/>
  <c r="N412" i="15"/>
  <c r="M412" i="15"/>
  <c r="L412" i="15"/>
  <c r="J412" i="15"/>
  <c r="AB417" i="14"/>
  <c r="AA417" i="14"/>
  <c r="Z417" i="14"/>
  <c r="Y417" i="14"/>
  <c r="X417" i="14"/>
  <c r="W417" i="14"/>
  <c r="V417" i="14"/>
  <c r="U417" i="14"/>
  <c r="T417" i="14"/>
  <c r="S417" i="14"/>
  <c r="R417" i="14"/>
  <c r="Q417" i="14"/>
  <c r="P417" i="14"/>
  <c r="O417" i="14"/>
  <c r="N417" i="14"/>
  <c r="M417" i="14"/>
  <c r="L417" i="14"/>
  <c r="J417" i="14"/>
  <c r="AB438" i="14"/>
  <c r="AA438" i="14"/>
  <c r="Z438" i="14"/>
  <c r="Z439" i="14" s="1"/>
  <c r="Y438" i="14"/>
  <c r="Y439" i="14" s="1"/>
  <c r="X438" i="14"/>
  <c r="W438" i="14"/>
  <c r="V438" i="14"/>
  <c r="V439" i="14" s="1"/>
  <c r="U438" i="14"/>
  <c r="U439" i="14" s="1"/>
  <c r="T438" i="14"/>
  <c r="S438" i="14"/>
  <c r="R438" i="14"/>
  <c r="R439" i="14" s="1"/>
  <c r="Q438" i="14"/>
  <c r="Q439" i="14" s="1"/>
  <c r="P438" i="14"/>
  <c r="O438" i="14"/>
  <c r="N438" i="14"/>
  <c r="N439" i="14" s="1"/>
  <c r="M438" i="14"/>
  <c r="M439" i="14" s="1"/>
  <c r="L438" i="14"/>
  <c r="J438" i="14"/>
  <c r="S439" i="14" l="1"/>
  <c r="AA439" i="14"/>
  <c r="O439" i="14"/>
  <c r="W439" i="14"/>
  <c r="L439" i="14"/>
  <c r="P439" i="14"/>
  <c r="T439" i="14"/>
  <c r="X439" i="14"/>
  <c r="AB439" i="14"/>
  <c r="AB432" i="15"/>
  <c r="L432" i="15"/>
  <c r="N432" i="15"/>
  <c r="P432" i="15"/>
  <c r="R432" i="15"/>
  <c r="T432" i="15"/>
  <c r="V432" i="15"/>
  <c r="X432" i="15"/>
  <c r="Z432" i="15"/>
  <c r="J432" i="15"/>
  <c r="M432" i="15"/>
  <c r="O432" i="15"/>
  <c r="Q432" i="15"/>
  <c r="S432" i="15"/>
  <c r="U432" i="15"/>
  <c r="W432" i="15"/>
  <c r="Y432" i="15"/>
  <c r="AA432" i="15"/>
  <c r="J372" i="16"/>
  <c r="M372" i="16"/>
  <c r="O372" i="16"/>
  <c r="Q372" i="16"/>
  <c r="S372" i="16"/>
  <c r="U372" i="16"/>
  <c r="W372" i="16"/>
  <c r="Y372" i="16"/>
  <c r="AA372" i="16"/>
  <c r="L372" i="16"/>
  <c r="N372" i="16"/>
  <c r="P372" i="16"/>
  <c r="R372" i="16"/>
  <c r="T372" i="16"/>
  <c r="V372" i="16"/>
  <c r="X372" i="16"/>
  <c r="Z372" i="16"/>
  <c r="AB372" i="16"/>
  <c r="J439" i="14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J308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J295" i="12"/>
  <c r="AB368" i="13"/>
  <c r="AA368" i="13"/>
  <c r="Z368" i="13"/>
  <c r="Y368" i="13"/>
  <c r="X368" i="13"/>
  <c r="W368" i="13"/>
  <c r="V368" i="13"/>
  <c r="U368" i="13"/>
  <c r="T368" i="13"/>
  <c r="S368" i="13"/>
  <c r="R368" i="13"/>
  <c r="Q368" i="13"/>
  <c r="P368" i="13"/>
  <c r="O368" i="13"/>
  <c r="N368" i="13"/>
  <c r="M368" i="13"/>
  <c r="L368" i="13"/>
  <c r="J368" i="13"/>
  <c r="AB350" i="13"/>
  <c r="AA350" i="13"/>
  <c r="Z350" i="13"/>
  <c r="Y350" i="13"/>
  <c r="X350" i="13"/>
  <c r="W350" i="13"/>
  <c r="V350" i="13"/>
  <c r="U350" i="13"/>
  <c r="T350" i="13"/>
  <c r="S350" i="13"/>
  <c r="R350" i="13"/>
  <c r="Q350" i="13"/>
  <c r="P350" i="13"/>
  <c r="O350" i="13"/>
  <c r="N350" i="13"/>
  <c r="M350" i="13"/>
  <c r="L350" i="13"/>
  <c r="J350" i="13"/>
  <c r="AB369" i="13" l="1"/>
  <c r="L369" i="13"/>
  <c r="N369" i="13"/>
  <c r="P369" i="13"/>
  <c r="R369" i="13"/>
  <c r="T369" i="13"/>
  <c r="V369" i="13"/>
  <c r="X369" i="13"/>
  <c r="Z369" i="13"/>
  <c r="J369" i="13"/>
  <c r="M369" i="13"/>
  <c r="O369" i="13"/>
  <c r="Q369" i="13"/>
  <c r="S369" i="13"/>
  <c r="U369" i="13"/>
  <c r="W369" i="13"/>
  <c r="Y369" i="13"/>
  <c r="AA369" i="13"/>
  <c r="L309" i="12"/>
  <c r="N309" i="12"/>
  <c r="P309" i="12"/>
  <c r="R309" i="12"/>
  <c r="T309" i="12"/>
  <c r="V309" i="12"/>
  <c r="X309" i="12"/>
  <c r="Z309" i="12"/>
  <c r="AB309" i="12"/>
  <c r="J309" i="12"/>
  <c r="M309" i="12"/>
  <c r="O309" i="12"/>
  <c r="Q309" i="12"/>
  <c r="S309" i="12"/>
  <c r="U309" i="12"/>
  <c r="W309" i="12"/>
  <c r="Y309" i="12"/>
  <c r="AA309" i="12"/>
  <c r="AB396" i="11"/>
  <c r="AA396" i="11"/>
  <c r="Z396" i="11"/>
  <c r="Y396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J396" i="11"/>
  <c r="J380" i="11"/>
  <c r="AB380" i="11"/>
  <c r="AA380" i="11"/>
  <c r="Z380" i="11"/>
  <c r="Y380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AB290" i="10"/>
  <c r="AA290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J290" i="10"/>
  <c r="AB299" i="10"/>
  <c r="AA299" i="10"/>
  <c r="AA300" i="10" s="1"/>
  <c r="Z299" i="10"/>
  <c r="Z300" i="10" s="1"/>
  <c r="Y299" i="10"/>
  <c r="Y300" i="10" s="1"/>
  <c r="X299" i="10"/>
  <c r="W299" i="10"/>
  <c r="W300" i="10" s="1"/>
  <c r="V299" i="10"/>
  <c r="V300" i="10" s="1"/>
  <c r="U299" i="10"/>
  <c r="U300" i="10" s="1"/>
  <c r="T299" i="10"/>
  <c r="S299" i="10"/>
  <c r="S300" i="10" s="1"/>
  <c r="R299" i="10"/>
  <c r="R300" i="10" s="1"/>
  <c r="Q299" i="10"/>
  <c r="Q300" i="10" s="1"/>
  <c r="P299" i="10"/>
  <c r="O299" i="10"/>
  <c r="O300" i="10" s="1"/>
  <c r="N299" i="10"/>
  <c r="N300" i="10" s="1"/>
  <c r="M299" i="10"/>
  <c r="M300" i="10" s="1"/>
  <c r="L299" i="10"/>
  <c r="J299" i="10"/>
  <c r="J300" i="10" s="1"/>
  <c r="M334" i="9"/>
  <c r="J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L334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J319" i="9"/>
  <c r="J335" i="9" s="1"/>
  <c r="L300" i="10" l="1"/>
  <c r="P300" i="10"/>
  <c r="T300" i="10"/>
  <c r="X300" i="10"/>
  <c r="AB300" i="10"/>
  <c r="M335" i="9"/>
  <c r="L335" i="9"/>
  <c r="O335" i="9"/>
  <c r="Q335" i="9"/>
  <c r="S335" i="9"/>
  <c r="U335" i="9"/>
  <c r="W335" i="9"/>
  <c r="Y335" i="9"/>
  <c r="AA335" i="9"/>
  <c r="N335" i="9"/>
  <c r="P335" i="9"/>
  <c r="R335" i="9"/>
  <c r="T335" i="9"/>
  <c r="V335" i="9"/>
  <c r="X335" i="9"/>
  <c r="Z335" i="9"/>
  <c r="AB335" i="9"/>
  <c r="J397" i="11"/>
  <c r="M397" i="11"/>
  <c r="O397" i="11"/>
  <c r="Q397" i="11"/>
  <c r="S397" i="11"/>
  <c r="U397" i="11"/>
  <c r="W397" i="11"/>
  <c r="Y397" i="11"/>
  <c r="AA397" i="11"/>
  <c r="L397" i="11"/>
  <c r="N397" i="11"/>
  <c r="P397" i="11"/>
  <c r="R397" i="11"/>
  <c r="T397" i="11"/>
  <c r="V397" i="11"/>
  <c r="X397" i="11"/>
  <c r="Z397" i="11"/>
  <c r="AB397" i="11"/>
  <c r="AB547" i="8"/>
  <c r="AA547" i="8"/>
  <c r="Z547" i="8"/>
  <c r="Y547" i="8"/>
  <c r="X547" i="8"/>
  <c r="W547" i="8"/>
  <c r="V547" i="8"/>
  <c r="U547" i="8"/>
  <c r="T547" i="8"/>
  <c r="S547" i="8"/>
  <c r="R547" i="8"/>
  <c r="Q547" i="8"/>
  <c r="P547" i="8"/>
  <c r="O547" i="8"/>
  <c r="N547" i="8"/>
  <c r="M547" i="8"/>
  <c r="L547" i="8"/>
  <c r="J547" i="8"/>
  <c r="AB527" i="8"/>
  <c r="AA527" i="8"/>
  <c r="Z527" i="8"/>
  <c r="Y527" i="8"/>
  <c r="X527" i="8"/>
  <c r="W527" i="8"/>
  <c r="V527" i="8"/>
  <c r="U527" i="8"/>
  <c r="T527" i="8"/>
  <c r="S527" i="8"/>
  <c r="R527" i="8"/>
  <c r="Q527" i="8"/>
  <c r="P527" i="8"/>
  <c r="O527" i="8"/>
  <c r="N527" i="8"/>
  <c r="M527" i="8"/>
  <c r="L527" i="8"/>
  <c r="J527" i="8"/>
  <c r="AB310" i="7"/>
  <c r="AA310" i="7"/>
  <c r="AA311" i="7" s="1"/>
  <c r="Z310" i="7"/>
  <c r="Z311" i="7" s="1"/>
  <c r="Y310" i="7"/>
  <c r="X310" i="7"/>
  <c r="W310" i="7"/>
  <c r="W311" i="7" s="1"/>
  <c r="V310" i="7"/>
  <c r="V311" i="7" s="1"/>
  <c r="U310" i="7"/>
  <c r="T310" i="7"/>
  <c r="S310" i="7"/>
  <c r="S311" i="7" s="1"/>
  <c r="R310" i="7"/>
  <c r="R311" i="7" s="1"/>
  <c r="Q310" i="7"/>
  <c r="P310" i="7"/>
  <c r="O310" i="7"/>
  <c r="O311" i="7" s="1"/>
  <c r="N310" i="7"/>
  <c r="N311" i="7" s="1"/>
  <c r="M310" i="7"/>
  <c r="L310" i="7"/>
  <c r="J310" i="7"/>
  <c r="J311" i="7" s="1"/>
  <c r="AB296" i="7"/>
  <c r="AB311" i="7" s="1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J296" i="7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J396" i="6"/>
  <c r="AB378" i="6"/>
  <c r="AA378" i="6"/>
  <c r="Z378" i="6"/>
  <c r="Y378" i="6"/>
  <c r="Y397" i="6" s="1"/>
  <c r="X378" i="6"/>
  <c r="W378" i="6"/>
  <c r="V378" i="6"/>
  <c r="U378" i="6"/>
  <c r="U397" i="6" s="1"/>
  <c r="T378" i="6"/>
  <c r="S378" i="6"/>
  <c r="R378" i="6"/>
  <c r="Q378" i="6"/>
  <c r="Q397" i="6" s="1"/>
  <c r="P378" i="6"/>
  <c r="O378" i="6"/>
  <c r="N378" i="6"/>
  <c r="M378" i="6"/>
  <c r="M397" i="6" s="1"/>
  <c r="L378" i="6"/>
  <c r="J378" i="6"/>
  <c r="AB397" i="6"/>
  <c r="AA397" i="6"/>
  <c r="Z397" i="6"/>
  <c r="X397" i="6"/>
  <c r="W397" i="6"/>
  <c r="V397" i="6"/>
  <c r="T397" i="6"/>
  <c r="S397" i="6"/>
  <c r="R397" i="6"/>
  <c r="P397" i="6"/>
  <c r="O397" i="6"/>
  <c r="N397" i="6"/>
  <c r="L397" i="6"/>
  <c r="J397" i="6"/>
  <c r="AB359" i="5"/>
  <c r="AA359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J359" i="5"/>
  <c r="AB376" i="5"/>
  <c r="AB377" i="5" s="1"/>
  <c r="AA376" i="5"/>
  <c r="AA377" i="5" s="1"/>
  <c r="Z376" i="5"/>
  <c r="Z377" i="5" s="1"/>
  <c r="Y376" i="5"/>
  <c r="X376" i="5"/>
  <c r="X377" i="5" s="1"/>
  <c r="W376" i="5"/>
  <c r="W377" i="5" s="1"/>
  <c r="V376" i="5"/>
  <c r="V377" i="5" s="1"/>
  <c r="U376" i="5"/>
  <c r="T376" i="5"/>
  <c r="T377" i="5" s="1"/>
  <c r="S376" i="5"/>
  <c r="S377" i="5" s="1"/>
  <c r="R376" i="5"/>
  <c r="R377" i="5" s="1"/>
  <c r="Q376" i="5"/>
  <c r="P376" i="5"/>
  <c r="P377" i="5" s="1"/>
  <c r="O376" i="5"/>
  <c r="O377" i="5" s="1"/>
  <c r="N376" i="5"/>
  <c r="N377" i="5" s="1"/>
  <c r="M376" i="5"/>
  <c r="L376" i="5"/>
  <c r="L377" i="5" s="1"/>
  <c r="J376" i="5"/>
  <c r="J377" i="5" s="1"/>
  <c r="AB432" i="4"/>
  <c r="AA432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N432" i="4"/>
  <c r="M432" i="4"/>
  <c r="L432" i="4"/>
  <c r="J432" i="4"/>
  <c r="AB451" i="4"/>
  <c r="AA451" i="4"/>
  <c r="Z451" i="4"/>
  <c r="Z452" i="4" s="1"/>
  <c r="Y451" i="4"/>
  <c r="X451" i="4"/>
  <c r="W451" i="4"/>
  <c r="V451" i="4"/>
  <c r="V452" i="4" s="1"/>
  <c r="U451" i="4"/>
  <c r="T451" i="4"/>
  <c r="S451" i="4"/>
  <c r="R451" i="4"/>
  <c r="R452" i="4" s="1"/>
  <c r="Q451" i="4"/>
  <c r="P451" i="4"/>
  <c r="O451" i="4"/>
  <c r="N451" i="4"/>
  <c r="N452" i="4" s="1"/>
  <c r="M451" i="4"/>
  <c r="L451" i="4"/>
  <c r="J451" i="4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N639" i="3"/>
  <c r="M639" i="3"/>
  <c r="L639" i="3"/>
  <c r="J639" i="3"/>
  <c r="AB671" i="3"/>
  <c r="AB672" i="3" s="1"/>
  <c r="AA671" i="3"/>
  <c r="AA672" i="3" s="1"/>
  <c r="Z671" i="3"/>
  <c r="Z672" i="3" s="1"/>
  <c r="Y671" i="3"/>
  <c r="X671" i="3"/>
  <c r="X672" i="3" s="1"/>
  <c r="W671" i="3"/>
  <c r="W672" i="3" s="1"/>
  <c r="V671" i="3"/>
  <c r="V672" i="3" s="1"/>
  <c r="U671" i="3"/>
  <c r="T671" i="3"/>
  <c r="T672" i="3" s="1"/>
  <c r="S671" i="3"/>
  <c r="S672" i="3" s="1"/>
  <c r="R671" i="3"/>
  <c r="R672" i="3" s="1"/>
  <c r="Q671" i="3"/>
  <c r="P671" i="3"/>
  <c r="P672" i="3" s="1"/>
  <c r="O671" i="3"/>
  <c r="O672" i="3" s="1"/>
  <c r="N671" i="3"/>
  <c r="N672" i="3" s="1"/>
  <c r="M671" i="3"/>
  <c r="L671" i="3"/>
  <c r="L672" i="3" s="1"/>
  <c r="J671" i="3"/>
  <c r="J464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J442" i="2"/>
  <c r="AB464" i="2"/>
  <c r="AB465" i="2" s="1"/>
  <c r="AA464" i="2"/>
  <c r="AA465" i="2" s="1"/>
  <c r="Z464" i="2"/>
  <c r="Y464" i="2"/>
  <c r="Y465" i="2" s="1"/>
  <c r="X464" i="2"/>
  <c r="X465" i="2" s="1"/>
  <c r="W464" i="2"/>
  <c r="W465" i="2" s="1"/>
  <c r="V464" i="2"/>
  <c r="U464" i="2"/>
  <c r="U465" i="2" s="1"/>
  <c r="T464" i="2"/>
  <c r="T465" i="2" s="1"/>
  <c r="S464" i="2"/>
  <c r="S465" i="2" s="1"/>
  <c r="R464" i="2"/>
  <c r="Q464" i="2"/>
  <c r="Q465" i="2" s="1"/>
  <c r="P464" i="2"/>
  <c r="P465" i="2" s="1"/>
  <c r="O464" i="2"/>
  <c r="O465" i="2" s="1"/>
  <c r="N464" i="2"/>
  <c r="M464" i="2"/>
  <c r="M465" i="2" s="1"/>
  <c r="L464" i="2"/>
  <c r="L465" i="2" s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J631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J598" i="1"/>
  <c r="O452" i="4" l="1"/>
  <c r="S452" i="4"/>
  <c r="W452" i="4"/>
  <c r="AA452" i="4"/>
  <c r="L452" i="4"/>
  <c r="P452" i="4"/>
  <c r="T452" i="4"/>
  <c r="M311" i="7"/>
  <c r="Q311" i="7"/>
  <c r="U311" i="7"/>
  <c r="Y311" i="7"/>
  <c r="X452" i="4"/>
  <c r="AB452" i="4"/>
  <c r="N465" i="2"/>
  <c r="R465" i="2"/>
  <c r="V465" i="2"/>
  <c r="Z465" i="2"/>
  <c r="M672" i="3"/>
  <c r="Q672" i="3"/>
  <c r="U672" i="3"/>
  <c r="Y672" i="3"/>
  <c r="M452" i="4"/>
  <c r="Q452" i="4"/>
  <c r="U452" i="4"/>
  <c r="Y452" i="4"/>
  <c r="M377" i="5"/>
  <c r="Q377" i="5"/>
  <c r="U377" i="5"/>
  <c r="Y377" i="5"/>
  <c r="L311" i="7"/>
  <c r="P311" i="7"/>
  <c r="T311" i="7"/>
  <c r="X311" i="7"/>
  <c r="J548" i="8"/>
  <c r="M548" i="8"/>
  <c r="O548" i="8"/>
  <c r="Q548" i="8"/>
  <c r="S548" i="8"/>
  <c r="U548" i="8"/>
  <c r="W548" i="8"/>
  <c r="Y548" i="8"/>
  <c r="AA548" i="8"/>
  <c r="L548" i="8"/>
  <c r="N548" i="8"/>
  <c r="P548" i="8"/>
  <c r="R548" i="8"/>
  <c r="T548" i="8"/>
  <c r="V548" i="8"/>
  <c r="X548" i="8"/>
  <c r="Z548" i="8"/>
  <c r="AB548" i="8"/>
  <c r="J632" i="1"/>
  <c r="M632" i="1"/>
  <c r="O632" i="1"/>
  <c r="Q632" i="1"/>
  <c r="S632" i="1"/>
  <c r="U632" i="1"/>
  <c r="W632" i="1"/>
  <c r="Y632" i="1"/>
  <c r="AA632" i="1"/>
  <c r="L632" i="1"/>
  <c r="N632" i="1"/>
  <c r="P632" i="1"/>
  <c r="R632" i="1"/>
  <c r="T632" i="1"/>
  <c r="V632" i="1"/>
  <c r="X632" i="1"/>
  <c r="Z632" i="1"/>
  <c r="AB632" i="1"/>
  <c r="J452" i="4"/>
  <c r="J672" i="3"/>
  <c r="J465" i="2"/>
  <c r="AB492" i="8"/>
  <c r="AA492" i="8"/>
  <c r="Z492" i="8"/>
  <c r="Y492" i="8"/>
  <c r="X492" i="8"/>
  <c r="W492" i="8"/>
  <c r="V492" i="8"/>
  <c r="U492" i="8"/>
  <c r="T492" i="8"/>
  <c r="S492" i="8"/>
  <c r="R492" i="8"/>
  <c r="Q492" i="8"/>
  <c r="P492" i="8"/>
  <c r="O492" i="8"/>
  <c r="N492" i="8"/>
  <c r="M492" i="8"/>
  <c r="L49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P472" i="8"/>
  <c r="O472" i="8"/>
  <c r="N472" i="8"/>
  <c r="M472" i="8"/>
  <c r="L472" i="8"/>
  <c r="J472" i="8"/>
  <c r="T493" i="8"/>
  <c r="J492" i="8"/>
  <c r="O493" i="8" l="1"/>
  <c r="S493" i="8"/>
  <c r="W493" i="8"/>
  <c r="AA493" i="8"/>
  <c r="M493" i="8"/>
  <c r="Q493" i="8"/>
  <c r="U493" i="8"/>
  <c r="Y493" i="8"/>
  <c r="N493" i="8"/>
  <c r="P493" i="8"/>
  <c r="R493" i="8"/>
  <c r="V493" i="8"/>
  <c r="X493" i="8"/>
  <c r="L493" i="8"/>
  <c r="Z493" i="8"/>
  <c r="AB493" i="8"/>
  <c r="J493" i="8"/>
  <c r="AB475" i="17"/>
  <c r="AA475" i="17"/>
  <c r="Z475" i="17"/>
  <c r="Y475" i="17"/>
  <c r="X475" i="17"/>
  <c r="W475" i="17"/>
  <c r="V475" i="17"/>
  <c r="U475" i="17"/>
  <c r="T475" i="17"/>
  <c r="S475" i="17"/>
  <c r="R475" i="17"/>
  <c r="Q475" i="17"/>
  <c r="P475" i="17"/>
  <c r="O475" i="17"/>
  <c r="N475" i="17"/>
  <c r="M475" i="17"/>
  <c r="L475" i="17"/>
  <c r="J475" i="17"/>
  <c r="AB451" i="17"/>
  <c r="AA451" i="17"/>
  <c r="Z451" i="17"/>
  <c r="Y451" i="17"/>
  <c r="X451" i="17"/>
  <c r="W451" i="17"/>
  <c r="V451" i="17"/>
  <c r="U451" i="17"/>
  <c r="T451" i="17"/>
  <c r="S451" i="17"/>
  <c r="R451" i="17"/>
  <c r="Q451" i="17"/>
  <c r="P451" i="17"/>
  <c r="O451" i="17"/>
  <c r="N451" i="17"/>
  <c r="M451" i="17"/>
  <c r="L451" i="17"/>
  <c r="J451" i="17"/>
  <c r="AB330" i="16"/>
  <c r="AA330" i="16"/>
  <c r="Z330" i="16"/>
  <c r="Y330" i="16"/>
  <c r="X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J330" i="16"/>
  <c r="AB315" i="16"/>
  <c r="AA315" i="16"/>
  <c r="Z315" i="16"/>
  <c r="Z331" i="16" s="1"/>
  <c r="Y315" i="16"/>
  <c r="Y331" i="16" s="1"/>
  <c r="X315" i="16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J315" i="16"/>
  <c r="AB365" i="15"/>
  <c r="AA365" i="15"/>
  <c r="Z365" i="15"/>
  <c r="Y365" i="15"/>
  <c r="X365" i="15"/>
  <c r="W365" i="15"/>
  <c r="V365" i="15"/>
  <c r="U365" i="15"/>
  <c r="T365" i="15"/>
  <c r="S365" i="15"/>
  <c r="R365" i="15"/>
  <c r="Q365" i="15"/>
  <c r="P365" i="15"/>
  <c r="O365" i="15"/>
  <c r="N365" i="15"/>
  <c r="M365" i="15"/>
  <c r="L365" i="15"/>
  <c r="J365" i="15"/>
  <c r="AB384" i="15"/>
  <c r="AA384" i="15"/>
  <c r="Z384" i="15"/>
  <c r="Z385" i="15" s="1"/>
  <c r="Y384" i="15"/>
  <c r="Y385" i="15" s="1"/>
  <c r="X384" i="15"/>
  <c r="W384" i="15"/>
  <c r="V384" i="15"/>
  <c r="V385" i="15" s="1"/>
  <c r="U384" i="15"/>
  <c r="U385" i="15" s="1"/>
  <c r="T384" i="15"/>
  <c r="S384" i="15"/>
  <c r="R384" i="15"/>
  <c r="R385" i="15" s="1"/>
  <c r="Q384" i="15"/>
  <c r="Q385" i="15" s="1"/>
  <c r="P384" i="15"/>
  <c r="O384" i="15"/>
  <c r="N384" i="15"/>
  <c r="N385" i="15" s="1"/>
  <c r="M384" i="15"/>
  <c r="M385" i="15" s="1"/>
  <c r="L384" i="15"/>
  <c r="J384" i="15"/>
  <c r="AB395" i="14"/>
  <c r="AA395" i="14"/>
  <c r="Z395" i="14"/>
  <c r="Y395" i="14"/>
  <c r="X395" i="14"/>
  <c r="W395" i="14"/>
  <c r="V395" i="14"/>
  <c r="U395" i="14"/>
  <c r="T395" i="14"/>
  <c r="S395" i="14"/>
  <c r="R395" i="14"/>
  <c r="Q395" i="14"/>
  <c r="P395" i="14"/>
  <c r="O395" i="14"/>
  <c r="N395" i="14"/>
  <c r="M395" i="14"/>
  <c r="L395" i="14"/>
  <c r="J395" i="14"/>
  <c r="AB374" i="14"/>
  <c r="AA374" i="14"/>
  <c r="Z374" i="14"/>
  <c r="Y374" i="14"/>
  <c r="X374" i="14"/>
  <c r="W374" i="14"/>
  <c r="V374" i="14"/>
  <c r="U374" i="14"/>
  <c r="T374" i="14"/>
  <c r="S374" i="14"/>
  <c r="R374" i="14"/>
  <c r="Q374" i="14"/>
  <c r="P374" i="14"/>
  <c r="O374" i="14"/>
  <c r="N374" i="14"/>
  <c r="M374" i="14"/>
  <c r="L374" i="14"/>
  <c r="J374" i="14"/>
  <c r="K327" i="13"/>
  <c r="AB326" i="13"/>
  <c r="AA326" i="13"/>
  <c r="Z326" i="13"/>
  <c r="Y326" i="13"/>
  <c r="X326" i="13"/>
  <c r="W326" i="13"/>
  <c r="V326" i="13"/>
  <c r="U326" i="13"/>
  <c r="T326" i="13"/>
  <c r="S326" i="13"/>
  <c r="R326" i="13"/>
  <c r="Q326" i="13"/>
  <c r="P326" i="13"/>
  <c r="O326" i="13"/>
  <c r="N326" i="13"/>
  <c r="M326" i="13"/>
  <c r="L326" i="13"/>
  <c r="J326" i="13"/>
  <c r="AB309" i="13"/>
  <c r="AA309" i="13"/>
  <c r="Z309" i="13"/>
  <c r="Y309" i="13"/>
  <c r="X309" i="13"/>
  <c r="W309" i="13"/>
  <c r="V309" i="13"/>
  <c r="U309" i="13"/>
  <c r="T309" i="13"/>
  <c r="S309" i="13"/>
  <c r="R309" i="13"/>
  <c r="Q309" i="13"/>
  <c r="P309" i="13"/>
  <c r="O309" i="13"/>
  <c r="N309" i="13"/>
  <c r="M309" i="13"/>
  <c r="L309" i="13"/>
  <c r="J309" i="13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J272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J259" i="12"/>
  <c r="AB336" i="11"/>
  <c r="AA336" i="11"/>
  <c r="Z336" i="11"/>
  <c r="Y336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J336" i="11"/>
  <c r="AB352" i="11"/>
  <c r="AA352" i="11"/>
  <c r="AA353" i="11" s="1"/>
  <c r="Z352" i="11"/>
  <c r="Z353" i="11" s="1"/>
  <c r="Y352" i="11"/>
  <c r="X352" i="11"/>
  <c r="W352" i="11"/>
  <c r="W353" i="11" s="1"/>
  <c r="V352" i="11"/>
  <c r="V353" i="11" s="1"/>
  <c r="U352" i="11"/>
  <c r="T352" i="11"/>
  <c r="S352" i="11"/>
  <c r="S353" i="11" s="1"/>
  <c r="R352" i="11"/>
  <c r="R353" i="11" s="1"/>
  <c r="Q352" i="11"/>
  <c r="P352" i="11"/>
  <c r="O352" i="11"/>
  <c r="O353" i="11" s="1"/>
  <c r="N352" i="11"/>
  <c r="N353" i="11" s="1"/>
  <c r="M352" i="11"/>
  <c r="L352" i="11"/>
  <c r="J352" i="11"/>
  <c r="J353" i="11" s="1"/>
  <c r="AB268" i="10"/>
  <c r="AA268" i="10"/>
  <c r="Z268" i="10"/>
  <c r="Y268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J268" i="10"/>
  <c r="AB259" i="10"/>
  <c r="AA259" i="10"/>
  <c r="Z259" i="10"/>
  <c r="Y259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J259" i="10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J296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J281" i="9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J351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J333" i="6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N596" i="3"/>
  <c r="M596" i="3"/>
  <c r="L596" i="3"/>
  <c r="J596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N564" i="3"/>
  <c r="M564" i="3"/>
  <c r="L564" i="3"/>
  <c r="J564" i="3"/>
  <c r="E22" i="24"/>
  <c r="D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M353" i="11" l="1"/>
  <c r="Q353" i="11"/>
  <c r="U353" i="11"/>
  <c r="Y353" i="11"/>
  <c r="L385" i="15"/>
  <c r="P385" i="15"/>
  <c r="T385" i="15"/>
  <c r="X385" i="15"/>
  <c r="AB385" i="15"/>
  <c r="AB331" i="16"/>
  <c r="L353" i="11"/>
  <c r="P353" i="11"/>
  <c r="T353" i="11"/>
  <c r="X353" i="11"/>
  <c r="AB353" i="11"/>
  <c r="J385" i="15"/>
  <c r="O385" i="15"/>
  <c r="S385" i="15"/>
  <c r="W385" i="15"/>
  <c r="AA385" i="15"/>
  <c r="AA331" i="16"/>
  <c r="J269" i="10"/>
  <c r="M269" i="10"/>
  <c r="O269" i="10"/>
  <c r="Q269" i="10"/>
  <c r="S269" i="10"/>
  <c r="U269" i="10"/>
  <c r="W269" i="10"/>
  <c r="Y269" i="10"/>
  <c r="AA269" i="10"/>
  <c r="L269" i="10"/>
  <c r="N269" i="10"/>
  <c r="P269" i="10"/>
  <c r="R269" i="10"/>
  <c r="T269" i="10"/>
  <c r="V269" i="10"/>
  <c r="X269" i="10"/>
  <c r="Z269" i="10"/>
  <c r="AB269" i="10"/>
  <c r="M597" i="3"/>
  <c r="O597" i="3"/>
  <c r="Q597" i="3"/>
  <c r="S597" i="3"/>
  <c r="U597" i="3"/>
  <c r="W597" i="3"/>
  <c r="Y597" i="3"/>
  <c r="AA597" i="3"/>
  <c r="L597" i="3"/>
  <c r="N597" i="3"/>
  <c r="P597" i="3"/>
  <c r="R597" i="3"/>
  <c r="T597" i="3"/>
  <c r="V597" i="3"/>
  <c r="X597" i="3"/>
  <c r="Z597" i="3"/>
  <c r="AB597" i="3"/>
  <c r="L331" i="16"/>
  <c r="N331" i="16"/>
  <c r="P331" i="16"/>
  <c r="R331" i="16"/>
  <c r="T331" i="16"/>
  <c r="V331" i="16"/>
  <c r="X331" i="16"/>
  <c r="J331" i="16"/>
  <c r="M331" i="16"/>
  <c r="O331" i="16"/>
  <c r="Q331" i="16"/>
  <c r="S331" i="16"/>
  <c r="U331" i="16"/>
  <c r="W331" i="16"/>
  <c r="L396" i="14"/>
  <c r="N396" i="14"/>
  <c r="P396" i="14"/>
  <c r="R396" i="14"/>
  <c r="T396" i="14"/>
  <c r="V396" i="14"/>
  <c r="X396" i="14"/>
  <c r="J396" i="14"/>
  <c r="M396" i="14"/>
  <c r="O396" i="14"/>
  <c r="Q396" i="14"/>
  <c r="S396" i="14"/>
  <c r="U396" i="14"/>
  <c r="W396" i="14"/>
  <c r="L327" i="13"/>
  <c r="N327" i="13"/>
  <c r="P327" i="13"/>
  <c r="R327" i="13"/>
  <c r="T327" i="13"/>
  <c r="V327" i="13"/>
  <c r="X327" i="13"/>
  <c r="Z327" i="13"/>
  <c r="AB327" i="13"/>
  <c r="J327" i="13"/>
  <c r="M327" i="13"/>
  <c r="O327" i="13"/>
  <c r="Q327" i="13"/>
  <c r="S327" i="13"/>
  <c r="U327" i="13"/>
  <c r="W327" i="13"/>
  <c r="Y327" i="13"/>
  <c r="AA327" i="13"/>
  <c r="J476" i="17"/>
  <c r="M476" i="17"/>
  <c r="Q476" i="17"/>
  <c r="S476" i="17"/>
  <c r="U476" i="17"/>
  <c r="W476" i="17"/>
  <c r="Y476" i="17"/>
  <c r="AA476" i="17"/>
  <c r="L476" i="17"/>
  <c r="N476" i="17"/>
  <c r="P476" i="17"/>
  <c r="R476" i="17"/>
  <c r="T476" i="17"/>
  <c r="V476" i="17"/>
  <c r="X476" i="17"/>
  <c r="Z476" i="17"/>
  <c r="AB476" i="17"/>
  <c r="O476" i="17"/>
  <c r="Y396" i="14"/>
  <c r="AA396" i="14"/>
  <c r="Z396" i="14"/>
  <c r="AB396" i="14"/>
  <c r="J273" i="12"/>
  <c r="M273" i="12"/>
  <c r="O273" i="12"/>
  <c r="Q273" i="12"/>
  <c r="S273" i="12"/>
  <c r="U273" i="12"/>
  <c r="W273" i="12"/>
  <c r="Y273" i="12"/>
  <c r="AA273" i="12"/>
  <c r="L273" i="12"/>
  <c r="N273" i="12"/>
  <c r="P273" i="12"/>
  <c r="R273" i="12"/>
  <c r="T273" i="12"/>
  <c r="V273" i="12"/>
  <c r="X273" i="12"/>
  <c r="Z273" i="12"/>
  <c r="AB273" i="12"/>
  <c r="J297" i="9"/>
  <c r="M297" i="9"/>
  <c r="O297" i="9"/>
  <c r="Q297" i="9"/>
  <c r="S297" i="9"/>
  <c r="U297" i="9"/>
  <c r="W297" i="9"/>
  <c r="Y297" i="9"/>
  <c r="AA297" i="9"/>
  <c r="L297" i="9"/>
  <c r="N297" i="9"/>
  <c r="P297" i="9"/>
  <c r="R297" i="9"/>
  <c r="T297" i="9"/>
  <c r="V297" i="9"/>
  <c r="X297" i="9"/>
  <c r="Z297" i="9"/>
  <c r="AB297" i="9"/>
  <c r="J352" i="6"/>
  <c r="M352" i="6"/>
  <c r="O352" i="6"/>
  <c r="Q352" i="6"/>
  <c r="S352" i="6"/>
  <c r="U352" i="6"/>
  <c r="W352" i="6"/>
  <c r="Y352" i="6"/>
  <c r="AA352" i="6"/>
  <c r="L352" i="6"/>
  <c r="N352" i="6"/>
  <c r="P352" i="6"/>
  <c r="R352" i="6"/>
  <c r="T352" i="6"/>
  <c r="V352" i="6"/>
  <c r="X352" i="6"/>
  <c r="Z352" i="6"/>
  <c r="AB352" i="6"/>
  <c r="J597" i="3"/>
  <c r="F22" i="24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J56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J530" i="1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J390" i="2"/>
  <c r="AB412" i="2"/>
  <c r="AB413" i="2" s="1"/>
  <c r="AA412" i="2"/>
  <c r="Z412" i="2"/>
  <c r="Y412" i="2"/>
  <c r="X412" i="2"/>
  <c r="X413" i="2" s="1"/>
  <c r="W412" i="2"/>
  <c r="V412" i="2"/>
  <c r="U412" i="2"/>
  <c r="T412" i="2"/>
  <c r="T413" i="2" s="1"/>
  <c r="S412" i="2"/>
  <c r="R412" i="2"/>
  <c r="Q412" i="2"/>
  <c r="P412" i="2"/>
  <c r="P413" i="2" s="1"/>
  <c r="O412" i="2"/>
  <c r="N412" i="2"/>
  <c r="M412" i="2"/>
  <c r="L412" i="2"/>
  <c r="L413" i="2" s="1"/>
  <c r="J412" i="2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J380" i="4"/>
  <c r="AB399" i="4"/>
  <c r="AB400" i="4" s="1"/>
  <c r="AA399" i="4"/>
  <c r="Z399" i="4"/>
  <c r="Y399" i="4"/>
  <c r="X399" i="4"/>
  <c r="X400" i="4" s="1"/>
  <c r="W399" i="4"/>
  <c r="V399" i="4"/>
  <c r="U399" i="4"/>
  <c r="T399" i="4"/>
  <c r="T400" i="4" s="1"/>
  <c r="S399" i="4"/>
  <c r="R399" i="4"/>
  <c r="Q399" i="4"/>
  <c r="P399" i="4"/>
  <c r="P400" i="4" s="1"/>
  <c r="O399" i="4"/>
  <c r="N399" i="4"/>
  <c r="M399" i="4"/>
  <c r="L399" i="4"/>
  <c r="L400" i="4" s="1"/>
  <c r="J399" i="4"/>
  <c r="AB260" i="7"/>
  <c r="O224" i="7"/>
  <c r="AB435" i="8"/>
  <c r="AB415" i="8"/>
  <c r="AA415" i="8"/>
  <c r="Z415" i="8"/>
  <c r="Y415" i="8"/>
  <c r="X415" i="8"/>
  <c r="W415" i="8"/>
  <c r="V415" i="8"/>
  <c r="U415" i="8"/>
  <c r="T415" i="8"/>
  <c r="S415" i="8"/>
  <c r="R415" i="8"/>
  <c r="Q415" i="8"/>
  <c r="P415" i="8"/>
  <c r="O415" i="8"/>
  <c r="N415" i="8"/>
  <c r="M415" i="8"/>
  <c r="L415" i="8"/>
  <c r="J415" i="8"/>
  <c r="AA435" i="8"/>
  <c r="Z435" i="8"/>
  <c r="Y435" i="8"/>
  <c r="X435" i="8"/>
  <c r="X436" i="8" s="1"/>
  <c r="W435" i="8"/>
  <c r="V435" i="8"/>
  <c r="V436" i="8" s="1"/>
  <c r="U435" i="8"/>
  <c r="T435" i="8"/>
  <c r="T436" i="8" s="1"/>
  <c r="S435" i="8"/>
  <c r="R435" i="8"/>
  <c r="R436" i="8" s="1"/>
  <c r="Q435" i="8"/>
  <c r="P435" i="8"/>
  <c r="P436" i="8" s="1"/>
  <c r="O435" i="8"/>
  <c r="N435" i="8"/>
  <c r="N436" i="8" s="1"/>
  <c r="M435" i="8"/>
  <c r="L435" i="8"/>
  <c r="L436" i="8" s="1"/>
  <c r="J435" i="8"/>
  <c r="AB275" i="7"/>
  <c r="AA275" i="7"/>
  <c r="Z275" i="7"/>
  <c r="Y275" i="7"/>
  <c r="X275" i="7"/>
  <c r="X276" i="7" s="1"/>
  <c r="W275" i="7"/>
  <c r="V275" i="7"/>
  <c r="U275" i="7"/>
  <c r="T275" i="7"/>
  <c r="T276" i="7" s="1"/>
  <c r="S275" i="7"/>
  <c r="R275" i="7"/>
  <c r="Q275" i="7"/>
  <c r="P275" i="7"/>
  <c r="P276" i="7" s="1"/>
  <c r="O275" i="7"/>
  <c r="N275" i="7"/>
  <c r="M275" i="7"/>
  <c r="L275" i="7"/>
  <c r="L276" i="7" s="1"/>
  <c r="J275" i="7"/>
  <c r="AB261" i="7"/>
  <c r="AA261" i="7"/>
  <c r="Z261" i="7"/>
  <c r="Z276" i="7" s="1"/>
  <c r="Y261" i="7"/>
  <c r="X261" i="7"/>
  <c r="W261" i="7"/>
  <c r="V261" i="7"/>
  <c r="V276" i="7" s="1"/>
  <c r="U261" i="7"/>
  <c r="T261" i="7"/>
  <c r="S261" i="7"/>
  <c r="R261" i="7"/>
  <c r="R276" i="7" s="1"/>
  <c r="Q261" i="7"/>
  <c r="P261" i="7"/>
  <c r="O261" i="7"/>
  <c r="O276" i="7" s="1"/>
  <c r="N261" i="7"/>
  <c r="M261" i="7"/>
  <c r="L261" i="7"/>
  <c r="J261" i="7"/>
  <c r="AA276" i="7"/>
  <c r="Y276" i="7"/>
  <c r="W276" i="7"/>
  <c r="U276" i="7"/>
  <c r="S276" i="7"/>
  <c r="Q276" i="7"/>
  <c r="N276" i="7"/>
  <c r="M276" i="7"/>
  <c r="J276" i="7"/>
  <c r="Z436" i="8" l="1"/>
  <c r="M413" i="2"/>
  <c r="Q413" i="2"/>
  <c r="U413" i="2"/>
  <c r="Y413" i="2"/>
  <c r="M400" i="4"/>
  <c r="Q400" i="4"/>
  <c r="U400" i="4"/>
  <c r="Y400" i="4"/>
  <c r="O400" i="4"/>
  <c r="S400" i="4"/>
  <c r="W400" i="4"/>
  <c r="AA400" i="4"/>
  <c r="J413" i="2"/>
  <c r="O413" i="2"/>
  <c r="S413" i="2"/>
  <c r="W413" i="2"/>
  <c r="AA413" i="2"/>
  <c r="AB276" i="7"/>
  <c r="N400" i="4"/>
  <c r="R400" i="4"/>
  <c r="V400" i="4"/>
  <c r="Z400" i="4"/>
  <c r="N413" i="2"/>
  <c r="R413" i="2"/>
  <c r="V413" i="2"/>
  <c r="Z413" i="2"/>
  <c r="M436" i="8"/>
  <c r="O436" i="8"/>
  <c r="Q436" i="8"/>
  <c r="S436" i="8"/>
  <c r="U436" i="8"/>
  <c r="W436" i="8"/>
  <c r="Y436" i="8"/>
  <c r="AA436" i="8"/>
  <c r="AB436" i="8"/>
  <c r="J561" i="1"/>
  <c r="M561" i="1"/>
  <c r="O561" i="1"/>
  <c r="Q561" i="1"/>
  <c r="S561" i="1"/>
  <c r="U561" i="1"/>
  <c r="W561" i="1"/>
  <c r="Y561" i="1"/>
  <c r="AA561" i="1"/>
  <c r="L561" i="1"/>
  <c r="N561" i="1"/>
  <c r="P561" i="1"/>
  <c r="R561" i="1"/>
  <c r="T561" i="1"/>
  <c r="V561" i="1"/>
  <c r="X561" i="1"/>
  <c r="Z561" i="1"/>
  <c r="AB561" i="1"/>
  <c r="J400" i="4"/>
  <c r="J436" i="8"/>
  <c r="AB334" i="5"/>
  <c r="AA334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J334" i="5"/>
  <c r="AB317" i="5"/>
  <c r="AB335" i="5" s="1"/>
  <c r="AA317" i="5"/>
  <c r="AA335" i="5" s="1"/>
  <c r="Z317" i="5"/>
  <c r="Y317" i="5"/>
  <c r="X317" i="5"/>
  <c r="X335" i="5" s="1"/>
  <c r="W317" i="5"/>
  <c r="W335" i="5" s="1"/>
  <c r="V317" i="5"/>
  <c r="U317" i="5"/>
  <c r="T317" i="5"/>
  <c r="T335" i="5" s="1"/>
  <c r="S317" i="5"/>
  <c r="S335" i="5" s="1"/>
  <c r="R317" i="5"/>
  <c r="Q317" i="5"/>
  <c r="P317" i="5"/>
  <c r="P335" i="5" s="1"/>
  <c r="O317" i="5"/>
  <c r="O335" i="5" s="1"/>
  <c r="N317" i="5"/>
  <c r="M317" i="5"/>
  <c r="L317" i="5"/>
  <c r="L335" i="5" s="1"/>
  <c r="J317" i="5"/>
  <c r="J335" i="5" s="1"/>
  <c r="Z335" i="5"/>
  <c r="Y335" i="5"/>
  <c r="V335" i="5"/>
  <c r="U335" i="5"/>
  <c r="R335" i="5"/>
  <c r="Q335" i="5"/>
  <c r="N335" i="5"/>
  <c r="M335" i="5"/>
  <c r="AB292" i="11" l="1"/>
  <c r="AA292" i="11"/>
  <c r="Z292" i="11"/>
  <c r="Y292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J292" i="11"/>
  <c r="AB308" i="11"/>
  <c r="AB309" i="11" s="1"/>
  <c r="AA308" i="11"/>
  <c r="Z308" i="11"/>
  <c r="Y308" i="11"/>
  <c r="Y309" i="11" s="1"/>
  <c r="X308" i="11"/>
  <c r="X309" i="11" s="1"/>
  <c r="W308" i="11"/>
  <c r="V308" i="11"/>
  <c r="U308" i="11"/>
  <c r="U309" i="11" s="1"/>
  <c r="T308" i="11"/>
  <c r="T309" i="11" s="1"/>
  <c r="S308" i="11"/>
  <c r="R308" i="11"/>
  <c r="Q308" i="11"/>
  <c r="Q309" i="11" s="1"/>
  <c r="P308" i="11"/>
  <c r="P309" i="11" s="1"/>
  <c r="O308" i="11"/>
  <c r="N308" i="11"/>
  <c r="M308" i="11"/>
  <c r="M309" i="11" s="1"/>
  <c r="L308" i="11"/>
  <c r="L309" i="11" s="1"/>
  <c r="J308" i="11"/>
  <c r="AB228" i="10"/>
  <c r="AA228" i="10"/>
  <c r="Z228" i="10"/>
  <c r="Y228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J228" i="10"/>
  <c r="AB237" i="10"/>
  <c r="AB238" i="10" s="1"/>
  <c r="AA237" i="10"/>
  <c r="Z237" i="10"/>
  <c r="Y237" i="10"/>
  <c r="Y238" i="10" s="1"/>
  <c r="X237" i="10"/>
  <c r="X238" i="10" s="1"/>
  <c r="W237" i="10"/>
  <c r="V237" i="10"/>
  <c r="U237" i="10"/>
  <c r="U238" i="10" s="1"/>
  <c r="T237" i="10"/>
  <c r="T238" i="10" s="1"/>
  <c r="S237" i="10"/>
  <c r="R237" i="10"/>
  <c r="Q237" i="10"/>
  <c r="Q238" i="10" s="1"/>
  <c r="P237" i="10"/>
  <c r="P238" i="10" s="1"/>
  <c r="O237" i="10"/>
  <c r="N237" i="10"/>
  <c r="M237" i="10"/>
  <c r="M238" i="10" s="1"/>
  <c r="L237" i="10"/>
  <c r="L238" i="10" s="1"/>
  <c r="J237" i="10"/>
  <c r="AB285" i="13"/>
  <c r="AA285" i="13"/>
  <c r="Z285" i="13"/>
  <c r="Y285" i="13"/>
  <c r="X285" i="13"/>
  <c r="W285" i="13"/>
  <c r="V285" i="13"/>
  <c r="U285" i="13"/>
  <c r="T285" i="13"/>
  <c r="S285" i="13"/>
  <c r="R285" i="13"/>
  <c r="Q285" i="13"/>
  <c r="P285" i="13"/>
  <c r="O285" i="13"/>
  <c r="N285" i="13"/>
  <c r="M285" i="13"/>
  <c r="L285" i="13"/>
  <c r="J285" i="13"/>
  <c r="AB268" i="13"/>
  <c r="AA268" i="13"/>
  <c r="Z268" i="13"/>
  <c r="Y268" i="13"/>
  <c r="X268" i="13"/>
  <c r="W268" i="13"/>
  <c r="V268" i="13"/>
  <c r="U268" i="13"/>
  <c r="T268" i="13"/>
  <c r="S268" i="13"/>
  <c r="R268" i="13"/>
  <c r="Q268" i="13"/>
  <c r="P268" i="13"/>
  <c r="O268" i="13"/>
  <c r="N268" i="13"/>
  <c r="M268" i="13"/>
  <c r="L268" i="13"/>
  <c r="J268" i="13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J236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J225" i="12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J258" i="9"/>
  <c r="J243" i="9"/>
  <c r="AB258" i="9"/>
  <c r="AA258" i="9"/>
  <c r="Z258" i="9"/>
  <c r="Y258" i="9"/>
  <c r="X258" i="9"/>
  <c r="X259" i="9" s="1"/>
  <c r="W258" i="9"/>
  <c r="V258" i="9"/>
  <c r="U258" i="9"/>
  <c r="T258" i="9"/>
  <c r="T259" i="9" s="1"/>
  <c r="S258" i="9"/>
  <c r="R258" i="9"/>
  <c r="Q258" i="9"/>
  <c r="P258" i="9"/>
  <c r="P259" i="9" s="1"/>
  <c r="O258" i="9"/>
  <c r="N258" i="9"/>
  <c r="M258" i="9"/>
  <c r="L258" i="9"/>
  <c r="L259" i="9" s="1"/>
  <c r="E22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5" i="22"/>
  <c r="D22" i="22"/>
  <c r="N259" i="9" l="1"/>
  <c r="J238" i="10"/>
  <c r="O238" i="10"/>
  <c r="S238" i="10"/>
  <c r="W238" i="10"/>
  <c r="AA238" i="10"/>
  <c r="J309" i="11"/>
  <c r="O309" i="11"/>
  <c r="S309" i="11"/>
  <c r="W309" i="11"/>
  <c r="AA309" i="11"/>
  <c r="V259" i="9"/>
  <c r="R259" i="9"/>
  <c r="N238" i="10"/>
  <c r="R238" i="10"/>
  <c r="V238" i="10"/>
  <c r="Z238" i="10"/>
  <c r="N309" i="11"/>
  <c r="R309" i="11"/>
  <c r="V309" i="11"/>
  <c r="Z309" i="11"/>
  <c r="Z259" i="9"/>
  <c r="AB259" i="9"/>
  <c r="J237" i="12"/>
  <c r="M237" i="12"/>
  <c r="O237" i="12"/>
  <c r="Q237" i="12"/>
  <c r="S237" i="12"/>
  <c r="U237" i="12"/>
  <c r="W237" i="12"/>
  <c r="Y237" i="12"/>
  <c r="AA237" i="12"/>
  <c r="L237" i="12"/>
  <c r="N237" i="12"/>
  <c r="P237" i="12"/>
  <c r="R237" i="12"/>
  <c r="T237" i="12"/>
  <c r="V237" i="12"/>
  <c r="X237" i="12"/>
  <c r="Z237" i="12"/>
  <c r="AB237" i="12"/>
  <c r="M259" i="9"/>
  <c r="O259" i="9"/>
  <c r="Q259" i="9"/>
  <c r="S259" i="9"/>
  <c r="U259" i="9"/>
  <c r="W259" i="9"/>
  <c r="Y259" i="9"/>
  <c r="AA259" i="9"/>
  <c r="F22" i="22"/>
  <c r="J286" i="13"/>
  <c r="M286" i="13"/>
  <c r="O286" i="13"/>
  <c r="Q286" i="13"/>
  <c r="S286" i="13"/>
  <c r="U286" i="13"/>
  <c r="W286" i="13"/>
  <c r="Y286" i="13"/>
  <c r="AA286" i="13"/>
  <c r="L286" i="13"/>
  <c r="N286" i="13"/>
  <c r="P286" i="13"/>
  <c r="R286" i="13"/>
  <c r="T286" i="13"/>
  <c r="V286" i="13"/>
  <c r="X286" i="13"/>
  <c r="Z286" i="13"/>
  <c r="AB286" i="13"/>
  <c r="J259" i="9"/>
  <c r="AB392" i="17"/>
  <c r="AA392" i="17"/>
  <c r="Z392" i="17"/>
  <c r="Y392" i="17"/>
  <c r="X392" i="17"/>
  <c r="W392" i="17"/>
  <c r="V392" i="17"/>
  <c r="U392" i="17"/>
  <c r="T392" i="17"/>
  <c r="S392" i="17"/>
  <c r="R392" i="17"/>
  <c r="Q392" i="17"/>
  <c r="P392" i="17"/>
  <c r="O392" i="17"/>
  <c r="N392" i="17"/>
  <c r="M392" i="17"/>
  <c r="L392" i="17"/>
  <c r="J392" i="17"/>
  <c r="AB416" i="17"/>
  <c r="AA416" i="17"/>
  <c r="Z416" i="17"/>
  <c r="Z417" i="17" s="1"/>
  <c r="Y416" i="17"/>
  <c r="Y417" i="17" s="1"/>
  <c r="X416" i="17"/>
  <c r="W416" i="17"/>
  <c r="V416" i="17"/>
  <c r="V417" i="17" s="1"/>
  <c r="U416" i="17"/>
  <c r="T416" i="17"/>
  <c r="S416" i="17"/>
  <c r="R416" i="17"/>
  <c r="R417" i="17" s="1"/>
  <c r="Q416" i="17"/>
  <c r="Q417" i="17" s="1"/>
  <c r="P416" i="17"/>
  <c r="O416" i="17"/>
  <c r="N416" i="17"/>
  <c r="N417" i="17" s="1"/>
  <c r="M416" i="17"/>
  <c r="M417" i="17" s="1"/>
  <c r="L416" i="17"/>
  <c r="J416" i="17"/>
  <c r="AB274" i="16"/>
  <c r="AA274" i="16"/>
  <c r="Z274" i="16"/>
  <c r="Y274" i="16"/>
  <c r="X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J274" i="16"/>
  <c r="AB289" i="16"/>
  <c r="AA289" i="16"/>
  <c r="Z289" i="16"/>
  <c r="Y289" i="16"/>
  <c r="Y290" i="16" s="1"/>
  <c r="X289" i="16"/>
  <c r="W289" i="16"/>
  <c r="V289" i="16"/>
  <c r="U289" i="16"/>
  <c r="U290" i="16" s="1"/>
  <c r="T289" i="16"/>
  <c r="S289" i="16"/>
  <c r="R289" i="16"/>
  <c r="Q289" i="16"/>
  <c r="Q290" i="16" s="1"/>
  <c r="P289" i="16"/>
  <c r="O289" i="16"/>
  <c r="N289" i="16"/>
  <c r="M289" i="16"/>
  <c r="M290" i="16" s="1"/>
  <c r="L289" i="16"/>
  <c r="J289" i="16"/>
  <c r="AB336" i="15"/>
  <c r="AA336" i="15"/>
  <c r="Z336" i="15"/>
  <c r="Y336" i="15"/>
  <c r="X336" i="15"/>
  <c r="W336" i="15"/>
  <c r="V336" i="15"/>
  <c r="U336" i="15"/>
  <c r="T336" i="15"/>
  <c r="T337" i="15" s="1"/>
  <c r="S336" i="15"/>
  <c r="R336" i="15"/>
  <c r="Q336" i="15"/>
  <c r="P336" i="15"/>
  <c r="O336" i="15"/>
  <c r="N336" i="15"/>
  <c r="M336" i="15"/>
  <c r="L336" i="15"/>
  <c r="L337" i="15" s="1"/>
  <c r="J336" i="15"/>
  <c r="AB317" i="15"/>
  <c r="AA317" i="15"/>
  <c r="Z317" i="15"/>
  <c r="Y317" i="15"/>
  <c r="X317" i="15"/>
  <c r="W317" i="15"/>
  <c r="V317" i="15"/>
  <c r="U317" i="15"/>
  <c r="T317" i="15"/>
  <c r="S317" i="15"/>
  <c r="R317" i="15"/>
  <c r="R337" i="15" s="1"/>
  <c r="Q317" i="15"/>
  <c r="P317" i="15"/>
  <c r="O317" i="15"/>
  <c r="N317" i="15"/>
  <c r="M317" i="15"/>
  <c r="L317" i="15"/>
  <c r="J317" i="15"/>
  <c r="X337" i="15"/>
  <c r="V337" i="15"/>
  <c r="P337" i="15"/>
  <c r="N337" i="15"/>
  <c r="U417" i="17" l="1"/>
  <c r="R290" i="16"/>
  <c r="V290" i="16"/>
  <c r="N290" i="16"/>
  <c r="L290" i="16"/>
  <c r="P290" i="16"/>
  <c r="T290" i="16"/>
  <c r="X290" i="16"/>
  <c r="L417" i="17"/>
  <c r="P417" i="17"/>
  <c r="T417" i="17"/>
  <c r="X417" i="17"/>
  <c r="AB417" i="17"/>
  <c r="O290" i="16"/>
  <c r="S290" i="16"/>
  <c r="W290" i="16"/>
  <c r="AA290" i="16"/>
  <c r="O417" i="17"/>
  <c r="S417" i="17"/>
  <c r="W417" i="17"/>
  <c r="AA417" i="17"/>
  <c r="M337" i="15"/>
  <c r="O337" i="15"/>
  <c r="Q337" i="15"/>
  <c r="S337" i="15"/>
  <c r="U337" i="15"/>
  <c r="W337" i="15"/>
  <c r="Y337" i="15"/>
  <c r="AA337" i="15"/>
  <c r="Z337" i="15"/>
  <c r="AB337" i="15"/>
  <c r="J417" i="17"/>
  <c r="AB290" i="16"/>
  <c r="Z290" i="16"/>
  <c r="J290" i="16"/>
  <c r="J337" i="15"/>
  <c r="AB352" i="14" l="1"/>
  <c r="AA352" i="14"/>
  <c r="Z352" i="14"/>
  <c r="Y352" i="14"/>
  <c r="X352" i="14"/>
  <c r="W352" i="14"/>
  <c r="V352" i="14"/>
  <c r="U352" i="14"/>
  <c r="T352" i="14"/>
  <c r="S352" i="14"/>
  <c r="R352" i="14"/>
  <c r="Q352" i="14"/>
  <c r="P352" i="14"/>
  <c r="O352" i="14"/>
  <c r="N352" i="14"/>
  <c r="M352" i="14"/>
  <c r="L352" i="14"/>
  <c r="J352" i="14"/>
  <c r="AB331" i="14"/>
  <c r="AB353" i="14" s="1"/>
  <c r="AA331" i="14"/>
  <c r="Z331" i="14"/>
  <c r="Y331" i="14"/>
  <c r="Y353" i="14" s="1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J331" i="14"/>
  <c r="Z353" i="14" l="1"/>
  <c r="AA353" i="14"/>
  <c r="J353" i="14"/>
  <c r="M353" i="14"/>
  <c r="O353" i="14"/>
  <c r="Q353" i="14"/>
  <c r="S353" i="14"/>
  <c r="U353" i="14"/>
  <c r="W353" i="14"/>
  <c r="L353" i="14"/>
  <c r="N353" i="14"/>
  <c r="P353" i="14"/>
  <c r="R353" i="14"/>
  <c r="T353" i="14"/>
  <c r="V353" i="14"/>
  <c r="X353" i="14"/>
  <c r="AB350" i="4"/>
  <c r="AA350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N350" i="4"/>
  <c r="M350" i="4"/>
  <c r="L350" i="4"/>
  <c r="J350" i="4"/>
  <c r="AB331" i="4"/>
  <c r="AA331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N331" i="4"/>
  <c r="M331" i="4"/>
  <c r="L331" i="4"/>
  <c r="J331" i="4"/>
  <c r="AB489" i="3"/>
  <c r="AB521" i="3"/>
  <c r="AB522" i="3" s="1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J489" i="3"/>
  <c r="AA521" i="3"/>
  <c r="Z521" i="3"/>
  <c r="Z522" i="3" s="1"/>
  <c r="Y521" i="3"/>
  <c r="Y522" i="3" s="1"/>
  <c r="X521" i="3"/>
  <c r="W521" i="3"/>
  <c r="V521" i="3"/>
  <c r="V522" i="3" s="1"/>
  <c r="U521" i="3"/>
  <c r="U522" i="3" s="1"/>
  <c r="T521" i="3"/>
  <c r="S521" i="3"/>
  <c r="R521" i="3"/>
  <c r="R522" i="3" s="1"/>
  <c r="Q521" i="3"/>
  <c r="Q522" i="3" s="1"/>
  <c r="P521" i="3"/>
  <c r="O521" i="3"/>
  <c r="N521" i="3"/>
  <c r="N522" i="3" s="1"/>
  <c r="M521" i="3"/>
  <c r="M522" i="3" s="1"/>
  <c r="L521" i="3"/>
  <c r="L522" i="3" s="1"/>
  <c r="J521" i="3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J338" i="2"/>
  <c r="AB360" i="2"/>
  <c r="AB361" i="2" s="1"/>
  <c r="AA360" i="2"/>
  <c r="Z360" i="2"/>
  <c r="Y360" i="2"/>
  <c r="Y361" i="2" s="1"/>
  <c r="X360" i="2"/>
  <c r="X361" i="2" s="1"/>
  <c r="W360" i="2"/>
  <c r="V360" i="2"/>
  <c r="U360" i="2"/>
  <c r="U361" i="2" s="1"/>
  <c r="T360" i="2"/>
  <c r="T361" i="2" s="1"/>
  <c r="S360" i="2"/>
  <c r="R360" i="2"/>
  <c r="R361" i="2" s="1"/>
  <c r="Q360" i="2"/>
  <c r="Q361" i="2" s="1"/>
  <c r="P360" i="2"/>
  <c r="P361" i="2" s="1"/>
  <c r="O360" i="2"/>
  <c r="N360" i="2"/>
  <c r="N361" i="2" s="1"/>
  <c r="M360" i="2"/>
  <c r="M361" i="2" s="1"/>
  <c r="L360" i="2"/>
  <c r="L361" i="2" s="1"/>
  <c r="J360" i="2"/>
  <c r="AB462" i="1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J381" i="8"/>
  <c r="AB361" i="8"/>
  <c r="AA361" i="8"/>
  <c r="Z361" i="8"/>
  <c r="Z382" i="8" s="1"/>
  <c r="Y361" i="8"/>
  <c r="X361" i="8"/>
  <c r="X382" i="8" s="1"/>
  <c r="W361" i="8"/>
  <c r="V361" i="8"/>
  <c r="V382" i="8" s="1"/>
  <c r="U361" i="8"/>
  <c r="T361" i="8"/>
  <c r="S361" i="8"/>
  <c r="R361" i="8"/>
  <c r="Q361" i="8"/>
  <c r="P361" i="8"/>
  <c r="O361" i="8"/>
  <c r="N361" i="8"/>
  <c r="M361" i="8"/>
  <c r="L361" i="8"/>
  <c r="J361" i="8"/>
  <c r="AB382" i="8"/>
  <c r="AA382" i="8"/>
  <c r="Y382" i="8"/>
  <c r="W382" i="8"/>
  <c r="U382" i="8"/>
  <c r="AA225" i="7"/>
  <c r="Z225" i="7"/>
  <c r="Y225" i="7"/>
  <c r="X225" i="7"/>
  <c r="W225" i="7"/>
  <c r="V225" i="7"/>
  <c r="U225" i="7"/>
  <c r="T225" i="7"/>
  <c r="S225" i="7"/>
  <c r="R225" i="7"/>
  <c r="Q225" i="7"/>
  <c r="P225" i="7"/>
  <c r="N225" i="7"/>
  <c r="M225" i="7"/>
  <c r="L225" i="7"/>
  <c r="J225" i="7"/>
  <c r="AB224" i="7"/>
  <c r="AB225" i="7" s="1"/>
  <c r="O225" i="7"/>
  <c r="O188" i="7"/>
  <c r="AB239" i="7"/>
  <c r="AA239" i="7"/>
  <c r="AA240" i="7" s="1"/>
  <c r="Z239" i="7"/>
  <c r="Z240" i="7" s="1"/>
  <c r="Y239" i="7"/>
  <c r="Y240" i="7" s="1"/>
  <c r="X239" i="7"/>
  <c r="X240" i="7" s="1"/>
  <c r="W239" i="7"/>
  <c r="W240" i="7" s="1"/>
  <c r="V239" i="7"/>
  <c r="V240" i="7" s="1"/>
  <c r="U239" i="7"/>
  <c r="U240" i="7" s="1"/>
  <c r="T239" i="7"/>
  <c r="T240" i="7" s="1"/>
  <c r="S239" i="7"/>
  <c r="S240" i="7" s="1"/>
  <c r="R239" i="7"/>
  <c r="R240" i="7" s="1"/>
  <c r="Q239" i="7"/>
  <c r="Q240" i="7" s="1"/>
  <c r="P239" i="7"/>
  <c r="P240" i="7" s="1"/>
  <c r="O239" i="7"/>
  <c r="N239" i="7"/>
  <c r="M239" i="7"/>
  <c r="M240" i="7" s="1"/>
  <c r="L239" i="7"/>
  <c r="L240" i="7" s="1"/>
  <c r="J239" i="7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J289" i="6"/>
  <c r="AB307" i="6"/>
  <c r="AB308" i="6" s="1"/>
  <c r="AA307" i="6"/>
  <c r="AA308" i="6" s="1"/>
  <c r="Z307" i="6"/>
  <c r="Z308" i="6" s="1"/>
  <c r="Y307" i="6"/>
  <c r="X307" i="6"/>
  <c r="X308" i="6" s="1"/>
  <c r="W307" i="6"/>
  <c r="W308" i="6" s="1"/>
  <c r="V307" i="6"/>
  <c r="V308" i="6" s="1"/>
  <c r="U307" i="6"/>
  <c r="T307" i="6"/>
  <c r="T308" i="6" s="1"/>
  <c r="S307" i="6"/>
  <c r="S308" i="6" s="1"/>
  <c r="R307" i="6"/>
  <c r="R308" i="6" s="1"/>
  <c r="Q307" i="6"/>
  <c r="P307" i="6"/>
  <c r="P308" i="6" s="1"/>
  <c r="O307" i="6"/>
  <c r="O308" i="6" s="1"/>
  <c r="N307" i="6"/>
  <c r="N308" i="6" s="1"/>
  <c r="M307" i="6"/>
  <c r="L307" i="6"/>
  <c r="L308" i="6" s="1"/>
  <c r="J307" i="6"/>
  <c r="J308" i="6" s="1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J291" i="5"/>
  <c r="AB274" i="5"/>
  <c r="AA274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J274" i="5"/>
  <c r="V361" i="2" l="1"/>
  <c r="Z361" i="2"/>
  <c r="N240" i="7"/>
  <c r="P522" i="3"/>
  <c r="T522" i="3"/>
  <c r="X522" i="3"/>
  <c r="M308" i="6"/>
  <c r="Q308" i="6"/>
  <c r="U308" i="6"/>
  <c r="Y308" i="6"/>
  <c r="O361" i="2"/>
  <c r="S361" i="2"/>
  <c r="W361" i="2"/>
  <c r="AA361" i="2"/>
  <c r="J522" i="3"/>
  <c r="O522" i="3"/>
  <c r="S522" i="3"/>
  <c r="W522" i="3"/>
  <c r="AA522" i="3"/>
  <c r="M382" i="8"/>
  <c r="Q382" i="8"/>
  <c r="L292" i="5"/>
  <c r="N292" i="5"/>
  <c r="P292" i="5"/>
  <c r="R292" i="5"/>
  <c r="T292" i="5"/>
  <c r="V292" i="5"/>
  <c r="X292" i="5"/>
  <c r="Z292" i="5"/>
  <c r="AB292" i="5"/>
  <c r="J292" i="5"/>
  <c r="M292" i="5"/>
  <c r="O292" i="5"/>
  <c r="Q292" i="5"/>
  <c r="S292" i="5"/>
  <c r="U292" i="5"/>
  <c r="W292" i="5"/>
  <c r="Y292" i="5"/>
  <c r="AA292" i="5"/>
  <c r="O382" i="8"/>
  <c r="S382" i="8"/>
  <c r="J351" i="4"/>
  <c r="M351" i="4"/>
  <c r="O351" i="4"/>
  <c r="Q351" i="4"/>
  <c r="S351" i="4"/>
  <c r="U351" i="4"/>
  <c r="W351" i="4"/>
  <c r="Y351" i="4"/>
  <c r="AA351" i="4"/>
  <c r="L351" i="4"/>
  <c r="N351" i="4"/>
  <c r="P351" i="4"/>
  <c r="R351" i="4"/>
  <c r="T351" i="4"/>
  <c r="V351" i="4"/>
  <c r="X351" i="4"/>
  <c r="Z351" i="4"/>
  <c r="AB351" i="4"/>
  <c r="L382" i="8"/>
  <c r="N382" i="8"/>
  <c r="P382" i="8"/>
  <c r="R382" i="8"/>
  <c r="T382" i="8"/>
  <c r="J382" i="8"/>
  <c r="J361" i="2"/>
  <c r="AB240" i="7"/>
  <c r="O240" i="7"/>
  <c r="J240" i="7"/>
  <c r="AB492" i="1"/>
  <c r="AB493" i="1" s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J49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J462" i="1"/>
  <c r="J493" i="1" l="1"/>
  <c r="M493" i="1"/>
  <c r="O493" i="1"/>
  <c r="Q493" i="1"/>
  <c r="S493" i="1"/>
  <c r="U493" i="1"/>
  <c r="W493" i="1"/>
  <c r="Y493" i="1"/>
  <c r="AA493" i="1"/>
  <c r="L493" i="1"/>
  <c r="N493" i="1"/>
  <c r="P493" i="1"/>
  <c r="R493" i="1"/>
  <c r="T493" i="1"/>
  <c r="V493" i="1"/>
  <c r="X493" i="1"/>
  <c r="Z493" i="1"/>
  <c r="E22" i="19" l="1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5" i="19"/>
  <c r="D22" i="19"/>
  <c r="F22" i="19" l="1"/>
  <c r="AB202" i="12"/>
  <c r="AA202" i="12"/>
  <c r="Z202" i="12"/>
  <c r="Y202" i="12"/>
  <c r="X202" i="12"/>
  <c r="W202" i="12"/>
  <c r="V202" i="12"/>
  <c r="U202" i="12"/>
  <c r="T202" i="12"/>
  <c r="S202" i="12"/>
  <c r="R202" i="12"/>
  <c r="Q202" i="12"/>
  <c r="P202" i="12"/>
  <c r="O202" i="12"/>
  <c r="N202" i="12"/>
  <c r="M202" i="12"/>
  <c r="L202" i="12"/>
  <c r="J202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J188" i="12"/>
  <c r="L203" i="12" l="1"/>
  <c r="N203" i="12"/>
  <c r="P203" i="12"/>
  <c r="R203" i="12"/>
  <c r="T203" i="12"/>
  <c r="V203" i="12"/>
  <c r="X203" i="12"/>
  <c r="Z203" i="12"/>
  <c r="AB203" i="12"/>
  <c r="J203" i="12"/>
  <c r="M203" i="12"/>
  <c r="O203" i="12"/>
  <c r="Q203" i="12"/>
  <c r="S203" i="12"/>
  <c r="U203" i="12"/>
  <c r="W203" i="12"/>
  <c r="Y203" i="12"/>
  <c r="AA203" i="12"/>
  <c r="AB247" i="16"/>
  <c r="AA247" i="16"/>
  <c r="Z247" i="16"/>
  <c r="Y247" i="16"/>
  <c r="X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J247" i="16"/>
  <c r="AB232" i="16"/>
  <c r="AA232" i="16"/>
  <c r="Z232" i="16"/>
  <c r="Y232" i="16"/>
  <c r="Y248" i="16" s="1"/>
  <c r="X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J232" i="16"/>
  <c r="AB334" i="17"/>
  <c r="S334" i="17"/>
  <c r="J334" i="17"/>
  <c r="J357" i="17"/>
  <c r="AB357" i="17"/>
  <c r="AA357" i="17"/>
  <c r="Z357" i="17"/>
  <c r="Y357" i="17"/>
  <c r="X357" i="17"/>
  <c r="W357" i="17"/>
  <c r="V357" i="17"/>
  <c r="U357" i="17"/>
  <c r="T357" i="17"/>
  <c r="S357" i="17"/>
  <c r="R357" i="17"/>
  <c r="Q357" i="17"/>
  <c r="P357" i="17"/>
  <c r="O357" i="17"/>
  <c r="N357" i="17"/>
  <c r="M357" i="17"/>
  <c r="L357" i="17"/>
  <c r="L334" i="17"/>
  <c r="AA334" i="17"/>
  <c r="Z334" i="17"/>
  <c r="Y334" i="17"/>
  <c r="X334" i="17"/>
  <c r="W334" i="17"/>
  <c r="V334" i="17"/>
  <c r="U334" i="17"/>
  <c r="T334" i="17"/>
  <c r="R334" i="17"/>
  <c r="Q334" i="17"/>
  <c r="P334" i="17"/>
  <c r="O334" i="17"/>
  <c r="N334" i="17"/>
  <c r="M334" i="17"/>
  <c r="AB358" i="17" l="1"/>
  <c r="AA248" i="16"/>
  <c r="AB248" i="16"/>
  <c r="Z248" i="16"/>
  <c r="J248" i="16"/>
  <c r="M248" i="16"/>
  <c r="O248" i="16"/>
  <c r="Q248" i="16"/>
  <c r="S248" i="16"/>
  <c r="U248" i="16"/>
  <c r="W248" i="16"/>
  <c r="L248" i="16"/>
  <c r="N248" i="16"/>
  <c r="P248" i="16"/>
  <c r="R248" i="16"/>
  <c r="T248" i="16"/>
  <c r="V248" i="16"/>
  <c r="X248" i="16"/>
  <c r="J358" i="17"/>
  <c r="L358" i="17"/>
  <c r="T358" i="17"/>
  <c r="U358" i="17"/>
  <c r="M358" i="17"/>
  <c r="X358" i="17"/>
  <c r="N358" i="17"/>
  <c r="V358" i="17"/>
  <c r="O358" i="17"/>
  <c r="W358" i="17"/>
  <c r="Q358" i="17"/>
  <c r="R358" i="17"/>
  <c r="Z358" i="17"/>
  <c r="P358" i="17"/>
  <c r="Y358" i="17"/>
  <c r="AA358" i="17"/>
  <c r="S358" i="17"/>
  <c r="AB267" i="15"/>
  <c r="AB286" i="15"/>
  <c r="AA286" i="15"/>
  <c r="Z286" i="15"/>
  <c r="Y286" i="15"/>
  <c r="X286" i="15"/>
  <c r="W286" i="15"/>
  <c r="V286" i="15"/>
  <c r="U286" i="15"/>
  <c r="T286" i="15"/>
  <c r="S286" i="15"/>
  <c r="R286" i="15"/>
  <c r="Q286" i="15"/>
  <c r="P286" i="15"/>
  <c r="O286" i="15"/>
  <c r="N286" i="15"/>
  <c r="M286" i="15"/>
  <c r="L286" i="15"/>
  <c r="J286" i="15"/>
  <c r="AA267" i="15"/>
  <c r="Z267" i="15"/>
  <c r="Y267" i="15"/>
  <c r="X267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J267" i="15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J309" i="14"/>
  <c r="AB288" i="14"/>
  <c r="AA288" i="14"/>
  <c r="Z288" i="14"/>
  <c r="Y288" i="14"/>
  <c r="X288" i="14"/>
  <c r="W288" i="14"/>
  <c r="W310" i="14" s="1"/>
  <c r="V288" i="14"/>
  <c r="U288" i="14"/>
  <c r="T288" i="14"/>
  <c r="S288" i="14"/>
  <c r="R288" i="14"/>
  <c r="Q288" i="14"/>
  <c r="P288" i="14"/>
  <c r="O288" i="14"/>
  <c r="O310" i="14" s="1"/>
  <c r="N288" i="14"/>
  <c r="M288" i="14"/>
  <c r="L288" i="14"/>
  <c r="J288" i="14"/>
  <c r="J227" i="13"/>
  <c r="AB244" i="13"/>
  <c r="AA244" i="13"/>
  <c r="Z244" i="13"/>
  <c r="Y244" i="13"/>
  <c r="X244" i="13"/>
  <c r="W244" i="13"/>
  <c r="V244" i="13"/>
  <c r="U244" i="13"/>
  <c r="T244" i="13"/>
  <c r="S244" i="13"/>
  <c r="R244" i="13"/>
  <c r="Q244" i="13"/>
  <c r="P244" i="13"/>
  <c r="O244" i="13"/>
  <c r="N244" i="13"/>
  <c r="M244" i="13"/>
  <c r="L244" i="13"/>
  <c r="J244" i="13"/>
  <c r="J245" i="13" s="1"/>
  <c r="AB227" i="13"/>
  <c r="AA227" i="13"/>
  <c r="Z227" i="13"/>
  <c r="Z245" i="13" s="1"/>
  <c r="Y227" i="13"/>
  <c r="Y245" i="13" s="1"/>
  <c r="X227" i="13"/>
  <c r="W227" i="13"/>
  <c r="V227" i="13"/>
  <c r="V245" i="13" s="1"/>
  <c r="U227" i="13"/>
  <c r="U245" i="13" s="1"/>
  <c r="T227" i="13"/>
  <c r="S227" i="13"/>
  <c r="R227" i="13"/>
  <c r="R245" i="13" s="1"/>
  <c r="Q227" i="13"/>
  <c r="Q245" i="13" s="1"/>
  <c r="P227" i="13"/>
  <c r="O227" i="13"/>
  <c r="N227" i="13"/>
  <c r="N245" i="13" s="1"/>
  <c r="M227" i="13"/>
  <c r="M245" i="13" s="1"/>
  <c r="L227" i="13"/>
  <c r="J248" i="11"/>
  <c r="AB264" i="11"/>
  <c r="AA264" i="11"/>
  <c r="Z264" i="11"/>
  <c r="Y264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J264" i="11"/>
  <c r="AB248" i="11"/>
  <c r="AA248" i="11"/>
  <c r="Z248" i="11"/>
  <c r="Y248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AB206" i="10"/>
  <c r="AA206" i="10"/>
  <c r="Z206" i="10"/>
  <c r="Y206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J197" i="10"/>
  <c r="J206" i="10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J219" i="9"/>
  <c r="AB206" i="9"/>
  <c r="AA206" i="9"/>
  <c r="Z206" i="9"/>
  <c r="Y206" i="9"/>
  <c r="X206" i="9"/>
  <c r="X220" i="9" s="1"/>
  <c r="W206" i="9"/>
  <c r="V206" i="9"/>
  <c r="U206" i="9"/>
  <c r="U220" i="9" s="1"/>
  <c r="T206" i="9"/>
  <c r="S206" i="9"/>
  <c r="R206" i="9"/>
  <c r="Q206" i="9"/>
  <c r="P206" i="9"/>
  <c r="P220" i="9" s="1"/>
  <c r="O206" i="9"/>
  <c r="N206" i="9"/>
  <c r="M206" i="9"/>
  <c r="M220" i="9" s="1"/>
  <c r="L206" i="9"/>
  <c r="J206" i="9"/>
  <c r="N220" i="9" l="1"/>
  <c r="R220" i="9"/>
  <c r="V220" i="9"/>
  <c r="Z220" i="9"/>
  <c r="N310" i="14"/>
  <c r="R310" i="14"/>
  <c r="V310" i="14"/>
  <c r="Z310" i="14"/>
  <c r="U287" i="15"/>
  <c r="V287" i="15"/>
  <c r="AB287" i="15"/>
  <c r="N207" i="10"/>
  <c r="R207" i="10"/>
  <c r="V207" i="10"/>
  <c r="Z207" i="10"/>
  <c r="S207" i="10"/>
  <c r="AA207" i="10"/>
  <c r="L245" i="13"/>
  <c r="P245" i="13"/>
  <c r="X245" i="13"/>
  <c r="L220" i="9"/>
  <c r="T220" i="9"/>
  <c r="AB220" i="9"/>
  <c r="Q220" i="9"/>
  <c r="Y220" i="9"/>
  <c r="L207" i="10"/>
  <c r="T207" i="10"/>
  <c r="AB207" i="10"/>
  <c r="L310" i="14"/>
  <c r="T310" i="14"/>
  <c r="J220" i="9"/>
  <c r="S220" i="9"/>
  <c r="AA220" i="9"/>
  <c r="M207" i="10"/>
  <c r="U207" i="10"/>
  <c r="M310" i="14"/>
  <c r="U310" i="14"/>
  <c r="S245" i="13"/>
  <c r="AA245" i="13"/>
  <c r="J287" i="15"/>
  <c r="S287" i="15"/>
  <c r="AA287" i="15"/>
  <c r="O207" i="10"/>
  <c r="W207" i="10"/>
  <c r="T245" i="13"/>
  <c r="AB245" i="13"/>
  <c r="P207" i="10"/>
  <c r="X207" i="10"/>
  <c r="P310" i="14"/>
  <c r="X310" i="14"/>
  <c r="M287" i="15"/>
  <c r="O220" i="9"/>
  <c r="W220" i="9"/>
  <c r="Q207" i="10"/>
  <c r="Y207" i="10"/>
  <c r="J310" i="14"/>
  <c r="S310" i="14"/>
  <c r="AA310" i="14"/>
  <c r="Q310" i="14"/>
  <c r="N287" i="15"/>
  <c r="O245" i="13"/>
  <c r="W245" i="13"/>
  <c r="O287" i="15"/>
  <c r="W287" i="15"/>
  <c r="R265" i="11"/>
  <c r="Z265" i="11"/>
  <c r="P287" i="15"/>
  <c r="X287" i="15"/>
  <c r="M265" i="11"/>
  <c r="U265" i="11"/>
  <c r="Q287" i="15"/>
  <c r="Y287" i="15"/>
  <c r="J207" i="10"/>
  <c r="P265" i="11"/>
  <c r="X265" i="11"/>
  <c r="N265" i="11"/>
  <c r="V265" i="11"/>
  <c r="R287" i="15"/>
  <c r="Z287" i="15"/>
  <c r="L287" i="15"/>
  <c r="T287" i="15"/>
  <c r="AB310" i="14"/>
  <c r="Y310" i="14"/>
  <c r="Q265" i="11"/>
  <c r="Y265" i="11"/>
  <c r="J265" i="11"/>
  <c r="S265" i="11"/>
  <c r="AA265" i="11"/>
  <c r="L265" i="11"/>
  <c r="T265" i="11"/>
  <c r="AB265" i="11"/>
  <c r="O265" i="11"/>
  <c r="W265" i="11"/>
  <c r="AB281" i="4"/>
  <c r="AA281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N281" i="4"/>
  <c r="M281" i="4"/>
  <c r="L281" i="4"/>
  <c r="J281" i="4"/>
  <c r="AB300" i="4"/>
  <c r="AA300" i="4"/>
  <c r="Z300" i="4"/>
  <c r="Y300" i="4"/>
  <c r="X300" i="4"/>
  <c r="W300" i="4"/>
  <c r="V300" i="4"/>
  <c r="U300" i="4"/>
  <c r="T300" i="4"/>
  <c r="S300" i="4"/>
  <c r="S301" i="4" s="1"/>
  <c r="R300" i="4"/>
  <c r="Q300" i="4"/>
  <c r="P300" i="4"/>
  <c r="O300" i="4"/>
  <c r="N300" i="4"/>
  <c r="M300" i="4"/>
  <c r="L300" i="4"/>
  <c r="J300" i="4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J414" i="3"/>
  <c r="AB446" i="3"/>
  <c r="AA446" i="3"/>
  <c r="Z446" i="3"/>
  <c r="Z447" i="3" s="1"/>
  <c r="Y446" i="3"/>
  <c r="X446" i="3"/>
  <c r="W446" i="3"/>
  <c r="V446" i="3"/>
  <c r="U446" i="3"/>
  <c r="T446" i="3"/>
  <c r="S446" i="3"/>
  <c r="R446" i="3"/>
  <c r="R447" i="3" s="1"/>
  <c r="Q446" i="3"/>
  <c r="P446" i="3"/>
  <c r="O446" i="3"/>
  <c r="N446" i="3"/>
  <c r="M446" i="3"/>
  <c r="L446" i="3"/>
  <c r="J446" i="3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J308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J286" i="2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J420" i="1"/>
  <c r="AB390" i="1"/>
  <c r="AA390" i="1"/>
  <c r="Z390" i="1"/>
  <c r="Z421" i="1" s="1"/>
  <c r="Y390" i="1"/>
  <c r="X390" i="1"/>
  <c r="W390" i="1"/>
  <c r="V390" i="1"/>
  <c r="U390" i="1"/>
  <c r="T390" i="1"/>
  <c r="S390" i="1"/>
  <c r="R390" i="1"/>
  <c r="R421" i="1" s="1"/>
  <c r="Q390" i="1"/>
  <c r="P390" i="1"/>
  <c r="O390" i="1"/>
  <c r="N390" i="1"/>
  <c r="M390" i="1"/>
  <c r="L390" i="1"/>
  <c r="J390" i="1"/>
  <c r="AA301" i="4" l="1"/>
  <c r="M447" i="3"/>
  <c r="U447" i="3"/>
  <c r="R309" i="2"/>
  <c r="Z309" i="2"/>
  <c r="M421" i="1"/>
  <c r="U421" i="1"/>
  <c r="O421" i="1"/>
  <c r="W421" i="1"/>
  <c r="P421" i="1"/>
  <c r="X421" i="1"/>
  <c r="Q421" i="1"/>
  <c r="Y421" i="1"/>
  <c r="M309" i="2"/>
  <c r="U309" i="2"/>
  <c r="M301" i="4"/>
  <c r="U301" i="4"/>
  <c r="N309" i="2"/>
  <c r="V309" i="2"/>
  <c r="J421" i="1"/>
  <c r="S421" i="1"/>
  <c r="AA421" i="1"/>
  <c r="N421" i="1"/>
  <c r="V421" i="1"/>
  <c r="L421" i="1"/>
  <c r="T421" i="1"/>
  <c r="AB421" i="1"/>
  <c r="N447" i="3"/>
  <c r="R301" i="4"/>
  <c r="Z301" i="4"/>
  <c r="O309" i="2"/>
  <c r="W309" i="2"/>
  <c r="V447" i="3"/>
  <c r="L301" i="4"/>
  <c r="T301" i="4"/>
  <c r="AB301" i="4"/>
  <c r="X309" i="2"/>
  <c r="P309" i="2"/>
  <c r="Q309" i="2"/>
  <c r="Y309" i="2"/>
  <c r="S447" i="3"/>
  <c r="AA447" i="3"/>
  <c r="J309" i="2"/>
  <c r="S309" i="2"/>
  <c r="AA309" i="2"/>
  <c r="N301" i="4"/>
  <c r="V301" i="4"/>
  <c r="T309" i="2"/>
  <c r="Y301" i="4"/>
  <c r="L309" i="2"/>
  <c r="AB309" i="2"/>
  <c r="O447" i="3"/>
  <c r="W447" i="3"/>
  <c r="O301" i="4"/>
  <c r="W301" i="4"/>
  <c r="P301" i="4"/>
  <c r="X301" i="4"/>
  <c r="Q301" i="4"/>
  <c r="J301" i="4"/>
  <c r="L447" i="3"/>
  <c r="T447" i="3"/>
  <c r="AB447" i="3"/>
  <c r="P447" i="3"/>
  <c r="X447" i="3"/>
  <c r="Q447" i="3"/>
  <c r="Y447" i="3"/>
  <c r="J447" i="3"/>
  <c r="L189" i="7"/>
  <c r="L203" i="7"/>
  <c r="AB188" i="7"/>
  <c r="AB189" i="7" s="1"/>
  <c r="O189" i="7"/>
  <c r="O152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Q204" i="7" s="1"/>
  <c r="P203" i="7"/>
  <c r="O203" i="7"/>
  <c r="N203" i="7"/>
  <c r="M203" i="7"/>
  <c r="J203" i="7"/>
  <c r="AA189" i="7"/>
  <c r="Z189" i="7"/>
  <c r="Y189" i="7"/>
  <c r="X189" i="7"/>
  <c r="X204" i="7" s="1"/>
  <c r="W189" i="7"/>
  <c r="V189" i="7"/>
  <c r="U189" i="7"/>
  <c r="T189" i="7"/>
  <c r="S189" i="7"/>
  <c r="R189" i="7"/>
  <c r="Q189" i="7"/>
  <c r="P189" i="7"/>
  <c r="N189" i="7"/>
  <c r="M189" i="7"/>
  <c r="J189" i="7"/>
  <c r="J204" i="7" s="1"/>
  <c r="T204" i="7"/>
  <c r="P204" i="7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J245" i="6"/>
  <c r="J263" i="6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J230" i="5"/>
  <c r="AB247" i="5"/>
  <c r="AA247" i="5"/>
  <c r="Z247" i="5"/>
  <c r="Z248" i="5" s="1"/>
  <c r="Y247" i="5"/>
  <c r="X247" i="5"/>
  <c r="W247" i="5"/>
  <c r="V247" i="5"/>
  <c r="V248" i="5" s="1"/>
  <c r="U247" i="5"/>
  <c r="T247" i="5"/>
  <c r="S247" i="5"/>
  <c r="S248" i="5" s="1"/>
  <c r="R247" i="5"/>
  <c r="R248" i="5" s="1"/>
  <c r="Q247" i="5"/>
  <c r="P247" i="5"/>
  <c r="O247" i="5"/>
  <c r="N247" i="5"/>
  <c r="N248" i="5" s="1"/>
  <c r="M247" i="5"/>
  <c r="L247" i="5"/>
  <c r="J247" i="5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J326" i="8"/>
  <c r="AB306" i="8"/>
  <c r="AA306" i="8"/>
  <c r="AA327" i="8" s="1"/>
  <c r="Z306" i="8"/>
  <c r="Y306" i="8"/>
  <c r="X306" i="8"/>
  <c r="W306" i="8"/>
  <c r="W327" i="8" s="1"/>
  <c r="V306" i="8"/>
  <c r="U306" i="8"/>
  <c r="T306" i="8"/>
  <c r="S306" i="8"/>
  <c r="R306" i="8"/>
  <c r="Q306" i="8"/>
  <c r="P306" i="8"/>
  <c r="O306" i="8"/>
  <c r="O327" i="8" s="1"/>
  <c r="N306" i="8"/>
  <c r="M306" i="8"/>
  <c r="L306" i="8"/>
  <c r="J306" i="8"/>
  <c r="Y327" i="8" l="1"/>
  <c r="AB327" i="8"/>
  <c r="M264" i="6"/>
  <c r="L204" i="7"/>
  <c r="AB204" i="7"/>
  <c r="N327" i="8"/>
  <c r="V327" i="8"/>
  <c r="N264" i="6"/>
  <c r="Y204" i="7"/>
  <c r="S264" i="6"/>
  <c r="U204" i="7"/>
  <c r="P327" i="8"/>
  <c r="X327" i="8"/>
  <c r="J264" i="6"/>
  <c r="Q327" i="8"/>
  <c r="M248" i="5"/>
  <c r="U248" i="5"/>
  <c r="S204" i="7"/>
  <c r="R327" i="8"/>
  <c r="Z327" i="8"/>
  <c r="T264" i="6"/>
  <c r="AB264" i="6"/>
  <c r="J327" i="8"/>
  <c r="S327" i="8"/>
  <c r="M204" i="7"/>
  <c r="L327" i="8"/>
  <c r="T327" i="8"/>
  <c r="J248" i="5"/>
  <c r="AA248" i="5"/>
  <c r="V264" i="6"/>
  <c r="M327" i="8"/>
  <c r="U327" i="8"/>
  <c r="Q248" i="5"/>
  <c r="Y248" i="5"/>
  <c r="AB248" i="5"/>
  <c r="W204" i="7"/>
  <c r="O204" i="7"/>
  <c r="AA204" i="7"/>
  <c r="N204" i="7"/>
  <c r="V204" i="7"/>
  <c r="R204" i="7"/>
  <c r="Z204" i="7"/>
  <c r="L264" i="6"/>
  <c r="AA264" i="6"/>
  <c r="U264" i="6"/>
  <c r="P264" i="6"/>
  <c r="Y264" i="6"/>
  <c r="Z264" i="6"/>
  <c r="O264" i="6"/>
  <c r="W264" i="6"/>
  <c r="X264" i="6"/>
  <c r="Q264" i="6"/>
  <c r="R264" i="6"/>
  <c r="L248" i="5"/>
  <c r="T248" i="5"/>
  <c r="O248" i="5"/>
  <c r="P248" i="5"/>
  <c r="X248" i="5"/>
  <c r="W248" i="5"/>
  <c r="F22" i="21"/>
  <c r="K22" i="21"/>
  <c r="L22" i="21"/>
  <c r="N22" i="21"/>
  <c r="O22" i="21"/>
  <c r="H16" i="21"/>
  <c r="Q16" i="21" s="1"/>
  <c r="M14" i="21"/>
  <c r="I8" i="21"/>
  <c r="R8" i="21" s="1"/>
  <c r="R13" i="21"/>
  <c r="H8" i="21"/>
  <c r="H22" i="21" s="1"/>
  <c r="Q6" i="21"/>
  <c r="R6" i="21"/>
  <c r="Q7" i="21"/>
  <c r="R7" i="21"/>
  <c r="Q9" i="21"/>
  <c r="R9" i="21"/>
  <c r="Q10" i="21"/>
  <c r="R10" i="21"/>
  <c r="Q11" i="21"/>
  <c r="R11" i="21"/>
  <c r="Q12" i="21"/>
  <c r="R12" i="21"/>
  <c r="Q13" i="21"/>
  <c r="Q14" i="21"/>
  <c r="R14" i="21"/>
  <c r="Q15" i="21"/>
  <c r="R15" i="21"/>
  <c r="R16" i="21"/>
  <c r="Q17" i="21"/>
  <c r="R17" i="21"/>
  <c r="Q18" i="21"/>
  <c r="R18" i="21"/>
  <c r="Q19" i="21"/>
  <c r="R19" i="21"/>
  <c r="Q20" i="21"/>
  <c r="R20" i="21"/>
  <c r="Q21" i="21"/>
  <c r="R21" i="21"/>
  <c r="R5" i="21"/>
  <c r="Q5" i="21"/>
  <c r="P6" i="21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5" i="21"/>
  <c r="M6" i="21"/>
  <c r="M7" i="21"/>
  <c r="M8" i="21"/>
  <c r="M9" i="21"/>
  <c r="M10" i="21"/>
  <c r="M11" i="21"/>
  <c r="M12" i="21"/>
  <c r="M13" i="21"/>
  <c r="M15" i="21"/>
  <c r="M16" i="21"/>
  <c r="M17" i="21"/>
  <c r="M18" i="21"/>
  <c r="M19" i="21"/>
  <c r="M20" i="21"/>
  <c r="M21" i="21"/>
  <c r="M5" i="21"/>
  <c r="J6" i="21"/>
  <c r="J7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5" i="21"/>
  <c r="P22" i="21" l="1"/>
  <c r="R22" i="21"/>
  <c r="M22" i="21"/>
  <c r="I22" i="21"/>
  <c r="J8" i="21"/>
  <c r="J22" i="21" s="1"/>
  <c r="Q8" i="21"/>
  <c r="S8" i="21" s="1"/>
  <c r="C22" i="21"/>
  <c r="S6" i="21"/>
  <c r="S7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S5" i="21"/>
  <c r="G5" i="21"/>
  <c r="AB297" i="17"/>
  <c r="AA297" i="17"/>
  <c r="Z297" i="17"/>
  <c r="Y297" i="17"/>
  <c r="X297" i="17"/>
  <c r="W297" i="17"/>
  <c r="V297" i="17"/>
  <c r="U297" i="17"/>
  <c r="T297" i="17"/>
  <c r="S297" i="17"/>
  <c r="R297" i="17"/>
  <c r="Q297" i="17"/>
  <c r="P297" i="17"/>
  <c r="O297" i="17"/>
  <c r="N297" i="17"/>
  <c r="M297" i="17"/>
  <c r="L297" i="17"/>
  <c r="J297" i="17"/>
  <c r="AB274" i="17"/>
  <c r="AB298" i="17" s="1"/>
  <c r="AA274" i="17"/>
  <c r="Z274" i="17"/>
  <c r="Y274" i="17"/>
  <c r="X274" i="17"/>
  <c r="W274" i="17"/>
  <c r="V274" i="17"/>
  <c r="U274" i="17"/>
  <c r="T274" i="17"/>
  <c r="T298" i="17" s="1"/>
  <c r="S274" i="17"/>
  <c r="R274" i="17"/>
  <c r="Q274" i="17"/>
  <c r="P274" i="17"/>
  <c r="O274" i="17"/>
  <c r="N274" i="17"/>
  <c r="M274" i="17"/>
  <c r="L274" i="17"/>
  <c r="L298" i="17" s="1"/>
  <c r="J274" i="17"/>
  <c r="AB206" i="16"/>
  <c r="AA206" i="16"/>
  <c r="Z206" i="16"/>
  <c r="Y206" i="16"/>
  <c r="X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J206" i="16"/>
  <c r="AB191" i="16"/>
  <c r="AA191" i="16"/>
  <c r="Z191" i="16"/>
  <c r="Y191" i="16"/>
  <c r="X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J191" i="16"/>
  <c r="AB237" i="15"/>
  <c r="AA237" i="15"/>
  <c r="Z237" i="15"/>
  <c r="Y237" i="15"/>
  <c r="X237" i="15"/>
  <c r="W237" i="15"/>
  <c r="V237" i="15"/>
  <c r="U237" i="15"/>
  <c r="T237" i="15"/>
  <c r="S237" i="15"/>
  <c r="R237" i="15"/>
  <c r="Q237" i="15"/>
  <c r="P237" i="15"/>
  <c r="O237" i="15"/>
  <c r="N237" i="15"/>
  <c r="M237" i="15"/>
  <c r="L237" i="15"/>
  <c r="J237" i="15"/>
  <c r="AB218" i="15"/>
  <c r="AA218" i="15"/>
  <c r="Z218" i="15"/>
  <c r="Y218" i="15"/>
  <c r="X218" i="15"/>
  <c r="W218" i="15"/>
  <c r="V218" i="15"/>
  <c r="U218" i="15"/>
  <c r="T218" i="15"/>
  <c r="S218" i="15"/>
  <c r="R218" i="15"/>
  <c r="Q218" i="15"/>
  <c r="P218" i="15"/>
  <c r="O218" i="15"/>
  <c r="N218" i="15"/>
  <c r="M218" i="15"/>
  <c r="L218" i="15"/>
  <c r="J218" i="15"/>
  <c r="P238" i="15" l="1"/>
  <c r="X238" i="15"/>
  <c r="V207" i="16"/>
  <c r="Q22" i="21"/>
  <c r="J238" i="15"/>
  <c r="AA238" i="15"/>
  <c r="L238" i="15"/>
  <c r="X207" i="16"/>
  <c r="G22" i="21"/>
  <c r="Q238" i="15"/>
  <c r="M207" i="16"/>
  <c r="U207" i="16"/>
  <c r="S22" i="21"/>
  <c r="AB238" i="15"/>
  <c r="N207" i="16"/>
  <c r="Q207" i="16"/>
  <c r="Y207" i="16"/>
  <c r="Q298" i="17"/>
  <c r="Y298" i="17"/>
  <c r="R207" i="16"/>
  <c r="Z207" i="16"/>
  <c r="R298" i="17"/>
  <c r="Z298" i="17"/>
  <c r="J207" i="16"/>
  <c r="AA207" i="16"/>
  <c r="J298" i="17"/>
  <c r="S298" i="17"/>
  <c r="AA298" i="17"/>
  <c r="L207" i="16"/>
  <c r="T207" i="16"/>
  <c r="AB207" i="16"/>
  <c r="M298" i="17"/>
  <c r="U298" i="17"/>
  <c r="P298" i="17"/>
  <c r="X298" i="17"/>
  <c r="N298" i="17"/>
  <c r="V298" i="17"/>
  <c r="O207" i="16"/>
  <c r="W207" i="16"/>
  <c r="O298" i="17"/>
  <c r="W298" i="17"/>
  <c r="Y238" i="15"/>
  <c r="R238" i="15"/>
  <c r="Z238" i="15"/>
  <c r="S238" i="15"/>
  <c r="T238" i="15"/>
  <c r="M238" i="15"/>
  <c r="U238" i="15"/>
  <c r="N238" i="15"/>
  <c r="V238" i="15"/>
  <c r="O238" i="15"/>
  <c r="W238" i="15"/>
  <c r="T14" i="21"/>
  <c r="T10" i="21"/>
  <c r="S207" i="16"/>
  <c r="P207" i="16"/>
  <c r="T5" i="21"/>
  <c r="T20" i="21"/>
  <c r="T18" i="21"/>
  <c r="T16" i="21"/>
  <c r="T21" i="21"/>
  <c r="T19" i="21"/>
  <c r="T17" i="21"/>
  <c r="T15" i="21"/>
  <c r="T11" i="21"/>
  <c r="T9" i="21"/>
  <c r="T13" i="21"/>
  <c r="T12" i="21"/>
  <c r="T8" i="21"/>
  <c r="T7" i="21"/>
  <c r="T6" i="21"/>
  <c r="AB266" i="14"/>
  <c r="AA266" i="14"/>
  <c r="Z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J266" i="14"/>
  <c r="AB245" i="14"/>
  <c r="AA245" i="14"/>
  <c r="Z245" i="14"/>
  <c r="Y245" i="14"/>
  <c r="Y267" i="14" s="1"/>
  <c r="X245" i="14"/>
  <c r="X267" i="14" s="1"/>
  <c r="W245" i="14"/>
  <c r="V245" i="14"/>
  <c r="U245" i="14"/>
  <c r="T245" i="14"/>
  <c r="S245" i="14"/>
  <c r="R245" i="14"/>
  <c r="Q245" i="14"/>
  <c r="P245" i="14"/>
  <c r="O245" i="14"/>
  <c r="N245" i="14"/>
  <c r="M245" i="14"/>
  <c r="L245" i="14"/>
  <c r="J245" i="14"/>
  <c r="V267" i="14" l="1"/>
  <c r="W267" i="14"/>
  <c r="U267" i="14"/>
  <c r="T22" i="21"/>
  <c r="AB267" i="14"/>
  <c r="Q267" i="14"/>
  <c r="M267" i="14"/>
  <c r="P267" i="14"/>
  <c r="O267" i="14"/>
  <c r="L267" i="14"/>
  <c r="T267" i="14"/>
  <c r="S267" i="14"/>
  <c r="N267" i="14"/>
  <c r="R267" i="14"/>
  <c r="Z267" i="14"/>
  <c r="AA267" i="14"/>
  <c r="J267" i="14"/>
  <c r="AB180" i="10"/>
  <c r="AA180" i="10"/>
  <c r="Z180" i="10"/>
  <c r="Y180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J180" i="10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J171" i="10"/>
  <c r="M181" i="10" l="1"/>
  <c r="U181" i="10"/>
  <c r="P181" i="10"/>
  <c r="X181" i="10"/>
  <c r="Y181" i="10"/>
  <c r="Q181" i="10"/>
  <c r="L181" i="10"/>
  <c r="T181" i="10"/>
  <c r="AB181" i="10"/>
  <c r="J181" i="10"/>
  <c r="S181" i="10"/>
  <c r="AA181" i="10"/>
  <c r="N181" i="10"/>
  <c r="V181" i="10"/>
  <c r="O181" i="10"/>
  <c r="W181" i="10"/>
  <c r="R181" i="10"/>
  <c r="Z181" i="10"/>
  <c r="AB185" i="13"/>
  <c r="AA185" i="13"/>
  <c r="Z185" i="13"/>
  <c r="Y185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AB202" i="13"/>
  <c r="AA202" i="13"/>
  <c r="Z202" i="13"/>
  <c r="Y202" i="13"/>
  <c r="Y203" i="13" s="1"/>
  <c r="X202" i="13"/>
  <c r="W202" i="13"/>
  <c r="V202" i="13"/>
  <c r="U202" i="13"/>
  <c r="T202" i="13"/>
  <c r="S202" i="13"/>
  <c r="R202" i="13"/>
  <c r="Q202" i="13"/>
  <c r="Q203" i="13" s="1"/>
  <c r="P202" i="13"/>
  <c r="O202" i="13"/>
  <c r="N202" i="13"/>
  <c r="M202" i="13"/>
  <c r="L202" i="13"/>
  <c r="J202" i="13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J165" i="12"/>
  <c r="AB154" i="12"/>
  <c r="AA154" i="12"/>
  <c r="Z154" i="12"/>
  <c r="Y154" i="12"/>
  <c r="X154" i="12"/>
  <c r="W154" i="12"/>
  <c r="V154" i="12"/>
  <c r="U154" i="12"/>
  <c r="U166" i="12" s="1"/>
  <c r="T154" i="12"/>
  <c r="S154" i="12"/>
  <c r="R154" i="12"/>
  <c r="Q154" i="12"/>
  <c r="P154" i="12"/>
  <c r="O154" i="12"/>
  <c r="N154" i="12"/>
  <c r="M154" i="12"/>
  <c r="M166" i="12" s="1"/>
  <c r="L154" i="12"/>
  <c r="J154" i="12"/>
  <c r="S219" i="11"/>
  <c r="S203" i="11"/>
  <c r="O203" i="11"/>
  <c r="O219" i="11"/>
  <c r="J219" i="11"/>
  <c r="L219" i="11"/>
  <c r="L203" i="11"/>
  <c r="J203" i="11"/>
  <c r="X219" i="11"/>
  <c r="W219" i="11"/>
  <c r="V219" i="11"/>
  <c r="U219" i="11"/>
  <c r="T219" i="11"/>
  <c r="R219" i="11"/>
  <c r="Q219" i="11"/>
  <c r="P219" i="11"/>
  <c r="N219" i="11"/>
  <c r="M219" i="11"/>
  <c r="X203" i="11"/>
  <c r="W203" i="11"/>
  <c r="V203" i="11"/>
  <c r="U203" i="11"/>
  <c r="T203" i="11"/>
  <c r="R203" i="11"/>
  <c r="Q203" i="11"/>
  <c r="P203" i="11"/>
  <c r="N203" i="11"/>
  <c r="M203" i="11"/>
  <c r="AB218" i="11"/>
  <c r="AA218" i="11"/>
  <c r="Z218" i="11"/>
  <c r="Y218" i="11"/>
  <c r="AB217" i="11"/>
  <c r="AA217" i="11"/>
  <c r="Z217" i="11"/>
  <c r="Y217" i="11"/>
  <c r="AB216" i="11"/>
  <c r="AA216" i="11"/>
  <c r="Z216" i="11"/>
  <c r="Y216" i="11"/>
  <c r="AB215" i="11"/>
  <c r="AA215" i="11"/>
  <c r="Z215" i="11"/>
  <c r="Y215" i="11"/>
  <c r="AB214" i="11"/>
  <c r="AA214" i="11"/>
  <c r="Z214" i="11"/>
  <c r="Y214" i="11"/>
  <c r="AB213" i="11"/>
  <c r="AA213" i="11"/>
  <c r="Z213" i="11"/>
  <c r="Y213" i="11"/>
  <c r="AB212" i="11"/>
  <c r="AA212" i="11"/>
  <c r="Z212" i="11"/>
  <c r="Y212" i="11"/>
  <c r="AB211" i="11"/>
  <c r="AA211" i="11"/>
  <c r="Z211" i="11"/>
  <c r="Y211" i="11"/>
  <c r="AB210" i="11"/>
  <c r="AA210" i="11"/>
  <c r="Z210" i="11"/>
  <c r="Y210" i="11"/>
  <c r="AB209" i="11"/>
  <c r="AA209" i="11"/>
  <c r="Z209" i="11"/>
  <c r="Y209" i="11"/>
  <c r="AB208" i="11"/>
  <c r="AA208" i="11"/>
  <c r="Z208" i="11"/>
  <c r="Y208" i="11"/>
  <c r="AB207" i="11"/>
  <c r="AA207" i="11"/>
  <c r="Z207" i="11"/>
  <c r="Y207" i="11"/>
  <c r="AB206" i="11"/>
  <c r="AA206" i="11"/>
  <c r="Z206" i="11"/>
  <c r="Y206" i="11"/>
  <c r="AB205" i="11"/>
  <c r="AA205" i="11"/>
  <c r="Z205" i="11"/>
  <c r="Y205" i="11"/>
  <c r="AB204" i="11"/>
  <c r="AB219" i="11" s="1"/>
  <c r="AA204" i="11"/>
  <c r="Z204" i="11"/>
  <c r="Y204" i="11"/>
  <c r="Y188" i="11"/>
  <c r="Z188" i="11"/>
  <c r="AA188" i="11"/>
  <c r="AB188" i="11"/>
  <c r="Y189" i="11"/>
  <c r="Z189" i="11"/>
  <c r="AA189" i="11"/>
  <c r="AB189" i="11"/>
  <c r="Y190" i="11"/>
  <c r="Z190" i="11"/>
  <c r="AA190" i="11"/>
  <c r="AB190" i="11"/>
  <c r="Y191" i="11"/>
  <c r="Z191" i="11"/>
  <c r="AA191" i="11"/>
  <c r="AB191" i="11"/>
  <c r="Y192" i="11"/>
  <c r="Z192" i="11"/>
  <c r="AA192" i="11"/>
  <c r="AB192" i="11"/>
  <c r="Y193" i="11"/>
  <c r="Z193" i="11"/>
  <c r="AA193" i="11"/>
  <c r="AB193" i="11"/>
  <c r="Y194" i="11"/>
  <c r="Z194" i="11"/>
  <c r="AA194" i="11"/>
  <c r="AB194" i="11"/>
  <c r="Y195" i="11"/>
  <c r="Z195" i="11"/>
  <c r="AA195" i="11"/>
  <c r="AB195" i="11"/>
  <c r="Y196" i="11"/>
  <c r="Z196" i="11"/>
  <c r="AA196" i="11"/>
  <c r="AB196" i="11"/>
  <c r="Y197" i="11"/>
  <c r="Z197" i="11"/>
  <c r="AA197" i="11"/>
  <c r="AB197" i="11"/>
  <c r="Y198" i="11"/>
  <c r="Z198" i="11"/>
  <c r="AA198" i="11"/>
  <c r="AB198" i="11"/>
  <c r="Y199" i="11"/>
  <c r="Z199" i="11"/>
  <c r="AA199" i="11"/>
  <c r="AB199" i="11"/>
  <c r="Y200" i="11"/>
  <c r="Z200" i="11"/>
  <c r="AA200" i="11"/>
  <c r="AB200" i="11"/>
  <c r="Y201" i="11"/>
  <c r="Z201" i="11"/>
  <c r="AA201" i="11"/>
  <c r="AB201" i="11"/>
  <c r="Y202" i="11"/>
  <c r="Z202" i="11"/>
  <c r="AA202" i="11"/>
  <c r="AB202" i="11"/>
  <c r="AB187" i="11"/>
  <c r="AA187" i="11"/>
  <c r="Z187" i="11"/>
  <c r="Y187" i="11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J149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J140" i="10"/>
  <c r="AB180" i="9"/>
  <c r="AA180" i="9"/>
  <c r="Z180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J180" i="9"/>
  <c r="AB168" i="9"/>
  <c r="AA168" i="9"/>
  <c r="Z168" i="9"/>
  <c r="Y168" i="9"/>
  <c r="X168" i="9"/>
  <c r="W168" i="9"/>
  <c r="V168" i="9"/>
  <c r="U168" i="9"/>
  <c r="T168" i="9"/>
  <c r="S168" i="9"/>
  <c r="R168" i="9"/>
  <c r="R181" i="9" s="1"/>
  <c r="Q168" i="9"/>
  <c r="P168" i="9"/>
  <c r="O168" i="9"/>
  <c r="N168" i="9"/>
  <c r="M168" i="9"/>
  <c r="L168" i="9"/>
  <c r="J168" i="9"/>
  <c r="W220" i="11" l="1"/>
  <c r="L220" i="11"/>
  <c r="Z181" i="9"/>
  <c r="J166" i="12"/>
  <c r="S166" i="12"/>
  <c r="AA166" i="12"/>
  <c r="L166" i="12"/>
  <c r="T166" i="12"/>
  <c r="AB166" i="12"/>
  <c r="V181" i="9"/>
  <c r="O166" i="12"/>
  <c r="W166" i="12"/>
  <c r="P166" i="12"/>
  <c r="X166" i="12"/>
  <c r="M181" i="9"/>
  <c r="U181" i="9"/>
  <c r="R166" i="12"/>
  <c r="Z166" i="12"/>
  <c r="P203" i="13"/>
  <c r="X203" i="13"/>
  <c r="O181" i="9"/>
  <c r="W181" i="9"/>
  <c r="P181" i="9"/>
  <c r="X181" i="9"/>
  <c r="N220" i="11"/>
  <c r="Q181" i="9"/>
  <c r="Y181" i="9"/>
  <c r="M220" i="11"/>
  <c r="N166" i="12"/>
  <c r="V166" i="12"/>
  <c r="L203" i="13"/>
  <c r="T203" i="13"/>
  <c r="AB203" i="13"/>
  <c r="J181" i="9"/>
  <c r="S181" i="9"/>
  <c r="AA181" i="9"/>
  <c r="N181" i="9"/>
  <c r="T181" i="9"/>
  <c r="AB181" i="9"/>
  <c r="Q166" i="12"/>
  <c r="Y166" i="12"/>
  <c r="V203" i="13"/>
  <c r="M203" i="13"/>
  <c r="U203" i="13"/>
  <c r="N203" i="13"/>
  <c r="O220" i="11"/>
  <c r="X220" i="11"/>
  <c r="Y203" i="11"/>
  <c r="Y219" i="11"/>
  <c r="P220" i="11"/>
  <c r="Z219" i="11"/>
  <c r="Q220" i="11"/>
  <c r="S220" i="11"/>
  <c r="AA219" i="11"/>
  <c r="R220" i="11"/>
  <c r="J220" i="11"/>
  <c r="V220" i="11"/>
  <c r="T220" i="11"/>
  <c r="U220" i="11"/>
  <c r="AB203" i="11"/>
  <c r="AB220" i="11" s="1"/>
  <c r="AA203" i="11"/>
  <c r="Z203" i="11"/>
  <c r="AB150" i="10"/>
  <c r="L181" i="9"/>
  <c r="V150" i="10"/>
  <c r="J150" i="10"/>
  <c r="T150" i="10"/>
  <c r="L150" i="10"/>
  <c r="N150" i="10"/>
  <c r="M150" i="10"/>
  <c r="AA150" i="10"/>
  <c r="S150" i="10"/>
  <c r="Z150" i="10"/>
  <c r="R150" i="10"/>
  <c r="Y150" i="10"/>
  <c r="Q150" i="10"/>
  <c r="U150" i="10"/>
  <c r="X150" i="10"/>
  <c r="P150" i="10"/>
  <c r="W150" i="10"/>
  <c r="O150" i="10"/>
  <c r="R203" i="13"/>
  <c r="Z203" i="13"/>
  <c r="S203" i="13"/>
  <c r="AA203" i="13"/>
  <c r="O203" i="13"/>
  <c r="W203" i="13"/>
  <c r="J203" i="13"/>
  <c r="AB248" i="4"/>
  <c r="AA248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N248" i="4"/>
  <c r="M248" i="4"/>
  <c r="L248" i="4"/>
  <c r="J248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J229" i="4"/>
  <c r="AB370" i="3"/>
  <c r="AA370" i="3"/>
  <c r="Z370" i="3"/>
  <c r="Y370" i="3"/>
  <c r="AB369" i="3"/>
  <c r="AA369" i="3"/>
  <c r="Z369" i="3"/>
  <c r="Y369" i="3"/>
  <c r="AB368" i="3"/>
  <c r="AA368" i="3"/>
  <c r="Z368" i="3"/>
  <c r="Y368" i="3"/>
  <c r="AB367" i="3"/>
  <c r="AA367" i="3"/>
  <c r="Z367" i="3"/>
  <c r="Y367" i="3"/>
  <c r="AB366" i="3"/>
  <c r="AA366" i="3"/>
  <c r="Z366" i="3"/>
  <c r="Y366" i="3"/>
  <c r="AB365" i="3"/>
  <c r="AA365" i="3"/>
  <c r="Z365" i="3"/>
  <c r="Y365" i="3"/>
  <c r="AB364" i="3"/>
  <c r="AA364" i="3"/>
  <c r="Z364" i="3"/>
  <c r="Y364" i="3"/>
  <c r="AB363" i="3"/>
  <c r="AA363" i="3"/>
  <c r="Z363" i="3"/>
  <c r="Y363" i="3"/>
  <c r="AB362" i="3"/>
  <c r="AA362" i="3"/>
  <c r="Z362" i="3"/>
  <c r="Y362" i="3"/>
  <c r="AB361" i="3"/>
  <c r="AA361" i="3"/>
  <c r="Z361" i="3"/>
  <c r="Y361" i="3"/>
  <c r="AB360" i="3"/>
  <c r="AA360" i="3"/>
  <c r="Z360" i="3"/>
  <c r="Y360" i="3"/>
  <c r="AB359" i="3"/>
  <c r="AA359" i="3"/>
  <c r="Z359" i="3"/>
  <c r="Y359" i="3"/>
  <c r="AB358" i="3"/>
  <c r="AA358" i="3"/>
  <c r="Z358" i="3"/>
  <c r="Y358" i="3"/>
  <c r="AB357" i="3"/>
  <c r="AA357" i="3"/>
  <c r="Z357" i="3"/>
  <c r="Y357" i="3"/>
  <c r="AB356" i="3"/>
  <c r="AA356" i="3"/>
  <c r="Z356" i="3"/>
  <c r="Y356" i="3"/>
  <c r="AB355" i="3"/>
  <c r="AA355" i="3"/>
  <c r="Z355" i="3"/>
  <c r="Y355" i="3"/>
  <c r="AB354" i="3"/>
  <c r="AA354" i="3"/>
  <c r="Z354" i="3"/>
  <c r="Y354" i="3"/>
  <c r="AB353" i="3"/>
  <c r="AA353" i="3"/>
  <c r="Z353" i="3"/>
  <c r="Y353" i="3"/>
  <c r="AB352" i="3"/>
  <c r="AA352" i="3"/>
  <c r="Z352" i="3"/>
  <c r="Y352" i="3"/>
  <c r="AB351" i="3"/>
  <c r="AA351" i="3"/>
  <c r="Z351" i="3"/>
  <c r="Y351" i="3"/>
  <c r="AB350" i="3"/>
  <c r="AA350" i="3"/>
  <c r="Z350" i="3"/>
  <c r="Y350" i="3"/>
  <c r="AB349" i="3"/>
  <c r="AA349" i="3"/>
  <c r="Z349" i="3"/>
  <c r="Y349" i="3"/>
  <c r="AB348" i="3"/>
  <c r="AA348" i="3"/>
  <c r="Z348" i="3"/>
  <c r="Y348" i="3"/>
  <c r="AB347" i="3"/>
  <c r="AA347" i="3"/>
  <c r="Z347" i="3"/>
  <c r="Y347" i="3"/>
  <c r="AB346" i="3"/>
  <c r="AA346" i="3"/>
  <c r="Z346" i="3"/>
  <c r="Y346" i="3"/>
  <c r="AB345" i="3"/>
  <c r="AA345" i="3"/>
  <c r="Z345" i="3"/>
  <c r="Y345" i="3"/>
  <c r="AB344" i="3"/>
  <c r="AA344" i="3"/>
  <c r="Z344" i="3"/>
  <c r="Y344" i="3"/>
  <c r="AB343" i="3"/>
  <c r="AA343" i="3"/>
  <c r="Z343" i="3"/>
  <c r="Y343" i="3"/>
  <c r="AB342" i="3"/>
  <c r="AA342" i="3"/>
  <c r="Z342" i="3"/>
  <c r="Y342" i="3"/>
  <c r="AB341" i="3"/>
  <c r="AA341" i="3"/>
  <c r="Z341" i="3"/>
  <c r="Y341" i="3"/>
  <c r="AB340" i="3"/>
  <c r="AA340" i="3"/>
  <c r="Z340" i="3"/>
  <c r="Y340" i="3"/>
  <c r="Y309" i="3"/>
  <c r="Z309" i="3"/>
  <c r="AA309" i="3"/>
  <c r="AB309" i="3"/>
  <c r="Y310" i="3"/>
  <c r="Z310" i="3"/>
  <c r="AA310" i="3"/>
  <c r="AB310" i="3"/>
  <c r="Y311" i="3"/>
  <c r="Z311" i="3"/>
  <c r="AA311" i="3"/>
  <c r="AB311" i="3"/>
  <c r="Y312" i="3"/>
  <c r="Z312" i="3"/>
  <c r="AA312" i="3"/>
  <c r="AB312" i="3"/>
  <c r="Y313" i="3"/>
  <c r="Z313" i="3"/>
  <c r="AA313" i="3"/>
  <c r="AB313" i="3"/>
  <c r="Y314" i="3"/>
  <c r="Z314" i="3"/>
  <c r="AA314" i="3"/>
  <c r="AB314" i="3"/>
  <c r="Y315" i="3"/>
  <c r="Z315" i="3"/>
  <c r="AA315" i="3"/>
  <c r="AB315" i="3"/>
  <c r="Y316" i="3"/>
  <c r="Z316" i="3"/>
  <c r="AA316" i="3"/>
  <c r="AB316" i="3"/>
  <c r="Y317" i="3"/>
  <c r="Z317" i="3"/>
  <c r="AA317" i="3"/>
  <c r="AB317" i="3"/>
  <c r="Y318" i="3"/>
  <c r="Z318" i="3"/>
  <c r="AA318" i="3"/>
  <c r="AB318" i="3"/>
  <c r="Y319" i="3"/>
  <c r="Z319" i="3"/>
  <c r="AA319" i="3"/>
  <c r="AB319" i="3"/>
  <c r="Y320" i="3"/>
  <c r="Z320" i="3"/>
  <c r="AA320" i="3"/>
  <c r="AB320" i="3"/>
  <c r="Y321" i="3"/>
  <c r="Z321" i="3"/>
  <c r="AA321" i="3"/>
  <c r="AB321" i="3"/>
  <c r="Y322" i="3"/>
  <c r="Z322" i="3"/>
  <c r="AA322" i="3"/>
  <c r="AB322" i="3"/>
  <c r="Y323" i="3"/>
  <c r="Z323" i="3"/>
  <c r="AA323" i="3"/>
  <c r="AB323" i="3"/>
  <c r="Y324" i="3"/>
  <c r="Z324" i="3"/>
  <c r="AA324" i="3"/>
  <c r="AB324" i="3"/>
  <c r="Y325" i="3"/>
  <c r="Z325" i="3"/>
  <c r="AA325" i="3"/>
  <c r="AB325" i="3"/>
  <c r="Y326" i="3"/>
  <c r="Z326" i="3"/>
  <c r="AA326" i="3"/>
  <c r="AB326" i="3"/>
  <c r="Y327" i="3"/>
  <c r="Z327" i="3"/>
  <c r="AA327" i="3"/>
  <c r="AB327" i="3"/>
  <c r="Y328" i="3"/>
  <c r="Z328" i="3"/>
  <c r="AA328" i="3"/>
  <c r="AB328" i="3"/>
  <c r="Y329" i="3"/>
  <c r="Z329" i="3"/>
  <c r="AA329" i="3"/>
  <c r="AB329" i="3"/>
  <c r="Y330" i="3"/>
  <c r="Z330" i="3"/>
  <c r="AA330" i="3"/>
  <c r="AB330" i="3"/>
  <c r="Y331" i="3"/>
  <c r="Z331" i="3"/>
  <c r="AA331" i="3"/>
  <c r="AB331" i="3"/>
  <c r="Y332" i="3"/>
  <c r="Z332" i="3"/>
  <c r="AA332" i="3"/>
  <c r="AB332" i="3"/>
  <c r="Y333" i="3"/>
  <c r="Z333" i="3"/>
  <c r="AA333" i="3"/>
  <c r="AB333" i="3"/>
  <c r="Y334" i="3"/>
  <c r="Z334" i="3"/>
  <c r="AA334" i="3"/>
  <c r="AB334" i="3"/>
  <c r="Y335" i="3"/>
  <c r="Z335" i="3"/>
  <c r="AA335" i="3"/>
  <c r="AB335" i="3"/>
  <c r="Y336" i="3"/>
  <c r="Z336" i="3"/>
  <c r="AA336" i="3"/>
  <c r="AB336" i="3"/>
  <c r="Y337" i="3"/>
  <c r="Z337" i="3"/>
  <c r="AA337" i="3"/>
  <c r="AB337" i="3"/>
  <c r="Y338" i="3"/>
  <c r="Z338" i="3"/>
  <c r="AA338" i="3"/>
  <c r="AB338" i="3"/>
  <c r="AB308" i="3"/>
  <c r="AA308" i="3"/>
  <c r="AA339" i="3" s="1"/>
  <c r="Z308" i="3"/>
  <c r="Y308" i="3"/>
  <c r="Y339" i="3" s="1"/>
  <c r="Z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J371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J339" i="3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J256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J234" i="2"/>
  <c r="AB348" i="1"/>
  <c r="AA348" i="1"/>
  <c r="Z348" i="1"/>
  <c r="Y348" i="1"/>
  <c r="AB347" i="1"/>
  <c r="AA347" i="1"/>
  <c r="Z347" i="1"/>
  <c r="Y347" i="1"/>
  <c r="AB346" i="1"/>
  <c r="AA346" i="1"/>
  <c r="Z346" i="1"/>
  <c r="Y346" i="1"/>
  <c r="AB345" i="1"/>
  <c r="AA345" i="1"/>
  <c r="Z345" i="1"/>
  <c r="Y345" i="1"/>
  <c r="AB344" i="1"/>
  <c r="AA344" i="1"/>
  <c r="Z344" i="1"/>
  <c r="Y344" i="1"/>
  <c r="AB343" i="1"/>
  <c r="AA343" i="1"/>
  <c r="Z343" i="1"/>
  <c r="Y343" i="1"/>
  <c r="AB342" i="1"/>
  <c r="AA342" i="1"/>
  <c r="Z342" i="1"/>
  <c r="Y342" i="1"/>
  <c r="AB341" i="1"/>
  <c r="AA341" i="1"/>
  <c r="Z341" i="1"/>
  <c r="Y341" i="1"/>
  <c r="AB340" i="1"/>
  <c r="AA340" i="1"/>
  <c r="Z340" i="1"/>
  <c r="Y340" i="1"/>
  <c r="AB339" i="1"/>
  <c r="AA339" i="1"/>
  <c r="Z339" i="1"/>
  <c r="Y339" i="1"/>
  <c r="AB338" i="1"/>
  <c r="AA338" i="1"/>
  <c r="Z338" i="1"/>
  <c r="Y338" i="1"/>
  <c r="AB337" i="1"/>
  <c r="AA337" i="1"/>
  <c r="Z337" i="1"/>
  <c r="Y337" i="1"/>
  <c r="AB336" i="1"/>
  <c r="AA336" i="1"/>
  <c r="Z336" i="1"/>
  <c r="Y336" i="1"/>
  <c r="AB335" i="1"/>
  <c r="AA335" i="1"/>
  <c r="Z335" i="1"/>
  <c r="Y335" i="1"/>
  <c r="AB334" i="1"/>
  <c r="AA334" i="1"/>
  <c r="Z334" i="1"/>
  <c r="Y334" i="1"/>
  <c r="AB333" i="1"/>
  <c r="AA333" i="1"/>
  <c r="Z333" i="1"/>
  <c r="Y333" i="1"/>
  <c r="AB332" i="1"/>
  <c r="AA332" i="1"/>
  <c r="Z332" i="1"/>
  <c r="Y332" i="1"/>
  <c r="AB331" i="1"/>
  <c r="AA331" i="1"/>
  <c r="Z331" i="1"/>
  <c r="Y331" i="1"/>
  <c r="AB330" i="1"/>
  <c r="AA330" i="1"/>
  <c r="Z330" i="1"/>
  <c r="Y330" i="1"/>
  <c r="AB329" i="1"/>
  <c r="AA329" i="1"/>
  <c r="Z329" i="1"/>
  <c r="Y329" i="1"/>
  <c r="AB328" i="1"/>
  <c r="AA328" i="1"/>
  <c r="Z328" i="1"/>
  <c r="Y328" i="1"/>
  <c r="AB327" i="1"/>
  <c r="AA327" i="1"/>
  <c r="Z327" i="1"/>
  <c r="Y327" i="1"/>
  <c r="AB326" i="1"/>
  <c r="AA326" i="1"/>
  <c r="Z326" i="1"/>
  <c r="Y326" i="1"/>
  <c r="AB325" i="1"/>
  <c r="AA325" i="1"/>
  <c r="Z325" i="1"/>
  <c r="Y325" i="1"/>
  <c r="AB324" i="1"/>
  <c r="AA324" i="1"/>
  <c r="Z324" i="1"/>
  <c r="Y324" i="1"/>
  <c r="AB323" i="1"/>
  <c r="AA323" i="1"/>
  <c r="Z323" i="1"/>
  <c r="Y323" i="1"/>
  <c r="AB322" i="1"/>
  <c r="AA322" i="1"/>
  <c r="Z322" i="1"/>
  <c r="Y322" i="1"/>
  <c r="AB321" i="1"/>
  <c r="AA321" i="1"/>
  <c r="Z321" i="1"/>
  <c r="Y321" i="1"/>
  <c r="AB320" i="1"/>
  <c r="AA320" i="1"/>
  <c r="Z320" i="1"/>
  <c r="Y320" i="1"/>
  <c r="Y291" i="1"/>
  <c r="Z291" i="1"/>
  <c r="AA291" i="1"/>
  <c r="AB291" i="1"/>
  <c r="Y292" i="1"/>
  <c r="Z292" i="1"/>
  <c r="AA292" i="1"/>
  <c r="AB292" i="1"/>
  <c r="Y293" i="1"/>
  <c r="Z293" i="1"/>
  <c r="AA293" i="1"/>
  <c r="AB293" i="1"/>
  <c r="Y294" i="1"/>
  <c r="Z294" i="1"/>
  <c r="AA294" i="1"/>
  <c r="AB294" i="1"/>
  <c r="Y295" i="1"/>
  <c r="Z295" i="1"/>
  <c r="AA295" i="1"/>
  <c r="AB295" i="1"/>
  <c r="Y296" i="1"/>
  <c r="Z296" i="1"/>
  <c r="AA296" i="1"/>
  <c r="AB296" i="1"/>
  <c r="Y297" i="1"/>
  <c r="Z297" i="1"/>
  <c r="AA297" i="1"/>
  <c r="AB297" i="1"/>
  <c r="Y298" i="1"/>
  <c r="Z298" i="1"/>
  <c r="AA298" i="1"/>
  <c r="AB298" i="1"/>
  <c r="Y299" i="1"/>
  <c r="Z299" i="1"/>
  <c r="AA299" i="1"/>
  <c r="AB299" i="1"/>
  <c r="Y300" i="1"/>
  <c r="Z300" i="1"/>
  <c r="AA300" i="1"/>
  <c r="AB300" i="1"/>
  <c r="Y301" i="1"/>
  <c r="Z301" i="1"/>
  <c r="AA301" i="1"/>
  <c r="AB301" i="1"/>
  <c r="Y302" i="1"/>
  <c r="Z302" i="1"/>
  <c r="AA302" i="1"/>
  <c r="AB302" i="1"/>
  <c r="Y303" i="1"/>
  <c r="Z303" i="1"/>
  <c r="AA303" i="1"/>
  <c r="AB303" i="1"/>
  <c r="Y304" i="1"/>
  <c r="Z304" i="1"/>
  <c r="AA304" i="1"/>
  <c r="AB304" i="1"/>
  <c r="Y305" i="1"/>
  <c r="Z305" i="1"/>
  <c r="AA305" i="1"/>
  <c r="AB305" i="1"/>
  <c r="Y306" i="1"/>
  <c r="Z306" i="1"/>
  <c r="AA306" i="1"/>
  <c r="AB306" i="1"/>
  <c r="Y307" i="1"/>
  <c r="Z307" i="1"/>
  <c r="AA307" i="1"/>
  <c r="AB307" i="1"/>
  <c r="Y308" i="1"/>
  <c r="Z308" i="1"/>
  <c r="AA308" i="1"/>
  <c r="AB308" i="1"/>
  <c r="Y309" i="1"/>
  <c r="Z309" i="1"/>
  <c r="AA309" i="1"/>
  <c r="AB309" i="1"/>
  <c r="Y310" i="1"/>
  <c r="Z310" i="1"/>
  <c r="AA310" i="1"/>
  <c r="AB310" i="1"/>
  <c r="Y311" i="1"/>
  <c r="Z311" i="1"/>
  <c r="AA311" i="1"/>
  <c r="AB311" i="1"/>
  <c r="Y312" i="1"/>
  <c r="Z312" i="1"/>
  <c r="AA312" i="1"/>
  <c r="AB312" i="1"/>
  <c r="Y313" i="1"/>
  <c r="Z313" i="1"/>
  <c r="AA313" i="1"/>
  <c r="AB313" i="1"/>
  <c r="Y314" i="1"/>
  <c r="Z314" i="1"/>
  <c r="AA314" i="1"/>
  <c r="AB314" i="1"/>
  <c r="Y315" i="1"/>
  <c r="Z315" i="1"/>
  <c r="AA315" i="1"/>
  <c r="AB315" i="1"/>
  <c r="Y316" i="1"/>
  <c r="Z316" i="1"/>
  <c r="AA316" i="1"/>
  <c r="AB316" i="1"/>
  <c r="Y317" i="1"/>
  <c r="Z317" i="1"/>
  <c r="AA317" i="1"/>
  <c r="AB317" i="1"/>
  <c r="Y318" i="1"/>
  <c r="Z318" i="1"/>
  <c r="AA318" i="1"/>
  <c r="AB318" i="1"/>
  <c r="AB290" i="1"/>
  <c r="AA290" i="1"/>
  <c r="Z290" i="1"/>
  <c r="Y290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J319" i="1"/>
  <c r="X349" i="1"/>
  <c r="W349" i="1"/>
  <c r="V349" i="1"/>
  <c r="U349" i="1"/>
  <c r="U350" i="1" s="1"/>
  <c r="T349" i="1"/>
  <c r="S349" i="1"/>
  <c r="R349" i="1"/>
  <c r="Q349" i="1"/>
  <c r="P349" i="1"/>
  <c r="O349" i="1"/>
  <c r="N349" i="1"/>
  <c r="M349" i="1"/>
  <c r="M350" i="1" s="1"/>
  <c r="L349" i="1"/>
  <c r="J349" i="1"/>
  <c r="M252" i="8"/>
  <c r="N252" i="8"/>
  <c r="O252" i="8"/>
  <c r="J272" i="8"/>
  <c r="AB271" i="8"/>
  <c r="AA271" i="8"/>
  <c r="Z271" i="8"/>
  <c r="Y271" i="8"/>
  <c r="AB270" i="8"/>
  <c r="AA270" i="8"/>
  <c r="Z270" i="8"/>
  <c r="Y270" i="8"/>
  <c r="AB269" i="8"/>
  <c r="AA269" i="8"/>
  <c r="Z269" i="8"/>
  <c r="Y269" i="8"/>
  <c r="AB268" i="8"/>
  <c r="AA268" i="8"/>
  <c r="Z268" i="8"/>
  <c r="Y268" i="8"/>
  <c r="AB267" i="8"/>
  <c r="AA267" i="8"/>
  <c r="Z267" i="8"/>
  <c r="Y267" i="8"/>
  <c r="AB266" i="8"/>
  <c r="AA266" i="8"/>
  <c r="Z266" i="8"/>
  <c r="Y266" i="8"/>
  <c r="AB265" i="8"/>
  <c r="AA265" i="8"/>
  <c r="Z265" i="8"/>
  <c r="Y265" i="8"/>
  <c r="AB264" i="8"/>
  <c r="AA264" i="8"/>
  <c r="Z264" i="8"/>
  <c r="Y264" i="8"/>
  <c r="AB263" i="8"/>
  <c r="AA263" i="8"/>
  <c r="Z263" i="8"/>
  <c r="Y263" i="8"/>
  <c r="AB262" i="8"/>
  <c r="AA262" i="8"/>
  <c r="Z262" i="8"/>
  <c r="Y262" i="8"/>
  <c r="AB261" i="8"/>
  <c r="AA261" i="8"/>
  <c r="Z261" i="8"/>
  <c r="Y261" i="8"/>
  <c r="AB260" i="8"/>
  <c r="AA260" i="8"/>
  <c r="Z260" i="8"/>
  <c r="Y260" i="8"/>
  <c r="AB259" i="8"/>
  <c r="AA259" i="8"/>
  <c r="Z259" i="8"/>
  <c r="Y259" i="8"/>
  <c r="AB258" i="8"/>
  <c r="AA258" i="8"/>
  <c r="Z258" i="8"/>
  <c r="Y258" i="8"/>
  <c r="AB257" i="8"/>
  <c r="AA257" i="8"/>
  <c r="Z257" i="8"/>
  <c r="Y257" i="8"/>
  <c r="AB256" i="8"/>
  <c r="AA256" i="8"/>
  <c r="Z256" i="8"/>
  <c r="Y256" i="8"/>
  <c r="AB255" i="8"/>
  <c r="AA255" i="8"/>
  <c r="Z255" i="8"/>
  <c r="Y255" i="8"/>
  <c r="AB254" i="8"/>
  <c r="AA254" i="8"/>
  <c r="Z254" i="8"/>
  <c r="Y254" i="8"/>
  <c r="AB253" i="8"/>
  <c r="AA253" i="8"/>
  <c r="Z253" i="8"/>
  <c r="Z272" i="8" s="1"/>
  <c r="Y253" i="8"/>
  <c r="Y231" i="8"/>
  <c r="Z231" i="8"/>
  <c r="AA231" i="8"/>
  <c r="AB231" i="8"/>
  <c r="Y232" i="8"/>
  <c r="Z232" i="8"/>
  <c r="AA232" i="8"/>
  <c r="AB232" i="8"/>
  <c r="Y233" i="8"/>
  <c r="Z233" i="8"/>
  <c r="AA233" i="8"/>
  <c r="AB233" i="8"/>
  <c r="Y234" i="8"/>
  <c r="Z234" i="8"/>
  <c r="AA234" i="8"/>
  <c r="AB234" i="8"/>
  <c r="Y235" i="8"/>
  <c r="Z235" i="8"/>
  <c r="AA235" i="8"/>
  <c r="AB235" i="8"/>
  <c r="Y236" i="8"/>
  <c r="Z236" i="8"/>
  <c r="AA236" i="8"/>
  <c r="AB236" i="8"/>
  <c r="Y237" i="8"/>
  <c r="Z237" i="8"/>
  <c r="AA237" i="8"/>
  <c r="AB237" i="8"/>
  <c r="Y238" i="8"/>
  <c r="Z238" i="8"/>
  <c r="AA238" i="8"/>
  <c r="AB238" i="8"/>
  <c r="Y239" i="8"/>
  <c r="Z239" i="8"/>
  <c r="AA239" i="8"/>
  <c r="AB239" i="8"/>
  <c r="Y240" i="8"/>
  <c r="Z240" i="8"/>
  <c r="AA240" i="8"/>
  <c r="AB240" i="8"/>
  <c r="Y241" i="8"/>
  <c r="Z241" i="8"/>
  <c r="AA241" i="8"/>
  <c r="AB241" i="8"/>
  <c r="Y242" i="8"/>
  <c r="Z242" i="8"/>
  <c r="AA242" i="8"/>
  <c r="AB242" i="8"/>
  <c r="Y243" i="8"/>
  <c r="Z243" i="8"/>
  <c r="AA243" i="8"/>
  <c r="AB243" i="8"/>
  <c r="Y244" i="8"/>
  <c r="Z244" i="8"/>
  <c r="AA244" i="8"/>
  <c r="AB244" i="8"/>
  <c r="Y245" i="8"/>
  <c r="Z245" i="8"/>
  <c r="AA245" i="8"/>
  <c r="AB245" i="8"/>
  <c r="Y246" i="8"/>
  <c r="Z246" i="8"/>
  <c r="AA246" i="8"/>
  <c r="AB246" i="8"/>
  <c r="Y247" i="8"/>
  <c r="Z247" i="8"/>
  <c r="AA247" i="8"/>
  <c r="AB247" i="8"/>
  <c r="Y248" i="8"/>
  <c r="Z248" i="8"/>
  <c r="AA248" i="8"/>
  <c r="AB248" i="8"/>
  <c r="Y249" i="8"/>
  <c r="Z249" i="8"/>
  <c r="AA249" i="8"/>
  <c r="AB249" i="8"/>
  <c r="Y250" i="8"/>
  <c r="Z250" i="8"/>
  <c r="AA250" i="8"/>
  <c r="AB250" i="8"/>
  <c r="Y251" i="8"/>
  <c r="Z251" i="8"/>
  <c r="AA251" i="8"/>
  <c r="AB251" i="8"/>
  <c r="AB230" i="8"/>
  <c r="AA230" i="8"/>
  <c r="Z230" i="8"/>
  <c r="Y230" i="8"/>
  <c r="X252" i="8"/>
  <c r="W252" i="8"/>
  <c r="V252" i="8"/>
  <c r="U252" i="8"/>
  <c r="T252" i="8"/>
  <c r="S252" i="8"/>
  <c r="R252" i="8"/>
  <c r="Q252" i="8"/>
  <c r="P252" i="8"/>
  <c r="L252" i="8"/>
  <c r="J252" i="8"/>
  <c r="Y272" i="8"/>
  <c r="X272" i="8"/>
  <c r="X273" i="8" s="1"/>
  <c r="W272" i="8"/>
  <c r="W273" i="8" s="1"/>
  <c r="V272" i="8"/>
  <c r="U272" i="8"/>
  <c r="T272" i="8"/>
  <c r="S272" i="8"/>
  <c r="R272" i="8"/>
  <c r="Q272" i="8"/>
  <c r="P272" i="8"/>
  <c r="P273" i="8" s="1"/>
  <c r="O272" i="8"/>
  <c r="N272" i="8"/>
  <c r="M272" i="8"/>
  <c r="L272" i="8"/>
  <c r="L273" i="8" l="1"/>
  <c r="M273" i="8"/>
  <c r="Y220" i="11"/>
  <c r="Y371" i="3"/>
  <c r="O257" i="2"/>
  <c r="W257" i="2"/>
  <c r="Y349" i="1"/>
  <c r="AB272" i="8"/>
  <c r="N350" i="1"/>
  <c r="V350" i="1"/>
  <c r="R273" i="8"/>
  <c r="Y319" i="1"/>
  <c r="Q257" i="2"/>
  <c r="Y257" i="2"/>
  <c r="Z319" i="1"/>
  <c r="AB371" i="3"/>
  <c r="AA220" i="11"/>
  <c r="J249" i="4"/>
  <c r="L257" i="2"/>
  <c r="T257" i="2"/>
  <c r="AB257" i="2"/>
  <c r="O249" i="4"/>
  <c r="W249" i="4"/>
  <c r="M257" i="2"/>
  <c r="U257" i="2"/>
  <c r="N257" i="2"/>
  <c r="V257" i="2"/>
  <c r="AA272" i="8"/>
  <c r="P257" i="2"/>
  <c r="X257" i="2"/>
  <c r="S273" i="8"/>
  <c r="R257" i="2"/>
  <c r="Z257" i="2"/>
  <c r="T273" i="8"/>
  <c r="J257" i="2"/>
  <c r="S257" i="2"/>
  <c r="AA257" i="2"/>
  <c r="Z220" i="11"/>
  <c r="M249" i="4"/>
  <c r="U249" i="4"/>
  <c r="N249" i="4"/>
  <c r="V249" i="4"/>
  <c r="P249" i="4"/>
  <c r="X249" i="4"/>
  <c r="Q249" i="4"/>
  <c r="Y249" i="4"/>
  <c r="R249" i="4"/>
  <c r="Z249" i="4"/>
  <c r="S249" i="4"/>
  <c r="AA249" i="4"/>
  <c r="L249" i="4"/>
  <c r="T249" i="4"/>
  <c r="AB249" i="4"/>
  <c r="P372" i="3"/>
  <c r="X372" i="3"/>
  <c r="Q372" i="3"/>
  <c r="R372" i="3"/>
  <c r="J372" i="3"/>
  <c r="S372" i="3"/>
  <c r="L372" i="3"/>
  <c r="T372" i="3"/>
  <c r="M372" i="3"/>
  <c r="U372" i="3"/>
  <c r="N372" i="3"/>
  <c r="V372" i="3"/>
  <c r="O372" i="3"/>
  <c r="W372" i="3"/>
  <c r="Z339" i="3"/>
  <c r="Z372" i="3" s="1"/>
  <c r="AA371" i="3"/>
  <c r="AA372" i="3" s="1"/>
  <c r="Y372" i="3"/>
  <c r="Q350" i="1"/>
  <c r="AB319" i="1"/>
  <c r="R350" i="1"/>
  <c r="AA319" i="1"/>
  <c r="Z349" i="1"/>
  <c r="J350" i="1"/>
  <c r="AA349" i="1"/>
  <c r="AB349" i="1"/>
  <c r="Z252" i="8"/>
  <c r="Z273" i="8" s="1"/>
  <c r="Y252" i="8"/>
  <c r="Y273" i="8" s="1"/>
  <c r="U273" i="8"/>
  <c r="V273" i="8"/>
  <c r="AA252" i="8"/>
  <c r="AB339" i="3"/>
  <c r="AB372" i="3" s="1"/>
  <c r="S350" i="1"/>
  <c r="L350" i="1"/>
  <c r="T350" i="1"/>
  <c r="O350" i="1"/>
  <c r="W350" i="1"/>
  <c r="P350" i="1"/>
  <c r="X350" i="1"/>
  <c r="AB252" i="8"/>
  <c r="AB273" i="8" s="1"/>
  <c r="Q273" i="8"/>
  <c r="N273" i="8"/>
  <c r="O273" i="8"/>
  <c r="J273" i="8"/>
  <c r="AB166" i="7"/>
  <c r="AA166" i="7"/>
  <c r="Z166" i="7"/>
  <c r="Y166" i="7"/>
  <c r="AB165" i="7"/>
  <c r="AA165" i="7"/>
  <c r="Z165" i="7"/>
  <c r="Y165" i="7"/>
  <c r="AB164" i="7"/>
  <c r="AA164" i="7"/>
  <c r="Z164" i="7"/>
  <c r="Y164" i="7"/>
  <c r="AB163" i="7"/>
  <c r="AA163" i="7"/>
  <c r="Z163" i="7"/>
  <c r="Y163" i="7"/>
  <c r="AB162" i="7"/>
  <c r="AA162" i="7"/>
  <c r="Z162" i="7"/>
  <c r="Y162" i="7"/>
  <c r="AB161" i="7"/>
  <c r="AA161" i="7"/>
  <c r="Z161" i="7"/>
  <c r="Y161" i="7"/>
  <c r="AB160" i="7"/>
  <c r="AA160" i="7"/>
  <c r="Z160" i="7"/>
  <c r="Y160" i="7"/>
  <c r="AB159" i="7"/>
  <c r="AA159" i="7"/>
  <c r="Z159" i="7"/>
  <c r="Y159" i="7"/>
  <c r="AB158" i="7"/>
  <c r="AA158" i="7"/>
  <c r="Z158" i="7"/>
  <c r="Y158" i="7"/>
  <c r="AB157" i="7"/>
  <c r="AA157" i="7"/>
  <c r="Z157" i="7"/>
  <c r="Y157" i="7"/>
  <c r="AB156" i="7"/>
  <c r="AA156" i="7"/>
  <c r="Z156" i="7"/>
  <c r="Y156" i="7"/>
  <c r="AB155" i="7"/>
  <c r="AA155" i="7"/>
  <c r="Z155" i="7"/>
  <c r="Y155" i="7"/>
  <c r="AB154" i="7"/>
  <c r="AB167" i="7" s="1"/>
  <c r="AA154" i="7"/>
  <c r="AA167" i="7" s="1"/>
  <c r="Z154" i="7"/>
  <c r="Z167" i="7" s="1"/>
  <c r="Y154" i="7"/>
  <c r="Y167" i="7" s="1"/>
  <c r="Y146" i="7"/>
  <c r="Z146" i="7"/>
  <c r="AA146" i="7"/>
  <c r="AB146" i="7"/>
  <c r="Y147" i="7"/>
  <c r="Z147" i="7"/>
  <c r="AA147" i="7"/>
  <c r="AB147" i="7"/>
  <c r="Y148" i="7"/>
  <c r="Z148" i="7"/>
  <c r="AA148" i="7"/>
  <c r="AB148" i="7"/>
  <c r="Y149" i="7"/>
  <c r="Z149" i="7"/>
  <c r="AA149" i="7"/>
  <c r="AB149" i="7"/>
  <c r="Y150" i="7"/>
  <c r="Z150" i="7"/>
  <c r="AA150" i="7"/>
  <c r="AB150" i="7"/>
  <c r="Y151" i="7"/>
  <c r="Z151" i="7"/>
  <c r="AA151" i="7"/>
  <c r="AB151" i="7"/>
  <c r="Y152" i="7"/>
  <c r="Z152" i="7"/>
  <c r="AA152" i="7"/>
  <c r="AB152" i="7"/>
  <c r="AB145" i="7"/>
  <c r="AA145" i="7"/>
  <c r="Z145" i="7"/>
  <c r="Y145" i="7"/>
  <c r="R167" i="7"/>
  <c r="Q167" i="7"/>
  <c r="O167" i="7"/>
  <c r="L167" i="7"/>
  <c r="J167" i="7"/>
  <c r="X153" i="7"/>
  <c r="U153" i="7"/>
  <c r="J153" i="7"/>
  <c r="X167" i="7"/>
  <c r="X168" i="7" s="1"/>
  <c r="W167" i="7"/>
  <c r="V167" i="7"/>
  <c r="U167" i="7"/>
  <c r="T167" i="7"/>
  <c r="S167" i="7"/>
  <c r="P167" i="7"/>
  <c r="N167" i="7"/>
  <c r="M167" i="7"/>
  <c r="W153" i="7"/>
  <c r="V153" i="7"/>
  <c r="T153" i="7"/>
  <c r="S153" i="7"/>
  <c r="R153" i="7"/>
  <c r="Q153" i="7"/>
  <c r="P153" i="7"/>
  <c r="O153" i="7"/>
  <c r="N153" i="7"/>
  <c r="M153" i="7"/>
  <c r="L153" i="7"/>
  <c r="Q168" i="7" l="1"/>
  <c r="U168" i="7"/>
  <c r="AA273" i="8"/>
  <c r="O168" i="7"/>
  <c r="N168" i="7"/>
  <c r="S168" i="7"/>
  <c r="M168" i="7"/>
  <c r="T168" i="7"/>
  <c r="V168" i="7"/>
  <c r="Y350" i="1"/>
  <c r="AA350" i="1"/>
  <c r="AA153" i="7"/>
  <c r="P168" i="7"/>
  <c r="Z350" i="1"/>
  <c r="L168" i="7"/>
  <c r="R168" i="7"/>
  <c r="W168" i="7"/>
  <c r="Y153" i="7"/>
  <c r="Y168" i="7" s="1"/>
  <c r="Z153" i="7"/>
  <c r="Z168" i="7" s="1"/>
  <c r="J168" i="7"/>
  <c r="AB350" i="1"/>
  <c r="AA168" i="7"/>
  <c r="AB153" i="7"/>
  <c r="AB168" i="7" s="1"/>
  <c r="O117" i="7"/>
  <c r="Y188" i="6" l="1"/>
  <c r="Z188" i="6"/>
  <c r="AA188" i="6"/>
  <c r="AB188" i="6"/>
  <c r="Y189" i="6"/>
  <c r="Z189" i="6"/>
  <c r="AA189" i="6"/>
  <c r="AB189" i="6"/>
  <c r="Y190" i="6"/>
  <c r="Z190" i="6"/>
  <c r="AA190" i="6"/>
  <c r="AB190" i="6"/>
  <c r="Y191" i="6"/>
  <c r="Z191" i="6"/>
  <c r="AA191" i="6"/>
  <c r="AB191" i="6"/>
  <c r="Y193" i="6"/>
  <c r="Z193" i="6"/>
  <c r="AA193" i="6"/>
  <c r="AB193" i="6"/>
  <c r="Y194" i="6"/>
  <c r="Z194" i="6"/>
  <c r="AA194" i="6"/>
  <c r="AB194" i="6"/>
  <c r="Y195" i="6"/>
  <c r="Z195" i="6"/>
  <c r="AA195" i="6"/>
  <c r="AB195" i="6"/>
  <c r="Y196" i="6"/>
  <c r="Z196" i="6"/>
  <c r="AA196" i="6"/>
  <c r="AB196" i="6"/>
  <c r="Y197" i="6"/>
  <c r="Z197" i="6"/>
  <c r="AA197" i="6"/>
  <c r="AB197" i="6"/>
  <c r="Y198" i="6"/>
  <c r="Z198" i="6"/>
  <c r="AA198" i="6"/>
  <c r="AB198" i="6"/>
  <c r="Y199" i="6"/>
  <c r="Z199" i="6"/>
  <c r="AA199" i="6"/>
  <c r="AB199" i="6"/>
  <c r="AB187" i="6"/>
  <c r="AA187" i="6"/>
  <c r="Z187" i="6"/>
  <c r="Y187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J218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J200" i="6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J204" i="5"/>
  <c r="L187" i="5"/>
  <c r="M187" i="5"/>
  <c r="N187" i="5"/>
  <c r="N205" i="5" s="1"/>
  <c r="O187" i="5"/>
  <c r="P187" i="5"/>
  <c r="Q187" i="5"/>
  <c r="R187" i="5"/>
  <c r="R205" i="5" s="1"/>
  <c r="S187" i="5"/>
  <c r="T187" i="5"/>
  <c r="U187" i="5"/>
  <c r="V187" i="5"/>
  <c r="V205" i="5" s="1"/>
  <c r="W187" i="5"/>
  <c r="X187" i="5"/>
  <c r="Y187" i="5"/>
  <c r="Z187" i="5"/>
  <c r="Z205" i="5" s="1"/>
  <c r="AA187" i="5"/>
  <c r="AB187" i="5"/>
  <c r="J187" i="5"/>
  <c r="J145" i="5"/>
  <c r="L145" i="5"/>
  <c r="Q219" i="6" l="1"/>
  <c r="Y200" i="6"/>
  <c r="Y219" i="6" s="1"/>
  <c r="O205" i="5"/>
  <c r="Z200" i="6"/>
  <c r="Z219" i="6" s="1"/>
  <c r="P205" i="5"/>
  <c r="X205" i="5"/>
  <c r="U205" i="5"/>
  <c r="M205" i="5"/>
  <c r="Q205" i="5"/>
  <c r="Y205" i="5"/>
  <c r="J205" i="5"/>
  <c r="S205" i="5"/>
  <c r="AA205" i="5"/>
  <c r="W205" i="5"/>
  <c r="L205" i="5"/>
  <c r="T205" i="5"/>
  <c r="AB205" i="5"/>
  <c r="N219" i="6"/>
  <c r="AA200" i="6"/>
  <c r="AA219" i="6" s="1"/>
  <c r="O219" i="6"/>
  <c r="W219" i="6"/>
  <c r="P219" i="6"/>
  <c r="X219" i="6"/>
  <c r="R219" i="6"/>
  <c r="J219" i="6"/>
  <c r="S219" i="6"/>
  <c r="L219" i="6"/>
  <c r="T219" i="6"/>
  <c r="V219" i="6"/>
  <c r="M219" i="6"/>
  <c r="U219" i="6"/>
  <c r="AB200" i="6"/>
  <c r="AB219" i="6" s="1"/>
  <c r="D22" i="21"/>
  <c r="AB223" i="14" l="1"/>
  <c r="AA223" i="14"/>
  <c r="Z223" i="14"/>
  <c r="Y223" i="14"/>
  <c r="X223" i="14"/>
  <c r="W223" i="14"/>
  <c r="V223" i="14"/>
  <c r="U223" i="14"/>
  <c r="T223" i="14"/>
  <c r="S223" i="14"/>
  <c r="R223" i="14"/>
  <c r="Q223" i="14"/>
  <c r="P223" i="14"/>
  <c r="O223" i="14"/>
  <c r="N223" i="14"/>
  <c r="M223" i="14"/>
  <c r="L223" i="14"/>
  <c r="J223" i="14"/>
  <c r="AB202" i="14"/>
  <c r="AA202" i="14"/>
  <c r="Z202" i="14"/>
  <c r="Y202" i="14"/>
  <c r="X202" i="14"/>
  <c r="W202" i="14"/>
  <c r="V202" i="14"/>
  <c r="U202" i="14"/>
  <c r="T202" i="14"/>
  <c r="S202" i="14"/>
  <c r="R202" i="14"/>
  <c r="Q202" i="14"/>
  <c r="P202" i="14"/>
  <c r="O202" i="14"/>
  <c r="N202" i="14"/>
  <c r="M202" i="14"/>
  <c r="L202" i="14"/>
  <c r="J202" i="14"/>
  <c r="AB235" i="17"/>
  <c r="AA235" i="17"/>
  <c r="Z235" i="17"/>
  <c r="Y235" i="17"/>
  <c r="X235" i="17"/>
  <c r="W235" i="17"/>
  <c r="V235" i="17"/>
  <c r="U235" i="17"/>
  <c r="T235" i="17"/>
  <c r="S235" i="17"/>
  <c r="R235" i="17"/>
  <c r="Q235" i="17"/>
  <c r="P235" i="17"/>
  <c r="O235" i="17"/>
  <c r="N235" i="17"/>
  <c r="M235" i="17"/>
  <c r="L235" i="17"/>
  <c r="J235" i="17"/>
  <c r="AB212" i="17"/>
  <c r="AA212" i="17"/>
  <c r="Z212" i="17"/>
  <c r="Y212" i="17"/>
  <c r="X212" i="17"/>
  <c r="W212" i="17"/>
  <c r="V212" i="17"/>
  <c r="U212" i="17"/>
  <c r="T212" i="17"/>
  <c r="S212" i="17"/>
  <c r="R212" i="17"/>
  <c r="Q212" i="17"/>
  <c r="P212" i="17"/>
  <c r="O212" i="17"/>
  <c r="N212" i="17"/>
  <c r="M212" i="17"/>
  <c r="L212" i="17"/>
  <c r="J212" i="17"/>
  <c r="AB158" i="16"/>
  <c r="AA158" i="16"/>
  <c r="Z158" i="16"/>
  <c r="Y158" i="16"/>
  <c r="X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J158" i="16"/>
  <c r="AB143" i="16"/>
  <c r="AA143" i="16"/>
  <c r="Z143" i="16"/>
  <c r="Y143" i="16"/>
  <c r="Y159" i="16" s="1"/>
  <c r="X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J143" i="16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J188" i="15"/>
  <c r="AB169" i="15"/>
  <c r="AA169" i="15"/>
  <c r="Z169" i="15"/>
  <c r="Y169" i="15"/>
  <c r="X169" i="15"/>
  <c r="W169" i="15"/>
  <c r="V169" i="15"/>
  <c r="U169" i="15"/>
  <c r="U189" i="15" s="1"/>
  <c r="T169" i="15"/>
  <c r="S169" i="15"/>
  <c r="R169" i="15"/>
  <c r="Q169" i="15"/>
  <c r="P169" i="15"/>
  <c r="O169" i="15"/>
  <c r="N169" i="15"/>
  <c r="M169" i="15"/>
  <c r="M189" i="15" s="1"/>
  <c r="L169" i="15"/>
  <c r="L189" i="15" s="1"/>
  <c r="J169" i="15"/>
  <c r="AB159" i="16" l="1"/>
  <c r="Z159" i="16"/>
  <c r="Y236" i="17"/>
  <c r="M159" i="16"/>
  <c r="U159" i="16"/>
  <c r="L159" i="16"/>
  <c r="T159" i="16"/>
  <c r="T189" i="15"/>
  <c r="P159" i="16"/>
  <c r="X159" i="16"/>
  <c r="Q159" i="16"/>
  <c r="N189" i="15"/>
  <c r="V189" i="15"/>
  <c r="R159" i="16"/>
  <c r="O189" i="15"/>
  <c r="W189" i="15"/>
  <c r="J159" i="16"/>
  <c r="S159" i="16"/>
  <c r="AA159" i="16"/>
  <c r="P189" i="15"/>
  <c r="X189" i="15"/>
  <c r="N236" i="17"/>
  <c r="V236" i="17"/>
  <c r="Q224" i="14"/>
  <c r="Q189" i="15"/>
  <c r="R189" i="15"/>
  <c r="N159" i="16"/>
  <c r="V159" i="16"/>
  <c r="J224" i="14"/>
  <c r="S224" i="14"/>
  <c r="J189" i="15"/>
  <c r="S189" i="15"/>
  <c r="O159" i="16"/>
  <c r="W159" i="16"/>
  <c r="Q236" i="17"/>
  <c r="L224" i="14"/>
  <c r="T224" i="14"/>
  <c r="J236" i="17"/>
  <c r="S236" i="17"/>
  <c r="AA236" i="17"/>
  <c r="L236" i="17"/>
  <c r="T236" i="17"/>
  <c r="AB236" i="17"/>
  <c r="M236" i="17"/>
  <c r="U236" i="17"/>
  <c r="O236" i="17"/>
  <c r="W236" i="17"/>
  <c r="R236" i="17"/>
  <c r="Z236" i="17"/>
  <c r="P236" i="17"/>
  <c r="X236" i="17"/>
  <c r="Y189" i="15"/>
  <c r="Z189" i="15"/>
  <c r="AA189" i="15"/>
  <c r="AB189" i="15"/>
  <c r="R224" i="14"/>
  <c r="AB224" i="14"/>
  <c r="M224" i="14"/>
  <c r="U224" i="14"/>
  <c r="N224" i="14"/>
  <c r="V224" i="14"/>
  <c r="O224" i="14"/>
  <c r="W224" i="14"/>
  <c r="P224" i="14"/>
  <c r="X224" i="14"/>
  <c r="AA224" i="14"/>
  <c r="Z224" i="14"/>
  <c r="Y224" i="14"/>
  <c r="AB176" i="14"/>
  <c r="AA176" i="14"/>
  <c r="Z176" i="14"/>
  <c r="Y176" i="14"/>
  <c r="AB174" i="14"/>
  <c r="AA174" i="14"/>
  <c r="Z174" i="14"/>
  <c r="Y174" i="14"/>
  <c r="X174" i="14"/>
  <c r="W174" i="14"/>
  <c r="V174" i="14"/>
  <c r="U174" i="14"/>
  <c r="T174" i="14"/>
  <c r="S174" i="14"/>
  <c r="R174" i="14"/>
  <c r="Q174" i="14"/>
  <c r="P174" i="14"/>
  <c r="O174" i="14"/>
  <c r="N174" i="14"/>
  <c r="M174" i="14"/>
  <c r="L174" i="14"/>
  <c r="J174" i="14"/>
  <c r="AB153" i="14"/>
  <c r="AA153" i="14"/>
  <c r="Z153" i="14"/>
  <c r="Y153" i="14"/>
  <c r="X153" i="14"/>
  <c r="W153" i="14"/>
  <c r="V153" i="14"/>
  <c r="U153" i="14"/>
  <c r="T153" i="14"/>
  <c r="S153" i="14"/>
  <c r="R153" i="14"/>
  <c r="Q153" i="14"/>
  <c r="P153" i="14"/>
  <c r="O153" i="14"/>
  <c r="N153" i="14"/>
  <c r="M153" i="14"/>
  <c r="L153" i="14"/>
  <c r="J153" i="14"/>
  <c r="N175" i="14" l="1"/>
  <c r="V175" i="14"/>
  <c r="P175" i="14"/>
  <c r="X175" i="14"/>
  <c r="Y175" i="14"/>
  <c r="Q175" i="14"/>
  <c r="Z175" i="14"/>
  <c r="R175" i="14"/>
  <c r="U175" i="14"/>
  <c r="J175" i="14"/>
  <c r="S175" i="14"/>
  <c r="AA175" i="14"/>
  <c r="M175" i="14"/>
  <c r="L175" i="14"/>
  <c r="T175" i="14"/>
  <c r="AB175" i="14"/>
  <c r="O175" i="14"/>
  <c r="W175" i="14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J160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J143" i="13"/>
  <c r="AB129" i="12"/>
  <c r="AA129" i="12"/>
  <c r="Z129" i="12"/>
  <c r="Y129" i="12"/>
  <c r="AB128" i="12"/>
  <c r="AA128" i="12"/>
  <c r="Z128" i="12"/>
  <c r="Y128" i="12"/>
  <c r="AB127" i="12"/>
  <c r="AA127" i="12"/>
  <c r="Z127" i="12"/>
  <c r="Y127" i="12"/>
  <c r="AB126" i="12"/>
  <c r="AA126" i="12"/>
  <c r="Z126" i="12"/>
  <c r="Y126" i="12"/>
  <c r="AB125" i="12"/>
  <c r="AA125" i="12"/>
  <c r="Z125" i="12"/>
  <c r="Y125" i="12"/>
  <c r="AB124" i="12"/>
  <c r="AA124" i="12"/>
  <c r="Z124" i="12"/>
  <c r="Y124" i="12"/>
  <c r="AB123" i="12"/>
  <c r="AA123" i="12"/>
  <c r="Z123" i="12"/>
  <c r="Y123" i="12"/>
  <c r="AB122" i="12"/>
  <c r="AA122" i="12"/>
  <c r="Z122" i="12"/>
  <c r="Y122" i="12"/>
  <c r="AB121" i="12"/>
  <c r="AA121" i="12"/>
  <c r="Z121" i="12"/>
  <c r="Y121" i="12"/>
  <c r="AB120" i="12"/>
  <c r="AA120" i="12"/>
  <c r="Z120" i="12"/>
  <c r="Y120" i="12"/>
  <c r="Y130" i="12" s="1"/>
  <c r="Y109" i="12"/>
  <c r="Z109" i="12"/>
  <c r="AA109" i="12"/>
  <c r="AB109" i="12"/>
  <c r="Y110" i="12"/>
  <c r="Z110" i="12"/>
  <c r="AA110" i="12"/>
  <c r="AB110" i="12"/>
  <c r="Y111" i="12"/>
  <c r="Z111" i="12"/>
  <c r="AA111" i="12"/>
  <c r="AB111" i="12"/>
  <c r="Y112" i="12"/>
  <c r="Z112" i="12"/>
  <c r="AA112" i="12"/>
  <c r="AB112" i="12"/>
  <c r="Y113" i="12"/>
  <c r="Z113" i="12"/>
  <c r="AA113" i="12"/>
  <c r="AB113" i="12"/>
  <c r="Y114" i="12"/>
  <c r="Z114" i="12"/>
  <c r="AA114" i="12"/>
  <c r="AB114" i="12"/>
  <c r="Y115" i="12"/>
  <c r="Z115" i="12"/>
  <c r="AA115" i="12"/>
  <c r="AB115" i="12"/>
  <c r="Y116" i="12"/>
  <c r="Z116" i="12"/>
  <c r="AA116" i="12"/>
  <c r="AB116" i="12"/>
  <c r="Y117" i="12"/>
  <c r="Z117" i="12"/>
  <c r="AA117" i="12"/>
  <c r="AB117" i="12"/>
  <c r="Y118" i="12"/>
  <c r="Z118" i="12"/>
  <c r="AA118" i="12"/>
  <c r="AB118" i="12"/>
  <c r="AB108" i="12"/>
  <c r="AA108" i="12"/>
  <c r="Z108" i="12"/>
  <c r="Y108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J130" i="12"/>
  <c r="X119" i="12"/>
  <c r="X131" i="12" s="1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J119" i="12"/>
  <c r="L131" i="12" l="1"/>
  <c r="T131" i="12"/>
  <c r="AB119" i="12"/>
  <c r="W131" i="12"/>
  <c r="AA130" i="12"/>
  <c r="U131" i="12"/>
  <c r="N131" i="12"/>
  <c r="V131" i="12"/>
  <c r="Z130" i="12"/>
  <c r="Q131" i="12"/>
  <c r="R131" i="12"/>
  <c r="J131" i="12"/>
  <c r="S131" i="12"/>
  <c r="M131" i="12"/>
  <c r="M161" i="13"/>
  <c r="U161" i="13"/>
  <c r="O131" i="12"/>
  <c r="P131" i="12"/>
  <c r="AB130" i="12"/>
  <c r="AB131" i="12" s="1"/>
  <c r="Q161" i="13"/>
  <c r="Y161" i="13"/>
  <c r="R161" i="13"/>
  <c r="L161" i="13"/>
  <c r="T161" i="13"/>
  <c r="Z161" i="13"/>
  <c r="S161" i="13"/>
  <c r="AA161" i="13"/>
  <c r="J161" i="13"/>
  <c r="AB161" i="13"/>
  <c r="N161" i="13"/>
  <c r="V161" i="13"/>
  <c r="O161" i="13"/>
  <c r="W161" i="13"/>
  <c r="P161" i="13"/>
  <c r="X161" i="13"/>
  <c r="AA119" i="12"/>
  <c r="Z119" i="12"/>
  <c r="Y119" i="12"/>
  <c r="Y131" i="12" s="1"/>
  <c r="AB175" i="11"/>
  <c r="AA175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J175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J159" i="11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J117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J108" i="10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J143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J131" i="9"/>
  <c r="M118" i="10" l="1"/>
  <c r="U118" i="10"/>
  <c r="Q176" i="11"/>
  <c r="AA131" i="12"/>
  <c r="Z131" i="12"/>
  <c r="R118" i="10"/>
  <c r="Z118" i="10"/>
  <c r="P176" i="11"/>
  <c r="X176" i="11"/>
  <c r="Y176" i="11"/>
  <c r="V144" i="9"/>
  <c r="W144" i="9"/>
  <c r="M176" i="11"/>
  <c r="U176" i="11"/>
  <c r="N176" i="11"/>
  <c r="V176" i="11"/>
  <c r="O176" i="11"/>
  <c r="W176" i="11"/>
  <c r="R176" i="11"/>
  <c r="Z176" i="11"/>
  <c r="J176" i="11"/>
  <c r="S176" i="11"/>
  <c r="AA176" i="11"/>
  <c r="L176" i="11"/>
  <c r="T176" i="11"/>
  <c r="AB176" i="11"/>
  <c r="S118" i="10"/>
  <c r="AA118" i="10"/>
  <c r="T118" i="10"/>
  <c r="AB118" i="10"/>
  <c r="L118" i="10"/>
  <c r="N118" i="10"/>
  <c r="V118" i="10"/>
  <c r="Q118" i="10"/>
  <c r="Y118" i="10"/>
  <c r="O118" i="10"/>
  <c r="W118" i="10"/>
  <c r="J118" i="10"/>
  <c r="P118" i="10"/>
  <c r="X118" i="10"/>
  <c r="N144" i="9"/>
  <c r="O144" i="9"/>
  <c r="P144" i="9"/>
  <c r="X144" i="9"/>
  <c r="Q144" i="9"/>
  <c r="Y144" i="9"/>
  <c r="R144" i="9"/>
  <c r="Z144" i="9"/>
  <c r="J144" i="9"/>
  <c r="S144" i="9"/>
  <c r="AA144" i="9"/>
  <c r="L144" i="9"/>
  <c r="T144" i="9"/>
  <c r="AB144" i="9"/>
  <c r="M144" i="9"/>
  <c r="U144" i="9"/>
  <c r="AB195" i="4"/>
  <c r="AA195" i="4"/>
  <c r="Z195" i="4"/>
  <c r="Y195" i="4"/>
  <c r="AB194" i="4"/>
  <c r="AA194" i="4"/>
  <c r="Z194" i="4"/>
  <c r="Y194" i="4"/>
  <c r="AB193" i="4"/>
  <c r="AA193" i="4"/>
  <c r="Z193" i="4"/>
  <c r="Y193" i="4"/>
  <c r="AB192" i="4"/>
  <c r="AA192" i="4"/>
  <c r="Z192" i="4"/>
  <c r="Y192" i="4"/>
  <c r="AB191" i="4"/>
  <c r="AA191" i="4"/>
  <c r="Z191" i="4"/>
  <c r="Y191" i="4"/>
  <c r="AB190" i="4"/>
  <c r="AA190" i="4"/>
  <c r="Z190" i="4"/>
  <c r="Y190" i="4"/>
  <c r="AB189" i="4"/>
  <c r="AA189" i="4"/>
  <c r="Z189" i="4"/>
  <c r="Y189" i="4"/>
  <c r="AB188" i="4"/>
  <c r="AA188" i="4"/>
  <c r="Z188" i="4"/>
  <c r="Y188" i="4"/>
  <c r="AB187" i="4"/>
  <c r="AA187" i="4"/>
  <c r="Z187" i="4"/>
  <c r="Y187" i="4"/>
  <c r="AB186" i="4"/>
  <c r="AA186" i="4"/>
  <c r="Z186" i="4"/>
  <c r="Y186" i="4"/>
  <c r="AB185" i="4"/>
  <c r="AA185" i="4"/>
  <c r="Z185" i="4"/>
  <c r="Y185" i="4"/>
  <c r="AB184" i="4"/>
  <c r="AA184" i="4"/>
  <c r="Z184" i="4"/>
  <c r="Y184" i="4"/>
  <c r="AB183" i="4"/>
  <c r="AA183" i="4"/>
  <c r="Z183" i="4"/>
  <c r="Y183" i="4"/>
  <c r="AB182" i="4"/>
  <c r="AA182" i="4"/>
  <c r="Z182" i="4"/>
  <c r="Y182" i="4"/>
  <c r="AB181" i="4"/>
  <c r="AA181" i="4"/>
  <c r="Z181" i="4"/>
  <c r="Y181" i="4"/>
  <c r="AB180" i="4"/>
  <c r="AA180" i="4"/>
  <c r="Z180" i="4"/>
  <c r="Y180" i="4"/>
  <c r="AB179" i="4"/>
  <c r="AA179" i="4"/>
  <c r="Z179" i="4"/>
  <c r="Y179" i="4"/>
  <c r="AB178" i="4"/>
  <c r="AB196" i="4" s="1"/>
  <c r="AA178" i="4"/>
  <c r="Z178" i="4"/>
  <c r="Y178" i="4"/>
  <c r="Y196" i="4" s="1"/>
  <c r="Y160" i="4"/>
  <c r="Z160" i="4"/>
  <c r="AA160" i="4"/>
  <c r="AB160" i="4"/>
  <c r="Y161" i="4"/>
  <c r="Z161" i="4"/>
  <c r="AA161" i="4"/>
  <c r="AB161" i="4"/>
  <c r="Y162" i="4"/>
  <c r="Z162" i="4"/>
  <c r="AA162" i="4"/>
  <c r="AB162" i="4"/>
  <c r="Y163" i="4"/>
  <c r="Z163" i="4"/>
  <c r="AA163" i="4"/>
  <c r="AB163" i="4"/>
  <c r="Y164" i="4"/>
  <c r="Z164" i="4"/>
  <c r="AA164" i="4"/>
  <c r="AB164" i="4"/>
  <c r="Y165" i="4"/>
  <c r="Z165" i="4"/>
  <c r="AA165" i="4"/>
  <c r="AB165" i="4"/>
  <c r="Y166" i="4"/>
  <c r="Z166" i="4"/>
  <c r="AA166" i="4"/>
  <c r="AB166" i="4"/>
  <c r="Y167" i="4"/>
  <c r="Z167" i="4"/>
  <c r="AA167" i="4"/>
  <c r="AB167" i="4"/>
  <c r="Y168" i="4"/>
  <c r="Z168" i="4"/>
  <c r="AA168" i="4"/>
  <c r="AB168" i="4"/>
  <c r="Y169" i="4"/>
  <c r="Z169" i="4"/>
  <c r="AA169" i="4"/>
  <c r="AB169" i="4"/>
  <c r="Y170" i="4"/>
  <c r="Z170" i="4"/>
  <c r="AA170" i="4"/>
  <c r="AB170" i="4"/>
  <c r="Y171" i="4"/>
  <c r="Z171" i="4"/>
  <c r="AA171" i="4"/>
  <c r="AB171" i="4"/>
  <c r="Y172" i="4"/>
  <c r="Z172" i="4"/>
  <c r="AA172" i="4"/>
  <c r="AB172" i="4"/>
  <c r="Y173" i="4"/>
  <c r="Z173" i="4"/>
  <c r="AA173" i="4"/>
  <c r="AB173" i="4"/>
  <c r="Y174" i="4"/>
  <c r="Z174" i="4"/>
  <c r="AA174" i="4"/>
  <c r="AB174" i="4"/>
  <c r="Y175" i="4"/>
  <c r="Z175" i="4"/>
  <c r="AA175" i="4"/>
  <c r="AB175" i="4"/>
  <c r="Y176" i="4"/>
  <c r="Z176" i="4"/>
  <c r="AA176" i="4"/>
  <c r="AB176" i="4"/>
  <c r="AB159" i="4"/>
  <c r="AA159" i="4"/>
  <c r="Z159" i="4"/>
  <c r="Y159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J196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J177" i="4"/>
  <c r="Y266" i="3"/>
  <c r="Z266" i="3"/>
  <c r="AA266" i="3"/>
  <c r="AB266" i="3"/>
  <c r="Y267" i="3"/>
  <c r="Z267" i="3"/>
  <c r="AA267" i="3"/>
  <c r="AB267" i="3"/>
  <c r="Y268" i="3"/>
  <c r="Z268" i="3"/>
  <c r="AA268" i="3"/>
  <c r="AB268" i="3"/>
  <c r="Y269" i="3"/>
  <c r="Z269" i="3"/>
  <c r="AA269" i="3"/>
  <c r="AB269" i="3"/>
  <c r="Y270" i="3"/>
  <c r="Z270" i="3"/>
  <c r="AA270" i="3"/>
  <c r="AB270" i="3"/>
  <c r="Y271" i="3"/>
  <c r="Z271" i="3"/>
  <c r="AA271" i="3"/>
  <c r="AB271" i="3"/>
  <c r="Y272" i="3"/>
  <c r="Z272" i="3"/>
  <c r="AA272" i="3"/>
  <c r="AB272" i="3"/>
  <c r="Y273" i="3"/>
  <c r="Z273" i="3"/>
  <c r="AA273" i="3"/>
  <c r="AB273" i="3"/>
  <c r="Y274" i="3"/>
  <c r="Z274" i="3"/>
  <c r="AA274" i="3"/>
  <c r="AB274" i="3"/>
  <c r="Y275" i="3"/>
  <c r="Z275" i="3"/>
  <c r="AA275" i="3"/>
  <c r="AB275" i="3"/>
  <c r="Y276" i="3"/>
  <c r="Z276" i="3"/>
  <c r="AA276" i="3"/>
  <c r="AB276" i="3"/>
  <c r="Y277" i="3"/>
  <c r="Z277" i="3"/>
  <c r="AA277" i="3"/>
  <c r="AB277" i="3"/>
  <c r="Y278" i="3"/>
  <c r="Z278" i="3"/>
  <c r="AA278" i="3"/>
  <c r="AB278" i="3"/>
  <c r="Y279" i="3"/>
  <c r="Z279" i="3"/>
  <c r="AA279" i="3"/>
  <c r="AB279" i="3"/>
  <c r="Y280" i="3"/>
  <c r="Z280" i="3"/>
  <c r="AA280" i="3"/>
  <c r="AB280" i="3"/>
  <c r="Y281" i="3"/>
  <c r="Z281" i="3"/>
  <c r="AA281" i="3"/>
  <c r="AB281" i="3"/>
  <c r="Y282" i="3"/>
  <c r="Z282" i="3"/>
  <c r="AA282" i="3"/>
  <c r="AB282" i="3"/>
  <c r="Y283" i="3"/>
  <c r="Z283" i="3"/>
  <c r="AA283" i="3"/>
  <c r="AB283" i="3"/>
  <c r="Y284" i="3"/>
  <c r="Z284" i="3"/>
  <c r="AA284" i="3"/>
  <c r="AB284" i="3"/>
  <c r="Y285" i="3"/>
  <c r="Z285" i="3"/>
  <c r="AA285" i="3"/>
  <c r="AB285" i="3"/>
  <c r="Y286" i="3"/>
  <c r="Z286" i="3"/>
  <c r="AA286" i="3"/>
  <c r="AB286" i="3"/>
  <c r="Y287" i="3"/>
  <c r="Z287" i="3"/>
  <c r="AA287" i="3"/>
  <c r="AB287" i="3"/>
  <c r="Y288" i="3"/>
  <c r="Z288" i="3"/>
  <c r="AA288" i="3"/>
  <c r="AB288" i="3"/>
  <c r="Y289" i="3"/>
  <c r="Z289" i="3"/>
  <c r="AA289" i="3"/>
  <c r="AB289" i="3"/>
  <c r="Y290" i="3"/>
  <c r="Z290" i="3"/>
  <c r="AA290" i="3"/>
  <c r="AB290" i="3"/>
  <c r="Y291" i="3"/>
  <c r="Z291" i="3"/>
  <c r="AA291" i="3"/>
  <c r="AB291" i="3"/>
  <c r="Y292" i="3"/>
  <c r="Z292" i="3"/>
  <c r="AA292" i="3"/>
  <c r="AB292" i="3"/>
  <c r="Y293" i="3"/>
  <c r="Z293" i="3"/>
  <c r="AA293" i="3"/>
  <c r="AB293" i="3"/>
  <c r="Y294" i="3"/>
  <c r="Z294" i="3"/>
  <c r="AA294" i="3"/>
  <c r="AB294" i="3"/>
  <c r="Y295" i="3"/>
  <c r="Z295" i="3"/>
  <c r="AA295" i="3"/>
  <c r="AB295" i="3"/>
  <c r="AB265" i="3"/>
  <c r="AA265" i="3"/>
  <c r="Z265" i="3"/>
  <c r="Y265" i="3"/>
  <c r="Y296" i="3" s="1"/>
  <c r="Y234" i="3"/>
  <c r="Z234" i="3"/>
  <c r="AA234" i="3"/>
  <c r="AB234" i="3"/>
  <c r="Y235" i="3"/>
  <c r="Z235" i="3"/>
  <c r="AA235" i="3"/>
  <c r="AB235" i="3"/>
  <c r="Y236" i="3"/>
  <c r="Z236" i="3"/>
  <c r="AA236" i="3"/>
  <c r="AB236" i="3"/>
  <c r="Y237" i="3"/>
  <c r="Z237" i="3"/>
  <c r="AA237" i="3"/>
  <c r="AB237" i="3"/>
  <c r="Y238" i="3"/>
  <c r="Z238" i="3"/>
  <c r="AA238" i="3"/>
  <c r="AB238" i="3"/>
  <c r="Y239" i="3"/>
  <c r="Z239" i="3"/>
  <c r="AA239" i="3"/>
  <c r="AB239" i="3"/>
  <c r="Y240" i="3"/>
  <c r="Z240" i="3"/>
  <c r="AA240" i="3"/>
  <c r="AB240" i="3"/>
  <c r="Y241" i="3"/>
  <c r="Z241" i="3"/>
  <c r="AA241" i="3"/>
  <c r="AB241" i="3"/>
  <c r="Y242" i="3"/>
  <c r="Z242" i="3"/>
  <c r="AA242" i="3"/>
  <c r="AB242" i="3"/>
  <c r="Y243" i="3"/>
  <c r="Z243" i="3"/>
  <c r="AA243" i="3"/>
  <c r="AB243" i="3"/>
  <c r="Y244" i="3"/>
  <c r="Z244" i="3"/>
  <c r="AA244" i="3"/>
  <c r="AB244" i="3"/>
  <c r="Y245" i="3"/>
  <c r="Z245" i="3"/>
  <c r="AA245" i="3"/>
  <c r="AB245" i="3"/>
  <c r="Y246" i="3"/>
  <c r="Z246" i="3"/>
  <c r="AA246" i="3"/>
  <c r="AB246" i="3"/>
  <c r="Y247" i="3"/>
  <c r="Z247" i="3"/>
  <c r="AA247" i="3"/>
  <c r="AB247" i="3"/>
  <c r="Y248" i="3"/>
  <c r="Z248" i="3"/>
  <c r="AA248" i="3"/>
  <c r="AB248" i="3"/>
  <c r="Y249" i="3"/>
  <c r="Z249" i="3"/>
  <c r="AA249" i="3"/>
  <c r="AB249" i="3"/>
  <c r="Y250" i="3"/>
  <c r="Z250" i="3"/>
  <c r="AA250" i="3"/>
  <c r="AB250" i="3"/>
  <c r="Y251" i="3"/>
  <c r="Z251" i="3"/>
  <c r="AA251" i="3"/>
  <c r="AB251" i="3"/>
  <c r="Y252" i="3"/>
  <c r="Z252" i="3"/>
  <c r="AA252" i="3"/>
  <c r="AB252" i="3"/>
  <c r="Y253" i="3"/>
  <c r="Z253" i="3"/>
  <c r="AA253" i="3"/>
  <c r="AB253" i="3"/>
  <c r="Y254" i="3"/>
  <c r="Z254" i="3"/>
  <c r="AA254" i="3"/>
  <c r="AB254" i="3"/>
  <c r="Y255" i="3"/>
  <c r="Z255" i="3"/>
  <c r="AA255" i="3"/>
  <c r="AB255" i="3"/>
  <c r="Y256" i="3"/>
  <c r="Z256" i="3"/>
  <c r="AA256" i="3"/>
  <c r="AB256" i="3"/>
  <c r="Y257" i="3"/>
  <c r="Z257" i="3"/>
  <c r="AA257" i="3"/>
  <c r="AB257" i="3"/>
  <c r="Y258" i="3"/>
  <c r="Z258" i="3"/>
  <c r="AA258" i="3"/>
  <c r="AB258" i="3"/>
  <c r="Y259" i="3"/>
  <c r="Z259" i="3"/>
  <c r="AA259" i="3"/>
  <c r="AB259" i="3"/>
  <c r="Y260" i="3"/>
  <c r="Z260" i="3"/>
  <c r="AA260" i="3"/>
  <c r="AB260" i="3"/>
  <c r="Y261" i="3"/>
  <c r="Z261" i="3"/>
  <c r="AA261" i="3"/>
  <c r="AB261" i="3"/>
  <c r="Y262" i="3"/>
  <c r="Z262" i="3"/>
  <c r="AA262" i="3"/>
  <c r="AB262" i="3"/>
  <c r="Y263" i="3"/>
  <c r="Z263" i="3"/>
  <c r="AA263" i="3"/>
  <c r="AB263" i="3"/>
  <c r="AB233" i="3"/>
  <c r="AA233" i="3"/>
  <c r="Z233" i="3"/>
  <c r="Y233" i="3"/>
  <c r="Y264" i="3" s="1"/>
  <c r="M296" i="3"/>
  <c r="N296" i="3"/>
  <c r="O296" i="3"/>
  <c r="P296" i="3"/>
  <c r="Q296" i="3"/>
  <c r="R296" i="3"/>
  <c r="M264" i="3"/>
  <c r="N264" i="3"/>
  <c r="O264" i="3"/>
  <c r="P264" i="3"/>
  <c r="Q264" i="3"/>
  <c r="R264" i="3"/>
  <c r="S264" i="3"/>
  <c r="T264" i="3"/>
  <c r="U264" i="3"/>
  <c r="V264" i="3"/>
  <c r="AA296" i="3"/>
  <c r="X296" i="3"/>
  <c r="W296" i="3"/>
  <c r="V296" i="3"/>
  <c r="U296" i="3"/>
  <c r="U297" i="3" s="1"/>
  <c r="T296" i="3"/>
  <c r="S296" i="3"/>
  <c r="S297" i="3" s="1"/>
  <c r="L296" i="3"/>
  <c r="J296" i="3"/>
  <c r="X264" i="3"/>
  <c r="W264" i="3"/>
  <c r="L264" i="3"/>
  <c r="J264" i="3"/>
  <c r="AB203" i="2"/>
  <c r="AA203" i="2"/>
  <c r="Z203" i="2"/>
  <c r="Y203" i="2"/>
  <c r="AB202" i="2"/>
  <c r="AA202" i="2"/>
  <c r="Z202" i="2"/>
  <c r="Y202" i="2"/>
  <c r="AB201" i="2"/>
  <c r="AA201" i="2"/>
  <c r="Z201" i="2"/>
  <c r="Y201" i="2"/>
  <c r="AB200" i="2"/>
  <c r="AA200" i="2"/>
  <c r="Z200" i="2"/>
  <c r="Y200" i="2"/>
  <c r="AB199" i="2"/>
  <c r="AA199" i="2"/>
  <c r="Z199" i="2"/>
  <c r="Y199" i="2"/>
  <c r="AB198" i="2"/>
  <c r="AA198" i="2"/>
  <c r="Z198" i="2"/>
  <c r="Y198" i="2"/>
  <c r="AB197" i="2"/>
  <c r="AA197" i="2"/>
  <c r="Z197" i="2"/>
  <c r="Y197" i="2"/>
  <c r="AB196" i="2"/>
  <c r="AA196" i="2"/>
  <c r="Z196" i="2"/>
  <c r="Y196" i="2"/>
  <c r="AB195" i="2"/>
  <c r="AA195" i="2"/>
  <c r="Z195" i="2"/>
  <c r="Y195" i="2"/>
  <c r="AB194" i="2"/>
  <c r="AA194" i="2"/>
  <c r="Z194" i="2"/>
  <c r="Y194" i="2"/>
  <c r="AB193" i="2"/>
  <c r="AA193" i="2"/>
  <c r="Z193" i="2"/>
  <c r="Y193" i="2"/>
  <c r="AB192" i="2"/>
  <c r="AA192" i="2"/>
  <c r="Z192" i="2"/>
  <c r="Y192" i="2"/>
  <c r="AB191" i="2"/>
  <c r="AA191" i="2"/>
  <c r="Z191" i="2"/>
  <c r="Y191" i="2"/>
  <c r="AB190" i="2"/>
  <c r="AA190" i="2"/>
  <c r="Z190" i="2"/>
  <c r="Y190" i="2"/>
  <c r="AB189" i="2"/>
  <c r="AA189" i="2"/>
  <c r="Z189" i="2"/>
  <c r="Y189" i="2"/>
  <c r="AB188" i="2"/>
  <c r="AA188" i="2"/>
  <c r="Z188" i="2"/>
  <c r="Y188" i="2"/>
  <c r="AB187" i="2"/>
  <c r="AA187" i="2"/>
  <c r="Z187" i="2"/>
  <c r="Y187" i="2"/>
  <c r="AB186" i="2"/>
  <c r="AA186" i="2"/>
  <c r="Z186" i="2"/>
  <c r="Y186" i="2"/>
  <c r="AB185" i="2"/>
  <c r="AA185" i="2"/>
  <c r="Z185" i="2"/>
  <c r="Y185" i="2"/>
  <c r="AB184" i="2"/>
  <c r="AA184" i="2"/>
  <c r="Z184" i="2"/>
  <c r="Y184" i="2"/>
  <c r="AB183" i="2"/>
  <c r="AA183" i="2"/>
  <c r="Z183" i="2"/>
  <c r="Y183" i="2"/>
  <c r="Y168" i="2"/>
  <c r="Z168" i="2"/>
  <c r="AA168" i="2"/>
  <c r="AB168" i="2"/>
  <c r="Y169" i="2"/>
  <c r="Z169" i="2"/>
  <c r="AA169" i="2"/>
  <c r="AB169" i="2"/>
  <c r="Y170" i="2"/>
  <c r="Z170" i="2"/>
  <c r="AA170" i="2"/>
  <c r="AB170" i="2"/>
  <c r="Y171" i="2"/>
  <c r="Z171" i="2"/>
  <c r="AA171" i="2"/>
  <c r="AB171" i="2"/>
  <c r="Y172" i="2"/>
  <c r="Z172" i="2"/>
  <c r="AA172" i="2"/>
  <c r="AB172" i="2"/>
  <c r="Y173" i="2"/>
  <c r="Z173" i="2"/>
  <c r="AA173" i="2"/>
  <c r="AB173" i="2"/>
  <c r="Y174" i="2"/>
  <c r="Z174" i="2"/>
  <c r="AA174" i="2"/>
  <c r="AB174" i="2"/>
  <c r="Y175" i="2"/>
  <c r="Z175" i="2"/>
  <c r="AA175" i="2"/>
  <c r="AB175" i="2"/>
  <c r="Y176" i="2"/>
  <c r="Z176" i="2"/>
  <c r="AA176" i="2"/>
  <c r="AB176" i="2"/>
  <c r="Y177" i="2"/>
  <c r="Z177" i="2"/>
  <c r="AA177" i="2"/>
  <c r="AB177" i="2"/>
  <c r="Y178" i="2"/>
  <c r="Z178" i="2"/>
  <c r="AA178" i="2"/>
  <c r="AB178" i="2"/>
  <c r="Y179" i="2"/>
  <c r="Z179" i="2"/>
  <c r="AA179" i="2"/>
  <c r="AB179" i="2"/>
  <c r="Y180" i="2"/>
  <c r="Z180" i="2"/>
  <c r="AA180" i="2"/>
  <c r="AB180" i="2"/>
  <c r="Y181" i="2"/>
  <c r="Z181" i="2"/>
  <c r="AA181" i="2"/>
  <c r="AB181" i="2"/>
  <c r="AB166" i="2"/>
  <c r="AA166" i="2"/>
  <c r="Z166" i="2"/>
  <c r="Y166" i="2"/>
  <c r="AB165" i="2"/>
  <c r="AA165" i="2"/>
  <c r="Z165" i="2"/>
  <c r="Y165" i="2"/>
  <c r="AB164" i="2"/>
  <c r="AA164" i="2"/>
  <c r="Z164" i="2"/>
  <c r="Y164" i="2"/>
  <c r="AB167" i="2"/>
  <c r="AA167" i="2"/>
  <c r="Z167" i="2"/>
  <c r="Y167" i="2"/>
  <c r="AB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J204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J182" i="2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J27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J248" i="1"/>
  <c r="AB277" i="1"/>
  <c r="AA277" i="1"/>
  <c r="Z277" i="1"/>
  <c r="Y277" i="1"/>
  <c r="AB276" i="1"/>
  <c r="AA276" i="1"/>
  <c r="Z276" i="1"/>
  <c r="Y276" i="1"/>
  <c r="AB275" i="1"/>
  <c r="AA275" i="1"/>
  <c r="Z275" i="1"/>
  <c r="Y275" i="1"/>
  <c r="AB274" i="1"/>
  <c r="AA274" i="1"/>
  <c r="Z274" i="1"/>
  <c r="Y274" i="1"/>
  <c r="AB273" i="1"/>
  <c r="AA273" i="1"/>
  <c r="Z273" i="1"/>
  <c r="Y273" i="1"/>
  <c r="AB272" i="1"/>
  <c r="AA272" i="1"/>
  <c r="Z272" i="1"/>
  <c r="Y272" i="1"/>
  <c r="AB271" i="1"/>
  <c r="AA271" i="1"/>
  <c r="Z271" i="1"/>
  <c r="Y271" i="1"/>
  <c r="AB270" i="1"/>
  <c r="AA270" i="1"/>
  <c r="Z270" i="1"/>
  <c r="Y270" i="1"/>
  <c r="AB269" i="1"/>
  <c r="AA269" i="1"/>
  <c r="Z269" i="1"/>
  <c r="Y269" i="1"/>
  <c r="AB268" i="1"/>
  <c r="AA268" i="1"/>
  <c r="Z268" i="1"/>
  <c r="Y268" i="1"/>
  <c r="AB267" i="1"/>
  <c r="AA267" i="1"/>
  <c r="Z267" i="1"/>
  <c r="Y267" i="1"/>
  <c r="AB266" i="1"/>
  <c r="AA266" i="1"/>
  <c r="Z266" i="1"/>
  <c r="Y266" i="1"/>
  <c r="AB265" i="1"/>
  <c r="AA265" i="1"/>
  <c r="Z265" i="1"/>
  <c r="Y265" i="1"/>
  <c r="AB264" i="1"/>
  <c r="AA264" i="1"/>
  <c r="Z264" i="1"/>
  <c r="Y264" i="1"/>
  <c r="AB263" i="1"/>
  <c r="AA263" i="1"/>
  <c r="Z263" i="1"/>
  <c r="Y263" i="1"/>
  <c r="AB262" i="1"/>
  <c r="AA262" i="1"/>
  <c r="Z262" i="1"/>
  <c r="Y262" i="1"/>
  <c r="AB261" i="1"/>
  <c r="AA261" i="1"/>
  <c r="Z261" i="1"/>
  <c r="Y261" i="1"/>
  <c r="AB260" i="1"/>
  <c r="AA260" i="1"/>
  <c r="Z260" i="1"/>
  <c r="Y260" i="1"/>
  <c r="AB259" i="1"/>
  <c r="AA259" i="1"/>
  <c r="Z259" i="1"/>
  <c r="Y259" i="1"/>
  <c r="AB258" i="1"/>
  <c r="AA258" i="1"/>
  <c r="Z258" i="1"/>
  <c r="Y258" i="1"/>
  <c r="AB257" i="1"/>
  <c r="AA257" i="1"/>
  <c r="Z257" i="1"/>
  <c r="Y257" i="1"/>
  <c r="AB256" i="1"/>
  <c r="AA256" i="1"/>
  <c r="Z256" i="1"/>
  <c r="Y256" i="1"/>
  <c r="AB255" i="1"/>
  <c r="AA255" i="1"/>
  <c r="Z255" i="1"/>
  <c r="Y255" i="1"/>
  <c r="AB254" i="1"/>
  <c r="AA254" i="1"/>
  <c r="Z254" i="1"/>
  <c r="Y254" i="1"/>
  <c r="AB253" i="1"/>
  <c r="AA253" i="1"/>
  <c r="Z253" i="1"/>
  <c r="Y253" i="1"/>
  <c r="AB252" i="1"/>
  <c r="AA252" i="1"/>
  <c r="Z252" i="1"/>
  <c r="Y252" i="1"/>
  <c r="AB251" i="1"/>
  <c r="AA251" i="1"/>
  <c r="Z251" i="1"/>
  <c r="Y251" i="1"/>
  <c r="AB250" i="1"/>
  <c r="AA250" i="1"/>
  <c r="Z250" i="1"/>
  <c r="Y250" i="1"/>
  <c r="AB249" i="1"/>
  <c r="AA249" i="1"/>
  <c r="Z249" i="1"/>
  <c r="Y249" i="1"/>
  <c r="Y220" i="1"/>
  <c r="Z220" i="1"/>
  <c r="AA220" i="1"/>
  <c r="AB220" i="1"/>
  <c r="Y221" i="1"/>
  <c r="Z221" i="1"/>
  <c r="AA221" i="1"/>
  <c r="AB221" i="1"/>
  <c r="Y222" i="1"/>
  <c r="Z222" i="1"/>
  <c r="AA222" i="1"/>
  <c r="AB222" i="1"/>
  <c r="Y223" i="1"/>
  <c r="Z223" i="1"/>
  <c r="AA223" i="1"/>
  <c r="AB223" i="1"/>
  <c r="Y224" i="1"/>
  <c r="Z224" i="1"/>
  <c r="AA224" i="1"/>
  <c r="AB224" i="1"/>
  <c r="Y225" i="1"/>
  <c r="Z225" i="1"/>
  <c r="AA225" i="1"/>
  <c r="AB225" i="1"/>
  <c r="Y226" i="1"/>
  <c r="Z226" i="1"/>
  <c r="AA226" i="1"/>
  <c r="AB226" i="1"/>
  <c r="Y227" i="1"/>
  <c r="Z227" i="1"/>
  <c r="AA227" i="1"/>
  <c r="AB227" i="1"/>
  <c r="Y228" i="1"/>
  <c r="Z228" i="1"/>
  <c r="AA228" i="1"/>
  <c r="AB228" i="1"/>
  <c r="Y229" i="1"/>
  <c r="Z229" i="1"/>
  <c r="AA229" i="1"/>
  <c r="AB229" i="1"/>
  <c r="Y230" i="1"/>
  <c r="Z230" i="1"/>
  <c r="AA230" i="1"/>
  <c r="AB230" i="1"/>
  <c r="Y231" i="1"/>
  <c r="Z231" i="1"/>
  <c r="AA231" i="1"/>
  <c r="AB231" i="1"/>
  <c r="Y232" i="1"/>
  <c r="Z232" i="1"/>
  <c r="AA232" i="1"/>
  <c r="AB232" i="1"/>
  <c r="Y233" i="1"/>
  <c r="Z233" i="1"/>
  <c r="AA233" i="1"/>
  <c r="AB233" i="1"/>
  <c r="Y234" i="1"/>
  <c r="Z234" i="1"/>
  <c r="AA234" i="1"/>
  <c r="AB234" i="1"/>
  <c r="Y235" i="1"/>
  <c r="Z235" i="1"/>
  <c r="AA235" i="1"/>
  <c r="AB235" i="1"/>
  <c r="Y236" i="1"/>
  <c r="Z236" i="1"/>
  <c r="AA236" i="1"/>
  <c r="AB236" i="1"/>
  <c r="Y237" i="1"/>
  <c r="Z237" i="1"/>
  <c r="AA237" i="1"/>
  <c r="AB237" i="1"/>
  <c r="Y238" i="1"/>
  <c r="Z238" i="1"/>
  <c r="AA238" i="1"/>
  <c r="AB238" i="1"/>
  <c r="Y239" i="1"/>
  <c r="Z239" i="1"/>
  <c r="AA239" i="1"/>
  <c r="AB239" i="1"/>
  <c r="Y240" i="1"/>
  <c r="Z240" i="1"/>
  <c r="AA240" i="1"/>
  <c r="AB240" i="1"/>
  <c r="Y241" i="1"/>
  <c r="Z241" i="1"/>
  <c r="AA241" i="1"/>
  <c r="AB241" i="1"/>
  <c r="Y242" i="1"/>
  <c r="Z242" i="1"/>
  <c r="AA242" i="1"/>
  <c r="AB242" i="1"/>
  <c r="Y243" i="1"/>
  <c r="Z243" i="1"/>
  <c r="AA243" i="1"/>
  <c r="AB243" i="1"/>
  <c r="Y244" i="1"/>
  <c r="Z244" i="1"/>
  <c r="AA244" i="1"/>
  <c r="AB244" i="1"/>
  <c r="Y245" i="1"/>
  <c r="Z245" i="1"/>
  <c r="AA245" i="1"/>
  <c r="AB245" i="1"/>
  <c r="Y246" i="1"/>
  <c r="Z246" i="1"/>
  <c r="AA246" i="1"/>
  <c r="AB246" i="1"/>
  <c r="Y247" i="1"/>
  <c r="Z247" i="1"/>
  <c r="AA247" i="1"/>
  <c r="AB247" i="1"/>
  <c r="AB219" i="1"/>
  <c r="AA219" i="1"/>
  <c r="Z219" i="1"/>
  <c r="Y219" i="1"/>
  <c r="Y200" i="8"/>
  <c r="Z200" i="8"/>
  <c r="AA200" i="8"/>
  <c r="AB200" i="8"/>
  <c r="Y201" i="8"/>
  <c r="Z201" i="8"/>
  <c r="AA201" i="8"/>
  <c r="AB201" i="8"/>
  <c r="Y202" i="8"/>
  <c r="Z202" i="8"/>
  <c r="AA202" i="8"/>
  <c r="AB202" i="8"/>
  <c r="Y203" i="8"/>
  <c r="Z203" i="8"/>
  <c r="AA203" i="8"/>
  <c r="AB203" i="8"/>
  <c r="Y204" i="8"/>
  <c r="Z204" i="8"/>
  <c r="AA204" i="8"/>
  <c r="AB204" i="8"/>
  <c r="Y205" i="8"/>
  <c r="Z205" i="8"/>
  <c r="AA205" i="8"/>
  <c r="AB205" i="8"/>
  <c r="Y206" i="8"/>
  <c r="Z206" i="8"/>
  <c r="AA206" i="8"/>
  <c r="AB206" i="8"/>
  <c r="Y207" i="8"/>
  <c r="Z207" i="8"/>
  <c r="AA207" i="8"/>
  <c r="AB207" i="8"/>
  <c r="Y208" i="8"/>
  <c r="Z208" i="8"/>
  <c r="AA208" i="8"/>
  <c r="AB208" i="8"/>
  <c r="Y209" i="8"/>
  <c r="Z209" i="8"/>
  <c r="AA209" i="8"/>
  <c r="AB209" i="8"/>
  <c r="Y210" i="8"/>
  <c r="Z210" i="8"/>
  <c r="AA210" i="8"/>
  <c r="AB210" i="8"/>
  <c r="Y211" i="8"/>
  <c r="Z211" i="8"/>
  <c r="AA211" i="8"/>
  <c r="AB211" i="8"/>
  <c r="Y212" i="8"/>
  <c r="Z212" i="8"/>
  <c r="AA212" i="8"/>
  <c r="AB212" i="8"/>
  <c r="Y213" i="8"/>
  <c r="Z213" i="8"/>
  <c r="AA213" i="8"/>
  <c r="AB213" i="8"/>
  <c r="Y214" i="8"/>
  <c r="Z214" i="8"/>
  <c r="AA214" i="8"/>
  <c r="AB214" i="8"/>
  <c r="Y215" i="8"/>
  <c r="Z215" i="8"/>
  <c r="AA215" i="8"/>
  <c r="AB215" i="8"/>
  <c r="Y216" i="8"/>
  <c r="Z216" i="8"/>
  <c r="AA216" i="8"/>
  <c r="AB216" i="8"/>
  <c r="Y217" i="8"/>
  <c r="Z217" i="8"/>
  <c r="AA217" i="8"/>
  <c r="AB217" i="8"/>
  <c r="AB199" i="8"/>
  <c r="AA199" i="8"/>
  <c r="Z199" i="8"/>
  <c r="Y199" i="8"/>
  <c r="AB197" i="8"/>
  <c r="AA197" i="8"/>
  <c r="Z197" i="8"/>
  <c r="Y197" i="8"/>
  <c r="AB196" i="8"/>
  <c r="AA196" i="8"/>
  <c r="Z196" i="8"/>
  <c r="Y196" i="8"/>
  <c r="AB195" i="8"/>
  <c r="AA195" i="8"/>
  <c r="Z195" i="8"/>
  <c r="Y195" i="8"/>
  <c r="AB194" i="8"/>
  <c r="AA194" i="8"/>
  <c r="Z194" i="8"/>
  <c r="Y194" i="8"/>
  <c r="AB193" i="8"/>
  <c r="AA193" i="8"/>
  <c r="Z193" i="8"/>
  <c r="Y193" i="8"/>
  <c r="AB192" i="8"/>
  <c r="AA192" i="8"/>
  <c r="Z192" i="8"/>
  <c r="Y192" i="8"/>
  <c r="AB191" i="8"/>
  <c r="AA191" i="8"/>
  <c r="Z191" i="8"/>
  <c r="Y191" i="8"/>
  <c r="AB190" i="8"/>
  <c r="AA190" i="8"/>
  <c r="Z190" i="8"/>
  <c r="Y190" i="8"/>
  <c r="AB189" i="8"/>
  <c r="AA189" i="8"/>
  <c r="Z189" i="8"/>
  <c r="Y189" i="8"/>
  <c r="AB188" i="8"/>
  <c r="AA188" i="8"/>
  <c r="Z188" i="8"/>
  <c r="Y188" i="8"/>
  <c r="AB187" i="8"/>
  <c r="AA187" i="8"/>
  <c r="Z187" i="8"/>
  <c r="Y187" i="8"/>
  <c r="AB186" i="8"/>
  <c r="AA186" i="8"/>
  <c r="Z186" i="8"/>
  <c r="Y186" i="8"/>
  <c r="AB185" i="8"/>
  <c r="AA185" i="8"/>
  <c r="Z185" i="8"/>
  <c r="Y185" i="8"/>
  <c r="AB184" i="8"/>
  <c r="AA184" i="8"/>
  <c r="Z184" i="8"/>
  <c r="Y184" i="8"/>
  <c r="AB183" i="8"/>
  <c r="AA183" i="8"/>
  <c r="Z183" i="8"/>
  <c r="Y183" i="8"/>
  <c r="AB182" i="8"/>
  <c r="AA182" i="8"/>
  <c r="Z182" i="8"/>
  <c r="Y182" i="8"/>
  <c r="AB181" i="8"/>
  <c r="AA181" i="8"/>
  <c r="Z181" i="8"/>
  <c r="Y181" i="8"/>
  <c r="AB180" i="8"/>
  <c r="AA180" i="8"/>
  <c r="Z180" i="8"/>
  <c r="Y180" i="8"/>
  <c r="AB179" i="8"/>
  <c r="AA179" i="8"/>
  <c r="Z179" i="8"/>
  <c r="Y179" i="8"/>
  <c r="AB178" i="8"/>
  <c r="AA178" i="8"/>
  <c r="Z178" i="8"/>
  <c r="Y178" i="8"/>
  <c r="AB177" i="8"/>
  <c r="AA177" i="8"/>
  <c r="Z177" i="8"/>
  <c r="Y177" i="8"/>
  <c r="AB176" i="8"/>
  <c r="AA176" i="8"/>
  <c r="Z176" i="8"/>
  <c r="Y176" i="8"/>
  <c r="AB175" i="8"/>
  <c r="AB198" i="8" s="1"/>
  <c r="AA175" i="8"/>
  <c r="AA198" i="8" s="1"/>
  <c r="Z175" i="8"/>
  <c r="Z198" i="8" s="1"/>
  <c r="Y175" i="8"/>
  <c r="Y198" i="8" s="1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J21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J198" i="8"/>
  <c r="AB161" i="5"/>
  <c r="AA161" i="5"/>
  <c r="Z161" i="5"/>
  <c r="Y161" i="5"/>
  <c r="AB160" i="5"/>
  <c r="AA160" i="5"/>
  <c r="Z160" i="5"/>
  <c r="Y160" i="5"/>
  <c r="AB159" i="5"/>
  <c r="AA159" i="5"/>
  <c r="Z159" i="5"/>
  <c r="Y159" i="5"/>
  <c r="AB158" i="5"/>
  <c r="AA158" i="5"/>
  <c r="Z158" i="5"/>
  <c r="Y158" i="5"/>
  <c r="AB157" i="5"/>
  <c r="AA157" i="5"/>
  <c r="Z157" i="5"/>
  <c r="Y157" i="5"/>
  <c r="AB156" i="5"/>
  <c r="AA156" i="5"/>
  <c r="Z156" i="5"/>
  <c r="Y156" i="5"/>
  <c r="AB155" i="5"/>
  <c r="AA155" i="5"/>
  <c r="Z155" i="5"/>
  <c r="Y155" i="5"/>
  <c r="AB154" i="5"/>
  <c r="AA154" i="5"/>
  <c r="Z154" i="5"/>
  <c r="Y154" i="5"/>
  <c r="AB153" i="5"/>
  <c r="AA153" i="5"/>
  <c r="Z153" i="5"/>
  <c r="Y153" i="5"/>
  <c r="AB152" i="5"/>
  <c r="AA152" i="5"/>
  <c r="Z152" i="5"/>
  <c r="Y152" i="5"/>
  <c r="AB151" i="5"/>
  <c r="AA151" i="5"/>
  <c r="Z151" i="5"/>
  <c r="Y151" i="5"/>
  <c r="AB150" i="5"/>
  <c r="AA150" i="5"/>
  <c r="Z150" i="5"/>
  <c r="Y150" i="5"/>
  <c r="AB149" i="5"/>
  <c r="AA149" i="5"/>
  <c r="Z149" i="5"/>
  <c r="Y149" i="5"/>
  <c r="AB148" i="5"/>
  <c r="AA148" i="5"/>
  <c r="Z148" i="5"/>
  <c r="Y148" i="5"/>
  <c r="AB147" i="5"/>
  <c r="AA147" i="5"/>
  <c r="Z147" i="5"/>
  <c r="Y147" i="5"/>
  <c r="AB146" i="5"/>
  <c r="AA146" i="5"/>
  <c r="Z146" i="5"/>
  <c r="Z162" i="5" s="1"/>
  <c r="Y146" i="5"/>
  <c r="Y162" i="5" s="1"/>
  <c r="Y133" i="5"/>
  <c r="Z133" i="5"/>
  <c r="AA133" i="5"/>
  <c r="AB133" i="5"/>
  <c r="Y134" i="5"/>
  <c r="Z134" i="5"/>
  <c r="AA134" i="5"/>
  <c r="AB134" i="5"/>
  <c r="Y135" i="5"/>
  <c r="Z135" i="5"/>
  <c r="AA135" i="5"/>
  <c r="AB135" i="5"/>
  <c r="Y136" i="5"/>
  <c r="Z136" i="5"/>
  <c r="AA136" i="5"/>
  <c r="AB136" i="5"/>
  <c r="Y137" i="5"/>
  <c r="Z137" i="5"/>
  <c r="AA137" i="5"/>
  <c r="AB137" i="5"/>
  <c r="Y138" i="5"/>
  <c r="Z138" i="5"/>
  <c r="AA138" i="5"/>
  <c r="AB138" i="5"/>
  <c r="Y139" i="5"/>
  <c r="Z139" i="5"/>
  <c r="AA139" i="5"/>
  <c r="AB139" i="5"/>
  <c r="Y140" i="5"/>
  <c r="Z140" i="5"/>
  <c r="AA140" i="5"/>
  <c r="AB140" i="5"/>
  <c r="Y141" i="5"/>
  <c r="Z141" i="5"/>
  <c r="AA141" i="5"/>
  <c r="AB141" i="5"/>
  <c r="Y142" i="5"/>
  <c r="Z142" i="5"/>
  <c r="AA142" i="5"/>
  <c r="AB142" i="5"/>
  <c r="Y143" i="5"/>
  <c r="Z143" i="5"/>
  <c r="AA143" i="5"/>
  <c r="AB143" i="5"/>
  <c r="Y144" i="5"/>
  <c r="Z144" i="5"/>
  <c r="AA144" i="5"/>
  <c r="AB144" i="5"/>
  <c r="AB132" i="5"/>
  <c r="AA132" i="5"/>
  <c r="Z132" i="5"/>
  <c r="Y13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AA162" i="5"/>
  <c r="AB162" i="5"/>
  <c r="M145" i="5"/>
  <c r="AB117" i="7"/>
  <c r="O82" i="7"/>
  <c r="AB131" i="7"/>
  <c r="AA131" i="7"/>
  <c r="Z131" i="7"/>
  <c r="Y131" i="7"/>
  <c r="AB130" i="7"/>
  <c r="AA130" i="7"/>
  <c r="Z130" i="7"/>
  <c r="Y130" i="7"/>
  <c r="AB129" i="7"/>
  <c r="AA129" i="7"/>
  <c r="Z129" i="7"/>
  <c r="Y129" i="7"/>
  <c r="AB128" i="7"/>
  <c r="AA128" i="7"/>
  <c r="Z128" i="7"/>
  <c r="Y128" i="7"/>
  <c r="AB127" i="7"/>
  <c r="AA127" i="7"/>
  <c r="Z127" i="7"/>
  <c r="Y127" i="7"/>
  <c r="AB126" i="7"/>
  <c r="AA126" i="7"/>
  <c r="Z126" i="7"/>
  <c r="Y126" i="7"/>
  <c r="AB125" i="7"/>
  <c r="AA125" i="7"/>
  <c r="Z125" i="7"/>
  <c r="Y125" i="7"/>
  <c r="AB124" i="7"/>
  <c r="AA124" i="7"/>
  <c r="Z124" i="7"/>
  <c r="Y124" i="7"/>
  <c r="AB123" i="7"/>
  <c r="AA123" i="7"/>
  <c r="Z123" i="7"/>
  <c r="Y123" i="7"/>
  <c r="AB122" i="7"/>
  <c r="AA122" i="7"/>
  <c r="Z122" i="7"/>
  <c r="Y122" i="7"/>
  <c r="AB121" i="7"/>
  <c r="AA121" i="7"/>
  <c r="Z121" i="7"/>
  <c r="Y121" i="7"/>
  <c r="AB120" i="7"/>
  <c r="AA120" i="7"/>
  <c r="Z120" i="7"/>
  <c r="Y120" i="7"/>
  <c r="AB119" i="7"/>
  <c r="AA119" i="7"/>
  <c r="Z119" i="7"/>
  <c r="Y119" i="7"/>
  <c r="Y111" i="7"/>
  <c r="Z111" i="7"/>
  <c r="AA111" i="7"/>
  <c r="AB111" i="7"/>
  <c r="Y112" i="7"/>
  <c r="Z112" i="7"/>
  <c r="AA112" i="7"/>
  <c r="AB112" i="7"/>
  <c r="Y113" i="7"/>
  <c r="Z113" i="7"/>
  <c r="AA113" i="7"/>
  <c r="AB113" i="7"/>
  <c r="Y114" i="7"/>
  <c r="Z114" i="7"/>
  <c r="AA114" i="7"/>
  <c r="AB114" i="7"/>
  <c r="Y115" i="7"/>
  <c r="Z115" i="7"/>
  <c r="AA115" i="7"/>
  <c r="AB115" i="7"/>
  <c r="Y116" i="7"/>
  <c r="Z116" i="7"/>
  <c r="AA116" i="7"/>
  <c r="AB116" i="7"/>
  <c r="Y117" i="7"/>
  <c r="Z117" i="7"/>
  <c r="AA117" i="7"/>
  <c r="AB110" i="7"/>
  <c r="AA110" i="7"/>
  <c r="Z110" i="7"/>
  <c r="Y110" i="7"/>
  <c r="M118" i="7"/>
  <c r="N132" i="7"/>
  <c r="N118" i="7"/>
  <c r="Y218" i="8" l="1"/>
  <c r="Y219" i="8" s="1"/>
  <c r="Y177" i="4"/>
  <c r="Y197" i="4" s="1"/>
  <c r="V297" i="3"/>
  <c r="Z296" i="3"/>
  <c r="M163" i="5"/>
  <c r="AA248" i="1"/>
  <c r="L297" i="3"/>
  <c r="P297" i="3"/>
  <c r="Z264" i="3"/>
  <c r="T297" i="3"/>
  <c r="Z196" i="4"/>
  <c r="R205" i="2"/>
  <c r="Q197" i="4"/>
  <c r="R197" i="4"/>
  <c r="J197" i="4"/>
  <c r="S197" i="4"/>
  <c r="L197" i="4"/>
  <c r="T197" i="4"/>
  <c r="M197" i="4"/>
  <c r="U197" i="4"/>
  <c r="N197" i="4"/>
  <c r="V197" i="4"/>
  <c r="O197" i="4"/>
  <c r="W197" i="4"/>
  <c r="P197" i="4"/>
  <c r="X197" i="4"/>
  <c r="AA177" i="4"/>
  <c r="Z177" i="4"/>
  <c r="AA196" i="4"/>
  <c r="M297" i="3"/>
  <c r="W297" i="3"/>
  <c r="Q297" i="3"/>
  <c r="X297" i="3"/>
  <c r="J297" i="3"/>
  <c r="O297" i="3"/>
  <c r="R297" i="3"/>
  <c r="S205" i="2"/>
  <c r="L205" i="2"/>
  <c r="T205" i="2"/>
  <c r="M205" i="2"/>
  <c r="U205" i="2"/>
  <c r="N205" i="2"/>
  <c r="V205" i="2"/>
  <c r="O205" i="2"/>
  <c r="W205" i="2"/>
  <c r="P205" i="2"/>
  <c r="X205" i="2"/>
  <c r="Q205" i="2"/>
  <c r="AA204" i="2"/>
  <c r="Z204" i="2"/>
  <c r="AB278" i="1"/>
  <c r="Y248" i="1"/>
  <c r="AB248" i="1"/>
  <c r="AA278" i="1"/>
  <c r="Z248" i="1"/>
  <c r="L219" i="8"/>
  <c r="T219" i="8"/>
  <c r="Z218" i="8"/>
  <c r="M219" i="8"/>
  <c r="U219" i="8"/>
  <c r="N219" i="8"/>
  <c r="V219" i="8"/>
  <c r="O219" i="8"/>
  <c r="W219" i="8"/>
  <c r="P219" i="8"/>
  <c r="X219" i="8"/>
  <c r="Q219" i="8"/>
  <c r="R219" i="8"/>
  <c r="J219" i="8"/>
  <c r="S219" i="8"/>
  <c r="AB296" i="3"/>
  <c r="N297" i="3"/>
  <c r="J205" i="2"/>
  <c r="AA279" i="1"/>
  <c r="J279" i="1"/>
  <c r="S279" i="1"/>
  <c r="L279" i="1"/>
  <c r="T279" i="1"/>
  <c r="M279" i="1"/>
  <c r="U279" i="1"/>
  <c r="N279" i="1"/>
  <c r="V279" i="1"/>
  <c r="O279" i="1"/>
  <c r="W279" i="1"/>
  <c r="P279" i="1"/>
  <c r="X279" i="1"/>
  <c r="Y278" i="1"/>
  <c r="Q279" i="1"/>
  <c r="Z278" i="1"/>
  <c r="R279" i="1"/>
  <c r="AB177" i="4"/>
  <c r="AB197" i="4" s="1"/>
  <c r="Z297" i="3"/>
  <c r="Y297" i="3"/>
  <c r="AB264" i="3"/>
  <c r="AA264" i="3"/>
  <c r="AA297" i="3" s="1"/>
  <c r="Y205" i="2"/>
  <c r="Z182" i="2"/>
  <c r="AA182" i="2"/>
  <c r="AB182" i="2"/>
  <c r="AB205" i="2" s="1"/>
  <c r="AA218" i="8"/>
  <c r="AA219" i="8" s="1"/>
  <c r="AB218" i="8"/>
  <c r="AB219" i="8" s="1"/>
  <c r="Z219" i="8"/>
  <c r="N133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M132" i="7"/>
  <c r="M133" i="7" s="1"/>
  <c r="L132" i="7"/>
  <c r="J132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L118" i="7"/>
  <c r="J118" i="7"/>
  <c r="AB169" i="6"/>
  <c r="AA169" i="6"/>
  <c r="Z169" i="6"/>
  <c r="Y169" i="6"/>
  <c r="AB168" i="6"/>
  <c r="AA168" i="6"/>
  <c r="Z168" i="6"/>
  <c r="Y168" i="6"/>
  <c r="AB167" i="6"/>
  <c r="AA167" i="6"/>
  <c r="Z167" i="6"/>
  <c r="Y167" i="6"/>
  <c r="AB166" i="6"/>
  <c r="AA166" i="6"/>
  <c r="Z166" i="6"/>
  <c r="Y166" i="6"/>
  <c r="AB165" i="6"/>
  <c r="AA165" i="6"/>
  <c r="Z165" i="6"/>
  <c r="Y165" i="6"/>
  <c r="AB164" i="6"/>
  <c r="AA164" i="6"/>
  <c r="Z164" i="6"/>
  <c r="Y164" i="6"/>
  <c r="AB163" i="6"/>
  <c r="AA163" i="6"/>
  <c r="Z163" i="6"/>
  <c r="Y163" i="6"/>
  <c r="AB162" i="6"/>
  <c r="AA162" i="6"/>
  <c r="Z162" i="6"/>
  <c r="Y162" i="6"/>
  <c r="AB161" i="6"/>
  <c r="AA161" i="6"/>
  <c r="Z161" i="6"/>
  <c r="Y161" i="6"/>
  <c r="AB160" i="6"/>
  <c r="AA160" i="6"/>
  <c r="Z160" i="6"/>
  <c r="Y160" i="6"/>
  <c r="AB159" i="6"/>
  <c r="AA159" i="6"/>
  <c r="Z159" i="6"/>
  <c r="Y159" i="6"/>
  <c r="AB158" i="6"/>
  <c r="AA158" i="6"/>
  <c r="Z158" i="6"/>
  <c r="Y158" i="6"/>
  <c r="AB157" i="6"/>
  <c r="AA157" i="6"/>
  <c r="Z157" i="6"/>
  <c r="Y157" i="6"/>
  <c r="AB156" i="6"/>
  <c r="AA156" i="6"/>
  <c r="Z156" i="6"/>
  <c r="Y156" i="6"/>
  <c r="AB155" i="6"/>
  <c r="AA155" i="6"/>
  <c r="Z155" i="6"/>
  <c r="Y155" i="6"/>
  <c r="AB154" i="6"/>
  <c r="AA154" i="6"/>
  <c r="Z154" i="6"/>
  <c r="Y154" i="6"/>
  <c r="AB153" i="6"/>
  <c r="AA153" i="6"/>
  <c r="Z153" i="6"/>
  <c r="Y153" i="6"/>
  <c r="Y140" i="6"/>
  <c r="Z140" i="6"/>
  <c r="AA140" i="6"/>
  <c r="AB140" i="6"/>
  <c r="Y141" i="6"/>
  <c r="Z141" i="6"/>
  <c r="AA141" i="6"/>
  <c r="AB141" i="6"/>
  <c r="Y142" i="6"/>
  <c r="Z142" i="6"/>
  <c r="AA142" i="6"/>
  <c r="AB142" i="6"/>
  <c r="Y143" i="6"/>
  <c r="Z143" i="6"/>
  <c r="AA143" i="6"/>
  <c r="AB143" i="6"/>
  <c r="Y145" i="6"/>
  <c r="Z145" i="6"/>
  <c r="AA145" i="6"/>
  <c r="AB145" i="6"/>
  <c r="Y146" i="6"/>
  <c r="Z146" i="6"/>
  <c r="AA146" i="6"/>
  <c r="AB146" i="6"/>
  <c r="Y147" i="6"/>
  <c r="Z147" i="6"/>
  <c r="AA147" i="6"/>
  <c r="AB147" i="6"/>
  <c r="Y148" i="6"/>
  <c r="Z148" i="6"/>
  <c r="AA148" i="6"/>
  <c r="AB148" i="6"/>
  <c r="Y149" i="6"/>
  <c r="Z149" i="6"/>
  <c r="AA149" i="6"/>
  <c r="AB149" i="6"/>
  <c r="Y150" i="6"/>
  <c r="Z150" i="6"/>
  <c r="AA150" i="6"/>
  <c r="AB150" i="6"/>
  <c r="Y151" i="6"/>
  <c r="Z151" i="6"/>
  <c r="AA151" i="6"/>
  <c r="AB151" i="6"/>
  <c r="AB139" i="6"/>
  <c r="AA139" i="6"/>
  <c r="Z139" i="6"/>
  <c r="Y139" i="6"/>
  <c r="L162" i="5"/>
  <c r="L163" i="5" s="1"/>
  <c r="N145" i="5"/>
  <c r="N163" i="5" s="1"/>
  <c r="O145" i="5"/>
  <c r="O163" i="5" s="1"/>
  <c r="P145" i="5"/>
  <c r="P163" i="5" s="1"/>
  <c r="Q145" i="5"/>
  <c r="Q163" i="5" s="1"/>
  <c r="R145" i="5"/>
  <c r="R163" i="5" s="1"/>
  <c r="S145" i="5"/>
  <c r="S163" i="5" s="1"/>
  <c r="T145" i="5"/>
  <c r="T163" i="5" s="1"/>
  <c r="U145" i="5"/>
  <c r="U163" i="5" s="1"/>
  <c r="V145" i="5"/>
  <c r="V163" i="5" s="1"/>
  <c r="W145" i="5"/>
  <c r="W163" i="5" s="1"/>
  <c r="X145" i="5"/>
  <c r="X163" i="5" s="1"/>
  <c r="Y145" i="5"/>
  <c r="Y163" i="5" s="1"/>
  <c r="Z145" i="5"/>
  <c r="Z163" i="5" s="1"/>
  <c r="AA145" i="5"/>
  <c r="AA163" i="5" s="1"/>
  <c r="AB145" i="5"/>
  <c r="AB163" i="5" s="1"/>
  <c r="J162" i="5"/>
  <c r="Z279" i="1" l="1"/>
  <c r="Z205" i="2"/>
  <c r="Z197" i="4"/>
  <c r="AB297" i="3"/>
  <c r="Y279" i="1"/>
  <c r="AB279" i="1"/>
  <c r="AA197" i="4"/>
  <c r="AA205" i="2"/>
  <c r="J163" i="5"/>
  <c r="R133" i="7"/>
  <c r="U133" i="7"/>
  <c r="V133" i="7"/>
  <c r="Z133" i="7"/>
  <c r="L133" i="7"/>
  <c r="T133" i="7"/>
  <c r="AB133" i="7"/>
  <c r="O133" i="7"/>
  <c r="W133" i="7"/>
  <c r="P133" i="7"/>
  <c r="X133" i="7"/>
  <c r="Q133" i="7"/>
  <c r="Y133" i="7"/>
  <c r="J133" i="7"/>
  <c r="S133" i="7"/>
  <c r="AA133" i="7"/>
  <c r="Y151" i="17"/>
  <c r="J151" i="17"/>
  <c r="AB174" i="17"/>
  <c r="AA174" i="17"/>
  <c r="Z174" i="17"/>
  <c r="Y174" i="17"/>
  <c r="X174" i="17"/>
  <c r="W174" i="17"/>
  <c r="V174" i="17"/>
  <c r="U174" i="17"/>
  <c r="T174" i="17"/>
  <c r="S174" i="17"/>
  <c r="R174" i="17"/>
  <c r="Q174" i="17"/>
  <c r="P174" i="17"/>
  <c r="O174" i="17"/>
  <c r="N174" i="17"/>
  <c r="M174" i="17"/>
  <c r="L174" i="17"/>
  <c r="J174" i="17"/>
  <c r="AB151" i="17"/>
  <c r="AA151" i="17"/>
  <c r="Z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Y175" i="17" l="1"/>
  <c r="J175" i="17"/>
  <c r="L175" i="17"/>
  <c r="N175" i="17"/>
  <c r="P175" i="17"/>
  <c r="R175" i="17"/>
  <c r="T175" i="17"/>
  <c r="V175" i="17"/>
  <c r="X175" i="17"/>
  <c r="Z175" i="17"/>
  <c r="AB175" i="17"/>
  <c r="M175" i="17"/>
  <c r="O175" i="17"/>
  <c r="Q175" i="17"/>
  <c r="S175" i="17"/>
  <c r="U175" i="17"/>
  <c r="W175" i="17"/>
  <c r="AA175" i="17"/>
  <c r="AB117" i="16"/>
  <c r="AA117" i="16"/>
  <c r="Z117" i="16"/>
  <c r="Y117" i="16"/>
  <c r="X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J117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J102" i="16"/>
  <c r="Y120" i="15"/>
  <c r="J120" i="15"/>
  <c r="N120" i="15"/>
  <c r="M120" i="15"/>
  <c r="K140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J139" i="15"/>
  <c r="AB120" i="15"/>
  <c r="AA120" i="15"/>
  <c r="Z120" i="15"/>
  <c r="X120" i="15"/>
  <c r="W120" i="15"/>
  <c r="V120" i="15"/>
  <c r="U120" i="15"/>
  <c r="U140" i="15" s="1"/>
  <c r="T120" i="15"/>
  <c r="S120" i="15"/>
  <c r="R120" i="15"/>
  <c r="Q120" i="15"/>
  <c r="Q140" i="15" s="1"/>
  <c r="P120" i="15"/>
  <c r="O120" i="15"/>
  <c r="L120" i="15"/>
  <c r="W140" i="15" l="1"/>
  <c r="M140" i="15"/>
  <c r="N118" i="16"/>
  <c r="V118" i="16"/>
  <c r="O118" i="16"/>
  <c r="R140" i="15"/>
  <c r="S140" i="15"/>
  <c r="L140" i="15"/>
  <c r="T140" i="15"/>
  <c r="V140" i="15"/>
  <c r="O140" i="15"/>
  <c r="P140" i="15"/>
  <c r="X140" i="15"/>
  <c r="AB140" i="15"/>
  <c r="W118" i="16"/>
  <c r="N140" i="15"/>
  <c r="P118" i="16"/>
  <c r="X118" i="16"/>
  <c r="Q118" i="16"/>
  <c r="R118" i="16"/>
  <c r="Y140" i="15"/>
  <c r="J118" i="16"/>
  <c r="S118" i="16"/>
  <c r="Z140" i="15"/>
  <c r="L118" i="16"/>
  <c r="T118" i="16"/>
  <c r="AA140" i="15"/>
  <c r="M118" i="16"/>
  <c r="U118" i="16"/>
  <c r="AB118" i="16"/>
  <c r="AA118" i="16"/>
  <c r="Z118" i="16"/>
  <c r="Y118" i="16"/>
  <c r="J140" i="15"/>
  <c r="AB109" i="14"/>
  <c r="AB130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J109" i="14"/>
  <c r="L109" i="14"/>
  <c r="AA130" i="14"/>
  <c r="AA131" i="14" s="1"/>
  <c r="Z130" i="14"/>
  <c r="Y130" i="14"/>
  <c r="X130" i="14"/>
  <c r="W130" i="14"/>
  <c r="V130" i="14"/>
  <c r="U130" i="14"/>
  <c r="U131" i="14" s="1"/>
  <c r="T130" i="14"/>
  <c r="S130" i="14"/>
  <c r="S131" i="14" s="1"/>
  <c r="R130" i="14"/>
  <c r="Q130" i="14"/>
  <c r="P130" i="14"/>
  <c r="O130" i="14"/>
  <c r="N130" i="14"/>
  <c r="M130" i="14"/>
  <c r="M131" i="14" s="1"/>
  <c r="L130" i="14"/>
  <c r="J130" i="14"/>
  <c r="Q131" i="14" l="1"/>
  <c r="Y131" i="14"/>
  <c r="O131" i="14"/>
  <c r="W131" i="14"/>
  <c r="AB131" i="14"/>
  <c r="N131" i="14"/>
  <c r="P131" i="14"/>
  <c r="R131" i="14"/>
  <c r="T131" i="14"/>
  <c r="V131" i="14"/>
  <c r="X131" i="14"/>
  <c r="Z131" i="14"/>
  <c r="J131" i="14"/>
  <c r="L131" i="14"/>
  <c r="M101" i="13"/>
  <c r="N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L101" i="13"/>
  <c r="J101" i="13"/>
  <c r="AB118" i="13"/>
  <c r="AA118" i="13"/>
  <c r="AA119" i="13" s="1"/>
  <c r="Z118" i="13"/>
  <c r="Y118" i="13"/>
  <c r="Y119" i="13" s="1"/>
  <c r="X118" i="13"/>
  <c r="X119" i="13" s="1"/>
  <c r="W118" i="13"/>
  <c r="W119" i="13" s="1"/>
  <c r="V118" i="13"/>
  <c r="V119" i="13" s="1"/>
  <c r="U118" i="13"/>
  <c r="U119" i="13" s="1"/>
  <c r="T118" i="13"/>
  <c r="T119" i="13" s="1"/>
  <c r="S118" i="13"/>
  <c r="S119" i="13" s="1"/>
  <c r="R118" i="13"/>
  <c r="Q118" i="13"/>
  <c r="Q119" i="13" s="1"/>
  <c r="P118" i="13"/>
  <c r="P119" i="13" s="1"/>
  <c r="O118" i="13"/>
  <c r="O119" i="13" s="1"/>
  <c r="N118" i="13"/>
  <c r="M118" i="13"/>
  <c r="L118" i="13"/>
  <c r="J118" i="13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J96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J85" i="12"/>
  <c r="AB119" i="13" l="1"/>
  <c r="R119" i="13"/>
  <c r="Z119" i="13"/>
  <c r="L119" i="13"/>
  <c r="M119" i="13"/>
  <c r="AB97" i="12"/>
  <c r="N119" i="13"/>
  <c r="J119" i="13"/>
  <c r="L97" i="12"/>
  <c r="N97" i="12"/>
  <c r="P97" i="12"/>
  <c r="R97" i="12"/>
  <c r="T97" i="12"/>
  <c r="V97" i="12"/>
  <c r="X97" i="12"/>
  <c r="Z97" i="12"/>
  <c r="J97" i="12"/>
  <c r="M97" i="12"/>
  <c r="O97" i="12"/>
  <c r="Q97" i="12"/>
  <c r="S97" i="12"/>
  <c r="U97" i="12"/>
  <c r="W97" i="12"/>
  <c r="Y97" i="12"/>
  <c r="AA97" i="12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J131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J115" i="11"/>
  <c r="X132" i="11" l="1"/>
  <c r="P132" i="11"/>
  <c r="M132" i="11"/>
  <c r="U132" i="11"/>
  <c r="L132" i="11"/>
  <c r="T132" i="11"/>
  <c r="J132" i="11"/>
  <c r="AA132" i="11"/>
  <c r="S132" i="11"/>
  <c r="Q132" i="11"/>
  <c r="AB132" i="11"/>
  <c r="N132" i="11"/>
  <c r="V132" i="11"/>
  <c r="O132" i="11"/>
  <c r="W132" i="11"/>
  <c r="R132" i="11"/>
  <c r="Z132" i="11"/>
  <c r="Y132" i="11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J7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J87" i="10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J105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J93" i="9"/>
  <c r="AA106" i="9" l="1"/>
  <c r="S106" i="9"/>
  <c r="K106" i="9"/>
  <c r="M106" i="9"/>
  <c r="V106" i="9"/>
  <c r="AB106" i="9"/>
  <c r="T106" i="9"/>
  <c r="L106" i="9"/>
  <c r="J106" i="9"/>
  <c r="P106" i="9"/>
  <c r="W106" i="9"/>
  <c r="O106" i="9"/>
  <c r="Z106" i="9"/>
  <c r="R106" i="9"/>
  <c r="Y106" i="9"/>
  <c r="Q106" i="9"/>
  <c r="U106" i="9"/>
  <c r="X106" i="9"/>
  <c r="N106" i="9"/>
  <c r="Y125" i="4"/>
  <c r="Y144" i="4"/>
  <c r="AB125" i="4"/>
  <c r="J125" i="4"/>
  <c r="AA125" i="4"/>
  <c r="Z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AB144" i="4"/>
  <c r="AA144" i="4"/>
  <c r="Z144" i="4"/>
  <c r="X144" i="4"/>
  <c r="W144" i="4"/>
  <c r="V144" i="4"/>
  <c r="U144" i="4"/>
  <c r="T144" i="4"/>
  <c r="S144" i="4"/>
  <c r="S145" i="4" s="1"/>
  <c r="R144" i="4"/>
  <c r="Q144" i="4"/>
  <c r="P144" i="4"/>
  <c r="O144" i="4"/>
  <c r="N144" i="4"/>
  <c r="M144" i="4"/>
  <c r="L144" i="4"/>
  <c r="J144" i="4"/>
  <c r="J145" i="4" s="1"/>
  <c r="AB220" i="3"/>
  <c r="AA220" i="3"/>
  <c r="Z220" i="3"/>
  <c r="Y220" i="3"/>
  <c r="AB219" i="3"/>
  <c r="AA219" i="3"/>
  <c r="Z219" i="3"/>
  <c r="Y219" i="3"/>
  <c r="AB218" i="3"/>
  <c r="AA218" i="3"/>
  <c r="Z218" i="3"/>
  <c r="Y218" i="3"/>
  <c r="AB217" i="3"/>
  <c r="AA217" i="3"/>
  <c r="Z217" i="3"/>
  <c r="Y217" i="3"/>
  <c r="AB216" i="3"/>
  <c r="AA216" i="3"/>
  <c r="Z216" i="3"/>
  <c r="Y216" i="3"/>
  <c r="AB215" i="3"/>
  <c r="AA215" i="3"/>
  <c r="Z215" i="3"/>
  <c r="Y215" i="3"/>
  <c r="AB214" i="3"/>
  <c r="AA214" i="3"/>
  <c r="Z214" i="3"/>
  <c r="Y214" i="3"/>
  <c r="AB213" i="3"/>
  <c r="AA213" i="3"/>
  <c r="Z213" i="3"/>
  <c r="Y213" i="3"/>
  <c r="AB212" i="3"/>
  <c r="AA212" i="3"/>
  <c r="Z212" i="3"/>
  <c r="Y212" i="3"/>
  <c r="AB211" i="3"/>
  <c r="AA211" i="3"/>
  <c r="Z211" i="3"/>
  <c r="Y211" i="3"/>
  <c r="AB210" i="3"/>
  <c r="AA210" i="3"/>
  <c r="Z210" i="3"/>
  <c r="Y210" i="3"/>
  <c r="AB209" i="3"/>
  <c r="AA209" i="3"/>
  <c r="Z209" i="3"/>
  <c r="Y209" i="3"/>
  <c r="AB208" i="3"/>
  <c r="AA208" i="3"/>
  <c r="Z208" i="3"/>
  <c r="Y208" i="3"/>
  <c r="AB207" i="3"/>
  <c r="AA207" i="3"/>
  <c r="Z207" i="3"/>
  <c r="Y207" i="3"/>
  <c r="AB206" i="3"/>
  <c r="AA206" i="3"/>
  <c r="Z206" i="3"/>
  <c r="Y206" i="3"/>
  <c r="AB205" i="3"/>
  <c r="AA205" i="3"/>
  <c r="Z205" i="3"/>
  <c r="Y205" i="3"/>
  <c r="AB204" i="3"/>
  <c r="AA204" i="3"/>
  <c r="Z204" i="3"/>
  <c r="Y204" i="3"/>
  <c r="AB203" i="3"/>
  <c r="AA203" i="3"/>
  <c r="Z203" i="3"/>
  <c r="Y203" i="3"/>
  <c r="AB202" i="3"/>
  <c r="AA202" i="3"/>
  <c r="Z202" i="3"/>
  <c r="Y202" i="3"/>
  <c r="AB201" i="3"/>
  <c r="AA201" i="3"/>
  <c r="Z201" i="3"/>
  <c r="Y201" i="3"/>
  <c r="AB200" i="3"/>
  <c r="AA200" i="3"/>
  <c r="Z200" i="3"/>
  <c r="Y200" i="3"/>
  <c r="AB199" i="3"/>
  <c r="AA199" i="3"/>
  <c r="Z199" i="3"/>
  <c r="Y199" i="3"/>
  <c r="AB198" i="3"/>
  <c r="AA198" i="3"/>
  <c r="Z198" i="3"/>
  <c r="Y198" i="3"/>
  <c r="AB197" i="3"/>
  <c r="AA197" i="3"/>
  <c r="Z197" i="3"/>
  <c r="Y197" i="3"/>
  <c r="AB196" i="3"/>
  <c r="AA196" i="3"/>
  <c r="Z196" i="3"/>
  <c r="Y196" i="3"/>
  <c r="AB195" i="3"/>
  <c r="AA195" i="3"/>
  <c r="Z195" i="3"/>
  <c r="Y195" i="3"/>
  <c r="AB194" i="3"/>
  <c r="AA194" i="3"/>
  <c r="Z194" i="3"/>
  <c r="Y194" i="3"/>
  <c r="AB193" i="3"/>
  <c r="AA193" i="3"/>
  <c r="Z193" i="3"/>
  <c r="Y193" i="3"/>
  <c r="AB192" i="3"/>
  <c r="AA192" i="3"/>
  <c r="Z192" i="3"/>
  <c r="Y192" i="3"/>
  <c r="AB191" i="3"/>
  <c r="AA191" i="3"/>
  <c r="Z191" i="3"/>
  <c r="Y191" i="3"/>
  <c r="AB190" i="3"/>
  <c r="AA190" i="3"/>
  <c r="Z190" i="3"/>
  <c r="Y190" i="3"/>
  <c r="Y221" i="3" s="1"/>
  <c r="Y159" i="3"/>
  <c r="Z159" i="3"/>
  <c r="AA159" i="3"/>
  <c r="AB159" i="3"/>
  <c r="Y160" i="3"/>
  <c r="Z160" i="3"/>
  <c r="AA160" i="3"/>
  <c r="AB160" i="3"/>
  <c r="Y161" i="3"/>
  <c r="Z161" i="3"/>
  <c r="AA161" i="3"/>
  <c r="AB161" i="3"/>
  <c r="Y162" i="3"/>
  <c r="Z162" i="3"/>
  <c r="AA162" i="3"/>
  <c r="AB162" i="3"/>
  <c r="Y163" i="3"/>
  <c r="Z163" i="3"/>
  <c r="AA163" i="3"/>
  <c r="AB163" i="3"/>
  <c r="Y164" i="3"/>
  <c r="Z164" i="3"/>
  <c r="AA164" i="3"/>
  <c r="AB164" i="3"/>
  <c r="Y165" i="3"/>
  <c r="Z165" i="3"/>
  <c r="AA165" i="3"/>
  <c r="AB165" i="3"/>
  <c r="Y166" i="3"/>
  <c r="Z166" i="3"/>
  <c r="AA166" i="3"/>
  <c r="AB166" i="3"/>
  <c r="Y167" i="3"/>
  <c r="Z167" i="3"/>
  <c r="AA167" i="3"/>
  <c r="AB167" i="3"/>
  <c r="Y168" i="3"/>
  <c r="Z168" i="3"/>
  <c r="AA168" i="3"/>
  <c r="AB168" i="3"/>
  <c r="Y169" i="3"/>
  <c r="Z169" i="3"/>
  <c r="AA169" i="3"/>
  <c r="AB169" i="3"/>
  <c r="Y170" i="3"/>
  <c r="Z170" i="3"/>
  <c r="AA170" i="3"/>
  <c r="AB170" i="3"/>
  <c r="Y171" i="3"/>
  <c r="Z171" i="3"/>
  <c r="AA171" i="3"/>
  <c r="AB171" i="3"/>
  <c r="Y172" i="3"/>
  <c r="Z172" i="3"/>
  <c r="AA172" i="3"/>
  <c r="AB172" i="3"/>
  <c r="Y173" i="3"/>
  <c r="Z173" i="3"/>
  <c r="AA173" i="3"/>
  <c r="AB173" i="3"/>
  <c r="Y174" i="3"/>
  <c r="Z174" i="3"/>
  <c r="AA174" i="3"/>
  <c r="AB174" i="3"/>
  <c r="Y175" i="3"/>
  <c r="Z175" i="3"/>
  <c r="AA175" i="3"/>
  <c r="AB175" i="3"/>
  <c r="Y176" i="3"/>
  <c r="Z176" i="3"/>
  <c r="AA176" i="3"/>
  <c r="AB176" i="3"/>
  <c r="Y177" i="3"/>
  <c r="Z177" i="3"/>
  <c r="AA177" i="3"/>
  <c r="AB177" i="3"/>
  <c r="Y178" i="3"/>
  <c r="Z178" i="3"/>
  <c r="AA178" i="3"/>
  <c r="AB178" i="3"/>
  <c r="Y179" i="3"/>
  <c r="Z179" i="3"/>
  <c r="AA179" i="3"/>
  <c r="AB179" i="3"/>
  <c r="Y180" i="3"/>
  <c r="Z180" i="3"/>
  <c r="AA180" i="3"/>
  <c r="AB180" i="3"/>
  <c r="Y181" i="3"/>
  <c r="Z181" i="3"/>
  <c r="AA181" i="3"/>
  <c r="AB181" i="3"/>
  <c r="Y182" i="3"/>
  <c r="Z182" i="3"/>
  <c r="AA182" i="3"/>
  <c r="AB182" i="3"/>
  <c r="Y183" i="3"/>
  <c r="Z183" i="3"/>
  <c r="AA183" i="3"/>
  <c r="AB183" i="3"/>
  <c r="Y184" i="3"/>
  <c r="Z184" i="3"/>
  <c r="AA184" i="3"/>
  <c r="AB184" i="3"/>
  <c r="Y185" i="3"/>
  <c r="Z185" i="3"/>
  <c r="AA185" i="3"/>
  <c r="AB185" i="3"/>
  <c r="Y186" i="3"/>
  <c r="Z186" i="3"/>
  <c r="AA186" i="3"/>
  <c r="AB186" i="3"/>
  <c r="Y187" i="3"/>
  <c r="Z187" i="3"/>
  <c r="AA187" i="3"/>
  <c r="AB187" i="3"/>
  <c r="Y188" i="3"/>
  <c r="Z188" i="3"/>
  <c r="AA188" i="3"/>
  <c r="AB188" i="3"/>
  <c r="AB158" i="3"/>
  <c r="AA158" i="3"/>
  <c r="Z158" i="3"/>
  <c r="Y158" i="3"/>
  <c r="K221" i="3"/>
  <c r="K222" i="3" s="1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X189" i="3"/>
  <c r="W189" i="3"/>
  <c r="V189" i="3"/>
  <c r="U189" i="3"/>
  <c r="T189" i="3"/>
  <c r="S189" i="3"/>
  <c r="R189" i="3"/>
  <c r="Q189" i="3"/>
  <c r="P189" i="3"/>
  <c r="P222" i="3" s="1"/>
  <c r="O189" i="3"/>
  <c r="N189" i="3"/>
  <c r="M189" i="3"/>
  <c r="L189" i="3"/>
  <c r="J189" i="3"/>
  <c r="J221" i="3"/>
  <c r="L111" i="3"/>
  <c r="AB151" i="2"/>
  <c r="AA151" i="2"/>
  <c r="Z151" i="2"/>
  <c r="Y151" i="2"/>
  <c r="AB150" i="2"/>
  <c r="AA150" i="2"/>
  <c r="Z150" i="2"/>
  <c r="Y150" i="2"/>
  <c r="AB149" i="2"/>
  <c r="AA149" i="2"/>
  <c r="Z149" i="2"/>
  <c r="Y149" i="2"/>
  <c r="AB148" i="2"/>
  <c r="AA148" i="2"/>
  <c r="Z148" i="2"/>
  <c r="Y148" i="2"/>
  <c r="AB147" i="2"/>
  <c r="AA147" i="2"/>
  <c r="Z147" i="2"/>
  <c r="Y147" i="2"/>
  <c r="AB146" i="2"/>
  <c r="AA146" i="2"/>
  <c r="Z146" i="2"/>
  <c r="Y146" i="2"/>
  <c r="AB145" i="2"/>
  <c r="AA145" i="2"/>
  <c r="Z145" i="2"/>
  <c r="Y145" i="2"/>
  <c r="AB144" i="2"/>
  <c r="AA144" i="2"/>
  <c r="Z144" i="2"/>
  <c r="Y144" i="2"/>
  <c r="AB143" i="2"/>
  <c r="AA143" i="2"/>
  <c r="Z143" i="2"/>
  <c r="Y143" i="2"/>
  <c r="AB142" i="2"/>
  <c r="AA142" i="2"/>
  <c r="Z142" i="2"/>
  <c r="Y142" i="2"/>
  <c r="AB141" i="2"/>
  <c r="AA141" i="2"/>
  <c r="Z141" i="2"/>
  <c r="Y141" i="2"/>
  <c r="AB140" i="2"/>
  <c r="AA140" i="2"/>
  <c r="Z140" i="2"/>
  <c r="Y140" i="2"/>
  <c r="AB139" i="2"/>
  <c r="AA139" i="2"/>
  <c r="Z139" i="2"/>
  <c r="Y139" i="2"/>
  <c r="AB138" i="2"/>
  <c r="AA138" i="2"/>
  <c r="Z138" i="2"/>
  <c r="Y138" i="2"/>
  <c r="AB137" i="2"/>
  <c r="AA137" i="2"/>
  <c r="Z137" i="2"/>
  <c r="Y137" i="2"/>
  <c r="AB136" i="2"/>
  <c r="AA136" i="2"/>
  <c r="Z136" i="2"/>
  <c r="Y136" i="2"/>
  <c r="AB135" i="2"/>
  <c r="AA135" i="2"/>
  <c r="Z135" i="2"/>
  <c r="Y135" i="2"/>
  <c r="AB134" i="2"/>
  <c r="AA134" i="2"/>
  <c r="Z134" i="2"/>
  <c r="Y134" i="2"/>
  <c r="AB133" i="2"/>
  <c r="AA133" i="2"/>
  <c r="Z133" i="2"/>
  <c r="Y133" i="2"/>
  <c r="AB132" i="2"/>
  <c r="AA132" i="2"/>
  <c r="Z132" i="2"/>
  <c r="Y132" i="2"/>
  <c r="AB131" i="2"/>
  <c r="AA131" i="2"/>
  <c r="Z131" i="2"/>
  <c r="Y131" i="2"/>
  <c r="AB129" i="2"/>
  <c r="AA129" i="2"/>
  <c r="Z129" i="2"/>
  <c r="Y129" i="2"/>
  <c r="AB128" i="2"/>
  <c r="AA128" i="2"/>
  <c r="Z128" i="2"/>
  <c r="Y128" i="2"/>
  <c r="AB127" i="2"/>
  <c r="AA127" i="2"/>
  <c r="Z127" i="2"/>
  <c r="Y127" i="2"/>
  <c r="AB126" i="2"/>
  <c r="AA126" i="2"/>
  <c r="Z126" i="2"/>
  <c r="Y126" i="2"/>
  <c r="AB125" i="2"/>
  <c r="AA125" i="2"/>
  <c r="Z125" i="2"/>
  <c r="Y125" i="2"/>
  <c r="AB124" i="2"/>
  <c r="AA124" i="2"/>
  <c r="Z124" i="2"/>
  <c r="Y124" i="2"/>
  <c r="AB123" i="2"/>
  <c r="AA123" i="2"/>
  <c r="Z123" i="2"/>
  <c r="Y123" i="2"/>
  <c r="AB122" i="2"/>
  <c r="AA122" i="2"/>
  <c r="Z122" i="2"/>
  <c r="Y122" i="2"/>
  <c r="AB121" i="2"/>
  <c r="AA121" i="2"/>
  <c r="Z121" i="2"/>
  <c r="Y121" i="2"/>
  <c r="AB120" i="2"/>
  <c r="AA120" i="2"/>
  <c r="Z120" i="2"/>
  <c r="Y120" i="2"/>
  <c r="AB119" i="2"/>
  <c r="AA119" i="2"/>
  <c r="Z119" i="2"/>
  <c r="Y119" i="2"/>
  <c r="AB118" i="2"/>
  <c r="AA118" i="2"/>
  <c r="Z118" i="2"/>
  <c r="Y118" i="2"/>
  <c r="AB117" i="2"/>
  <c r="AA117" i="2"/>
  <c r="Z117" i="2"/>
  <c r="Y117" i="2"/>
  <c r="AB116" i="2"/>
  <c r="AA116" i="2"/>
  <c r="Z116" i="2"/>
  <c r="Y116" i="2"/>
  <c r="AB115" i="2"/>
  <c r="AA115" i="2"/>
  <c r="Z115" i="2"/>
  <c r="Y115" i="2"/>
  <c r="AB114" i="2"/>
  <c r="AA114" i="2"/>
  <c r="Z114" i="2"/>
  <c r="Y114" i="2"/>
  <c r="AB113" i="2"/>
  <c r="AA113" i="2"/>
  <c r="Z113" i="2"/>
  <c r="Y113" i="2"/>
  <c r="AB112" i="2"/>
  <c r="AA112" i="2"/>
  <c r="Z112" i="2"/>
  <c r="Y11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J152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J130" i="2"/>
  <c r="Q222" i="3" l="1"/>
  <c r="AA130" i="2"/>
  <c r="AA152" i="2"/>
  <c r="L222" i="3"/>
  <c r="T222" i="3"/>
  <c r="AA221" i="3"/>
  <c r="Z130" i="2"/>
  <c r="AB130" i="2"/>
  <c r="N222" i="3"/>
  <c r="Y145" i="4"/>
  <c r="V222" i="3"/>
  <c r="O222" i="3"/>
  <c r="W222" i="3"/>
  <c r="AB221" i="3"/>
  <c r="Y130" i="2"/>
  <c r="Y152" i="2"/>
  <c r="Z152" i="2"/>
  <c r="J153" i="2"/>
  <c r="M145" i="4"/>
  <c r="U145" i="4"/>
  <c r="Q145" i="4"/>
  <c r="O145" i="4"/>
  <c r="W145" i="4"/>
  <c r="Z221" i="3"/>
  <c r="X222" i="3"/>
  <c r="Z189" i="3"/>
  <c r="Y189" i="3"/>
  <c r="Y222" i="3" s="1"/>
  <c r="R222" i="3"/>
  <c r="AA189" i="3"/>
  <c r="M222" i="3"/>
  <c r="U222" i="3"/>
  <c r="AB189" i="3"/>
  <c r="S222" i="3"/>
  <c r="AA145" i="4"/>
  <c r="AB145" i="4"/>
  <c r="AB152" i="2"/>
  <c r="L145" i="4"/>
  <c r="N145" i="4"/>
  <c r="P145" i="4"/>
  <c r="R145" i="4"/>
  <c r="T145" i="4"/>
  <c r="V145" i="4"/>
  <c r="X145" i="4"/>
  <c r="Z145" i="4"/>
  <c r="J222" i="3"/>
  <c r="L153" i="2"/>
  <c r="N153" i="2"/>
  <c r="P153" i="2"/>
  <c r="R153" i="2"/>
  <c r="T153" i="2"/>
  <c r="V153" i="2"/>
  <c r="X153" i="2"/>
  <c r="M153" i="2"/>
  <c r="O153" i="2"/>
  <c r="Q153" i="2"/>
  <c r="S153" i="2"/>
  <c r="U153" i="2"/>
  <c r="W153" i="2"/>
  <c r="Z153" i="2"/>
  <c r="AB205" i="1"/>
  <c r="AA205" i="1"/>
  <c r="Z205" i="1"/>
  <c r="Y205" i="1"/>
  <c r="AB204" i="1"/>
  <c r="AA204" i="1"/>
  <c r="Z204" i="1"/>
  <c r="Y204" i="1"/>
  <c r="AB203" i="1"/>
  <c r="AA203" i="1"/>
  <c r="Z203" i="1"/>
  <c r="Y203" i="1"/>
  <c r="AB202" i="1"/>
  <c r="AA202" i="1"/>
  <c r="Z202" i="1"/>
  <c r="Y202" i="1"/>
  <c r="AB201" i="1"/>
  <c r="AA201" i="1"/>
  <c r="Z201" i="1"/>
  <c r="Y201" i="1"/>
  <c r="AB200" i="1"/>
  <c r="AA200" i="1"/>
  <c r="Z200" i="1"/>
  <c r="Y200" i="1"/>
  <c r="AB199" i="1"/>
  <c r="AA199" i="1"/>
  <c r="Z199" i="1"/>
  <c r="Y199" i="1"/>
  <c r="AB198" i="1"/>
  <c r="AA198" i="1"/>
  <c r="Z198" i="1"/>
  <c r="Y198" i="1"/>
  <c r="AB197" i="1"/>
  <c r="AA197" i="1"/>
  <c r="Z197" i="1"/>
  <c r="Y197" i="1"/>
  <c r="AB196" i="1"/>
  <c r="AA196" i="1"/>
  <c r="Z196" i="1"/>
  <c r="Y196" i="1"/>
  <c r="AB195" i="1"/>
  <c r="AA195" i="1"/>
  <c r="Z195" i="1"/>
  <c r="Y195" i="1"/>
  <c r="AB194" i="1"/>
  <c r="AA194" i="1"/>
  <c r="Z194" i="1"/>
  <c r="Y194" i="1"/>
  <c r="AB193" i="1"/>
  <c r="AA193" i="1"/>
  <c r="Z193" i="1"/>
  <c r="Y193" i="1"/>
  <c r="AB192" i="1"/>
  <c r="AA192" i="1"/>
  <c r="Z192" i="1"/>
  <c r="Y192" i="1"/>
  <c r="AB191" i="1"/>
  <c r="AA191" i="1"/>
  <c r="Z191" i="1"/>
  <c r="Y191" i="1"/>
  <c r="AB190" i="1"/>
  <c r="AA190" i="1"/>
  <c r="Z190" i="1"/>
  <c r="Y190" i="1"/>
  <c r="AB189" i="1"/>
  <c r="AA189" i="1"/>
  <c r="Z189" i="1"/>
  <c r="Y189" i="1"/>
  <c r="AB188" i="1"/>
  <c r="AA188" i="1"/>
  <c r="Z188" i="1"/>
  <c r="Y188" i="1"/>
  <c r="AB187" i="1"/>
  <c r="AA187" i="1"/>
  <c r="Z187" i="1"/>
  <c r="Y187" i="1"/>
  <c r="AB186" i="1"/>
  <c r="AA186" i="1"/>
  <c r="Z186" i="1"/>
  <c r="Y186" i="1"/>
  <c r="AB185" i="1"/>
  <c r="AA185" i="1"/>
  <c r="Z185" i="1"/>
  <c r="Y185" i="1"/>
  <c r="AB184" i="1"/>
  <c r="AA184" i="1"/>
  <c r="Z184" i="1"/>
  <c r="Y184" i="1"/>
  <c r="AB183" i="1"/>
  <c r="AA183" i="1"/>
  <c r="Z183" i="1"/>
  <c r="Y183" i="1"/>
  <c r="AB182" i="1"/>
  <c r="AA182" i="1"/>
  <c r="Z182" i="1"/>
  <c r="Y182" i="1"/>
  <c r="AB181" i="1"/>
  <c r="AA181" i="1"/>
  <c r="Z181" i="1"/>
  <c r="Y181" i="1"/>
  <c r="AB180" i="1"/>
  <c r="AA180" i="1"/>
  <c r="Z180" i="1"/>
  <c r="Y180" i="1"/>
  <c r="AB179" i="1"/>
  <c r="AA179" i="1"/>
  <c r="Z179" i="1"/>
  <c r="Y179" i="1"/>
  <c r="AB178" i="1"/>
  <c r="AA178" i="1"/>
  <c r="Z178" i="1"/>
  <c r="Y178" i="1"/>
  <c r="AB177" i="1"/>
  <c r="AA177" i="1"/>
  <c r="Z177" i="1"/>
  <c r="Y177" i="1"/>
  <c r="Y147" i="1"/>
  <c r="Z147" i="1"/>
  <c r="AA147" i="1"/>
  <c r="AB147" i="1"/>
  <c r="Y148" i="1"/>
  <c r="Z148" i="1"/>
  <c r="AA148" i="1"/>
  <c r="AB148" i="1"/>
  <c r="Y149" i="1"/>
  <c r="Z149" i="1"/>
  <c r="AA149" i="1"/>
  <c r="AB149" i="1"/>
  <c r="Y150" i="1"/>
  <c r="Z150" i="1"/>
  <c r="AA150" i="1"/>
  <c r="AB150" i="1"/>
  <c r="Y151" i="1"/>
  <c r="Z151" i="1"/>
  <c r="AA151" i="1"/>
  <c r="AB151" i="1"/>
  <c r="Y152" i="1"/>
  <c r="Z152" i="1"/>
  <c r="AA152" i="1"/>
  <c r="AB152" i="1"/>
  <c r="Y153" i="1"/>
  <c r="Z153" i="1"/>
  <c r="AA153" i="1"/>
  <c r="AB153" i="1"/>
  <c r="Y154" i="1"/>
  <c r="Z154" i="1"/>
  <c r="AA154" i="1"/>
  <c r="AB154" i="1"/>
  <c r="Y155" i="1"/>
  <c r="Z155" i="1"/>
  <c r="AA155" i="1"/>
  <c r="AB155" i="1"/>
  <c r="Y156" i="1"/>
  <c r="Z156" i="1"/>
  <c r="AA156" i="1"/>
  <c r="AB156" i="1"/>
  <c r="Y157" i="1"/>
  <c r="Z157" i="1"/>
  <c r="AA157" i="1"/>
  <c r="AB157" i="1"/>
  <c r="Y158" i="1"/>
  <c r="Z158" i="1"/>
  <c r="AA158" i="1"/>
  <c r="AB158" i="1"/>
  <c r="Y159" i="1"/>
  <c r="Z159" i="1"/>
  <c r="AA159" i="1"/>
  <c r="AB159" i="1"/>
  <c r="Y160" i="1"/>
  <c r="Z160" i="1"/>
  <c r="AA160" i="1"/>
  <c r="AB160" i="1"/>
  <c r="Y161" i="1"/>
  <c r="Z161" i="1"/>
  <c r="AA161" i="1"/>
  <c r="AB161" i="1"/>
  <c r="Y162" i="1"/>
  <c r="Z162" i="1"/>
  <c r="AA162" i="1"/>
  <c r="AB162" i="1"/>
  <c r="Y163" i="1"/>
  <c r="Z163" i="1"/>
  <c r="AA163" i="1"/>
  <c r="AB163" i="1"/>
  <c r="Y164" i="1"/>
  <c r="Z164" i="1"/>
  <c r="AA164" i="1"/>
  <c r="AB164" i="1"/>
  <c r="Y165" i="1"/>
  <c r="Z165" i="1"/>
  <c r="AA165" i="1"/>
  <c r="AB165" i="1"/>
  <c r="Y166" i="1"/>
  <c r="Z166" i="1"/>
  <c r="AA166" i="1"/>
  <c r="AB166" i="1"/>
  <c r="Y167" i="1"/>
  <c r="Z167" i="1"/>
  <c r="AA167" i="1"/>
  <c r="AB167" i="1"/>
  <c r="Y168" i="1"/>
  <c r="Z168" i="1"/>
  <c r="AA168" i="1"/>
  <c r="AB168" i="1"/>
  <c r="Y169" i="1"/>
  <c r="Z169" i="1"/>
  <c r="AA169" i="1"/>
  <c r="AB169" i="1"/>
  <c r="Y170" i="1"/>
  <c r="Z170" i="1"/>
  <c r="AA170" i="1"/>
  <c r="AB170" i="1"/>
  <c r="Y171" i="1"/>
  <c r="Z171" i="1"/>
  <c r="AA171" i="1"/>
  <c r="AB171" i="1"/>
  <c r="Y172" i="1"/>
  <c r="Z172" i="1"/>
  <c r="AA172" i="1"/>
  <c r="AB172" i="1"/>
  <c r="Y173" i="1"/>
  <c r="Z173" i="1"/>
  <c r="AA173" i="1"/>
  <c r="AB173" i="1"/>
  <c r="Y174" i="1"/>
  <c r="Z174" i="1"/>
  <c r="AA174" i="1"/>
  <c r="AB174" i="1"/>
  <c r="Y175" i="1"/>
  <c r="Z175" i="1"/>
  <c r="AA175" i="1"/>
  <c r="AB175" i="1"/>
  <c r="AB146" i="1"/>
  <c r="AA146" i="1"/>
  <c r="Z146" i="1"/>
  <c r="Y146" i="1"/>
  <c r="L176" i="1"/>
  <c r="K206" i="1"/>
  <c r="K207" i="1" s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J20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J176" i="1"/>
  <c r="X84" i="8"/>
  <c r="X83" i="8"/>
  <c r="Y83" i="8"/>
  <c r="Z83" i="8"/>
  <c r="Y84" i="8"/>
  <c r="Z84" i="8"/>
  <c r="M85" i="8"/>
  <c r="N85" i="8"/>
  <c r="O85" i="8"/>
  <c r="P85" i="8"/>
  <c r="Q85" i="8"/>
  <c r="R85" i="8"/>
  <c r="S85" i="8"/>
  <c r="T85" i="8"/>
  <c r="U85" i="8"/>
  <c r="V85" i="8"/>
  <c r="W85" i="8"/>
  <c r="L85" i="8"/>
  <c r="M83" i="7"/>
  <c r="N83" i="7"/>
  <c r="N152" i="6"/>
  <c r="M152" i="6"/>
  <c r="AB162" i="8"/>
  <c r="AA162" i="8"/>
  <c r="Z162" i="8"/>
  <c r="Y162" i="8"/>
  <c r="AB161" i="8"/>
  <c r="AA161" i="8"/>
  <c r="Z161" i="8"/>
  <c r="Y161" i="8"/>
  <c r="AB160" i="8"/>
  <c r="AA160" i="8"/>
  <c r="Z160" i="8"/>
  <c r="Y160" i="8"/>
  <c r="AB159" i="8"/>
  <c r="AA159" i="8"/>
  <c r="Z159" i="8"/>
  <c r="Y159" i="8"/>
  <c r="AB158" i="8"/>
  <c r="AA158" i="8"/>
  <c r="Z158" i="8"/>
  <c r="Y158" i="8"/>
  <c r="AB157" i="8"/>
  <c r="AA157" i="8"/>
  <c r="Z157" i="8"/>
  <c r="Y157" i="8"/>
  <c r="AB156" i="8"/>
  <c r="AA156" i="8"/>
  <c r="Z156" i="8"/>
  <c r="Y156" i="8"/>
  <c r="AB155" i="8"/>
  <c r="AA155" i="8"/>
  <c r="Z155" i="8"/>
  <c r="Y155" i="8"/>
  <c r="AB154" i="8"/>
  <c r="AA154" i="8"/>
  <c r="Z154" i="8"/>
  <c r="Y154" i="8"/>
  <c r="AB153" i="8"/>
  <c r="AA153" i="8"/>
  <c r="Z153" i="8"/>
  <c r="Y153" i="8"/>
  <c r="AB152" i="8"/>
  <c r="AA152" i="8"/>
  <c r="Z152" i="8"/>
  <c r="Y152" i="8"/>
  <c r="AB151" i="8"/>
  <c r="AA151" i="8"/>
  <c r="Z151" i="8"/>
  <c r="Y151" i="8"/>
  <c r="AB150" i="8"/>
  <c r="AA150" i="8"/>
  <c r="Z150" i="8"/>
  <c r="Y150" i="8"/>
  <c r="AB149" i="8"/>
  <c r="AA149" i="8"/>
  <c r="Z149" i="8"/>
  <c r="Y149" i="8"/>
  <c r="AB148" i="8"/>
  <c r="AA148" i="8"/>
  <c r="Z148" i="8"/>
  <c r="Y148" i="8"/>
  <c r="AB147" i="8"/>
  <c r="AA147" i="8"/>
  <c r="Z147" i="8"/>
  <c r="Y147" i="8"/>
  <c r="AB146" i="8"/>
  <c r="AA146" i="8"/>
  <c r="Z146" i="8"/>
  <c r="Y146" i="8"/>
  <c r="AB145" i="8"/>
  <c r="AA145" i="8"/>
  <c r="Z145" i="8"/>
  <c r="Y145" i="8"/>
  <c r="AB144" i="8"/>
  <c r="AB163" i="8" s="1"/>
  <c r="AA144" i="8"/>
  <c r="Z144" i="8"/>
  <c r="Y144" i="8"/>
  <c r="Y120" i="8"/>
  <c r="Z120" i="8"/>
  <c r="AA120" i="8"/>
  <c r="AB120" i="8"/>
  <c r="Y121" i="8"/>
  <c r="Z121" i="8"/>
  <c r="AA121" i="8"/>
  <c r="AB121" i="8"/>
  <c r="Y122" i="8"/>
  <c r="Z122" i="8"/>
  <c r="AA122" i="8"/>
  <c r="AB122" i="8"/>
  <c r="Y123" i="8"/>
  <c r="Z123" i="8"/>
  <c r="AA123" i="8"/>
  <c r="AB123" i="8"/>
  <c r="Y124" i="8"/>
  <c r="Z124" i="8"/>
  <c r="AA124" i="8"/>
  <c r="AB124" i="8"/>
  <c r="Y125" i="8"/>
  <c r="Z125" i="8"/>
  <c r="AA125" i="8"/>
  <c r="AB125" i="8"/>
  <c r="Y126" i="8"/>
  <c r="Z126" i="8"/>
  <c r="AA126" i="8"/>
  <c r="AB126" i="8"/>
  <c r="Y127" i="8"/>
  <c r="Z127" i="8"/>
  <c r="AA127" i="8"/>
  <c r="AB127" i="8"/>
  <c r="Y128" i="8"/>
  <c r="Z128" i="8"/>
  <c r="AA128" i="8"/>
  <c r="AB128" i="8"/>
  <c r="Y129" i="8"/>
  <c r="Z129" i="8"/>
  <c r="AA129" i="8"/>
  <c r="AB129" i="8"/>
  <c r="Y130" i="8"/>
  <c r="Z130" i="8"/>
  <c r="AA130" i="8"/>
  <c r="AB130" i="8"/>
  <c r="Y131" i="8"/>
  <c r="Z131" i="8"/>
  <c r="AA131" i="8"/>
  <c r="AB131" i="8"/>
  <c r="Y132" i="8"/>
  <c r="Z132" i="8"/>
  <c r="AA132" i="8"/>
  <c r="AB132" i="8"/>
  <c r="Y133" i="8"/>
  <c r="Z133" i="8"/>
  <c r="AA133" i="8"/>
  <c r="AB133" i="8"/>
  <c r="Y134" i="8"/>
  <c r="Z134" i="8"/>
  <c r="AA134" i="8"/>
  <c r="AB134" i="8"/>
  <c r="Y135" i="8"/>
  <c r="Z135" i="8"/>
  <c r="AA135" i="8"/>
  <c r="AB135" i="8"/>
  <c r="Y136" i="8"/>
  <c r="Z136" i="8"/>
  <c r="AA136" i="8"/>
  <c r="AB136" i="8"/>
  <c r="Y137" i="8"/>
  <c r="Z137" i="8"/>
  <c r="AA137" i="8"/>
  <c r="AB137" i="8"/>
  <c r="Y138" i="8"/>
  <c r="Z138" i="8"/>
  <c r="AA138" i="8"/>
  <c r="AB138" i="8"/>
  <c r="Y139" i="8"/>
  <c r="Z139" i="8"/>
  <c r="AA139" i="8"/>
  <c r="AB139" i="8"/>
  <c r="Y140" i="8"/>
  <c r="Z140" i="8"/>
  <c r="AA140" i="8"/>
  <c r="AB140" i="8"/>
  <c r="Y141" i="8"/>
  <c r="Z141" i="8"/>
  <c r="AA141" i="8"/>
  <c r="AB141" i="8"/>
  <c r="Y142" i="8"/>
  <c r="Z142" i="8"/>
  <c r="AA142" i="8"/>
  <c r="AB142" i="8"/>
  <c r="AB119" i="8"/>
  <c r="AA119" i="8"/>
  <c r="Z119" i="8"/>
  <c r="Y119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J143" i="8"/>
  <c r="X163" i="8"/>
  <c r="X164" i="8" s="1"/>
  <c r="W163" i="8"/>
  <c r="V163" i="8"/>
  <c r="U163" i="8"/>
  <c r="T163" i="8"/>
  <c r="S163" i="8"/>
  <c r="R163" i="8"/>
  <c r="R164" i="8" s="1"/>
  <c r="Q163" i="8"/>
  <c r="P163" i="8"/>
  <c r="P164" i="8" s="1"/>
  <c r="O163" i="8"/>
  <c r="N163" i="8"/>
  <c r="M163" i="8"/>
  <c r="L163" i="8"/>
  <c r="J163" i="8"/>
  <c r="AB96" i="7"/>
  <c r="AA96" i="7"/>
  <c r="Z96" i="7"/>
  <c r="Y96" i="7"/>
  <c r="AB95" i="7"/>
  <c r="AA95" i="7"/>
  <c r="Z95" i="7"/>
  <c r="Y95" i="7"/>
  <c r="AB94" i="7"/>
  <c r="AA94" i="7"/>
  <c r="Z94" i="7"/>
  <c r="Y94" i="7"/>
  <c r="AB93" i="7"/>
  <c r="AA93" i="7"/>
  <c r="Z93" i="7"/>
  <c r="Y93" i="7"/>
  <c r="AB92" i="7"/>
  <c r="AA92" i="7"/>
  <c r="Z92" i="7"/>
  <c r="Y92" i="7"/>
  <c r="AB91" i="7"/>
  <c r="AA91" i="7"/>
  <c r="Z91" i="7"/>
  <c r="Y91" i="7"/>
  <c r="AB90" i="7"/>
  <c r="AA90" i="7"/>
  <c r="Z90" i="7"/>
  <c r="Y90" i="7"/>
  <c r="AB89" i="7"/>
  <c r="AA89" i="7"/>
  <c r="Z89" i="7"/>
  <c r="Y89" i="7"/>
  <c r="AB88" i="7"/>
  <c r="AA88" i="7"/>
  <c r="Z88" i="7"/>
  <c r="Y88" i="7"/>
  <c r="AB87" i="7"/>
  <c r="AA87" i="7"/>
  <c r="Z87" i="7"/>
  <c r="Y87" i="7"/>
  <c r="AB86" i="7"/>
  <c r="AA86" i="7"/>
  <c r="Z86" i="7"/>
  <c r="Y86" i="7"/>
  <c r="AB85" i="7"/>
  <c r="AA85" i="7"/>
  <c r="Z85" i="7"/>
  <c r="Y85" i="7"/>
  <c r="AB84" i="7"/>
  <c r="AA84" i="7"/>
  <c r="Z84" i="7"/>
  <c r="Y84" i="7"/>
  <c r="Y76" i="7"/>
  <c r="Z76" i="7"/>
  <c r="AA76" i="7"/>
  <c r="AB76" i="7"/>
  <c r="Y77" i="7"/>
  <c r="Z77" i="7"/>
  <c r="AA77" i="7"/>
  <c r="AB77" i="7"/>
  <c r="Y78" i="7"/>
  <c r="Z78" i="7"/>
  <c r="AA78" i="7"/>
  <c r="AB78" i="7"/>
  <c r="Y79" i="7"/>
  <c r="Z79" i="7"/>
  <c r="AA79" i="7"/>
  <c r="AB79" i="7"/>
  <c r="Y80" i="7"/>
  <c r="Z80" i="7"/>
  <c r="AA80" i="7"/>
  <c r="AB80" i="7"/>
  <c r="Y81" i="7"/>
  <c r="Z81" i="7"/>
  <c r="AA81" i="7"/>
  <c r="AB81" i="7"/>
  <c r="Y82" i="7"/>
  <c r="Z82" i="7"/>
  <c r="AA82" i="7"/>
  <c r="AB75" i="7"/>
  <c r="AA75" i="7"/>
  <c r="Z75" i="7"/>
  <c r="Y75" i="7"/>
  <c r="X83" i="7"/>
  <c r="W83" i="7"/>
  <c r="V83" i="7"/>
  <c r="U83" i="7"/>
  <c r="T83" i="7"/>
  <c r="S83" i="7"/>
  <c r="R83" i="7"/>
  <c r="Q83" i="7"/>
  <c r="P83" i="7"/>
  <c r="L83" i="7"/>
  <c r="J83" i="7"/>
  <c r="M164" i="8" l="1"/>
  <c r="U164" i="8"/>
  <c r="S164" i="8"/>
  <c r="AA153" i="2"/>
  <c r="AB153" i="2"/>
  <c r="W164" i="8"/>
  <c r="Z163" i="8"/>
  <c r="AA206" i="1"/>
  <c r="Y153" i="2"/>
  <c r="AB206" i="1"/>
  <c r="AA222" i="3"/>
  <c r="T164" i="8"/>
  <c r="L207" i="1"/>
  <c r="N164" i="8"/>
  <c r="V164" i="8"/>
  <c r="AB222" i="3"/>
  <c r="AB176" i="1"/>
  <c r="AA176" i="1"/>
  <c r="Q164" i="8"/>
  <c r="Z222" i="3"/>
  <c r="Z206" i="1"/>
  <c r="Y206" i="1"/>
  <c r="AA143" i="8"/>
  <c r="Z83" i="7"/>
  <c r="Z176" i="1"/>
  <c r="Y83" i="7"/>
  <c r="AB143" i="8"/>
  <c r="AB164" i="8" s="1"/>
  <c r="R207" i="1"/>
  <c r="Y176" i="1"/>
  <c r="Z143" i="8"/>
  <c r="Y163" i="8"/>
  <c r="X207" i="1"/>
  <c r="P207" i="1"/>
  <c r="AA163" i="8"/>
  <c r="V207" i="1"/>
  <c r="N207" i="1"/>
  <c r="T207" i="1"/>
  <c r="J207" i="1"/>
  <c r="W207" i="1"/>
  <c r="U207" i="1"/>
  <c r="S207" i="1"/>
  <c r="Q207" i="1"/>
  <c r="O207" i="1"/>
  <c r="M207" i="1"/>
  <c r="Y143" i="8"/>
  <c r="X85" i="8"/>
  <c r="O164" i="8"/>
  <c r="L164" i="8"/>
  <c r="AA83" i="7"/>
  <c r="J164" i="8"/>
  <c r="AB97" i="7"/>
  <c r="AA97" i="7"/>
  <c r="Z97" i="7"/>
  <c r="Y97" i="7"/>
  <c r="X97" i="7"/>
  <c r="X98" i="7" s="1"/>
  <c r="W97" i="7"/>
  <c r="W98" i="7" s="1"/>
  <c r="V97" i="7"/>
  <c r="V98" i="7" s="1"/>
  <c r="U97" i="7"/>
  <c r="U98" i="7" s="1"/>
  <c r="T97" i="7"/>
  <c r="T98" i="7" s="1"/>
  <c r="S97" i="7"/>
  <c r="S98" i="7" s="1"/>
  <c r="R97" i="7"/>
  <c r="R98" i="7" s="1"/>
  <c r="Q97" i="7"/>
  <c r="Q98" i="7" s="1"/>
  <c r="P97" i="7"/>
  <c r="P98" i="7" s="1"/>
  <c r="O97" i="7"/>
  <c r="N97" i="7"/>
  <c r="N98" i="7" s="1"/>
  <c r="M97" i="7"/>
  <c r="M98" i="7" s="1"/>
  <c r="L97" i="7"/>
  <c r="L98" i="7" s="1"/>
  <c r="J97" i="7"/>
  <c r="J98" i="7" s="1"/>
  <c r="AA207" i="1" l="1"/>
  <c r="Y164" i="8"/>
  <c r="Z164" i="8"/>
  <c r="AA164" i="8"/>
  <c r="AB207" i="1"/>
  <c r="Y98" i="7"/>
  <c r="Z207" i="1"/>
  <c r="Y207" i="1"/>
  <c r="Z98" i="7"/>
  <c r="AA98" i="7"/>
  <c r="O83" i="7"/>
  <c r="O98" i="7" s="1"/>
  <c r="AB82" i="7"/>
  <c r="AB83" i="7" s="1"/>
  <c r="AB98" i="7" s="1"/>
  <c r="K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N171" i="6" s="1"/>
  <c r="M170" i="6"/>
  <c r="M171" i="6" s="1"/>
  <c r="L170" i="6"/>
  <c r="J170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L152" i="6"/>
  <c r="L171" i="6" s="1"/>
  <c r="J152" i="6"/>
  <c r="P171" i="6" l="1"/>
  <c r="X171" i="6"/>
  <c r="S171" i="6"/>
  <c r="J171" i="6"/>
  <c r="Q171" i="6"/>
  <c r="Z171" i="6"/>
  <c r="U171" i="6"/>
  <c r="V171" i="6"/>
  <c r="W171" i="6"/>
  <c r="O171" i="6"/>
  <c r="AA171" i="6"/>
  <c r="T171" i="6"/>
  <c r="AB171" i="6"/>
  <c r="R171" i="6"/>
  <c r="Y171" i="6"/>
  <c r="AB120" i="5"/>
  <c r="J120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J103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R121" i="5" l="1"/>
  <c r="Z121" i="5"/>
  <c r="S121" i="5"/>
  <c r="N121" i="5"/>
  <c r="V121" i="5"/>
  <c r="M121" i="5"/>
  <c r="U121" i="5"/>
  <c r="AB121" i="5"/>
  <c r="J121" i="5"/>
  <c r="Q121" i="5"/>
  <c r="Y121" i="5"/>
  <c r="AA121" i="5"/>
  <c r="L121" i="5"/>
  <c r="T121" i="5"/>
  <c r="O121" i="5"/>
  <c r="W121" i="5"/>
  <c r="P121" i="5"/>
  <c r="X121" i="5"/>
  <c r="AB77" i="13" l="1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J77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J60" i="13"/>
  <c r="AB46" i="12"/>
  <c r="AB61" i="12"/>
  <c r="AA61" i="12"/>
  <c r="Z61" i="12"/>
  <c r="Y61" i="12"/>
  <c r="AB60" i="12"/>
  <c r="AA60" i="12"/>
  <c r="Z60" i="12"/>
  <c r="Y60" i="12"/>
  <c r="AB59" i="12"/>
  <c r="AA59" i="12"/>
  <c r="Z59" i="12"/>
  <c r="Y59" i="12"/>
  <c r="AB58" i="12"/>
  <c r="AA58" i="12"/>
  <c r="Z58" i="12"/>
  <c r="Y58" i="12"/>
  <c r="AB57" i="12"/>
  <c r="AA57" i="12"/>
  <c r="Z57" i="12"/>
  <c r="Y57" i="12"/>
  <c r="AB56" i="12"/>
  <c r="AA56" i="12"/>
  <c r="Z56" i="12"/>
  <c r="Y56" i="12"/>
  <c r="AB55" i="12"/>
  <c r="AA55" i="12"/>
  <c r="Z55" i="12"/>
  <c r="Y55" i="12"/>
  <c r="AB54" i="12"/>
  <c r="AA54" i="12"/>
  <c r="Z54" i="12"/>
  <c r="Y54" i="12"/>
  <c r="AB53" i="12"/>
  <c r="AA53" i="12"/>
  <c r="Z53" i="12"/>
  <c r="Y53" i="12"/>
  <c r="AB52" i="12"/>
  <c r="AA52" i="12"/>
  <c r="Z52" i="12"/>
  <c r="Y52" i="12"/>
  <c r="Y62" i="12" s="1"/>
  <c r="AB50" i="12"/>
  <c r="AA50" i="12"/>
  <c r="Z50" i="12"/>
  <c r="Y50" i="12"/>
  <c r="AB49" i="12"/>
  <c r="AA49" i="12"/>
  <c r="Z49" i="12"/>
  <c r="Y49" i="12"/>
  <c r="AB48" i="12"/>
  <c r="AA48" i="12"/>
  <c r="Z48" i="12"/>
  <c r="Y48" i="12"/>
  <c r="AB47" i="12"/>
  <c r="AA47" i="12"/>
  <c r="Z47" i="12"/>
  <c r="Y47" i="12"/>
  <c r="AA46" i="12"/>
  <c r="Z46" i="12"/>
  <c r="Y46" i="12"/>
  <c r="AB45" i="12"/>
  <c r="AA45" i="12"/>
  <c r="Z45" i="12"/>
  <c r="Y45" i="12"/>
  <c r="AB44" i="12"/>
  <c r="AA44" i="12"/>
  <c r="Z44" i="12"/>
  <c r="Y44" i="12"/>
  <c r="AB43" i="12"/>
  <c r="AA43" i="12"/>
  <c r="Z43" i="12"/>
  <c r="Y43" i="12"/>
  <c r="AB42" i="12"/>
  <c r="AA42" i="12"/>
  <c r="Z42" i="12"/>
  <c r="Y42" i="12"/>
  <c r="AB41" i="12"/>
  <c r="AA41" i="12"/>
  <c r="Z41" i="12"/>
  <c r="Y41" i="12"/>
  <c r="AB40" i="12"/>
  <c r="AA40" i="12"/>
  <c r="Z40" i="12"/>
  <c r="Y40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J62" i="12"/>
  <c r="X51" i="12"/>
  <c r="W51" i="12"/>
  <c r="V51" i="12"/>
  <c r="U51" i="12"/>
  <c r="T51" i="12"/>
  <c r="S51" i="12"/>
  <c r="R51" i="12"/>
  <c r="Q51" i="12"/>
  <c r="P51" i="12"/>
  <c r="N51" i="12"/>
  <c r="M51" i="12"/>
  <c r="L51" i="12"/>
  <c r="J51" i="12"/>
  <c r="Y81" i="11"/>
  <c r="Z81" i="11"/>
  <c r="AA81" i="11"/>
  <c r="AB81" i="11"/>
  <c r="AB80" i="11"/>
  <c r="AA80" i="11"/>
  <c r="Z80" i="11"/>
  <c r="Y80" i="11"/>
  <c r="AB79" i="11"/>
  <c r="AA79" i="11"/>
  <c r="Z79" i="11"/>
  <c r="Y79" i="11"/>
  <c r="AB78" i="11"/>
  <c r="AA78" i="11"/>
  <c r="Z78" i="11"/>
  <c r="Y78" i="11"/>
  <c r="AB77" i="11"/>
  <c r="AA77" i="11"/>
  <c r="Z77" i="11"/>
  <c r="Y77" i="11"/>
  <c r="AB76" i="11"/>
  <c r="AA76" i="11"/>
  <c r="Z76" i="11"/>
  <c r="Y76" i="11"/>
  <c r="AB75" i="11"/>
  <c r="AA75" i="11"/>
  <c r="Z75" i="11"/>
  <c r="Y75" i="11"/>
  <c r="AB74" i="11"/>
  <c r="AA74" i="11"/>
  <c r="Z74" i="11"/>
  <c r="Y74" i="11"/>
  <c r="AB73" i="11"/>
  <c r="AA73" i="11"/>
  <c r="Z73" i="11"/>
  <c r="Y73" i="11"/>
  <c r="AB72" i="11"/>
  <c r="AA72" i="11"/>
  <c r="Z72" i="11"/>
  <c r="Y72" i="11"/>
  <c r="AB71" i="11"/>
  <c r="AA71" i="11"/>
  <c r="Z71" i="11"/>
  <c r="Y71" i="11"/>
  <c r="AB70" i="11"/>
  <c r="AA70" i="11"/>
  <c r="Z70" i="11"/>
  <c r="Y70" i="11"/>
  <c r="AB69" i="11"/>
  <c r="AA69" i="11"/>
  <c r="Z69" i="11"/>
  <c r="Y69" i="11"/>
  <c r="AB68" i="11"/>
  <c r="AA68" i="11"/>
  <c r="Z68" i="11"/>
  <c r="Y68" i="11"/>
  <c r="AB67" i="11"/>
  <c r="AA67" i="11"/>
  <c r="Z67" i="11"/>
  <c r="Y67" i="11"/>
  <c r="AB66" i="11"/>
  <c r="AB82" i="11" s="1"/>
  <c r="AA66" i="11"/>
  <c r="Z66" i="11"/>
  <c r="Y66" i="11"/>
  <c r="AB64" i="11"/>
  <c r="AA64" i="11"/>
  <c r="Z64" i="11"/>
  <c r="Y64" i="11"/>
  <c r="AB63" i="11"/>
  <c r="AA63" i="11"/>
  <c r="Z63" i="11"/>
  <c r="Y63" i="11"/>
  <c r="AB62" i="11"/>
  <c r="AA62" i="11"/>
  <c r="Z62" i="11"/>
  <c r="Y62" i="11"/>
  <c r="AB61" i="11"/>
  <c r="AA61" i="11"/>
  <c r="Z61" i="11"/>
  <c r="Y61" i="11"/>
  <c r="AB60" i="11"/>
  <c r="AA60" i="11"/>
  <c r="Z60" i="11"/>
  <c r="Y60" i="11"/>
  <c r="AB59" i="11"/>
  <c r="AA59" i="11"/>
  <c r="Z59" i="11"/>
  <c r="Y59" i="11"/>
  <c r="AB58" i="11"/>
  <c r="AA58" i="11"/>
  <c r="Z58" i="11"/>
  <c r="Y58" i="11"/>
  <c r="AB57" i="11"/>
  <c r="AA57" i="11"/>
  <c r="Z57" i="11"/>
  <c r="Y57" i="11"/>
  <c r="AB56" i="11"/>
  <c r="AA56" i="11"/>
  <c r="Z56" i="11"/>
  <c r="Y56" i="11"/>
  <c r="AB55" i="11"/>
  <c r="AA55" i="11"/>
  <c r="Z55" i="11"/>
  <c r="Y55" i="11"/>
  <c r="AB54" i="11"/>
  <c r="AA54" i="11"/>
  <c r="Z54" i="11"/>
  <c r="Y54" i="11"/>
  <c r="AB53" i="11"/>
  <c r="AA53" i="11"/>
  <c r="Z53" i="11"/>
  <c r="Y53" i="11"/>
  <c r="AB52" i="11"/>
  <c r="AA52" i="11"/>
  <c r="Z52" i="11"/>
  <c r="Y52" i="11"/>
  <c r="AB51" i="11"/>
  <c r="AA51" i="11"/>
  <c r="Z51" i="11"/>
  <c r="Y51" i="11"/>
  <c r="AB50" i="11"/>
  <c r="AA50" i="11"/>
  <c r="Z50" i="11"/>
  <c r="Y50" i="11"/>
  <c r="AB49" i="11"/>
  <c r="AA49" i="11"/>
  <c r="Z49" i="11"/>
  <c r="Y49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J82" i="11"/>
  <c r="AA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J65" i="11"/>
  <c r="AB55" i="10"/>
  <c r="AA55" i="10"/>
  <c r="Z55" i="10"/>
  <c r="Y55" i="10"/>
  <c r="AB54" i="10"/>
  <c r="AA54" i="10"/>
  <c r="Z54" i="10"/>
  <c r="Y54" i="10"/>
  <c r="AB53" i="10"/>
  <c r="AA53" i="10"/>
  <c r="Z53" i="10"/>
  <c r="Y53" i="10"/>
  <c r="AB52" i="10"/>
  <c r="AA52" i="10"/>
  <c r="Z52" i="10"/>
  <c r="Y52" i="10"/>
  <c r="AB51" i="10"/>
  <c r="AA51" i="10"/>
  <c r="Z51" i="10"/>
  <c r="Y51" i="10"/>
  <c r="AB50" i="10"/>
  <c r="AA50" i="10"/>
  <c r="Z50" i="10"/>
  <c r="Y50" i="10"/>
  <c r="AB49" i="10"/>
  <c r="AA49" i="10"/>
  <c r="Z49" i="10"/>
  <c r="Y49" i="10"/>
  <c r="AB48" i="10"/>
  <c r="AA48" i="10"/>
  <c r="Z48" i="10"/>
  <c r="Y48" i="10"/>
  <c r="AB47" i="10"/>
  <c r="AB56" i="10" s="1"/>
  <c r="AA47" i="10"/>
  <c r="Z47" i="10"/>
  <c r="Y47" i="10"/>
  <c r="AB45" i="10"/>
  <c r="AA45" i="10"/>
  <c r="Z45" i="10"/>
  <c r="Y45" i="10"/>
  <c r="AB44" i="10"/>
  <c r="AA44" i="10"/>
  <c r="Z44" i="10"/>
  <c r="Y44" i="10"/>
  <c r="AB43" i="10"/>
  <c r="AA43" i="10"/>
  <c r="Z43" i="10"/>
  <c r="Y43" i="10"/>
  <c r="AB42" i="10"/>
  <c r="AA42" i="10"/>
  <c r="Z42" i="10"/>
  <c r="Y42" i="10"/>
  <c r="AB41" i="10"/>
  <c r="AA41" i="10"/>
  <c r="Z41" i="10"/>
  <c r="Y41" i="10"/>
  <c r="AB40" i="10"/>
  <c r="AA40" i="10"/>
  <c r="Z40" i="10"/>
  <c r="Y40" i="10"/>
  <c r="AB39" i="10"/>
  <c r="AA39" i="10"/>
  <c r="Z39" i="10"/>
  <c r="Y39" i="10"/>
  <c r="AB38" i="10"/>
  <c r="AA38" i="10"/>
  <c r="Z38" i="10"/>
  <c r="Y38" i="10"/>
  <c r="AB37" i="10"/>
  <c r="AA37" i="10"/>
  <c r="AA46" i="10" s="1"/>
  <c r="Z37" i="10"/>
  <c r="Y37" i="10"/>
  <c r="Y46" i="10" s="1"/>
  <c r="J56" i="10"/>
  <c r="J46" i="10"/>
  <c r="L4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AB68" i="9"/>
  <c r="AA68" i="9"/>
  <c r="Z68" i="9"/>
  <c r="Y68" i="9"/>
  <c r="AB67" i="9"/>
  <c r="AA67" i="9"/>
  <c r="Z67" i="9"/>
  <c r="Y67" i="9"/>
  <c r="AB66" i="9"/>
  <c r="AA66" i="9"/>
  <c r="Z66" i="9"/>
  <c r="Y66" i="9"/>
  <c r="AB64" i="9"/>
  <c r="AA64" i="9"/>
  <c r="Z64" i="9"/>
  <c r="Y64" i="9"/>
  <c r="AB63" i="9"/>
  <c r="AA63" i="9"/>
  <c r="Z63" i="9"/>
  <c r="Y63" i="9"/>
  <c r="AB62" i="9"/>
  <c r="AA62" i="9"/>
  <c r="Z62" i="9"/>
  <c r="Y62" i="9"/>
  <c r="AB61" i="9"/>
  <c r="AA61" i="9"/>
  <c r="Z61" i="9"/>
  <c r="Y61" i="9"/>
  <c r="AB60" i="9"/>
  <c r="AA60" i="9"/>
  <c r="Z60" i="9"/>
  <c r="Y60" i="9"/>
  <c r="AB59" i="9"/>
  <c r="AA59" i="9"/>
  <c r="Z59" i="9"/>
  <c r="Y59" i="9"/>
  <c r="AB58" i="9"/>
  <c r="AA58" i="9"/>
  <c r="Z58" i="9"/>
  <c r="Y58" i="9"/>
  <c r="AB57" i="9"/>
  <c r="AA57" i="9"/>
  <c r="Z57" i="9"/>
  <c r="Y57" i="9"/>
  <c r="AB56" i="9"/>
  <c r="AA56" i="9"/>
  <c r="Z56" i="9"/>
  <c r="Y56" i="9"/>
  <c r="AB54" i="9"/>
  <c r="AA54" i="9"/>
  <c r="Z54" i="9"/>
  <c r="Y54" i="9"/>
  <c r="AB53" i="9"/>
  <c r="AA53" i="9"/>
  <c r="Z53" i="9"/>
  <c r="Y53" i="9"/>
  <c r="AB52" i="9"/>
  <c r="AA52" i="9"/>
  <c r="Z52" i="9"/>
  <c r="Y52" i="9"/>
  <c r="AB51" i="9"/>
  <c r="AA51" i="9"/>
  <c r="Z51" i="9"/>
  <c r="Y51" i="9"/>
  <c r="AB50" i="9"/>
  <c r="AA50" i="9"/>
  <c r="Z50" i="9"/>
  <c r="Y50" i="9"/>
  <c r="AB49" i="9"/>
  <c r="AA49" i="9"/>
  <c r="Z49" i="9"/>
  <c r="Y49" i="9"/>
  <c r="AB48" i="9"/>
  <c r="AA48" i="9"/>
  <c r="Z48" i="9"/>
  <c r="Y48" i="9"/>
  <c r="AB47" i="9"/>
  <c r="AA47" i="9"/>
  <c r="Z47" i="9"/>
  <c r="Y47" i="9"/>
  <c r="AB46" i="9"/>
  <c r="AA46" i="9"/>
  <c r="Z46" i="9"/>
  <c r="Y46" i="9"/>
  <c r="AB45" i="9"/>
  <c r="AA45" i="9"/>
  <c r="Z45" i="9"/>
  <c r="Y45" i="9"/>
  <c r="AB44" i="9"/>
  <c r="AA44" i="9"/>
  <c r="Z44" i="9"/>
  <c r="Y44" i="9"/>
  <c r="AB43" i="9"/>
  <c r="AB55" i="9" s="1"/>
  <c r="AA43" i="9"/>
  <c r="Z43" i="9"/>
  <c r="Y43" i="9"/>
  <c r="AC70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J69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J55" i="9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J114" i="17"/>
  <c r="Y67" i="17"/>
  <c r="Z67" i="17"/>
  <c r="AA67" i="17"/>
  <c r="AB67" i="17"/>
  <c r="Y68" i="17"/>
  <c r="Z68" i="17"/>
  <c r="AA68" i="17"/>
  <c r="AB68" i="17"/>
  <c r="Y69" i="17"/>
  <c r="Z69" i="17"/>
  <c r="AA69" i="17"/>
  <c r="AB69" i="17"/>
  <c r="Y70" i="17"/>
  <c r="Z70" i="17"/>
  <c r="AA70" i="17"/>
  <c r="AB70" i="17"/>
  <c r="Y71" i="17"/>
  <c r="Z71" i="17"/>
  <c r="AA71" i="17"/>
  <c r="AB71" i="17"/>
  <c r="Y72" i="17"/>
  <c r="Z72" i="17"/>
  <c r="AA72" i="17"/>
  <c r="AB72" i="17"/>
  <c r="Y73" i="17"/>
  <c r="Z73" i="17"/>
  <c r="AA73" i="17"/>
  <c r="AB73" i="17"/>
  <c r="Y74" i="17"/>
  <c r="Z74" i="17"/>
  <c r="AA74" i="17"/>
  <c r="AB74" i="17"/>
  <c r="Y75" i="17"/>
  <c r="Z75" i="17"/>
  <c r="AA75" i="17"/>
  <c r="AB75" i="17"/>
  <c r="Y76" i="17"/>
  <c r="Z76" i="17"/>
  <c r="AA76" i="17"/>
  <c r="AB76" i="17"/>
  <c r="Y77" i="17"/>
  <c r="Z77" i="17"/>
  <c r="AA77" i="17"/>
  <c r="AB77" i="17"/>
  <c r="Y78" i="17"/>
  <c r="Z78" i="17"/>
  <c r="AA78" i="17"/>
  <c r="AB78" i="17"/>
  <c r="Y79" i="17"/>
  <c r="Z79" i="17"/>
  <c r="AA79" i="17"/>
  <c r="AB79" i="17"/>
  <c r="Y80" i="17"/>
  <c r="Z80" i="17"/>
  <c r="AA80" i="17"/>
  <c r="AB80" i="17"/>
  <c r="Y81" i="17"/>
  <c r="Z81" i="17"/>
  <c r="AA81" i="17"/>
  <c r="AB81" i="17"/>
  <c r="Y82" i="17"/>
  <c r="Z82" i="17"/>
  <c r="AA82" i="17"/>
  <c r="AB82" i="17"/>
  <c r="Y83" i="17"/>
  <c r="Z83" i="17"/>
  <c r="AA83" i="17"/>
  <c r="AB83" i="17"/>
  <c r="Y84" i="17"/>
  <c r="Z84" i="17"/>
  <c r="AA84" i="17"/>
  <c r="AB84" i="17"/>
  <c r="Y85" i="17"/>
  <c r="Z85" i="17"/>
  <c r="AA85" i="17"/>
  <c r="AB85" i="17"/>
  <c r="Y86" i="17"/>
  <c r="Z86" i="17"/>
  <c r="AA86" i="17"/>
  <c r="AB86" i="17"/>
  <c r="Y87" i="17"/>
  <c r="Z87" i="17"/>
  <c r="AA87" i="17"/>
  <c r="AB87" i="17"/>
  <c r="Y88" i="17"/>
  <c r="Z88" i="17"/>
  <c r="AA88" i="17"/>
  <c r="AB88" i="17"/>
  <c r="Y89" i="17"/>
  <c r="Z89" i="17"/>
  <c r="AA89" i="17"/>
  <c r="AB89" i="17"/>
  <c r="Y90" i="17"/>
  <c r="Z90" i="17"/>
  <c r="AA90" i="17"/>
  <c r="AB90" i="17"/>
  <c r="AB66" i="17"/>
  <c r="AA66" i="17"/>
  <c r="Z66" i="17"/>
  <c r="Y66" i="17"/>
  <c r="J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AB73" i="16"/>
  <c r="AA73" i="16"/>
  <c r="Z73" i="16"/>
  <c r="Y73" i="16"/>
  <c r="AB72" i="16"/>
  <c r="AA72" i="16"/>
  <c r="Z72" i="16"/>
  <c r="Y72" i="16"/>
  <c r="AB71" i="16"/>
  <c r="AA71" i="16"/>
  <c r="Z71" i="16"/>
  <c r="Y71" i="16"/>
  <c r="AB70" i="16"/>
  <c r="AA70" i="16"/>
  <c r="Z70" i="16"/>
  <c r="Y70" i="16"/>
  <c r="AB69" i="16"/>
  <c r="AA69" i="16"/>
  <c r="Z69" i="16"/>
  <c r="Y69" i="16"/>
  <c r="AB68" i="16"/>
  <c r="AA68" i="16"/>
  <c r="Z68" i="16"/>
  <c r="Y68" i="16"/>
  <c r="AB67" i="16"/>
  <c r="AA67" i="16"/>
  <c r="Z67" i="16"/>
  <c r="Y67" i="16"/>
  <c r="AB66" i="16"/>
  <c r="AA66" i="16"/>
  <c r="Z66" i="16"/>
  <c r="Y66" i="16"/>
  <c r="AB65" i="16"/>
  <c r="AA65" i="16"/>
  <c r="Z65" i="16"/>
  <c r="Y65" i="16"/>
  <c r="AB64" i="16"/>
  <c r="AA64" i="16"/>
  <c r="Z64" i="16"/>
  <c r="Y64" i="16"/>
  <c r="AB63" i="16"/>
  <c r="AA63" i="16"/>
  <c r="Z63" i="16"/>
  <c r="Y63" i="16"/>
  <c r="AB62" i="16"/>
  <c r="AA62" i="16"/>
  <c r="Z62" i="16"/>
  <c r="Y62" i="16"/>
  <c r="AB61" i="16"/>
  <c r="AA61" i="16"/>
  <c r="Z61" i="16"/>
  <c r="Y61" i="16"/>
  <c r="AB60" i="16"/>
  <c r="AA60" i="16"/>
  <c r="AA74" i="16" s="1"/>
  <c r="Z60" i="16"/>
  <c r="Y60" i="16"/>
  <c r="AB58" i="16"/>
  <c r="AA58" i="16"/>
  <c r="Z58" i="16"/>
  <c r="Y58" i="16"/>
  <c r="AB57" i="16"/>
  <c r="AA57" i="16"/>
  <c r="Z57" i="16"/>
  <c r="Y57" i="16"/>
  <c r="AB56" i="16"/>
  <c r="AA56" i="16"/>
  <c r="Z56" i="16"/>
  <c r="Y56" i="16"/>
  <c r="AB55" i="16"/>
  <c r="AA55" i="16"/>
  <c r="Z55" i="16"/>
  <c r="Y55" i="16"/>
  <c r="AB54" i="16"/>
  <c r="AA54" i="16"/>
  <c r="Z54" i="16"/>
  <c r="Y54" i="16"/>
  <c r="AB53" i="16"/>
  <c r="AA53" i="16"/>
  <c r="Z53" i="16"/>
  <c r="Y53" i="16"/>
  <c r="AB52" i="16"/>
  <c r="AA52" i="16"/>
  <c r="Z52" i="16"/>
  <c r="Y52" i="16"/>
  <c r="AB51" i="16"/>
  <c r="AA51" i="16"/>
  <c r="Z51" i="16"/>
  <c r="Y51" i="16"/>
  <c r="AB50" i="16"/>
  <c r="AA50" i="16"/>
  <c r="Z50" i="16"/>
  <c r="Y50" i="16"/>
  <c r="AB49" i="16"/>
  <c r="AA49" i="16"/>
  <c r="Z49" i="16"/>
  <c r="Y49" i="16"/>
  <c r="AB48" i="16"/>
  <c r="AA48" i="16"/>
  <c r="Z48" i="16"/>
  <c r="Y48" i="16"/>
  <c r="AB47" i="16"/>
  <c r="AA47" i="16"/>
  <c r="Z47" i="16"/>
  <c r="Y47" i="16"/>
  <c r="AB46" i="16"/>
  <c r="AA46" i="16"/>
  <c r="Z46" i="16"/>
  <c r="Y46" i="16"/>
  <c r="J74" i="16"/>
  <c r="K75" i="16"/>
  <c r="X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X59" i="16"/>
  <c r="J59" i="16"/>
  <c r="J75" i="16" s="1"/>
  <c r="W59" i="16"/>
  <c r="V59" i="16"/>
  <c r="U59" i="16"/>
  <c r="T59" i="16"/>
  <c r="S59" i="16"/>
  <c r="R59" i="16"/>
  <c r="R75" i="16" s="1"/>
  <c r="Q59" i="16"/>
  <c r="P59" i="16"/>
  <c r="O59" i="16"/>
  <c r="N59" i="16"/>
  <c r="N75" i="16" s="1"/>
  <c r="M59" i="16"/>
  <c r="L59" i="16"/>
  <c r="L75" i="16" s="1"/>
  <c r="AB89" i="15"/>
  <c r="AA89" i="15"/>
  <c r="Z89" i="15"/>
  <c r="Y89" i="15"/>
  <c r="AB88" i="15"/>
  <c r="AA88" i="15"/>
  <c r="Z88" i="15"/>
  <c r="Y88" i="15"/>
  <c r="AB87" i="15"/>
  <c r="AA87" i="15"/>
  <c r="Z87" i="15"/>
  <c r="Y87" i="15"/>
  <c r="AB86" i="15"/>
  <c r="AA86" i="15"/>
  <c r="Z86" i="15"/>
  <c r="Y86" i="15"/>
  <c r="AB85" i="15"/>
  <c r="AA85" i="15"/>
  <c r="Z85" i="15"/>
  <c r="Y85" i="15"/>
  <c r="AB84" i="15"/>
  <c r="AA84" i="15"/>
  <c r="Z84" i="15"/>
  <c r="Y84" i="15"/>
  <c r="AB83" i="15"/>
  <c r="AA83" i="15"/>
  <c r="Z83" i="15"/>
  <c r="Y83" i="15"/>
  <c r="AB82" i="15"/>
  <c r="AA82" i="15"/>
  <c r="Z82" i="15"/>
  <c r="Y82" i="15"/>
  <c r="AB81" i="15"/>
  <c r="AA81" i="15"/>
  <c r="Z81" i="15"/>
  <c r="Y81" i="15"/>
  <c r="AB80" i="15"/>
  <c r="AA80" i="15"/>
  <c r="Z80" i="15"/>
  <c r="Y80" i="15"/>
  <c r="AB79" i="15"/>
  <c r="AA79" i="15"/>
  <c r="Z79" i="15"/>
  <c r="Y79" i="15"/>
  <c r="AB78" i="15"/>
  <c r="AA78" i="15"/>
  <c r="Z78" i="15"/>
  <c r="Y78" i="15"/>
  <c r="AB77" i="15"/>
  <c r="AA77" i="15"/>
  <c r="Z77" i="15"/>
  <c r="Y77" i="15"/>
  <c r="AB76" i="15"/>
  <c r="AA76" i="15"/>
  <c r="Z76" i="15"/>
  <c r="Y76" i="15"/>
  <c r="AB75" i="15"/>
  <c r="AA75" i="15"/>
  <c r="Z75" i="15"/>
  <c r="Y75" i="15"/>
  <c r="AB74" i="15"/>
  <c r="AA74" i="15"/>
  <c r="Z74" i="15"/>
  <c r="Y74" i="15"/>
  <c r="AB73" i="15"/>
  <c r="AA73" i="15"/>
  <c r="Z73" i="15"/>
  <c r="Y73" i="15"/>
  <c r="AB72" i="15"/>
  <c r="AA72" i="15"/>
  <c r="AA90" i="15" s="1"/>
  <c r="Z72" i="15"/>
  <c r="Y72" i="15"/>
  <c r="Y55" i="15"/>
  <c r="Z55" i="15"/>
  <c r="AA55" i="15"/>
  <c r="AB55" i="15"/>
  <c r="Y56" i="15"/>
  <c r="Z56" i="15"/>
  <c r="AA56" i="15"/>
  <c r="AB56" i="15"/>
  <c r="Y57" i="15"/>
  <c r="Z57" i="15"/>
  <c r="AA57" i="15"/>
  <c r="AB57" i="15"/>
  <c r="Y58" i="15"/>
  <c r="Z58" i="15"/>
  <c r="AA58" i="15"/>
  <c r="AB58" i="15"/>
  <c r="Y59" i="15"/>
  <c r="Z59" i="15"/>
  <c r="AA59" i="15"/>
  <c r="AB59" i="15"/>
  <c r="Y60" i="15"/>
  <c r="Z60" i="15"/>
  <c r="AA60" i="15"/>
  <c r="AB60" i="15"/>
  <c r="Y61" i="15"/>
  <c r="Z61" i="15"/>
  <c r="AA61" i="15"/>
  <c r="AB61" i="15"/>
  <c r="Y62" i="15"/>
  <c r="Z62" i="15"/>
  <c r="AA62" i="15"/>
  <c r="AB62" i="15"/>
  <c r="Y63" i="15"/>
  <c r="Z63" i="15"/>
  <c r="AA63" i="15"/>
  <c r="AB63" i="15"/>
  <c r="Y64" i="15"/>
  <c r="Z64" i="15"/>
  <c r="AA64" i="15"/>
  <c r="AB64" i="15"/>
  <c r="Y65" i="15"/>
  <c r="Z65" i="15"/>
  <c r="AA65" i="15"/>
  <c r="AB65" i="15"/>
  <c r="Y66" i="15"/>
  <c r="Z66" i="15"/>
  <c r="AA66" i="15"/>
  <c r="AB66" i="15"/>
  <c r="Y67" i="15"/>
  <c r="Z67" i="15"/>
  <c r="AA67" i="15"/>
  <c r="AB67" i="15"/>
  <c r="Y68" i="15"/>
  <c r="Z68" i="15"/>
  <c r="AA68" i="15"/>
  <c r="AB68" i="15"/>
  <c r="Y69" i="15"/>
  <c r="Z69" i="15"/>
  <c r="AA69" i="15"/>
  <c r="AB69" i="15"/>
  <c r="Y70" i="15"/>
  <c r="Z70" i="15"/>
  <c r="AA70" i="15"/>
  <c r="AB70" i="15"/>
  <c r="AB54" i="15"/>
  <c r="AA54" i="15"/>
  <c r="Z54" i="15"/>
  <c r="Y54" i="15"/>
  <c r="AB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J90" i="15"/>
  <c r="Z71" i="15"/>
  <c r="Z92" i="15" s="1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J71" i="15"/>
  <c r="AB84" i="14"/>
  <c r="AA84" i="14"/>
  <c r="Z84" i="14"/>
  <c r="Y84" i="14"/>
  <c r="AB83" i="14"/>
  <c r="AA83" i="14"/>
  <c r="Z83" i="14"/>
  <c r="Y83" i="14"/>
  <c r="AB82" i="14"/>
  <c r="AA82" i="14"/>
  <c r="Z82" i="14"/>
  <c r="Y82" i="14"/>
  <c r="AB81" i="14"/>
  <c r="AA81" i="14"/>
  <c r="Z81" i="14"/>
  <c r="Y81" i="14"/>
  <c r="AB80" i="14"/>
  <c r="AA80" i="14"/>
  <c r="Z80" i="14"/>
  <c r="Y80" i="14"/>
  <c r="AB79" i="14"/>
  <c r="AA79" i="14"/>
  <c r="Z79" i="14"/>
  <c r="Y79" i="14"/>
  <c r="AB78" i="14"/>
  <c r="AA78" i="14"/>
  <c r="Z78" i="14"/>
  <c r="Y78" i="14"/>
  <c r="AB77" i="14"/>
  <c r="AA77" i="14"/>
  <c r="Z77" i="14"/>
  <c r="Y77" i="14"/>
  <c r="AB76" i="14"/>
  <c r="AA76" i="14"/>
  <c r="Z76" i="14"/>
  <c r="Y76" i="14"/>
  <c r="AB75" i="14"/>
  <c r="AA75" i="14"/>
  <c r="Z75" i="14"/>
  <c r="Y75" i="14"/>
  <c r="AB74" i="14"/>
  <c r="AA74" i="14"/>
  <c r="Z74" i="14"/>
  <c r="Y74" i="14"/>
  <c r="AB73" i="14"/>
  <c r="AA73" i="14"/>
  <c r="Z73" i="14"/>
  <c r="Y73" i="14"/>
  <c r="AB72" i="14"/>
  <c r="AA72" i="14"/>
  <c r="Z72" i="14"/>
  <c r="Y72" i="14"/>
  <c r="AB71" i="14"/>
  <c r="AA71" i="14"/>
  <c r="Z71" i="14"/>
  <c r="Y71" i="14"/>
  <c r="AB70" i="14"/>
  <c r="AA70" i="14"/>
  <c r="Z70" i="14"/>
  <c r="Y70" i="14"/>
  <c r="AB69" i="14"/>
  <c r="AA69" i="14"/>
  <c r="Z69" i="14"/>
  <c r="Y69" i="14"/>
  <c r="AB68" i="14"/>
  <c r="AA68" i="14"/>
  <c r="Z68" i="14"/>
  <c r="Y68" i="14"/>
  <c r="AB67" i="14"/>
  <c r="AA67" i="14"/>
  <c r="Z67" i="14"/>
  <c r="Y67" i="14"/>
  <c r="AB66" i="14"/>
  <c r="AA66" i="14"/>
  <c r="Z66" i="14"/>
  <c r="Y66" i="14"/>
  <c r="AB65" i="14"/>
  <c r="AA65" i="14"/>
  <c r="AA85" i="14" s="1"/>
  <c r="Z65" i="14"/>
  <c r="Y65" i="14"/>
  <c r="Y85" i="14" s="1"/>
  <c r="Y54" i="14"/>
  <c r="Z54" i="14"/>
  <c r="AA54" i="14"/>
  <c r="AB54" i="14"/>
  <c r="Y55" i="14"/>
  <c r="Z55" i="14"/>
  <c r="AA55" i="14"/>
  <c r="AB55" i="14"/>
  <c r="Y56" i="14"/>
  <c r="Z56" i="14"/>
  <c r="AA56" i="14"/>
  <c r="AB56" i="14"/>
  <c r="Y57" i="14"/>
  <c r="Z57" i="14"/>
  <c r="AA57" i="14"/>
  <c r="AB57" i="14"/>
  <c r="Y58" i="14"/>
  <c r="Z58" i="14"/>
  <c r="AA58" i="14"/>
  <c r="AB58" i="14"/>
  <c r="Y59" i="14"/>
  <c r="Z59" i="14"/>
  <c r="Z87" i="14" s="1"/>
  <c r="AA59" i="14"/>
  <c r="AB59" i="14"/>
  <c r="Y60" i="14"/>
  <c r="Z60" i="14"/>
  <c r="AA60" i="14"/>
  <c r="AB60" i="14"/>
  <c r="Y61" i="14"/>
  <c r="Z61" i="14"/>
  <c r="AA61" i="14"/>
  <c r="AB61" i="14"/>
  <c r="Y62" i="14"/>
  <c r="Z62" i="14"/>
  <c r="AA62" i="14"/>
  <c r="AB62" i="14"/>
  <c r="Y63" i="14"/>
  <c r="Z63" i="14"/>
  <c r="AA63" i="14"/>
  <c r="AB63" i="14"/>
  <c r="AB53" i="14"/>
  <c r="AA53" i="14"/>
  <c r="AA64" i="14" s="1"/>
  <c r="Z53" i="14"/>
  <c r="Y53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Z85" i="14"/>
  <c r="J85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J64" i="14"/>
  <c r="J85" i="8"/>
  <c r="J105" i="8"/>
  <c r="Z90" i="15" l="1"/>
  <c r="AA56" i="10"/>
  <c r="AB69" i="9"/>
  <c r="AB70" i="9" s="1"/>
  <c r="AA62" i="12"/>
  <c r="AB74" i="16"/>
  <c r="Y71" i="9"/>
  <c r="AA71" i="9"/>
  <c r="P75" i="16"/>
  <c r="Z76" i="16"/>
  <c r="V75" i="16"/>
  <c r="Z74" i="16"/>
  <c r="Y71" i="15"/>
  <c r="Y92" i="15" s="1"/>
  <c r="AB91" i="17"/>
  <c r="Z46" i="10"/>
  <c r="J106" i="8"/>
  <c r="AA87" i="14"/>
  <c r="AA71" i="15"/>
  <c r="AA92" i="15" s="1"/>
  <c r="Z71" i="9"/>
  <c r="Q75" i="16"/>
  <c r="M75" i="16"/>
  <c r="U75" i="16"/>
  <c r="AA59" i="16"/>
  <c r="AA75" i="16" s="1"/>
  <c r="AB71" i="9"/>
  <c r="AB59" i="16"/>
  <c r="L57" i="10"/>
  <c r="Y74" i="16"/>
  <c r="AB85" i="14"/>
  <c r="S75" i="16"/>
  <c r="AB76" i="16"/>
  <c r="Y59" i="16"/>
  <c r="O75" i="16"/>
  <c r="W75" i="16"/>
  <c r="AB46" i="10"/>
  <c r="AA82" i="11"/>
  <c r="AB65" i="11"/>
  <c r="AB83" i="11" s="1"/>
  <c r="Y65" i="11"/>
  <c r="Z56" i="10"/>
  <c r="Z57" i="10" s="1"/>
  <c r="Y56" i="10"/>
  <c r="Y57" i="10" s="1"/>
  <c r="Z69" i="9"/>
  <c r="Y87" i="14"/>
  <c r="T75" i="16"/>
  <c r="Z59" i="16"/>
  <c r="AB71" i="15"/>
  <c r="AB92" i="15" s="1"/>
  <c r="L63" i="12"/>
  <c r="AB62" i="12"/>
  <c r="Y82" i="11"/>
  <c r="Z82" i="11"/>
  <c r="Z65" i="11"/>
  <c r="AA86" i="14"/>
  <c r="AA76" i="16"/>
  <c r="Z55" i="9"/>
  <c r="AA55" i="9"/>
  <c r="AA69" i="9"/>
  <c r="AA51" i="12"/>
  <c r="X75" i="16"/>
  <c r="Y90" i="15"/>
  <c r="Y91" i="15" s="1"/>
  <c r="Z62" i="12"/>
  <c r="Z64" i="14"/>
  <c r="Z86" i="14" s="1"/>
  <c r="AB64" i="14"/>
  <c r="Y76" i="16"/>
  <c r="Y69" i="9"/>
  <c r="AA91" i="17"/>
  <c r="AA115" i="17" s="1"/>
  <c r="Y91" i="17"/>
  <c r="Y115" i="17" s="1"/>
  <c r="Z91" i="17"/>
  <c r="Z115" i="17" s="1"/>
  <c r="L115" i="17"/>
  <c r="N115" i="17"/>
  <c r="P115" i="17"/>
  <c r="R115" i="17"/>
  <c r="T115" i="17"/>
  <c r="V115" i="17"/>
  <c r="X115" i="17"/>
  <c r="J115" i="17"/>
  <c r="M115" i="17"/>
  <c r="O115" i="17"/>
  <c r="Q115" i="17"/>
  <c r="S115" i="17"/>
  <c r="U115" i="17"/>
  <c r="W115" i="17"/>
  <c r="M91" i="15"/>
  <c r="O91" i="15"/>
  <c r="Q91" i="15"/>
  <c r="S91" i="15"/>
  <c r="U91" i="15"/>
  <c r="W91" i="15"/>
  <c r="L91" i="15"/>
  <c r="N91" i="15"/>
  <c r="P91" i="15"/>
  <c r="R91" i="15"/>
  <c r="T91" i="15"/>
  <c r="V91" i="15"/>
  <c r="X91" i="15"/>
  <c r="AB87" i="14"/>
  <c r="J86" i="14"/>
  <c r="W86" i="14"/>
  <c r="U86" i="14"/>
  <c r="S86" i="14"/>
  <c r="Q86" i="14"/>
  <c r="O86" i="14"/>
  <c r="M86" i="14"/>
  <c r="X86" i="14"/>
  <c r="V86" i="14"/>
  <c r="T86" i="14"/>
  <c r="R86" i="14"/>
  <c r="P86" i="14"/>
  <c r="N86" i="14"/>
  <c r="L86" i="14"/>
  <c r="J78" i="13"/>
  <c r="M78" i="13"/>
  <c r="O78" i="13"/>
  <c r="Q78" i="13"/>
  <c r="S78" i="13"/>
  <c r="U78" i="13"/>
  <c r="W78" i="13"/>
  <c r="Y78" i="13"/>
  <c r="AA78" i="13"/>
  <c r="L78" i="13"/>
  <c r="N78" i="13"/>
  <c r="P78" i="13"/>
  <c r="R78" i="13"/>
  <c r="T78" i="13"/>
  <c r="V78" i="13"/>
  <c r="X78" i="13"/>
  <c r="Z78" i="13"/>
  <c r="AB78" i="13"/>
  <c r="Z51" i="12"/>
  <c r="J63" i="12"/>
  <c r="M63" i="12"/>
  <c r="Q63" i="12"/>
  <c r="S63" i="12"/>
  <c r="U63" i="12"/>
  <c r="W63" i="12"/>
  <c r="N63" i="12"/>
  <c r="P63" i="12"/>
  <c r="R63" i="12"/>
  <c r="T63" i="12"/>
  <c r="V63" i="12"/>
  <c r="X63" i="12"/>
  <c r="N57" i="10"/>
  <c r="P57" i="10"/>
  <c r="R57" i="10"/>
  <c r="T57" i="10"/>
  <c r="V57" i="10"/>
  <c r="X57" i="10"/>
  <c r="M57" i="10"/>
  <c r="O57" i="10"/>
  <c r="Q57" i="10"/>
  <c r="S57" i="10"/>
  <c r="U57" i="10"/>
  <c r="W57" i="10"/>
  <c r="Y51" i="12"/>
  <c r="Y63" i="12" s="1"/>
  <c r="AB51" i="12"/>
  <c r="O51" i="12"/>
  <c r="O63" i="12" s="1"/>
  <c r="L70" i="9"/>
  <c r="N70" i="9"/>
  <c r="P70" i="9"/>
  <c r="R70" i="9"/>
  <c r="T70" i="9"/>
  <c r="V70" i="9"/>
  <c r="X70" i="9"/>
  <c r="J70" i="9"/>
  <c r="M70" i="9"/>
  <c r="O70" i="9"/>
  <c r="Q70" i="9"/>
  <c r="S70" i="9"/>
  <c r="U70" i="9"/>
  <c r="W70" i="9"/>
  <c r="Y55" i="9"/>
  <c r="J83" i="11"/>
  <c r="M83" i="11"/>
  <c r="O83" i="11"/>
  <c r="Q83" i="11"/>
  <c r="S83" i="11"/>
  <c r="U83" i="11"/>
  <c r="W83" i="11"/>
  <c r="AA83" i="11"/>
  <c r="L83" i="11"/>
  <c r="N83" i="11"/>
  <c r="P83" i="11"/>
  <c r="R83" i="11"/>
  <c r="T83" i="11"/>
  <c r="V83" i="11"/>
  <c r="X83" i="11"/>
  <c r="Z83" i="11"/>
  <c r="AB57" i="10"/>
  <c r="AA57" i="10"/>
  <c r="J57" i="10"/>
  <c r="AB115" i="17"/>
  <c r="AA91" i="15"/>
  <c r="Z91" i="15"/>
  <c r="J91" i="15"/>
  <c r="Y86" i="14"/>
  <c r="AB75" i="16" l="1"/>
  <c r="Z75" i="16"/>
  <c r="Y83" i="11"/>
  <c r="AB86" i="14"/>
  <c r="AA63" i="12"/>
  <c r="AB63" i="12"/>
  <c r="Y75" i="16"/>
  <c r="Z70" i="9"/>
  <c r="Y70" i="9"/>
  <c r="AB91" i="15"/>
  <c r="Z63" i="12"/>
  <c r="AA70" i="9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L144" i="3" s="1"/>
  <c r="J143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J111" i="3"/>
  <c r="J144" i="3" l="1"/>
  <c r="M144" i="3"/>
  <c r="O144" i="3"/>
  <c r="Q144" i="3"/>
  <c r="S144" i="3"/>
  <c r="U144" i="3"/>
  <c r="W144" i="3"/>
  <c r="Y144" i="3"/>
  <c r="AA144" i="3"/>
  <c r="N144" i="3"/>
  <c r="P144" i="3"/>
  <c r="R144" i="3"/>
  <c r="T144" i="3"/>
  <c r="V144" i="3"/>
  <c r="X144" i="3"/>
  <c r="Z144" i="3"/>
  <c r="AB144" i="3"/>
  <c r="AC133" i="1"/>
  <c r="AB133" i="1"/>
  <c r="AA133" i="1"/>
  <c r="Z133" i="1"/>
  <c r="AC132" i="1"/>
  <c r="AB132" i="1"/>
  <c r="AA132" i="1"/>
  <c r="Z132" i="1"/>
  <c r="AC131" i="1"/>
  <c r="AB131" i="1"/>
  <c r="AA131" i="1"/>
  <c r="Z131" i="1"/>
  <c r="AC130" i="1"/>
  <c r="AB130" i="1"/>
  <c r="AA130" i="1"/>
  <c r="Z130" i="1"/>
  <c r="AC129" i="1"/>
  <c r="AB129" i="1"/>
  <c r="AA129" i="1"/>
  <c r="Z129" i="1"/>
  <c r="AC128" i="1"/>
  <c r="AB128" i="1"/>
  <c r="AA128" i="1"/>
  <c r="Z128" i="1"/>
  <c r="AC127" i="1"/>
  <c r="AB127" i="1"/>
  <c r="AA127" i="1"/>
  <c r="Z127" i="1"/>
  <c r="AC126" i="1"/>
  <c r="AB126" i="1"/>
  <c r="AA126" i="1"/>
  <c r="Z126" i="1"/>
  <c r="AC125" i="1"/>
  <c r="AB125" i="1"/>
  <c r="AA125" i="1"/>
  <c r="Z125" i="1"/>
  <c r="AC124" i="1"/>
  <c r="AB124" i="1"/>
  <c r="AA124" i="1"/>
  <c r="Z124" i="1"/>
  <c r="AC123" i="1"/>
  <c r="AB123" i="1"/>
  <c r="AA123" i="1"/>
  <c r="Z123" i="1"/>
  <c r="AC122" i="1"/>
  <c r="AB122" i="1"/>
  <c r="AA122" i="1"/>
  <c r="Z122" i="1"/>
  <c r="AC121" i="1"/>
  <c r="AB121" i="1"/>
  <c r="AA121" i="1"/>
  <c r="Z121" i="1"/>
  <c r="AC120" i="1"/>
  <c r="AB120" i="1"/>
  <c r="AA120" i="1"/>
  <c r="Z120" i="1"/>
  <c r="AC119" i="1"/>
  <c r="AB119" i="1"/>
  <c r="AA119" i="1"/>
  <c r="Z119" i="1"/>
  <c r="AC118" i="1"/>
  <c r="AB118" i="1"/>
  <c r="AA118" i="1"/>
  <c r="Z118" i="1"/>
  <c r="AC117" i="1"/>
  <c r="AB117" i="1"/>
  <c r="AA117" i="1"/>
  <c r="Z117" i="1"/>
  <c r="AC116" i="1"/>
  <c r="AB116" i="1"/>
  <c r="AA116" i="1"/>
  <c r="Z116" i="1"/>
  <c r="AC115" i="1"/>
  <c r="AB115" i="1"/>
  <c r="AA115" i="1"/>
  <c r="Z115" i="1"/>
  <c r="AC114" i="1"/>
  <c r="AB114" i="1"/>
  <c r="AA114" i="1"/>
  <c r="Z114" i="1"/>
  <c r="AC113" i="1"/>
  <c r="AB113" i="1"/>
  <c r="AA113" i="1"/>
  <c r="Z113" i="1"/>
  <c r="AC112" i="1"/>
  <c r="AB112" i="1"/>
  <c r="AA112" i="1"/>
  <c r="Z112" i="1"/>
  <c r="AC111" i="1"/>
  <c r="AB111" i="1"/>
  <c r="AA111" i="1"/>
  <c r="Z111" i="1"/>
  <c r="AC110" i="1"/>
  <c r="AB110" i="1"/>
  <c r="AA110" i="1"/>
  <c r="Z110" i="1"/>
  <c r="AC109" i="1"/>
  <c r="AB109" i="1"/>
  <c r="AA109" i="1"/>
  <c r="Z109" i="1"/>
  <c r="AC108" i="1"/>
  <c r="AB108" i="1"/>
  <c r="AA108" i="1"/>
  <c r="Z108" i="1"/>
  <c r="AC107" i="1"/>
  <c r="AB107" i="1"/>
  <c r="AA107" i="1"/>
  <c r="Z107" i="1"/>
  <c r="AC106" i="1"/>
  <c r="AB106" i="1"/>
  <c r="AA106" i="1"/>
  <c r="Z106" i="1"/>
  <c r="AC105" i="1"/>
  <c r="AC134" i="1" s="1"/>
  <c r="AB105" i="1"/>
  <c r="AA105" i="1"/>
  <c r="Z105" i="1"/>
  <c r="Z134" i="1" s="1"/>
  <c r="Z76" i="1"/>
  <c r="AA76" i="1"/>
  <c r="AB76" i="1"/>
  <c r="AC76" i="1"/>
  <c r="Z77" i="1"/>
  <c r="AA77" i="1"/>
  <c r="AB77" i="1"/>
  <c r="AC77" i="1"/>
  <c r="Z78" i="1"/>
  <c r="AA78" i="1"/>
  <c r="AB78" i="1"/>
  <c r="AC78" i="1"/>
  <c r="Z79" i="1"/>
  <c r="AA79" i="1"/>
  <c r="AB79" i="1"/>
  <c r="AC79" i="1"/>
  <c r="Z80" i="1"/>
  <c r="AA80" i="1"/>
  <c r="AB80" i="1"/>
  <c r="AC80" i="1"/>
  <c r="Z81" i="1"/>
  <c r="AA81" i="1"/>
  <c r="AB81" i="1"/>
  <c r="AC81" i="1"/>
  <c r="Z82" i="1"/>
  <c r="AA82" i="1"/>
  <c r="AB82" i="1"/>
  <c r="AC82" i="1"/>
  <c r="Z83" i="1"/>
  <c r="AA83" i="1"/>
  <c r="AB83" i="1"/>
  <c r="AC83" i="1"/>
  <c r="Z84" i="1"/>
  <c r="AA84" i="1"/>
  <c r="AB84" i="1"/>
  <c r="AC84" i="1"/>
  <c r="Z85" i="1"/>
  <c r="AA85" i="1"/>
  <c r="AB85" i="1"/>
  <c r="AC85" i="1"/>
  <c r="Z86" i="1"/>
  <c r="AA86" i="1"/>
  <c r="AB86" i="1"/>
  <c r="AC86" i="1"/>
  <c r="Z87" i="1"/>
  <c r="AA87" i="1"/>
  <c r="AB87" i="1"/>
  <c r="AC87" i="1"/>
  <c r="Z88" i="1"/>
  <c r="AA88" i="1"/>
  <c r="AB88" i="1"/>
  <c r="AC88" i="1"/>
  <c r="Z89" i="1"/>
  <c r="AA89" i="1"/>
  <c r="AB89" i="1"/>
  <c r="AC89" i="1"/>
  <c r="Z90" i="1"/>
  <c r="AA90" i="1"/>
  <c r="AB90" i="1"/>
  <c r="AC90" i="1"/>
  <c r="Z91" i="1"/>
  <c r="AA91" i="1"/>
  <c r="AB91" i="1"/>
  <c r="AC91" i="1"/>
  <c r="Z92" i="1"/>
  <c r="AA92" i="1"/>
  <c r="AB92" i="1"/>
  <c r="AC92" i="1"/>
  <c r="Z93" i="1"/>
  <c r="AA93" i="1"/>
  <c r="AB93" i="1"/>
  <c r="AC93" i="1"/>
  <c r="Z94" i="1"/>
  <c r="AA94" i="1"/>
  <c r="AB94" i="1"/>
  <c r="AC94" i="1"/>
  <c r="Z95" i="1"/>
  <c r="AA95" i="1"/>
  <c r="AB95" i="1"/>
  <c r="AC95" i="1"/>
  <c r="Z96" i="1"/>
  <c r="AA96" i="1"/>
  <c r="AB96" i="1"/>
  <c r="AC96" i="1"/>
  <c r="Z97" i="1"/>
  <c r="AA97" i="1"/>
  <c r="AB97" i="1"/>
  <c r="AC97" i="1"/>
  <c r="Z98" i="1"/>
  <c r="AA98" i="1"/>
  <c r="AB98" i="1"/>
  <c r="AC98" i="1"/>
  <c r="Z99" i="1"/>
  <c r="AA99" i="1"/>
  <c r="AB99" i="1"/>
  <c r="AC99" i="1"/>
  <c r="Z100" i="1"/>
  <c r="AA100" i="1"/>
  <c r="AB100" i="1"/>
  <c r="AC100" i="1"/>
  <c r="Z101" i="1"/>
  <c r="AA101" i="1"/>
  <c r="AB101" i="1"/>
  <c r="AC101" i="1"/>
  <c r="Z102" i="1"/>
  <c r="AA102" i="1"/>
  <c r="AB102" i="1"/>
  <c r="AC102" i="1"/>
  <c r="Z103" i="1"/>
  <c r="AA103" i="1"/>
  <c r="AB103" i="1"/>
  <c r="AC103" i="1"/>
  <c r="AC75" i="1"/>
  <c r="AB75" i="1"/>
  <c r="AA75" i="1"/>
  <c r="Z75" i="1"/>
  <c r="Y134" i="1"/>
  <c r="Y10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J13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J104" i="1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J124" i="6"/>
  <c r="AB123" i="6"/>
  <c r="AA123" i="6"/>
  <c r="Z123" i="6"/>
  <c r="Y123" i="6"/>
  <c r="AB122" i="6"/>
  <c r="AA122" i="6"/>
  <c r="Z122" i="6"/>
  <c r="Y122" i="6"/>
  <c r="AB121" i="6"/>
  <c r="AA121" i="6"/>
  <c r="Z121" i="6"/>
  <c r="Y121" i="6"/>
  <c r="AB120" i="6"/>
  <c r="AA120" i="6"/>
  <c r="Z120" i="6"/>
  <c r="Y120" i="6"/>
  <c r="AB119" i="6"/>
  <c r="AA119" i="6"/>
  <c r="Z119" i="6"/>
  <c r="Y119" i="6"/>
  <c r="AB118" i="6"/>
  <c r="AA118" i="6"/>
  <c r="Z118" i="6"/>
  <c r="Y118" i="6"/>
  <c r="AB117" i="6"/>
  <c r="AA117" i="6"/>
  <c r="Z117" i="6"/>
  <c r="Y117" i="6"/>
  <c r="AB116" i="6"/>
  <c r="AA116" i="6"/>
  <c r="Z116" i="6"/>
  <c r="Y116" i="6"/>
  <c r="AB115" i="6"/>
  <c r="AA115" i="6"/>
  <c r="Z115" i="6"/>
  <c r="Y115" i="6"/>
  <c r="AB114" i="6"/>
  <c r="AA114" i="6"/>
  <c r="Z114" i="6"/>
  <c r="Y114" i="6"/>
  <c r="AB113" i="6"/>
  <c r="AA113" i="6"/>
  <c r="Z113" i="6"/>
  <c r="Y113" i="6"/>
  <c r="AB112" i="6"/>
  <c r="AA112" i="6"/>
  <c r="Z112" i="6"/>
  <c r="Y112" i="6"/>
  <c r="AB111" i="6"/>
  <c r="AA111" i="6"/>
  <c r="Z111" i="6"/>
  <c r="Y111" i="6"/>
  <c r="AB110" i="6"/>
  <c r="AA110" i="6"/>
  <c r="Z110" i="6"/>
  <c r="Y110" i="6"/>
  <c r="AB109" i="6"/>
  <c r="AA109" i="6"/>
  <c r="Z109" i="6"/>
  <c r="Y109" i="6"/>
  <c r="AB108" i="6"/>
  <c r="AA108" i="6"/>
  <c r="Z108" i="6"/>
  <c r="Y108" i="6"/>
  <c r="AB107" i="6"/>
  <c r="AA107" i="6"/>
  <c r="Z107" i="6"/>
  <c r="Y107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J106" i="6"/>
  <c r="AB105" i="6"/>
  <c r="AA105" i="6"/>
  <c r="Z105" i="6"/>
  <c r="Y105" i="6"/>
  <c r="AB104" i="6"/>
  <c r="AA104" i="6"/>
  <c r="Z104" i="6"/>
  <c r="Y104" i="6"/>
  <c r="AB103" i="6"/>
  <c r="AA103" i="6"/>
  <c r="Z103" i="6"/>
  <c r="Y103" i="6"/>
  <c r="AB102" i="6"/>
  <c r="AA102" i="6"/>
  <c r="Z102" i="6"/>
  <c r="Y102" i="6"/>
  <c r="AB101" i="6"/>
  <c r="AA101" i="6"/>
  <c r="Z101" i="6"/>
  <c r="Y101" i="6"/>
  <c r="AB100" i="6"/>
  <c r="AA100" i="6"/>
  <c r="Z100" i="6"/>
  <c r="Y100" i="6"/>
  <c r="AB99" i="6"/>
  <c r="AA99" i="6"/>
  <c r="Z99" i="6"/>
  <c r="Y99" i="6"/>
  <c r="AB98" i="6"/>
  <c r="AA98" i="6"/>
  <c r="Z98" i="6"/>
  <c r="Y98" i="6"/>
  <c r="AB97" i="6"/>
  <c r="AA97" i="6"/>
  <c r="Z97" i="6"/>
  <c r="Y97" i="6"/>
  <c r="Y126" i="6" s="1"/>
  <c r="AB96" i="6"/>
  <c r="AA96" i="6"/>
  <c r="Z96" i="6"/>
  <c r="Y96" i="6"/>
  <c r="AB95" i="6"/>
  <c r="AA95" i="6"/>
  <c r="Z95" i="6"/>
  <c r="Y95" i="6"/>
  <c r="AB94" i="6"/>
  <c r="AA94" i="6"/>
  <c r="Z94" i="6"/>
  <c r="Y94" i="6"/>
  <c r="AB93" i="6"/>
  <c r="AA93" i="6"/>
  <c r="Z93" i="6"/>
  <c r="Y93" i="6"/>
  <c r="Y106" i="6" s="1"/>
  <c r="T135" i="1" l="1"/>
  <c r="AB134" i="1"/>
  <c r="AA134" i="1"/>
  <c r="Z126" i="6"/>
  <c r="Z106" i="6"/>
  <c r="AB106" i="6"/>
  <c r="AB126" i="6"/>
  <c r="Z124" i="6"/>
  <c r="AB104" i="1"/>
  <c r="AA106" i="6"/>
  <c r="AA126" i="6"/>
  <c r="Y124" i="6"/>
  <c r="Y125" i="6" s="1"/>
  <c r="Y127" i="6" s="1"/>
  <c r="AA124" i="6"/>
  <c r="AB124" i="6"/>
  <c r="AB125" i="6" s="1"/>
  <c r="Z104" i="1"/>
  <c r="Z135" i="1" s="1"/>
  <c r="AC104" i="1"/>
  <c r="AC135" i="1" s="1"/>
  <c r="AA104" i="1"/>
  <c r="J125" i="6"/>
  <c r="M125" i="6"/>
  <c r="O125" i="6"/>
  <c r="Q125" i="6"/>
  <c r="S125" i="6"/>
  <c r="U125" i="6"/>
  <c r="W125" i="6"/>
  <c r="L125" i="6"/>
  <c r="N125" i="6"/>
  <c r="P125" i="6"/>
  <c r="R125" i="6"/>
  <c r="T125" i="6"/>
  <c r="V125" i="6"/>
  <c r="X125" i="6"/>
  <c r="Y135" i="1"/>
  <c r="J135" i="1"/>
  <c r="M135" i="1"/>
  <c r="O135" i="1"/>
  <c r="Q135" i="1"/>
  <c r="S135" i="1"/>
  <c r="U135" i="1"/>
  <c r="W135" i="1"/>
  <c r="L135" i="1"/>
  <c r="N135" i="1"/>
  <c r="P135" i="1"/>
  <c r="R135" i="1"/>
  <c r="V135" i="1"/>
  <c r="X135" i="1"/>
  <c r="AB99" i="2"/>
  <c r="AA99" i="2"/>
  <c r="Z99" i="2"/>
  <c r="Y99" i="2"/>
  <c r="AB98" i="2"/>
  <c r="AA98" i="2"/>
  <c r="Z98" i="2"/>
  <c r="Y98" i="2"/>
  <c r="AB97" i="2"/>
  <c r="AA97" i="2"/>
  <c r="Z97" i="2"/>
  <c r="Y97" i="2"/>
  <c r="AB96" i="2"/>
  <c r="AA96" i="2"/>
  <c r="Z96" i="2"/>
  <c r="Y96" i="2"/>
  <c r="AB95" i="2"/>
  <c r="AA95" i="2"/>
  <c r="Z95" i="2"/>
  <c r="Y95" i="2"/>
  <c r="AB94" i="2"/>
  <c r="AA94" i="2"/>
  <c r="Z94" i="2"/>
  <c r="Y94" i="2"/>
  <c r="AB93" i="2"/>
  <c r="AA93" i="2"/>
  <c r="Z93" i="2"/>
  <c r="Y93" i="2"/>
  <c r="AB92" i="2"/>
  <c r="AA92" i="2"/>
  <c r="Z92" i="2"/>
  <c r="Y92" i="2"/>
  <c r="AB91" i="2"/>
  <c r="AA91" i="2"/>
  <c r="Z91" i="2"/>
  <c r="Y91" i="2"/>
  <c r="AB90" i="2"/>
  <c r="AA90" i="2"/>
  <c r="Z90" i="2"/>
  <c r="Y90" i="2"/>
  <c r="AB89" i="2"/>
  <c r="AA89" i="2"/>
  <c r="Z89" i="2"/>
  <c r="Y89" i="2"/>
  <c r="AB88" i="2"/>
  <c r="AA88" i="2"/>
  <c r="Z88" i="2"/>
  <c r="Y88" i="2"/>
  <c r="AB87" i="2"/>
  <c r="AA87" i="2"/>
  <c r="Z87" i="2"/>
  <c r="Y87" i="2"/>
  <c r="AB86" i="2"/>
  <c r="AA86" i="2"/>
  <c r="Z86" i="2"/>
  <c r="Y86" i="2"/>
  <c r="AB85" i="2"/>
  <c r="AA85" i="2"/>
  <c r="Z85" i="2"/>
  <c r="Y85" i="2"/>
  <c r="AB84" i="2"/>
  <c r="AA84" i="2"/>
  <c r="Z84" i="2"/>
  <c r="Y84" i="2"/>
  <c r="AB83" i="2"/>
  <c r="AA83" i="2"/>
  <c r="Z83" i="2"/>
  <c r="Y83" i="2"/>
  <c r="AB82" i="2"/>
  <c r="AA82" i="2"/>
  <c r="Z82" i="2"/>
  <c r="Y82" i="2"/>
  <c r="AB81" i="2"/>
  <c r="AA81" i="2"/>
  <c r="Z81" i="2"/>
  <c r="Y81" i="2"/>
  <c r="AB80" i="2"/>
  <c r="AA80" i="2"/>
  <c r="Z80" i="2"/>
  <c r="Y80" i="2"/>
  <c r="AB79" i="2"/>
  <c r="AA79" i="2"/>
  <c r="AA100" i="2" s="1"/>
  <c r="Z79" i="2"/>
  <c r="Z100" i="2" s="1"/>
  <c r="Y79" i="2"/>
  <c r="Y61" i="2"/>
  <c r="Z61" i="2"/>
  <c r="AA61" i="2"/>
  <c r="AB61" i="2"/>
  <c r="Y62" i="2"/>
  <c r="Z62" i="2"/>
  <c r="AA62" i="2"/>
  <c r="AB62" i="2"/>
  <c r="Y63" i="2"/>
  <c r="Z63" i="2"/>
  <c r="AA63" i="2"/>
  <c r="AB63" i="2"/>
  <c r="Y64" i="2"/>
  <c r="Z64" i="2"/>
  <c r="AA64" i="2"/>
  <c r="AB64" i="2"/>
  <c r="Y65" i="2"/>
  <c r="Z65" i="2"/>
  <c r="AA65" i="2"/>
  <c r="AB65" i="2"/>
  <c r="Y66" i="2"/>
  <c r="Z66" i="2"/>
  <c r="AA66" i="2"/>
  <c r="AB66" i="2"/>
  <c r="Y67" i="2"/>
  <c r="Z67" i="2"/>
  <c r="AA67" i="2"/>
  <c r="AB67" i="2"/>
  <c r="Y68" i="2"/>
  <c r="Z68" i="2"/>
  <c r="AA68" i="2"/>
  <c r="AB68" i="2"/>
  <c r="Y69" i="2"/>
  <c r="Z69" i="2"/>
  <c r="AA69" i="2"/>
  <c r="AB69" i="2"/>
  <c r="Y70" i="2"/>
  <c r="Z70" i="2"/>
  <c r="AA70" i="2"/>
  <c r="AB70" i="2"/>
  <c r="Y71" i="2"/>
  <c r="Z71" i="2"/>
  <c r="AA71" i="2"/>
  <c r="AB71" i="2"/>
  <c r="Y72" i="2"/>
  <c r="Z72" i="2"/>
  <c r="AA72" i="2"/>
  <c r="AB72" i="2"/>
  <c r="Y73" i="2"/>
  <c r="Z73" i="2"/>
  <c r="AA73" i="2"/>
  <c r="AB73" i="2"/>
  <c r="Y74" i="2"/>
  <c r="Z74" i="2"/>
  <c r="AA74" i="2"/>
  <c r="AB74" i="2"/>
  <c r="Y75" i="2"/>
  <c r="Z75" i="2"/>
  <c r="AA75" i="2"/>
  <c r="AB75" i="2"/>
  <c r="Y76" i="2"/>
  <c r="Z76" i="2"/>
  <c r="AA76" i="2"/>
  <c r="AB76" i="2"/>
  <c r="Y77" i="2"/>
  <c r="Z77" i="2"/>
  <c r="AA77" i="2"/>
  <c r="AB77" i="2"/>
  <c r="AB60" i="2"/>
  <c r="AA60" i="2"/>
  <c r="Z60" i="2"/>
  <c r="Y60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J78" i="2"/>
  <c r="Y100" i="2"/>
  <c r="X100" i="2"/>
  <c r="W100" i="2"/>
  <c r="V100" i="2"/>
  <c r="U100" i="2"/>
  <c r="U101" i="2" s="1"/>
  <c r="T100" i="2"/>
  <c r="T101" i="2" s="1"/>
  <c r="S100" i="2"/>
  <c r="R100" i="2"/>
  <c r="Q100" i="2"/>
  <c r="Q101" i="2" s="1"/>
  <c r="P100" i="2"/>
  <c r="O100" i="2"/>
  <c r="N100" i="2"/>
  <c r="M100" i="2"/>
  <c r="M101" i="2" s="1"/>
  <c r="L100" i="2"/>
  <c r="L101" i="2" s="1"/>
  <c r="J100" i="2"/>
  <c r="AB92" i="4"/>
  <c r="AA92" i="4"/>
  <c r="Z92" i="4"/>
  <c r="Y92" i="4"/>
  <c r="AB91" i="4"/>
  <c r="AA91" i="4"/>
  <c r="Z91" i="4"/>
  <c r="Y91" i="4"/>
  <c r="AB90" i="4"/>
  <c r="AA90" i="4"/>
  <c r="Z90" i="4"/>
  <c r="Y90" i="4"/>
  <c r="AB89" i="4"/>
  <c r="AA89" i="4"/>
  <c r="Z89" i="4"/>
  <c r="Y89" i="4"/>
  <c r="AB88" i="4"/>
  <c r="AA88" i="4"/>
  <c r="Z88" i="4"/>
  <c r="Y88" i="4"/>
  <c r="AB87" i="4"/>
  <c r="AA87" i="4"/>
  <c r="Z87" i="4"/>
  <c r="Y87" i="4"/>
  <c r="AB86" i="4"/>
  <c r="AA86" i="4"/>
  <c r="Z86" i="4"/>
  <c r="Y86" i="4"/>
  <c r="AB85" i="4"/>
  <c r="AA85" i="4"/>
  <c r="Z85" i="4"/>
  <c r="Y85" i="4"/>
  <c r="AB84" i="4"/>
  <c r="AA84" i="4"/>
  <c r="Z84" i="4"/>
  <c r="Y84" i="4"/>
  <c r="AB83" i="4"/>
  <c r="AA83" i="4"/>
  <c r="Z83" i="4"/>
  <c r="Y83" i="4"/>
  <c r="AB82" i="4"/>
  <c r="AA82" i="4"/>
  <c r="Z82" i="4"/>
  <c r="Y82" i="4"/>
  <c r="AB81" i="4"/>
  <c r="AA81" i="4"/>
  <c r="Z81" i="4"/>
  <c r="Y81" i="4"/>
  <c r="AB80" i="4"/>
  <c r="AA80" i="4"/>
  <c r="Z80" i="4"/>
  <c r="Y80" i="4"/>
  <c r="AB79" i="4"/>
  <c r="AA79" i="4"/>
  <c r="Z79" i="4"/>
  <c r="Y79" i="4"/>
  <c r="AB78" i="4"/>
  <c r="AA78" i="4"/>
  <c r="Z78" i="4"/>
  <c r="Y78" i="4"/>
  <c r="AB77" i="4"/>
  <c r="AA77" i="4"/>
  <c r="Z77" i="4"/>
  <c r="Y77" i="4"/>
  <c r="AB76" i="4"/>
  <c r="AA76" i="4"/>
  <c r="Z76" i="4"/>
  <c r="Y76" i="4"/>
  <c r="AB75" i="4"/>
  <c r="AA75" i="4"/>
  <c r="Z75" i="4"/>
  <c r="Y75" i="4"/>
  <c r="Y57" i="4"/>
  <c r="Z57" i="4"/>
  <c r="AA57" i="4"/>
  <c r="AB57" i="4"/>
  <c r="Y58" i="4"/>
  <c r="Z58" i="4"/>
  <c r="AA58" i="4"/>
  <c r="AB58" i="4"/>
  <c r="Y59" i="4"/>
  <c r="Z59" i="4"/>
  <c r="AA59" i="4"/>
  <c r="AB59" i="4"/>
  <c r="Y60" i="4"/>
  <c r="Z60" i="4"/>
  <c r="AA60" i="4"/>
  <c r="AB60" i="4"/>
  <c r="Y61" i="4"/>
  <c r="Z61" i="4"/>
  <c r="AA61" i="4"/>
  <c r="AB61" i="4"/>
  <c r="Y62" i="4"/>
  <c r="Z62" i="4"/>
  <c r="AA62" i="4"/>
  <c r="AB62" i="4"/>
  <c r="Y63" i="4"/>
  <c r="Z63" i="4"/>
  <c r="AA63" i="4"/>
  <c r="AB63" i="4"/>
  <c r="Y64" i="4"/>
  <c r="Z64" i="4"/>
  <c r="AA64" i="4"/>
  <c r="AB64" i="4"/>
  <c r="Y65" i="4"/>
  <c r="Z65" i="4"/>
  <c r="AA65" i="4"/>
  <c r="AB65" i="4"/>
  <c r="Y66" i="4"/>
  <c r="Z66" i="4"/>
  <c r="AA66" i="4"/>
  <c r="AB66" i="4"/>
  <c r="Y67" i="4"/>
  <c r="Z67" i="4"/>
  <c r="AA67" i="4"/>
  <c r="AB67" i="4"/>
  <c r="Y68" i="4"/>
  <c r="Z68" i="4"/>
  <c r="AA68" i="4"/>
  <c r="AB68" i="4"/>
  <c r="Y69" i="4"/>
  <c r="Z69" i="4"/>
  <c r="AA69" i="4"/>
  <c r="AB69" i="4"/>
  <c r="Y70" i="4"/>
  <c r="Z70" i="4"/>
  <c r="AA70" i="4"/>
  <c r="AB70" i="4"/>
  <c r="Y71" i="4"/>
  <c r="Z71" i="4"/>
  <c r="AA71" i="4"/>
  <c r="AB71" i="4"/>
  <c r="Y72" i="4"/>
  <c r="Z72" i="4"/>
  <c r="AA72" i="4"/>
  <c r="AB72" i="4"/>
  <c r="Y73" i="4"/>
  <c r="Z73" i="4"/>
  <c r="AA73" i="4"/>
  <c r="AB73" i="4"/>
  <c r="AB56" i="4"/>
  <c r="AA56" i="4"/>
  <c r="Z56" i="4"/>
  <c r="Y56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J93" i="4"/>
  <c r="Y74" i="4"/>
  <c r="Y94" i="4" s="1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J74" i="4"/>
  <c r="AB104" i="8"/>
  <c r="AA104" i="8"/>
  <c r="Z104" i="8"/>
  <c r="Y104" i="8"/>
  <c r="AB103" i="8"/>
  <c r="AA103" i="8"/>
  <c r="Z103" i="8"/>
  <c r="Y103" i="8"/>
  <c r="AB102" i="8"/>
  <c r="AA102" i="8"/>
  <c r="Z102" i="8"/>
  <c r="Y102" i="8"/>
  <c r="AB101" i="8"/>
  <c r="AA101" i="8"/>
  <c r="Z101" i="8"/>
  <c r="Y101" i="8"/>
  <c r="AB100" i="8"/>
  <c r="AA100" i="8"/>
  <c r="Z100" i="8"/>
  <c r="Y100" i="8"/>
  <c r="AB99" i="8"/>
  <c r="AA99" i="8"/>
  <c r="Z99" i="8"/>
  <c r="Y99" i="8"/>
  <c r="AB98" i="8"/>
  <c r="AA98" i="8"/>
  <c r="Z98" i="8"/>
  <c r="Y98" i="8"/>
  <c r="AB97" i="8"/>
  <c r="AA97" i="8"/>
  <c r="Z97" i="8"/>
  <c r="Y97" i="8"/>
  <c r="AB96" i="8"/>
  <c r="AA96" i="8"/>
  <c r="Z96" i="8"/>
  <c r="Y96" i="8"/>
  <c r="AB95" i="8"/>
  <c r="AA95" i="8"/>
  <c r="Z95" i="8"/>
  <c r="Y95" i="8"/>
  <c r="AB94" i="8"/>
  <c r="AA94" i="8"/>
  <c r="Z94" i="8"/>
  <c r="Y94" i="8"/>
  <c r="AB93" i="8"/>
  <c r="AA93" i="8"/>
  <c r="Z93" i="8"/>
  <c r="Y93" i="8"/>
  <c r="AB92" i="8"/>
  <c r="AA92" i="8"/>
  <c r="Z92" i="8"/>
  <c r="Y92" i="8"/>
  <c r="AB91" i="8"/>
  <c r="AA91" i="8"/>
  <c r="Z91" i="8"/>
  <c r="Y91" i="8"/>
  <c r="AB90" i="8"/>
  <c r="AA90" i="8"/>
  <c r="Z90" i="8"/>
  <c r="Y90" i="8"/>
  <c r="AB89" i="8"/>
  <c r="AA89" i="8"/>
  <c r="Z89" i="8"/>
  <c r="Y89" i="8"/>
  <c r="AB88" i="8"/>
  <c r="AA88" i="8"/>
  <c r="Z88" i="8"/>
  <c r="Y88" i="8"/>
  <c r="AB87" i="8"/>
  <c r="AA87" i="8"/>
  <c r="Z87" i="8"/>
  <c r="Y87" i="8"/>
  <c r="AB86" i="8"/>
  <c r="AA86" i="8"/>
  <c r="Z86" i="8"/>
  <c r="Y86" i="8"/>
  <c r="Y105" i="8" s="1"/>
  <c r="Y61" i="8"/>
  <c r="Z61" i="8"/>
  <c r="AA61" i="8"/>
  <c r="AB61" i="8"/>
  <c r="Y62" i="8"/>
  <c r="Z62" i="8"/>
  <c r="AA62" i="8"/>
  <c r="AB62" i="8"/>
  <c r="Y63" i="8"/>
  <c r="Z63" i="8"/>
  <c r="AA63" i="8"/>
  <c r="AB63" i="8"/>
  <c r="Y64" i="8"/>
  <c r="Z64" i="8"/>
  <c r="AA64" i="8"/>
  <c r="AB64" i="8"/>
  <c r="Y65" i="8"/>
  <c r="Z65" i="8"/>
  <c r="AA65" i="8"/>
  <c r="AB65" i="8"/>
  <c r="Y66" i="8"/>
  <c r="Z66" i="8"/>
  <c r="AA66" i="8"/>
  <c r="AB66" i="8"/>
  <c r="Y67" i="8"/>
  <c r="Z67" i="8"/>
  <c r="AA67" i="8"/>
  <c r="AB67" i="8"/>
  <c r="Y68" i="8"/>
  <c r="Z68" i="8"/>
  <c r="AA68" i="8"/>
  <c r="AB68" i="8"/>
  <c r="Y69" i="8"/>
  <c r="Z69" i="8"/>
  <c r="AA69" i="8"/>
  <c r="AB69" i="8"/>
  <c r="Y70" i="8"/>
  <c r="Z70" i="8"/>
  <c r="AA70" i="8"/>
  <c r="AB70" i="8"/>
  <c r="Y71" i="8"/>
  <c r="Z71" i="8"/>
  <c r="AA71" i="8"/>
  <c r="AB71" i="8"/>
  <c r="Y72" i="8"/>
  <c r="Z72" i="8"/>
  <c r="AA72" i="8"/>
  <c r="AB72" i="8"/>
  <c r="Y73" i="8"/>
  <c r="Z73" i="8"/>
  <c r="AA73" i="8"/>
  <c r="AB73" i="8"/>
  <c r="Y74" i="8"/>
  <c r="Z74" i="8"/>
  <c r="AA74" i="8"/>
  <c r="AB74" i="8"/>
  <c r="Y75" i="8"/>
  <c r="Z75" i="8"/>
  <c r="AA75" i="8"/>
  <c r="AB75" i="8"/>
  <c r="Y76" i="8"/>
  <c r="Z76" i="8"/>
  <c r="AA76" i="8"/>
  <c r="AB76" i="8"/>
  <c r="Y77" i="8"/>
  <c r="Z77" i="8"/>
  <c r="AA77" i="8"/>
  <c r="AB77" i="8"/>
  <c r="Y78" i="8"/>
  <c r="Z78" i="8"/>
  <c r="AA78" i="8"/>
  <c r="AB78" i="8"/>
  <c r="Y79" i="8"/>
  <c r="Z79" i="8"/>
  <c r="AA79" i="8"/>
  <c r="AB79" i="8"/>
  <c r="Y80" i="8"/>
  <c r="Z80" i="8"/>
  <c r="AA80" i="8"/>
  <c r="AB80" i="8"/>
  <c r="Y81" i="8"/>
  <c r="Z81" i="8"/>
  <c r="AA81" i="8"/>
  <c r="AB81" i="8"/>
  <c r="Y82" i="8"/>
  <c r="Z82" i="8"/>
  <c r="AA82" i="8"/>
  <c r="AB82" i="8"/>
  <c r="AB60" i="8"/>
  <c r="AA60" i="8"/>
  <c r="Z60" i="8"/>
  <c r="Y60" i="8"/>
  <c r="AB105" i="8"/>
  <c r="AA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AA135" i="1" l="1"/>
  <c r="R101" i="2"/>
  <c r="J101" i="2"/>
  <c r="S101" i="2"/>
  <c r="Z78" i="2"/>
  <c r="Z101" i="2" s="1"/>
  <c r="AA125" i="6"/>
  <c r="Z125" i="6"/>
  <c r="Z127" i="6" s="1"/>
  <c r="AB100" i="2"/>
  <c r="Z105" i="8"/>
  <c r="AB135" i="1"/>
  <c r="Y85" i="8"/>
  <c r="Y106" i="8" s="1"/>
  <c r="T94" i="4"/>
  <c r="AB74" i="4"/>
  <c r="AB94" i="4" s="1"/>
  <c r="AA78" i="2"/>
  <c r="AA101" i="2" s="1"/>
  <c r="AB78" i="2"/>
  <c r="Z85" i="8"/>
  <c r="Y78" i="2"/>
  <c r="Y101" i="2" s="1"/>
  <c r="P101" i="2"/>
  <c r="X101" i="2"/>
  <c r="Z74" i="4"/>
  <c r="Z94" i="4" s="1"/>
  <c r="AA74" i="4"/>
  <c r="AA94" i="4" s="1"/>
  <c r="AA127" i="6"/>
  <c r="AB127" i="6"/>
  <c r="AA85" i="8"/>
  <c r="AA106" i="8" s="1"/>
  <c r="AB85" i="8"/>
  <c r="AB106" i="8" s="1"/>
  <c r="O165" i="8" s="1"/>
  <c r="N101" i="2"/>
  <c r="V101" i="2"/>
  <c r="O101" i="2"/>
  <c r="W101" i="2"/>
  <c r="J94" i="4"/>
  <c r="M94" i="4"/>
  <c r="O94" i="4"/>
  <c r="Q94" i="4"/>
  <c r="S94" i="4"/>
  <c r="U94" i="4"/>
  <c r="W94" i="4"/>
  <c r="L94" i="4"/>
  <c r="N94" i="4"/>
  <c r="P94" i="4"/>
  <c r="R94" i="4"/>
  <c r="V94" i="4"/>
  <c r="X94" i="4"/>
  <c r="L106" i="8"/>
  <c r="N106" i="8"/>
  <c r="P106" i="8"/>
  <c r="R106" i="8"/>
  <c r="T106" i="8"/>
  <c r="V106" i="8"/>
  <c r="X106" i="8"/>
  <c r="M106" i="8"/>
  <c r="O106" i="8"/>
  <c r="Q106" i="8"/>
  <c r="S106" i="8"/>
  <c r="U106" i="8"/>
  <c r="W106" i="8"/>
  <c r="Y54" i="6"/>
  <c r="Y55" i="6"/>
  <c r="AB101" i="2" l="1"/>
  <c r="Z106" i="8"/>
  <c r="AB50" i="6"/>
  <c r="AB80" i="6"/>
  <c r="AA80" i="6"/>
  <c r="Z80" i="6"/>
  <c r="Y80" i="6"/>
  <c r="AB79" i="6"/>
  <c r="AA79" i="6"/>
  <c r="Z79" i="6"/>
  <c r="Y79" i="6"/>
  <c r="AB78" i="6"/>
  <c r="AA78" i="6"/>
  <c r="Z78" i="6"/>
  <c r="Y78" i="6"/>
  <c r="AB77" i="6"/>
  <c r="AA77" i="6"/>
  <c r="Z77" i="6"/>
  <c r="Y77" i="6"/>
  <c r="AB76" i="6"/>
  <c r="AA76" i="6"/>
  <c r="Z76" i="6"/>
  <c r="Y76" i="6"/>
  <c r="AB75" i="6"/>
  <c r="AA75" i="6"/>
  <c r="Z75" i="6"/>
  <c r="Y75" i="6"/>
  <c r="AB74" i="6"/>
  <c r="AA74" i="6"/>
  <c r="Z74" i="6"/>
  <c r="Y74" i="6"/>
  <c r="AB73" i="6"/>
  <c r="AA73" i="6"/>
  <c r="Z73" i="6"/>
  <c r="Y73" i="6"/>
  <c r="AB72" i="6"/>
  <c r="AA72" i="6"/>
  <c r="Z72" i="6"/>
  <c r="Y72" i="6"/>
  <c r="AB71" i="6"/>
  <c r="AA71" i="6"/>
  <c r="Z71" i="6"/>
  <c r="Y71" i="6"/>
  <c r="AB70" i="6"/>
  <c r="AA70" i="6"/>
  <c r="Z70" i="6"/>
  <c r="Y70" i="6"/>
  <c r="AB69" i="6"/>
  <c r="AA69" i="6"/>
  <c r="Z69" i="6"/>
  <c r="Y69" i="6"/>
  <c r="AB68" i="6"/>
  <c r="AA68" i="6"/>
  <c r="Z68" i="6"/>
  <c r="Y68" i="6"/>
  <c r="AB67" i="6"/>
  <c r="AA67" i="6"/>
  <c r="Z67" i="6"/>
  <c r="Y67" i="6"/>
  <c r="AB66" i="6"/>
  <c r="AA66" i="6"/>
  <c r="Z66" i="6"/>
  <c r="Y66" i="6"/>
  <c r="AB65" i="6"/>
  <c r="AA65" i="6"/>
  <c r="Z65" i="6"/>
  <c r="Y65" i="6"/>
  <c r="AB64" i="6"/>
  <c r="AB81" i="6" s="1"/>
  <c r="AA64" i="6"/>
  <c r="Z64" i="6"/>
  <c r="Z81" i="6" s="1"/>
  <c r="Y64" i="6"/>
  <c r="AB62" i="6"/>
  <c r="AA62" i="6"/>
  <c r="Z62" i="6"/>
  <c r="Y62" i="6"/>
  <c r="AB61" i="6"/>
  <c r="AA61" i="6"/>
  <c r="Z61" i="6"/>
  <c r="Y61" i="6"/>
  <c r="AB60" i="6"/>
  <c r="AA60" i="6"/>
  <c r="Z60" i="6"/>
  <c r="Y60" i="6"/>
  <c r="AB59" i="6"/>
  <c r="AA59" i="6"/>
  <c r="Z59" i="6"/>
  <c r="Y59" i="6"/>
  <c r="AB58" i="6"/>
  <c r="AA58" i="6"/>
  <c r="Z58" i="6"/>
  <c r="Y58" i="6"/>
  <c r="AB57" i="6"/>
  <c r="AA57" i="6"/>
  <c r="Z57" i="6"/>
  <c r="Y57" i="6"/>
  <c r="AB56" i="6"/>
  <c r="AA56" i="6"/>
  <c r="Z56" i="6"/>
  <c r="Y56" i="6"/>
  <c r="AB55" i="6"/>
  <c r="AA55" i="6"/>
  <c r="Z55" i="6"/>
  <c r="AB54" i="6"/>
  <c r="AA54" i="6"/>
  <c r="Z54" i="6"/>
  <c r="AB53" i="6"/>
  <c r="AA53" i="6"/>
  <c r="Z53" i="6"/>
  <c r="Y53" i="6"/>
  <c r="AB52" i="6"/>
  <c r="AA52" i="6"/>
  <c r="Z52" i="6"/>
  <c r="Y52" i="6"/>
  <c r="AB51" i="6"/>
  <c r="AA51" i="6"/>
  <c r="Z51" i="6"/>
  <c r="Y51" i="6"/>
  <c r="AA50" i="6"/>
  <c r="Z50" i="6"/>
  <c r="Y50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J81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J63" i="6"/>
  <c r="L82" i="6" l="1"/>
  <c r="Y81" i="6"/>
  <c r="Z63" i="6"/>
  <c r="Z82" i="6" s="1"/>
  <c r="AB63" i="6"/>
  <c r="AB82" i="6" s="1"/>
  <c r="Y63" i="6"/>
  <c r="AA81" i="6"/>
  <c r="P82" i="6"/>
  <c r="X82" i="6"/>
  <c r="AA63" i="6"/>
  <c r="T82" i="6"/>
  <c r="J82" i="6"/>
  <c r="S82" i="6"/>
  <c r="M82" i="6"/>
  <c r="U82" i="6"/>
  <c r="V82" i="6"/>
  <c r="N82" i="6"/>
  <c r="O82" i="6"/>
  <c r="W82" i="6"/>
  <c r="Q82" i="6"/>
  <c r="R82" i="6"/>
  <c r="Y61" i="7"/>
  <c r="X61" i="7"/>
  <c r="W61" i="7"/>
  <c r="V61" i="7"/>
  <c r="U61" i="7"/>
  <c r="T61" i="7"/>
  <c r="S61" i="7"/>
  <c r="R61" i="7"/>
  <c r="Q61" i="7"/>
  <c r="P61" i="7"/>
  <c r="O61" i="7"/>
  <c r="M61" i="7"/>
  <c r="L61" i="7"/>
  <c r="J61" i="7"/>
  <c r="AC60" i="7"/>
  <c r="AB60" i="7"/>
  <c r="AA60" i="7"/>
  <c r="Z60" i="7"/>
  <c r="AC59" i="7"/>
  <c r="AB59" i="7"/>
  <c r="AA59" i="7"/>
  <c r="Z59" i="7"/>
  <c r="AC58" i="7"/>
  <c r="AB58" i="7"/>
  <c r="AA58" i="7"/>
  <c r="Z58" i="7"/>
  <c r="AC57" i="7"/>
  <c r="AB57" i="7"/>
  <c r="AA57" i="7"/>
  <c r="Z57" i="7"/>
  <c r="AC56" i="7"/>
  <c r="AB56" i="7"/>
  <c r="AA56" i="7"/>
  <c r="Z56" i="7"/>
  <c r="AC55" i="7"/>
  <c r="AB55" i="7"/>
  <c r="AA55" i="7"/>
  <c r="Z55" i="7"/>
  <c r="AC54" i="7"/>
  <c r="AB54" i="7"/>
  <c r="AA54" i="7"/>
  <c r="Z54" i="7"/>
  <c r="AC53" i="7"/>
  <c r="AB53" i="7"/>
  <c r="AA53" i="7"/>
  <c r="Z53" i="7"/>
  <c r="AC52" i="7"/>
  <c r="AB52" i="7"/>
  <c r="AA52" i="7"/>
  <c r="Z52" i="7"/>
  <c r="AC51" i="7"/>
  <c r="AB51" i="7"/>
  <c r="AA51" i="7"/>
  <c r="Z51" i="7"/>
  <c r="AC50" i="7"/>
  <c r="AB50" i="7"/>
  <c r="AA50" i="7"/>
  <c r="Z50" i="7"/>
  <c r="AC49" i="7"/>
  <c r="AB49" i="7"/>
  <c r="AA49" i="7"/>
  <c r="Z49" i="7"/>
  <c r="AC48" i="7"/>
  <c r="AB48" i="7"/>
  <c r="AA48" i="7"/>
  <c r="Z48" i="7"/>
  <c r="AB46" i="7"/>
  <c r="AA46" i="7"/>
  <c r="AC45" i="7"/>
  <c r="AB45" i="7"/>
  <c r="AA45" i="7"/>
  <c r="Z45" i="7"/>
  <c r="AC44" i="7"/>
  <c r="AB44" i="7"/>
  <c r="AA44" i="7"/>
  <c r="Z44" i="7"/>
  <c r="AC43" i="7"/>
  <c r="AB43" i="7"/>
  <c r="AA43" i="7"/>
  <c r="Z43" i="7"/>
  <c r="AC42" i="7"/>
  <c r="AB42" i="7"/>
  <c r="AA42" i="7"/>
  <c r="Z42" i="7"/>
  <c r="AC41" i="7"/>
  <c r="AB41" i="7"/>
  <c r="AA41" i="7"/>
  <c r="Z41" i="7"/>
  <c r="AC40" i="7"/>
  <c r="AB40" i="7"/>
  <c r="AA40" i="7"/>
  <c r="Z40" i="7"/>
  <c r="AC39" i="7"/>
  <c r="AB39" i="7"/>
  <c r="AA39" i="7"/>
  <c r="Z39" i="7"/>
  <c r="P46" i="7"/>
  <c r="AC46" i="7" s="1"/>
  <c r="L46" i="7"/>
  <c r="Z46" i="7" s="1"/>
  <c r="L12" i="7"/>
  <c r="Y47" i="7"/>
  <c r="X47" i="7"/>
  <c r="W47" i="7"/>
  <c r="V47" i="7"/>
  <c r="U47" i="7"/>
  <c r="T47" i="7"/>
  <c r="S47" i="7"/>
  <c r="R47" i="7"/>
  <c r="Q47" i="7"/>
  <c r="O47" i="7"/>
  <c r="M47" i="7"/>
  <c r="J47" i="7"/>
  <c r="Y82" i="6" l="1"/>
  <c r="AA82" i="6"/>
  <c r="AB47" i="7"/>
  <c r="Z61" i="7"/>
  <c r="L47" i="7"/>
  <c r="L62" i="7" s="1"/>
  <c r="AB61" i="7"/>
  <c r="AA47" i="7"/>
  <c r="AC61" i="7"/>
  <c r="AA61" i="7"/>
  <c r="P47" i="7"/>
  <c r="P62" i="7" s="1"/>
  <c r="O62" i="7"/>
  <c r="Q62" i="7"/>
  <c r="S62" i="7"/>
  <c r="U62" i="7"/>
  <c r="W62" i="7"/>
  <c r="Y62" i="7"/>
  <c r="J62" i="7"/>
  <c r="M62" i="7"/>
  <c r="R62" i="7"/>
  <c r="T62" i="7"/>
  <c r="V62" i="7"/>
  <c r="X62" i="7"/>
  <c r="Z47" i="7"/>
  <c r="AC47" i="7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J77" i="5"/>
  <c r="AB76" i="5"/>
  <c r="AA76" i="5"/>
  <c r="Z76" i="5"/>
  <c r="Y76" i="5"/>
  <c r="AB75" i="5"/>
  <c r="AA75" i="5"/>
  <c r="Z75" i="5"/>
  <c r="Y75" i="5"/>
  <c r="AB74" i="5"/>
  <c r="AA74" i="5"/>
  <c r="Z74" i="5"/>
  <c r="Y74" i="5"/>
  <c r="AB73" i="5"/>
  <c r="AA73" i="5"/>
  <c r="Z73" i="5"/>
  <c r="Y73" i="5"/>
  <c r="AB72" i="5"/>
  <c r="AA72" i="5"/>
  <c r="Z72" i="5"/>
  <c r="Y72" i="5"/>
  <c r="AB71" i="5"/>
  <c r="AA71" i="5"/>
  <c r="Z71" i="5"/>
  <c r="Y71" i="5"/>
  <c r="AB70" i="5"/>
  <c r="AA70" i="5"/>
  <c r="Z70" i="5"/>
  <c r="Y70" i="5"/>
  <c r="AB69" i="5"/>
  <c r="AA69" i="5"/>
  <c r="Z69" i="5"/>
  <c r="Y69" i="5"/>
  <c r="AB68" i="5"/>
  <c r="AA68" i="5"/>
  <c r="Z68" i="5"/>
  <c r="Y68" i="5"/>
  <c r="AB67" i="5"/>
  <c r="AA67" i="5"/>
  <c r="Z67" i="5"/>
  <c r="Y67" i="5"/>
  <c r="AB66" i="5"/>
  <c r="AA66" i="5"/>
  <c r="Z66" i="5"/>
  <c r="Y66" i="5"/>
  <c r="AB65" i="5"/>
  <c r="AA65" i="5"/>
  <c r="Z65" i="5"/>
  <c r="Y65" i="5"/>
  <c r="AB64" i="5"/>
  <c r="AA64" i="5"/>
  <c r="Z64" i="5"/>
  <c r="Y64" i="5"/>
  <c r="AB63" i="5"/>
  <c r="AA63" i="5"/>
  <c r="Z63" i="5"/>
  <c r="Y63" i="5"/>
  <c r="AB62" i="5"/>
  <c r="AA62" i="5"/>
  <c r="Z62" i="5"/>
  <c r="Y62" i="5"/>
  <c r="AB61" i="5"/>
  <c r="AA61" i="5"/>
  <c r="Z61" i="5"/>
  <c r="Y61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J60" i="5"/>
  <c r="AB59" i="5"/>
  <c r="AA59" i="5"/>
  <c r="Z59" i="5"/>
  <c r="Y59" i="5"/>
  <c r="AB58" i="5"/>
  <c r="AA58" i="5"/>
  <c r="Z58" i="5"/>
  <c r="Y58" i="5"/>
  <c r="AB57" i="5"/>
  <c r="AA57" i="5"/>
  <c r="Z57" i="5"/>
  <c r="Y57" i="5"/>
  <c r="AB56" i="5"/>
  <c r="AA56" i="5"/>
  <c r="Z56" i="5"/>
  <c r="Y56" i="5"/>
  <c r="AB55" i="5"/>
  <c r="AA55" i="5"/>
  <c r="Z55" i="5"/>
  <c r="Y55" i="5"/>
  <c r="AB54" i="5"/>
  <c r="AA54" i="5"/>
  <c r="Z54" i="5"/>
  <c r="Y54" i="5"/>
  <c r="AB53" i="5"/>
  <c r="AA53" i="5"/>
  <c r="Z53" i="5"/>
  <c r="Y53" i="5"/>
  <c r="AB52" i="5"/>
  <c r="AA52" i="5"/>
  <c r="Z52" i="5"/>
  <c r="Y52" i="5"/>
  <c r="AB51" i="5"/>
  <c r="AA51" i="5"/>
  <c r="Z51" i="5"/>
  <c r="Y51" i="5"/>
  <c r="AB50" i="5"/>
  <c r="AA50" i="5"/>
  <c r="Z50" i="5"/>
  <c r="Y50" i="5"/>
  <c r="AB49" i="5"/>
  <c r="AA49" i="5"/>
  <c r="Z49" i="5"/>
  <c r="Y49" i="5"/>
  <c r="AB48" i="5"/>
  <c r="AA48" i="5"/>
  <c r="Z48" i="5"/>
  <c r="Y48" i="5"/>
  <c r="AB47" i="5"/>
  <c r="AA47" i="5"/>
  <c r="Z47" i="5"/>
  <c r="Y47" i="5"/>
  <c r="Y60" i="5" s="1"/>
  <c r="AB62" i="7" l="1"/>
  <c r="AC62" i="7"/>
  <c r="Z62" i="7"/>
  <c r="AA62" i="7"/>
  <c r="Y77" i="5"/>
  <c r="Y78" i="5" s="1"/>
  <c r="Z60" i="5"/>
  <c r="AB60" i="5"/>
  <c r="Z77" i="5"/>
  <c r="AA60" i="5"/>
  <c r="AA77" i="5"/>
  <c r="AB77" i="5"/>
  <c r="J78" i="5"/>
  <c r="M78" i="5"/>
  <c r="O78" i="5"/>
  <c r="Q78" i="5"/>
  <c r="S78" i="5"/>
  <c r="U78" i="5"/>
  <c r="W78" i="5"/>
  <c r="L78" i="5"/>
  <c r="N78" i="5"/>
  <c r="P78" i="5"/>
  <c r="R78" i="5"/>
  <c r="T78" i="5"/>
  <c r="V78" i="5"/>
  <c r="X78" i="5"/>
  <c r="AA78" i="5" l="1"/>
  <c r="AB78" i="5"/>
  <c r="Z78" i="5"/>
  <c r="AB53" i="17"/>
  <c r="AA53" i="17"/>
  <c r="Z53" i="17"/>
  <c r="Y53" i="17"/>
  <c r="AB52" i="17"/>
  <c r="AA52" i="17"/>
  <c r="Z52" i="17"/>
  <c r="Y52" i="17"/>
  <c r="AB51" i="17"/>
  <c r="AA51" i="17"/>
  <c r="Z51" i="17"/>
  <c r="Y51" i="17"/>
  <c r="AB50" i="17"/>
  <c r="AA50" i="17"/>
  <c r="Z50" i="17"/>
  <c r="Y50" i="17"/>
  <c r="AB49" i="17"/>
  <c r="AA49" i="17"/>
  <c r="Z49" i="17"/>
  <c r="Y49" i="17"/>
  <c r="AB48" i="17"/>
  <c r="AA48" i="17"/>
  <c r="Z48" i="17"/>
  <c r="Y48" i="17"/>
  <c r="AB47" i="17"/>
  <c r="AA47" i="17"/>
  <c r="Z47" i="17"/>
  <c r="Y47" i="17"/>
  <c r="AB46" i="17"/>
  <c r="AA46" i="17"/>
  <c r="Z46" i="17"/>
  <c r="Y46" i="17"/>
  <c r="AB44" i="17"/>
  <c r="AA44" i="17"/>
  <c r="Z44" i="17"/>
  <c r="Y44" i="17"/>
  <c r="AB43" i="17"/>
  <c r="AA43" i="17"/>
  <c r="Z43" i="17"/>
  <c r="Y43" i="17"/>
  <c r="AB42" i="17"/>
  <c r="AA42" i="17"/>
  <c r="Z42" i="17"/>
  <c r="Y42" i="17"/>
  <c r="AB41" i="17"/>
  <c r="AA41" i="17"/>
  <c r="Z41" i="17"/>
  <c r="Y41" i="17"/>
  <c r="AB40" i="17"/>
  <c r="AA40" i="17"/>
  <c r="Z40" i="17"/>
  <c r="Y40" i="17"/>
  <c r="AB39" i="17"/>
  <c r="AA39" i="17"/>
  <c r="Z39" i="17"/>
  <c r="Y39" i="17"/>
  <c r="AB38" i="17"/>
  <c r="AA38" i="17"/>
  <c r="Z38" i="17"/>
  <c r="Y38" i="17"/>
  <c r="AB37" i="17"/>
  <c r="AA37" i="17"/>
  <c r="Z37" i="17"/>
  <c r="Y37" i="17"/>
  <c r="AB36" i="17"/>
  <c r="AA36" i="17"/>
  <c r="Z36" i="17"/>
  <c r="Y36" i="17"/>
  <c r="AB35" i="17"/>
  <c r="AA35" i="17"/>
  <c r="Z35" i="17"/>
  <c r="Y35" i="17"/>
  <c r="AB34" i="17"/>
  <c r="AA34" i="17"/>
  <c r="Z34" i="17"/>
  <c r="Y34" i="17"/>
  <c r="AB33" i="17"/>
  <c r="AA33" i="17"/>
  <c r="Z33" i="17"/>
  <c r="Y33" i="17"/>
  <c r="AB32" i="17"/>
  <c r="AA32" i="17"/>
  <c r="Z32" i="17"/>
  <c r="Y32" i="17"/>
  <c r="AB31" i="17"/>
  <c r="AA31" i="17"/>
  <c r="AA54" i="17" s="1"/>
  <c r="Z31" i="17"/>
  <c r="Z54" i="17" s="1"/>
  <c r="Y31" i="17"/>
  <c r="Y6" i="17"/>
  <c r="Z6" i="17"/>
  <c r="AA6" i="17"/>
  <c r="AB6" i="17"/>
  <c r="Y7" i="17"/>
  <c r="Z7" i="17"/>
  <c r="AA7" i="17"/>
  <c r="AB7" i="17"/>
  <c r="Y8" i="17"/>
  <c r="Z8" i="17"/>
  <c r="AA8" i="17"/>
  <c r="AB8" i="17"/>
  <c r="Y9" i="17"/>
  <c r="Z9" i="17"/>
  <c r="AA9" i="17"/>
  <c r="AB9" i="17"/>
  <c r="Y10" i="17"/>
  <c r="Z10" i="17"/>
  <c r="AA10" i="17"/>
  <c r="AB10" i="17"/>
  <c r="Y11" i="17"/>
  <c r="Z11" i="17"/>
  <c r="AA11" i="17"/>
  <c r="AB11" i="17"/>
  <c r="Y12" i="17"/>
  <c r="Z12" i="17"/>
  <c r="AA12" i="17"/>
  <c r="AB12" i="17"/>
  <c r="Y13" i="17"/>
  <c r="Z13" i="17"/>
  <c r="AA13" i="17"/>
  <c r="AB13" i="17"/>
  <c r="Y14" i="17"/>
  <c r="Z14" i="17"/>
  <c r="AA14" i="17"/>
  <c r="AB14" i="17"/>
  <c r="Y15" i="17"/>
  <c r="Z15" i="17"/>
  <c r="AA15" i="17"/>
  <c r="AB15" i="17"/>
  <c r="Y16" i="17"/>
  <c r="Z16" i="17"/>
  <c r="AA16" i="17"/>
  <c r="AB16" i="17"/>
  <c r="Y17" i="17"/>
  <c r="Z17" i="17"/>
  <c r="AA17" i="17"/>
  <c r="AB17" i="17"/>
  <c r="Y18" i="17"/>
  <c r="Z18" i="17"/>
  <c r="AA18" i="17"/>
  <c r="AB18" i="17"/>
  <c r="Y19" i="17"/>
  <c r="Z19" i="17"/>
  <c r="AA19" i="17"/>
  <c r="AB19" i="17"/>
  <c r="Y20" i="17"/>
  <c r="Z20" i="17"/>
  <c r="AA20" i="17"/>
  <c r="AB20" i="17"/>
  <c r="Y21" i="17"/>
  <c r="Z21" i="17"/>
  <c r="AA21" i="17"/>
  <c r="AB21" i="17"/>
  <c r="Y22" i="17"/>
  <c r="Z22" i="17"/>
  <c r="AA22" i="17"/>
  <c r="AB22" i="17"/>
  <c r="Y23" i="17"/>
  <c r="Z23" i="17"/>
  <c r="AA23" i="17"/>
  <c r="AB23" i="17"/>
  <c r="Y24" i="17"/>
  <c r="Z24" i="17"/>
  <c r="AA24" i="17"/>
  <c r="AB24" i="17"/>
  <c r="Y25" i="17"/>
  <c r="Z25" i="17"/>
  <c r="AA25" i="17"/>
  <c r="AB25" i="17"/>
  <c r="Y26" i="17"/>
  <c r="Z26" i="17"/>
  <c r="AA26" i="17"/>
  <c r="AB26" i="17"/>
  <c r="Y27" i="17"/>
  <c r="Z27" i="17"/>
  <c r="AA27" i="17"/>
  <c r="AB27" i="17"/>
  <c r="Y28" i="17"/>
  <c r="Z28" i="17"/>
  <c r="AA28" i="17"/>
  <c r="AB28" i="17"/>
  <c r="Y29" i="17"/>
  <c r="Z29" i="17"/>
  <c r="AA29" i="17"/>
  <c r="AB29" i="17"/>
  <c r="AB5" i="17"/>
  <c r="AA5" i="17"/>
  <c r="Z5" i="17"/>
  <c r="Y5" i="17"/>
  <c r="Y5" i="13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J54" i="17"/>
  <c r="X30" i="17"/>
  <c r="W30" i="17"/>
  <c r="W55" i="17" s="1"/>
  <c r="V30" i="17"/>
  <c r="U30" i="17"/>
  <c r="T30" i="17"/>
  <c r="S30" i="17"/>
  <c r="R30" i="17"/>
  <c r="Q30" i="17"/>
  <c r="P30" i="17"/>
  <c r="O30" i="17"/>
  <c r="O55" i="17" s="1"/>
  <c r="N30" i="17"/>
  <c r="M30" i="17"/>
  <c r="L30" i="17"/>
  <c r="J30" i="17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J33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J18" i="16"/>
  <c r="AB32" i="16"/>
  <c r="AA32" i="16"/>
  <c r="Z32" i="16"/>
  <c r="Y32" i="16"/>
  <c r="AB31" i="16"/>
  <c r="AA31" i="16"/>
  <c r="Z31" i="16"/>
  <c r="Y31" i="16"/>
  <c r="AB30" i="16"/>
  <c r="AA30" i="16"/>
  <c r="Z30" i="16"/>
  <c r="Y30" i="16"/>
  <c r="AB29" i="16"/>
  <c r="AA29" i="16"/>
  <c r="Z29" i="16"/>
  <c r="Y29" i="16"/>
  <c r="AB28" i="16"/>
  <c r="AA28" i="16"/>
  <c r="Z28" i="16"/>
  <c r="Y28" i="16"/>
  <c r="AB27" i="16"/>
  <c r="AA27" i="16"/>
  <c r="Z27" i="16"/>
  <c r="Y27" i="16"/>
  <c r="AB26" i="16"/>
  <c r="AA26" i="16"/>
  <c r="Z26" i="16"/>
  <c r="Y26" i="16"/>
  <c r="AB25" i="16"/>
  <c r="AA25" i="16"/>
  <c r="Z25" i="16"/>
  <c r="Y25" i="16"/>
  <c r="AB24" i="16"/>
  <c r="AA24" i="16"/>
  <c r="Z24" i="16"/>
  <c r="Y24" i="16"/>
  <c r="AB23" i="16"/>
  <c r="AA23" i="16"/>
  <c r="Z23" i="16"/>
  <c r="Y23" i="16"/>
  <c r="AB22" i="16"/>
  <c r="AA22" i="16"/>
  <c r="Z22" i="16"/>
  <c r="Y22" i="16"/>
  <c r="AB21" i="16"/>
  <c r="AA21" i="16"/>
  <c r="Z21" i="16"/>
  <c r="Y21" i="16"/>
  <c r="AB20" i="16"/>
  <c r="AA20" i="16"/>
  <c r="Z20" i="16"/>
  <c r="Y20" i="16"/>
  <c r="AB19" i="16"/>
  <c r="AA19" i="16"/>
  <c r="Z19" i="16"/>
  <c r="Y19" i="16"/>
  <c r="Y6" i="16"/>
  <c r="Z6" i="16"/>
  <c r="AA6" i="16"/>
  <c r="AB6" i="16"/>
  <c r="Y7" i="16"/>
  <c r="Z7" i="16"/>
  <c r="AA7" i="16"/>
  <c r="AB7" i="16"/>
  <c r="Y8" i="16"/>
  <c r="Z8" i="16"/>
  <c r="AA8" i="16"/>
  <c r="AB8" i="16"/>
  <c r="Y9" i="16"/>
  <c r="Z9" i="16"/>
  <c r="AA9" i="16"/>
  <c r="AB9" i="16"/>
  <c r="Y10" i="16"/>
  <c r="Z10" i="16"/>
  <c r="AA10" i="16"/>
  <c r="AB10" i="16"/>
  <c r="Y11" i="16"/>
  <c r="Z11" i="16"/>
  <c r="AA11" i="16"/>
  <c r="AB11" i="16"/>
  <c r="Y12" i="16"/>
  <c r="Z12" i="16"/>
  <c r="AA12" i="16"/>
  <c r="AB12" i="16"/>
  <c r="Y13" i="16"/>
  <c r="Z13" i="16"/>
  <c r="AA13" i="16"/>
  <c r="AB13" i="16"/>
  <c r="Y14" i="16"/>
  <c r="Z14" i="16"/>
  <c r="AA14" i="16"/>
  <c r="AB14" i="16"/>
  <c r="Y15" i="16"/>
  <c r="Z15" i="16"/>
  <c r="AA15" i="16"/>
  <c r="AB15" i="16"/>
  <c r="Y16" i="16"/>
  <c r="Z16" i="16"/>
  <c r="AA16" i="16"/>
  <c r="AB16" i="16"/>
  <c r="Y17" i="16"/>
  <c r="Z17" i="16"/>
  <c r="AA17" i="16"/>
  <c r="AB17" i="16"/>
  <c r="AB5" i="16"/>
  <c r="AA5" i="16"/>
  <c r="Z5" i="16"/>
  <c r="Y5" i="16"/>
  <c r="AB40" i="15"/>
  <c r="AA40" i="15"/>
  <c r="Z40" i="15"/>
  <c r="Y40" i="15"/>
  <c r="AB39" i="15"/>
  <c r="AA39" i="15"/>
  <c r="Z39" i="15"/>
  <c r="Y39" i="15"/>
  <c r="AB38" i="15"/>
  <c r="AA38" i="15"/>
  <c r="Z38" i="15"/>
  <c r="Y38" i="15"/>
  <c r="AB37" i="15"/>
  <c r="AA37" i="15"/>
  <c r="Z37" i="15"/>
  <c r="Y37" i="15"/>
  <c r="AB36" i="15"/>
  <c r="AA36" i="15"/>
  <c r="Z36" i="15"/>
  <c r="Y36" i="15"/>
  <c r="AB35" i="15"/>
  <c r="AA35" i="15"/>
  <c r="Z35" i="15"/>
  <c r="Y35" i="15"/>
  <c r="AB34" i="15"/>
  <c r="AA34" i="15"/>
  <c r="Z34" i="15"/>
  <c r="Y34" i="15"/>
  <c r="AB33" i="15"/>
  <c r="AA33" i="15"/>
  <c r="Z33" i="15"/>
  <c r="Y33" i="15"/>
  <c r="AB32" i="15"/>
  <c r="AA32" i="15"/>
  <c r="Z32" i="15"/>
  <c r="Y32" i="15"/>
  <c r="AB31" i="15"/>
  <c r="AA31" i="15"/>
  <c r="Z31" i="15"/>
  <c r="Y31" i="15"/>
  <c r="AB30" i="15"/>
  <c r="AA30" i="15"/>
  <c r="Z30" i="15"/>
  <c r="Y30" i="15"/>
  <c r="AB29" i="15"/>
  <c r="AA29" i="15"/>
  <c r="Z29" i="15"/>
  <c r="Y29" i="15"/>
  <c r="AB28" i="15"/>
  <c r="AA28" i="15"/>
  <c r="Z28" i="15"/>
  <c r="Y28" i="15"/>
  <c r="AB27" i="15"/>
  <c r="AA27" i="15"/>
  <c r="Z27" i="15"/>
  <c r="Y27" i="15"/>
  <c r="AB26" i="15"/>
  <c r="AA26" i="15"/>
  <c r="Z26" i="15"/>
  <c r="Y26" i="15"/>
  <c r="AB25" i="15"/>
  <c r="AA25" i="15"/>
  <c r="Z25" i="15"/>
  <c r="Y25" i="15"/>
  <c r="AB24" i="15"/>
  <c r="AA24" i="15"/>
  <c r="Z24" i="15"/>
  <c r="Y24" i="15"/>
  <c r="AB23" i="15"/>
  <c r="AA23" i="15"/>
  <c r="Z23" i="15"/>
  <c r="Y23" i="15"/>
  <c r="Y6" i="15"/>
  <c r="Z6" i="15"/>
  <c r="AA6" i="15"/>
  <c r="AB6" i="15"/>
  <c r="Y7" i="15"/>
  <c r="Z7" i="15"/>
  <c r="AA7" i="15"/>
  <c r="AB7" i="15"/>
  <c r="Y8" i="15"/>
  <c r="Z8" i="15"/>
  <c r="AA8" i="15"/>
  <c r="AB8" i="15"/>
  <c r="Y9" i="15"/>
  <c r="Z9" i="15"/>
  <c r="AA9" i="15"/>
  <c r="AB9" i="15"/>
  <c r="Y10" i="15"/>
  <c r="Z10" i="15"/>
  <c r="AA10" i="15"/>
  <c r="AB10" i="15"/>
  <c r="Y11" i="15"/>
  <c r="Z11" i="15"/>
  <c r="AA11" i="15"/>
  <c r="AB11" i="15"/>
  <c r="Y12" i="15"/>
  <c r="Z12" i="15"/>
  <c r="AA12" i="15"/>
  <c r="AB12" i="15"/>
  <c r="Y13" i="15"/>
  <c r="Z13" i="15"/>
  <c r="AA13" i="15"/>
  <c r="AB13" i="15"/>
  <c r="Y14" i="15"/>
  <c r="Z14" i="15"/>
  <c r="AA14" i="15"/>
  <c r="AB14" i="15"/>
  <c r="Y15" i="15"/>
  <c r="Z15" i="15"/>
  <c r="AA15" i="15"/>
  <c r="AB15" i="15"/>
  <c r="Y16" i="15"/>
  <c r="Z16" i="15"/>
  <c r="AA16" i="15"/>
  <c r="AB16" i="15"/>
  <c r="Y17" i="15"/>
  <c r="Z17" i="15"/>
  <c r="AA17" i="15"/>
  <c r="AB17" i="15"/>
  <c r="Y18" i="15"/>
  <c r="Z18" i="15"/>
  <c r="AA18" i="15"/>
  <c r="AB18" i="15"/>
  <c r="Y19" i="15"/>
  <c r="Z19" i="15"/>
  <c r="AA19" i="15"/>
  <c r="AB19" i="15"/>
  <c r="Y20" i="15"/>
  <c r="Z20" i="15"/>
  <c r="AA20" i="15"/>
  <c r="AB20" i="15"/>
  <c r="Y21" i="15"/>
  <c r="Z21" i="15"/>
  <c r="AA21" i="15"/>
  <c r="AB21" i="15"/>
  <c r="AB5" i="15"/>
  <c r="AA5" i="15"/>
  <c r="Z5" i="15"/>
  <c r="Y5" i="15"/>
  <c r="Y22" i="15" s="1"/>
  <c r="AB36" i="14"/>
  <c r="AA36" i="14"/>
  <c r="Z36" i="14"/>
  <c r="Y36" i="14"/>
  <c r="AB35" i="14"/>
  <c r="AA35" i="14"/>
  <c r="Z35" i="14"/>
  <c r="Y35" i="14"/>
  <c r="AB34" i="14"/>
  <c r="AA34" i="14"/>
  <c r="Z34" i="14"/>
  <c r="Y34" i="14"/>
  <c r="AB33" i="14"/>
  <c r="AA33" i="14"/>
  <c r="Z33" i="14"/>
  <c r="Y33" i="14"/>
  <c r="AB32" i="14"/>
  <c r="AA32" i="14"/>
  <c r="Z32" i="14"/>
  <c r="Y32" i="14"/>
  <c r="AB31" i="14"/>
  <c r="AA31" i="14"/>
  <c r="Z31" i="14"/>
  <c r="Y31" i="14"/>
  <c r="AB30" i="14"/>
  <c r="AA30" i="14"/>
  <c r="Z30" i="14"/>
  <c r="Y30" i="14"/>
  <c r="AB29" i="14"/>
  <c r="AA29" i="14"/>
  <c r="Z29" i="14"/>
  <c r="Y29" i="14"/>
  <c r="AB28" i="14"/>
  <c r="AA28" i="14"/>
  <c r="Z28" i="14"/>
  <c r="Y28" i="14"/>
  <c r="AB27" i="14"/>
  <c r="AA27" i="14"/>
  <c r="Z27" i="14"/>
  <c r="Y27" i="14"/>
  <c r="AB26" i="14"/>
  <c r="AA26" i="14"/>
  <c r="Z26" i="14"/>
  <c r="Y26" i="14"/>
  <c r="AB25" i="14"/>
  <c r="AA25" i="14"/>
  <c r="Z25" i="14"/>
  <c r="Y25" i="14"/>
  <c r="AB24" i="14"/>
  <c r="AA24" i="14"/>
  <c r="Z24" i="14"/>
  <c r="Y24" i="14"/>
  <c r="AB23" i="14"/>
  <c r="AA23" i="14"/>
  <c r="Z23" i="14"/>
  <c r="Y23" i="14"/>
  <c r="AB22" i="14"/>
  <c r="AA22" i="14"/>
  <c r="Z22" i="14"/>
  <c r="Y22" i="14"/>
  <c r="AB21" i="14"/>
  <c r="AA21" i="14"/>
  <c r="Z21" i="14"/>
  <c r="Y21" i="14"/>
  <c r="AB20" i="14"/>
  <c r="AA20" i="14"/>
  <c r="Z20" i="14"/>
  <c r="Y20" i="14"/>
  <c r="AB19" i="14"/>
  <c r="AA19" i="14"/>
  <c r="Z19" i="14"/>
  <c r="Y19" i="14"/>
  <c r="AB18" i="14"/>
  <c r="AA18" i="14"/>
  <c r="Z18" i="14"/>
  <c r="Y18" i="14"/>
  <c r="AB17" i="14"/>
  <c r="AB37" i="14" s="1"/>
  <c r="AA17" i="14"/>
  <c r="Z17" i="14"/>
  <c r="Z37" i="14" s="1"/>
  <c r="Y17" i="14"/>
  <c r="Y37" i="14" s="1"/>
  <c r="Y6" i="14"/>
  <c r="Z6" i="14"/>
  <c r="AA6" i="14"/>
  <c r="AB6" i="14"/>
  <c r="Y7" i="14"/>
  <c r="Z7" i="14"/>
  <c r="AA7" i="14"/>
  <c r="AB7" i="14"/>
  <c r="Y8" i="14"/>
  <c r="Z8" i="14"/>
  <c r="AA8" i="14"/>
  <c r="AB8" i="14"/>
  <c r="Y9" i="14"/>
  <c r="Z9" i="14"/>
  <c r="AA9" i="14"/>
  <c r="AB9" i="14"/>
  <c r="Y10" i="14"/>
  <c r="Z10" i="14"/>
  <c r="AA10" i="14"/>
  <c r="AB10" i="14"/>
  <c r="Y11" i="14"/>
  <c r="Z11" i="14"/>
  <c r="AA11" i="14"/>
  <c r="AB11" i="14"/>
  <c r="Y12" i="14"/>
  <c r="Z12" i="14"/>
  <c r="AA12" i="14"/>
  <c r="AB12" i="14"/>
  <c r="Y13" i="14"/>
  <c r="Z13" i="14"/>
  <c r="AA13" i="14"/>
  <c r="AB13" i="14"/>
  <c r="Y14" i="14"/>
  <c r="Z14" i="14"/>
  <c r="AA14" i="14"/>
  <c r="AB14" i="14"/>
  <c r="Y15" i="14"/>
  <c r="Z15" i="14"/>
  <c r="AA15" i="14"/>
  <c r="AB15" i="14"/>
  <c r="AB5" i="14"/>
  <c r="AA5" i="14"/>
  <c r="Z5" i="14"/>
  <c r="Y5" i="14"/>
  <c r="AB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J41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J22" i="15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J37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M55" i="17" l="1"/>
  <c r="Y41" i="15"/>
  <c r="Y30" i="17"/>
  <c r="AB54" i="17"/>
  <c r="AA37" i="14"/>
  <c r="U55" i="17"/>
  <c r="Y33" i="16"/>
  <c r="AA41" i="15"/>
  <c r="Y54" i="17"/>
  <c r="Z41" i="15"/>
  <c r="AA18" i="16"/>
  <c r="Z33" i="16"/>
  <c r="AA33" i="16"/>
  <c r="AB33" i="16"/>
  <c r="Y16" i="14"/>
  <c r="Y38" i="14" s="1"/>
  <c r="Y18" i="16"/>
  <c r="N55" i="17"/>
  <c r="V55" i="17"/>
  <c r="M38" i="14"/>
  <c r="O38" i="14"/>
  <c r="Q38" i="14"/>
  <c r="S38" i="14"/>
  <c r="U38" i="14"/>
  <c r="W38" i="14"/>
  <c r="Z16" i="14"/>
  <c r="Z38" i="14" s="1"/>
  <c r="J34" i="16"/>
  <c r="M34" i="16"/>
  <c r="O34" i="16"/>
  <c r="Q34" i="16"/>
  <c r="S34" i="16"/>
  <c r="U34" i="16"/>
  <c r="W34" i="16"/>
  <c r="Z18" i="16"/>
  <c r="AB18" i="16"/>
  <c r="L34" i="16"/>
  <c r="N34" i="16"/>
  <c r="P34" i="16"/>
  <c r="R34" i="16"/>
  <c r="T34" i="16"/>
  <c r="V34" i="16"/>
  <c r="X34" i="16"/>
  <c r="Z22" i="15"/>
  <c r="L38" i="14"/>
  <c r="N38" i="14"/>
  <c r="P38" i="14"/>
  <c r="R38" i="14"/>
  <c r="T38" i="14"/>
  <c r="V38" i="14"/>
  <c r="X38" i="14"/>
  <c r="AB16" i="14"/>
  <c r="AB38" i="14" s="1"/>
  <c r="AA16" i="14"/>
  <c r="AA38" i="14" s="1"/>
  <c r="AB30" i="17"/>
  <c r="AA30" i="17"/>
  <c r="AA55" i="17" s="1"/>
  <c r="S55" i="17"/>
  <c r="T55" i="17"/>
  <c r="R55" i="17"/>
  <c r="Q55" i="17"/>
  <c r="Z30" i="17"/>
  <c r="Z55" i="17" s="1"/>
  <c r="P55" i="17"/>
  <c r="X55" i="17"/>
  <c r="L55" i="17"/>
  <c r="AA22" i="15"/>
  <c r="AA42" i="15" s="1"/>
  <c r="AB22" i="15"/>
  <c r="AB42" i="15" s="1"/>
  <c r="M42" i="15"/>
  <c r="N42" i="15"/>
  <c r="V42" i="15"/>
  <c r="P42" i="15"/>
  <c r="X42" i="15"/>
  <c r="Q42" i="15"/>
  <c r="Y42" i="15"/>
  <c r="U42" i="15"/>
  <c r="R42" i="15"/>
  <c r="J42" i="15"/>
  <c r="S42" i="15"/>
  <c r="L42" i="15"/>
  <c r="T42" i="15"/>
  <c r="O42" i="15"/>
  <c r="W42" i="15"/>
  <c r="Y55" i="17" l="1"/>
  <c r="Y34" i="16"/>
  <c r="AB55" i="17"/>
  <c r="Z42" i="15"/>
  <c r="AA34" i="16"/>
  <c r="Z34" i="16"/>
  <c r="AB34" i="16"/>
  <c r="J16" i="14"/>
  <c r="J38" i="14" s="1"/>
  <c r="AB34" i="13" l="1"/>
  <c r="AA34" i="13"/>
  <c r="Z34" i="13"/>
  <c r="Y34" i="13"/>
  <c r="AB33" i="13"/>
  <c r="AA33" i="13"/>
  <c r="Z33" i="13"/>
  <c r="Y33" i="13"/>
  <c r="AB32" i="13"/>
  <c r="AA32" i="13"/>
  <c r="Z32" i="13"/>
  <c r="Y32" i="13"/>
  <c r="AB31" i="13"/>
  <c r="AA31" i="13"/>
  <c r="Z31" i="13"/>
  <c r="Y31" i="13"/>
  <c r="AB30" i="13"/>
  <c r="AA30" i="13"/>
  <c r="Z30" i="13"/>
  <c r="Y30" i="13"/>
  <c r="AB29" i="13"/>
  <c r="AA29" i="13"/>
  <c r="Z29" i="13"/>
  <c r="Y29" i="13"/>
  <c r="AB28" i="13"/>
  <c r="AA28" i="13"/>
  <c r="Z28" i="13"/>
  <c r="Y28" i="13"/>
  <c r="AB27" i="13"/>
  <c r="AA27" i="13"/>
  <c r="Z27" i="13"/>
  <c r="Y27" i="13"/>
  <c r="AB26" i="13"/>
  <c r="AA26" i="13"/>
  <c r="Z26" i="13"/>
  <c r="Y26" i="13"/>
  <c r="AB25" i="13"/>
  <c r="AA25" i="13"/>
  <c r="Z25" i="13"/>
  <c r="Y25" i="13"/>
  <c r="AB24" i="13"/>
  <c r="AA24" i="13"/>
  <c r="Z24" i="13"/>
  <c r="Y24" i="13"/>
  <c r="AB23" i="13"/>
  <c r="AA23" i="13"/>
  <c r="Z23" i="13"/>
  <c r="Y23" i="13"/>
  <c r="AB22" i="13"/>
  <c r="AA22" i="13"/>
  <c r="Z22" i="13"/>
  <c r="Y22" i="13"/>
  <c r="AB21" i="13"/>
  <c r="AA21" i="13"/>
  <c r="Z21" i="13"/>
  <c r="Y21" i="13"/>
  <c r="AB20" i="13"/>
  <c r="AA20" i="13"/>
  <c r="Z20" i="13"/>
  <c r="Y20" i="13"/>
  <c r="AB19" i="13"/>
  <c r="AA19" i="13"/>
  <c r="Z19" i="13"/>
  <c r="Y19" i="13"/>
  <c r="AB18" i="13"/>
  <c r="AA18" i="13"/>
  <c r="Z18" i="13"/>
  <c r="Y18" i="13"/>
  <c r="AB17" i="13"/>
  <c r="AA17" i="13"/>
  <c r="Z17" i="13"/>
  <c r="Y17" i="13"/>
  <c r="Y6" i="13"/>
  <c r="Z6" i="13"/>
  <c r="AA6" i="13"/>
  <c r="AB6" i="13"/>
  <c r="Y7" i="13"/>
  <c r="Z7" i="13"/>
  <c r="AA7" i="13"/>
  <c r="AB7" i="13"/>
  <c r="Y8" i="13"/>
  <c r="Z8" i="13"/>
  <c r="AA8" i="13"/>
  <c r="AB8" i="13"/>
  <c r="Y9" i="13"/>
  <c r="Z9" i="13"/>
  <c r="AA9" i="13"/>
  <c r="AB9" i="13"/>
  <c r="Y10" i="13"/>
  <c r="Z10" i="13"/>
  <c r="AA10" i="13"/>
  <c r="AB10" i="13"/>
  <c r="Y11" i="13"/>
  <c r="Z11" i="13"/>
  <c r="AA11" i="13"/>
  <c r="AB11" i="13"/>
  <c r="Y12" i="13"/>
  <c r="Z12" i="13"/>
  <c r="AA12" i="13"/>
  <c r="AB12" i="13"/>
  <c r="Y13" i="13"/>
  <c r="Z13" i="13"/>
  <c r="AA13" i="13"/>
  <c r="AB13" i="13"/>
  <c r="Y14" i="13"/>
  <c r="Z14" i="13"/>
  <c r="AA14" i="13"/>
  <c r="AB14" i="13"/>
  <c r="Y15" i="13"/>
  <c r="Z15" i="13"/>
  <c r="AA15" i="13"/>
  <c r="AB15" i="13"/>
  <c r="AB5" i="13"/>
  <c r="AA5" i="13"/>
  <c r="Z5" i="13"/>
  <c r="M35" i="13"/>
  <c r="N35" i="13"/>
  <c r="O35" i="13"/>
  <c r="P35" i="13"/>
  <c r="Q35" i="13"/>
  <c r="M16" i="13"/>
  <c r="N16" i="13"/>
  <c r="O16" i="13"/>
  <c r="P16" i="13"/>
  <c r="Q16" i="13"/>
  <c r="R16" i="13"/>
  <c r="S16" i="13"/>
  <c r="T16" i="13"/>
  <c r="U16" i="13"/>
  <c r="V16" i="13"/>
  <c r="X35" i="13"/>
  <c r="W35" i="13"/>
  <c r="V35" i="13"/>
  <c r="U35" i="13"/>
  <c r="T35" i="13"/>
  <c r="S35" i="13"/>
  <c r="R35" i="13"/>
  <c r="L35" i="13"/>
  <c r="J35" i="13"/>
  <c r="X16" i="13"/>
  <c r="W16" i="13"/>
  <c r="L16" i="13"/>
  <c r="J16" i="13"/>
  <c r="AB26" i="12"/>
  <c r="AA26" i="12"/>
  <c r="Z26" i="12"/>
  <c r="Y26" i="12"/>
  <c r="AB25" i="12"/>
  <c r="AA25" i="12"/>
  <c r="Z25" i="12"/>
  <c r="Y25" i="12"/>
  <c r="AB24" i="12"/>
  <c r="AA24" i="12"/>
  <c r="Z24" i="12"/>
  <c r="Y24" i="12"/>
  <c r="AB23" i="12"/>
  <c r="AA23" i="12"/>
  <c r="Z23" i="12"/>
  <c r="Y23" i="12"/>
  <c r="AB22" i="12"/>
  <c r="AA22" i="12"/>
  <c r="Z22" i="12"/>
  <c r="Y22" i="12"/>
  <c r="AB21" i="12"/>
  <c r="AA21" i="12"/>
  <c r="Z21" i="12"/>
  <c r="Y21" i="12"/>
  <c r="AB20" i="12"/>
  <c r="AA20" i="12"/>
  <c r="Z20" i="12"/>
  <c r="Y20" i="12"/>
  <c r="AB19" i="12"/>
  <c r="AA19" i="12"/>
  <c r="Z19" i="12"/>
  <c r="Y19" i="12"/>
  <c r="AB18" i="12"/>
  <c r="AA18" i="12"/>
  <c r="Z18" i="12"/>
  <c r="Y18" i="12"/>
  <c r="Y6" i="12"/>
  <c r="Z6" i="12"/>
  <c r="AA6" i="12"/>
  <c r="AB6" i="12"/>
  <c r="Y7" i="12"/>
  <c r="Z7" i="12"/>
  <c r="AA7" i="12"/>
  <c r="AB7" i="12"/>
  <c r="Y8" i="12"/>
  <c r="Z8" i="12"/>
  <c r="AA8" i="12"/>
  <c r="AB8" i="12"/>
  <c r="Y9" i="12"/>
  <c r="Z9" i="12"/>
  <c r="AA9" i="12"/>
  <c r="AB9" i="12"/>
  <c r="Y10" i="12"/>
  <c r="Z10" i="12"/>
  <c r="AA10" i="12"/>
  <c r="AB10" i="12"/>
  <c r="Y11" i="12"/>
  <c r="Z11" i="12"/>
  <c r="AA11" i="12"/>
  <c r="AB11" i="12"/>
  <c r="Y12" i="12"/>
  <c r="Z12" i="12"/>
  <c r="AA12" i="12"/>
  <c r="AB12" i="12"/>
  <c r="Y13" i="12"/>
  <c r="Z13" i="12"/>
  <c r="AA13" i="12"/>
  <c r="AB13" i="12"/>
  <c r="Y14" i="12"/>
  <c r="Z14" i="12"/>
  <c r="AA14" i="12"/>
  <c r="AB14" i="12"/>
  <c r="Y16" i="12"/>
  <c r="Z16" i="12"/>
  <c r="AA16" i="12"/>
  <c r="AB16" i="12"/>
  <c r="AB5" i="12"/>
  <c r="AA5" i="12"/>
  <c r="Z5" i="12"/>
  <c r="Y5" i="12"/>
  <c r="M17" i="12"/>
  <c r="X27" i="12"/>
  <c r="W27" i="12"/>
  <c r="V27" i="12"/>
  <c r="U27" i="12"/>
  <c r="T27" i="12"/>
  <c r="S27" i="12"/>
  <c r="R27" i="12"/>
  <c r="Q27" i="12"/>
  <c r="P27" i="12"/>
  <c r="O27" i="12"/>
  <c r="N27" i="12"/>
  <c r="L27" i="12"/>
  <c r="J27" i="12"/>
  <c r="X17" i="12"/>
  <c r="W17" i="12"/>
  <c r="V17" i="12"/>
  <c r="U17" i="12"/>
  <c r="T17" i="12"/>
  <c r="S17" i="12"/>
  <c r="R17" i="12"/>
  <c r="Q17" i="12"/>
  <c r="P17" i="12"/>
  <c r="O17" i="12"/>
  <c r="N17" i="12"/>
  <c r="L17" i="12"/>
  <c r="J17" i="12"/>
  <c r="AB35" i="11"/>
  <c r="AA35" i="11"/>
  <c r="Z35" i="11"/>
  <c r="Y35" i="11"/>
  <c r="AB34" i="11"/>
  <c r="AA34" i="11"/>
  <c r="Z34" i="11"/>
  <c r="Y34" i="11"/>
  <c r="AB33" i="11"/>
  <c r="AA33" i="11"/>
  <c r="Z33" i="11"/>
  <c r="Y33" i="11"/>
  <c r="AB32" i="11"/>
  <c r="AA32" i="11"/>
  <c r="Z32" i="11"/>
  <c r="Y32" i="11"/>
  <c r="AB31" i="11"/>
  <c r="AA31" i="11"/>
  <c r="Z31" i="11"/>
  <c r="Y31" i="11"/>
  <c r="AB30" i="11"/>
  <c r="AA30" i="11"/>
  <c r="Z30" i="11"/>
  <c r="Y30" i="11"/>
  <c r="AB29" i="11"/>
  <c r="AA29" i="11"/>
  <c r="Z29" i="11"/>
  <c r="Y29" i="11"/>
  <c r="AB28" i="11"/>
  <c r="AA28" i="11"/>
  <c r="Z28" i="11"/>
  <c r="Y28" i="11"/>
  <c r="AB27" i="11"/>
  <c r="AA27" i="11"/>
  <c r="Z27" i="11"/>
  <c r="Y27" i="11"/>
  <c r="AB26" i="11"/>
  <c r="AA26" i="11"/>
  <c r="Z26" i="11"/>
  <c r="Y26" i="11"/>
  <c r="AB25" i="11"/>
  <c r="AA25" i="11"/>
  <c r="Z25" i="11"/>
  <c r="Y25" i="11"/>
  <c r="AB24" i="11"/>
  <c r="AA24" i="11"/>
  <c r="Z24" i="11"/>
  <c r="Y24" i="11"/>
  <c r="AB23" i="11"/>
  <c r="AA23" i="11"/>
  <c r="Z23" i="11"/>
  <c r="Y23" i="11"/>
  <c r="AB22" i="11"/>
  <c r="AA22" i="11"/>
  <c r="Z22" i="11"/>
  <c r="Y22" i="11"/>
  <c r="AB21" i="11"/>
  <c r="AA21" i="11"/>
  <c r="Z21" i="11"/>
  <c r="Y21" i="11"/>
  <c r="Y36" i="11" s="1"/>
  <c r="Y6" i="11"/>
  <c r="Z6" i="11"/>
  <c r="AA6" i="11"/>
  <c r="AB6" i="11"/>
  <c r="Y7" i="11"/>
  <c r="Z7" i="11"/>
  <c r="AA7" i="11"/>
  <c r="AB7" i="11"/>
  <c r="Y8" i="11"/>
  <c r="Z8" i="11"/>
  <c r="AA8" i="11"/>
  <c r="AB8" i="11"/>
  <c r="Y9" i="11"/>
  <c r="Z9" i="11"/>
  <c r="AA9" i="11"/>
  <c r="AB9" i="11"/>
  <c r="Y10" i="11"/>
  <c r="Z10" i="11"/>
  <c r="AA10" i="11"/>
  <c r="AB10" i="11"/>
  <c r="Y11" i="11"/>
  <c r="Z11" i="11"/>
  <c r="AA11" i="11"/>
  <c r="AB11" i="11"/>
  <c r="Y12" i="11"/>
  <c r="Z12" i="11"/>
  <c r="AA12" i="11"/>
  <c r="AB12" i="11"/>
  <c r="Y13" i="11"/>
  <c r="Z13" i="11"/>
  <c r="AA13" i="11"/>
  <c r="AB13" i="11"/>
  <c r="Y14" i="11"/>
  <c r="Z14" i="11"/>
  <c r="AA14" i="11"/>
  <c r="AB14" i="11"/>
  <c r="Y15" i="11"/>
  <c r="Z15" i="11"/>
  <c r="AA15" i="11"/>
  <c r="AB15" i="11"/>
  <c r="Y16" i="11"/>
  <c r="Z16" i="11"/>
  <c r="AA16" i="11"/>
  <c r="AB16" i="11"/>
  <c r="Y17" i="11"/>
  <c r="Z17" i="11"/>
  <c r="AA17" i="11"/>
  <c r="AB17" i="11"/>
  <c r="Y18" i="11"/>
  <c r="Z18" i="11"/>
  <c r="AA18" i="11"/>
  <c r="AB18" i="11"/>
  <c r="Y19" i="11"/>
  <c r="Z19" i="11"/>
  <c r="AA19" i="11"/>
  <c r="AB19" i="11"/>
  <c r="AB5" i="11"/>
  <c r="AA5" i="11"/>
  <c r="Z5" i="11"/>
  <c r="Y5" i="11"/>
  <c r="M36" i="11"/>
  <c r="M20" i="11"/>
  <c r="Z36" i="11"/>
  <c r="X36" i="11"/>
  <c r="W36" i="11"/>
  <c r="V36" i="11"/>
  <c r="U36" i="11"/>
  <c r="T36" i="11"/>
  <c r="S36" i="11"/>
  <c r="R36" i="11"/>
  <c r="Q36" i="11"/>
  <c r="P36" i="11"/>
  <c r="O36" i="11"/>
  <c r="N36" i="11"/>
  <c r="L36" i="11"/>
  <c r="J36" i="11"/>
  <c r="X20" i="11"/>
  <c r="W20" i="11"/>
  <c r="V20" i="11"/>
  <c r="U20" i="11"/>
  <c r="T20" i="11"/>
  <c r="S20" i="11"/>
  <c r="R20" i="11"/>
  <c r="Q20" i="11"/>
  <c r="P20" i="11"/>
  <c r="O20" i="11"/>
  <c r="N20" i="11"/>
  <c r="L20" i="11"/>
  <c r="J20" i="11"/>
  <c r="AB23" i="10"/>
  <c r="AA23" i="10"/>
  <c r="Z23" i="10"/>
  <c r="Y23" i="10"/>
  <c r="AB22" i="10"/>
  <c r="AA22" i="10"/>
  <c r="Z22" i="10"/>
  <c r="Y22" i="10"/>
  <c r="AB21" i="10"/>
  <c r="AA21" i="10"/>
  <c r="Z21" i="10"/>
  <c r="Y21" i="10"/>
  <c r="AB20" i="10"/>
  <c r="AA20" i="10"/>
  <c r="Z20" i="10"/>
  <c r="Y20" i="10"/>
  <c r="AB19" i="10"/>
  <c r="AA19" i="10"/>
  <c r="Z19" i="10"/>
  <c r="Y19" i="10"/>
  <c r="AB18" i="10"/>
  <c r="AA18" i="10"/>
  <c r="Z18" i="10"/>
  <c r="Y18" i="10"/>
  <c r="AB17" i="10"/>
  <c r="AA17" i="10"/>
  <c r="Z17" i="10"/>
  <c r="Y17" i="10"/>
  <c r="AB16" i="10"/>
  <c r="AA16" i="10"/>
  <c r="Z16" i="10"/>
  <c r="Y16" i="10"/>
  <c r="AB15" i="10"/>
  <c r="AA15" i="10"/>
  <c r="Z15" i="10"/>
  <c r="Y15" i="10"/>
  <c r="AB13" i="10"/>
  <c r="AA13" i="10"/>
  <c r="Z13" i="10"/>
  <c r="Y13" i="10"/>
  <c r="AB12" i="10"/>
  <c r="AA12" i="10"/>
  <c r="Z12" i="10"/>
  <c r="Y12" i="10"/>
  <c r="AB11" i="10"/>
  <c r="AA11" i="10"/>
  <c r="Z11" i="10"/>
  <c r="Y11" i="10"/>
  <c r="AB10" i="10"/>
  <c r="AA10" i="10"/>
  <c r="Z10" i="10"/>
  <c r="Y10" i="10"/>
  <c r="AB9" i="10"/>
  <c r="AA9" i="10"/>
  <c r="Z9" i="10"/>
  <c r="Y9" i="10"/>
  <c r="AB8" i="10"/>
  <c r="AA8" i="10"/>
  <c r="Z8" i="10"/>
  <c r="Y8" i="10"/>
  <c r="AB7" i="10"/>
  <c r="AA7" i="10"/>
  <c r="Z7" i="10"/>
  <c r="Y7" i="10"/>
  <c r="AB6" i="10"/>
  <c r="AA6" i="10"/>
  <c r="Z6" i="10"/>
  <c r="Y6" i="10"/>
  <c r="AB5" i="10"/>
  <c r="AA5" i="10"/>
  <c r="Z5" i="10"/>
  <c r="Y5" i="10"/>
  <c r="Y14" i="10" s="1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J2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J14" i="10"/>
  <c r="AB14" i="10" l="1"/>
  <c r="AB24" i="10"/>
  <c r="AA14" i="10"/>
  <c r="AA35" i="13"/>
  <c r="Z35" i="13"/>
  <c r="AB35" i="13"/>
  <c r="AB36" i="11"/>
  <c r="Y20" i="11"/>
  <c r="Y37" i="11" s="1"/>
  <c r="Y25" i="10"/>
  <c r="AA24" i="10"/>
  <c r="Z14" i="10"/>
  <c r="Y35" i="13"/>
  <c r="T36" i="13"/>
  <c r="Z24" i="10"/>
  <c r="AA36" i="11"/>
  <c r="Q36" i="13"/>
  <c r="AB17" i="12"/>
  <c r="Y27" i="12"/>
  <c r="AA27" i="12"/>
  <c r="S28" i="12"/>
  <c r="L25" i="10"/>
  <c r="N25" i="10"/>
  <c r="P25" i="10"/>
  <c r="R25" i="10"/>
  <c r="T25" i="10"/>
  <c r="V25" i="10"/>
  <c r="X25" i="10"/>
  <c r="J25" i="10"/>
  <c r="M25" i="10"/>
  <c r="O25" i="10"/>
  <c r="Q25" i="10"/>
  <c r="S25" i="10"/>
  <c r="U25" i="10"/>
  <c r="W25" i="10"/>
  <c r="O37" i="11"/>
  <c r="W37" i="11"/>
  <c r="V28" i="12"/>
  <c r="AA17" i="12"/>
  <c r="Z27" i="12"/>
  <c r="N28" i="12"/>
  <c r="Y17" i="12"/>
  <c r="J28" i="12"/>
  <c r="T28" i="12"/>
  <c r="AB27" i="12"/>
  <c r="L28" i="12"/>
  <c r="U28" i="12"/>
  <c r="R28" i="12"/>
  <c r="Z17" i="12"/>
  <c r="O28" i="12"/>
  <c r="W28" i="12"/>
  <c r="P28" i="12"/>
  <c r="X28" i="12"/>
  <c r="Q28" i="12"/>
  <c r="Z16" i="13"/>
  <c r="S36" i="13"/>
  <c r="J36" i="13"/>
  <c r="P36" i="13"/>
  <c r="Y16" i="13"/>
  <c r="O36" i="13"/>
  <c r="M36" i="13"/>
  <c r="N36" i="13"/>
  <c r="W36" i="13"/>
  <c r="X36" i="13"/>
  <c r="L36" i="13"/>
  <c r="AB16" i="13"/>
  <c r="V36" i="13"/>
  <c r="U36" i="13"/>
  <c r="AA16" i="13"/>
  <c r="R36" i="13"/>
  <c r="L37" i="11"/>
  <c r="U37" i="11"/>
  <c r="AB20" i="11"/>
  <c r="N37" i="11"/>
  <c r="V37" i="11"/>
  <c r="AA20" i="11"/>
  <c r="P37" i="11"/>
  <c r="X37" i="11"/>
  <c r="Q37" i="11"/>
  <c r="R37" i="11"/>
  <c r="S37" i="11"/>
  <c r="J37" i="11"/>
  <c r="T37" i="11"/>
  <c r="Z20" i="11"/>
  <c r="Z37" i="11" s="1"/>
  <c r="M37" i="11"/>
  <c r="AB25" i="10"/>
  <c r="AB37" i="11" l="1"/>
  <c r="Z36" i="13"/>
  <c r="AA36" i="13"/>
  <c r="Z25" i="10"/>
  <c r="AA25" i="10"/>
  <c r="Y36" i="13"/>
  <c r="AB36" i="13"/>
  <c r="AA37" i="11"/>
  <c r="AB28" i="12"/>
  <c r="Y28" i="12"/>
  <c r="AA28" i="12"/>
  <c r="Z28" i="12"/>
  <c r="J17" i="9"/>
  <c r="AB29" i="9"/>
  <c r="AA29" i="9"/>
  <c r="Z29" i="9"/>
  <c r="Y29" i="9"/>
  <c r="AB28" i="9"/>
  <c r="AA28" i="9"/>
  <c r="Z28" i="9"/>
  <c r="Y28" i="9"/>
  <c r="AB27" i="9"/>
  <c r="AA27" i="9"/>
  <c r="Z27" i="9"/>
  <c r="Y27" i="9"/>
  <c r="AB26" i="9"/>
  <c r="AA26" i="9"/>
  <c r="Z26" i="9"/>
  <c r="Y26" i="9"/>
  <c r="AB25" i="9"/>
  <c r="AA25" i="9"/>
  <c r="Z25" i="9"/>
  <c r="Y25" i="9"/>
  <c r="AB24" i="9"/>
  <c r="AA24" i="9"/>
  <c r="Z24" i="9"/>
  <c r="Y24" i="9"/>
  <c r="AB23" i="9"/>
  <c r="AA23" i="9"/>
  <c r="Z23" i="9"/>
  <c r="Y23" i="9"/>
  <c r="AB22" i="9"/>
  <c r="AA22" i="9"/>
  <c r="Z22" i="9"/>
  <c r="Y22" i="9"/>
  <c r="AB21" i="9"/>
  <c r="AA21" i="9"/>
  <c r="Z21" i="9"/>
  <c r="Y21" i="9"/>
  <c r="AB20" i="9"/>
  <c r="AA20" i="9"/>
  <c r="Z20" i="9"/>
  <c r="Y20" i="9"/>
  <c r="AB19" i="9"/>
  <c r="AA19" i="9"/>
  <c r="Z19" i="9"/>
  <c r="Y19" i="9"/>
  <c r="AB18" i="9"/>
  <c r="AA18" i="9"/>
  <c r="Z18" i="9"/>
  <c r="Y18" i="9"/>
  <c r="Y6" i="9"/>
  <c r="Z6" i="9"/>
  <c r="AA6" i="9"/>
  <c r="AB6" i="9"/>
  <c r="Y7" i="9"/>
  <c r="Z7" i="9"/>
  <c r="AA7" i="9"/>
  <c r="AB7" i="9"/>
  <c r="Y8" i="9"/>
  <c r="Z8" i="9"/>
  <c r="AA8" i="9"/>
  <c r="AB8" i="9"/>
  <c r="Y9" i="9"/>
  <c r="Z9" i="9"/>
  <c r="AA9" i="9"/>
  <c r="AB9" i="9"/>
  <c r="Y10" i="9"/>
  <c r="Z10" i="9"/>
  <c r="AA10" i="9"/>
  <c r="AB10" i="9"/>
  <c r="Y11" i="9"/>
  <c r="Z11" i="9"/>
  <c r="AA11" i="9"/>
  <c r="AB11" i="9"/>
  <c r="Y12" i="9"/>
  <c r="Z12" i="9"/>
  <c r="AA12" i="9"/>
  <c r="AB12" i="9"/>
  <c r="Y13" i="9"/>
  <c r="Z13" i="9"/>
  <c r="AA13" i="9"/>
  <c r="AB13" i="9"/>
  <c r="Y14" i="9"/>
  <c r="Z14" i="9"/>
  <c r="AA14" i="9"/>
  <c r="AB14" i="9"/>
  <c r="Y15" i="9"/>
  <c r="Z15" i="9"/>
  <c r="AA15" i="9"/>
  <c r="AB15" i="9"/>
  <c r="Y16" i="9"/>
  <c r="Z16" i="9"/>
  <c r="AA16" i="9"/>
  <c r="AB16" i="9"/>
  <c r="AB5" i="9"/>
  <c r="AA5" i="9"/>
  <c r="Z5" i="9"/>
  <c r="Y5" i="9"/>
  <c r="U30" i="9"/>
  <c r="X30" i="9"/>
  <c r="W30" i="9"/>
  <c r="V30" i="9"/>
  <c r="T30" i="9"/>
  <c r="S30" i="9"/>
  <c r="R30" i="9"/>
  <c r="Q30" i="9"/>
  <c r="P30" i="9"/>
  <c r="O30" i="9"/>
  <c r="N30" i="9"/>
  <c r="M30" i="9"/>
  <c r="L30" i="9"/>
  <c r="J30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Z30" i="9" l="1"/>
  <c r="AA30" i="9"/>
  <c r="AB30" i="9"/>
  <c r="AB17" i="9"/>
  <c r="V31" i="9"/>
  <c r="W31" i="9"/>
  <c r="U31" i="9"/>
  <c r="L31" i="9"/>
  <c r="X31" i="9"/>
  <c r="Y17" i="9"/>
  <c r="Y30" i="9"/>
  <c r="AA17" i="9"/>
  <c r="T31" i="9"/>
  <c r="P31" i="9"/>
  <c r="N31" i="9"/>
  <c r="O31" i="9"/>
  <c r="Q31" i="9"/>
  <c r="M31" i="9"/>
  <c r="R31" i="9"/>
  <c r="J31" i="9"/>
  <c r="S31" i="9"/>
  <c r="Z17" i="9"/>
  <c r="AB47" i="8"/>
  <c r="AA47" i="8"/>
  <c r="Z47" i="8"/>
  <c r="Y47" i="8"/>
  <c r="AB46" i="8"/>
  <c r="AA46" i="8"/>
  <c r="Z46" i="8"/>
  <c r="Y46" i="8"/>
  <c r="AB45" i="8"/>
  <c r="AA45" i="8"/>
  <c r="Z45" i="8"/>
  <c r="Y45" i="8"/>
  <c r="AB44" i="8"/>
  <c r="AA44" i="8"/>
  <c r="Z44" i="8"/>
  <c r="Y44" i="8"/>
  <c r="AB43" i="8"/>
  <c r="AA43" i="8"/>
  <c r="Z43" i="8"/>
  <c r="Y43" i="8"/>
  <c r="AB42" i="8"/>
  <c r="AA42" i="8"/>
  <c r="Z42" i="8"/>
  <c r="Y42" i="8"/>
  <c r="AB41" i="8"/>
  <c r="AA41" i="8"/>
  <c r="Z41" i="8"/>
  <c r="Y41" i="8"/>
  <c r="AB40" i="8"/>
  <c r="AA40" i="8"/>
  <c r="Z40" i="8"/>
  <c r="Y40" i="8"/>
  <c r="AB39" i="8"/>
  <c r="AA39" i="8"/>
  <c r="Z39" i="8"/>
  <c r="Y39" i="8"/>
  <c r="AB38" i="8"/>
  <c r="AA38" i="8"/>
  <c r="Z38" i="8"/>
  <c r="Y38" i="8"/>
  <c r="AB37" i="8"/>
  <c r="AA37" i="8"/>
  <c r="Z37" i="8"/>
  <c r="Y37" i="8"/>
  <c r="AB36" i="8"/>
  <c r="AA36" i="8"/>
  <c r="Z36" i="8"/>
  <c r="Y36" i="8"/>
  <c r="AB35" i="8"/>
  <c r="AA35" i="8"/>
  <c r="Z35" i="8"/>
  <c r="Y35" i="8"/>
  <c r="AB34" i="8"/>
  <c r="AA34" i="8"/>
  <c r="Z34" i="8"/>
  <c r="Y34" i="8"/>
  <c r="AB33" i="8"/>
  <c r="AA33" i="8"/>
  <c r="Z33" i="8"/>
  <c r="Y33" i="8"/>
  <c r="AB32" i="8"/>
  <c r="AA32" i="8"/>
  <c r="Z32" i="8"/>
  <c r="Y32" i="8"/>
  <c r="AB31" i="8"/>
  <c r="AA31" i="8"/>
  <c r="Z31" i="8"/>
  <c r="Y31" i="8"/>
  <c r="AB30" i="8"/>
  <c r="AA30" i="8"/>
  <c r="Z30" i="8"/>
  <c r="Y30" i="8"/>
  <c r="AB29" i="8"/>
  <c r="AB48" i="8" s="1"/>
  <c r="AA29" i="8"/>
  <c r="AA48" i="8" s="1"/>
  <c r="Z29" i="8"/>
  <c r="Y29" i="8"/>
  <c r="Y48" i="8" s="1"/>
  <c r="Y6" i="8"/>
  <c r="Z6" i="8"/>
  <c r="AA6" i="8"/>
  <c r="AB6" i="8"/>
  <c r="Y7" i="8"/>
  <c r="Z7" i="8"/>
  <c r="AA7" i="8"/>
  <c r="AB7" i="8"/>
  <c r="Y8" i="8"/>
  <c r="Z8" i="8"/>
  <c r="AA8" i="8"/>
  <c r="AB8" i="8"/>
  <c r="Y9" i="8"/>
  <c r="Z9" i="8"/>
  <c r="AA9" i="8"/>
  <c r="AB9" i="8"/>
  <c r="Y10" i="8"/>
  <c r="Z10" i="8"/>
  <c r="AA10" i="8"/>
  <c r="AB10" i="8"/>
  <c r="Y11" i="8"/>
  <c r="Z11" i="8"/>
  <c r="AA11" i="8"/>
  <c r="AB11" i="8"/>
  <c r="Y12" i="8"/>
  <c r="Z12" i="8"/>
  <c r="AA12" i="8"/>
  <c r="AB12" i="8"/>
  <c r="Y13" i="8"/>
  <c r="Z13" i="8"/>
  <c r="AA13" i="8"/>
  <c r="AB13" i="8"/>
  <c r="Y14" i="8"/>
  <c r="Z14" i="8"/>
  <c r="AA14" i="8"/>
  <c r="AB14" i="8"/>
  <c r="Y15" i="8"/>
  <c r="Z15" i="8"/>
  <c r="AA15" i="8"/>
  <c r="AB15" i="8"/>
  <c r="Y16" i="8"/>
  <c r="Z16" i="8"/>
  <c r="AA16" i="8"/>
  <c r="AB16" i="8"/>
  <c r="Y17" i="8"/>
  <c r="Z17" i="8"/>
  <c r="AA17" i="8"/>
  <c r="AB17" i="8"/>
  <c r="Y18" i="8"/>
  <c r="Z18" i="8"/>
  <c r="AA18" i="8"/>
  <c r="AB18" i="8"/>
  <c r="Y19" i="8"/>
  <c r="Z19" i="8"/>
  <c r="AA19" i="8"/>
  <c r="AB19" i="8"/>
  <c r="Y20" i="8"/>
  <c r="Z20" i="8"/>
  <c r="AA20" i="8"/>
  <c r="AB20" i="8"/>
  <c r="Y21" i="8"/>
  <c r="Z21" i="8"/>
  <c r="AA21" i="8"/>
  <c r="AB21" i="8"/>
  <c r="Y22" i="8"/>
  <c r="Z22" i="8"/>
  <c r="AA22" i="8"/>
  <c r="AB22" i="8"/>
  <c r="Y23" i="8"/>
  <c r="Z23" i="8"/>
  <c r="AA23" i="8"/>
  <c r="AB23" i="8"/>
  <c r="Y24" i="8"/>
  <c r="Z24" i="8"/>
  <c r="AA24" i="8"/>
  <c r="AB24" i="8"/>
  <c r="Y25" i="8"/>
  <c r="Z25" i="8"/>
  <c r="AA25" i="8"/>
  <c r="AB25" i="8"/>
  <c r="Y26" i="8"/>
  <c r="Z26" i="8"/>
  <c r="AA26" i="8"/>
  <c r="AB26" i="8"/>
  <c r="Y27" i="8"/>
  <c r="Z27" i="8"/>
  <c r="AA27" i="8"/>
  <c r="AB27" i="8"/>
  <c r="AB5" i="8"/>
  <c r="AA5" i="8"/>
  <c r="Z5" i="8"/>
  <c r="Y5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J4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J28" i="8"/>
  <c r="P12" i="7"/>
  <c r="AC26" i="7"/>
  <c r="AB26" i="7"/>
  <c r="AA26" i="7"/>
  <c r="Z26" i="7"/>
  <c r="AC25" i="7"/>
  <c r="AB25" i="7"/>
  <c r="AA25" i="7"/>
  <c r="Z25" i="7"/>
  <c r="AC24" i="7"/>
  <c r="AB24" i="7"/>
  <c r="AA24" i="7"/>
  <c r="Z24" i="7"/>
  <c r="AC23" i="7"/>
  <c r="AB23" i="7"/>
  <c r="AA23" i="7"/>
  <c r="Z23" i="7"/>
  <c r="AC22" i="7"/>
  <c r="AB22" i="7"/>
  <c r="AA22" i="7"/>
  <c r="Z22" i="7"/>
  <c r="AC21" i="7"/>
  <c r="AB21" i="7"/>
  <c r="AA21" i="7"/>
  <c r="Z21" i="7"/>
  <c r="AC20" i="7"/>
  <c r="AB20" i="7"/>
  <c r="AA20" i="7"/>
  <c r="Z20" i="7"/>
  <c r="AC19" i="7"/>
  <c r="AB19" i="7"/>
  <c r="AA19" i="7"/>
  <c r="Z19" i="7"/>
  <c r="AC18" i="7"/>
  <c r="AB18" i="7"/>
  <c r="AA18" i="7"/>
  <c r="Z18" i="7"/>
  <c r="AC17" i="7"/>
  <c r="AB17" i="7"/>
  <c r="AA17" i="7"/>
  <c r="Z17" i="7"/>
  <c r="AC16" i="7"/>
  <c r="AB16" i="7"/>
  <c r="AA16" i="7"/>
  <c r="Z16" i="7"/>
  <c r="AC15" i="7"/>
  <c r="AB15" i="7"/>
  <c r="AA15" i="7"/>
  <c r="Z15" i="7"/>
  <c r="AC14" i="7"/>
  <c r="AB14" i="7"/>
  <c r="AA14" i="7"/>
  <c r="Z14" i="7"/>
  <c r="Z6" i="7"/>
  <c r="AA6" i="7"/>
  <c r="AB6" i="7"/>
  <c r="AC6" i="7"/>
  <c r="Z7" i="7"/>
  <c r="AA7" i="7"/>
  <c r="AB7" i="7"/>
  <c r="AC7" i="7"/>
  <c r="Z8" i="7"/>
  <c r="AA8" i="7"/>
  <c r="AB8" i="7"/>
  <c r="AC8" i="7"/>
  <c r="Z9" i="7"/>
  <c r="AA9" i="7"/>
  <c r="AB9" i="7"/>
  <c r="AC9" i="7"/>
  <c r="Z10" i="7"/>
  <c r="AA10" i="7"/>
  <c r="AB10" i="7"/>
  <c r="AC10" i="7"/>
  <c r="Z11" i="7"/>
  <c r="AA11" i="7"/>
  <c r="AB11" i="7"/>
  <c r="AC11" i="7"/>
  <c r="AA12" i="7"/>
  <c r="AB12" i="7"/>
  <c r="AC12" i="7"/>
  <c r="AC5" i="7"/>
  <c r="AB5" i="7"/>
  <c r="AA5" i="7"/>
  <c r="Z5" i="7"/>
  <c r="Z12" i="7"/>
  <c r="AA31" i="9" l="1"/>
  <c r="Z31" i="9"/>
  <c r="Z28" i="8"/>
  <c r="AB31" i="9"/>
  <c r="AC27" i="7"/>
  <c r="Z48" i="8"/>
  <c r="AA28" i="8"/>
  <c r="AA49" i="8" s="1"/>
  <c r="Y28" i="8"/>
  <c r="Y49" i="8" s="1"/>
  <c r="J49" i="8"/>
  <c r="M49" i="8"/>
  <c r="O49" i="8"/>
  <c r="Q49" i="8"/>
  <c r="S49" i="8"/>
  <c r="U49" i="8"/>
  <c r="W49" i="8"/>
  <c r="L49" i="8"/>
  <c r="N49" i="8"/>
  <c r="P49" i="8"/>
  <c r="R49" i="8"/>
  <c r="T49" i="8"/>
  <c r="V49" i="8"/>
  <c r="X49" i="8"/>
  <c r="AB28" i="8"/>
  <c r="AB49" i="8" s="1"/>
  <c r="AC13" i="7"/>
  <c r="Y31" i="9"/>
  <c r="Z49" i="8" l="1"/>
  <c r="AC28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M27" i="7"/>
  <c r="L27" i="7"/>
  <c r="J27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M13" i="7"/>
  <c r="L13" i="7"/>
  <c r="J13" i="7"/>
  <c r="AA28" i="7" l="1"/>
  <c r="J28" i="7"/>
  <c r="M28" i="7"/>
  <c r="T28" i="7"/>
  <c r="V28" i="7"/>
  <c r="X28" i="7"/>
  <c r="Z28" i="7"/>
  <c r="U28" i="7"/>
  <c r="O28" i="7"/>
  <c r="Q28" i="7"/>
  <c r="Y28" i="7"/>
  <c r="W28" i="7"/>
  <c r="R28" i="7"/>
  <c r="P28" i="7"/>
  <c r="L28" i="7"/>
  <c r="S28" i="7"/>
  <c r="AB28" i="7"/>
  <c r="Y35" i="3" l="1"/>
  <c r="Z35" i="3"/>
  <c r="AA35" i="3"/>
  <c r="AB35" i="3"/>
  <c r="AB35" i="6"/>
  <c r="AA35" i="6"/>
  <c r="Z35" i="6"/>
  <c r="Y35" i="6"/>
  <c r="AB34" i="6"/>
  <c r="AA34" i="6"/>
  <c r="Z34" i="6"/>
  <c r="Y34" i="6"/>
  <c r="AB33" i="6"/>
  <c r="AA33" i="6"/>
  <c r="Z33" i="6"/>
  <c r="Y33" i="6"/>
  <c r="AB32" i="6"/>
  <c r="AA32" i="6"/>
  <c r="Z32" i="6"/>
  <c r="Y32" i="6"/>
  <c r="AB31" i="6"/>
  <c r="AA31" i="6"/>
  <c r="Z31" i="6"/>
  <c r="Y31" i="6"/>
  <c r="AB30" i="6"/>
  <c r="AA30" i="6"/>
  <c r="Z30" i="6"/>
  <c r="Y30" i="6"/>
  <c r="AB29" i="6"/>
  <c r="AA29" i="6"/>
  <c r="Z29" i="6"/>
  <c r="Y29" i="6"/>
  <c r="AB28" i="6"/>
  <c r="AA28" i="6"/>
  <c r="Z28" i="6"/>
  <c r="Y28" i="6"/>
  <c r="AB27" i="6"/>
  <c r="AA27" i="6"/>
  <c r="Z27" i="6"/>
  <c r="Y27" i="6"/>
  <c r="AB26" i="6"/>
  <c r="AA26" i="6"/>
  <c r="Z26" i="6"/>
  <c r="Y26" i="6"/>
  <c r="AB25" i="6"/>
  <c r="AA25" i="6"/>
  <c r="Z25" i="6"/>
  <c r="Y25" i="6"/>
  <c r="AB24" i="6"/>
  <c r="AA24" i="6"/>
  <c r="Z24" i="6"/>
  <c r="Y24" i="6"/>
  <c r="AB23" i="6"/>
  <c r="AA23" i="6"/>
  <c r="Z23" i="6"/>
  <c r="Y23" i="6"/>
  <c r="AB22" i="6"/>
  <c r="AA22" i="6"/>
  <c r="Z22" i="6"/>
  <c r="Y22" i="6"/>
  <c r="AB21" i="6"/>
  <c r="AA21" i="6"/>
  <c r="Z21" i="6"/>
  <c r="Y21" i="6"/>
  <c r="AB20" i="6"/>
  <c r="AA20" i="6"/>
  <c r="Z20" i="6"/>
  <c r="Y20" i="6"/>
  <c r="AB19" i="6"/>
  <c r="AA19" i="6"/>
  <c r="Z19" i="6"/>
  <c r="Y19" i="6"/>
  <c r="Y36" i="6" s="1"/>
  <c r="Y6" i="6"/>
  <c r="Z6" i="6"/>
  <c r="AA6" i="6"/>
  <c r="AB6" i="6"/>
  <c r="Y7" i="6"/>
  <c r="Z7" i="6"/>
  <c r="AA7" i="6"/>
  <c r="AB7" i="6"/>
  <c r="Y8" i="6"/>
  <c r="Z8" i="6"/>
  <c r="AA8" i="6"/>
  <c r="AB8" i="6"/>
  <c r="Y9" i="6"/>
  <c r="Z9" i="6"/>
  <c r="AA9" i="6"/>
  <c r="AB9" i="6"/>
  <c r="Y10" i="6"/>
  <c r="Z10" i="6"/>
  <c r="AA10" i="6"/>
  <c r="AB10" i="6"/>
  <c r="Y11" i="6"/>
  <c r="Z11" i="6"/>
  <c r="AA11" i="6"/>
  <c r="AB11" i="6"/>
  <c r="Y12" i="6"/>
  <c r="Z12" i="6"/>
  <c r="AA12" i="6"/>
  <c r="AB12" i="6"/>
  <c r="Y13" i="6"/>
  <c r="Z13" i="6"/>
  <c r="AA13" i="6"/>
  <c r="AB13" i="6"/>
  <c r="Y14" i="6"/>
  <c r="Z14" i="6"/>
  <c r="AA14" i="6"/>
  <c r="AB14" i="6"/>
  <c r="Y15" i="6"/>
  <c r="Z15" i="6"/>
  <c r="AA15" i="6"/>
  <c r="AB15" i="6"/>
  <c r="Y16" i="6"/>
  <c r="Z16" i="6"/>
  <c r="AA16" i="6"/>
  <c r="AB16" i="6"/>
  <c r="Y17" i="6"/>
  <c r="Z17" i="6"/>
  <c r="AA17" i="6"/>
  <c r="AB17" i="6"/>
  <c r="AB5" i="6"/>
  <c r="AA5" i="6"/>
  <c r="Z5" i="6"/>
  <c r="Y5" i="6"/>
  <c r="AB34" i="5"/>
  <c r="AA34" i="5"/>
  <c r="Z34" i="5"/>
  <c r="Y34" i="5"/>
  <c r="AB33" i="5"/>
  <c r="AA33" i="5"/>
  <c r="Z33" i="5"/>
  <c r="Y33" i="5"/>
  <c r="AB32" i="5"/>
  <c r="AA32" i="5"/>
  <c r="Z32" i="5"/>
  <c r="Y32" i="5"/>
  <c r="AB31" i="5"/>
  <c r="AA31" i="5"/>
  <c r="Z31" i="5"/>
  <c r="Y31" i="5"/>
  <c r="AB30" i="5"/>
  <c r="AA30" i="5"/>
  <c r="Z30" i="5"/>
  <c r="Y30" i="5"/>
  <c r="AB29" i="5"/>
  <c r="AA29" i="5"/>
  <c r="Z29" i="5"/>
  <c r="Y29" i="5"/>
  <c r="AB28" i="5"/>
  <c r="AA28" i="5"/>
  <c r="Z28" i="5"/>
  <c r="Y28" i="5"/>
  <c r="AB27" i="5"/>
  <c r="AA27" i="5"/>
  <c r="Z27" i="5"/>
  <c r="Y27" i="5"/>
  <c r="AB26" i="5"/>
  <c r="AA26" i="5"/>
  <c r="Z26" i="5"/>
  <c r="Y26" i="5"/>
  <c r="AB25" i="5"/>
  <c r="AA25" i="5"/>
  <c r="Z25" i="5"/>
  <c r="Y25" i="5"/>
  <c r="AB24" i="5"/>
  <c r="AA24" i="5"/>
  <c r="Z24" i="5"/>
  <c r="Y24" i="5"/>
  <c r="AB23" i="5"/>
  <c r="AA23" i="5"/>
  <c r="Z23" i="5"/>
  <c r="Y23" i="5"/>
  <c r="AB22" i="5"/>
  <c r="AA22" i="5"/>
  <c r="Z22" i="5"/>
  <c r="Y22" i="5"/>
  <c r="AB21" i="5"/>
  <c r="AA21" i="5"/>
  <c r="Z21" i="5"/>
  <c r="Y21" i="5"/>
  <c r="AB20" i="5"/>
  <c r="AA20" i="5"/>
  <c r="Z20" i="5"/>
  <c r="Y20" i="5"/>
  <c r="AB19" i="5"/>
  <c r="AA19" i="5"/>
  <c r="Z19" i="5"/>
  <c r="Y19" i="5"/>
  <c r="Y6" i="5"/>
  <c r="Z6" i="5"/>
  <c r="AA6" i="5"/>
  <c r="AB6" i="5"/>
  <c r="Y7" i="5"/>
  <c r="Z7" i="5"/>
  <c r="AA7" i="5"/>
  <c r="AB7" i="5"/>
  <c r="Y8" i="5"/>
  <c r="Z8" i="5"/>
  <c r="AA8" i="5"/>
  <c r="AB8" i="5"/>
  <c r="Y9" i="5"/>
  <c r="Z9" i="5"/>
  <c r="AA9" i="5"/>
  <c r="AB9" i="5"/>
  <c r="Y10" i="5"/>
  <c r="Z10" i="5"/>
  <c r="AA10" i="5"/>
  <c r="AB10" i="5"/>
  <c r="Y11" i="5"/>
  <c r="Z11" i="5"/>
  <c r="AA11" i="5"/>
  <c r="AB11" i="5"/>
  <c r="Y12" i="5"/>
  <c r="Z12" i="5"/>
  <c r="AA12" i="5"/>
  <c r="AB12" i="5"/>
  <c r="Y13" i="5"/>
  <c r="Z13" i="5"/>
  <c r="AA13" i="5"/>
  <c r="AB13" i="5"/>
  <c r="Y14" i="5"/>
  <c r="Z14" i="5"/>
  <c r="AA14" i="5"/>
  <c r="AB14" i="5"/>
  <c r="Y15" i="5"/>
  <c r="Z15" i="5"/>
  <c r="AA15" i="5"/>
  <c r="AB15" i="5"/>
  <c r="Y16" i="5"/>
  <c r="Z16" i="5"/>
  <c r="AA16" i="5"/>
  <c r="AB16" i="5"/>
  <c r="Y17" i="5"/>
  <c r="Z17" i="5"/>
  <c r="AA17" i="5"/>
  <c r="AB17" i="5"/>
  <c r="AB5" i="5"/>
  <c r="AA5" i="5"/>
  <c r="Z5" i="5"/>
  <c r="Y5" i="5"/>
  <c r="AB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J36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J18" i="6"/>
  <c r="Z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J35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J18" i="5"/>
  <c r="AB42" i="4"/>
  <c r="AA42" i="4"/>
  <c r="Z42" i="4"/>
  <c r="Y42" i="4"/>
  <c r="AB41" i="4"/>
  <c r="AA41" i="4"/>
  <c r="Z41" i="4"/>
  <c r="Y41" i="4"/>
  <c r="AB40" i="4"/>
  <c r="AA40" i="4"/>
  <c r="Z40" i="4"/>
  <c r="Y40" i="4"/>
  <c r="AB39" i="4"/>
  <c r="AA39" i="4"/>
  <c r="Z39" i="4"/>
  <c r="Y39" i="4"/>
  <c r="AB38" i="4"/>
  <c r="AA38" i="4"/>
  <c r="Z38" i="4"/>
  <c r="Y38" i="4"/>
  <c r="AB37" i="4"/>
  <c r="AA37" i="4"/>
  <c r="Z37" i="4"/>
  <c r="Y37" i="4"/>
  <c r="AB36" i="4"/>
  <c r="AA36" i="4"/>
  <c r="Z36" i="4"/>
  <c r="Y36" i="4"/>
  <c r="AB35" i="4"/>
  <c r="AA35" i="4"/>
  <c r="Z35" i="4"/>
  <c r="Y35" i="4"/>
  <c r="AB34" i="4"/>
  <c r="AA34" i="4"/>
  <c r="Z34" i="4"/>
  <c r="Y34" i="4"/>
  <c r="AB33" i="4"/>
  <c r="AA33" i="4"/>
  <c r="Z33" i="4"/>
  <c r="Y33" i="4"/>
  <c r="AB32" i="4"/>
  <c r="AA32" i="4"/>
  <c r="Z32" i="4"/>
  <c r="Y32" i="4"/>
  <c r="AB31" i="4"/>
  <c r="AA31" i="4"/>
  <c r="Z31" i="4"/>
  <c r="Y31" i="4"/>
  <c r="AB30" i="4"/>
  <c r="AA30" i="4"/>
  <c r="Z30" i="4"/>
  <c r="Y30" i="4"/>
  <c r="AB29" i="4"/>
  <c r="AA29" i="4"/>
  <c r="Z29" i="4"/>
  <c r="Y29" i="4"/>
  <c r="AB28" i="4"/>
  <c r="AA28" i="4"/>
  <c r="Z28" i="4"/>
  <c r="Y28" i="4"/>
  <c r="AB27" i="4"/>
  <c r="AA27" i="4"/>
  <c r="Z27" i="4"/>
  <c r="Y27" i="4"/>
  <c r="AB26" i="4"/>
  <c r="AA26" i="4"/>
  <c r="Z26" i="4"/>
  <c r="Y26" i="4"/>
  <c r="AB25" i="4"/>
  <c r="AB43" i="4" s="1"/>
  <c r="AA25" i="4"/>
  <c r="AA43" i="4" s="1"/>
  <c r="Z25" i="4"/>
  <c r="Y25" i="4"/>
  <c r="Y6" i="4"/>
  <c r="Z6" i="4"/>
  <c r="AA6" i="4"/>
  <c r="AB6" i="4"/>
  <c r="Y7" i="4"/>
  <c r="Z7" i="4"/>
  <c r="AA7" i="4"/>
  <c r="AB7" i="4"/>
  <c r="Y8" i="4"/>
  <c r="Z8" i="4"/>
  <c r="AA8" i="4"/>
  <c r="AB8" i="4"/>
  <c r="Y9" i="4"/>
  <c r="Z9" i="4"/>
  <c r="AA9" i="4"/>
  <c r="AB9" i="4"/>
  <c r="Y10" i="4"/>
  <c r="Z10" i="4"/>
  <c r="AA10" i="4"/>
  <c r="AB10" i="4"/>
  <c r="Y11" i="4"/>
  <c r="Z11" i="4"/>
  <c r="AA11" i="4"/>
  <c r="AB11" i="4"/>
  <c r="Y12" i="4"/>
  <c r="Z12" i="4"/>
  <c r="AA12" i="4"/>
  <c r="AB12" i="4"/>
  <c r="Y13" i="4"/>
  <c r="Z13" i="4"/>
  <c r="AA13" i="4"/>
  <c r="AB13" i="4"/>
  <c r="Y14" i="4"/>
  <c r="Z14" i="4"/>
  <c r="AA14" i="4"/>
  <c r="AB14" i="4"/>
  <c r="Y15" i="4"/>
  <c r="Z15" i="4"/>
  <c r="AA15" i="4"/>
  <c r="AB15" i="4"/>
  <c r="Y16" i="4"/>
  <c r="Z16" i="4"/>
  <c r="AA16" i="4"/>
  <c r="AB16" i="4"/>
  <c r="Y17" i="4"/>
  <c r="Z17" i="4"/>
  <c r="AA17" i="4"/>
  <c r="AB17" i="4"/>
  <c r="Y18" i="4"/>
  <c r="Z18" i="4"/>
  <c r="AA18" i="4"/>
  <c r="AB18" i="4"/>
  <c r="Y19" i="4"/>
  <c r="Z19" i="4"/>
  <c r="AA19" i="4"/>
  <c r="AB19" i="4"/>
  <c r="Y20" i="4"/>
  <c r="Z20" i="4"/>
  <c r="AA20" i="4"/>
  <c r="AB20" i="4"/>
  <c r="Y21" i="4"/>
  <c r="Z21" i="4"/>
  <c r="AA21" i="4"/>
  <c r="AB21" i="4"/>
  <c r="Y22" i="4"/>
  <c r="Z22" i="4"/>
  <c r="AA22" i="4"/>
  <c r="AB22" i="4"/>
  <c r="Y23" i="4"/>
  <c r="Z23" i="4"/>
  <c r="AA23" i="4"/>
  <c r="AB23" i="4"/>
  <c r="AB5" i="4"/>
  <c r="AA5" i="4"/>
  <c r="Z5" i="4"/>
  <c r="Y5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J43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J24" i="4"/>
  <c r="AB67" i="3"/>
  <c r="AA67" i="3"/>
  <c r="Z67" i="3"/>
  <c r="Y67" i="3"/>
  <c r="AB66" i="3"/>
  <c r="AA66" i="3"/>
  <c r="Z66" i="3"/>
  <c r="Y66" i="3"/>
  <c r="AB65" i="3"/>
  <c r="AA65" i="3"/>
  <c r="Z65" i="3"/>
  <c r="Y65" i="3"/>
  <c r="AB64" i="3"/>
  <c r="AA64" i="3"/>
  <c r="Z64" i="3"/>
  <c r="Y64" i="3"/>
  <c r="AB63" i="3"/>
  <c r="AA63" i="3"/>
  <c r="Z63" i="3"/>
  <c r="Y63" i="3"/>
  <c r="AB62" i="3"/>
  <c r="AA62" i="3"/>
  <c r="Z62" i="3"/>
  <c r="Y62" i="3"/>
  <c r="AB61" i="3"/>
  <c r="AA61" i="3"/>
  <c r="Z61" i="3"/>
  <c r="Y61" i="3"/>
  <c r="AB60" i="3"/>
  <c r="AA60" i="3"/>
  <c r="Z60" i="3"/>
  <c r="Y60" i="3"/>
  <c r="AB59" i="3"/>
  <c r="AA59" i="3"/>
  <c r="Z59" i="3"/>
  <c r="Y59" i="3"/>
  <c r="AB58" i="3"/>
  <c r="AA58" i="3"/>
  <c r="Z58" i="3"/>
  <c r="Y58" i="3"/>
  <c r="AB57" i="3"/>
  <c r="AA57" i="3"/>
  <c r="Z57" i="3"/>
  <c r="Y57" i="3"/>
  <c r="AB56" i="3"/>
  <c r="AA56" i="3"/>
  <c r="Z56" i="3"/>
  <c r="Y56" i="3"/>
  <c r="AB55" i="3"/>
  <c r="AA55" i="3"/>
  <c r="Z55" i="3"/>
  <c r="Y55" i="3"/>
  <c r="AB54" i="3"/>
  <c r="AA54" i="3"/>
  <c r="Z54" i="3"/>
  <c r="Y54" i="3"/>
  <c r="AB53" i="3"/>
  <c r="AA53" i="3"/>
  <c r="Z53" i="3"/>
  <c r="Y53" i="3"/>
  <c r="AB52" i="3"/>
  <c r="AA52" i="3"/>
  <c r="Z52" i="3"/>
  <c r="Y52" i="3"/>
  <c r="AB51" i="3"/>
  <c r="AA51" i="3"/>
  <c r="Z51" i="3"/>
  <c r="Y51" i="3"/>
  <c r="AB50" i="3"/>
  <c r="AA50" i="3"/>
  <c r="Z50" i="3"/>
  <c r="Y50" i="3"/>
  <c r="AB49" i="3"/>
  <c r="AA49" i="3"/>
  <c r="Z49" i="3"/>
  <c r="Y49" i="3"/>
  <c r="AB48" i="3"/>
  <c r="AA48" i="3"/>
  <c r="Z48" i="3"/>
  <c r="Y48" i="3"/>
  <c r="AB47" i="3"/>
  <c r="AA47" i="3"/>
  <c r="Z47" i="3"/>
  <c r="Y47" i="3"/>
  <c r="AB46" i="3"/>
  <c r="AA46" i="3"/>
  <c r="Z46" i="3"/>
  <c r="Y46" i="3"/>
  <c r="AB45" i="3"/>
  <c r="AA45" i="3"/>
  <c r="Z45" i="3"/>
  <c r="Y45" i="3"/>
  <c r="AB44" i="3"/>
  <c r="AA44" i="3"/>
  <c r="Z44" i="3"/>
  <c r="Y44" i="3"/>
  <c r="AB43" i="3"/>
  <c r="AA43" i="3"/>
  <c r="Z43" i="3"/>
  <c r="Y43" i="3"/>
  <c r="AB42" i="3"/>
  <c r="AA42" i="3"/>
  <c r="Z42" i="3"/>
  <c r="Y42" i="3"/>
  <c r="AB41" i="3"/>
  <c r="AA41" i="3"/>
  <c r="Z41" i="3"/>
  <c r="Y41" i="3"/>
  <c r="AB40" i="3"/>
  <c r="AA40" i="3"/>
  <c r="Z40" i="3"/>
  <c r="Y40" i="3"/>
  <c r="AB39" i="3"/>
  <c r="AA39" i="3"/>
  <c r="Z39" i="3"/>
  <c r="Y39" i="3"/>
  <c r="AB38" i="3"/>
  <c r="AA38" i="3"/>
  <c r="AA68" i="3" s="1"/>
  <c r="Z38" i="3"/>
  <c r="Y38" i="3"/>
  <c r="Y6" i="3"/>
  <c r="Z6" i="3"/>
  <c r="AA6" i="3"/>
  <c r="AB6" i="3"/>
  <c r="Y7" i="3"/>
  <c r="Z7" i="3"/>
  <c r="AA7" i="3"/>
  <c r="AB7" i="3"/>
  <c r="Y8" i="3"/>
  <c r="Z8" i="3"/>
  <c r="AA8" i="3"/>
  <c r="AB8" i="3"/>
  <c r="Y9" i="3"/>
  <c r="Z9" i="3"/>
  <c r="AA9" i="3"/>
  <c r="AB9" i="3"/>
  <c r="Y10" i="3"/>
  <c r="Z10" i="3"/>
  <c r="AA10" i="3"/>
  <c r="AB10" i="3"/>
  <c r="Y11" i="3"/>
  <c r="Z11" i="3"/>
  <c r="AA11" i="3"/>
  <c r="AB11" i="3"/>
  <c r="Y12" i="3"/>
  <c r="Z12" i="3"/>
  <c r="AA12" i="3"/>
  <c r="AB12" i="3"/>
  <c r="Y13" i="3"/>
  <c r="Z13" i="3"/>
  <c r="AA13" i="3"/>
  <c r="AB13" i="3"/>
  <c r="Y14" i="3"/>
  <c r="Z14" i="3"/>
  <c r="AA14" i="3"/>
  <c r="AB14" i="3"/>
  <c r="Y15" i="3"/>
  <c r="Z15" i="3"/>
  <c r="AA15" i="3"/>
  <c r="AB15" i="3"/>
  <c r="Y16" i="3"/>
  <c r="Z16" i="3"/>
  <c r="AA16" i="3"/>
  <c r="AB16" i="3"/>
  <c r="Y17" i="3"/>
  <c r="Z17" i="3"/>
  <c r="AA17" i="3"/>
  <c r="AB17" i="3"/>
  <c r="Y18" i="3"/>
  <c r="Z18" i="3"/>
  <c r="AA18" i="3"/>
  <c r="AB18" i="3"/>
  <c r="Y19" i="3"/>
  <c r="Z19" i="3"/>
  <c r="AA19" i="3"/>
  <c r="AB19" i="3"/>
  <c r="Y20" i="3"/>
  <c r="Z20" i="3"/>
  <c r="AA20" i="3"/>
  <c r="AB20" i="3"/>
  <c r="Y21" i="3"/>
  <c r="Z21" i="3"/>
  <c r="AA21" i="3"/>
  <c r="AB21" i="3"/>
  <c r="Y22" i="3"/>
  <c r="Z22" i="3"/>
  <c r="AA22" i="3"/>
  <c r="AB22" i="3"/>
  <c r="Y23" i="3"/>
  <c r="Z23" i="3"/>
  <c r="AA23" i="3"/>
  <c r="AB23" i="3"/>
  <c r="Y24" i="3"/>
  <c r="Z24" i="3"/>
  <c r="AA24" i="3"/>
  <c r="AB24" i="3"/>
  <c r="Y25" i="3"/>
  <c r="Z25" i="3"/>
  <c r="AA25" i="3"/>
  <c r="AB25" i="3"/>
  <c r="Y26" i="3"/>
  <c r="Z26" i="3"/>
  <c r="AA26" i="3"/>
  <c r="AB26" i="3"/>
  <c r="Y27" i="3"/>
  <c r="Z27" i="3"/>
  <c r="AA27" i="3"/>
  <c r="AB27" i="3"/>
  <c r="Y28" i="3"/>
  <c r="Z28" i="3"/>
  <c r="AA28" i="3"/>
  <c r="AB28" i="3"/>
  <c r="Y29" i="3"/>
  <c r="Z29" i="3"/>
  <c r="AA29" i="3"/>
  <c r="AB29" i="3"/>
  <c r="Y30" i="3"/>
  <c r="Z30" i="3"/>
  <c r="AA30" i="3"/>
  <c r="AB30" i="3"/>
  <c r="Y31" i="3"/>
  <c r="Z31" i="3"/>
  <c r="AA31" i="3"/>
  <c r="AB31" i="3"/>
  <c r="Y32" i="3"/>
  <c r="Z32" i="3"/>
  <c r="AA32" i="3"/>
  <c r="AB32" i="3"/>
  <c r="Y33" i="3"/>
  <c r="Z33" i="3"/>
  <c r="AA33" i="3"/>
  <c r="AB33" i="3"/>
  <c r="Y34" i="3"/>
  <c r="Z34" i="3"/>
  <c r="AA34" i="3"/>
  <c r="AB34" i="3"/>
  <c r="Y36" i="3"/>
  <c r="Z36" i="3"/>
  <c r="AA36" i="3"/>
  <c r="AB36" i="3"/>
  <c r="AB5" i="3"/>
  <c r="AA5" i="3"/>
  <c r="Z5" i="3"/>
  <c r="Y5" i="3"/>
  <c r="M68" i="3"/>
  <c r="M37" i="3"/>
  <c r="X68" i="3"/>
  <c r="W68" i="3"/>
  <c r="V68" i="3"/>
  <c r="U68" i="3"/>
  <c r="T68" i="3"/>
  <c r="S68" i="3"/>
  <c r="R68" i="3"/>
  <c r="Q68" i="3"/>
  <c r="P68" i="3"/>
  <c r="O68" i="3"/>
  <c r="N68" i="3"/>
  <c r="L68" i="3"/>
  <c r="J68" i="3"/>
  <c r="X37" i="3"/>
  <c r="W37" i="3"/>
  <c r="V37" i="3"/>
  <c r="V69" i="3" s="1"/>
  <c r="U37" i="3"/>
  <c r="T37" i="3"/>
  <c r="S37" i="3"/>
  <c r="R37" i="3"/>
  <c r="Q37" i="3"/>
  <c r="P37" i="3"/>
  <c r="O37" i="3"/>
  <c r="N37" i="3"/>
  <c r="N69" i="3" s="1"/>
  <c r="L37" i="3"/>
  <c r="J37" i="3"/>
  <c r="AB44" i="2"/>
  <c r="AA44" i="2"/>
  <c r="Z44" i="2"/>
  <c r="Y44" i="2"/>
  <c r="AB43" i="2"/>
  <c r="AA43" i="2"/>
  <c r="Z43" i="2"/>
  <c r="Y43" i="2"/>
  <c r="AB42" i="2"/>
  <c r="AA42" i="2"/>
  <c r="Z42" i="2"/>
  <c r="Y42" i="2"/>
  <c r="AB41" i="2"/>
  <c r="AA41" i="2"/>
  <c r="Z41" i="2"/>
  <c r="Y41" i="2"/>
  <c r="AB40" i="2"/>
  <c r="AA40" i="2"/>
  <c r="Z40" i="2"/>
  <c r="Y40" i="2"/>
  <c r="AB39" i="2"/>
  <c r="AA39" i="2"/>
  <c r="Z39" i="2"/>
  <c r="Y39" i="2"/>
  <c r="AB38" i="2"/>
  <c r="AA38" i="2"/>
  <c r="Z38" i="2"/>
  <c r="Y38" i="2"/>
  <c r="AB37" i="2"/>
  <c r="AA37" i="2"/>
  <c r="Z37" i="2"/>
  <c r="Y37" i="2"/>
  <c r="AB36" i="2"/>
  <c r="AA36" i="2"/>
  <c r="Z36" i="2"/>
  <c r="Y36" i="2"/>
  <c r="AB35" i="2"/>
  <c r="AA35" i="2"/>
  <c r="Z35" i="2"/>
  <c r="Y35" i="2"/>
  <c r="AB34" i="2"/>
  <c r="AA34" i="2"/>
  <c r="Z34" i="2"/>
  <c r="Y34" i="2"/>
  <c r="AB33" i="2"/>
  <c r="AA33" i="2"/>
  <c r="Z33" i="2"/>
  <c r="Y33" i="2"/>
  <c r="AB32" i="2"/>
  <c r="AA32" i="2"/>
  <c r="Z32" i="2"/>
  <c r="Y32" i="2"/>
  <c r="AB31" i="2"/>
  <c r="AA31" i="2"/>
  <c r="Z31" i="2"/>
  <c r="Y31" i="2"/>
  <c r="AB30" i="2"/>
  <c r="AA30" i="2"/>
  <c r="Z30" i="2"/>
  <c r="Y30" i="2"/>
  <c r="AB29" i="2"/>
  <c r="AA29" i="2"/>
  <c r="Z29" i="2"/>
  <c r="Y29" i="2"/>
  <c r="AB28" i="2"/>
  <c r="AA28" i="2"/>
  <c r="Z28" i="2"/>
  <c r="Y28" i="2"/>
  <c r="AB27" i="2"/>
  <c r="AA27" i="2"/>
  <c r="Z27" i="2"/>
  <c r="Y27" i="2"/>
  <c r="AB26" i="2"/>
  <c r="AA26" i="2"/>
  <c r="Z26" i="2"/>
  <c r="Y26" i="2"/>
  <c r="AB25" i="2"/>
  <c r="AA25" i="2"/>
  <c r="Z25" i="2"/>
  <c r="Y25" i="2"/>
  <c r="AB24" i="2"/>
  <c r="AA24" i="2"/>
  <c r="AA45" i="2" s="1"/>
  <c r="Z24" i="2"/>
  <c r="Y24" i="2"/>
  <c r="Y6" i="2"/>
  <c r="Z6" i="2"/>
  <c r="AA6" i="2"/>
  <c r="AB6" i="2"/>
  <c r="Y7" i="2"/>
  <c r="Z7" i="2"/>
  <c r="AA7" i="2"/>
  <c r="AB7" i="2"/>
  <c r="Y8" i="2"/>
  <c r="Z8" i="2"/>
  <c r="AA8" i="2"/>
  <c r="AB8" i="2"/>
  <c r="Y9" i="2"/>
  <c r="Z9" i="2"/>
  <c r="AA9" i="2"/>
  <c r="AB9" i="2"/>
  <c r="Y10" i="2"/>
  <c r="Z10" i="2"/>
  <c r="AA10" i="2"/>
  <c r="AB10" i="2"/>
  <c r="Y11" i="2"/>
  <c r="Z11" i="2"/>
  <c r="AA11" i="2"/>
  <c r="AB11" i="2"/>
  <c r="Y12" i="2"/>
  <c r="Z12" i="2"/>
  <c r="AA12" i="2"/>
  <c r="AB12" i="2"/>
  <c r="Y13" i="2"/>
  <c r="Z13" i="2"/>
  <c r="AA13" i="2"/>
  <c r="AB13" i="2"/>
  <c r="Y14" i="2"/>
  <c r="Z14" i="2"/>
  <c r="AA14" i="2"/>
  <c r="AB14" i="2"/>
  <c r="Y15" i="2"/>
  <c r="Z15" i="2"/>
  <c r="AA15" i="2"/>
  <c r="AB15" i="2"/>
  <c r="Y16" i="2"/>
  <c r="Z16" i="2"/>
  <c r="AA16" i="2"/>
  <c r="AB16" i="2"/>
  <c r="Y17" i="2"/>
  <c r="Z17" i="2"/>
  <c r="AA17" i="2"/>
  <c r="AB17" i="2"/>
  <c r="Y18" i="2"/>
  <c r="Z18" i="2"/>
  <c r="AA18" i="2"/>
  <c r="AB18" i="2"/>
  <c r="Y19" i="2"/>
  <c r="Z19" i="2"/>
  <c r="AA19" i="2"/>
  <c r="AB19" i="2"/>
  <c r="Y20" i="2"/>
  <c r="Z20" i="2"/>
  <c r="AA20" i="2"/>
  <c r="AB20" i="2"/>
  <c r="Y21" i="2"/>
  <c r="Z21" i="2"/>
  <c r="AA21" i="2"/>
  <c r="AB21" i="2"/>
  <c r="Y22" i="2"/>
  <c r="Z22" i="2"/>
  <c r="AA22" i="2"/>
  <c r="AB22" i="2"/>
  <c r="AB5" i="2"/>
  <c r="AA5" i="2"/>
  <c r="Z5" i="2"/>
  <c r="Y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J45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J23" i="2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J35" i="1"/>
  <c r="X63" i="1"/>
  <c r="W63" i="1"/>
  <c r="V63" i="1"/>
  <c r="U63" i="1"/>
  <c r="T63" i="1"/>
  <c r="T64" i="1" s="1"/>
  <c r="S63" i="1"/>
  <c r="S64" i="1" s="1"/>
  <c r="R63" i="1"/>
  <c r="Q63" i="1"/>
  <c r="P63" i="1"/>
  <c r="O63" i="1"/>
  <c r="N63" i="1"/>
  <c r="M63" i="1"/>
  <c r="L63" i="1"/>
  <c r="J63" i="1"/>
  <c r="J64" i="1" s="1"/>
  <c r="AC62" i="1"/>
  <c r="AB62" i="1"/>
  <c r="AA62" i="1"/>
  <c r="Z62" i="1"/>
  <c r="AC61" i="1"/>
  <c r="AB61" i="1"/>
  <c r="AA61" i="1"/>
  <c r="Z61" i="1"/>
  <c r="AC60" i="1"/>
  <c r="AB60" i="1"/>
  <c r="AA60" i="1"/>
  <c r="Z60" i="1"/>
  <c r="AC59" i="1"/>
  <c r="AB59" i="1"/>
  <c r="AA59" i="1"/>
  <c r="Z59" i="1"/>
  <c r="AC58" i="1"/>
  <c r="AB58" i="1"/>
  <c r="AA58" i="1"/>
  <c r="Z58" i="1"/>
  <c r="AC57" i="1"/>
  <c r="AB57" i="1"/>
  <c r="AA57" i="1"/>
  <c r="Z57" i="1"/>
  <c r="AC56" i="1"/>
  <c r="AB56" i="1"/>
  <c r="AA56" i="1"/>
  <c r="Z56" i="1"/>
  <c r="AC55" i="1"/>
  <c r="AB55" i="1"/>
  <c r="AA55" i="1"/>
  <c r="Z55" i="1"/>
  <c r="AC54" i="1"/>
  <c r="AB54" i="1"/>
  <c r="AA54" i="1"/>
  <c r="Z54" i="1"/>
  <c r="AC53" i="1"/>
  <c r="AB53" i="1"/>
  <c r="AA53" i="1"/>
  <c r="Z53" i="1"/>
  <c r="AC52" i="1"/>
  <c r="AB52" i="1"/>
  <c r="AA52" i="1"/>
  <c r="Z52" i="1"/>
  <c r="AC51" i="1"/>
  <c r="AB51" i="1"/>
  <c r="AA51" i="1"/>
  <c r="Z51" i="1"/>
  <c r="AC50" i="1"/>
  <c r="AB50" i="1"/>
  <c r="AA50" i="1"/>
  <c r="Z50" i="1"/>
  <c r="AC49" i="1"/>
  <c r="AB49" i="1"/>
  <c r="AA49" i="1"/>
  <c r="Z49" i="1"/>
  <c r="AC48" i="1"/>
  <c r="AB48" i="1"/>
  <c r="AA48" i="1"/>
  <c r="Z48" i="1"/>
  <c r="AC47" i="1"/>
  <c r="AB47" i="1"/>
  <c r="AA47" i="1"/>
  <c r="Z47" i="1"/>
  <c r="AC46" i="1"/>
  <c r="AB46" i="1"/>
  <c r="AA46" i="1"/>
  <c r="Z46" i="1"/>
  <c r="AC45" i="1"/>
  <c r="AB45" i="1"/>
  <c r="AA45" i="1"/>
  <c r="Z45" i="1"/>
  <c r="AC44" i="1"/>
  <c r="AB44" i="1"/>
  <c r="AA44" i="1"/>
  <c r="Z44" i="1"/>
  <c r="AC43" i="1"/>
  <c r="AB43" i="1"/>
  <c r="AA43" i="1"/>
  <c r="Z43" i="1"/>
  <c r="AC42" i="1"/>
  <c r="AB42" i="1"/>
  <c r="AA42" i="1"/>
  <c r="Z42" i="1"/>
  <c r="AC41" i="1"/>
  <c r="AB41" i="1"/>
  <c r="AA41" i="1"/>
  <c r="Z41" i="1"/>
  <c r="AC40" i="1"/>
  <c r="AB40" i="1"/>
  <c r="AA40" i="1"/>
  <c r="Z40" i="1"/>
  <c r="AC39" i="1"/>
  <c r="AB39" i="1"/>
  <c r="AA39" i="1"/>
  <c r="Z39" i="1"/>
  <c r="AC38" i="1"/>
  <c r="AB38" i="1"/>
  <c r="AA38" i="1"/>
  <c r="Z38" i="1"/>
  <c r="AC37" i="1"/>
  <c r="AB37" i="1"/>
  <c r="AA37" i="1"/>
  <c r="Z37" i="1"/>
  <c r="AC36" i="1"/>
  <c r="AB36" i="1"/>
  <c r="AA36" i="1"/>
  <c r="Z36" i="1"/>
  <c r="Z6" i="1"/>
  <c r="AA6" i="1"/>
  <c r="AB6" i="1"/>
  <c r="AC6" i="1"/>
  <c r="Z7" i="1"/>
  <c r="AA7" i="1"/>
  <c r="AB7" i="1"/>
  <c r="AC7" i="1"/>
  <c r="Z8" i="1"/>
  <c r="AA8" i="1"/>
  <c r="AB8" i="1"/>
  <c r="AC8" i="1"/>
  <c r="Z9" i="1"/>
  <c r="AA9" i="1"/>
  <c r="AB9" i="1"/>
  <c r="AC9" i="1"/>
  <c r="Z10" i="1"/>
  <c r="AA10" i="1"/>
  <c r="AB10" i="1"/>
  <c r="AC10" i="1"/>
  <c r="Z11" i="1"/>
  <c r="AA11" i="1"/>
  <c r="AB11" i="1"/>
  <c r="AC11" i="1"/>
  <c r="Z12" i="1"/>
  <c r="AA12" i="1"/>
  <c r="AB12" i="1"/>
  <c r="AC12" i="1"/>
  <c r="Z13" i="1"/>
  <c r="AA13" i="1"/>
  <c r="AB13" i="1"/>
  <c r="AC13" i="1"/>
  <c r="Z14" i="1"/>
  <c r="AA14" i="1"/>
  <c r="AB14" i="1"/>
  <c r="AC14" i="1"/>
  <c r="Z15" i="1"/>
  <c r="AA15" i="1"/>
  <c r="AB15" i="1"/>
  <c r="AC15" i="1"/>
  <c r="Z16" i="1"/>
  <c r="AA16" i="1"/>
  <c r="AB16" i="1"/>
  <c r="AC16" i="1"/>
  <c r="Z17" i="1"/>
  <c r="AA17" i="1"/>
  <c r="AB17" i="1"/>
  <c r="AC17" i="1"/>
  <c r="Z18" i="1"/>
  <c r="AA18" i="1"/>
  <c r="AB18" i="1"/>
  <c r="AC18" i="1"/>
  <c r="Z19" i="1"/>
  <c r="AA19" i="1"/>
  <c r="AB19" i="1"/>
  <c r="AC19" i="1"/>
  <c r="Z20" i="1"/>
  <c r="AA20" i="1"/>
  <c r="AB20" i="1"/>
  <c r="AC20" i="1"/>
  <c r="Z21" i="1"/>
  <c r="AA21" i="1"/>
  <c r="AB21" i="1"/>
  <c r="AC21" i="1"/>
  <c r="Z22" i="1"/>
  <c r="AA22" i="1"/>
  <c r="AB22" i="1"/>
  <c r="AC22" i="1"/>
  <c r="Z23" i="1"/>
  <c r="AA23" i="1"/>
  <c r="AB23" i="1"/>
  <c r="AC23" i="1"/>
  <c r="Z24" i="1"/>
  <c r="AA24" i="1"/>
  <c r="AB24" i="1"/>
  <c r="AC24" i="1"/>
  <c r="Z25" i="1"/>
  <c r="AA25" i="1"/>
  <c r="AB25" i="1"/>
  <c r="AC25" i="1"/>
  <c r="Z26" i="1"/>
  <c r="AA26" i="1"/>
  <c r="AB26" i="1"/>
  <c r="AC26" i="1"/>
  <c r="Z27" i="1"/>
  <c r="AA27" i="1"/>
  <c r="AB27" i="1"/>
  <c r="AC27" i="1"/>
  <c r="Z28" i="1"/>
  <c r="AA28" i="1"/>
  <c r="AB28" i="1"/>
  <c r="AC28" i="1"/>
  <c r="Z29" i="1"/>
  <c r="AA29" i="1"/>
  <c r="AB29" i="1"/>
  <c r="AC29" i="1"/>
  <c r="Z30" i="1"/>
  <c r="AA30" i="1"/>
  <c r="AB30" i="1"/>
  <c r="AC30" i="1"/>
  <c r="Z31" i="1"/>
  <c r="AA31" i="1"/>
  <c r="AB31" i="1"/>
  <c r="AC31" i="1"/>
  <c r="Z32" i="1"/>
  <c r="AA32" i="1"/>
  <c r="AB32" i="1"/>
  <c r="AC32" i="1"/>
  <c r="Z33" i="1"/>
  <c r="AA33" i="1"/>
  <c r="AB33" i="1"/>
  <c r="AC33" i="1"/>
  <c r="AC5" i="1"/>
  <c r="AB5" i="1"/>
  <c r="AA5" i="1"/>
  <c r="Z5" i="1"/>
  <c r="U44" i="4" l="1"/>
  <c r="Y18" i="5"/>
  <c r="Y35" i="5"/>
  <c r="AA35" i="5"/>
  <c r="Y37" i="3"/>
  <c r="Z24" i="4"/>
  <c r="P64" i="1"/>
  <c r="R44" i="4"/>
  <c r="Y43" i="4"/>
  <c r="Z68" i="3"/>
  <c r="X64" i="1"/>
  <c r="Y23" i="2"/>
  <c r="Y46" i="2" s="1"/>
  <c r="Z43" i="4"/>
  <c r="Y68" i="3"/>
  <c r="U69" i="3"/>
  <c r="Q64" i="1"/>
  <c r="L37" i="6"/>
  <c r="M37" i="6"/>
  <c r="O37" i="6"/>
  <c r="AB35" i="5"/>
  <c r="AB45" i="2"/>
  <c r="J36" i="5"/>
  <c r="M36" i="5"/>
  <c r="O36" i="5"/>
  <c r="Q36" i="5"/>
  <c r="S36" i="5"/>
  <c r="U36" i="5"/>
  <c r="W36" i="5"/>
  <c r="L36" i="5"/>
  <c r="N36" i="5"/>
  <c r="P36" i="5"/>
  <c r="R36" i="5"/>
  <c r="T36" i="5"/>
  <c r="V36" i="5"/>
  <c r="X36" i="5"/>
  <c r="AB68" i="3"/>
  <c r="W64" i="1"/>
  <c r="J46" i="2"/>
  <c r="M46" i="2"/>
  <c r="O46" i="2"/>
  <c r="Q46" i="2"/>
  <c r="S46" i="2"/>
  <c r="U46" i="2"/>
  <c r="W46" i="2"/>
  <c r="L46" i="2"/>
  <c r="N46" i="2"/>
  <c r="P46" i="2"/>
  <c r="R46" i="2"/>
  <c r="T46" i="2"/>
  <c r="V46" i="2"/>
  <c r="X46" i="2"/>
  <c r="Z23" i="2"/>
  <c r="Z46" i="2" s="1"/>
  <c r="AA23" i="2"/>
  <c r="Y24" i="4"/>
  <c r="Q44" i="4"/>
  <c r="AA24" i="4"/>
  <c r="AA44" i="4" s="1"/>
  <c r="M44" i="4"/>
  <c r="O44" i="4"/>
  <c r="W44" i="4"/>
  <c r="N44" i="4"/>
  <c r="P44" i="4"/>
  <c r="V44" i="4"/>
  <c r="X44" i="4"/>
  <c r="AB24" i="4"/>
  <c r="AB44" i="4" s="1"/>
  <c r="J37" i="6"/>
  <c r="Q37" i="6"/>
  <c r="S37" i="6"/>
  <c r="U37" i="6"/>
  <c r="W37" i="6"/>
  <c r="P37" i="6"/>
  <c r="R37" i="6"/>
  <c r="T37" i="6"/>
  <c r="V37" i="6"/>
  <c r="X37" i="6"/>
  <c r="AB18" i="5"/>
  <c r="Z63" i="1"/>
  <c r="AA35" i="1"/>
  <c r="AC63" i="1"/>
  <c r="Z35" i="1"/>
  <c r="O64" i="1"/>
  <c r="Q69" i="3"/>
  <c r="N37" i="6"/>
  <c r="Z36" i="6"/>
  <c r="AA36" i="6"/>
  <c r="Y18" i="6"/>
  <c r="Y37" i="6" s="1"/>
  <c r="Z18" i="6"/>
  <c r="AA18" i="6"/>
  <c r="AB18" i="6"/>
  <c r="AB37" i="6" s="1"/>
  <c r="Z18" i="5"/>
  <c r="Z36" i="5" s="1"/>
  <c r="AA18" i="5"/>
  <c r="L44" i="4"/>
  <c r="T44" i="4"/>
  <c r="J44" i="4"/>
  <c r="S44" i="4"/>
  <c r="AB37" i="3"/>
  <c r="R69" i="3"/>
  <c r="Z37" i="3"/>
  <c r="Z69" i="3" s="1"/>
  <c r="AA37" i="3"/>
  <c r="AA69" i="3" s="1"/>
  <c r="S69" i="3"/>
  <c r="J69" i="3"/>
  <c r="L69" i="3"/>
  <c r="T69" i="3"/>
  <c r="O69" i="3"/>
  <c r="W69" i="3"/>
  <c r="P69" i="3"/>
  <c r="X69" i="3"/>
  <c r="M69" i="3"/>
  <c r="AA46" i="2"/>
  <c r="AB23" i="2"/>
  <c r="AB46" i="2" s="1"/>
  <c r="AB35" i="1"/>
  <c r="AA63" i="1"/>
  <c r="M64" i="1"/>
  <c r="U64" i="1"/>
  <c r="AB63" i="1"/>
  <c r="AC35" i="1"/>
  <c r="R64" i="1"/>
  <c r="N64" i="1"/>
  <c r="V64" i="1"/>
  <c r="L64" i="1"/>
  <c r="Y44" i="4" l="1"/>
  <c r="Y69" i="3"/>
  <c r="Y36" i="5"/>
  <c r="AA36" i="5"/>
  <c r="Z44" i="4"/>
  <c r="AA64" i="1"/>
  <c r="AB36" i="5"/>
  <c r="AA37" i="6"/>
  <c r="AB69" i="3"/>
  <c r="Z64" i="1"/>
  <c r="AC64" i="1"/>
  <c r="Z37" i="6"/>
  <c r="AB64" i="1"/>
  <c r="J88" i="10" l="1"/>
  <c r="N88" i="10"/>
  <c r="Y88" i="10"/>
  <c r="Q88" i="10"/>
  <c r="AB88" i="10"/>
  <c r="Z88" i="10"/>
  <c r="X88" i="10"/>
  <c r="V88" i="10"/>
  <c r="T88" i="10"/>
  <c r="L88" i="10"/>
  <c r="S88" i="10"/>
  <c r="M88" i="10"/>
  <c r="O88" i="10"/>
  <c r="P88" i="10"/>
  <c r="W88" i="10"/>
  <c r="R88" i="10"/>
  <c r="AA88" i="10"/>
  <c r="U88" i="10"/>
  <c r="E22" i="21"/>
</calcChain>
</file>

<file path=xl/sharedStrings.xml><?xml version="1.0" encoding="utf-8"?>
<sst xmlns="http://schemas.openxmlformats.org/spreadsheetml/2006/main" count="66290" uniqueCount="1728">
  <si>
    <t>Chamundeshwari Electricity Supply Corporation Ltd,(CESC)</t>
  </si>
  <si>
    <t>PANCHYATH NAME:</t>
  </si>
  <si>
    <t>BYADARAHALLY</t>
  </si>
  <si>
    <t>SL. NO</t>
  </si>
  <si>
    <t>VILLAGE</t>
  </si>
  <si>
    <t>GVP</t>
  </si>
  <si>
    <t>ACCOUNT ID</t>
  </si>
  <si>
    <t>RR NO</t>
  </si>
  <si>
    <t>TARIFF</t>
  </si>
  <si>
    <t xml:space="preserve"> NAME</t>
  </si>
  <si>
    <t>FR</t>
  </si>
  <si>
    <t>IR</t>
  </si>
  <si>
    <t>UNITS</t>
  </si>
  <si>
    <t xml:space="preserve"> STATUS</t>
  </si>
  <si>
    <t>OB REVENUE</t>
  </si>
  <si>
    <t>OB INTEREST</t>
  </si>
  <si>
    <t>OB TAX</t>
  </si>
  <si>
    <t>OB TOTAL</t>
  </si>
  <si>
    <t>DEMAND REVENUE</t>
  </si>
  <si>
    <t>DEMAND INTEREST</t>
  </si>
  <si>
    <t>DEMAND TAX</t>
  </si>
  <si>
    <t>DEMAND TOTAL</t>
  </si>
  <si>
    <t>ASD</t>
  </si>
  <si>
    <t xml:space="preserve">COLLECTION REVENUE </t>
  </si>
  <si>
    <t>COLLECTION INTEREST</t>
  </si>
  <si>
    <t>COLLECTION TAX</t>
  </si>
  <si>
    <t>TOTAL COLLECTION</t>
  </si>
  <si>
    <t>CURRENT BALANCE  REVENUE</t>
  </si>
  <si>
    <t>CURRENT BALANCE INTEREST</t>
  </si>
  <si>
    <t>CURRENT BALANCE TAX</t>
  </si>
  <si>
    <t>CURRENT BALANCE TOTAL</t>
  </si>
  <si>
    <t>AREKAL KOPPALU (RD-02)</t>
  </si>
  <si>
    <t>BYADARAHALLY_NAGARAJU B.R</t>
  </si>
  <si>
    <t>C223001018</t>
  </si>
  <si>
    <t>KRWW397</t>
  </si>
  <si>
    <t>LT6(A)WS</t>
  </si>
  <si>
    <t>AEE (ZP)</t>
  </si>
  <si>
    <t>NORMAL</t>
  </si>
  <si>
    <t>SIDDANAKOPPLU (RD-15)</t>
  </si>
  <si>
    <t>C223006941</t>
  </si>
  <si>
    <t>KRWW289</t>
  </si>
  <si>
    <t>GOVT EXECUTIVE ENGINEER</t>
  </si>
  <si>
    <t>D.K. KOPPALU (RD-10)</t>
  </si>
  <si>
    <t>C223007012</t>
  </si>
  <si>
    <t>KRWW334</t>
  </si>
  <si>
    <t>PRESIDENT</t>
  </si>
  <si>
    <t>C223009439</t>
  </si>
  <si>
    <t>SDKP4</t>
  </si>
  <si>
    <t>ADAGANAHALLY (RD-13)</t>
  </si>
  <si>
    <t>C223010059</t>
  </si>
  <si>
    <t>ADGHPR2</t>
  </si>
  <si>
    <t>BYADARAHALLY (RD-06)</t>
  </si>
  <si>
    <t>C223010481</t>
  </si>
  <si>
    <t>KRWW343</t>
  </si>
  <si>
    <t>C223010912</t>
  </si>
  <si>
    <t>1BP3</t>
  </si>
  <si>
    <t>C223033870</t>
  </si>
  <si>
    <t>KRKWW53606</t>
  </si>
  <si>
    <t>AEE P.R.E SUB-DIVISION KR NAGARA</t>
  </si>
  <si>
    <t>IDLE/VACANT</t>
  </si>
  <si>
    <t>HOSAKOPPALU (RD-13)</t>
  </si>
  <si>
    <t>C223035242</t>
  </si>
  <si>
    <t>KRKWW53185</t>
  </si>
  <si>
    <t>AEE RDWS &amp; NYRMALYA SUB DIVISION</t>
  </si>
  <si>
    <t>SIDDANAKOPPALU</t>
  </si>
  <si>
    <t>C223043851</t>
  </si>
  <si>
    <t>KRKWW61715</t>
  </si>
  <si>
    <t>PDO DRINKING WATER PLANT</t>
  </si>
  <si>
    <t>C223047584</t>
  </si>
  <si>
    <t>KRKWW61708</t>
  </si>
  <si>
    <t xml:space="preserve">AEE PRE SUB DIVISION </t>
  </si>
  <si>
    <t>TOTAL</t>
  </si>
  <si>
    <t>CHANNAPPANAKOPPALU (RD-02)</t>
  </si>
  <si>
    <t>C223009227</t>
  </si>
  <si>
    <t>ADGSL1B</t>
  </si>
  <si>
    <t>LT6(B)SL</t>
  </si>
  <si>
    <t>ST LIGHT</t>
  </si>
  <si>
    <t>C223009247</t>
  </si>
  <si>
    <t>ADGSL1</t>
  </si>
  <si>
    <t>C223009583</t>
  </si>
  <si>
    <t>HKSL1</t>
  </si>
  <si>
    <t>byadarahally</t>
  </si>
  <si>
    <t>C223009968</t>
  </si>
  <si>
    <t>SS29A</t>
  </si>
  <si>
    <t>C223010153</t>
  </si>
  <si>
    <t>1SS54</t>
  </si>
  <si>
    <t>STB LIGHT</t>
  </si>
  <si>
    <t>C223010268</t>
  </si>
  <si>
    <t>ADGSL1A</t>
  </si>
  <si>
    <t>C223010394</t>
  </si>
  <si>
    <t>1SS29</t>
  </si>
  <si>
    <t>C223011188</t>
  </si>
  <si>
    <t>2SS29</t>
  </si>
  <si>
    <t>C223011189</t>
  </si>
  <si>
    <t>SS29A2</t>
  </si>
  <si>
    <t>C223011878</t>
  </si>
  <si>
    <t>SS29B</t>
  </si>
  <si>
    <t>BYADARAHALLYGP</t>
  </si>
  <si>
    <t>C223008365</t>
  </si>
  <si>
    <t>HKPR1</t>
  </si>
  <si>
    <t>BYADARAHALLY GP</t>
  </si>
  <si>
    <t>C223010621</t>
  </si>
  <si>
    <t>SS54A</t>
  </si>
  <si>
    <t>HEBBALU (RD-04)</t>
  </si>
  <si>
    <t>C223038913</t>
  </si>
  <si>
    <t>KRKSL58846</t>
  </si>
  <si>
    <t>PANCHAYATH ABHIRUDDI ADIKARI (PDO)</t>
  </si>
  <si>
    <t>DC</t>
  </si>
  <si>
    <t>C223038914</t>
  </si>
  <si>
    <t>KRKSL58847</t>
  </si>
  <si>
    <t>C223038915</t>
  </si>
  <si>
    <t>KRKSL58848</t>
  </si>
  <si>
    <t>C223040650</t>
  </si>
  <si>
    <t>KRKSL59779</t>
  </si>
  <si>
    <t>PDO</t>
  </si>
  <si>
    <t>C223040651</t>
  </si>
  <si>
    <t>KRKSL59781</t>
  </si>
  <si>
    <t>C223040652</t>
  </si>
  <si>
    <t>KRKSL59782</t>
  </si>
  <si>
    <t>GRAND TOTAL</t>
  </si>
  <si>
    <t>JUNIOR ASSISTANT/ASSISTANT</t>
  </si>
  <si>
    <t>SENIOR ASSISTANT</t>
  </si>
  <si>
    <t>JUNIOR ENGINEER</t>
  </si>
  <si>
    <t>ASST.EXE.ENGINEER</t>
  </si>
  <si>
    <t>CESC., O &amp; M SUB DIVISION K R NAGARA</t>
  </si>
  <si>
    <t>ARAKERE KOPPALU (RD-22)</t>
  </si>
  <si>
    <t>DODDEKOPPALU_DANANJAYA</t>
  </si>
  <si>
    <t>C223000010</t>
  </si>
  <si>
    <t>KR2WW50757</t>
  </si>
  <si>
    <t>ASSISTANT EXECTIVE ENGINE</t>
  </si>
  <si>
    <t>KUMBARAKOPPLU (RD-19)</t>
  </si>
  <si>
    <t>C223000308</t>
  </si>
  <si>
    <t>KR2WW50480</t>
  </si>
  <si>
    <t>SECRETRY</t>
  </si>
  <si>
    <t>DODDEKOPPLU (RD-17)</t>
  </si>
  <si>
    <t>C223000490</t>
  </si>
  <si>
    <t>KR2WW50417</t>
  </si>
  <si>
    <t>AEE</t>
  </si>
  <si>
    <t>HANGARABAYANAHALLY (RD-15)</t>
  </si>
  <si>
    <t>C223001060</t>
  </si>
  <si>
    <t>KR2WW51388</t>
  </si>
  <si>
    <t>KALENAHALLY (RD-25)</t>
  </si>
  <si>
    <t>C223003056</t>
  </si>
  <si>
    <t>KRWW407</t>
  </si>
  <si>
    <t>AEE ZP</t>
  </si>
  <si>
    <t>BASAVAPATNA (RD-16)</t>
  </si>
  <si>
    <t>C223008246</t>
  </si>
  <si>
    <t>BSP1</t>
  </si>
  <si>
    <t>CHIEF</t>
  </si>
  <si>
    <t>C223008285</t>
  </si>
  <si>
    <t>1SS56</t>
  </si>
  <si>
    <t>ARAKERE (RD-20)</t>
  </si>
  <si>
    <t>C223008289</t>
  </si>
  <si>
    <t>AKSS1</t>
  </si>
  <si>
    <t>C223008297</t>
  </si>
  <si>
    <t>KNP3</t>
  </si>
  <si>
    <t>GOVT ENGINEER ZP</t>
  </si>
  <si>
    <t>C223008312</t>
  </si>
  <si>
    <t>ARKPR4</t>
  </si>
  <si>
    <t>C223008330</t>
  </si>
  <si>
    <t>AKSS1B</t>
  </si>
  <si>
    <t>C223008384</t>
  </si>
  <si>
    <t>SS60A</t>
  </si>
  <si>
    <t>HALLADAKOPPALU (RD-24)</t>
  </si>
  <si>
    <t>C223008483</t>
  </si>
  <si>
    <t>HSKLS1</t>
  </si>
  <si>
    <t>C223008564</t>
  </si>
  <si>
    <t>RGD43719</t>
  </si>
  <si>
    <t>LT1</t>
  </si>
  <si>
    <t>KRISHNEGOWDA</t>
  </si>
  <si>
    <t>C223008639</t>
  </si>
  <si>
    <t>RGARKL44858</t>
  </si>
  <si>
    <t>PUTTAMADEGOWDA</t>
  </si>
  <si>
    <t>C223009244</t>
  </si>
  <si>
    <t>AKSS1D</t>
  </si>
  <si>
    <t>C223009590</t>
  </si>
  <si>
    <t>DPR8</t>
  </si>
  <si>
    <t>C223009593</t>
  </si>
  <si>
    <t>KRWW313</t>
  </si>
  <si>
    <t>C223009595</t>
  </si>
  <si>
    <t>KRWW331</t>
  </si>
  <si>
    <t>PRESIDENT RAJIVA GANDI WATER SUPPLY</t>
  </si>
  <si>
    <t>MARIGUDIKOPPALU (RD-23)</t>
  </si>
  <si>
    <t>C223010133</t>
  </si>
  <si>
    <t>MKS1</t>
  </si>
  <si>
    <t>C223010137</t>
  </si>
  <si>
    <t>AKSS1C</t>
  </si>
  <si>
    <t>C223010231</t>
  </si>
  <si>
    <t>1SS60</t>
  </si>
  <si>
    <t>C223010326</t>
  </si>
  <si>
    <t>KNSL1</t>
  </si>
  <si>
    <t>C223010532</t>
  </si>
  <si>
    <t>KNSL2</t>
  </si>
  <si>
    <t>C223010867</t>
  </si>
  <si>
    <t>KRWW328</t>
  </si>
  <si>
    <t>C223011290</t>
  </si>
  <si>
    <t>AKSS1A</t>
  </si>
  <si>
    <t>C223011584</t>
  </si>
  <si>
    <t>DPR1</t>
  </si>
  <si>
    <t>C223011648</t>
  </si>
  <si>
    <t>MGKP3</t>
  </si>
  <si>
    <t>C223011880</t>
  </si>
  <si>
    <t>KRWW332</t>
  </si>
  <si>
    <t>PRESIDENT RAJIV GANDI WATER SUPPLY</t>
  </si>
  <si>
    <t>C223011942</t>
  </si>
  <si>
    <t>HNP1</t>
  </si>
  <si>
    <t>C223028782</t>
  </si>
  <si>
    <t>KN36178</t>
  </si>
  <si>
    <t>LT2A(II)</t>
  </si>
  <si>
    <t>JAYARAMU</t>
  </si>
  <si>
    <t>C223030244</t>
  </si>
  <si>
    <t>HNL31436</t>
  </si>
  <si>
    <t>NAGARANTH</t>
  </si>
  <si>
    <t>C223033027</t>
  </si>
  <si>
    <t>KR2WW52819</t>
  </si>
  <si>
    <t>AEE PRE SUB DIVISION K R NAGARA</t>
  </si>
  <si>
    <t>C223034344</t>
  </si>
  <si>
    <t>KR2WW55438</t>
  </si>
  <si>
    <t>AEE PRE SUB-DIVISION</t>
  </si>
  <si>
    <t>C223034512</t>
  </si>
  <si>
    <t>KR2WW55437</t>
  </si>
  <si>
    <t>AEE PRE SUB DIVISION</t>
  </si>
  <si>
    <t>C223034904</t>
  </si>
  <si>
    <t>KR2WW56033</t>
  </si>
  <si>
    <t>AEE PWS</t>
  </si>
  <si>
    <t>chowkahally</t>
  </si>
  <si>
    <t>C223034928</t>
  </si>
  <si>
    <t>KR2WW56031</t>
  </si>
  <si>
    <t>AEE DRINKING WATER SUPPLY</t>
  </si>
  <si>
    <t>0</t>
  </si>
  <si>
    <t>C223035631</t>
  </si>
  <si>
    <t>CHSL3</t>
  </si>
  <si>
    <t>C223035636</t>
  </si>
  <si>
    <t>KRWW371</t>
  </si>
  <si>
    <t>C223035663</t>
  </si>
  <si>
    <t>CHKP1</t>
  </si>
  <si>
    <t>C223035773</t>
  </si>
  <si>
    <t>KRNSS65</t>
  </si>
  <si>
    <t>C223035774</t>
  </si>
  <si>
    <t>CHSL2</t>
  </si>
  <si>
    <t>C223035783</t>
  </si>
  <si>
    <t>CHSL1</t>
  </si>
  <si>
    <t>C223035808</t>
  </si>
  <si>
    <t>KRWW393</t>
  </si>
  <si>
    <t>KARYADARSHI</t>
  </si>
  <si>
    <t>C223035846</t>
  </si>
  <si>
    <t>KRWW388</t>
  </si>
  <si>
    <t>C223038347</t>
  </si>
  <si>
    <t>KR1SL55157</t>
  </si>
  <si>
    <t>P D O LALANDEVANAHALLY GRAMA PANCHAYATH</t>
  </si>
  <si>
    <t>MARIGUDIKOPPALU 4</t>
  </si>
  <si>
    <t>C223038897</t>
  </si>
  <si>
    <t>KR2SL58834</t>
  </si>
  <si>
    <t xml:space="preserve">HALLADAKOPPALU </t>
  </si>
  <si>
    <t>C223038898</t>
  </si>
  <si>
    <t>KR2SL58835</t>
  </si>
  <si>
    <t>KALENAHALLY</t>
  </si>
  <si>
    <t>C223038899</t>
  </si>
  <si>
    <t>KR2SL58836</t>
  </si>
  <si>
    <t>KEMPANAKOPPALU</t>
  </si>
  <si>
    <t>C223038900</t>
  </si>
  <si>
    <t>KR2SL58838</t>
  </si>
  <si>
    <t>C223039108</t>
  </si>
  <si>
    <t>KR2WW59004</t>
  </si>
  <si>
    <t>AEE,DRINKING WATER SUPPLY</t>
  </si>
  <si>
    <t>C223039620</t>
  </si>
  <si>
    <t>KR2SL58144</t>
  </si>
  <si>
    <t>PDO/DODDEKOPPLU</t>
  </si>
  <si>
    <t>C223039638</t>
  </si>
  <si>
    <t>KR2SL58837</t>
  </si>
  <si>
    <t>PDO/CHOWKAHALLY</t>
  </si>
  <si>
    <t>C223039639</t>
  </si>
  <si>
    <t>KR2SL58839</t>
  </si>
  <si>
    <t>PDO/ARAKERE</t>
  </si>
  <si>
    <t>C223039640</t>
  </si>
  <si>
    <t>KR2SL58840</t>
  </si>
  <si>
    <t xml:space="preserve">PDO/KUMBARAKOPPLU </t>
  </si>
  <si>
    <t>C223039641</t>
  </si>
  <si>
    <t>KR2SL58841</t>
  </si>
  <si>
    <t>C223039642</t>
  </si>
  <si>
    <t>KR2SL58842</t>
  </si>
  <si>
    <t>PDO/HANGARABAYANAHALLY</t>
  </si>
  <si>
    <t>C223041410</t>
  </si>
  <si>
    <t>KR2WW60343</t>
  </si>
  <si>
    <t>PDO,WATER SUPPLY UNIT</t>
  </si>
  <si>
    <t>KUMBARAKOPPALU</t>
  </si>
  <si>
    <t>C223049568</t>
  </si>
  <si>
    <t>KR2WW61707</t>
  </si>
  <si>
    <t>AEE PRE SUB DIVISION K R NAGAR  RURAL DRINKING WATER AND FILTER OFFICE</t>
  </si>
  <si>
    <t>CHOWKAHALLY</t>
  </si>
  <si>
    <t>C223049569</t>
  </si>
  <si>
    <t>KR5WW61980</t>
  </si>
  <si>
    <t>LALANDEVANAHALLY_ RAGHUNANDA</t>
  </si>
  <si>
    <t>C223049572</t>
  </si>
  <si>
    <t>KBDKEWW64258</t>
  </si>
  <si>
    <t>DODDEKOPPALU_KUMAR</t>
  </si>
  <si>
    <t>LT2A(I)</t>
  </si>
  <si>
    <t>KEMPAIAH</t>
  </si>
  <si>
    <t>LT7(A)</t>
  </si>
  <si>
    <t>RAJESWARI</t>
  </si>
  <si>
    <t>HARISH S H</t>
  </si>
  <si>
    <t xml:space="preserve">SHATISH H S </t>
  </si>
  <si>
    <t>DISS</t>
  </si>
  <si>
    <t>LT4A</t>
  </si>
  <si>
    <t>CHANDRA</t>
  </si>
  <si>
    <t>DODDEKOPPALU</t>
  </si>
  <si>
    <t>Generation For Month December-2021</t>
  </si>
  <si>
    <t>SOUTHANAHALLY (RD-07)</t>
  </si>
  <si>
    <t>KAGGERE_ MANU K.P</t>
  </si>
  <si>
    <t>C223007019</t>
  </si>
  <si>
    <t>SHPR2</t>
  </si>
  <si>
    <t>KAGGERE (RD-02)</t>
  </si>
  <si>
    <t>C223007022</t>
  </si>
  <si>
    <t>KRWW316</t>
  </si>
  <si>
    <t>kamenahally</t>
  </si>
  <si>
    <t>C223007082</t>
  </si>
  <si>
    <t>KRWW372</t>
  </si>
  <si>
    <t>KAMENAHALLY (RD-05)</t>
  </si>
  <si>
    <t>C223008248</t>
  </si>
  <si>
    <t>KMHPR4</t>
  </si>
  <si>
    <t>C223008272</t>
  </si>
  <si>
    <t>KGPR2</t>
  </si>
  <si>
    <t>HOSURKALLAHALLY (RD-13)</t>
  </si>
  <si>
    <t>C223008467</t>
  </si>
  <si>
    <t>HSKPR6</t>
  </si>
  <si>
    <t>C223009903</t>
  </si>
  <si>
    <t>HSKPR5</t>
  </si>
  <si>
    <t>NARAYANAPURA (RD-09)</t>
  </si>
  <si>
    <t>C223009917</t>
  </si>
  <si>
    <t>KRWW290</t>
  </si>
  <si>
    <t>C223009987</t>
  </si>
  <si>
    <t>KRWW378</t>
  </si>
  <si>
    <t>C223010317</t>
  </si>
  <si>
    <t>KRWW354</t>
  </si>
  <si>
    <t>MUDALAKOPPALU (RD-11)</t>
  </si>
  <si>
    <t>C223010490</t>
  </si>
  <si>
    <t>KRWW286</t>
  </si>
  <si>
    <t>C223011573</t>
  </si>
  <si>
    <t>HSKPR1</t>
  </si>
  <si>
    <t>kaggere</t>
  </si>
  <si>
    <t>C223034351</t>
  </si>
  <si>
    <t>KR2WW55434</t>
  </si>
  <si>
    <t>AEE PRE SUB-DIVION</t>
  </si>
  <si>
    <t>C223034912</t>
  </si>
  <si>
    <t>KR2WW56027</t>
  </si>
  <si>
    <t>C223034915</t>
  </si>
  <si>
    <t>KR2WW56023</t>
  </si>
  <si>
    <t>AEE PWS SUB-DIVISION</t>
  </si>
  <si>
    <t>C223037551</t>
  </si>
  <si>
    <t>KR2WW57849</t>
  </si>
  <si>
    <t>C223039110</t>
  </si>
  <si>
    <t>KR2WW59006</t>
  </si>
  <si>
    <t>C223039113</t>
  </si>
  <si>
    <t>KR2WW59009</t>
  </si>
  <si>
    <t>C223008341</t>
  </si>
  <si>
    <t>KMSL1</t>
  </si>
  <si>
    <t>C223008361</t>
  </si>
  <si>
    <t>HSKSL1A</t>
  </si>
  <si>
    <t>C223008369</t>
  </si>
  <si>
    <t>HSKSL1</t>
  </si>
  <si>
    <t>C223008371</t>
  </si>
  <si>
    <t>1SS42</t>
  </si>
  <si>
    <t>C223010142</t>
  </si>
  <si>
    <t>MDSL1</t>
  </si>
  <si>
    <t>BOREKALLA HALLY (RD-08)</t>
  </si>
  <si>
    <t>C223010718</t>
  </si>
  <si>
    <t>KHSL1</t>
  </si>
  <si>
    <t>C223010908</t>
  </si>
  <si>
    <t>SS42A</t>
  </si>
  <si>
    <t>C223011579</t>
  </si>
  <si>
    <t>STHSL1</t>
  </si>
  <si>
    <t>C223011655</t>
  </si>
  <si>
    <t>1SS49</t>
  </si>
  <si>
    <t>C223011882</t>
  </si>
  <si>
    <t>SS42B</t>
  </si>
  <si>
    <t>C223037687</t>
  </si>
  <si>
    <t>KR2SL57989</t>
  </si>
  <si>
    <t>C223037688</t>
  </si>
  <si>
    <t>KR2SL57990</t>
  </si>
  <si>
    <t>C223037689</t>
  </si>
  <si>
    <t>KR2SL57991</t>
  </si>
  <si>
    <t>C223037690</t>
  </si>
  <si>
    <t>KR2SL57992</t>
  </si>
  <si>
    <t>C223037691</t>
  </si>
  <si>
    <t>KR2SL57993</t>
  </si>
  <si>
    <t>C223037692</t>
  </si>
  <si>
    <t>KR2SL57994</t>
  </si>
  <si>
    <t>C223039994</t>
  </si>
  <si>
    <t>KR2SL59528</t>
  </si>
  <si>
    <t>PDO/KAMENAHALLY</t>
  </si>
  <si>
    <t>C223040010</t>
  </si>
  <si>
    <t>KR2SL59529</t>
  </si>
  <si>
    <t>PDO/HOSURKALLAHALLY</t>
  </si>
  <si>
    <t>C223040011</t>
  </si>
  <si>
    <t>KR2SL59530</t>
  </si>
  <si>
    <t>C223040012</t>
  </si>
  <si>
    <t>KR2SL59531</t>
  </si>
  <si>
    <t>PDO/KAGGERE</t>
  </si>
  <si>
    <t>C223040013</t>
  </si>
  <si>
    <t>KR2SL59532</t>
  </si>
  <si>
    <t>KAGGERE</t>
  </si>
  <si>
    <t>VADDARAHALLY (RD-17)</t>
  </si>
  <si>
    <t>C223001449</t>
  </si>
  <si>
    <t>KRWW400</t>
  </si>
  <si>
    <t>LALANAHALLY (RD-04)</t>
  </si>
  <si>
    <t>C223001819</t>
  </si>
  <si>
    <t>LDPR5A</t>
  </si>
  <si>
    <t>SATHIGRAMA (RD-11)</t>
  </si>
  <si>
    <t>C223008233</t>
  </si>
  <si>
    <t>SGP4</t>
  </si>
  <si>
    <t>GOVT  EXCUTIVE ENGINEER</t>
  </si>
  <si>
    <t>C223008254</t>
  </si>
  <si>
    <t>KRWW384</t>
  </si>
  <si>
    <t>BASAVARAJAPURA (RD-06)</t>
  </si>
  <si>
    <t>C223008323</t>
  </si>
  <si>
    <t>BLPR4</t>
  </si>
  <si>
    <t>MARCHANAHALLY (RD-09)</t>
  </si>
  <si>
    <t>C223008340</t>
  </si>
  <si>
    <t>MRHP1</t>
  </si>
  <si>
    <t>GOVT EXCUTIVE ENGINEER</t>
  </si>
  <si>
    <t>MULEPETLU (RD-15)</t>
  </si>
  <si>
    <t>C223008441</t>
  </si>
  <si>
    <t>KRWW330</t>
  </si>
  <si>
    <t>C223009220</t>
  </si>
  <si>
    <t>KRWW327</t>
  </si>
  <si>
    <t>DORNAHALLY (RD-13)</t>
  </si>
  <si>
    <t>C223010318</t>
  </si>
  <si>
    <t>DP6A</t>
  </si>
  <si>
    <t>LALANADEVANA HALLY (RD-02)</t>
  </si>
  <si>
    <t>C223010799</t>
  </si>
  <si>
    <t>LDPR5</t>
  </si>
  <si>
    <t>C223011308</t>
  </si>
  <si>
    <t>MPPR1</t>
  </si>
  <si>
    <t>C223011382</t>
  </si>
  <si>
    <t>LLPR3</t>
  </si>
  <si>
    <t>HOSAHALLY (RD-18)</t>
  </si>
  <si>
    <t>C223011730</t>
  </si>
  <si>
    <t>HHP4</t>
  </si>
  <si>
    <t>C223011858</t>
  </si>
  <si>
    <t>SGP5</t>
  </si>
  <si>
    <t>GOVT  ENGINEER ZP</t>
  </si>
  <si>
    <t>C223011879</t>
  </si>
  <si>
    <t>KRWW392</t>
  </si>
  <si>
    <t>C223011945</t>
  </si>
  <si>
    <t>P263</t>
  </si>
  <si>
    <t>C223011952</t>
  </si>
  <si>
    <t>KRWW294</t>
  </si>
  <si>
    <t>GOVT   ENGINEER</t>
  </si>
  <si>
    <t>C223011955</t>
  </si>
  <si>
    <t>KRWW391</t>
  </si>
  <si>
    <t>C223033620</t>
  </si>
  <si>
    <t>KR2WW52859</t>
  </si>
  <si>
    <t>AEE,PRE SUS DIVISION</t>
  </si>
  <si>
    <t>C223034352</t>
  </si>
  <si>
    <t>KR2WW55433</t>
  </si>
  <si>
    <t>C223034511</t>
  </si>
  <si>
    <t>KR2WW55432</t>
  </si>
  <si>
    <t>C223034909</t>
  </si>
  <si>
    <t>KR2WW56032</t>
  </si>
  <si>
    <t>C223034910</t>
  </si>
  <si>
    <t>KR2WW56029</t>
  </si>
  <si>
    <t>C223034911</t>
  </si>
  <si>
    <t>KR2WW56028</t>
  </si>
  <si>
    <t>C223037527</t>
  </si>
  <si>
    <t>KR2P57899</t>
  </si>
  <si>
    <t>C223041371</t>
  </si>
  <si>
    <t>KR2WW60335</t>
  </si>
  <si>
    <t>PDO,   DRINKING WATER  UNIT</t>
  </si>
  <si>
    <t>CHIRISTIAN KOPPALU</t>
  </si>
  <si>
    <t>C223043689</t>
  </si>
  <si>
    <t>KR2WW61433</t>
  </si>
  <si>
    <t>PDOLALANDEVANAHALLY</t>
  </si>
  <si>
    <t>SATHIGRAMA</t>
  </si>
  <si>
    <t>C223044122</t>
  </si>
  <si>
    <t>KR5WW61953</t>
  </si>
  <si>
    <t>PDO  LALANDEVANAHALLY GRAMAPANCHAYATH</t>
  </si>
  <si>
    <t>LALANDEVANAHALLY</t>
  </si>
  <si>
    <t>C223047726</t>
  </si>
  <si>
    <t>KBLLDWW63697</t>
  </si>
  <si>
    <t>PDO LALANDEVANAHALLY</t>
  </si>
  <si>
    <t>C223048417</t>
  </si>
  <si>
    <t>KBLLDWS64121</t>
  </si>
  <si>
    <t>PDO LALANCEVANAHALLY PANCHAYATH</t>
  </si>
  <si>
    <t>MULEPETLU</t>
  </si>
  <si>
    <t>C223049567</t>
  </si>
  <si>
    <t>KR2WW61581</t>
  </si>
  <si>
    <t>C223008284</t>
  </si>
  <si>
    <t>MRHSL1B</t>
  </si>
  <si>
    <t>C223008333</t>
  </si>
  <si>
    <t>1SS5</t>
  </si>
  <si>
    <t>C223008422</t>
  </si>
  <si>
    <t>MRHSL1A</t>
  </si>
  <si>
    <t>C223008440</t>
  </si>
  <si>
    <t>1SS9</t>
  </si>
  <si>
    <t>C223009226</t>
  </si>
  <si>
    <t>1SS59</t>
  </si>
  <si>
    <t>C223009882</t>
  </si>
  <si>
    <t>MRSL1A</t>
  </si>
  <si>
    <t>C223009891</t>
  </si>
  <si>
    <t>SS8A</t>
  </si>
  <si>
    <t>C223009963</t>
  </si>
  <si>
    <t>SS9A</t>
  </si>
  <si>
    <t>C223009964</t>
  </si>
  <si>
    <t>VHSL1</t>
  </si>
  <si>
    <t>C223010134</t>
  </si>
  <si>
    <t>SS8B</t>
  </si>
  <si>
    <t>C223010323</t>
  </si>
  <si>
    <t>SS44B</t>
  </si>
  <si>
    <t>C223010395</t>
  </si>
  <si>
    <t>MRSL1</t>
  </si>
  <si>
    <t>C223010625</t>
  </si>
  <si>
    <t>SS33A</t>
  </si>
  <si>
    <t>C223010987</t>
  </si>
  <si>
    <t>SS59A</t>
  </si>
  <si>
    <t>C223011131</t>
  </si>
  <si>
    <t>MRHSL1</t>
  </si>
  <si>
    <t>ST  LIGHT</t>
  </si>
  <si>
    <t>C223011378</t>
  </si>
  <si>
    <t>SS5A</t>
  </si>
  <si>
    <t>C223011649</t>
  </si>
  <si>
    <t>1SS8</t>
  </si>
  <si>
    <t>C223011874</t>
  </si>
  <si>
    <t>1SS33</t>
  </si>
  <si>
    <t>C223039627</t>
  </si>
  <si>
    <t>KR2SL57984</t>
  </si>
  <si>
    <t xml:space="preserve">PDO/LALANADEVANA HALLY </t>
  </si>
  <si>
    <t>C223039628</t>
  </si>
  <si>
    <t>KR2SL58152</t>
  </si>
  <si>
    <t>PDO/BASAVARAJAPURA</t>
  </si>
  <si>
    <t>C223039629</t>
  </si>
  <si>
    <t>KR2SL58153</t>
  </si>
  <si>
    <t xml:space="preserve">PDO/VADDARAHALLY </t>
  </si>
  <si>
    <t>C223039630</t>
  </si>
  <si>
    <t>KR2SL58154</t>
  </si>
  <si>
    <t>PDO/MARCHANAHALLY</t>
  </si>
  <si>
    <t>C223039631</t>
  </si>
  <si>
    <t>KR2SL58155</t>
  </si>
  <si>
    <t>PDO/DORNAHALLY</t>
  </si>
  <si>
    <t>C223039633</t>
  </si>
  <si>
    <t>KR2SL58156</t>
  </si>
  <si>
    <t xml:space="preserve">PDO/SATHIGRAMA </t>
  </si>
  <si>
    <t>C223039634</t>
  </si>
  <si>
    <t>KR2SL58157</t>
  </si>
  <si>
    <t>PDO/HOSAHALLY</t>
  </si>
  <si>
    <t>C223039635</t>
  </si>
  <si>
    <t>KR2SL58158</t>
  </si>
  <si>
    <t xml:space="preserve">PDO/MULEPETLU </t>
  </si>
  <si>
    <t>C223039990</t>
  </si>
  <si>
    <t>KR2SL59533</t>
  </si>
  <si>
    <t>PDO/SATHIGRAMA</t>
  </si>
  <si>
    <t>C223039991</t>
  </si>
  <si>
    <t>KR2SL59534</t>
  </si>
  <si>
    <t>C223039992</t>
  </si>
  <si>
    <t>KR2SL59535</t>
  </si>
  <si>
    <t>C223039993</t>
  </si>
  <si>
    <t>KR2SL59536</t>
  </si>
  <si>
    <t>C115110002</t>
  </si>
  <si>
    <t>KR5TP2763</t>
  </si>
  <si>
    <t>A MANJUNATHA</t>
  </si>
  <si>
    <t>VINODKUMAR</t>
  </si>
  <si>
    <t>C223049648</t>
  </si>
  <si>
    <t>KBLLDC65034</t>
  </si>
  <si>
    <t>LT3(II)</t>
  </si>
  <si>
    <t>B LALITHA W/O L B CHANDRASHEKAR</t>
  </si>
  <si>
    <t>C223049649</t>
  </si>
  <si>
    <t>KBLLDC65035</t>
  </si>
  <si>
    <t>C223049650</t>
  </si>
  <si>
    <t>KBLLDC65036</t>
  </si>
  <si>
    <t>C223049651</t>
  </si>
  <si>
    <t>KBLLDC65037</t>
  </si>
  <si>
    <t>GORAGUNDI (RD-18)</t>
  </si>
  <si>
    <t>THIPPURU_K.S.KRISHNA NAYAKA</t>
  </si>
  <si>
    <t>THIPPURU (RD-24)</t>
  </si>
  <si>
    <t>C223007013</t>
  </si>
  <si>
    <t>TPR5</t>
  </si>
  <si>
    <t>CHAMALAPURA (RD-15)</t>
  </si>
  <si>
    <t>C223008416</t>
  </si>
  <si>
    <t>GGPR3</t>
  </si>
  <si>
    <t>C223008468</t>
  </si>
  <si>
    <t>KRWW315</t>
  </si>
  <si>
    <t>DEGGANAHALLY (RD-16)</t>
  </si>
  <si>
    <t>C223010050</t>
  </si>
  <si>
    <t>DGPR5</t>
  </si>
  <si>
    <t>C223010320</t>
  </si>
  <si>
    <t>KRWW386</t>
  </si>
  <si>
    <t>THIPPURU (RD-20)</t>
  </si>
  <si>
    <t>C223010385</t>
  </si>
  <si>
    <t>TPR9</t>
  </si>
  <si>
    <t>C223010393</t>
  </si>
  <si>
    <t>KAPR1</t>
  </si>
  <si>
    <t>V P CHAIRMAN</t>
  </si>
  <si>
    <t>C223010482</t>
  </si>
  <si>
    <t>GGPR2</t>
  </si>
  <si>
    <t>C223011645</t>
  </si>
  <si>
    <t>DGPR2</t>
  </si>
  <si>
    <t>C223011957</t>
  </si>
  <si>
    <t>KRWW379</t>
  </si>
  <si>
    <t>C223033028</t>
  </si>
  <si>
    <t>KR2WW52817</t>
  </si>
  <si>
    <t>C223034350</t>
  </si>
  <si>
    <t>KR2WW55435</t>
  </si>
  <si>
    <t>C223037526</t>
  </si>
  <si>
    <t>KR2P57897</t>
  </si>
  <si>
    <t>C223039107</t>
  </si>
  <si>
    <t>KR2WW59010</t>
  </si>
  <si>
    <t>KANUGANAHALLY (RD-19)</t>
  </si>
  <si>
    <t>C223039109</t>
  </si>
  <si>
    <t>KR2WW59005</t>
  </si>
  <si>
    <t>C223041273</t>
  </si>
  <si>
    <t>KR2WW59608</t>
  </si>
  <si>
    <t>AEE,RURAL DRINKING WATER SUPPLY &amp; SANITATION DEPT</t>
  </si>
  <si>
    <t>C223041370</t>
  </si>
  <si>
    <t>KR2WW60336</t>
  </si>
  <si>
    <t>THIPPUR</t>
  </si>
  <si>
    <t>C223047727</t>
  </si>
  <si>
    <t>KBTTWW63696</t>
  </si>
  <si>
    <t>PDO  THIPPUR</t>
  </si>
  <si>
    <t>DEGGANAHALLY</t>
  </si>
  <si>
    <t>C223048444</t>
  </si>
  <si>
    <t>KBTDWW64252</t>
  </si>
  <si>
    <t>C223008319</t>
  </si>
  <si>
    <t>SS31D</t>
  </si>
  <si>
    <t>C223008385</t>
  </si>
  <si>
    <t>1SS31</t>
  </si>
  <si>
    <t>C223008417</t>
  </si>
  <si>
    <t>SS66A</t>
  </si>
  <si>
    <t>C223008430</t>
  </si>
  <si>
    <t>SS67A</t>
  </si>
  <si>
    <t>C223010136</t>
  </si>
  <si>
    <t>CHS1</t>
  </si>
  <si>
    <t>C223010250</t>
  </si>
  <si>
    <t>SS67B</t>
  </si>
  <si>
    <t>C223010803</t>
  </si>
  <si>
    <t>1SS67</t>
  </si>
  <si>
    <t>C223010937</t>
  </si>
  <si>
    <t>SS31B</t>
  </si>
  <si>
    <t>ST LIHT</t>
  </si>
  <si>
    <t>C223011132</t>
  </si>
  <si>
    <t>SS31C</t>
  </si>
  <si>
    <t>C223011575</t>
  </si>
  <si>
    <t>SS43A</t>
  </si>
  <si>
    <t>C223011578</t>
  </si>
  <si>
    <t>SS31A</t>
  </si>
  <si>
    <t>STLIGHT</t>
  </si>
  <si>
    <t>C223011644</t>
  </si>
  <si>
    <t>1SS66</t>
  </si>
  <si>
    <t>C223011950</t>
  </si>
  <si>
    <t>1SS43</t>
  </si>
  <si>
    <t>C223039617</t>
  </si>
  <si>
    <t>KR2SL58141</t>
  </si>
  <si>
    <t xml:space="preserve">PDO/THIPPURU </t>
  </si>
  <si>
    <t>C223039618</t>
  </si>
  <si>
    <t>KR2SL58142</t>
  </si>
  <si>
    <t>PDO/CHAMALAPURA</t>
  </si>
  <si>
    <t>C223039619</t>
  </si>
  <si>
    <t>KR2SL58143</t>
  </si>
  <si>
    <t xml:space="preserve">PDO/GORAGUNDI </t>
  </si>
  <si>
    <t>C223039621</t>
  </si>
  <si>
    <t>KR2SL58145</t>
  </si>
  <si>
    <t>PDO/KANUGANAHALLY</t>
  </si>
  <si>
    <t>C223039622</t>
  </si>
  <si>
    <t>KR2SL58146</t>
  </si>
  <si>
    <t>PDO/DEGGANAHALLY</t>
  </si>
  <si>
    <t>THIPPURU</t>
  </si>
  <si>
    <t>MANCHANAHALLY-(RD-13)</t>
  </si>
  <si>
    <t>HAMPAPURA_RAVI H.S</t>
  </si>
  <si>
    <t>C223000674</t>
  </si>
  <si>
    <t>KR2WW52384</t>
  </si>
  <si>
    <t>A E E</t>
  </si>
  <si>
    <t>BADAKANA KOPPALU-(RD-11)</t>
  </si>
  <si>
    <t>C223001487</t>
  </si>
  <si>
    <t>KRWW406</t>
  </si>
  <si>
    <t>HAMPAPURA-(RD-07)</t>
  </si>
  <si>
    <t>C223008429</t>
  </si>
  <si>
    <t>P265</t>
  </si>
  <si>
    <t>V.P CHAIRMAN</t>
  </si>
  <si>
    <t>C223009878</t>
  </si>
  <si>
    <t>MHPR6</t>
  </si>
  <si>
    <t>C223009887</t>
  </si>
  <si>
    <t>KRWW300</t>
  </si>
  <si>
    <t>C223010065</t>
  </si>
  <si>
    <t>HPR12</t>
  </si>
  <si>
    <t>PRESIDENT GP</t>
  </si>
  <si>
    <t>SANYASIPURA-(RD-09)</t>
  </si>
  <si>
    <t>C223010868</t>
  </si>
  <si>
    <t>SNPR2</t>
  </si>
  <si>
    <t>C223011507</t>
  </si>
  <si>
    <t>MHPR3</t>
  </si>
  <si>
    <t>C223011930</t>
  </si>
  <si>
    <t>SNPR1</t>
  </si>
  <si>
    <t>C223039111</t>
  </si>
  <si>
    <t>KR2WW59007</t>
  </si>
  <si>
    <t>C223039112</t>
  </si>
  <si>
    <t>KR2WW59008</t>
  </si>
  <si>
    <t>C223041372</t>
  </si>
  <si>
    <t>KR2WW59609</t>
  </si>
  <si>
    <t>MANCHANAHALLY</t>
  </si>
  <si>
    <t>C223044300</t>
  </si>
  <si>
    <t>KR2WW61999</t>
  </si>
  <si>
    <t>PDO HAMPAPURA</t>
  </si>
  <si>
    <t>HAMPAPURA-(RD-02)</t>
  </si>
  <si>
    <t>C223008280</t>
  </si>
  <si>
    <t>SS11C</t>
  </si>
  <si>
    <t>C223008293</t>
  </si>
  <si>
    <t>1SS11B</t>
  </si>
  <si>
    <t>C223008332</t>
  </si>
  <si>
    <t>SS22C</t>
  </si>
  <si>
    <t>C223008336</t>
  </si>
  <si>
    <t>SS11E</t>
  </si>
  <si>
    <t>C223008338</t>
  </si>
  <si>
    <t>SS11A</t>
  </si>
  <si>
    <t>C223008343</t>
  </si>
  <si>
    <t>SS22B</t>
  </si>
  <si>
    <t>C223010148</t>
  </si>
  <si>
    <t>SS11D</t>
  </si>
  <si>
    <t>C223010801</t>
  </si>
  <si>
    <t>SNPS1</t>
  </si>
  <si>
    <t>C223010910</t>
  </si>
  <si>
    <t>SS11F</t>
  </si>
  <si>
    <t>C223010911</t>
  </si>
  <si>
    <t>1SS22</t>
  </si>
  <si>
    <t>C223010936</t>
  </si>
  <si>
    <t>SS22A</t>
  </si>
  <si>
    <t>C223011881</t>
  </si>
  <si>
    <t>1SS11</t>
  </si>
  <si>
    <t>C223039623</t>
  </si>
  <si>
    <t>KR2SL58147</t>
  </si>
  <si>
    <t>PDO/HAMPAPURA</t>
  </si>
  <si>
    <t>C223039624</t>
  </si>
  <si>
    <t>KR2SL58148</t>
  </si>
  <si>
    <t>PDO/BADAKANA KOPPALU</t>
  </si>
  <si>
    <t>C223039625</t>
  </si>
  <si>
    <t>KR2SL58149</t>
  </si>
  <si>
    <t>PDO/SANYASIPURA</t>
  </si>
  <si>
    <t>C223039626</t>
  </si>
  <si>
    <t>KR2SL58150</t>
  </si>
  <si>
    <t>PDO/MANCHANAHALLY</t>
  </si>
  <si>
    <t>HAMPAPURA</t>
  </si>
  <si>
    <t>GALIGEKERE (RD-13)</t>
  </si>
  <si>
    <t>ADAGURU_A.B.LOKESH</t>
  </si>
  <si>
    <t>C223000671</t>
  </si>
  <si>
    <t>KR2WW52389</t>
  </si>
  <si>
    <t>DODDAKOPPALU (RD-11}</t>
  </si>
  <si>
    <t>C223000969</t>
  </si>
  <si>
    <t>KR2WW52387</t>
  </si>
  <si>
    <t>C223002012</t>
  </si>
  <si>
    <t>KR2WW52386</t>
  </si>
  <si>
    <t>ADAGURU (RD-05)</t>
  </si>
  <si>
    <t>C223008282</t>
  </si>
  <si>
    <t>ADPR1</t>
  </si>
  <si>
    <t>GOVT ENG FOR ZP</t>
  </si>
  <si>
    <t>C223008420</t>
  </si>
  <si>
    <t>KRWW341</t>
  </si>
  <si>
    <t>MARAGOWDANAHALLY (RD-08)</t>
  </si>
  <si>
    <t>C223010516</t>
  </si>
  <si>
    <t>MRP4</t>
  </si>
  <si>
    <t>C223010802</t>
  </si>
  <si>
    <t>DKPR1</t>
  </si>
  <si>
    <t>K.P NANJUNDACHAR</t>
  </si>
  <si>
    <t>C223011939</t>
  </si>
  <si>
    <t>1GPR1</t>
  </si>
  <si>
    <t>C223033025</t>
  </si>
  <si>
    <t>KR2WW52815</t>
  </si>
  <si>
    <t>C223034914</t>
  </si>
  <si>
    <t>KR2WW56025</t>
  </si>
  <si>
    <t>C223034918</t>
  </si>
  <si>
    <t>KR2WW56024</t>
  </si>
  <si>
    <t>C223037549</t>
  </si>
  <si>
    <t>KR2WW57848</t>
  </si>
  <si>
    <t>MBO</t>
  </si>
  <si>
    <t>C223043137</t>
  </si>
  <si>
    <t>KR2WW61170</t>
  </si>
  <si>
    <t>C223008281</t>
  </si>
  <si>
    <t>1SS57</t>
  </si>
  <si>
    <t>C223008327</t>
  </si>
  <si>
    <t>SS40C</t>
  </si>
  <si>
    <t>C223008363</t>
  </si>
  <si>
    <t>MRS1B</t>
  </si>
  <si>
    <t>C223008455</t>
  </si>
  <si>
    <t>SS57B</t>
  </si>
  <si>
    <t>C223009592</t>
  </si>
  <si>
    <t>SS57A</t>
  </si>
  <si>
    <t>C223009888</t>
  </si>
  <si>
    <t>SS62A</t>
  </si>
  <si>
    <t>C223009892</t>
  </si>
  <si>
    <t>SS40B</t>
  </si>
  <si>
    <t>C223010066</t>
  </si>
  <si>
    <t>1SS62</t>
  </si>
  <si>
    <t>C223010140</t>
  </si>
  <si>
    <t>MRS1A</t>
  </si>
  <si>
    <t>C223010719</t>
  </si>
  <si>
    <t>KRL40040</t>
  </si>
  <si>
    <t>KARYA DARSHI AGGRICULTRE</t>
  </si>
  <si>
    <t>C223010800</t>
  </si>
  <si>
    <t>SS40A</t>
  </si>
  <si>
    <t>C223011929</t>
  </si>
  <si>
    <t>1SS40</t>
  </si>
  <si>
    <t>C223011958</t>
  </si>
  <si>
    <t>MRS1</t>
  </si>
  <si>
    <t>C223039611</t>
  </si>
  <si>
    <t>KR2SL58135</t>
  </si>
  <si>
    <t xml:space="preserve">PDO/ADAGURU </t>
  </si>
  <si>
    <t>C223039612</t>
  </si>
  <si>
    <t>KR2SL58136</t>
  </si>
  <si>
    <t>PDO/MARAGOWDANAHALLY</t>
  </si>
  <si>
    <t>C223039613</t>
  </si>
  <si>
    <t>KR2SL58137</t>
  </si>
  <si>
    <t>PDO/GALIGEKERE</t>
  </si>
  <si>
    <t>C223039614</t>
  </si>
  <si>
    <t>KR2SL58138</t>
  </si>
  <si>
    <t>PDO/DODDAKOPPALU</t>
  </si>
  <si>
    <t>ADAGURU</t>
  </si>
  <si>
    <t>KBDHBWW63652</t>
  </si>
  <si>
    <t>C223049570</t>
  </si>
  <si>
    <t>HANGARABAYANAHALLY</t>
  </si>
  <si>
    <t>CHANDAGALU-(RD-22)</t>
  </si>
  <si>
    <t>CHANDAGALU_PRATHAP M.K</t>
  </si>
  <si>
    <t>C223003642</t>
  </si>
  <si>
    <t>KRWW401</t>
  </si>
  <si>
    <t>CHEERANAHALLY-(RD-25)</t>
  </si>
  <si>
    <t>C223008263</t>
  </si>
  <si>
    <t>P206</t>
  </si>
  <si>
    <t>KATNALU -(RD-20)</t>
  </si>
  <si>
    <t>C223008268</t>
  </si>
  <si>
    <t>KNTPR2</t>
  </si>
  <si>
    <t>CHANDAGALU-(RD-23)</t>
  </si>
  <si>
    <t>C223009478</t>
  </si>
  <si>
    <t>CDPR4</t>
  </si>
  <si>
    <t>C223010409</t>
  </si>
  <si>
    <t>KRWW380</t>
  </si>
  <si>
    <t>C223033004</t>
  </si>
  <si>
    <t>KRKWW52813</t>
  </si>
  <si>
    <t>C223035189</t>
  </si>
  <si>
    <t>KRKWW56183</t>
  </si>
  <si>
    <t>C223035244</t>
  </si>
  <si>
    <t>KRKWW56212</t>
  </si>
  <si>
    <t>CHANDAGALU</t>
  </si>
  <si>
    <t>C223008278</t>
  </si>
  <si>
    <t>SS23D</t>
  </si>
  <si>
    <t>C223008485</t>
  </si>
  <si>
    <t>SS23C</t>
  </si>
  <si>
    <t>C223009966</t>
  </si>
  <si>
    <t>SS23B</t>
  </si>
  <si>
    <t>C223010392</t>
  </si>
  <si>
    <t>1SS44</t>
  </si>
  <si>
    <t>ST LIGHT]</t>
  </si>
  <si>
    <t>C223011380</t>
  </si>
  <si>
    <t>1SS23</t>
  </si>
  <si>
    <t>INVISIBLE</t>
  </si>
  <si>
    <t>C223011642</t>
  </si>
  <si>
    <t>SS44A</t>
  </si>
  <si>
    <t>C223011728</t>
  </si>
  <si>
    <t>SS44C</t>
  </si>
  <si>
    <t>C223011729</t>
  </si>
  <si>
    <t>SS23A</t>
  </si>
  <si>
    <t>C223040051</t>
  </si>
  <si>
    <t>KRKSL59537</t>
  </si>
  <si>
    <t>PDO/CHANDAGALU</t>
  </si>
  <si>
    <t>C223040052</t>
  </si>
  <si>
    <t>KRKSL59538</t>
  </si>
  <si>
    <t>C223040053</t>
  </si>
  <si>
    <t>KRKSL59539</t>
  </si>
  <si>
    <t>PDO/CHEERANAHALLY</t>
  </si>
  <si>
    <t>C223040054</t>
  </si>
  <si>
    <t>KRKSL59540</t>
  </si>
  <si>
    <t>C223040055</t>
  </si>
  <si>
    <t>KRKSL59541</t>
  </si>
  <si>
    <t xml:space="preserve">PDO/KATNALU </t>
  </si>
  <si>
    <t>KALYANAPURA (RD-04]</t>
  </si>
  <si>
    <t>ARJUNAHALLY GP</t>
  </si>
  <si>
    <t>C223003049</t>
  </si>
  <si>
    <t>KRWW402</t>
  </si>
  <si>
    <t>ARJUNAHALLY (RD-02)</t>
  </si>
  <si>
    <t>C223008334</t>
  </si>
  <si>
    <t>KRWW382</t>
  </si>
  <si>
    <t>SECRETORY</t>
  </si>
  <si>
    <t>C223010143</t>
  </si>
  <si>
    <t>AHPR2A</t>
  </si>
  <si>
    <t>C223010903</t>
  </si>
  <si>
    <t>KLPPR2B</t>
  </si>
  <si>
    <t>C223011652</t>
  </si>
  <si>
    <t>AHPR2B</t>
  </si>
  <si>
    <t>C223033026</t>
  </si>
  <si>
    <t>KR2WW52818</t>
  </si>
  <si>
    <t>C223034913</t>
  </si>
  <si>
    <t>KR2WW56026</t>
  </si>
  <si>
    <t>C223041412</t>
  </si>
  <si>
    <t>KR2WW60341</t>
  </si>
  <si>
    <t>ARJUNAHALLI</t>
  </si>
  <si>
    <t>C433019986</t>
  </si>
  <si>
    <t>CVDP3</t>
  </si>
  <si>
    <t>SECRETARY  GRAMA PANCHAYATH</t>
  </si>
  <si>
    <t>C433020412</t>
  </si>
  <si>
    <t>KCPR5</t>
  </si>
  <si>
    <t>C433020859</t>
  </si>
  <si>
    <t>KCPR4</t>
  </si>
  <si>
    <t>C433021477</t>
  </si>
  <si>
    <t>BLRP1</t>
  </si>
  <si>
    <t>C433027870</t>
  </si>
  <si>
    <t>SGWW22</t>
  </si>
  <si>
    <t>RAJIV GANDHI WATER SUPPLL</t>
  </si>
  <si>
    <t>C433028181</t>
  </si>
  <si>
    <t>SGWW40077</t>
  </si>
  <si>
    <t>AEE K R NAGARA</t>
  </si>
  <si>
    <t>C433029381</t>
  </si>
  <si>
    <t>KCP5</t>
  </si>
  <si>
    <t>SECRETARY GRAMA PANCHAYAT</t>
  </si>
  <si>
    <t>C433030425</t>
  </si>
  <si>
    <t>SGWW40570</t>
  </si>
  <si>
    <t>AEE,PRE,SUB-DIVISION, K.R.NAGAR</t>
  </si>
  <si>
    <t>C433030686</t>
  </si>
  <si>
    <t>SGWW42231</t>
  </si>
  <si>
    <t>AEE PANCHAYATH ENGINEERING SUB DIVISION</t>
  </si>
  <si>
    <t>C433030772</t>
  </si>
  <si>
    <t>SGWW42262</t>
  </si>
  <si>
    <t>C433031542</t>
  </si>
  <si>
    <t>SGWW42089</t>
  </si>
  <si>
    <t>AEE/PRE.SUB DIV K R NAGARA</t>
  </si>
  <si>
    <t>ARJUNAHALLY</t>
  </si>
  <si>
    <t>C433033046</t>
  </si>
  <si>
    <t>SGWW43921</t>
  </si>
  <si>
    <t>AEE P.R.E SUB-DIVISION  K.R.NAGARA</t>
  </si>
  <si>
    <t>C433033076</t>
  </si>
  <si>
    <t>SGWW43938</t>
  </si>
  <si>
    <t>AEE GRAM WATER SUPPLY&amp; NYMULYA SUBDIV</t>
  </si>
  <si>
    <t>C433033120</t>
  </si>
  <si>
    <t>SGWW43922</t>
  </si>
  <si>
    <t>KANCINAKERE</t>
  </si>
  <si>
    <t>RENUKA PRASAD K.P (HOSA-AGRAHARA)</t>
  </si>
  <si>
    <t>C433044177</t>
  </si>
  <si>
    <t>SBAKW49192</t>
  </si>
  <si>
    <t>PDO PDO</t>
  </si>
  <si>
    <t>C223008424</t>
  </si>
  <si>
    <t>SS58A</t>
  </si>
  <si>
    <t>C223008475</t>
  </si>
  <si>
    <t>SS58C</t>
  </si>
  <si>
    <t>C223009591</t>
  </si>
  <si>
    <t>SS22D</t>
  </si>
  <si>
    <t>C223010609</t>
  </si>
  <si>
    <t>SS58D</t>
  </si>
  <si>
    <t>C223011859</t>
  </si>
  <si>
    <t>1SS58</t>
  </si>
  <si>
    <t>C223011933</t>
  </si>
  <si>
    <t>SS58B</t>
  </si>
  <si>
    <t>C223039615</t>
  </si>
  <si>
    <t>KR2SL58139</t>
  </si>
  <si>
    <t>PDO/KALYANAPURA</t>
  </si>
  <si>
    <t>C223039616</t>
  </si>
  <si>
    <t>KR2SL58140</t>
  </si>
  <si>
    <t>PDO/ARJUNAHALLY</t>
  </si>
  <si>
    <t>C433000192</t>
  </si>
  <si>
    <t>BRSS2</t>
  </si>
  <si>
    <t>C433001092</t>
  </si>
  <si>
    <t>CVSL1</t>
  </si>
  <si>
    <t>C433019804</t>
  </si>
  <si>
    <t>KRSL1</t>
  </si>
  <si>
    <t>C433019818</t>
  </si>
  <si>
    <t>BBHST1</t>
  </si>
  <si>
    <t>C433020314</t>
  </si>
  <si>
    <t>BBST1</t>
  </si>
  <si>
    <t>C433028516</t>
  </si>
  <si>
    <t>CVSL2</t>
  </si>
  <si>
    <t>C433037107</t>
  </si>
  <si>
    <t>KRSL1A</t>
  </si>
  <si>
    <t xml:space="preserve">PDO, ARJUNAHALLI GP </t>
  </si>
  <si>
    <t>C433037153</t>
  </si>
  <si>
    <t>CVSL1A</t>
  </si>
  <si>
    <t>PDO, ARJUNAHALLI GP</t>
  </si>
  <si>
    <t>C433037154</t>
  </si>
  <si>
    <t>CVSL2A</t>
  </si>
  <si>
    <t>GANGHANAHALLI</t>
  </si>
  <si>
    <t>C433037187</t>
  </si>
  <si>
    <t>BBRST1</t>
  </si>
  <si>
    <t>P.D.O GANDHANAHALLI</t>
  </si>
  <si>
    <t>C433039570</t>
  </si>
  <si>
    <t>KRSL1B</t>
  </si>
  <si>
    <t xml:space="preserve">P.D.O ARJUNAHALLI </t>
  </si>
  <si>
    <t>HEBBALU (RD-09)</t>
  </si>
  <si>
    <t>HEBBALU GP</t>
  </si>
  <si>
    <t>C223000756</t>
  </si>
  <si>
    <t>KRWW409</t>
  </si>
  <si>
    <t>C223008360</t>
  </si>
  <si>
    <t>HBP27</t>
  </si>
  <si>
    <t>GOVT. EXECUTIVE ENGINEER</t>
  </si>
  <si>
    <t>HEBBALU (RD-06)</t>
  </si>
  <si>
    <t>C223008409</t>
  </si>
  <si>
    <t>KRWW365</t>
  </si>
  <si>
    <t>C223008497</t>
  </si>
  <si>
    <t>HBP23</t>
  </si>
  <si>
    <t>C223010051</t>
  </si>
  <si>
    <t>HBP18</t>
  </si>
  <si>
    <t>DIAL OVER</t>
  </si>
  <si>
    <t>C223010238</t>
  </si>
  <si>
    <t>KRWW333</t>
  </si>
  <si>
    <t>C223010306</t>
  </si>
  <si>
    <t>HBP21</t>
  </si>
  <si>
    <t>BEERANAHALLY (RD-02)</t>
  </si>
  <si>
    <t>C223010478</t>
  </si>
  <si>
    <t>BHPR1</t>
  </si>
  <si>
    <t>C223033673</t>
  </si>
  <si>
    <t>KRKWW52812</t>
  </si>
  <si>
    <t>C223035652</t>
  </si>
  <si>
    <t>JKPR1</t>
  </si>
  <si>
    <t>HEBBAL EXTENTION</t>
  </si>
  <si>
    <t>C223048895</t>
  </si>
  <si>
    <t>KHHHBWS64344</t>
  </si>
  <si>
    <t>AEE PRE SUB DIVISION K R NAGAR</t>
  </si>
  <si>
    <t>HEBBAL</t>
  </si>
  <si>
    <t>C223049565</t>
  </si>
  <si>
    <t>KRKWW61709</t>
  </si>
  <si>
    <t>AEE RURAL DRINKING WATER AND FILTER OFFICE</t>
  </si>
  <si>
    <t>C223008235</t>
  </si>
  <si>
    <t>SS32F</t>
  </si>
  <si>
    <t>C223008324</t>
  </si>
  <si>
    <t>1SS32</t>
  </si>
  <si>
    <t>C223008438</t>
  </si>
  <si>
    <t>SS32D</t>
  </si>
  <si>
    <t>C223009218</t>
  </si>
  <si>
    <t>SS32A</t>
  </si>
  <si>
    <t>C223010184</t>
  </si>
  <si>
    <t>SS32B</t>
  </si>
  <si>
    <t>C223010909</t>
  </si>
  <si>
    <t>BHSL1</t>
  </si>
  <si>
    <t>C223011651</t>
  </si>
  <si>
    <t>SS32E</t>
  </si>
  <si>
    <t>C223011938</t>
  </si>
  <si>
    <t>SS32C</t>
  </si>
  <si>
    <t>C223035736</t>
  </si>
  <si>
    <t>JKSL1</t>
  </si>
  <si>
    <t>C223038910</t>
  </si>
  <si>
    <t>KRKSL58843</t>
  </si>
  <si>
    <t>C223038911</t>
  </si>
  <si>
    <t>KRKSL58844</t>
  </si>
  <si>
    <t>C223038912</t>
  </si>
  <si>
    <t>KRKSL58845</t>
  </si>
  <si>
    <t>C223035644</t>
  </si>
  <si>
    <t>RGJGK48404</t>
  </si>
  <si>
    <t>SURESH</t>
  </si>
  <si>
    <t>C223035723</t>
  </si>
  <si>
    <t>RGJGK48403</t>
  </si>
  <si>
    <t>ASHWATH</t>
  </si>
  <si>
    <t>KUMARI</t>
  </si>
  <si>
    <t>HEBBALU</t>
  </si>
  <si>
    <t>KESTHUR KOPPALU (RD-08)</t>
  </si>
  <si>
    <t>KESTHURU_DHARMAPALA K.C</t>
  </si>
  <si>
    <t>C223003619</t>
  </si>
  <si>
    <t>KRHWW50092</t>
  </si>
  <si>
    <t>SAHAYAKA KARYAPALARU</t>
  </si>
  <si>
    <t>KESTHUR KOPPALU (RD-06)</t>
  </si>
  <si>
    <t>C223009885</t>
  </si>
  <si>
    <t>KKSWW1</t>
  </si>
  <si>
    <t>C223009967</t>
  </si>
  <si>
    <t>KSWW2</t>
  </si>
  <si>
    <t>C223010070</t>
  </si>
  <si>
    <t>KRWW297</t>
  </si>
  <si>
    <t>GOVT.EXECUTIVE ENGINEER</t>
  </si>
  <si>
    <t>C223011656</t>
  </si>
  <si>
    <t>KKSWW3</t>
  </si>
  <si>
    <t>C223011860</t>
  </si>
  <si>
    <t>KRWW360</t>
  </si>
  <si>
    <t>C223011941</t>
  </si>
  <si>
    <t>KSWW1</t>
  </si>
  <si>
    <t>C223033874</t>
  </si>
  <si>
    <t>KRKWW53879</t>
  </si>
  <si>
    <t>KESTHURU (RD-04)</t>
  </si>
  <si>
    <t>C223034323</t>
  </si>
  <si>
    <t>KRKWW55334</t>
  </si>
  <si>
    <t>KANCHUGARAKOPPALU</t>
  </si>
  <si>
    <t>SIDDAPURA GP</t>
  </si>
  <si>
    <t>C223042362</t>
  </si>
  <si>
    <t>KRKWW60339</t>
  </si>
  <si>
    <t>PDOSIDDAPURA</t>
  </si>
  <si>
    <t>KESTHUR KOPPALU</t>
  </si>
  <si>
    <t>C223042366</t>
  </si>
  <si>
    <t>KRKWW60340</t>
  </si>
  <si>
    <t>PDOKESTHUR</t>
  </si>
  <si>
    <t>C223049102</t>
  </si>
  <si>
    <t>KHKKKWS64616</t>
  </si>
  <si>
    <t>PDO KESTHUR PDO KESTHUR</t>
  </si>
  <si>
    <t>C223007085</t>
  </si>
  <si>
    <t>KKST2</t>
  </si>
  <si>
    <t>KESTHUR</t>
  </si>
  <si>
    <t>C223008265</t>
  </si>
  <si>
    <t>KKST1</t>
  </si>
  <si>
    <t>C223008364</t>
  </si>
  <si>
    <t>KKST1C</t>
  </si>
  <si>
    <t>C223008426</t>
  </si>
  <si>
    <t>KKST1B</t>
  </si>
  <si>
    <t>C223009596</t>
  </si>
  <si>
    <t>KKST1A</t>
  </si>
  <si>
    <t>MNR</t>
  </si>
  <si>
    <t>KESTHUR KOPPALU (RD-08)P</t>
  </si>
  <si>
    <t>C223038370</t>
  </si>
  <si>
    <t>KRKSL58480</t>
  </si>
  <si>
    <t>C223038371</t>
  </si>
  <si>
    <t>KRKSL58481</t>
  </si>
  <si>
    <t>C223040653</t>
  </si>
  <si>
    <t>KRKSL58030</t>
  </si>
  <si>
    <t>KESTHURU</t>
  </si>
  <si>
    <t>MADAHALLY (RD-03)</t>
  </si>
  <si>
    <t>MAVATHURU GP</t>
  </si>
  <si>
    <t>C223008331</t>
  </si>
  <si>
    <t>MDWW1</t>
  </si>
  <si>
    <t>MARAGOWDANAHALLY (RD-11)</t>
  </si>
  <si>
    <t>C223008337</t>
  </si>
  <si>
    <t>MRP3</t>
  </si>
  <si>
    <t>C223008437</t>
  </si>
  <si>
    <t>MGHPL2</t>
  </si>
  <si>
    <t>MAVATHURU (RD-15)</t>
  </si>
  <si>
    <t>C223009217</t>
  </si>
  <si>
    <t>KRWW295</t>
  </si>
  <si>
    <t>MALALY (RD-05)</t>
  </si>
  <si>
    <t>C223010610</t>
  </si>
  <si>
    <t>MLWW1</t>
  </si>
  <si>
    <t>DL</t>
  </si>
  <si>
    <t>C223011650</t>
  </si>
  <si>
    <t>MWW3</t>
  </si>
  <si>
    <t>C223011959</t>
  </si>
  <si>
    <t>MWW1</t>
  </si>
  <si>
    <t>C223033217</t>
  </si>
  <si>
    <t>KRKWW52811</t>
  </si>
  <si>
    <t>ICHANAHALLY (RD-09)</t>
  </si>
  <si>
    <t>C223033229</t>
  </si>
  <si>
    <t>KRKWW53956</t>
  </si>
  <si>
    <t>AEE PRE SUB-DVN KRN</t>
  </si>
  <si>
    <t>C223033230</t>
  </si>
  <si>
    <t>KRKWW53957</t>
  </si>
  <si>
    <t>AEE PRE SUB-DVN K R NAGARA</t>
  </si>
  <si>
    <t>C223033873</t>
  </si>
  <si>
    <t>KRKWW53865</t>
  </si>
  <si>
    <t>C223034104</t>
  </si>
  <si>
    <t>KRKWW54123</t>
  </si>
  <si>
    <t>AEE/PRE SUB DEVISION,K.R. NAGARA</t>
  </si>
  <si>
    <t>C223039850</t>
  </si>
  <si>
    <t>KRKWW59467</t>
  </si>
  <si>
    <t>MAVATHUR</t>
  </si>
  <si>
    <t>C223049044</t>
  </si>
  <si>
    <t>KHMMTWW63994</t>
  </si>
  <si>
    <t>C223049564</t>
  </si>
  <si>
    <t>KRKWW61710</t>
  </si>
  <si>
    <t>C223007018</t>
  </si>
  <si>
    <t>IHSL1</t>
  </si>
  <si>
    <t>S T LIGHT</t>
  </si>
  <si>
    <t>C223007023</t>
  </si>
  <si>
    <t>IHSL1A</t>
  </si>
  <si>
    <t>C223007073</t>
  </si>
  <si>
    <t>MGSL1</t>
  </si>
  <si>
    <t>MAYI GOWDANA HALLY</t>
  </si>
  <si>
    <t>C223008494</t>
  </si>
  <si>
    <t>1MDSL1</t>
  </si>
  <si>
    <t>C223008500</t>
  </si>
  <si>
    <t>MLSS64A</t>
  </si>
  <si>
    <t>C223008506</t>
  </si>
  <si>
    <t>MSSL28</t>
  </si>
  <si>
    <t>C223009476</t>
  </si>
  <si>
    <t>MSSL28A</t>
  </si>
  <si>
    <t>C223010253</t>
  </si>
  <si>
    <t>1MGSL1</t>
  </si>
  <si>
    <t>C223010319</t>
  </si>
  <si>
    <t>1MGSL1A</t>
  </si>
  <si>
    <t>C223011296</t>
  </si>
  <si>
    <t>MLSS64</t>
  </si>
  <si>
    <t>C223038372</t>
  </si>
  <si>
    <t>KRKSL58482</t>
  </si>
  <si>
    <t>C223038373</t>
  </si>
  <si>
    <t>KRKSL58483</t>
  </si>
  <si>
    <t>C223038374</t>
  </si>
  <si>
    <t>KRKSL58484</t>
  </si>
  <si>
    <t>C223038375</t>
  </si>
  <si>
    <t>KRKSL58485</t>
  </si>
  <si>
    <t>C223038376</t>
  </si>
  <si>
    <t>KRKSL58486</t>
  </si>
  <si>
    <t>MAVATHURU</t>
  </si>
  <si>
    <t>MGSL1A</t>
  </si>
  <si>
    <t>C223008239</t>
  </si>
  <si>
    <t>SHISHU ABIRUDI YOJANADIKARI</t>
  </si>
  <si>
    <t>KRKL55350</t>
  </si>
  <si>
    <t>C223034594</t>
  </si>
  <si>
    <t>MAYAGOWDANAHALLY_MOHAN RAJ V</t>
  </si>
  <si>
    <t>C223002338</t>
  </si>
  <si>
    <t>KR2WW51097</t>
  </si>
  <si>
    <t>AEE / PRE SUB DIVISION</t>
  </si>
  <si>
    <t>SRIRAMAPURA (RD-04)</t>
  </si>
  <si>
    <t>C223006940</t>
  </si>
  <si>
    <t>SWW3</t>
  </si>
  <si>
    <t>ARASANAKOPPALU (RD-08)</t>
  </si>
  <si>
    <t>C223007064</t>
  </si>
  <si>
    <t>KRWW345</t>
  </si>
  <si>
    <t>SIDDAPURA (RD-12)</t>
  </si>
  <si>
    <t>C223007071</t>
  </si>
  <si>
    <t>KRWW385</t>
  </si>
  <si>
    <t>C223008502</t>
  </si>
  <si>
    <t>SPPR3</t>
  </si>
  <si>
    <t>C223009918</t>
  </si>
  <si>
    <t>DKKPR3</t>
  </si>
  <si>
    <t>C223010607</t>
  </si>
  <si>
    <t>KRWW3</t>
  </si>
  <si>
    <t>KENCHUGARANAKOPPLU (RD-02)</t>
  </si>
  <si>
    <t>C223011376</t>
  </si>
  <si>
    <t>KRWW387</t>
  </si>
  <si>
    <t>GOWDENAHALLY (RD-07)</t>
  </si>
  <si>
    <t>C223011857</t>
  </si>
  <si>
    <t>GHLPWW1</t>
  </si>
  <si>
    <t>C223033317</t>
  </si>
  <si>
    <t>KRHWW52797</t>
  </si>
  <si>
    <t>SAHAYAKA KARYAPALAKA ENGINEER</t>
  </si>
  <si>
    <t>C223040675</t>
  </si>
  <si>
    <t>KRKWW59783</t>
  </si>
  <si>
    <t>C223007068</t>
  </si>
  <si>
    <t>GHST1</t>
  </si>
  <si>
    <t>C223008294</t>
  </si>
  <si>
    <t>2SS54</t>
  </si>
  <si>
    <t>C223008318</t>
  </si>
  <si>
    <t>1SS53</t>
  </si>
  <si>
    <t>STREET LIGHT</t>
  </si>
  <si>
    <t>C223008411</t>
  </si>
  <si>
    <t>KGLSS65</t>
  </si>
  <si>
    <t>C223009223</t>
  </si>
  <si>
    <t>SS49A</t>
  </si>
  <si>
    <t>C223009298</t>
  </si>
  <si>
    <t>1SS36</t>
  </si>
  <si>
    <t>C223009905</t>
  </si>
  <si>
    <t>SS36A</t>
  </si>
  <si>
    <t>C223010183</t>
  </si>
  <si>
    <t>KGLSS65A</t>
  </si>
  <si>
    <t>C223011577</t>
  </si>
  <si>
    <t>1SS52</t>
  </si>
  <si>
    <t>C223010905</t>
  </si>
  <si>
    <t>SS32H</t>
  </si>
  <si>
    <t>SIDDAPURA</t>
  </si>
  <si>
    <t>KRKSL59780</t>
  </si>
  <si>
    <t>KRHSL59643</t>
  </si>
  <si>
    <t>HSKLS1A</t>
  </si>
  <si>
    <t>HOSURU (RD-13)</t>
  </si>
  <si>
    <t>HALIYURU GP</t>
  </si>
  <si>
    <t>C223002304</t>
  </si>
  <si>
    <t>KRHWW49835</t>
  </si>
  <si>
    <t>JAVAREGOWDANA KOPPALU (RD-02)</t>
  </si>
  <si>
    <t>C223006995</t>
  </si>
  <si>
    <t>JKWW1</t>
  </si>
  <si>
    <t>C223007036</t>
  </si>
  <si>
    <t>KRWW395</t>
  </si>
  <si>
    <t>SALEKOPPALU (RD-03)</t>
  </si>
  <si>
    <t>C223008231</t>
  </si>
  <si>
    <t>SKP1</t>
  </si>
  <si>
    <t>C223008274</t>
  </si>
  <si>
    <t>P175</t>
  </si>
  <si>
    <t>DODDAKOPPALU (RD-05)</t>
  </si>
  <si>
    <t>C223009451</t>
  </si>
  <si>
    <t>DKWW2</t>
  </si>
  <si>
    <t>DIDDAHALLY (RD-18)</t>
  </si>
  <si>
    <t>C223010058</t>
  </si>
  <si>
    <t>DHWW1</t>
  </si>
  <si>
    <t>C223010363</t>
  </si>
  <si>
    <t>HRWW1</t>
  </si>
  <si>
    <t>HALIYURU (RD-08)</t>
  </si>
  <si>
    <t>C223010459</t>
  </si>
  <si>
    <t>P176</t>
  </si>
  <si>
    <t>HALIYURU (RD-10)</t>
  </si>
  <si>
    <t>C223037073</t>
  </si>
  <si>
    <t>KRHP57382</t>
  </si>
  <si>
    <t>C223039509</t>
  </si>
  <si>
    <t>KRHWW59177</t>
  </si>
  <si>
    <t>C223006958</t>
  </si>
  <si>
    <t>HSST17B</t>
  </si>
  <si>
    <t>C223007081</t>
  </si>
  <si>
    <t>HRSST47A</t>
  </si>
  <si>
    <t>C223008241</t>
  </si>
  <si>
    <t>HSST17</t>
  </si>
  <si>
    <t>C223008250</t>
  </si>
  <si>
    <t>HSST17C</t>
  </si>
  <si>
    <t>C223008267</t>
  </si>
  <si>
    <t>DKSS46</t>
  </si>
  <si>
    <t>C223008271</t>
  </si>
  <si>
    <t>HSST17D</t>
  </si>
  <si>
    <t>C223009584</t>
  </si>
  <si>
    <t>HRCLST1</t>
  </si>
  <si>
    <t>Z PE</t>
  </si>
  <si>
    <t>C223009904</t>
  </si>
  <si>
    <t>DHSST68</t>
  </si>
  <si>
    <t>C223009907</t>
  </si>
  <si>
    <t>DKSS46A</t>
  </si>
  <si>
    <t>C223010052</t>
  </si>
  <si>
    <t>HRSST48A</t>
  </si>
  <si>
    <t>C223010054</t>
  </si>
  <si>
    <t>JKLST1</t>
  </si>
  <si>
    <t>C223010056</t>
  </si>
  <si>
    <t>HSST17A</t>
  </si>
  <si>
    <t>C223010315</t>
  </si>
  <si>
    <t>SKSST1</t>
  </si>
  <si>
    <t>C223010321</t>
  </si>
  <si>
    <t>HSST17E</t>
  </si>
  <si>
    <t>C223010493</t>
  </si>
  <si>
    <t>DKSS47</t>
  </si>
  <si>
    <t>C223010517</t>
  </si>
  <si>
    <t>HRSST47</t>
  </si>
  <si>
    <t>C223011581</t>
  </si>
  <si>
    <t>HRSST48</t>
  </si>
  <si>
    <t>C223011956</t>
  </si>
  <si>
    <t>SKSST1A</t>
  </si>
  <si>
    <t>C223039636</t>
  </si>
  <si>
    <t>KRHSL58788</t>
  </si>
  <si>
    <t>PDO/HOSURU</t>
  </si>
  <si>
    <t>C223039637</t>
  </si>
  <si>
    <t>KRHSL58789</t>
  </si>
  <si>
    <t>M B SAROJAMMA</t>
  </si>
  <si>
    <t xml:space="preserve">HALIYURU </t>
  </si>
  <si>
    <t>HOSAKOTE (RD-16)</t>
  </si>
  <si>
    <t>HOSAKOTE GP</t>
  </si>
  <si>
    <t>C223000916</t>
  </si>
  <si>
    <t>KRHWW50986</t>
  </si>
  <si>
    <t>SOMANAHALLY (RD-24)</t>
  </si>
  <si>
    <t>C223001447</t>
  </si>
  <si>
    <t>KRWW405</t>
  </si>
  <si>
    <t>NIJAGANAHALLY (RD-21)</t>
  </si>
  <si>
    <t>C223006059</t>
  </si>
  <si>
    <t>KRWW396</t>
  </si>
  <si>
    <t>SECARETORY</t>
  </si>
  <si>
    <t>HOSAKOTE (RD-18)</t>
  </si>
  <si>
    <t>C223008470</t>
  </si>
  <si>
    <t>KRWW366</t>
  </si>
  <si>
    <t>PRWSIDENT</t>
  </si>
  <si>
    <t>KOGILURU (RD-22)</t>
  </si>
  <si>
    <t>C223009587</t>
  </si>
  <si>
    <t>KRWW318</t>
  </si>
  <si>
    <t>C223010324</t>
  </si>
  <si>
    <t>HSLWW2</t>
  </si>
  <si>
    <t>C223010325</t>
  </si>
  <si>
    <t>HSLWW3</t>
  </si>
  <si>
    <t>C223010907</t>
  </si>
  <si>
    <t>SMWW1</t>
  </si>
  <si>
    <t>CHIBUKAHALLY (RD-27)</t>
  </si>
  <si>
    <t>C223033040</t>
  </si>
  <si>
    <t>KRHWW53562</t>
  </si>
  <si>
    <t>C223033528</t>
  </si>
  <si>
    <t>KRHWW52793</t>
  </si>
  <si>
    <t>C223033542</t>
  </si>
  <si>
    <t>KRHWW52860</t>
  </si>
  <si>
    <t>C223033571</t>
  </si>
  <si>
    <t>KRHWW53668</t>
  </si>
  <si>
    <t>AEE PRE SUB DIVISION KR NAGARA</t>
  </si>
  <si>
    <t>BENAGANAHALLY (RD-26)</t>
  </si>
  <si>
    <t>C223034916</t>
  </si>
  <si>
    <t>KRHWW55445</t>
  </si>
  <si>
    <t>C223036278</t>
  </si>
  <si>
    <t>KRHP56846</t>
  </si>
  <si>
    <t>PDO HOSAKOTE GRAMA PANCHAYITHI</t>
  </si>
  <si>
    <t>C223036280</t>
  </si>
  <si>
    <t>KRHP56845</t>
  </si>
  <si>
    <t>C223036812</t>
  </si>
  <si>
    <t>KRHWW56659</t>
  </si>
  <si>
    <t>AEE ,DRINKING WATER SUPPLY &amp; SANITATION DEPT.</t>
  </si>
  <si>
    <t>KOGILUR</t>
  </si>
  <si>
    <t>C223049566</t>
  </si>
  <si>
    <t>KRHWW59610</t>
  </si>
  <si>
    <t>C223008242</t>
  </si>
  <si>
    <t>BEST1</t>
  </si>
  <si>
    <t>C223008386</t>
  </si>
  <si>
    <t>NGST1A</t>
  </si>
  <si>
    <t>C223008412</t>
  </si>
  <si>
    <t>CBST1A</t>
  </si>
  <si>
    <t>C223008415</t>
  </si>
  <si>
    <t>HST2</t>
  </si>
  <si>
    <t>C223008427</t>
  </si>
  <si>
    <t>CBST1</t>
  </si>
  <si>
    <t>C223008454</t>
  </si>
  <si>
    <t>CBST2</t>
  </si>
  <si>
    <t>C223008462</t>
  </si>
  <si>
    <t>HST1A</t>
  </si>
  <si>
    <t>C223008469</t>
  </si>
  <si>
    <t>SMST1</t>
  </si>
  <si>
    <t>C223009219</t>
  </si>
  <si>
    <t>HST1</t>
  </si>
  <si>
    <t>C223009594</t>
  </si>
  <si>
    <t>KGST1A</t>
  </si>
  <si>
    <t>C223010053</t>
  </si>
  <si>
    <t>NGST1</t>
  </si>
  <si>
    <t>C223011568</t>
  </si>
  <si>
    <t>KGST1</t>
  </si>
  <si>
    <t>C223037693</t>
  </si>
  <si>
    <t>KRHSL57995</t>
  </si>
  <si>
    <t>C223037694</t>
  </si>
  <si>
    <t>KRHSL57996</t>
  </si>
  <si>
    <t>C223037695</t>
  </si>
  <si>
    <t>KRHSL57997</t>
  </si>
  <si>
    <t>C223037696</t>
  </si>
  <si>
    <t>KRHSL57998</t>
  </si>
  <si>
    <t>C223037697</t>
  </si>
  <si>
    <t>KRHSL57999</t>
  </si>
  <si>
    <t>C223037698</t>
  </si>
  <si>
    <t>KRHSL58000</t>
  </si>
  <si>
    <t>CHIKKAKOPPALU (RD-08)</t>
  </si>
  <si>
    <t>KUPPE HANTHA_SHIVAIAH.T</t>
  </si>
  <si>
    <t>C223040226</t>
  </si>
  <si>
    <t>KRHSL59641</t>
  </si>
  <si>
    <t>C223044258</t>
  </si>
  <si>
    <t>KRHWW61968</t>
  </si>
  <si>
    <t>PDO  KUPPE</t>
  </si>
  <si>
    <t xml:space="preserve">HOSAKOTE </t>
  </si>
  <si>
    <t>CHUNCHANAKATTE (RD-12)</t>
  </si>
  <si>
    <t>KUPPEHANTHA GP</t>
  </si>
  <si>
    <t>C223007014</t>
  </si>
  <si>
    <t>KRWW374</t>
  </si>
  <si>
    <t>C223007076</t>
  </si>
  <si>
    <t>KRWW390</t>
  </si>
  <si>
    <t>KUPPE HANTHA (RD-10)</t>
  </si>
  <si>
    <t>C223008230</t>
  </si>
  <si>
    <t>KPWW1</t>
  </si>
  <si>
    <t>C223008240</t>
  </si>
  <si>
    <t>CHKPWW1</t>
  </si>
  <si>
    <t>MUDDANAHALLY (RD-02)</t>
  </si>
  <si>
    <t>C223008321</t>
  </si>
  <si>
    <t>KRWW335</t>
  </si>
  <si>
    <t>C223008419</t>
  </si>
  <si>
    <t>MDHWW1</t>
  </si>
  <si>
    <t>C223009515</t>
  </si>
  <si>
    <t>CHKWW2</t>
  </si>
  <si>
    <t>C223010386</t>
  </si>
  <si>
    <t>CKWW2</t>
  </si>
  <si>
    <t>C223033320</t>
  </si>
  <si>
    <t>KRHWW52796</t>
  </si>
  <si>
    <t>C223033572</t>
  </si>
  <si>
    <t>KRHWW53697</t>
  </si>
  <si>
    <t>C223034917</t>
  </si>
  <si>
    <t>KRHWW55444</t>
  </si>
  <si>
    <t>C223036281</t>
  </si>
  <si>
    <t>KRHWW56842</t>
  </si>
  <si>
    <t>C223006955</t>
  </si>
  <si>
    <t>CKLSS20C</t>
  </si>
  <si>
    <t>C223007080</t>
  </si>
  <si>
    <t>KPSL1</t>
  </si>
  <si>
    <t>C223008366</t>
  </si>
  <si>
    <t>CHKST1</t>
  </si>
  <si>
    <t>C223008463</t>
  </si>
  <si>
    <t>CKLSS21</t>
  </si>
  <si>
    <t>C223009222</t>
  </si>
  <si>
    <t>CKLSS20A</t>
  </si>
  <si>
    <t>C223009985</t>
  </si>
  <si>
    <t>MDHSL1</t>
  </si>
  <si>
    <t>C223010239</t>
  </si>
  <si>
    <t>MDHSL1A</t>
  </si>
  <si>
    <t>C223010240</t>
  </si>
  <si>
    <t>KPSL1A</t>
  </si>
  <si>
    <t>C223010484</t>
  </si>
  <si>
    <t>CKLSS20B</t>
  </si>
  <si>
    <t>C223010512</t>
  </si>
  <si>
    <t>CHKST2</t>
  </si>
  <si>
    <t>CHIKKAKOPPALU</t>
  </si>
  <si>
    <t>C223037699</t>
  </si>
  <si>
    <t>KRHSL58013</t>
  </si>
  <si>
    <t>C223037700</t>
  </si>
  <si>
    <t>KRHSL58014</t>
  </si>
  <si>
    <t>C223037701</t>
  </si>
  <si>
    <t>KRHSL58016</t>
  </si>
  <si>
    <t>KUPPEHANTHA</t>
  </si>
  <si>
    <t>KAGGALA (RD-15)</t>
  </si>
  <si>
    <t>MAYAGOWDANAHALLI GP</t>
  </si>
  <si>
    <t>C223000133</t>
  </si>
  <si>
    <t>KRHWW50937</t>
  </si>
  <si>
    <t>AEE / PRE SUB-DIVISION</t>
  </si>
  <si>
    <t>HADYA (RD-17)</t>
  </si>
  <si>
    <t>C223000784</t>
  </si>
  <si>
    <t>KRHWW52385</t>
  </si>
  <si>
    <t>GUDUGANAHALLY (RD-14)</t>
  </si>
  <si>
    <t>C223006756</t>
  </si>
  <si>
    <t>KRWW394</t>
  </si>
  <si>
    <t>C223008299</t>
  </si>
  <si>
    <t>HDWW2</t>
  </si>
  <si>
    <t>NADAPPANAHALLY (RD-21)</t>
  </si>
  <si>
    <t>C223008325</t>
  </si>
  <si>
    <t>KRWW348</t>
  </si>
  <si>
    <t>DAMMANAHALLYKOPPLU (RD-19)</t>
  </si>
  <si>
    <t>C223008328</t>
  </si>
  <si>
    <t>KRWW285</t>
  </si>
  <si>
    <t>C223008329</t>
  </si>
  <si>
    <t>NDWW2</t>
  </si>
  <si>
    <t>SAKKARE (RD-24)</t>
  </si>
  <si>
    <t>C223008421</t>
  </si>
  <si>
    <t>SRWW1</t>
  </si>
  <si>
    <t>C223008473</t>
  </si>
  <si>
    <t>HDWW1</t>
  </si>
  <si>
    <t>C223010212</t>
  </si>
  <si>
    <t>KRWW281</t>
  </si>
  <si>
    <t>WATER SUPPLY</t>
  </si>
  <si>
    <t>C223010732</t>
  </si>
  <si>
    <t>KLWW1</t>
  </si>
  <si>
    <t>ANKANAHALLY  (RD-25)</t>
  </si>
  <si>
    <t>C223011647</t>
  </si>
  <si>
    <t>KRWW367</t>
  </si>
  <si>
    <t>C223011653</t>
  </si>
  <si>
    <t>MGWW2</t>
  </si>
  <si>
    <t>C223011876</t>
  </si>
  <si>
    <t>KRWW325</t>
  </si>
  <si>
    <t>C223011954</t>
  </si>
  <si>
    <t>KRWW376</t>
  </si>
  <si>
    <t>C223033250</t>
  </si>
  <si>
    <t>KRHWW52513</t>
  </si>
  <si>
    <t>C223033323</t>
  </si>
  <si>
    <t>KRHWW52798</t>
  </si>
  <si>
    <t>C223033672</t>
  </si>
  <si>
    <t>KRHWW52799</t>
  </si>
  <si>
    <t>AEE PRE SUB DVN</t>
  </si>
  <si>
    <t>C223034369</t>
  </si>
  <si>
    <t>KRHWW53675</t>
  </si>
  <si>
    <t>C223034470</t>
  </si>
  <si>
    <t>KRHWW53674</t>
  </si>
  <si>
    <t>AEE PRE SUB-DIVISION K R NAGARA</t>
  </si>
  <si>
    <t>C223034806</t>
  </si>
  <si>
    <t>KRHWW55932</t>
  </si>
  <si>
    <t>C223034807</t>
  </si>
  <si>
    <t>KRHWW55931</t>
  </si>
  <si>
    <t>C223034908</t>
  </si>
  <si>
    <t>KRHWW55446</t>
  </si>
  <si>
    <t>AEE PRE SUB DVN KRN</t>
  </si>
  <si>
    <t>ANKANAHALLY</t>
  </si>
  <si>
    <t>C223042498</t>
  </si>
  <si>
    <t>KRHWW60878</t>
  </si>
  <si>
    <t>HADYA</t>
  </si>
  <si>
    <t>C223046914</t>
  </si>
  <si>
    <t>KHMHWW63047</t>
  </si>
  <si>
    <t>AEE  RURAL DRINKING WATER AND FILTER SUB DIVISION</t>
  </si>
  <si>
    <t>C223008234</t>
  </si>
  <si>
    <t>HDSS21A</t>
  </si>
  <si>
    <t>C223008243</t>
  </si>
  <si>
    <t>GDS2</t>
  </si>
  <si>
    <t>C223008244</t>
  </si>
  <si>
    <t>DMST1</t>
  </si>
  <si>
    <t>DAMMANA HALLY</t>
  </si>
  <si>
    <t>C223008279</t>
  </si>
  <si>
    <t>ANKS1A</t>
  </si>
  <si>
    <t>ANKANA HALLY</t>
  </si>
  <si>
    <t>C223008315</t>
  </si>
  <si>
    <t>HDSS21</t>
  </si>
  <si>
    <t>C223008372</t>
  </si>
  <si>
    <t>DMST1A</t>
  </si>
  <si>
    <t>C223008423</t>
  </si>
  <si>
    <t>ANKS1</t>
  </si>
  <si>
    <t>C223008425</t>
  </si>
  <si>
    <t>KLSS55</t>
  </si>
  <si>
    <t>KAGGALA</t>
  </si>
  <si>
    <t>C223008428</t>
  </si>
  <si>
    <t>HDSS21B</t>
  </si>
  <si>
    <t>C223008457</t>
  </si>
  <si>
    <t>HDSS21C</t>
  </si>
  <si>
    <t>C223009585</t>
  </si>
  <si>
    <t>HDSS21D</t>
  </si>
  <si>
    <t>C223010067</t>
  </si>
  <si>
    <t>SRSS63</t>
  </si>
  <si>
    <t>SAKKARE</t>
  </si>
  <si>
    <t>C223010388</t>
  </si>
  <si>
    <t>GDS1</t>
  </si>
  <si>
    <t>C223011875</t>
  </si>
  <si>
    <t>NDST1</t>
  </si>
  <si>
    <t>NADAPPANA HALLY</t>
  </si>
  <si>
    <t>MAYIGOWDANAHALLY (RD-22)</t>
  </si>
  <si>
    <t>C223011931</t>
  </si>
  <si>
    <t>MGSL1B</t>
  </si>
  <si>
    <t>MAYIGOWDANA HALLY</t>
  </si>
  <si>
    <t>C223040197</t>
  </si>
  <si>
    <t>KRHSL59621</t>
  </si>
  <si>
    <t xml:space="preserve">PDO/MAYIGOWDANAHALLY </t>
  </si>
  <si>
    <t>C223040198</t>
  </si>
  <si>
    <t>KRHSL59622</t>
  </si>
  <si>
    <t>C223040210</t>
  </si>
  <si>
    <t>KRHSL59623</t>
  </si>
  <si>
    <t>C223040211</t>
  </si>
  <si>
    <t>KRHSL59624</t>
  </si>
  <si>
    <t>C223040212</t>
  </si>
  <si>
    <t>KRHSL59625</t>
  </si>
  <si>
    <t>C223040215</t>
  </si>
  <si>
    <t>KRHSL59629</t>
  </si>
  <si>
    <t>C223040229</t>
  </si>
  <si>
    <t>KRHSL59626</t>
  </si>
  <si>
    <t xml:space="preserve">MAYAGOWDANAHALLI </t>
  </si>
  <si>
    <t xml:space="preserve"> </t>
  </si>
  <si>
    <t>Generation For Month JANUARY-2022</t>
  </si>
  <si>
    <t>HAMPAPURA GP</t>
  </si>
  <si>
    <t>CHANDAGALU GP</t>
  </si>
  <si>
    <t>ADAGURU GP</t>
  </si>
  <si>
    <t>ARJUNAHALLI GP</t>
  </si>
  <si>
    <t>THIPPURU GP</t>
  </si>
  <si>
    <t>KAGGERE GP</t>
  </si>
  <si>
    <t>DODDEKOPLU GP</t>
  </si>
  <si>
    <t>C223038350</t>
  </si>
  <si>
    <t>KR1SL55158</t>
  </si>
  <si>
    <t>C223038352</t>
  </si>
  <si>
    <t>KR1SL55156</t>
  </si>
  <si>
    <t>BBC COLLECTION</t>
  </si>
  <si>
    <t xml:space="preserve">BBC DEMAND </t>
  </si>
  <si>
    <t>LD</t>
  </si>
  <si>
    <t>LALANDEVANAHALLI GP</t>
  </si>
  <si>
    <t>LALANAHALLI</t>
  </si>
  <si>
    <t>C223043733</t>
  </si>
  <si>
    <t>KR2WW61608</t>
  </si>
  <si>
    <t>PDONO</t>
  </si>
  <si>
    <t>C223039670</t>
  </si>
  <si>
    <t>KR2SL58151</t>
  </si>
  <si>
    <t>PDO/LALANAHALLY</t>
  </si>
  <si>
    <t xml:space="preserve">BALANCE </t>
  </si>
  <si>
    <t>KESTHURU GP</t>
  </si>
  <si>
    <t>C223042351</t>
  </si>
  <si>
    <t>KRKWW60337</t>
  </si>
  <si>
    <t>PDOMAVATHUR</t>
  </si>
  <si>
    <t>SRI DODDASWAMIGOWDA  S/O HELAVEGOWDA</t>
  </si>
  <si>
    <t>KR1SL54720</t>
  </si>
  <si>
    <t>C223038358</t>
  </si>
  <si>
    <t>SRI DODDASWAMIGOWDA S/O HELAVEGOWDA</t>
  </si>
  <si>
    <t>KR1SL54719</t>
  </si>
  <si>
    <t>C223038357</t>
  </si>
  <si>
    <t>KR1SL54718</t>
  </si>
  <si>
    <t>C223038353</t>
  </si>
  <si>
    <t>C223040228</t>
  </si>
  <si>
    <t>C223040670</t>
  </si>
  <si>
    <t>C223008283</t>
  </si>
  <si>
    <t>MAYAGOWDANAHALY</t>
  </si>
  <si>
    <t>ADUGURU</t>
  </si>
  <si>
    <t>HALIYURU</t>
  </si>
  <si>
    <t>HOSAKOTE</t>
  </si>
  <si>
    <t>KUPPE</t>
  </si>
  <si>
    <t>GRAMAPANCHAYATHI NAME</t>
  </si>
  <si>
    <t>SL NO</t>
  </si>
  <si>
    <t>TR</t>
  </si>
  <si>
    <t>AID</t>
  </si>
  <si>
    <t>RN</t>
  </si>
  <si>
    <t>NM</t>
  </si>
  <si>
    <t>AD1</t>
  </si>
  <si>
    <t>AD2</t>
  </si>
  <si>
    <t>CT</t>
  </si>
  <si>
    <t>MR</t>
  </si>
  <si>
    <t>BD</t>
  </si>
  <si>
    <t>REV_BAL</t>
  </si>
  <si>
    <t>LT3</t>
  </si>
  <si>
    <t>SUB INSPECTOR OF POLICE</t>
  </si>
  <si>
    <t>POLICE STATION</t>
  </si>
  <si>
    <t>K.R.NAGARA</t>
  </si>
  <si>
    <t>LT2</t>
  </si>
  <si>
    <t>KR1L56292</t>
  </si>
  <si>
    <t>MUKHYA VIDHYADIKARIGALU</t>
  </si>
  <si>
    <t>TALUK PUBLICK HOSPITAL</t>
  </si>
  <si>
    <t>MYSORE HASSAN ROAD</t>
  </si>
  <si>
    <t>HT2C1</t>
  </si>
  <si>
    <t>KHT4</t>
  </si>
  <si>
    <t>MEDICAL OFFICER</t>
  </si>
  <si>
    <t>GENERAL HOSPITAL</t>
  </si>
  <si>
    <t>K.R. NAGAR</t>
  </si>
  <si>
    <t>KRHP787</t>
  </si>
  <si>
    <t>BSNL</t>
  </si>
  <si>
    <t>HT2B</t>
  </si>
  <si>
    <t>KKHT15</t>
  </si>
  <si>
    <t>CLUSTER</t>
  </si>
  <si>
    <t>Generation For Month FEBRUARY-2022</t>
  </si>
  <si>
    <t>C223041411</t>
  </si>
  <si>
    <t>KR2WW60342</t>
  </si>
  <si>
    <t>KANCHINA KERE RD-10 (UNIT-3 F9 K.R. NAGARA)</t>
  </si>
  <si>
    <t>C151100170</t>
  </si>
  <si>
    <t>KHAKWS66057</t>
  </si>
  <si>
    <t>PDO ARJUNAHALLY GP</t>
  </si>
  <si>
    <t>CHIKKA VADDARA GUDI RD-11  (UNIT-3 F9 K.R. NAGARA)</t>
  </si>
  <si>
    <t>C151100171</t>
  </si>
  <si>
    <t>KHACWS66058</t>
  </si>
  <si>
    <t xml:space="preserve">PDO ARJUNHALLY </t>
  </si>
  <si>
    <t>SS56A</t>
  </si>
  <si>
    <t>HEBBALU_MANJUNATH B.N</t>
  </si>
  <si>
    <t>MAVATHURU_ SRIDHAR.M</t>
  </si>
  <si>
    <t>HALIYURU_MAHESH H.A</t>
  </si>
  <si>
    <t>HOSAKOTE_ PRAKASH.C.S</t>
  </si>
  <si>
    <t>MAYAGOWDANAHALLY_MOHAN RAJ  V</t>
  </si>
  <si>
    <t>MAYAGOWDANAHALLY_MOHAN RAJ  V HA_SHIVAIAH.T</t>
  </si>
  <si>
    <t>Generation For Month April-2022</t>
  </si>
  <si>
    <t>C223034257</t>
  </si>
  <si>
    <t>KRKWW54706</t>
  </si>
  <si>
    <t>PANCHAYITHI ABHIRUDDI ADHIKARI (PDO)</t>
  </si>
  <si>
    <t>SIDDAPAURA</t>
  </si>
  <si>
    <t>C223011379</t>
  </si>
  <si>
    <t>SS32G</t>
  </si>
  <si>
    <t>G P NAME</t>
  </si>
  <si>
    <t>No Inst</t>
  </si>
  <si>
    <t>WS</t>
  </si>
  <si>
    <t>SL</t>
  </si>
  <si>
    <t>HALIYURU_</t>
  </si>
  <si>
    <t>Generation For Month May-2022</t>
  </si>
  <si>
    <t>Generation For Month June-2022</t>
  </si>
  <si>
    <t>Generation For Month Jnue-2022</t>
  </si>
  <si>
    <t>MAY-2022 CB</t>
  </si>
  <si>
    <t>STICKY</t>
  </si>
  <si>
    <t>WATER SUPPLY &amp; STREET LIGHT BALANCE STATEMENT MAY-2022</t>
  </si>
  <si>
    <t>GRAND 
TOTAL</t>
  </si>
  <si>
    <t>CHAMUNDESHWARI ELECTRICITY SUPPLY CORPORATION LIMITED</t>
  </si>
  <si>
    <t>MAY-2022 OB</t>
  </si>
  <si>
    <t>MAY-2022 
COLLECTION</t>
  </si>
  <si>
    <t>MAY-2022 
DEMAND</t>
  </si>
  <si>
    <t>LONG DISS</t>
  </si>
  <si>
    <t>MAYAGOWDANAHALLY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</si>
  <si>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</si>
  <si>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COLLECTION</t>
  </si>
  <si>
    <t>OB</t>
  </si>
  <si>
    <t>CB</t>
  </si>
  <si>
    <t>G P WISE ARREARS STATEMENT JULY-2022</t>
  </si>
  <si>
    <t>CHAMUNDESHWARI ELECTRICITY SUPPLY CORPORATION LTD</t>
  </si>
  <si>
    <t>Generation For Month July-2022</t>
  </si>
  <si>
    <t>KUPPE HANTHA</t>
  </si>
  <si>
    <t>Generation For Month August-2022</t>
  </si>
  <si>
    <t>Doddekoppal</t>
  </si>
  <si>
    <t>G P WISE ARREARS STATEMENT AUGUST-2022</t>
  </si>
  <si>
    <t>Generation For Month September-2022</t>
  </si>
  <si>
    <t>C223042858</t>
  </si>
  <si>
    <t>KRKWW61038</t>
  </si>
  <si>
    <t>PDO CHANDAGALU</t>
  </si>
  <si>
    <t>Generation For Month October-2022</t>
  </si>
  <si>
    <t>Generation For Month November-2022</t>
  </si>
  <si>
    <t>C223010185</t>
  </si>
  <si>
    <t>Generation For Month December-2022</t>
  </si>
  <si>
    <t>C223010069</t>
  </si>
  <si>
    <t>CKLSS21A</t>
  </si>
  <si>
    <t>Generation For Month January-2023</t>
  </si>
  <si>
    <t>MADHUVANAHALLY</t>
  </si>
  <si>
    <t>C223049658</t>
  </si>
  <si>
    <t>KHBBWS64729</t>
  </si>
  <si>
    <t>CHIEEFF OFFICER SMASHANA ROAD</t>
  </si>
  <si>
    <t>C223045602</t>
  </si>
  <si>
    <t>SGP44906</t>
  </si>
  <si>
    <t>PURE DRINKING WATER UNIT</t>
  </si>
  <si>
    <t>Generation For Month January-2022</t>
  </si>
  <si>
    <t>Generation For Month February-2023</t>
  </si>
  <si>
    <t>C151100452</t>
  </si>
  <si>
    <t>KBKHWW66120</t>
  </si>
  <si>
    <t>P.D.O</t>
  </si>
  <si>
    <t>Generation For Month February-2022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</si>
</sst>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81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/>
    <xf numFmtId="0" fontId="4" fillId="0" borderId="0" xfId="0" applyFont="1" applyBorder="1" applyAlignment="1">
      <alignment horizontal="right"/>
    </xf>
    <xf numFmtId="0" fontId="0" fillId="0" borderId="0" xfId="0" applyBorder="1"/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1" fontId="0" fillId="0" borderId="1" xfId="0" applyNumberFormat="1" applyBorder="1"/>
    <xf numFmtId="0" fontId="1" fillId="0" borderId="1" xfId="0" applyFont="1" applyBorder="1"/>
    <xf numFmtId="1" fontId="1" fillId="0" borderId="1" xfId="0" applyNumberFormat="1" applyFont="1" applyBorder="1"/>
    <xf numFmtId="0" fontId="1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0" fillId="0" borderId="0" xfId="0" applyNumberFormat="1" applyFill="1" applyAlignment="1" applyProtection="1"/>
    <xf numFmtId="1" fontId="0" fillId="0" borderId="0" xfId="0" applyNumberFormat="1" applyFill="1" applyAlignment="1" applyProtection="1"/>
    <xf numFmtId="0" fontId="0" fillId="0" borderId="1" xfId="0" applyNumberFormat="1" applyFill="1" applyBorder="1" applyAlignment="1" applyProtection="1"/>
    <xf numFmtId="1" fontId="0" fillId="0" borderId="1" xfId="0" applyNumberFormat="1" applyFill="1" applyBorder="1" applyAlignment="1" applyProtection="1"/>
    <xf numFmtId="0" fontId="1" fillId="0" borderId="1" xfId="0" applyNumberFormat="1" applyFont="1" applyFill="1" applyBorder="1" applyAlignment="1" applyProtection="1"/>
    <xf numFmtId="1" fontId="1" fillId="0" borderId="1" xfId="0" applyNumberFormat="1" applyFont="1" applyFill="1" applyBorder="1" applyAlignment="1" applyProtection="1"/>
    <xf numFmtId="0" fontId="1" fillId="0" borderId="0" xfId="0" applyFont="1" applyAlignment="1">
      <alignment horizontal="center" vertical="center" wrapText="1"/>
    </xf>
    <xf numFmtId="0" fontId="1" fillId="0" borderId="0" xfId="0" applyNumberFormat="1" applyFont="1" applyFill="1" applyAlignment="1" applyProtection="1"/>
    <xf numFmtId="1" fontId="1" fillId="0" borderId="0" xfId="0" applyNumberFormat="1" applyFont="1" applyFill="1" applyAlignment="1" applyProtection="1"/>
    <xf numFmtId="1" fontId="0" fillId="0" borderId="2" xfId="0" applyNumberFormat="1" applyBorder="1"/>
    <xf numFmtId="1" fontId="1" fillId="0" borderId="2" xfId="0" applyNumberFormat="1" applyFont="1" applyBorder="1"/>
    <xf numFmtId="0" fontId="1" fillId="0" borderId="0" xfId="0" applyFont="1" applyBorder="1"/>
    <xf numFmtId="1" fontId="1" fillId="0" borderId="0" xfId="0" applyNumberFormat="1" applyFont="1" applyBorder="1"/>
    <xf numFmtId="0" fontId="6" fillId="0" borderId="0" xfId="0" applyNumberFormat="1" applyFont="1" applyFill="1" applyAlignment="1" applyProtection="1"/>
    <xf numFmtId="0" fontId="6" fillId="0" borderId="1" xfId="0" applyNumberFormat="1" applyFont="1" applyFill="1" applyBorder="1" applyAlignment="1" applyProtection="1"/>
    <xf numFmtId="1" fontId="6" fillId="0" borderId="1" xfId="0" applyNumberFormat="1" applyFont="1" applyFill="1" applyBorder="1" applyAlignment="1" applyProtection="1"/>
    <xf numFmtId="0" fontId="0" fillId="2" borderId="0" xfId="0" applyNumberFormat="1" applyFill="1" applyAlignment="1" applyProtection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1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/>
    <xf numFmtId="164" fontId="5" fillId="0" borderId="0" xfId="1" applyFont="1" applyAlignment="1">
      <alignment horizontal="center"/>
    </xf>
    <xf numFmtId="164" fontId="0" fillId="0" borderId="0" xfId="1" applyFont="1"/>
    <xf numFmtId="164" fontId="5" fillId="0" borderId="0" xfId="1" applyFo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1" xfId="0" applyFont="1" applyBorder="1"/>
    <xf numFmtId="0" fontId="7" fillId="0" borderId="1" xfId="0" applyNumberFormat="1" applyFont="1" applyFill="1" applyBorder="1" applyAlignment="1" applyProtection="1">
      <alignment horizontal="center"/>
    </xf>
    <xf numFmtId="0" fontId="7" fillId="0" borderId="1" xfId="0" applyFont="1" applyBorder="1" applyAlignment="1">
      <alignment horizontal="center"/>
    </xf>
    <xf numFmtId="1" fontId="8" fillId="0" borderId="1" xfId="0" applyNumberFormat="1" applyFont="1" applyFill="1" applyBorder="1" applyAlignment="1" applyProtection="1"/>
    <xf numFmtId="1" fontId="8" fillId="0" borderId="1" xfId="0" applyNumberFormat="1" applyFont="1" applyBorder="1" applyAlignment="1">
      <alignment horizontal="right"/>
    </xf>
    <xf numFmtId="1" fontId="8" fillId="0" borderId="1" xfId="0" applyNumberFormat="1" applyFont="1" applyBorder="1"/>
    <xf numFmtId="1" fontId="7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/>
    <xf numFmtId="1" fontId="4" fillId="0" borderId="1" xfId="0" applyNumberFormat="1" applyFont="1" applyBorder="1" applyAlignment="1">
      <alignment horizontal="right"/>
    </xf>
    <xf numFmtId="1" fontId="7" fillId="0" borderId="1" xfId="0" applyNumberFormat="1" applyFont="1" applyBorder="1"/>
    <xf numFmtId="0" fontId="4" fillId="0" borderId="1" xfId="0" applyFont="1" applyBorder="1" applyAlignment="1"/>
    <xf numFmtId="0" fontId="4" fillId="0" borderId="1" xfId="0" applyFont="1" applyBorder="1" applyAlignment="1">
      <alignment horizontal="right"/>
    </xf>
    <xf numFmtId="0" fontId="0" fillId="2" borderId="1" xfId="0" applyNumberFormat="1" applyFill="1" applyBorder="1" applyAlignment="1" applyProtection="1"/>
    <xf numFmtId="1" fontId="0" fillId="0" borderId="4" xfId="0" applyNumberFormat="1" applyFill="1" applyBorder="1" applyAlignment="1" applyProtection="1"/>
    <xf numFmtId="1" fontId="1" fillId="0" borderId="0" xfId="0" applyNumberFormat="1" applyFont="1"/>
    <xf numFmtId="1" fontId="0" fillId="2" borderId="1" xfId="0" applyNumberFormat="1" applyFill="1" applyBorder="1" applyAlignment="1" applyProtection="1"/>
    <xf numFmtId="0" fontId="12" fillId="0" borderId="1" xfId="0" applyNumberFormat="1" applyFont="1" applyFill="1" applyBorder="1" applyAlignment="1" applyProtection="1"/>
    <xf numFmtId="1" fontId="12" fillId="0" borderId="1" xfId="0" applyNumberFormat="1" applyFont="1" applyFill="1" applyBorder="1" applyAlignment="1" applyProtection="1"/>
    <xf numFmtId="0" fontId="12" fillId="0" borderId="0" xfId="0" applyNumberFormat="1" applyFont="1" applyFill="1" applyAlignment="1" applyProtection="1"/>
    <xf numFmtId="0" fontId="0" fillId="2" borderId="0" xfId="0" applyFill="1" applyAlignment="1">
      <alignment horizontal="center" vertical="center" wrapText="1"/>
    </xf>
    <xf numFmtId="0" fontId="0" fillId="0" borderId="5" xfId="0" applyNumberFormat="1" applyFill="1" applyBorder="1" applyAlignment="1" applyProtection="1"/>
    <xf numFmtId="1" fontId="0" fillId="0" borderId="5" xfId="0" applyNumberFormat="1" applyFill="1" applyBorder="1" applyAlignment="1" applyProtection="1"/>
    <xf numFmtId="0" fontId="11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7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O9" sqref="O9"/>
    </sheetView>
  </sheetViews>
  <sheetFormatPr defaultRowHeight="15" x14ac:dyDescent="0.25"/>
  <cols>
    <col min="1" max="1" width="5" customWidth="1"/>
    <col min="2" max="2" width="24.5703125" customWidth="1"/>
    <col min="5" max="5" width="9.7109375" customWidth="1"/>
    <col min="6" max="6" width="9.28515625" customWidth="1"/>
    <col min="7" max="7" width="11.5703125" customWidth="1"/>
    <col min="8" max="8" width="13" customWidth="1"/>
    <col min="9" max="9" width="11.140625" customWidth="1"/>
    <col min="10" max="10" width="11.42578125" customWidth="1"/>
    <col min="11" max="11" width="10" customWidth="1"/>
    <col min="12" max="12" width="9.85546875" customWidth="1"/>
    <col min="13" max="13" width="10.85546875" customWidth="1"/>
    <col min="14" max="14" width="10.7109375" customWidth="1"/>
    <col min="15" max="15" width="9.7109375" customWidth="1"/>
    <col min="16" max="16" width="10.5703125" customWidth="1"/>
    <col min="17" max="17" width="11.85546875" customWidth="1"/>
    <col min="18" max="18" width="12.140625" customWidth="1"/>
    <col min="19" max="19" width="12.5703125" customWidth="1"/>
    <col min="20" max="20" width="11.85546875" customWidth="1"/>
    <col min="21" max="21" width="4.85546875" customWidth="1"/>
  </cols>
  <sheetData>
    <row r="1" spans="1:20" ht="23.25" x14ac:dyDescent="0.35">
      <c r="A1" s="69" t="s">
        <v>1687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</row>
    <row r="2" spans="1:20" ht="21.75" customHeight="1" x14ac:dyDescent="0.3">
      <c r="A2" s="70" t="s">
        <v>1685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0" ht="41.25" customHeight="1" x14ac:dyDescent="0.3">
      <c r="A3" s="71" t="s">
        <v>1620</v>
      </c>
      <c r="B3" s="71" t="s">
        <v>1675</v>
      </c>
      <c r="C3" s="70" t="s">
        <v>1676</v>
      </c>
      <c r="D3" s="70"/>
      <c r="E3" s="72" t="s">
        <v>22</v>
      </c>
      <c r="F3" s="72"/>
      <c r="G3" s="72" t="s">
        <v>71</v>
      </c>
      <c r="H3" s="70" t="s">
        <v>1688</v>
      </c>
      <c r="I3" s="70"/>
      <c r="J3" s="72" t="s">
        <v>71</v>
      </c>
      <c r="K3" s="73" t="s">
        <v>1690</v>
      </c>
      <c r="L3" s="70"/>
      <c r="M3" s="72" t="s">
        <v>71</v>
      </c>
      <c r="N3" s="73" t="s">
        <v>1689</v>
      </c>
      <c r="O3" s="70"/>
      <c r="P3" s="72" t="s">
        <v>71</v>
      </c>
      <c r="Q3" s="70" t="s">
        <v>1683</v>
      </c>
      <c r="R3" s="70"/>
      <c r="S3" s="72" t="s">
        <v>71</v>
      </c>
      <c r="T3" s="71" t="s">
        <v>1686</v>
      </c>
    </row>
    <row r="4" spans="1:20" ht="21" customHeight="1" x14ac:dyDescent="0.3">
      <c r="A4" s="71"/>
      <c r="B4" s="71"/>
      <c r="C4" s="41" t="s">
        <v>1677</v>
      </c>
      <c r="D4" s="41" t="s">
        <v>1678</v>
      </c>
      <c r="E4" s="41" t="s">
        <v>1677</v>
      </c>
      <c r="F4" s="41" t="s">
        <v>1678</v>
      </c>
      <c r="G4" s="72"/>
      <c r="H4" s="42" t="s">
        <v>1677</v>
      </c>
      <c r="I4" s="42" t="s">
        <v>1678</v>
      </c>
      <c r="J4" s="72"/>
      <c r="K4" s="42" t="s">
        <v>1677</v>
      </c>
      <c r="L4" s="42" t="s">
        <v>1678</v>
      </c>
      <c r="M4" s="72"/>
      <c r="N4" s="42" t="s">
        <v>1677</v>
      </c>
      <c r="O4" s="42" t="s">
        <v>1678</v>
      </c>
      <c r="P4" s="72"/>
      <c r="Q4" s="41" t="s">
        <v>1677</v>
      </c>
      <c r="R4" s="41" t="s">
        <v>1678</v>
      </c>
      <c r="S4" s="72"/>
      <c r="T4" s="72"/>
    </row>
    <row r="5" spans="1:20" ht="19.5" customHeight="1" x14ac:dyDescent="0.3">
      <c r="A5" s="43">
        <v>1</v>
      </c>
      <c r="B5" s="43" t="s">
        <v>1573</v>
      </c>
      <c r="C5" s="44">
        <v>25</v>
      </c>
      <c r="D5" s="44">
        <v>22</v>
      </c>
      <c r="E5" s="48">
        <v>39910</v>
      </c>
      <c r="F5" s="48">
        <v>6670</v>
      </c>
      <c r="G5" s="46">
        <f>SUM(E5:F5)</f>
        <v>46580</v>
      </c>
      <c r="H5" s="48">
        <v>2316304</v>
      </c>
      <c r="I5" s="48">
        <v>1498895.02</v>
      </c>
      <c r="J5" s="46">
        <f>SUM(H5:I5)</f>
        <v>3815199.02</v>
      </c>
      <c r="K5" s="48">
        <v>149472</v>
      </c>
      <c r="L5" s="48">
        <v>29211.98</v>
      </c>
      <c r="M5" s="46">
        <f>SUM(K5:L5)</f>
        <v>178683.98</v>
      </c>
      <c r="N5" s="48">
        <v>28296</v>
      </c>
      <c r="O5" s="48">
        <v>0</v>
      </c>
      <c r="P5" s="46">
        <f>SUM(N5:O5)</f>
        <v>28296</v>
      </c>
      <c r="Q5" s="48">
        <f>H5+K5-N5</f>
        <v>2437480</v>
      </c>
      <c r="R5" s="48">
        <f>I5+L5-O5</f>
        <v>1528107</v>
      </c>
      <c r="S5" s="47">
        <f>SUM(Q5:R5)</f>
        <v>3965587</v>
      </c>
      <c r="T5" s="48">
        <f>G5+S5</f>
        <v>4012167</v>
      </c>
    </row>
    <row r="6" spans="1:20" ht="19.5" customHeight="1" x14ac:dyDescent="0.3">
      <c r="A6" s="43">
        <v>2</v>
      </c>
      <c r="B6" s="43" t="s">
        <v>1454</v>
      </c>
      <c r="C6" s="41">
        <v>13</v>
      </c>
      <c r="D6" s="41">
        <v>14</v>
      </c>
      <c r="E6" s="48">
        <v>2330</v>
      </c>
      <c r="F6" s="48">
        <v>4830</v>
      </c>
      <c r="G6" s="46">
        <f t="shared" ref="G6:G21" si="0">SUM(E6:F6)</f>
        <v>7160</v>
      </c>
      <c r="H6" s="48">
        <v>777657</v>
      </c>
      <c r="I6" s="48">
        <v>683046</v>
      </c>
      <c r="J6" s="46">
        <f t="shared" ref="J6:J21" si="1">SUM(H6:I6)</f>
        <v>1460703</v>
      </c>
      <c r="K6" s="46">
        <v>74318</v>
      </c>
      <c r="L6" s="46">
        <v>50462</v>
      </c>
      <c r="M6" s="46">
        <f t="shared" ref="M6:M21" si="2">SUM(K6:L6)</f>
        <v>124780</v>
      </c>
      <c r="N6" s="48">
        <v>224577</v>
      </c>
      <c r="O6" s="48">
        <v>40423</v>
      </c>
      <c r="P6" s="46">
        <f t="shared" ref="P6:P21" si="3">SUM(N6:O6)</f>
        <v>265000</v>
      </c>
      <c r="Q6" s="48">
        <f t="shared" ref="Q6:Q21" si="4">H6+K6-N6</f>
        <v>627398</v>
      </c>
      <c r="R6" s="48">
        <f t="shared" ref="R6:R21" si="5">I6+L6-O6</f>
        <v>693085</v>
      </c>
      <c r="S6" s="47">
        <f t="shared" ref="S6:S21" si="6">SUM(Q6:R6)</f>
        <v>1320483</v>
      </c>
      <c r="T6" s="48">
        <f t="shared" ref="T6:T21" si="7">G6+S6</f>
        <v>1327643</v>
      </c>
    </row>
    <row r="7" spans="1:20" ht="19.5" customHeight="1" x14ac:dyDescent="0.3">
      <c r="A7" s="43">
        <v>3</v>
      </c>
      <c r="B7" s="43" t="s">
        <v>1398</v>
      </c>
      <c r="C7" s="44">
        <v>17</v>
      </c>
      <c r="D7" s="44">
        <v>18</v>
      </c>
      <c r="E7" s="48">
        <v>29640</v>
      </c>
      <c r="F7" s="48">
        <v>84970</v>
      </c>
      <c r="G7" s="46">
        <f t="shared" si="0"/>
        <v>114610</v>
      </c>
      <c r="H7" s="48">
        <v>3937783</v>
      </c>
      <c r="I7" s="48">
        <v>1843038</v>
      </c>
      <c r="J7" s="46">
        <f t="shared" si="1"/>
        <v>5780821</v>
      </c>
      <c r="K7" s="46">
        <v>148926</v>
      </c>
      <c r="L7" s="46">
        <v>48267</v>
      </c>
      <c r="M7" s="46">
        <f t="shared" si="2"/>
        <v>197193</v>
      </c>
      <c r="N7" s="46">
        <v>0</v>
      </c>
      <c r="O7" s="46">
        <v>0</v>
      </c>
      <c r="P7" s="46">
        <f t="shared" si="3"/>
        <v>0</v>
      </c>
      <c r="Q7" s="48">
        <f t="shared" si="4"/>
        <v>4086709</v>
      </c>
      <c r="R7" s="48">
        <f t="shared" si="5"/>
        <v>1891305</v>
      </c>
      <c r="S7" s="47">
        <f t="shared" si="6"/>
        <v>5978014</v>
      </c>
      <c r="T7" s="48">
        <f t="shared" si="7"/>
        <v>6092624</v>
      </c>
    </row>
    <row r="8" spans="1:20" ht="19.5" customHeight="1" x14ac:dyDescent="0.3">
      <c r="A8" s="43">
        <v>4</v>
      </c>
      <c r="B8" s="43" t="s">
        <v>1679</v>
      </c>
      <c r="C8" s="44">
        <v>11</v>
      </c>
      <c r="D8" s="44">
        <v>20</v>
      </c>
      <c r="E8" s="48">
        <v>16060</v>
      </c>
      <c r="F8" s="48">
        <v>2760</v>
      </c>
      <c r="G8" s="46">
        <f t="shared" si="0"/>
        <v>18820</v>
      </c>
      <c r="H8" s="48">
        <f>203452.89+45000</f>
        <v>248452.89</v>
      </c>
      <c r="I8" s="48">
        <f>111037.09+30751</f>
        <v>141788.09</v>
      </c>
      <c r="J8" s="46">
        <f>SUM(H8:I8)</f>
        <v>390240.98</v>
      </c>
      <c r="K8" s="46">
        <v>146927</v>
      </c>
      <c r="L8" s="46">
        <v>53374</v>
      </c>
      <c r="M8" s="46">
        <f t="shared" si="2"/>
        <v>200301</v>
      </c>
      <c r="N8" s="46">
        <v>312666</v>
      </c>
      <c r="O8" s="46">
        <v>157492</v>
      </c>
      <c r="P8" s="46">
        <f t="shared" si="3"/>
        <v>470158</v>
      </c>
      <c r="Q8" s="48">
        <f t="shared" si="4"/>
        <v>82713.890000000014</v>
      </c>
      <c r="R8" s="48">
        <f t="shared" si="5"/>
        <v>37670.089999999997</v>
      </c>
      <c r="S8" s="47">
        <f t="shared" si="6"/>
        <v>120383.98000000001</v>
      </c>
      <c r="T8" s="48">
        <f t="shared" si="7"/>
        <v>139203.98000000001</v>
      </c>
    </row>
    <row r="9" spans="1:20" ht="19.5" customHeight="1" x14ac:dyDescent="0.3">
      <c r="A9" s="43">
        <v>5</v>
      </c>
      <c r="B9" s="43" t="s">
        <v>2</v>
      </c>
      <c r="C9" s="44">
        <v>12</v>
      </c>
      <c r="D9" s="44">
        <v>16</v>
      </c>
      <c r="E9" s="48">
        <v>17810</v>
      </c>
      <c r="F9" s="48">
        <v>10230</v>
      </c>
      <c r="G9" s="46">
        <f t="shared" si="0"/>
        <v>28040</v>
      </c>
      <c r="H9" s="48">
        <v>330388.02</v>
      </c>
      <c r="I9" s="48">
        <v>318541</v>
      </c>
      <c r="J9" s="46">
        <f t="shared" si="1"/>
        <v>648929.02</v>
      </c>
      <c r="K9" s="46">
        <v>131152.98000000001</v>
      </c>
      <c r="L9" s="46">
        <v>47990</v>
      </c>
      <c r="M9" s="46">
        <f t="shared" si="2"/>
        <v>179142.98</v>
      </c>
      <c r="N9" s="46">
        <v>125249</v>
      </c>
      <c r="O9" s="46">
        <v>32751</v>
      </c>
      <c r="P9" s="46">
        <f t="shared" si="3"/>
        <v>158000</v>
      </c>
      <c r="Q9" s="48">
        <f t="shared" si="4"/>
        <v>336292</v>
      </c>
      <c r="R9" s="48">
        <f t="shared" si="5"/>
        <v>333780</v>
      </c>
      <c r="S9" s="47">
        <f t="shared" si="6"/>
        <v>670072</v>
      </c>
      <c r="T9" s="48">
        <f t="shared" si="7"/>
        <v>698112</v>
      </c>
    </row>
    <row r="10" spans="1:20" ht="19.5" customHeight="1" x14ac:dyDescent="0.3">
      <c r="A10" s="43">
        <v>6</v>
      </c>
      <c r="B10" s="43" t="s">
        <v>1229</v>
      </c>
      <c r="C10" s="44">
        <v>11</v>
      </c>
      <c r="D10" s="44">
        <v>10</v>
      </c>
      <c r="E10" s="48">
        <v>14950</v>
      </c>
      <c r="F10" s="48">
        <v>1050</v>
      </c>
      <c r="G10" s="46">
        <f t="shared" si="0"/>
        <v>16000</v>
      </c>
      <c r="H10" s="48">
        <v>532797</v>
      </c>
      <c r="I10" s="48">
        <v>353077.99</v>
      </c>
      <c r="J10" s="46">
        <f t="shared" si="1"/>
        <v>885874.99</v>
      </c>
      <c r="K10" s="46">
        <v>76135</v>
      </c>
      <c r="L10" s="46">
        <v>11653.01</v>
      </c>
      <c r="M10" s="46">
        <f t="shared" si="2"/>
        <v>87788.01</v>
      </c>
      <c r="N10" s="46">
        <v>35000</v>
      </c>
      <c r="O10" s="46">
        <v>0</v>
      </c>
      <c r="P10" s="46">
        <f t="shared" si="3"/>
        <v>35000</v>
      </c>
      <c r="Q10" s="48">
        <f t="shared" si="4"/>
        <v>573932</v>
      </c>
      <c r="R10" s="48">
        <f t="shared" si="5"/>
        <v>364731</v>
      </c>
      <c r="S10" s="47">
        <f t="shared" si="6"/>
        <v>938663</v>
      </c>
      <c r="T10" s="48">
        <f t="shared" si="7"/>
        <v>954663</v>
      </c>
    </row>
    <row r="11" spans="1:20" ht="19.5" customHeight="1" x14ac:dyDescent="0.3">
      <c r="A11" s="43">
        <v>7</v>
      </c>
      <c r="B11" s="43" t="s">
        <v>1172</v>
      </c>
      <c r="C11" s="44">
        <v>16</v>
      </c>
      <c r="D11" s="44">
        <v>15</v>
      </c>
      <c r="E11" s="48">
        <v>21650</v>
      </c>
      <c r="F11" s="48">
        <v>730</v>
      </c>
      <c r="G11" s="46">
        <f t="shared" si="0"/>
        <v>22380</v>
      </c>
      <c r="H11" s="48">
        <v>1141423</v>
      </c>
      <c r="I11" s="48">
        <v>868840</v>
      </c>
      <c r="J11" s="46">
        <f t="shared" si="1"/>
        <v>2010263</v>
      </c>
      <c r="K11" s="46">
        <v>101266</v>
      </c>
      <c r="L11" s="46">
        <v>10156</v>
      </c>
      <c r="M11" s="46">
        <f t="shared" si="2"/>
        <v>111422</v>
      </c>
      <c r="N11" s="46">
        <v>170000</v>
      </c>
      <c r="O11" s="46">
        <v>0</v>
      </c>
      <c r="P11" s="46">
        <f t="shared" si="3"/>
        <v>170000</v>
      </c>
      <c r="Q11" s="48">
        <f t="shared" si="4"/>
        <v>1072689</v>
      </c>
      <c r="R11" s="48">
        <f t="shared" si="5"/>
        <v>878996</v>
      </c>
      <c r="S11" s="47">
        <f t="shared" si="6"/>
        <v>1951685</v>
      </c>
      <c r="T11" s="48">
        <f t="shared" si="7"/>
        <v>1974065</v>
      </c>
    </row>
    <row r="12" spans="1:20" ht="19.5" customHeight="1" x14ac:dyDescent="0.3">
      <c r="A12" s="43">
        <v>8</v>
      </c>
      <c r="B12" s="43" t="s">
        <v>1098</v>
      </c>
      <c r="C12" s="44">
        <v>10</v>
      </c>
      <c r="D12" s="44">
        <v>8</v>
      </c>
      <c r="E12" s="48">
        <v>32770</v>
      </c>
      <c r="F12" s="48">
        <v>750</v>
      </c>
      <c r="G12" s="46">
        <f t="shared" si="0"/>
        <v>33520</v>
      </c>
      <c r="H12" s="46">
        <v>1493302</v>
      </c>
      <c r="I12" s="46">
        <v>320240</v>
      </c>
      <c r="J12" s="46">
        <f t="shared" si="1"/>
        <v>1813542</v>
      </c>
      <c r="K12" s="46">
        <v>205851</v>
      </c>
      <c r="L12" s="46">
        <v>32683</v>
      </c>
      <c r="M12" s="46">
        <f t="shared" si="2"/>
        <v>238534</v>
      </c>
      <c r="N12" s="46">
        <v>0</v>
      </c>
      <c r="O12" s="46">
        <v>0</v>
      </c>
      <c r="P12" s="46">
        <f t="shared" si="3"/>
        <v>0</v>
      </c>
      <c r="Q12" s="48">
        <f t="shared" si="4"/>
        <v>1699153</v>
      </c>
      <c r="R12" s="48">
        <f t="shared" si="5"/>
        <v>352923</v>
      </c>
      <c r="S12" s="47">
        <f t="shared" si="6"/>
        <v>2052076</v>
      </c>
      <c r="T12" s="48">
        <f t="shared" si="7"/>
        <v>2085596</v>
      </c>
    </row>
    <row r="13" spans="1:20" ht="19.5" customHeight="1" x14ac:dyDescent="0.3">
      <c r="A13" s="43">
        <v>9</v>
      </c>
      <c r="B13" s="43" t="s">
        <v>1042</v>
      </c>
      <c r="C13" s="44">
        <v>12</v>
      </c>
      <c r="D13" s="44">
        <v>11</v>
      </c>
      <c r="E13" s="48">
        <v>33890</v>
      </c>
      <c r="F13" s="48">
        <v>0</v>
      </c>
      <c r="G13" s="46">
        <f t="shared" si="0"/>
        <v>33890</v>
      </c>
      <c r="H13" s="48">
        <v>2548086</v>
      </c>
      <c r="I13" s="48">
        <v>657083</v>
      </c>
      <c r="J13" s="46">
        <f t="shared" si="1"/>
        <v>3205169</v>
      </c>
      <c r="K13" s="48">
        <v>123372</v>
      </c>
      <c r="L13" s="48">
        <v>11418</v>
      </c>
      <c r="M13" s="46">
        <f t="shared" si="2"/>
        <v>134790</v>
      </c>
      <c r="N13" s="46">
        <v>3731</v>
      </c>
      <c r="O13" s="46">
        <v>0</v>
      </c>
      <c r="P13" s="46">
        <f t="shared" si="3"/>
        <v>3731</v>
      </c>
      <c r="Q13" s="48">
        <f t="shared" si="4"/>
        <v>2667727</v>
      </c>
      <c r="R13" s="48">
        <f t="shared" si="5"/>
        <v>668501</v>
      </c>
      <c r="S13" s="47">
        <f t="shared" si="6"/>
        <v>3336228</v>
      </c>
      <c r="T13" s="48">
        <f t="shared" si="7"/>
        <v>3370118</v>
      </c>
    </row>
    <row r="14" spans="1:20" ht="19.5" customHeight="1" x14ac:dyDescent="0.3">
      <c r="A14" s="43">
        <v>10</v>
      </c>
      <c r="B14" s="43" t="s">
        <v>918</v>
      </c>
      <c r="C14" s="44">
        <v>22</v>
      </c>
      <c r="D14" s="44">
        <v>19</v>
      </c>
      <c r="E14" s="48">
        <v>51670</v>
      </c>
      <c r="F14" s="48">
        <v>11230</v>
      </c>
      <c r="G14" s="46">
        <f t="shared" si="0"/>
        <v>62900</v>
      </c>
      <c r="H14" s="48">
        <v>2128105</v>
      </c>
      <c r="I14" s="48">
        <v>1287475</v>
      </c>
      <c r="J14" s="46">
        <f t="shared" si="1"/>
        <v>3415580</v>
      </c>
      <c r="K14" s="48">
        <v>125701</v>
      </c>
      <c r="L14" s="48">
        <v>35900</v>
      </c>
      <c r="M14" s="46">
        <f t="shared" si="2"/>
        <v>161601</v>
      </c>
      <c r="N14" s="46">
        <v>0</v>
      </c>
      <c r="O14" s="46">
        <v>0</v>
      </c>
      <c r="P14" s="46">
        <f t="shared" si="3"/>
        <v>0</v>
      </c>
      <c r="Q14" s="48">
        <f t="shared" si="4"/>
        <v>2253806</v>
      </c>
      <c r="R14" s="48">
        <f t="shared" si="5"/>
        <v>1323375</v>
      </c>
      <c r="S14" s="47">
        <f t="shared" si="6"/>
        <v>3577181</v>
      </c>
      <c r="T14" s="48">
        <f t="shared" si="7"/>
        <v>3640081</v>
      </c>
    </row>
    <row r="15" spans="1:20" ht="19.5" customHeight="1" x14ac:dyDescent="0.3">
      <c r="A15" s="43">
        <v>11</v>
      </c>
      <c r="B15" s="43" t="s">
        <v>836</v>
      </c>
      <c r="C15" s="44">
        <v>8</v>
      </c>
      <c r="D15" s="44">
        <v>13</v>
      </c>
      <c r="E15" s="48">
        <v>3060</v>
      </c>
      <c r="F15" s="48"/>
      <c r="G15" s="46">
        <f t="shared" si="0"/>
        <v>3060</v>
      </c>
      <c r="H15" s="48">
        <v>995043.45</v>
      </c>
      <c r="I15" s="48">
        <v>976392</v>
      </c>
      <c r="J15" s="46">
        <f t="shared" si="1"/>
        <v>1971435.45</v>
      </c>
      <c r="K15" s="48">
        <v>84191</v>
      </c>
      <c r="L15" s="48">
        <v>38390</v>
      </c>
      <c r="M15" s="46">
        <f t="shared" si="2"/>
        <v>122581</v>
      </c>
      <c r="N15" s="46">
        <v>156000</v>
      </c>
      <c r="O15" s="46">
        <v>0</v>
      </c>
      <c r="P15" s="46">
        <f t="shared" si="3"/>
        <v>156000</v>
      </c>
      <c r="Q15" s="48">
        <f t="shared" si="4"/>
        <v>923234.45</v>
      </c>
      <c r="R15" s="48">
        <f t="shared" si="5"/>
        <v>1014782</v>
      </c>
      <c r="S15" s="47">
        <f t="shared" si="6"/>
        <v>1938016.45</v>
      </c>
      <c r="T15" s="48">
        <f t="shared" si="7"/>
        <v>1941076.45</v>
      </c>
    </row>
    <row r="16" spans="1:20" ht="19.5" customHeight="1" x14ac:dyDescent="0.3">
      <c r="A16" s="43">
        <v>12</v>
      </c>
      <c r="B16" s="43" t="s">
        <v>811</v>
      </c>
      <c r="C16" s="44">
        <v>13</v>
      </c>
      <c r="D16" s="44">
        <v>17</v>
      </c>
      <c r="E16" s="48">
        <v>22380</v>
      </c>
      <c r="F16" s="48">
        <v>2200</v>
      </c>
      <c r="G16" s="46">
        <f t="shared" si="0"/>
        <v>24580</v>
      </c>
      <c r="H16" s="48">
        <f>256518+10016</f>
        <v>266534</v>
      </c>
      <c r="I16" s="48">
        <v>122051</v>
      </c>
      <c r="J16" s="46">
        <f t="shared" si="1"/>
        <v>388585</v>
      </c>
      <c r="K16" s="48">
        <v>86582</v>
      </c>
      <c r="L16" s="48">
        <v>26804</v>
      </c>
      <c r="M16" s="46">
        <f t="shared" si="2"/>
        <v>113386</v>
      </c>
      <c r="N16" s="48">
        <v>267450</v>
      </c>
      <c r="O16" s="48">
        <v>122051</v>
      </c>
      <c r="P16" s="46">
        <f t="shared" si="3"/>
        <v>389501</v>
      </c>
      <c r="Q16" s="48">
        <f t="shared" si="4"/>
        <v>85666</v>
      </c>
      <c r="R16" s="48">
        <f t="shared" si="5"/>
        <v>26804</v>
      </c>
      <c r="S16" s="47">
        <f t="shared" si="6"/>
        <v>112470</v>
      </c>
      <c r="T16" s="48">
        <f t="shared" si="7"/>
        <v>137050</v>
      </c>
    </row>
    <row r="17" spans="1:20" ht="19.5" customHeight="1" x14ac:dyDescent="0.3">
      <c r="A17" s="43">
        <v>13</v>
      </c>
      <c r="B17" s="43" t="s">
        <v>737</v>
      </c>
      <c r="C17" s="44">
        <v>13</v>
      </c>
      <c r="D17" s="44">
        <v>16</v>
      </c>
      <c r="E17" s="48">
        <v>0</v>
      </c>
      <c r="F17" s="48">
        <v>0</v>
      </c>
      <c r="G17" s="46">
        <f t="shared" si="0"/>
        <v>0</v>
      </c>
      <c r="H17" s="48">
        <v>1090860</v>
      </c>
      <c r="I17" s="48">
        <v>633029</v>
      </c>
      <c r="J17" s="46">
        <f t="shared" si="1"/>
        <v>1723889</v>
      </c>
      <c r="K17" s="48">
        <v>113672</v>
      </c>
      <c r="L17" s="48">
        <v>32224</v>
      </c>
      <c r="M17" s="46">
        <f t="shared" si="2"/>
        <v>145896</v>
      </c>
      <c r="N17" s="46">
        <v>156000</v>
      </c>
      <c r="O17" s="46"/>
      <c r="P17" s="46">
        <f t="shared" si="3"/>
        <v>156000</v>
      </c>
      <c r="Q17" s="48">
        <f t="shared" si="4"/>
        <v>1048532</v>
      </c>
      <c r="R17" s="48">
        <f t="shared" si="5"/>
        <v>665253</v>
      </c>
      <c r="S17" s="47">
        <f t="shared" si="6"/>
        <v>1713785</v>
      </c>
      <c r="T17" s="48">
        <f t="shared" si="7"/>
        <v>1713785</v>
      </c>
    </row>
    <row r="18" spans="1:20" ht="19.5" customHeight="1" x14ac:dyDescent="0.3">
      <c r="A18" s="43">
        <v>14</v>
      </c>
      <c r="B18" s="43" t="s">
        <v>663</v>
      </c>
      <c r="C18" s="44">
        <v>18</v>
      </c>
      <c r="D18" s="44">
        <v>18</v>
      </c>
      <c r="E18" s="48">
        <v>33780</v>
      </c>
      <c r="F18" s="48">
        <v>3480</v>
      </c>
      <c r="G18" s="46">
        <f t="shared" si="0"/>
        <v>37260</v>
      </c>
      <c r="H18" s="48">
        <v>3231822</v>
      </c>
      <c r="I18" s="48">
        <v>1242831</v>
      </c>
      <c r="J18" s="46">
        <f t="shared" si="1"/>
        <v>4474653</v>
      </c>
      <c r="K18" s="48">
        <v>163054</v>
      </c>
      <c r="L18" s="48">
        <v>42323</v>
      </c>
      <c r="M18" s="46">
        <f t="shared" si="2"/>
        <v>205377</v>
      </c>
      <c r="N18" s="46">
        <v>0</v>
      </c>
      <c r="O18" s="46">
        <v>0</v>
      </c>
      <c r="P18" s="46">
        <f t="shared" si="3"/>
        <v>0</v>
      </c>
      <c r="Q18" s="48">
        <f t="shared" si="4"/>
        <v>3394876</v>
      </c>
      <c r="R18" s="48">
        <f t="shared" si="5"/>
        <v>1285154</v>
      </c>
      <c r="S18" s="47">
        <f t="shared" si="6"/>
        <v>4680030</v>
      </c>
      <c r="T18" s="48">
        <f t="shared" si="7"/>
        <v>4717290</v>
      </c>
    </row>
    <row r="19" spans="1:20" ht="19.5" customHeight="1" x14ac:dyDescent="0.3">
      <c r="A19" s="43">
        <v>15</v>
      </c>
      <c r="B19" s="43" t="s">
        <v>476</v>
      </c>
      <c r="C19" s="44">
        <v>31</v>
      </c>
      <c r="D19" s="44">
        <v>31</v>
      </c>
      <c r="E19" s="48">
        <v>46050</v>
      </c>
      <c r="F19" s="48">
        <v>180</v>
      </c>
      <c r="G19" s="46">
        <f t="shared" si="0"/>
        <v>46230</v>
      </c>
      <c r="H19" s="48">
        <v>9484638</v>
      </c>
      <c r="I19" s="48">
        <v>3490558</v>
      </c>
      <c r="J19" s="46">
        <f t="shared" si="1"/>
        <v>12975196</v>
      </c>
      <c r="K19" s="48">
        <v>308432</v>
      </c>
      <c r="L19" s="48">
        <v>72014</v>
      </c>
      <c r="M19" s="46">
        <f t="shared" si="2"/>
        <v>380446</v>
      </c>
      <c r="N19" s="46">
        <v>204870</v>
      </c>
      <c r="O19" s="46">
        <v>0</v>
      </c>
      <c r="P19" s="46">
        <f t="shared" si="3"/>
        <v>204870</v>
      </c>
      <c r="Q19" s="48">
        <f t="shared" si="4"/>
        <v>9588200</v>
      </c>
      <c r="R19" s="48">
        <f t="shared" si="5"/>
        <v>3562572</v>
      </c>
      <c r="S19" s="47">
        <f t="shared" si="6"/>
        <v>13150772</v>
      </c>
      <c r="T19" s="48">
        <f t="shared" si="7"/>
        <v>13197002</v>
      </c>
    </row>
    <row r="20" spans="1:20" ht="19.5" customHeight="1" x14ac:dyDescent="0.3">
      <c r="A20" s="43">
        <v>16</v>
      </c>
      <c r="B20" s="43" t="s">
        <v>400</v>
      </c>
      <c r="C20" s="44">
        <v>18</v>
      </c>
      <c r="D20" s="44">
        <v>21</v>
      </c>
      <c r="E20" s="48">
        <v>20080</v>
      </c>
      <c r="F20" s="48">
        <v>7690</v>
      </c>
      <c r="G20" s="46">
        <f t="shared" si="0"/>
        <v>27770</v>
      </c>
      <c r="H20" s="48">
        <v>1197948</v>
      </c>
      <c r="I20" s="48">
        <v>804641</v>
      </c>
      <c r="J20" s="46">
        <f t="shared" si="1"/>
        <v>2002589</v>
      </c>
      <c r="K20" s="48">
        <v>150886</v>
      </c>
      <c r="L20" s="48">
        <v>47894</v>
      </c>
      <c r="M20" s="46">
        <f t="shared" si="2"/>
        <v>198780</v>
      </c>
      <c r="N20" s="46">
        <v>155000</v>
      </c>
      <c r="O20" s="46">
        <v>0</v>
      </c>
      <c r="P20" s="46">
        <f t="shared" si="3"/>
        <v>155000</v>
      </c>
      <c r="Q20" s="48">
        <f t="shared" si="4"/>
        <v>1193834</v>
      </c>
      <c r="R20" s="48">
        <f t="shared" si="5"/>
        <v>852535</v>
      </c>
      <c r="S20" s="47">
        <f t="shared" si="6"/>
        <v>2046369</v>
      </c>
      <c r="T20" s="48">
        <f t="shared" si="7"/>
        <v>2074139</v>
      </c>
    </row>
    <row r="21" spans="1:20" ht="19.5" customHeight="1" x14ac:dyDescent="0.3">
      <c r="A21" s="43">
        <v>17</v>
      </c>
      <c r="B21" s="43" t="s">
        <v>305</v>
      </c>
      <c r="C21" s="44">
        <v>29</v>
      </c>
      <c r="D21" s="44">
        <v>29</v>
      </c>
      <c r="E21" s="48">
        <v>69790</v>
      </c>
      <c r="F21" s="48">
        <v>710</v>
      </c>
      <c r="G21" s="46">
        <f t="shared" si="0"/>
        <v>70500</v>
      </c>
      <c r="H21" s="48">
        <v>7007540.0499999998</v>
      </c>
      <c r="I21" s="48">
        <v>6158203</v>
      </c>
      <c r="J21" s="46">
        <f t="shared" si="1"/>
        <v>13165743.050000001</v>
      </c>
      <c r="K21" s="48">
        <v>245640</v>
      </c>
      <c r="L21" s="48">
        <v>130403</v>
      </c>
      <c r="M21" s="46">
        <f t="shared" si="2"/>
        <v>376043</v>
      </c>
      <c r="N21" s="46">
        <v>240678</v>
      </c>
      <c r="O21" s="46"/>
      <c r="P21" s="46">
        <f t="shared" si="3"/>
        <v>240678</v>
      </c>
      <c r="Q21" s="48">
        <f t="shared" si="4"/>
        <v>7012502.0499999998</v>
      </c>
      <c r="R21" s="48">
        <f t="shared" si="5"/>
        <v>6288606</v>
      </c>
      <c r="S21" s="47">
        <f t="shared" si="6"/>
        <v>13301108.050000001</v>
      </c>
      <c r="T21" s="48">
        <f t="shared" si="7"/>
        <v>13371608.050000001</v>
      </c>
    </row>
    <row r="22" spans="1:20" ht="21" customHeight="1" x14ac:dyDescent="0.3">
      <c r="A22" s="43"/>
      <c r="B22" s="43" t="s">
        <v>71</v>
      </c>
      <c r="C22" s="45">
        <f>SUM(C5:C21)</f>
        <v>279</v>
      </c>
      <c r="D22" s="45">
        <f>SUM(D5:D21)</f>
        <v>298</v>
      </c>
      <c r="E22" s="49">
        <f>SUM(E5:E21)</f>
        <v>455820</v>
      </c>
      <c r="F22" s="49">
        <f t="shared" ref="F22:T22" si="8">SUM(F5:F21)</f>
        <v>137480</v>
      </c>
      <c r="G22" s="49">
        <f t="shared" si="8"/>
        <v>593300</v>
      </c>
      <c r="H22" s="49">
        <f t="shared" si="8"/>
        <v>38728683.409999996</v>
      </c>
      <c r="I22" s="49">
        <f t="shared" si="8"/>
        <v>21399729.100000001</v>
      </c>
      <c r="J22" s="49">
        <f t="shared" si="8"/>
        <v>60128412.50999999</v>
      </c>
      <c r="K22" s="49">
        <f t="shared" si="8"/>
        <v>2435577.98</v>
      </c>
      <c r="L22" s="49">
        <f t="shared" si="8"/>
        <v>721166.99</v>
      </c>
      <c r="M22" s="49">
        <f t="shared" si="8"/>
        <v>3156744.9699999997</v>
      </c>
      <c r="N22" s="49">
        <f t="shared" si="8"/>
        <v>2079517</v>
      </c>
      <c r="O22" s="49">
        <f t="shared" si="8"/>
        <v>352717</v>
      </c>
      <c r="P22" s="49">
        <f t="shared" si="8"/>
        <v>2432234</v>
      </c>
      <c r="Q22" s="49">
        <f t="shared" si="8"/>
        <v>39084744.390000001</v>
      </c>
      <c r="R22" s="49">
        <f t="shared" si="8"/>
        <v>21768179.09</v>
      </c>
      <c r="S22" s="49">
        <f t="shared" si="8"/>
        <v>60852923.480000004</v>
      </c>
      <c r="T22" s="49">
        <f t="shared" si="8"/>
        <v>61446223.480000004</v>
      </c>
    </row>
  </sheetData>
  <mergeCells count="16">
    <mergeCell ref="A1:T1"/>
    <mergeCell ref="A2:T2"/>
    <mergeCell ref="A3:A4"/>
    <mergeCell ref="B3:B4"/>
    <mergeCell ref="C3:D3"/>
    <mergeCell ref="Q3:R3"/>
    <mergeCell ref="T3:T4"/>
    <mergeCell ref="S3:S4"/>
    <mergeCell ref="E3:F3"/>
    <mergeCell ref="G3:G4"/>
    <mergeCell ref="H3:I3"/>
    <mergeCell ref="J3:J4"/>
    <mergeCell ref="K3:L3"/>
    <mergeCell ref="M3:M4"/>
    <mergeCell ref="N3:O3"/>
    <mergeCell ref="P3:P4"/>
  </mergeCells>
  <printOptions horizontalCentered="1"/>
  <pageMargins left="0.19685039370078741" right="0.19685039370078741" top="0.19685039370078741" bottom="0.19685039370078741" header="0" footer="0"/>
  <pageSetup paperSize="9"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571"/>
  <sheetViews>
    <sheetView view="pageBreakPreview" topLeftCell="E515" zoomScaleNormal="100" zoomScaleSheetLayoutView="100" workbookViewId="0">
      <selection activeCell="N529" sqref="N529"/>
    </sheetView>
  </sheetViews>
  <sheetFormatPr defaultRowHeight="15" x14ac:dyDescent="0.25"/>
  <cols>
    <col min="1" max="1" width="4.140625" customWidth="1"/>
    <col min="2" max="2" width="10.140625" customWidth="1"/>
    <col min="3" max="3" width="8.42578125" customWidth="1"/>
    <col min="4" max="4" width="9.140625" hidden="1" customWidth="1"/>
    <col min="5" max="5" width="14.57031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7.7109375" customWidth="1"/>
    <col min="13" max="13" width="7.140625" customWidth="1"/>
    <col min="14" max="14" width="6.85546875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.140625" customWidth="1"/>
    <col min="21" max="21" width="6.7109375" customWidth="1"/>
    <col min="22" max="22" width="6.85546875" customWidth="1"/>
    <col min="23" max="23" width="5.85546875" customWidth="1"/>
    <col min="24" max="24" width="7" customWidth="1"/>
    <col min="25" max="25" width="8.7109375" customWidth="1"/>
    <col min="26" max="26" width="6.85546875" customWidth="1"/>
    <col min="27" max="27" width="7.28515625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1042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8">
        <v>1</v>
      </c>
      <c r="B5" s="8" t="s">
        <v>977</v>
      </c>
      <c r="C5" s="8" t="s">
        <v>978</v>
      </c>
      <c r="D5" s="8" t="s">
        <v>979</v>
      </c>
      <c r="E5" s="8" t="s">
        <v>980</v>
      </c>
      <c r="F5" s="8" t="s">
        <v>35</v>
      </c>
      <c r="G5" s="8" t="s">
        <v>144</v>
      </c>
      <c r="H5" s="8">
        <v>30851</v>
      </c>
      <c r="I5" s="8">
        <v>25201</v>
      </c>
      <c r="J5" s="8">
        <v>5650</v>
      </c>
      <c r="K5" s="8" t="s">
        <v>37</v>
      </c>
      <c r="L5" s="9">
        <v>564880.62</v>
      </c>
      <c r="M5" s="9">
        <v>23797.85</v>
      </c>
      <c r="N5" s="9">
        <v>13730.75</v>
      </c>
      <c r="O5" s="9">
        <v>602409.22</v>
      </c>
      <c r="P5" s="9">
        <v>28863.5</v>
      </c>
      <c r="Q5" s="9">
        <v>5535.02</v>
      </c>
      <c r="R5" s="9">
        <v>2517.0700000000002</v>
      </c>
      <c r="S5" s="9">
        <v>36915.589999999997</v>
      </c>
      <c r="T5" s="9">
        <v>0</v>
      </c>
      <c r="U5" s="9">
        <v>57989.4</v>
      </c>
      <c r="V5" s="9">
        <v>23797.85</v>
      </c>
      <c r="W5" s="9">
        <v>13730.75</v>
      </c>
      <c r="X5" s="9">
        <v>95518</v>
      </c>
      <c r="Y5" s="9">
        <f t="shared" ref="Y5:AB5" si="0">L5+P5-U5</f>
        <v>535754.72</v>
      </c>
      <c r="Z5" s="9">
        <f t="shared" si="0"/>
        <v>5535.02</v>
      </c>
      <c r="AA5" s="9">
        <f t="shared" si="0"/>
        <v>2517.0699999999997</v>
      </c>
      <c r="AB5" s="9">
        <f t="shared" si="0"/>
        <v>543806.80999999994</v>
      </c>
    </row>
    <row r="6" spans="1:31" x14ac:dyDescent="0.25">
      <c r="A6" s="8">
        <v>2</v>
      </c>
      <c r="B6" s="8" t="s">
        <v>103</v>
      </c>
      <c r="C6" s="8" t="s">
        <v>978</v>
      </c>
      <c r="D6" s="8" t="s">
        <v>981</v>
      </c>
      <c r="E6" s="8" t="s">
        <v>982</v>
      </c>
      <c r="F6" s="8" t="s">
        <v>35</v>
      </c>
      <c r="G6" s="8" t="s">
        <v>983</v>
      </c>
      <c r="H6" s="8">
        <v>28229</v>
      </c>
      <c r="I6" s="8">
        <v>28222</v>
      </c>
      <c r="J6" s="8">
        <v>21</v>
      </c>
      <c r="K6" s="8" t="s">
        <v>37</v>
      </c>
      <c r="L6" s="9">
        <v>-688.94</v>
      </c>
      <c r="M6" s="9">
        <v>189.76</v>
      </c>
      <c r="N6" s="9">
        <v>213.85</v>
      </c>
      <c r="O6" s="9">
        <v>-285.33</v>
      </c>
      <c r="P6" s="9">
        <v>-155.81</v>
      </c>
      <c r="Q6" s="9">
        <v>0</v>
      </c>
      <c r="R6" s="9">
        <v>9.36</v>
      </c>
      <c r="S6" s="9">
        <v>-146.44999999999999</v>
      </c>
      <c r="T6" s="9">
        <v>0</v>
      </c>
      <c r="U6" s="9">
        <v>0</v>
      </c>
      <c r="V6" s="9">
        <v>0</v>
      </c>
      <c r="W6" s="9">
        <v>0</v>
      </c>
      <c r="X6" s="9"/>
      <c r="Y6" s="9">
        <f t="shared" ref="Y6:Y16" si="1">L6+P6-U6</f>
        <v>-844.75</v>
      </c>
      <c r="Z6" s="9">
        <f t="shared" ref="Z6:Z16" si="2">M6+Q6-V6</f>
        <v>189.76</v>
      </c>
      <c r="AA6" s="9">
        <f t="shared" ref="AA6:AA16" si="3">N6+R6-W6</f>
        <v>223.20999999999998</v>
      </c>
      <c r="AB6" s="9">
        <f t="shared" ref="AB6:AB16" si="4">O6+S6-X6</f>
        <v>-431.78</v>
      </c>
    </row>
    <row r="7" spans="1:31" x14ac:dyDescent="0.25">
      <c r="A7" s="8">
        <v>3</v>
      </c>
      <c r="B7" s="8" t="s">
        <v>984</v>
      </c>
      <c r="C7" s="8" t="s">
        <v>978</v>
      </c>
      <c r="D7" s="8" t="s">
        <v>985</v>
      </c>
      <c r="E7" s="8" t="s">
        <v>986</v>
      </c>
      <c r="F7" s="8" t="s">
        <v>35</v>
      </c>
      <c r="G7" s="8" t="s">
        <v>45</v>
      </c>
      <c r="H7" s="8">
        <v>52350</v>
      </c>
      <c r="I7" s="8">
        <v>51729</v>
      </c>
      <c r="J7" s="8">
        <v>1863</v>
      </c>
      <c r="K7" s="8" t="s">
        <v>37</v>
      </c>
      <c r="L7" s="9">
        <v>247033.62</v>
      </c>
      <c r="M7" s="9">
        <v>10789.87</v>
      </c>
      <c r="N7" s="9">
        <v>5575.87</v>
      </c>
      <c r="O7" s="9">
        <v>263399.36</v>
      </c>
      <c r="P7" s="9">
        <v>9988.82</v>
      </c>
      <c r="Q7" s="9">
        <v>2471.35</v>
      </c>
      <c r="R7" s="9">
        <v>829.97</v>
      </c>
      <c r="S7" s="9">
        <v>13290.14</v>
      </c>
      <c r="T7" s="9">
        <v>0</v>
      </c>
      <c r="U7" s="9">
        <v>25398.26</v>
      </c>
      <c r="V7" s="9">
        <v>10789.87</v>
      </c>
      <c r="W7" s="9">
        <v>5575.87</v>
      </c>
      <c r="X7" s="9">
        <v>41764</v>
      </c>
      <c r="Y7" s="9">
        <f t="shared" si="1"/>
        <v>231624.18</v>
      </c>
      <c r="Z7" s="9">
        <f t="shared" si="2"/>
        <v>2471.3500000000004</v>
      </c>
      <c r="AA7" s="9">
        <f t="shared" si="3"/>
        <v>829.97000000000025</v>
      </c>
      <c r="AB7" s="9">
        <f t="shared" si="4"/>
        <v>234925.5</v>
      </c>
    </row>
    <row r="8" spans="1:31" x14ac:dyDescent="0.25">
      <c r="A8" s="8">
        <v>4</v>
      </c>
      <c r="B8" s="8" t="s">
        <v>984</v>
      </c>
      <c r="C8" s="8" t="s">
        <v>978</v>
      </c>
      <c r="D8" s="8" t="s">
        <v>987</v>
      </c>
      <c r="E8" s="8" t="s">
        <v>988</v>
      </c>
      <c r="F8" s="8" t="s">
        <v>35</v>
      </c>
      <c r="G8" s="8" t="s">
        <v>41</v>
      </c>
      <c r="H8" s="8">
        <v>22569</v>
      </c>
      <c r="I8" s="8">
        <v>22110</v>
      </c>
      <c r="J8" s="8">
        <v>1377</v>
      </c>
      <c r="K8" s="8" t="s">
        <v>37</v>
      </c>
      <c r="L8" s="9">
        <v>181218.75</v>
      </c>
      <c r="M8" s="9">
        <v>7950.03</v>
      </c>
      <c r="N8" s="9">
        <v>2886.85</v>
      </c>
      <c r="O8" s="9">
        <v>192055.63</v>
      </c>
      <c r="P8" s="9">
        <v>8681.0300000000007</v>
      </c>
      <c r="Q8" s="9">
        <v>1787.97</v>
      </c>
      <c r="R8" s="9">
        <v>613.45000000000005</v>
      </c>
      <c r="S8" s="9">
        <v>11082.45</v>
      </c>
      <c r="T8" s="9">
        <v>0</v>
      </c>
      <c r="U8" s="9">
        <v>19615.12</v>
      </c>
      <c r="V8" s="9">
        <v>7950.03</v>
      </c>
      <c r="W8" s="9">
        <v>2886.85</v>
      </c>
      <c r="X8" s="9">
        <v>30452</v>
      </c>
      <c r="Y8" s="9">
        <f t="shared" si="1"/>
        <v>170284.66</v>
      </c>
      <c r="Z8" s="9">
        <f t="shared" si="2"/>
        <v>1787.9700000000003</v>
      </c>
      <c r="AA8" s="9">
        <f t="shared" si="3"/>
        <v>613.45000000000027</v>
      </c>
      <c r="AB8" s="9">
        <f t="shared" si="4"/>
        <v>172686.08000000002</v>
      </c>
    </row>
    <row r="9" spans="1:31" x14ac:dyDescent="0.25">
      <c r="A9" s="8">
        <v>5</v>
      </c>
      <c r="B9" s="8" t="s">
        <v>984</v>
      </c>
      <c r="C9" s="8" t="s">
        <v>978</v>
      </c>
      <c r="D9" s="8" t="s">
        <v>989</v>
      </c>
      <c r="E9" s="8" t="s">
        <v>990</v>
      </c>
      <c r="F9" s="8" t="s">
        <v>35</v>
      </c>
      <c r="G9" s="8" t="s">
        <v>45</v>
      </c>
      <c r="H9" s="8">
        <v>1662</v>
      </c>
      <c r="I9" s="8">
        <v>99861</v>
      </c>
      <c r="J9" s="8">
        <v>5403</v>
      </c>
      <c r="K9" s="8" t="s">
        <v>991</v>
      </c>
      <c r="L9" s="9">
        <v>217535.4</v>
      </c>
      <c r="M9" s="9">
        <v>10188.200000000001</v>
      </c>
      <c r="N9" s="9">
        <v>3952.47</v>
      </c>
      <c r="O9" s="9">
        <v>231676.07</v>
      </c>
      <c r="P9" s="9">
        <v>23451.59</v>
      </c>
      <c r="Q9" s="9">
        <v>2193.9299999999998</v>
      </c>
      <c r="R9" s="9">
        <v>2407.04</v>
      </c>
      <c r="S9" s="9">
        <v>28052.560000000001</v>
      </c>
      <c r="T9" s="9">
        <v>0</v>
      </c>
      <c r="U9" s="9">
        <v>22594.33</v>
      </c>
      <c r="V9" s="9">
        <v>10188.200000000001</v>
      </c>
      <c r="W9" s="9">
        <v>3952.47</v>
      </c>
      <c r="X9" s="9">
        <v>36735</v>
      </c>
      <c r="Y9" s="9">
        <f t="shared" si="1"/>
        <v>218392.65999999997</v>
      </c>
      <c r="Z9" s="9">
        <f t="shared" si="2"/>
        <v>2193.9300000000003</v>
      </c>
      <c r="AA9" s="9">
        <f t="shared" si="3"/>
        <v>2407.0400000000004</v>
      </c>
      <c r="AB9" s="9">
        <f t="shared" si="4"/>
        <v>222993.63</v>
      </c>
    </row>
    <row r="10" spans="1:31" x14ac:dyDescent="0.25">
      <c r="A10" s="8">
        <v>6</v>
      </c>
      <c r="B10" s="8" t="s">
        <v>984</v>
      </c>
      <c r="C10" s="8" t="s">
        <v>978</v>
      </c>
      <c r="D10" s="8" t="s">
        <v>992</v>
      </c>
      <c r="E10" s="8" t="s">
        <v>993</v>
      </c>
      <c r="F10" s="8" t="s">
        <v>35</v>
      </c>
      <c r="G10" s="8" t="s">
        <v>45</v>
      </c>
      <c r="H10" s="8">
        <v>21594</v>
      </c>
      <c r="I10" s="8">
        <v>21594</v>
      </c>
      <c r="J10" s="8">
        <v>0</v>
      </c>
      <c r="K10" s="8" t="s">
        <v>59</v>
      </c>
      <c r="L10" s="9">
        <v>13902.1</v>
      </c>
      <c r="M10" s="9">
        <v>585.14</v>
      </c>
      <c r="N10" s="9">
        <v>0</v>
      </c>
      <c r="O10" s="9">
        <v>14487.24</v>
      </c>
      <c r="P10" s="9">
        <v>736.25</v>
      </c>
      <c r="Q10" s="9">
        <v>135.59</v>
      </c>
      <c r="R10" s="9">
        <v>0</v>
      </c>
      <c r="S10" s="9">
        <v>871.84</v>
      </c>
      <c r="T10" s="9">
        <v>0</v>
      </c>
      <c r="U10" s="9">
        <v>0</v>
      </c>
      <c r="V10" s="9">
        <v>0</v>
      </c>
      <c r="W10" s="9">
        <v>0</v>
      </c>
      <c r="X10" s="9"/>
      <c r="Y10" s="9">
        <f t="shared" si="1"/>
        <v>14638.35</v>
      </c>
      <c r="Z10" s="9">
        <f t="shared" si="2"/>
        <v>720.73</v>
      </c>
      <c r="AA10" s="9">
        <f t="shared" si="3"/>
        <v>0</v>
      </c>
      <c r="AB10" s="9">
        <f t="shared" si="4"/>
        <v>15359.08</v>
      </c>
    </row>
    <row r="11" spans="1:31" x14ac:dyDescent="0.25">
      <c r="A11" s="8">
        <v>7</v>
      </c>
      <c r="B11" s="8" t="s">
        <v>984</v>
      </c>
      <c r="C11" s="8" t="s">
        <v>978</v>
      </c>
      <c r="D11" s="8" t="s">
        <v>994</v>
      </c>
      <c r="E11" s="8" t="s">
        <v>995</v>
      </c>
      <c r="F11" s="8" t="s">
        <v>35</v>
      </c>
      <c r="G11" s="8" t="s">
        <v>41</v>
      </c>
      <c r="H11" s="8">
        <v>61171</v>
      </c>
      <c r="I11" s="8">
        <v>59798</v>
      </c>
      <c r="J11" s="8">
        <v>4119</v>
      </c>
      <c r="K11" s="8" t="s">
        <v>37</v>
      </c>
      <c r="L11" s="9">
        <v>154403.51999999999</v>
      </c>
      <c r="M11" s="9">
        <v>5436.49</v>
      </c>
      <c r="N11" s="9">
        <v>5344.67</v>
      </c>
      <c r="O11" s="9">
        <v>165184.68</v>
      </c>
      <c r="P11" s="9">
        <v>21638.16</v>
      </c>
      <c r="Q11" s="9">
        <v>1498.53</v>
      </c>
      <c r="R11" s="9">
        <v>1835.01</v>
      </c>
      <c r="S11" s="9">
        <v>24971.7</v>
      </c>
      <c r="T11" s="9">
        <v>0</v>
      </c>
      <c r="U11" s="9">
        <v>15409.84</v>
      </c>
      <c r="V11" s="9">
        <v>5436.49</v>
      </c>
      <c r="W11" s="9">
        <v>5344.67</v>
      </c>
      <c r="X11" s="9">
        <v>26191</v>
      </c>
      <c r="Y11" s="9">
        <f t="shared" si="1"/>
        <v>160631.84</v>
      </c>
      <c r="Z11" s="9">
        <f t="shared" si="2"/>
        <v>1498.5299999999997</v>
      </c>
      <c r="AA11" s="9">
        <f t="shared" si="3"/>
        <v>1835.0100000000002</v>
      </c>
      <c r="AB11" s="9">
        <f t="shared" si="4"/>
        <v>163965.38</v>
      </c>
    </row>
    <row r="12" spans="1:31" x14ac:dyDescent="0.25">
      <c r="A12" s="8">
        <v>8</v>
      </c>
      <c r="B12" s="8" t="s">
        <v>996</v>
      </c>
      <c r="C12" s="8" t="s">
        <v>978</v>
      </c>
      <c r="D12" s="8" t="s">
        <v>997</v>
      </c>
      <c r="E12" s="8" t="s">
        <v>998</v>
      </c>
      <c r="F12" s="8" t="s">
        <v>35</v>
      </c>
      <c r="G12" s="8" t="s">
        <v>41</v>
      </c>
      <c r="H12" s="8">
        <v>65818</v>
      </c>
      <c r="I12" s="8">
        <v>64546</v>
      </c>
      <c r="J12" s="8">
        <v>3816</v>
      </c>
      <c r="K12" s="8" t="s">
        <v>37</v>
      </c>
      <c r="L12" s="9">
        <v>393858.86</v>
      </c>
      <c r="M12" s="9">
        <v>16182.17</v>
      </c>
      <c r="N12" s="9">
        <v>11305.47</v>
      </c>
      <c r="O12" s="9">
        <v>421346.5</v>
      </c>
      <c r="P12" s="9">
        <v>20892.740000000002</v>
      </c>
      <c r="Q12" s="9">
        <v>3932.84</v>
      </c>
      <c r="R12" s="9">
        <v>1700.03</v>
      </c>
      <c r="S12" s="9">
        <v>26525.61</v>
      </c>
      <c r="T12" s="9">
        <v>0</v>
      </c>
      <c r="U12" s="9">
        <v>39320.36</v>
      </c>
      <c r="V12" s="9">
        <v>16182.17</v>
      </c>
      <c r="W12" s="9">
        <v>11305.47</v>
      </c>
      <c r="X12" s="9">
        <v>66808</v>
      </c>
      <c r="Y12" s="9">
        <f t="shared" si="1"/>
        <v>375431.24</v>
      </c>
      <c r="Z12" s="9">
        <f t="shared" si="2"/>
        <v>3932.840000000002</v>
      </c>
      <c r="AA12" s="9">
        <f t="shared" si="3"/>
        <v>1700.0300000000007</v>
      </c>
      <c r="AB12" s="9">
        <f t="shared" si="4"/>
        <v>381064.11</v>
      </c>
    </row>
    <row r="13" spans="1:31" x14ac:dyDescent="0.25">
      <c r="A13" s="8">
        <v>9</v>
      </c>
      <c r="B13" s="8" t="s">
        <v>977</v>
      </c>
      <c r="C13" s="8" t="s">
        <v>978</v>
      </c>
      <c r="D13" s="8" t="s">
        <v>999</v>
      </c>
      <c r="E13" s="8" t="s">
        <v>1000</v>
      </c>
      <c r="F13" s="8" t="s">
        <v>35</v>
      </c>
      <c r="G13" s="8" t="s">
        <v>215</v>
      </c>
      <c r="H13" s="8">
        <v>178961</v>
      </c>
      <c r="I13" s="8">
        <v>176982</v>
      </c>
      <c r="J13" s="8">
        <v>1979</v>
      </c>
      <c r="K13" s="8" t="s">
        <v>37</v>
      </c>
      <c r="L13" s="9">
        <v>245457.99</v>
      </c>
      <c r="M13" s="9">
        <v>11354.86</v>
      </c>
      <c r="N13" s="9">
        <v>3079.74</v>
      </c>
      <c r="O13" s="9">
        <v>259892.59</v>
      </c>
      <c r="P13" s="9">
        <v>10413.56</v>
      </c>
      <c r="Q13" s="9">
        <v>2436.83</v>
      </c>
      <c r="R13" s="9">
        <v>881.64</v>
      </c>
      <c r="S13" s="9">
        <v>13732.03</v>
      </c>
      <c r="T13" s="9">
        <v>0</v>
      </c>
      <c r="U13" s="9">
        <v>26773.4</v>
      </c>
      <c r="V13" s="9">
        <v>11354.86</v>
      </c>
      <c r="W13" s="9">
        <v>3079.74</v>
      </c>
      <c r="X13" s="9">
        <v>41208</v>
      </c>
      <c r="Y13" s="9">
        <f t="shared" si="1"/>
        <v>229098.15</v>
      </c>
      <c r="Z13" s="9">
        <f t="shared" si="2"/>
        <v>2436.83</v>
      </c>
      <c r="AA13" s="9">
        <f t="shared" si="3"/>
        <v>881.63999999999987</v>
      </c>
      <c r="AB13" s="9">
        <f t="shared" si="4"/>
        <v>232416.62</v>
      </c>
    </row>
    <row r="14" spans="1:31" x14ac:dyDescent="0.25">
      <c r="A14" s="8">
        <v>10</v>
      </c>
      <c r="B14" s="8" t="s">
        <v>229</v>
      </c>
      <c r="C14" s="8" t="s">
        <v>978</v>
      </c>
      <c r="D14" s="8" t="s">
        <v>1001</v>
      </c>
      <c r="E14" s="8" t="s">
        <v>1002</v>
      </c>
      <c r="F14" s="8" t="s">
        <v>35</v>
      </c>
      <c r="G14" s="8" t="s">
        <v>590</v>
      </c>
      <c r="H14" s="8">
        <v>81074</v>
      </c>
      <c r="I14" s="8">
        <v>79889</v>
      </c>
      <c r="J14" s="8">
        <v>1185</v>
      </c>
      <c r="K14" s="8" t="s">
        <v>37</v>
      </c>
      <c r="L14" s="9">
        <v>125670.51</v>
      </c>
      <c r="M14" s="9">
        <v>5550.22</v>
      </c>
      <c r="N14" s="9">
        <v>2164.2399999999998</v>
      </c>
      <c r="O14" s="9">
        <v>133384.97</v>
      </c>
      <c r="P14" s="9">
        <v>7338.4</v>
      </c>
      <c r="Q14" s="9">
        <v>1245.54</v>
      </c>
      <c r="R14" s="9">
        <v>527.91999999999996</v>
      </c>
      <c r="S14" s="9">
        <v>9111.86</v>
      </c>
      <c r="T14" s="9">
        <v>0</v>
      </c>
      <c r="U14" s="9">
        <v>13434.54</v>
      </c>
      <c r="V14" s="9">
        <v>5550.22</v>
      </c>
      <c r="W14" s="9">
        <v>2164.2399999999998</v>
      </c>
      <c r="X14" s="9">
        <v>21149</v>
      </c>
      <c r="Y14" s="9">
        <f t="shared" si="1"/>
        <v>119574.37</v>
      </c>
      <c r="Z14" s="9">
        <f t="shared" si="2"/>
        <v>1245.54</v>
      </c>
      <c r="AA14" s="9">
        <f t="shared" si="3"/>
        <v>527.92000000000007</v>
      </c>
      <c r="AB14" s="9">
        <f t="shared" si="4"/>
        <v>121347.83000000002</v>
      </c>
    </row>
    <row r="15" spans="1:31" x14ac:dyDescent="0.25">
      <c r="A15" s="8">
        <v>11</v>
      </c>
      <c r="B15" s="8" t="s">
        <v>1003</v>
      </c>
      <c r="C15" s="8" t="s">
        <v>978</v>
      </c>
      <c r="D15" s="8" t="s">
        <v>1004</v>
      </c>
      <c r="E15" s="8" t="s">
        <v>1005</v>
      </c>
      <c r="F15" s="8" t="s">
        <v>35</v>
      </c>
      <c r="G15" s="8" t="s">
        <v>1006</v>
      </c>
      <c r="H15" s="8"/>
      <c r="I15" s="8"/>
      <c r="J15" s="8"/>
      <c r="K15" s="8"/>
      <c r="L15" s="9">
        <v>4362.75</v>
      </c>
      <c r="M15" s="9">
        <v>87.13</v>
      </c>
      <c r="N15" s="9">
        <v>57.34</v>
      </c>
      <c r="O15" s="9">
        <v>4507.22</v>
      </c>
      <c r="P15" s="9">
        <v>0</v>
      </c>
      <c r="Q15" s="9">
        <v>0</v>
      </c>
      <c r="R15" s="9">
        <v>0</v>
      </c>
      <c r="S15" s="9"/>
      <c r="T15" s="9">
        <v>0</v>
      </c>
      <c r="U15" s="9">
        <v>0</v>
      </c>
      <c r="V15" s="9">
        <v>0</v>
      </c>
      <c r="W15" s="9">
        <v>0</v>
      </c>
      <c r="X15" s="9"/>
      <c r="Y15" s="9">
        <f t="shared" si="1"/>
        <v>4362.75</v>
      </c>
      <c r="Z15" s="9">
        <f t="shared" si="2"/>
        <v>87.13</v>
      </c>
      <c r="AA15" s="9">
        <f t="shared" si="3"/>
        <v>57.34</v>
      </c>
      <c r="AB15" s="9">
        <f t="shared" si="4"/>
        <v>4507.22</v>
      </c>
    </row>
    <row r="16" spans="1:31" x14ac:dyDescent="0.25">
      <c r="A16" s="8">
        <v>12</v>
      </c>
      <c r="B16" s="8" t="s">
        <v>1007</v>
      </c>
      <c r="C16" s="8" t="s">
        <v>978</v>
      </c>
      <c r="D16" s="8" t="s">
        <v>1008</v>
      </c>
      <c r="E16" s="8" t="s">
        <v>1009</v>
      </c>
      <c r="F16" s="8" t="s">
        <v>35</v>
      </c>
      <c r="G16" s="8" t="s">
        <v>1010</v>
      </c>
      <c r="H16" s="8">
        <v>6000</v>
      </c>
      <c r="I16" s="8">
        <v>6000</v>
      </c>
      <c r="J16" s="8">
        <v>0</v>
      </c>
      <c r="K16" s="8" t="s">
        <v>59</v>
      </c>
      <c r="L16" s="9">
        <v>42592.88</v>
      </c>
      <c r="M16" s="9">
        <v>1734.11</v>
      </c>
      <c r="N16" s="9">
        <v>2587.5100000000002</v>
      </c>
      <c r="O16" s="9">
        <v>46914.5</v>
      </c>
      <c r="P16" s="9">
        <v>-217.96</v>
      </c>
      <c r="Q16" s="9">
        <v>446.39</v>
      </c>
      <c r="R16" s="9">
        <v>0</v>
      </c>
      <c r="S16" s="9">
        <v>228.43</v>
      </c>
      <c r="T16" s="9">
        <v>0</v>
      </c>
      <c r="U16" s="9">
        <v>0</v>
      </c>
      <c r="V16" s="9">
        <v>0</v>
      </c>
      <c r="W16" s="9">
        <v>0</v>
      </c>
      <c r="X16" s="9"/>
      <c r="Y16" s="9">
        <f t="shared" si="1"/>
        <v>42374.92</v>
      </c>
      <c r="Z16" s="9">
        <f t="shared" si="2"/>
        <v>2180.5</v>
      </c>
      <c r="AA16" s="9">
        <f t="shared" si="3"/>
        <v>2587.5100000000002</v>
      </c>
      <c r="AB16" s="9">
        <f t="shared" si="4"/>
        <v>47142.93</v>
      </c>
    </row>
    <row r="17" spans="1:28" s="12" customFormat="1" x14ac:dyDescent="0.25">
      <c r="A17" s="10"/>
      <c r="B17" s="10"/>
      <c r="C17" s="10" t="s">
        <v>71</v>
      </c>
      <c r="D17" s="10"/>
      <c r="E17" s="10"/>
      <c r="F17" s="10"/>
      <c r="G17" s="10"/>
      <c r="H17" s="10"/>
      <c r="I17" s="10"/>
      <c r="J17" s="10">
        <f>SUM(J5:J16)</f>
        <v>25413</v>
      </c>
      <c r="K17" s="10"/>
      <c r="L17" s="10">
        <f t="shared" ref="L17:AB17" si="5">SUM(L5:L16)</f>
        <v>2190228.06</v>
      </c>
      <c r="M17" s="10">
        <f t="shared" si="5"/>
        <v>93845.83</v>
      </c>
      <c r="N17" s="10">
        <f t="shared" si="5"/>
        <v>50898.759999999995</v>
      </c>
      <c r="O17" s="10">
        <f t="shared" si="5"/>
        <v>2334972.6500000004</v>
      </c>
      <c r="P17" s="10">
        <f t="shared" si="5"/>
        <v>131630.28</v>
      </c>
      <c r="Q17" s="10">
        <f t="shared" si="5"/>
        <v>21683.990000000005</v>
      </c>
      <c r="R17" s="10">
        <f t="shared" si="5"/>
        <v>11321.49</v>
      </c>
      <c r="S17" s="10">
        <f t="shared" si="5"/>
        <v>164635.76</v>
      </c>
      <c r="T17" s="10">
        <f t="shared" si="5"/>
        <v>0</v>
      </c>
      <c r="U17" s="10">
        <f t="shared" si="5"/>
        <v>220535.25</v>
      </c>
      <c r="V17" s="10">
        <f t="shared" si="5"/>
        <v>91249.69</v>
      </c>
      <c r="W17" s="10">
        <f t="shared" si="5"/>
        <v>48040.06</v>
      </c>
      <c r="X17" s="10">
        <f t="shared" si="5"/>
        <v>359825</v>
      </c>
      <c r="Y17" s="10">
        <f t="shared" si="5"/>
        <v>2101323.09</v>
      </c>
      <c r="Z17" s="10">
        <f t="shared" si="5"/>
        <v>24280.130000000008</v>
      </c>
      <c r="AA17" s="10">
        <f t="shared" si="5"/>
        <v>14180.190000000002</v>
      </c>
      <c r="AB17" s="10">
        <f t="shared" si="5"/>
        <v>2139783.4099999997</v>
      </c>
    </row>
    <row r="18" spans="1:28" x14ac:dyDescent="0.25">
      <c r="A18" s="8">
        <v>1</v>
      </c>
      <c r="B18" s="8" t="s">
        <v>977</v>
      </c>
      <c r="C18" s="8" t="s">
        <v>978</v>
      </c>
      <c r="D18" s="8" t="s">
        <v>1011</v>
      </c>
      <c r="E18" s="8" t="s">
        <v>1012</v>
      </c>
      <c r="F18" s="8" t="s">
        <v>75</v>
      </c>
      <c r="G18" s="8" t="s">
        <v>76</v>
      </c>
      <c r="H18" s="8">
        <v>1015</v>
      </c>
      <c r="I18" s="8">
        <v>988</v>
      </c>
      <c r="J18" s="8">
        <v>27</v>
      </c>
      <c r="K18" s="8" t="s">
        <v>37</v>
      </c>
      <c r="L18" s="9">
        <v>24159.33</v>
      </c>
      <c r="M18" s="9">
        <v>6100.12</v>
      </c>
      <c r="N18" s="9">
        <v>1584.76</v>
      </c>
      <c r="O18" s="9">
        <v>31844.21</v>
      </c>
      <c r="P18" s="9">
        <v>396.58</v>
      </c>
      <c r="Q18" s="9">
        <v>256.01</v>
      </c>
      <c r="R18" s="9">
        <v>16.04</v>
      </c>
      <c r="S18" s="9">
        <v>668.63</v>
      </c>
      <c r="T18" s="9">
        <v>0</v>
      </c>
      <c r="U18" s="9">
        <v>0</v>
      </c>
      <c r="V18" s="9">
        <v>0</v>
      </c>
      <c r="W18" s="9">
        <v>0</v>
      </c>
      <c r="X18" s="9"/>
      <c r="Y18" s="9">
        <f t="shared" ref="Y18:Y29" si="6">L18+P18-U18</f>
        <v>24555.910000000003</v>
      </c>
      <c r="Z18" s="9">
        <f t="shared" ref="Z18:Z29" si="7">M18+Q18-V18</f>
        <v>6356.13</v>
      </c>
      <c r="AA18" s="9">
        <f t="shared" ref="AA18:AA29" si="8">N18+R18-W18</f>
        <v>1600.8</v>
      </c>
      <c r="AB18" s="9">
        <f t="shared" ref="AB18:AB29" si="9">O18+S18-X18</f>
        <v>32512.84</v>
      </c>
    </row>
    <row r="19" spans="1:28" x14ac:dyDescent="0.25">
      <c r="A19" s="8">
        <v>2</v>
      </c>
      <c r="B19" s="8" t="s">
        <v>977</v>
      </c>
      <c r="C19" s="8" t="s">
        <v>978</v>
      </c>
      <c r="D19" s="8" t="s">
        <v>1013</v>
      </c>
      <c r="E19" s="8" t="s">
        <v>1014</v>
      </c>
      <c r="F19" s="8" t="s">
        <v>75</v>
      </c>
      <c r="G19" s="8" t="s">
        <v>76</v>
      </c>
      <c r="H19" s="8">
        <v>5</v>
      </c>
      <c r="I19" s="8">
        <v>5</v>
      </c>
      <c r="J19" s="8">
        <v>95</v>
      </c>
      <c r="K19" s="8" t="s">
        <v>107</v>
      </c>
      <c r="L19" s="9">
        <v>37207.230000000003</v>
      </c>
      <c r="M19" s="9">
        <v>7357.63</v>
      </c>
      <c r="N19" s="9">
        <v>2705.57</v>
      </c>
      <c r="O19" s="9">
        <v>47270.43</v>
      </c>
      <c r="P19" s="9">
        <v>841.3</v>
      </c>
      <c r="Q19" s="9">
        <v>394.94</v>
      </c>
      <c r="R19" s="9">
        <v>56.43</v>
      </c>
      <c r="S19" s="9">
        <v>1292.67</v>
      </c>
      <c r="T19" s="9">
        <v>0</v>
      </c>
      <c r="U19" s="9">
        <v>0</v>
      </c>
      <c r="V19" s="9">
        <v>0</v>
      </c>
      <c r="W19" s="9">
        <v>0</v>
      </c>
      <c r="X19" s="9"/>
      <c r="Y19" s="9">
        <f t="shared" si="6"/>
        <v>38048.530000000006</v>
      </c>
      <c r="Z19" s="9">
        <f t="shared" si="7"/>
        <v>7752.57</v>
      </c>
      <c r="AA19" s="9">
        <f t="shared" si="8"/>
        <v>2762</v>
      </c>
      <c r="AB19" s="9">
        <f t="shared" si="9"/>
        <v>48563.1</v>
      </c>
    </row>
    <row r="20" spans="1:28" x14ac:dyDescent="0.25">
      <c r="A20" s="8">
        <v>3</v>
      </c>
      <c r="B20" s="8" t="s">
        <v>977</v>
      </c>
      <c r="C20" s="8" t="s">
        <v>978</v>
      </c>
      <c r="D20" s="8" t="s">
        <v>1015</v>
      </c>
      <c r="E20" s="8" t="s">
        <v>1016</v>
      </c>
      <c r="F20" s="8" t="s">
        <v>75</v>
      </c>
      <c r="G20" s="8" t="s">
        <v>76</v>
      </c>
      <c r="H20" s="8">
        <v>17140</v>
      </c>
      <c r="I20" s="8">
        <v>17140</v>
      </c>
      <c r="J20" s="8">
        <v>22</v>
      </c>
      <c r="K20" s="8" t="s">
        <v>107</v>
      </c>
      <c r="L20" s="9">
        <v>28163.51</v>
      </c>
      <c r="M20" s="9">
        <v>6942.17</v>
      </c>
      <c r="N20" s="9">
        <v>1936.77</v>
      </c>
      <c r="O20" s="9">
        <v>37042.449999999997</v>
      </c>
      <c r="P20" s="9">
        <v>363.88</v>
      </c>
      <c r="Q20" s="9">
        <v>299.70999999999998</v>
      </c>
      <c r="R20" s="9">
        <v>13.07</v>
      </c>
      <c r="S20" s="9">
        <v>676.66</v>
      </c>
      <c r="T20" s="9">
        <v>0</v>
      </c>
      <c r="U20" s="9">
        <v>0</v>
      </c>
      <c r="V20" s="9">
        <v>0</v>
      </c>
      <c r="W20" s="9">
        <v>0</v>
      </c>
      <c r="X20" s="9"/>
      <c r="Y20" s="9">
        <f t="shared" si="6"/>
        <v>28527.39</v>
      </c>
      <c r="Z20" s="9">
        <f t="shared" si="7"/>
        <v>7241.88</v>
      </c>
      <c r="AA20" s="9">
        <f t="shared" si="8"/>
        <v>1949.84</v>
      </c>
      <c r="AB20" s="9">
        <f t="shared" si="9"/>
        <v>37719.11</v>
      </c>
    </row>
    <row r="21" spans="1:28" x14ac:dyDescent="0.25">
      <c r="A21" s="8">
        <v>4</v>
      </c>
      <c r="B21" s="8" t="s">
        <v>977</v>
      </c>
      <c r="C21" s="8" t="s">
        <v>978</v>
      </c>
      <c r="D21" s="8" t="s">
        <v>1017</v>
      </c>
      <c r="E21" s="8" t="s">
        <v>1018</v>
      </c>
      <c r="F21" s="8" t="s">
        <v>75</v>
      </c>
      <c r="G21" s="8" t="s">
        <v>76</v>
      </c>
      <c r="H21" s="8">
        <v>453</v>
      </c>
      <c r="I21" s="8">
        <v>453</v>
      </c>
      <c r="J21" s="8">
        <v>9</v>
      </c>
      <c r="K21" s="8" t="s">
        <v>107</v>
      </c>
      <c r="L21" s="9">
        <v>30954.77</v>
      </c>
      <c r="M21" s="9">
        <v>6733.85</v>
      </c>
      <c r="N21" s="9">
        <v>2193.04</v>
      </c>
      <c r="O21" s="9">
        <v>39881.660000000003</v>
      </c>
      <c r="P21" s="9">
        <v>278.86</v>
      </c>
      <c r="Q21" s="9">
        <v>330.16</v>
      </c>
      <c r="R21" s="9">
        <v>5.35</v>
      </c>
      <c r="S21" s="9">
        <v>614.37</v>
      </c>
      <c r="T21" s="9">
        <v>0</v>
      </c>
      <c r="U21" s="9">
        <v>0</v>
      </c>
      <c r="V21" s="9">
        <v>0</v>
      </c>
      <c r="W21" s="9">
        <v>0</v>
      </c>
      <c r="X21" s="9"/>
      <c r="Y21" s="9">
        <f t="shared" si="6"/>
        <v>31233.63</v>
      </c>
      <c r="Z21" s="9">
        <f t="shared" si="7"/>
        <v>7064.01</v>
      </c>
      <c r="AA21" s="9">
        <f t="shared" si="8"/>
        <v>2198.39</v>
      </c>
      <c r="AB21" s="9">
        <f t="shared" si="9"/>
        <v>40496.030000000006</v>
      </c>
    </row>
    <row r="22" spans="1:28" x14ac:dyDescent="0.25">
      <c r="A22" s="8">
        <v>5</v>
      </c>
      <c r="B22" s="8" t="s">
        <v>977</v>
      </c>
      <c r="C22" s="8" t="s">
        <v>978</v>
      </c>
      <c r="D22" s="8" t="s">
        <v>1019</v>
      </c>
      <c r="E22" s="8" t="s">
        <v>1020</v>
      </c>
      <c r="F22" s="8" t="s">
        <v>75</v>
      </c>
      <c r="G22" s="8" t="s">
        <v>76</v>
      </c>
      <c r="H22" s="8">
        <v>21572</v>
      </c>
      <c r="I22" s="8">
        <v>21572</v>
      </c>
      <c r="J22" s="8">
        <v>5</v>
      </c>
      <c r="K22" s="8" t="s">
        <v>107</v>
      </c>
      <c r="L22" s="9">
        <v>37358.31</v>
      </c>
      <c r="M22" s="9">
        <v>9730.3700000000008</v>
      </c>
      <c r="N22" s="9">
        <v>2720.47</v>
      </c>
      <c r="O22" s="9">
        <v>49809.15</v>
      </c>
      <c r="P22" s="9">
        <v>252.7</v>
      </c>
      <c r="Q22" s="9">
        <v>399.73</v>
      </c>
      <c r="R22" s="9">
        <v>2.97</v>
      </c>
      <c r="S22" s="9">
        <v>655.4</v>
      </c>
      <c r="T22" s="9">
        <v>0</v>
      </c>
      <c r="U22" s="9">
        <v>0</v>
      </c>
      <c r="V22" s="9">
        <v>0</v>
      </c>
      <c r="W22" s="9">
        <v>0</v>
      </c>
      <c r="X22" s="9"/>
      <c r="Y22" s="9">
        <f t="shared" si="6"/>
        <v>37611.009999999995</v>
      </c>
      <c r="Z22" s="9">
        <f t="shared" si="7"/>
        <v>10130.1</v>
      </c>
      <c r="AA22" s="9">
        <f t="shared" si="8"/>
        <v>2723.4399999999996</v>
      </c>
      <c r="AB22" s="9">
        <f t="shared" si="9"/>
        <v>50464.55</v>
      </c>
    </row>
    <row r="23" spans="1:28" x14ac:dyDescent="0.25">
      <c r="A23" s="8">
        <v>6</v>
      </c>
      <c r="B23" s="8" t="s">
        <v>996</v>
      </c>
      <c r="C23" s="8" t="s">
        <v>978</v>
      </c>
      <c r="D23" s="8" t="s">
        <v>1021</v>
      </c>
      <c r="E23" s="8" t="s">
        <v>1022</v>
      </c>
      <c r="F23" s="8" t="s">
        <v>75</v>
      </c>
      <c r="G23" s="8" t="s">
        <v>76</v>
      </c>
      <c r="H23" s="8">
        <v>44576</v>
      </c>
      <c r="I23" s="8">
        <v>44331</v>
      </c>
      <c r="J23" s="8">
        <v>245</v>
      </c>
      <c r="K23" s="8" t="s">
        <v>37</v>
      </c>
      <c r="L23" s="9">
        <v>51948.97</v>
      </c>
      <c r="M23" s="9">
        <v>10475.969999999999</v>
      </c>
      <c r="N23" s="9">
        <v>3977.18</v>
      </c>
      <c r="O23" s="9">
        <v>66402.12</v>
      </c>
      <c r="P23" s="9">
        <v>1849.8</v>
      </c>
      <c r="Q23" s="9">
        <v>551.91999999999996</v>
      </c>
      <c r="R23" s="9">
        <v>145.53</v>
      </c>
      <c r="S23" s="9">
        <v>2547.25</v>
      </c>
      <c r="T23" s="9">
        <v>0</v>
      </c>
      <c r="U23" s="9">
        <v>0</v>
      </c>
      <c r="V23" s="9">
        <v>0</v>
      </c>
      <c r="W23" s="9">
        <v>0</v>
      </c>
      <c r="X23" s="9"/>
      <c r="Y23" s="9">
        <f t="shared" si="6"/>
        <v>53798.770000000004</v>
      </c>
      <c r="Z23" s="9">
        <f t="shared" si="7"/>
        <v>11027.89</v>
      </c>
      <c r="AA23" s="9">
        <f t="shared" si="8"/>
        <v>4122.71</v>
      </c>
      <c r="AB23" s="9">
        <f t="shared" si="9"/>
        <v>68949.37</v>
      </c>
    </row>
    <row r="24" spans="1:28" x14ac:dyDescent="0.25">
      <c r="A24" s="8">
        <v>7</v>
      </c>
      <c r="B24" s="8" t="s">
        <v>977</v>
      </c>
      <c r="C24" s="8" t="s">
        <v>978</v>
      </c>
      <c r="D24" s="8" t="s">
        <v>1023</v>
      </c>
      <c r="E24" s="8" t="s">
        <v>1024</v>
      </c>
      <c r="F24" s="8" t="s">
        <v>75</v>
      </c>
      <c r="G24" s="8" t="s">
        <v>76</v>
      </c>
      <c r="H24" s="8">
        <v>5466</v>
      </c>
      <c r="I24" s="8">
        <v>5402</v>
      </c>
      <c r="J24" s="8">
        <v>64</v>
      </c>
      <c r="K24" s="8" t="s">
        <v>37</v>
      </c>
      <c r="L24" s="9">
        <v>96361.91</v>
      </c>
      <c r="M24" s="9">
        <v>4887.3599999999997</v>
      </c>
      <c r="N24" s="9">
        <v>136.62</v>
      </c>
      <c r="O24" s="9">
        <v>101385.89</v>
      </c>
      <c r="P24" s="9">
        <v>721.06</v>
      </c>
      <c r="Q24" s="9">
        <v>962.04</v>
      </c>
      <c r="R24" s="9">
        <v>38.020000000000003</v>
      </c>
      <c r="S24" s="9">
        <v>1721.12</v>
      </c>
      <c r="T24" s="9">
        <v>0</v>
      </c>
      <c r="U24" s="9">
        <v>11052.02</v>
      </c>
      <c r="V24" s="9">
        <v>4887.3599999999997</v>
      </c>
      <c r="W24" s="9">
        <v>136.62</v>
      </c>
      <c r="X24" s="9">
        <v>16076</v>
      </c>
      <c r="Y24" s="9">
        <f t="shared" si="6"/>
        <v>86030.95</v>
      </c>
      <c r="Z24" s="9">
        <f t="shared" si="7"/>
        <v>962.04</v>
      </c>
      <c r="AA24" s="9">
        <f t="shared" si="8"/>
        <v>38.02000000000001</v>
      </c>
      <c r="AB24" s="9">
        <f t="shared" si="9"/>
        <v>87031.01</v>
      </c>
    </row>
    <row r="25" spans="1:28" x14ac:dyDescent="0.25">
      <c r="A25" s="8">
        <v>8</v>
      </c>
      <c r="B25" s="8" t="s">
        <v>977</v>
      </c>
      <c r="C25" s="8" t="s">
        <v>978</v>
      </c>
      <c r="D25" s="8" t="s">
        <v>1025</v>
      </c>
      <c r="E25" s="8" t="s">
        <v>1026</v>
      </c>
      <c r="F25" s="8" t="s">
        <v>75</v>
      </c>
      <c r="G25" s="8" t="s">
        <v>76</v>
      </c>
      <c r="H25" s="8">
        <v>19858</v>
      </c>
      <c r="I25" s="8">
        <v>19858</v>
      </c>
      <c r="J25" s="8">
        <v>16</v>
      </c>
      <c r="K25" s="8" t="s">
        <v>107</v>
      </c>
      <c r="L25" s="9">
        <v>43448.61</v>
      </c>
      <c r="M25" s="9">
        <v>10631.45</v>
      </c>
      <c r="N25" s="9">
        <v>3158.46</v>
      </c>
      <c r="O25" s="9">
        <v>57238.52</v>
      </c>
      <c r="P25" s="9">
        <v>379.64</v>
      </c>
      <c r="Q25" s="9">
        <v>464.55</v>
      </c>
      <c r="R25" s="9">
        <v>9.5</v>
      </c>
      <c r="S25" s="9">
        <v>853.69</v>
      </c>
      <c r="T25" s="9">
        <v>0</v>
      </c>
      <c r="U25" s="9">
        <v>0</v>
      </c>
      <c r="V25" s="9">
        <v>0</v>
      </c>
      <c r="W25" s="9">
        <v>0</v>
      </c>
      <c r="X25" s="9"/>
      <c r="Y25" s="9">
        <f t="shared" si="6"/>
        <v>43828.25</v>
      </c>
      <c r="Z25" s="9">
        <f t="shared" si="7"/>
        <v>11096</v>
      </c>
      <c r="AA25" s="9">
        <f t="shared" si="8"/>
        <v>3167.96</v>
      </c>
      <c r="AB25" s="9">
        <f t="shared" si="9"/>
        <v>58092.21</v>
      </c>
    </row>
    <row r="26" spans="1:28" x14ac:dyDescent="0.25">
      <c r="A26" s="8">
        <v>9</v>
      </c>
      <c r="B26" s="8" t="s">
        <v>229</v>
      </c>
      <c r="C26" s="8" t="s">
        <v>978</v>
      </c>
      <c r="D26" s="8" t="s">
        <v>1027</v>
      </c>
      <c r="E26" s="8" t="s">
        <v>1028</v>
      </c>
      <c r="F26" s="8" t="s">
        <v>75</v>
      </c>
      <c r="G26" s="8" t="s">
        <v>76</v>
      </c>
      <c r="H26" s="8">
        <v>3779</v>
      </c>
      <c r="I26" s="8">
        <v>3582</v>
      </c>
      <c r="J26" s="8">
        <v>197</v>
      </c>
      <c r="K26" s="8" t="s">
        <v>37</v>
      </c>
      <c r="L26" s="9">
        <v>47605.5</v>
      </c>
      <c r="M26" s="9">
        <v>10742.56</v>
      </c>
      <c r="N26" s="9">
        <v>751.53</v>
      </c>
      <c r="O26" s="9">
        <v>59099.59</v>
      </c>
      <c r="P26" s="9">
        <v>1425.88</v>
      </c>
      <c r="Q26" s="9">
        <v>481.77</v>
      </c>
      <c r="R26" s="9">
        <v>117.02</v>
      </c>
      <c r="S26" s="9">
        <v>2024.67</v>
      </c>
      <c r="T26" s="9">
        <v>0</v>
      </c>
      <c r="U26" s="9">
        <v>0</v>
      </c>
      <c r="V26" s="9">
        <v>0</v>
      </c>
      <c r="W26" s="9">
        <v>0</v>
      </c>
      <c r="X26" s="9"/>
      <c r="Y26" s="9">
        <f t="shared" si="6"/>
        <v>49031.38</v>
      </c>
      <c r="Z26" s="9">
        <f t="shared" si="7"/>
        <v>11224.33</v>
      </c>
      <c r="AA26" s="9">
        <f t="shared" si="8"/>
        <v>868.55</v>
      </c>
      <c r="AB26" s="9">
        <f t="shared" si="9"/>
        <v>61124.259999999995</v>
      </c>
    </row>
    <row r="27" spans="1:28" x14ac:dyDescent="0.25">
      <c r="A27" s="8">
        <v>10</v>
      </c>
      <c r="B27" s="8" t="s">
        <v>103</v>
      </c>
      <c r="C27" s="8" t="s">
        <v>978</v>
      </c>
      <c r="D27" s="8" t="s">
        <v>1029</v>
      </c>
      <c r="E27" s="8" t="s">
        <v>1030</v>
      </c>
      <c r="F27" s="8" t="s">
        <v>75</v>
      </c>
      <c r="G27" s="8" t="s">
        <v>106</v>
      </c>
      <c r="H27" s="8">
        <v>0</v>
      </c>
      <c r="I27" s="8">
        <v>0</v>
      </c>
      <c r="J27" s="8">
        <v>470</v>
      </c>
      <c r="K27" s="8" t="s">
        <v>107</v>
      </c>
      <c r="L27" s="9">
        <v>92066.78</v>
      </c>
      <c r="M27" s="9">
        <v>5839.52</v>
      </c>
      <c r="N27" s="9">
        <v>2216.52</v>
      </c>
      <c r="O27" s="9">
        <v>100122.82</v>
      </c>
      <c r="P27" s="9">
        <v>3183.8</v>
      </c>
      <c r="Q27" s="9">
        <v>926.67</v>
      </c>
      <c r="R27" s="9">
        <v>279.18</v>
      </c>
      <c r="S27" s="9">
        <v>4389.6499999999996</v>
      </c>
      <c r="T27" s="9">
        <v>0</v>
      </c>
      <c r="U27" s="9">
        <v>7818.96</v>
      </c>
      <c r="V27" s="9">
        <v>5839.52</v>
      </c>
      <c r="W27" s="9">
        <v>2216.52</v>
      </c>
      <c r="X27" s="9">
        <v>15875</v>
      </c>
      <c r="Y27" s="9">
        <f t="shared" si="6"/>
        <v>87431.62</v>
      </c>
      <c r="Z27" s="9">
        <f t="shared" si="7"/>
        <v>926.67000000000007</v>
      </c>
      <c r="AA27" s="9">
        <f t="shared" si="8"/>
        <v>279.17999999999984</v>
      </c>
      <c r="AB27" s="9">
        <f t="shared" si="9"/>
        <v>88637.47</v>
      </c>
    </row>
    <row r="28" spans="1:28" x14ac:dyDescent="0.25">
      <c r="A28" s="8">
        <v>11</v>
      </c>
      <c r="B28" s="8" t="s">
        <v>103</v>
      </c>
      <c r="C28" s="8" t="s">
        <v>978</v>
      </c>
      <c r="D28" s="8" t="s">
        <v>1031</v>
      </c>
      <c r="E28" s="8" t="s">
        <v>1032</v>
      </c>
      <c r="F28" s="8" t="s">
        <v>75</v>
      </c>
      <c r="G28" s="8" t="s">
        <v>106</v>
      </c>
      <c r="H28" s="8">
        <v>0</v>
      </c>
      <c r="I28" s="8">
        <v>0</v>
      </c>
      <c r="J28" s="8">
        <v>470</v>
      </c>
      <c r="K28" s="8" t="s">
        <v>107</v>
      </c>
      <c r="L28" s="9">
        <v>0</v>
      </c>
      <c r="M28" s="9">
        <v>0</v>
      </c>
      <c r="N28" s="9">
        <v>0</v>
      </c>
      <c r="O28" s="9">
        <v>0</v>
      </c>
      <c r="P28" s="9">
        <v>3245.03</v>
      </c>
      <c r="Q28" s="9">
        <v>39.25</v>
      </c>
      <c r="R28" s="9">
        <v>279.18</v>
      </c>
      <c r="S28" s="9">
        <v>3563.46</v>
      </c>
      <c r="T28" s="9">
        <v>0</v>
      </c>
      <c r="U28" s="9">
        <v>0</v>
      </c>
      <c r="V28" s="9">
        <v>0</v>
      </c>
      <c r="W28" s="9">
        <v>0</v>
      </c>
      <c r="X28" s="9"/>
      <c r="Y28" s="9">
        <f t="shared" si="6"/>
        <v>3245.03</v>
      </c>
      <c r="Z28" s="9">
        <f t="shared" si="7"/>
        <v>39.25</v>
      </c>
      <c r="AA28" s="9">
        <f t="shared" si="8"/>
        <v>279.18</v>
      </c>
      <c r="AB28" s="9">
        <f t="shared" si="9"/>
        <v>3563.46</v>
      </c>
    </row>
    <row r="29" spans="1:28" x14ac:dyDescent="0.25">
      <c r="A29" s="8">
        <v>12</v>
      </c>
      <c r="B29" s="8" t="s">
        <v>103</v>
      </c>
      <c r="C29" s="8" t="s">
        <v>978</v>
      </c>
      <c r="D29" s="8" t="s">
        <v>1033</v>
      </c>
      <c r="E29" s="8" t="s">
        <v>1034</v>
      </c>
      <c r="F29" s="8" t="s">
        <v>75</v>
      </c>
      <c r="G29" s="8" t="s">
        <v>106</v>
      </c>
      <c r="H29" s="8">
        <v>0</v>
      </c>
      <c r="I29" s="8">
        <v>0</v>
      </c>
      <c r="J29" s="8">
        <v>470</v>
      </c>
      <c r="K29" s="8" t="s">
        <v>107</v>
      </c>
      <c r="L29" s="9">
        <v>6367.6</v>
      </c>
      <c r="M29" s="9">
        <v>2004.54</v>
      </c>
      <c r="N29" s="9">
        <v>557.86</v>
      </c>
      <c r="O29" s="9">
        <v>8930</v>
      </c>
      <c r="P29" s="9">
        <v>3245.03</v>
      </c>
      <c r="Q29" s="9">
        <v>53.09</v>
      </c>
      <c r="R29" s="9">
        <v>279.18</v>
      </c>
      <c r="S29" s="9">
        <v>3577.3</v>
      </c>
      <c r="T29" s="9">
        <v>0</v>
      </c>
      <c r="U29" s="9">
        <v>0</v>
      </c>
      <c r="V29" s="9">
        <v>0</v>
      </c>
      <c r="W29" s="9">
        <v>0</v>
      </c>
      <c r="X29" s="9"/>
      <c r="Y29" s="9">
        <f t="shared" si="6"/>
        <v>9612.630000000001</v>
      </c>
      <c r="Z29" s="9">
        <f t="shared" si="7"/>
        <v>2057.63</v>
      </c>
      <c r="AA29" s="9">
        <f t="shared" si="8"/>
        <v>837.04</v>
      </c>
      <c r="AB29" s="9">
        <f t="shared" si="9"/>
        <v>12507.3</v>
      </c>
    </row>
    <row r="30" spans="1:28" s="12" customFormat="1" ht="16.5" customHeight="1" x14ac:dyDescent="0.25">
      <c r="A30" s="10"/>
      <c r="B30" s="10"/>
      <c r="C30" s="10" t="s">
        <v>71</v>
      </c>
      <c r="D30" s="10"/>
      <c r="E30" s="10"/>
      <c r="F30" s="10"/>
      <c r="G30" s="10"/>
      <c r="H30" s="10"/>
      <c r="I30" s="10"/>
      <c r="J30" s="11">
        <f>SUM(J18:J29)</f>
        <v>2090</v>
      </c>
      <c r="K30" s="10"/>
      <c r="L30" s="11">
        <f t="shared" ref="L30:AB30" si="10">SUM(L18:L29)</f>
        <v>495642.52</v>
      </c>
      <c r="M30" s="11">
        <f t="shared" si="10"/>
        <v>81445.539999999994</v>
      </c>
      <c r="N30" s="11">
        <f t="shared" si="10"/>
        <v>21938.78</v>
      </c>
      <c r="O30" s="11">
        <f t="shared" si="10"/>
        <v>599026.84000000008</v>
      </c>
      <c r="P30" s="11">
        <f t="shared" si="10"/>
        <v>16183.560000000001</v>
      </c>
      <c r="Q30" s="11">
        <f t="shared" si="10"/>
        <v>5159.84</v>
      </c>
      <c r="R30" s="11">
        <f t="shared" si="10"/>
        <v>1241.47</v>
      </c>
      <c r="S30" s="11">
        <f t="shared" si="10"/>
        <v>22584.87</v>
      </c>
      <c r="T30" s="11">
        <f t="shared" si="10"/>
        <v>0</v>
      </c>
      <c r="U30" s="11">
        <f t="shared" si="10"/>
        <v>18870.98</v>
      </c>
      <c r="V30" s="11">
        <f t="shared" si="10"/>
        <v>10726.880000000001</v>
      </c>
      <c r="W30" s="11">
        <f t="shared" si="10"/>
        <v>2353.14</v>
      </c>
      <c r="X30" s="11">
        <f t="shared" si="10"/>
        <v>31951</v>
      </c>
      <c r="Y30" s="11">
        <f t="shared" si="10"/>
        <v>492955.10000000009</v>
      </c>
      <c r="Z30" s="11">
        <f t="shared" si="10"/>
        <v>75878.5</v>
      </c>
      <c r="AA30" s="11">
        <f t="shared" si="10"/>
        <v>20827.11</v>
      </c>
      <c r="AB30" s="11">
        <f t="shared" si="10"/>
        <v>589660.71000000008</v>
      </c>
    </row>
    <row r="31" spans="1:28" s="12" customFormat="1" ht="16.5" customHeight="1" x14ac:dyDescent="0.25">
      <c r="A31" s="10"/>
      <c r="B31" s="10"/>
      <c r="C31" s="10" t="s">
        <v>119</v>
      </c>
      <c r="D31" s="10"/>
      <c r="E31" s="10"/>
      <c r="F31" s="10"/>
      <c r="G31" s="10"/>
      <c r="H31" s="10"/>
      <c r="I31" s="10"/>
      <c r="J31" s="11">
        <f>J30+J17</f>
        <v>27503</v>
      </c>
      <c r="K31" s="11"/>
      <c r="L31" s="11">
        <f t="shared" ref="L31:AB31" si="11">L30+L17</f>
        <v>2685870.58</v>
      </c>
      <c r="M31" s="11">
        <f t="shared" si="11"/>
        <v>175291.37</v>
      </c>
      <c r="N31" s="11">
        <f t="shared" si="11"/>
        <v>72837.539999999994</v>
      </c>
      <c r="O31" s="11">
        <f t="shared" si="11"/>
        <v>2933999.49</v>
      </c>
      <c r="P31" s="11">
        <f t="shared" si="11"/>
        <v>147813.84</v>
      </c>
      <c r="Q31" s="11">
        <f t="shared" si="11"/>
        <v>26843.830000000005</v>
      </c>
      <c r="R31" s="11">
        <f t="shared" si="11"/>
        <v>12562.96</v>
      </c>
      <c r="S31" s="11">
        <f t="shared" si="11"/>
        <v>187220.63</v>
      </c>
      <c r="T31" s="11">
        <f t="shared" si="11"/>
        <v>0</v>
      </c>
      <c r="U31" s="11">
        <f t="shared" si="11"/>
        <v>239406.23</v>
      </c>
      <c r="V31" s="11">
        <f t="shared" si="11"/>
        <v>101976.57</v>
      </c>
      <c r="W31" s="11">
        <f t="shared" si="11"/>
        <v>50393.2</v>
      </c>
      <c r="X31" s="11">
        <f t="shared" si="11"/>
        <v>391776</v>
      </c>
      <c r="Y31" s="11">
        <f t="shared" si="11"/>
        <v>2594278.19</v>
      </c>
      <c r="Z31" s="11">
        <f t="shared" si="11"/>
        <v>100158.63</v>
      </c>
      <c r="AA31" s="11">
        <f t="shared" si="11"/>
        <v>35007.300000000003</v>
      </c>
      <c r="AB31" s="11">
        <f t="shared" si="11"/>
        <v>2729444.1199999996</v>
      </c>
    </row>
    <row r="32" spans="1:28" ht="18" customHeight="1" x14ac:dyDescent="0.25"/>
    <row r="33" spans="1:31" ht="18" customHeight="1" x14ac:dyDescent="0.25"/>
    <row r="36" spans="1:31" ht="15.75" x14ac:dyDescent="0.25">
      <c r="E36" s="13" t="s">
        <v>120</v>
      </c>
      <c r="G36" s="14"/>
      <c r="H36" s="14"/>
      <c r="I36" s="14"/>
      <c r="J36" s="14"/>
      <c r="K36" s="14"/>
      <c r="L36" s="13" t="s">
        <v>122</v>
      </c>
      <c r="M36" s="13"/>
      <c r="O36" s="14"/>
      <c r="Q36" s="14"/>
      <c r="R36" s="13" t="s">
        <v>121</v>
      </c>
      <c r="T36" s="14"/>
      <c r="U36" s="14"/>
      <c r="W36" s="14"/>
      <c r="X36" s="14"/>
      <c r="Y36" s="13" t="s">
        <v>123</v>
      </c>
      <c r="Z36" s="14"/>
      <c r="AA36" s="14"/>
      <c r="AB36" s="14"/>
    </row>
    <row r="37" spans="1:31" ht="15.75" x14ac:dyDescent="0.25">
      <c r="E37" s="13" t="s">
        <v>124</v>
      </c>
      <c r="G37" s="14"/>
      <c r="H37" s="14"/>
      <c r="I37" s="14"/>
      <c r="J37" s="14"/>
      <c r="K37" s="14"/>
      <c r="L37" s="13" t="s">
        <v>124</v>
      </c>
      <c r="M37" s="13"/>
      <c r="O37" s="14"/>
      <c r="Q37" s="14"/>
      <c r="R37" s="13" t="s">
        <v>124</v>
      </c>
      <c r="T37" s="14"/>
      <c r="U37" s="14"/>
      <c r="W37" s="14"/>
      <c r="X37" s="14"/>
      <c r="Y37" s="13" t="s">
        <v>124</v>
      </c>
      <c r="Z37" s="14"/>
      <c r="AA37" s="14"/>
      <c r="AB37" s="14"/>
    </row>
    <row r="39" spans="1:31" ht="32.25" customHeight="1" x14ac:dyDescent="0.55000000000000004">
      <c r="A39" s="75" t="s">
        <v>0</v>
      </c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1"/>
      <c r="AD39" s="1"/>
      <c r="AE39" s="1"/>
    </row>
    <row r="40" spans="1:31" ht="21.75" customHeight="1" x14ac:dyDescent="0.4">
      <c r="A40" s="76" t="s">
        <v>1575</v>
      </c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2"/>
      <c r="AD40" s="2"/>
      <c r="AE40" s="2"/>
    </row>
    <row r="41" spans="1:31" s="5" customFormat="1" ht="20.25" customHeight="1" x14ac:dyDescent="0.35">
      <c r="A41" s="3" t="s">
        <v>1</v>
      </c>
      <c r="B41" s="4"/>
      <c r="C41" s="3"/>
      <c r="D41" s="3"/>
      <c r="F41" s="3" t="s">
        <v>1042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s="7" customFormat="1" ht="90" x14ac:dyDescent="0.25">
      <c r="A42" s="6" t="s">
        <v>3</v>
      </c>
      <c r="B42" s="6" t="s">
        <v>4</v>
      </c>
      <c r="C42" s="6" t="s">
        <v>5</v>
      </c>
      <c r="D42" s="6" t="s">
        <v>6</v>
      </c>
      <c r="E42" s="6" t="s">
        <v>7</v>
      </c>
      <c r="F42" s="6" t="s">
        <v>8</v>
      </c>
      <c r="G42" s="6" t="s">
        <v>9</v>
      </c>
      <c r="H42" s="6" t="s">
        <v>10</v>
      </c>
      <c r="I42" s="6" t="s">
        <v>11</v>
      </c>
      <c r="J42" s="6" t="s">
        <v>12</v>
      </c>
      <c r="K42" s="6" t="s">
        <v>13</v>
      </c>
      <c r="L42" s="6" t="s">
        <v>14</v>
      </c>
      <c r="M42" s="6" t="s">
        <v>15</v>
      </c>
      <c r="N42" s="6" t="s">
        <v>16</v>
      </c>
      <c r="O42" s="6" t="s">
        <v>17</v>
      </c>
      <c r="P42" s="6" t="s">
        <v>18</v>
      </c>
      <c r="Q42" s="6" t="s">
        <v>19</v>
      </c>
      <c r="R42" s="6" t="s">
        <v>20</v>
      </c>
      <c r="S42" s="6" t="s">
        <v>21</v>
      </c>
      <c r="T42" s="6" t="s">
        <v>22</v>
      </c>
      <c r="U42" s="6" t="s">
        <v>23</v>
      </c>
      <c r="V42" s="6" t="s">
        <v>24</v>
      </c>
      <c r="W42" s="6" t="s">
        <v>25</v>
      </c>
      <c r="X42" s="6" t="s">
        <v>26</v>
      </c>
      <c r="Y42" s="6" t="s">
        <v>27</v>
      </c>
      <c r="Z42" s="6" t="s">
        <v>28</v>
      </c>
      <c r="AA42" s="6" t="s">
        <v>29</v>
      </c>
      <c r="AB42" s="6" t="s">
        <v>30</v>
      </c>
    </row>
    <row r="43" spans="1:31" s="15" customFormat="1" x14ac:dyDescent="0.25">
      <c r="A43" s="17">
        <v>1</v>
      </c>
      <c r="B43" s="17" t="s">
        <v>977</v>
      </c>
      <c r="C43" s="17" t="s">
        <v>978</v>
      </c>
      <c r="D43" s="17" t="s">
        <v>979</v>
      </c>
      <c r="E43" s="17" t="s">
        <v>980</v>
      </c>
      <c r="F43" s="17" t="s">
        <v>35</v>
      </c>
      <c r="G43" s="17" t="s">
        <v>144</v>
      </c>
      <c r="H43" s="17">
        <v>35619</v>
      </c>
      <c r="I43" s="17">
        <v>30851</v>
      </c>
      <c r="J43" s="17">
        <v>4768</v>
      </c>
      <c r="K43" s="17" t="s">
        <v>37</v>
      </c>
      <c r="L43" s="18">
        <v>535754.72</v>
      </c>
      <c r="M43" s="18">
        <v>5535.02</v>
      </c>
      <c r="N43" s="18">
        <v>2517.0700000000002</v>
      </c>
      <c r="O43" s="18">
        <v>543806.81000000006</v>
      </c>
      <c r="P43" s="18">
        <v>25526.81</v>
      </c>
      <c r="Q43" s="18">
        <v>6061.17</v>
      </c>
      <c r="R43" s="18">
        <v>2124.14</v>
      </c>
      <c r="S43" s="18">
        <v>33712.120000000003</v>
      </c>
      <c r="T43" s="18">
        <v>0</v>
      </c>
      <c r="U43" s="18">
        <v>151947.91</v>
      </c>
      <c r="V43" s="18">
        <v>5535.02</v>
      </c>
      <c r="W43" s="18">
        <v>2517.0700000000002</v>
      </c>
      <c r="X43" s="18">
        <v>160000</v>
      </c>
      <c r="Y43" s="9">
        <f t="shared" ref="Y43:Y54" si="12">L43+P43-U43</f>
        <v>409333.62</v>
      </c>
      <c r="Z43" s="9">
        <f t="shared" ref="Z43:Z54" si="13">M43+Q43-V43</f>
        <v>6061.17</v>
      </c>
      <c r="AA43" s="9">
        <f t="shared" ref="AA43:AA54" si="14">N43+R43-W43</f>
        <v>2124.14</v>
      </c>
      <c r="AB43" s="9">
        <f t="shared" ref="AB43:AB54" si="15">O43+S43-X43</f>
        <v>417518.93000000005</v>
      </c>
    </row>
    <row r="44" spans="1:31" s="15" customFormat="1" x14ac:dyDescent="0.25">
      <c r="A44" s="17">
        <v>2</v>
      </c>
      <c r="B44" s="17" t="s">
        <v>103</v>
      </c>
      <c r="C44" s="17" t="s">
        <v>978</v>
      </c>
      <c r="D44" s="17" t="s">
        <v>981</v>
      </c>
      <c r="E44" s="17" t="s">
        <v>982</v>
      </c>
      <c r="F44" s="17" t="s">
        <v>35</v>
      </c>
      <c r="G44" s="17" t="s">
        <v>983</v>
      </c>
      <c r="H44" s="17">
        <v>28231</v>
      </c>
      <c r="I44" s="17">
        <v>28229</v>
      </c>
      <c r="J44" s="17">
        <v>6</v>
      </c>
      <c r="K44" s="17" t="s">
        <v>37</v>
      </c>
      <c r="L44" s="18">
        <v>-844.75</v>
      </c>
      <c r="M44" s="18">
        <v>189.76</v>
      </c>
      <c r="N44" s="18">
        <v>223.21</v>
      </c>
      <c r="O44" s="18">
        <v>-431.78</v>
      </c>
      <c r="P44" s="18">
        <v>-178.92</v>
      </c>
      <c r="Q44" s="18">
        <v>0</v>
      </c>
      <c r="R44" s="18">
        <v>2.67</v>
      </c>
      <c r="S44" s="18">
        <v>-176.25</v>
      </c>
      <c r="T44" s="18">
        <v>0</v>
      </c>
      <c r="U44" s="18">
        <v>0</v>
      </c>
      <c r="V44" s="18">
        <v>0</v>
      </c>
      <c r="W44" s="18">
        <v>0</v>
      </c>
      <c r="X44" s="18"/>
      <c r="Y44" s="9">
        <f t="shared" si="12"/>
        <v>-1023.67</v>
      </c>
      <c r="Z44" s="9">
        <f t="shared" si="13"/>
        <v>189.76</v>
      </c>
      <c r="AA44" s="9">
        <f t="shared" si="14"/>
        <v>225.88</v>
      </c>
      <c r="AB44" s="9">
        <f t="shared" si="15"/>
        <v>-608.03</v>
      </c>
    </row>
    <row r="45" spans="1:31" s="15" customFormat="1" x14ac:dyDescent="0.25">
      <c r="A45" s="17">
        <v>3</v>
      </c>
      <c r="B45" s="17" t="s">
        <v>984</v>
      </c>
      <c r="C45" s="17" t="s">
        <v>978</v>
      </c>
      <c r="D45" s="17" t="s">
        <v>985</v>
      </c>
      <c r="E45" s="17" t="s">
        <v>986</v>
      </c>
      <c r="F45" s="17" t="s">
        <v>35</v>
      </c>
      <c r="G45" s="17" t="s">
        <v>45</v>
      </c>
      <c r="H45" s="17">
        <v>53290</v>
      </c>
      <c r="I45" s="17">
        <v>52350</v>
      </c>
      <c r="J45" s="17">
        <v>2820</v>
      </c>
      <c r="K45" s="17" t="s">
        <v>37</v>
      </c>
      <c r="L45" s="18">
        <v>231624.18</v>
      </c>
      <c r="M45" s="18">
        <v>2471.35</v>
      </c>
      <c r="N45" s="18">
        <v>829.97</v>
      </c>
      <c r="O45" s="18">
        <v>234925.5</v>
      </c>
      <c r="P45" s="18">
        <v>15171.49</v>
      </c>
      <c r="Q45" s="18">
        <v>2630.31</v>
      </c>
      <c r="R45" s="18">
        <v>1256.31</v>
      </c>
      <c r="S45" s="18">
        <v>19058.11</v>
      </c>
      <c r="T45" s="18">
        <v>0</v>
      </c>
      <c r="U45" s="18">
        <v>0</v>
      </c>
      <c r="V45" s="18">
        <v>0</v>
      </c>
      <c r="W45" s="18">
        <v>0</v>
      </c>
      <c r="X45" s="18"/>
      <c r="Y45" s="9">
        <f t="shared" si="12"/>
        <v>246795.66999999998</v>
      </c>
      <c r="Z45" s="9">
        <f t="shared" si="13"/>
        <v>5101.66</v>
      </c>
      <c r="AA45" s="9">
        <f t="shared" si="14"/>
        <v>2086.2799999999997</v>
      </c>
      <c r="AB45" s="9">
        <f t="shared" si="15"/>
        <v>253983.61</v>
      </c>
    </row>
    <row r="46" spans="1:31" s="15" customFormat="1" x14ac:dyDescent="0.25">
      <c r="A46" s="17">
        <v>4</v>
      </c>
      <c r="B46" s="17" t="s">
        <v>984</v>
      </c>
      <c r="C46" s="17" t="s">
        <v>978</v>
      </c>
      <c r="D46" s="17" t="s">
        <v>987</v>
      </c>
      <c r="E46" s="17" t="s">
        <v>988</v>
      </c>
      <c r="F46" s="17" t="s">
        <v>35</v>
      </c>
      <c r="G46" s="17" t="s">
        <v>41</v>
      </c>
      <c r="H46" s="17">
        <v>23424</v>
      </c>
      <c r="I46" s="17">
        <v>22569</v>
      </c>
      <c r="J46" s="17">
        <v>2565</v>
      </c>
      <c r="K46" s="17" t="s">
        <v>37</v>
      </c>
      <c r="L46" s="18">
        <v>170284.66</v>
      </c>
      <c r="M46" s="18">
        <v>1787.97</v>
      </c>
      <c r="N46" s="18">
        <v>613.45000000000005</v>
      </c>
      <c r="O46" s="18">
        <v>172686.07999999999</v>
      </c>
      <c r="P46" s="18">
        <v>13739.25</v>
      </c>
      <c r="Q46" s="18">
        <v>1925.09</v>
      </c>
      <c r="R46" s="18">
        <v>1142.71</v>
      </c>
      <c r="S46" s="18">
        <v>16807.05</v>
      </c>
      <c r="T46" s="18">
        <v>0</v>
      </c>
      <c r="U46" s="18">
        <v>0</v>
      </c>
      <c r="V46" s="18">
        <v>0</v>
      </c>
      <c r="W46" s="18">
        <v>0</v>
      </c>
      <c r="X46" s="18"/>
      <c r="Y46" s="9">
        <f t="shared" si="12"/>
        <v>184023.91</v>
      </c>
      <c r="Z46" s="9">
        <f t="shared" si="13"/>
        <v>3713.06</v>
      </c>
      <c r="AA46" s="9">
        <f t="shared" si="14"/>
        <v>1756.16</v>
      </c>
      <c r="AB46" s="9">
        <f t="shared" si="15"/>
        <v>189493.12999999998</v>
      </c>
    </row>
    <row r="47" spans="1:31" s="15" customFormat="1" x14ac:dyDescent="0.25">
      <c r="A47" s="17">
        <v>5</v>
      </c>
      <c r="B47" s="17" t="s">
        <v>984</v>
      </c>
      <c r="C47" s="17" t="s">
        <v>978</v>
      </c>
      <c r="D47" s="17" t="s">
        <v>989</v>
      </c>
      <c r="E47" s="17" t="s">
        <v>990</v>
      </c>
      <c r="F47" s="17" t="s">
        <v>35</v>
      </c>
      <c r="G47" s="17" t="s">
        <v>45</v>
      </c>
      <c r="H47" s="17">
        <v>2337</v>
      </c>
      <c r="I47" s="17">
        <v>1662</v>
      </c>
      <c r="J47" s="17">
        <v>2025</v>
      </c>
      <c r="K47" s="17" t="s">
        <v>37</v>
      </c>
      <c r="L47" s="18">
        <v>218392.66</v>
      </c>
      <c r="M47" s="18">
        <v>2193.9299999999998</v>
      </c>
      <c r="N47" s="18">
        <v>2407.04</v>
      </c>
      <c r="O47" s="18">
        <v>222993.63</v>
      </c>
      <c r="P47" s="18">
        <v>11221.49</v>
      </c>
      <c r="Q47" s="18">
        <v>2399.84</v>
      </c>
      <c r="R47" s="18">
        <v>902.14</v>
      </c>
      <c r="S47" s="18">
        <v>14523.47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si="12"/>
        <v>229614.15</v>
      </c>
      <c r="Z47" s="9">
        <f t="shared" si="13"/>
        <v>4593.7700000000004</v>
      </c>
      <c r="AA47" s="9">
        <f t="shared" si="14"/>
        <v>3309.18</v>
      </c>
      <c r="AB47" s="9">
        <f t="shared" si="15"/>
        <v>237517.1</v>
      </c>
    </row>
    <row r="48" spans="1:31" s="15" customFormat="1" x14ac:dyDescent="0.25">
      <c r="A48" s="17">
        <v>6</v>
      </c>
      <c r="B48" s="17" t="s">
        <v>984</v>
      </c>
      <c r="C48" s="17" t="s">
        <v>978</v>
      </c>
      <c r="D48" s="17" t="s">
        <v>992</v>
      </c>
      <c r="E48" s="17" t="s">
        <v>993</v>
      </c>
      <c r="F48" s="17" t="s">
        <v>35</v>
      </c>
      <c r="G48" s="17" t="s">
        <v>45</v>
      </c>
      <c r="H48" s="17">
        <v>21594</v>
      </c>
      <c r="I48" s="17">
        <v>21594</v>
      </c>
      <c r="J48" s="17">
        <v>0</v>
      </c>
      <c r="K48" s="17" t="s">
        <v>59</v>
      </c>
      <c r="L48" s="18">
        <v>14638.35</v>
      </c>
      <c r="M48" s="18">
        <v>720.73</v>
      </c>
      <c r="N48" s="18">
        <v>0</v>
      </c>
      <c r="O48" s="18">
        <v>15359.08</v>
      </c>
      <c r="P48" s="18">
        <v>813.5</v>
      </c>
      <c r="Q48" s="18">
        <v>147.83000000000001</v>
      </c>
      <c r="R48" s="18">
        <v>0</v>
      </c>
      <c r="S48" s="18">
        <v>961.33</v>
      </c>
      <c r="T48" s="18">
        <v>0</v>
      </c>
      <c r="U48" s="18">
        <v>0</v>
      </c>
      <c r="V48" s="18">
        <v>0</v>
      </c>
      <c r="W48" s="18">
        <v>0</v>
      </c>
      <c r="X48" s="18"/>
      <c r="Y48" s="9">
        <f t="shared" si="12"/>
        <v>15451.85</v>
      </c>
      <c r="Z48" s="9">
        <f t="shared" si="13"/>
        <v>868.56000000000006</v>
      </c>
      <c r="AA48" s="9">
        <f t="shared" si="14"/>
        <v>0</v>
      </c>
      <c r="AB48" s="9">
        <f t="shared" si="15"/>
        <v>16320.41</v>
      </c>
    </row>
    <row r="49" spans="1:28" s="15" customFormat="1" x14ac:dyDescent="0.25">
      <c r="A49" s="17">
        <v>7</v>
      </c>
      <c r="B49" s="17" t="s">
        <v>984</v>
      </c>
      <c r="C49" s="17" t="s">
        <v>978</v>
      </c>
      <c r="D49" s="17" t="s">
        <v>994</v>
      </c>
      <c r="E49" s="17" t="s">
        <v>995</v>
      </c>
      <c r="F49" s="17" t="s">
        <v>35</v>
      </c>
      <c r="G49" s="17" t="s">
        <v>41</v>
      </c>
      <c r="H49" s="17">
        <v>62828</v>
      </c>
      <c r="I49" s="17">
        <v>61171</v>
      </c>
      <c r="J49" s="17">
        <v>4971</v>
      </c>
      <c r="K49" s="17" t="s">
        <v>37</v>
      </c>
      <c r="L49" s="18">
        <v>160631.84</v>
      </c>
      <c r="M49" s="18">
        <v>1498.53</v>
      </c>
      <c r="N49" s="18">
        <v>1835.01</v>
      </c>
      <c r="O49" s="18">
        <v>163965.38</v>
      </c>
      <c r="P49" s="18">
        <v>26137.45</v>
      </c>
      <c r="Q49" s="18">
        <v>1756.07</v>
      </c>
      <c r="R49" s="18">
        <v>2214.58</v>
      </c>
      <c r="S49" s="18">
        <v>30108.1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12"/>
        <v>186769.29</v>
      </c>
      <c r="Z49" s="9">
        <f t="shared" si="13"/>
        <v>3254.6</v>
      </c>
      <c r="AA49" s="9">
        <f t="shared" si="14"/>
        <v>4049.59</v>
      </c>
      <c r="AB49" s="9">
        <f t="shared" si="15"/>
        <v>194073.48</v>
      </c>
    </row>
    <row r="50" spans="1:28" s="15" customFormat="1" x14ac:dyDescent="0.25">
      <c r="A50" s="17">
        <v>8</v>
      </c>
      <c r="B50" s="17" t="s">
        <v>996</v>
      </c>
      <c r="C50" s="17" t="s">
        <v>978</v>
      </c>
      <c r="D50" s="17" t="s">
        <v>997</v>
      </c>
      <c r="E50" s="17" t="s">
        <v>998</v>
      </c>
      <c r="F50" s="17" t="s">
        <v>35</v>
      </c>
      <c r="G50" s="17" t="s">
        <v>41</v>
      </c>
      <c r="H50" s="17">
        <v>67048</v>
      </c>
      <c r="I50" s="17">
        <v>65818</v>
      </c>
      <c r="J50" s="17">
        <v>3690</v>
      </c>
      <c r="K50" s="17" t="s">
        <v>37</v>
      </c>
      <c r="L50" s="18">
        <v>375431.24</v>
      </c>
      <c r="M50" s="18">
        <v>3932.84</v>
      </c>
      <c r="N50" s="18">
        <v>1700.03</v>
      </c>
      <c r="O50" s="18">
        <v>381064.11</v>
      </c>
      <c r="P50" s="18">
        <v>19098.34</v>
      </c>
      <c r="Q50" s="18">
        <v>4247.22</v>
      </c>
      <c r="R50" s="18">
        <v>1643.9</v>
      </c>
      <c r="S50" s="18">
        <v>24989.46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12"/>
        <v>394529.58</v>
      </c>
      <c r="Z50" s="9">
        <f t="shared" si="13"/>
        <v>8180.06</v>
      </c>
      <c r="AA50" s="9">
        <f t="shared" si="14"/>
        <v>3343.9300000000003</v>
      </c>
      <c r="AB50" s="9">
        <f t="shared" si="15"/>
        <v>406053.57</v>
      </c>
    </row>
    <row r="51" spans="1:28" s="15" customFormat="1" x14ac:dyDescent="0.25">
      <c r="A51" s="17">
        <v>9</v>
      </c>
      <c r="B51" s="17" t="s">
        <v>977</v>
      </c>
      <c r="C51" s="17" t="s">
        <v>978</v>
      </c>
      <c r="D51" s="17" t="s">
        <v>999</v>
      </c>
      <c r="E51" s="17" t="s">
        <v>1000</v>
      </c>
      <c r="F51" s="17" t="s">
        <v>35</v>
      </c>
      <c r="G51" s="17" t="s">
        <v>215</v>
      </c>
      <c r="H51" s="17">
        <v>180210</v>
      </c>
      <c r="I51" s="17">
        <v>178961</v>
      </c>
      <c r="J51" s="17">
        <v>1249</v>
      </c>
      <c r="K51" s="17" t="s">
        <v>37</v>
      </c>
      <c r="L51" s="18">
        <v>229098.15</v>
      </c>
      <c r="M51" s="18">
        <v>2436.83</v>
      </c>
      <c r="N51" s="18">
        <v>881.64</v>
      </c>
      <c r="O51" s="18">
        <v>232416.62</v>
      </c>
      <c r="P51" s="18">
        <v>6976.64</v>
      </c>
      <c r="Q51" s="18">
        <v>2592.4299999999998</v>
      </c>
      <c r="R51" s="18">
        <v>556.42999999999995</v>
      </c>
      <c r="S51" s="18">
        <v>10125.5</v>
      </c>
      <c r="T51" s="18">
        <v>0</v>
      </c>
      <c r="U51" s="18">
        <v>0</v>
      </c>
      <c r="V51" s="18">
        <v>0</v>
      </c>
      <c r="W51" s="18">
        <v>0</v>
      </c>
      <c r="X51" s="18"/>
      <c r="Y51" s="9">
        <f t="shared" si="12"/>
        <v>236074.79</v>
      </c>
      <c r="Z51" s="9">
        <f t="shared" si="13"/>
        <v>5029.26</v>
      </c>
      <c r="AA51" s="9">
        <f t="shared" si="14"/>
        <v>1438.07</v>
      </c>
      <c r="AB51" s="9">
        <f t="shared" si="15"/>
        <v>242542.12</v>
      </c>
    </row>
    <row r="52" spans="1:28" s="15" customFormat="1" x14ac:dyDescent="0.25">
      <c r="A52" s="17">
        <v>10</v>
      </c>
      <c r="B52" s="17" t="s">
        <v>229</v>
      </c>
      <c r="C52" s="17" t="s">
        <v>978</v>
      </c>
      <c r="D52" s="17" t="s">
        <v>1001</v>
      </c>
      <c r="E52" s="17" t="s">
        <v>1002</v>
      </c>
      <c r="F52" s="17" t="s">
        <v>35</v>
      </c>
      <c r="G52" s="17" t="s">
        <v>590</v>
      </c>
      <c r="H52" s="17">
        <v>82122</v>
      </c>
      <c r="I52" s="17">
        <v>81074</v>
      </c>
      <c r="J52" s="17">
        <v>1048</v>
      </c>
      <c r="K52" s="17" t="s">
        <v>37</v>
      </c>
      <c r="L52" s="18">
        <v>119574.37</v>
      </c>
      <c r="M52" s="18">
        <v>1245.54</v>
      </c>
      <c r="N52" s="18">
        <v>527.91999999999996</v>
      </c>
      <c r="O52" s="18">
        <v>121347.83</v>
      </c>
      <c r="P52" s="18">
        <v>6175</v>
      </c>
      <c r="Q52" s="18">
        <v>1344.74</v>
      </c>
      <c r="R52" s="18">
        <v>466.88</v>
      </c>
      <c r="S52" s="18">
        <v>7986.62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12"/>
        <v>125749.37</v>
      </c>
      <c r="Z52" s="9">
        <f t="shared" si="13"/>
        <v>2590.2799999999997</v>
      </c>
      <c r="AA52" s="9">
        <f t="shared" si="14"/>
        <v>994.8</v>
      </c>
      <c r="AB52" s="9">
        <f t="shared" si="15"/>
        <v>129334.45</v>
      </c>
    </row>
    <row r="53" spans="1:28" s="15" customFormat="1" x14ac:dyDescent="0.25">
      <c r="A53" s="17">
        <v>11</v>
      </c>
      <c r="B53" s="17" t="s">
        <v>1003</v>
      </c>
      <c r="C53" s="17" t="s">
        <v>978</v>
      </c>
      <c r="D53" s="17" t="s">
        <v>1004</v>
      </c>
      <c r="E53" s="17" t="s">
        <v>1005</v>
      </c>
      <c r="F53" s="17" t="s">
        <v>35</v>
      </c>
      <c r="G53" s="17" t="s">
        <v>1006</v>
      </c>
      <c r="H53" s="17">
        <v>130</v>
      </c>
      <c r="I53" s="17">
        <v>130</v>
      </c>
      <c r="J53" s="17">
        <v>0</v>
      </c>
      <c r="K53" s="17" t="s">
        <v>59</v>
      </c>
      <c r="L53" s="18">
        <v>4362.75</v>
      </c>
      <c r="M53" s="18">
        <v>87.13</v>
      </c>
      <c r="N53" s="18">
        <v>57.34</v>
      </c>
      <c r="O53" s="18">
        <v>4507.22</v>
      </c>
      <c r="P53" s="18">
        <v>3276.77</v>
      </c>
      <c r="Q53" s="18">
        <v>67.709999999999994</v>
      </c>
      <c r="R53" s="18">
        <v>0</v>
      </c>
      <c r="S53" s="18">
        <v>3344.48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12"/>
        <v>7639.52</v>
      </c>
      <c r="Z53" s="9">
        <f t="shared" si="13"/>
        <v>154.83999999999997</v>
      </c>
      <c r="AA53" s="9">
        <f t="shared" si="14"/>
        <v>57.34</v>
      </c>
      <c r="AB53" s="9">
        <f t="shared" si="15"/>
        <v>7851.7000000000007</v>
      </c>
    </row>
    <row r="54" spans="1:28" s="15" customFormat="1" x14ac:dyDescent="0.25">
      <c r="A54" s="17">
        <v>12</v>
      </c>
      <c r="B54" s="17" t="s">
        <v>1007</v>
      </c>
      <c r="C54" s="17" t="s">
        <v>978</v>
      </c>
      <c r="D54" s="17" t="s">
        <v>1008</v>
      </c>
      <c r="E54" s="17" t="s">
        <v>1009</v>
      </c>
      <c r="F54" s="17" t="s">
        <v>35</v>
      </c>
      <c r="G54" s="17" t="s">
        <v>1010</v>
      </c>
      <c r="H54" s="17">
        <v>6000</v>
      </c>
      <c r="I54" s="17">
        <v>6000</v>
      </c>
      <c r="J54" s="17">
        <v>0</v>
      </c>
      <c r="K54" s="17" t="s">
        <v>302</v>
      </c>
      <c r="L54" s="18">
        <v>42374.92</v>
      </c>
      <c r="M54" s="18">
        <v>2180.5</v>
      </c>
      <c r="N54" s="18">
        <v>2587.5100000000002</v>
      </c>
      <c r="O54" s="18">
        <v>47142.93</v>
      </c>
      <c r="P54" s="18">
        <v>-217.96</v>
      </c>
      <c r="Q54" s="18">
        <v>466.86</v>
      </c>
      <c r="R54" s="18">
        <v>0</v>
      </c>
      <c r="S54" s="18">
        <v>248.9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2"/>
        <v>42156.959999999999</v>
      </c>
      <c r="Z54" s="9">
        <f t="shared" si="13"/>
        <v>2647.36</v>
      </c>
      <c r="AA54" s="9">
        <f t="shared" si="14"/>
        <v>2587.5100000000002</v>
      </c>
      <c r="AB54" s="9">
        <f t="shared" si="15"/>
        <v>47391.83</v>
      </c>
    </row>
    <row r="55" spans="1:28" s="22" customFormat="1" x14ac:dyDescent="0.25">
      <c r="A55" s="19"/>
      <c r="B55" s="19"/>
      <c r="C55" s="10" t="s">
        <v>71</v>
      </c>
      <c r="D55" s="19"/>
      <c r="E55" s="19"/>
      <c r="F55" s="19"/>
      <c r="G55" s="19"/>
      <c r="H55" s="19"/>
      <c r="I55" s="19"/>
      <c r="J55" s="19">
        <f>SUM(J43:J54)</f>
        <v>23142</v>
      </c>
      <c r="K55" s="19"/>
      <c r="L55" s="20">
        <f t="shared" ref="L55:AB55" si="16">SUM(L43:L54)</f>
        <v>2101323.09</v>
      </c>
      <c r="M55" s="20">
        <f t="shared" si="16"/>
        <v>24280.13</v>
      </c>
      <c r="N55" s="20">
        <f t="shared" si="16"/>
        <v>14180.19</v>
      </c>
      <c r="O55" s="20">
        <f t="shared" si="16"/>
        <v>2139783.41</v>
      </c>
      <c r="P55" s="20">
        <f t="shared" si="16"/>
        <v>127739.85999999999</v>
      </c>
      <c r="Q55" s="20">
        <f t="shared" si="16"/>
        <v>23639.27</v>
      </c>
      <c r="R55" s="20">
        <f t="shared" si="16"/>
        <v>10309.76</v>
      </c>
      <c r="S55" s="20">
        <f t="shared" si="16"/>
        <v>161688.88999999998</v>
      </c>
      <c r="T55" s="20">
        <f t="shared" si="16"/>
        <v>0</v>
      </c>
      <c r="U55" s="20">
        <f t="shared" si="16"/>
        <v>151947.91</v>
      </c>
      <c r="V55" s="20">
        <f t="shared" si="16"/>
        <v>5535.02</v>
      </c>
      <c r="W55" s="20">
        <f t="shared" si="16"/>
        <v>2517.0700000000002</v>
      </c>
      <c r="X55" s="20">
        <f t="shared" si="16"/>
        <v>160000</v>
      </c>
      <c r="Y55" s="20">
        <f t="shared" si="16"/>
        <v>2077115.04</v>
      </c>
      <c r="Z55" s="20">
        <f t="shared" si="16"/>
        <v>42384.38</v>
      </c>
      <c r="AA55" s="20">
        <f t="shared" si="16"/>
        <v>21972.879999999997</v>
      </c>
      <c r="AB55" s="20">
        <f t="shared" si="16"/>
        <v>2141472.2999999998</v>
      </c>
    </row>
    <row r="56" spans="1:28" s="15" customFormat="1" x14ac:dyDescent="0.25">
      <c r="A56" s="17">
        <v>1</v>
      </c>
      <c r="B56" s="17" t="s">
        <v>977</v>
      </c>
      <c r="C56" s="17" t="s">
        <v>978</v>
      </c>
      <c r="D56" s="17" t="s">
        <v>1011</v>
      </c>
      <c r="E56" s="17" t="s">
        <v>1012</v>
      </c>
      <c r="F56" s="17" t="s">
        <v>75</v>
      </c>
      <c r="G56" s="17" t="s">
        <v>76</v>
      </c>
      <c r="H56" s="17">
        <v>1015</v>
      </c>
      <c r="I56" s="17">
        <v>1015</v>
      </c>
      <c r="J56" s="17">
        <v>21</v>
      </c>
      <c r="K56" s="17" t="s">
        <v>107</v>
      </c>
      <c r="L56" s="18">
        <v>24555.91</v>
      </c>
      <c r="M56" s="18">
        <v>6356.13</v>
      </c>
      <c r="N56" s="18">
        <v>1600.8</v>
      </c>
      <c r="O56" s="18">
        <v>32512.84</v>
      </c>
      <c r="P56" s="18">
        <v>380.56</v>
      </c>
      <c r="Q56" s="18">
        <v>268.36</v>
      </c>
      <c r="R56" s="18">
        <v>12.47</v>
      </c>
      <c r="S56" s="18">
        <v>661.39</v>
      </c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ref="Y56:Y68" si="17">L56+P56-U56</f>
        <v>24936.47</v>
      </c>
      <c r="Z56" s="9">
        <f t="shared" ref="Z56:Z68" si="18">M56+Q56-V56</f>
        <v>6624.49</v>
      </c>
      <c r="AA56" s="9">
        <f t="shared" ref="AA56:AA68" si="19">N56+R56-W56</f>
        <v>1613.27</v>
      </c>
      <c r="AB56" s="9">
        <f t="shared" ref="AB56:AB68" si="20">O56+S56-X56</f>
        <v>33174.230000000003</v>
      </c>
    </row>
    <row r="57" spans="1:28" s="15" customFormat="1" x14ac:dyDescent="0.25">
      <c r="A57" s="17">
        <v>2</v>
      </c>
      <c r="B57" s="17" t="s">
        <v>977</v>
      </c>
      <c r="C57" s="17" t="s">
        <v>978</v>
      </c>
      <c r="D57" s="17" t="s">
        <v>1013</v>
      </c>
      <c r="E57" s="17" t="s">
        <v>1014</v>
      </c>
      <c r="F57" s="17" t="s">
        <v>75</v>
      </c>
      <c r="G57" s="17" t="s">
        <v>76</v>
      </c>
      <c r="H57" s="17">
        <v>5</v>
      </c>
      <c r="I57" s="17">
        <v>5</v>
      </c>
      <c r="J57" s="17">
        <v>95</v>
      </c>
      <c r="K57" s="17" t="s">
        <v>107</v>
      </c>
      <c r="L57" s="18">
        <v>38048.53</v>
      </c>
      <c r="M57" s="18">
        <v>7752.57</v>
      </c>
      <c r="N57" s="18">
        <v>2762</v>
      </c>
      <c r="O57" s="18">
        <v>48563.1</v>
      </c>
      <c r="P57" s="18">
        <v>877.35</v>
      </c>
      <c r="Q57" s="18">
        <v>417.52</v>
      </c>
      <c r="R57" s="18">
        <v>56.43</v>
      </c>
      <c r="S57" s="18">
        <v>1351.3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7"/>
        <v>38925.879999999997</v>
      </c>
      <c r="Z57" s="9">
        <f t="shared" si="18"/>
        <v>8170.09</v>
      </c>
      <c r="AA57" s="9">
        <f t="shared" si="19"/>
        <v>2818.43</v>
      </c>
      <c r="AB57" s="9">
        <f t="shared" si="20"/>
        <v>49914.400000000001</v>
      </c>
    </row>
    <row r="58" spans="1:28" s="15" customFormat="1" x14ac:dyDescent="0.25">
      <c r="A58" s="17">
        <v>3</v>
      </c>
      <c r="B58" s="17" t="s">
        <v>977</v>
      </c>
      <c r="C58" s="17" t="s">
        <v>978</v>
      </c>
      <c r="D58" s="17" t="s">
        <v>1015</v>
      </c>
      <c r="E58" s="17" t="s">
        <v>1016</v>
      </c>
      <c r="F58" s="17" t="s">
        <v>75</v>
      </c>
      <c r="G58" s="17" t="s">
        <v>76</v>
      </c>
      <c r="H58" s="17">
        <v>17140</v>
      </c>
      <c r="I58" s="17">
        <v>17140</v>
      </c>
      <c r="J58" s="17">
        <v>22</v>
      </c>
      <c r="K58" s="17" t="s">
        <v>107</v>
      </c>
      <c r="L58" s="18">
        <v>28527.39</v>
      </c>
      <c r="M58" s="18">
        <v>7241.88</v>
      </c>
      <c r="N58" s="18">
        <v>1949.84</v>
      </c>
      <c r="O58" s="18">
        <v>37719.11</v>
      </c>
      <c r="P58" s="18">
        <v>387.82</v>
      </c>
      <c r="Q58" s="18">
        <v>313.18</v>
      </c>
      <c r="R58" s="18">
        <v>13.07</v>
      </c>
      <c r="S58" s="18">
        <v>714.07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7"/>
        <v>28915.21</v>
      </c>
      <c r="Z58" s="9">
        <f t="shared" si="18"/>
        <v>7555.06</v>
      </c>
      <c r="AA58" s="9">
        <f t="shared" si="19"/>
        <v>1962.9099999999999</v>
      </c>
      <c r="AB58" s="9">
        <f t="shared" si="20"/>
        <v>38433.18</v>
      </c>
    </row>
    <row r="59" spans="1:28" s="15" customFormat="1" x14ac:dyDescent="0.25">
      <c r="A59" s="17">
        <v>4</v>
      </c>
      <c r="B59" s="17" t="s">
        <v>977</v>
      </c>
      <c r="C59" s="17" t="s">
        <v>978</v>
      </c>
      <c r="D59" s="17" t="s">
        <v>1017</v>
      </c>
      <c r="E59" s="17" t="s">
        <v>1018</v>
      </c>
      <c r="F59" s="17" t="s">
        <v>75</v>
      </c>
      <c r="G59" s="17" t="s">
        <v>76</v>
      </c>
      <c r="H59" s="17">
        <v>453</v>
      </c>
      <c r="I59" s="17">
        <v>453</v>
      </c>
      <c r="J59" s="17">
        <v>9</v>
      </c>
      <c r="K59" s="17" t="s">
        <v>107</v>
      </c>
      <c r="L59" s="18">
        <v>31233.63</v>
      </c>
      <c r="M59" s="18">
        <v>7064.01</v>
      </c>
      <c r="N59" s="18">
        <v>2198.39</v>
      </c>
      <c r="O59" s="18">
        <v>40496.03</v>
      </c>
      <c r="P59" s="18">
        <v>300.38</v>
      </c>
      <c r="Q59" s="18">
        <v>344.14</v>
      </c>
      <c r="R59" s="18">
        <v>5.35</v>
      </c>
      <c r="S59" s="18">
        <v>649.87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7"/>
        <v>31534.010000000002</v>
      </c>
      <c r="Z59" s="9">
        <f t="shared" si="18"/>
        <v>7408.1500000000005</v>
      </c>
      <c r="AA59" s="9">
        <f t="shared" si="19"/>
        <v>2203.7399999999998</v>
      </c>
      <c r="AB59" s="9">
        <f t="shared" si="20"/>
        <v>41145.9</v>
      </c>
    </row>
    <row r="60" spans="1:28" s="15" customFormat="1" x14ac:dyDescent="0.25">
      <c r="A60" s="17">
        <v>5</v>
      </c>
      <c r="B60" s="17" t="s">
        <v>977</v>
      </c>
      <c r="C60" s="17" t="s">
        <v>978</v>
      </c>
      <c r="D60" s="17" t="s">
        <v>1019</v>
      </c>
      <c r="E60" s="17" t="s">
        <v>1020</v>
      </c>
      <c r="F60" s="17" t="s">
        <v>75</v>
      </c>
      <c r="G60" s="17" t="s">
        <v>76</v>
      </c>
      <c r="H60" s="17">
        <v>21572</v>
      </c>
      <c r="I60" s="17">
        <v>21572</v>
      </c>
      <c r="J60" s="17">
        <v>5</v>
      </c>
      <c r="K60" s="17" t="s">
        <v>107</v>
      </c>
      <c r="L60" s="18">
        <v>37611.01</v>
      </c>
      <c r="M60" s="18">
        <v>10130.1</v>
      </c>
      <c r="N60" s="18">
        <v>2723.44</v>
      </c>
      <c r="O60" s="18">
        <v>50464.55</v>
      </c>
      <c r="P60" s="18">
        <v>273.10000000000002</v>
      </c>
      <c r="Q60" s="18">
        <v>415.6</v>
      </c>
      <c r="R60" s="18">
        <v>2.97</v>
      </c>
      <c r="S60" s="18">
        <v>691.67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si="17"/>
        <v>37884.11</v>
      </c>
      <c r="Z60" s="9">
        <f t="shared" si="18"/>
        <v>10545.7</v>
      </c>
      <c r="AA60" s="9">
        <f t="shared" si="19"/>
        <v>2726.41</v>
      </c>
      <c r="AB60" s="9">
        <f t="shared" si="20"/>
        <v>51156.22</v>
      </c>
    </row>
    <row r="61" spans="1:28" s="15" customFormat="1" x14ac:dyDescent="0.25">
      <c r="A61" s="17">
        <v>6</v>
      </c>
      <c r="B61" s="17" t="s">
        <v>996</v>
      </c>
      <c r="C61" s="17" t="s">
        <v>978</v>
      </c>
      <c r="D61" s="17" t="s">
        <v>1021</v>
      </c>
      <c r="E61" s="17" t="s">
        <v>1022</v>
      </c>
      <c r="F61" s="17" t="s">
        <v>75</v>
      </c>
      <c r="G61" s="17" t="s">
        <v>76</v>
      </c>
      <c r="H61" s="17">
        <v>44901</v>
      </c>
      <c r="I61" s="17">
        <v>44576</v>
      </c>
      <c r="J61" s="17">
        <v>325</v>
      </c>
      <c r="K61" s="17" t="s">
        <v>37</v>
      </c>
      <c r="L61" s="18">
        <v>53798.77</v>
      </c>
      <c r="M61" s="18">
        <v>11027.89</v>
      </c>
      <c r="N61" s="18">
        <v>4122.71</v>
      </c>
      <c r="O61" s="18">
        <v>68949.37</v>
      </c>
      <c r="P61" s="18">
        <v>2435.38</v>
      </c>
      <c r="Q61" s="18">
        <v>589.21</v>
      </c>
      <c r="R61" s="18">
        <v>193.05</v>
      </c>
      <c r="S61" s="18">
        <v>3217.64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7"/>
        <v>56234.149999999994</v>
      </c>
      <c r="Z61" s="9">
        <f t="shared" si="18"/>
        <v>11617.099999999999</v>
      </c>
      <c r="AA61" s="9">
        <f t="shared" si="19"/>
        <v>4315.76</v>
      </c>
      <c r="AB61" s="9">
        <f t="shared" si="20"/>
        <v>72167.009999999995</v>
      </c>
    </row>
    <row r="62" spans="1:28" s="15" customFormat="1" x14ac:dyDescent="0.25">
      <c r="A62" s="17">
        <v>7</v>
      </c>
      <c r="B62" s="17" t="s">
        <v>977</v>
      </c>
      <c r="C62" s="17" t="s">
        <v>978</v>
      </c>
      <c r="D62" s="17" t="s">
        <v>1023</v>
      </c>
      <c r="E62" s="17" t="s">
        <v>1024</v>
      </c>
      <c r="F62" s="17" t="s">
        <v>75</v>
      </c>
      <c r="G62" s="17" t="s">
        <v>76</v>
      </c>
      <c r="H62" s="17">
        <v>5514</v>
      </c>
      <c r="I62" s="17">
        <v>5466</v>
      </c>
      <c r="J62" s="17">
        <v>48</v>
      </c>
      <c r="K62" s="17" t="s">
        <v>37</v>
      </c>
      <c r="L62" s="18">
        <v>86030.95</v>
      </c>
      <c r="M62" s="18">
        <v>962.04</v>
      </c>
      <c r="N62" s="18">
        <v>38.020000000000003</v>
      </c>
      <c r="O62" s="18">
        <v>87031.01</v>
      </c>
      <c r="P62" s="18">
        <v>651.91999999999996</v>
      </c>
      <c r="Q62" s="18">
        <v>986.54</v>
      </c>
      <c r="R62" s="18">
        <v>28.51</v>
      </c>
      <c r="S62" s="18">
        <v>1666.97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7"/>
        <v>86682.87</v>
      </c>
      <c r="Z62" s="9">
        <f t="shared" si="18"/>
        <v>1948.58</v>
      </c>
      <c r="AA62" s="9">
        <f t="shared" si="19"/>
        <v>66.53</v>
      </c>
      <c r="AB62" s="9">
        <f t="shared" si="20"/>
        <v>88697.98</v>
      </c>
    </row>
    <row r="63" spans="1:28" s="15" customFormat="1" x14ac:dyDescent="0.25">
      <c r="A63" s="17">
        <v>8</v>
      </c>
      <c r="B63" s="17" t="s">
        <v>977</v>
      </c>
      <c r="C63" s="17" t="s">
        <v>978</v>
      </c>
      <c r="D63" s="17" t="s">
        <v>1025</v>
      </c>
      <c r="E63" s="17" t="s">
        <v>1026</v>
      </c>
      <c r="F63" s="17" t="s">
        <v>75</v>
      </c>
      <c r="G63" s="17" t="s">
        <v>76</v>
      </c>
      <c r="H63" s="17">
        <v>19858</v>
      </c>
      <c r="I63" s="17">
        <v>19858</v>
      </c>
      <c r="J63" s="17">
        <v>16</v>
      </c>
      <c r="K63" s="17" t="s">
        <v>107</v>
      </c>
      <c r="L63" s="18">
        <v>43828.25</v>
      </c>
      <c r="M63" s="18">
        <v>11096</v>
      </c>
      <c r="N63" s="18">
        <v>3167.96</v>
      </c>
      <c r="O63" s="18">
        <v>58092.21</v>
      </c>
      <c r="P63" s="18">
        <v>408.97</v>
      </c>
      <c r="Q63" s="18">
        <v>483.82</v>
      </c>
      <c r="R63" s="18">
        <v>9.5</v>
      </c>
      <c r="S63" s="18">
        <v>902.29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7"/>
        <v>44237.22</v>
      </c>
      <c r="Z63" s="9">
        <f t="shared" si="18"/>
        <v>11579.82</v>
      </c>
      <c r="AA63" s="9">
        <f t="shared" si="19"/>
        <v>3177.46</v>
      </c>
      <c r="AB63" s="9">
        <f t="shared" si="20"/>
        <v>58994.5</v>
      </c>
    </row>
    <row r="64" spans="1:28" s="15" customFormat="1" x14ac:dyDescent="0.25">
      <c r="A64" s="17">
        <v>9</v>
      </c>
      <c r="B64" s="17" t="s">
        <v>229</v>
      </c>
      <c r="C64" s="17" t="s">
        <v>978</v>
      </c>
      <c r="D64" s="17" t="s">
        <v>1027</v>
      </c>
      <c r="E64" s="17" t="s">
        <v>1028</v>
      </c>
      <c r="F64" s="17" t="s">
        <v>75</v>
      </c>
      <c r="G64" s="17" t="s">
        <v>76</v>
      </c>
      <c r="H64" s="17">
        <v>3840</v>
      </c>
      <c r="I64" s="17">
        <v>3779</v>
      </c>
      <c r="J64" s="17">
        <v>61</v>
      </c>
      <c r="K64" s="17" t="s">
        <v>37</v>
      </c>
      <c r="L64" s="18">
        <v>49031.38</v>
      </c>
      <c r="M64" s="18">
        <v>11224.33</v>
      </c>
      <c r="N64" s="18">
        <v>868.55</v>
      </c>
      <c r="O64" s="18">
        <v>61124.26</v>
      </c>
      <c r="P64" s="18">
        <v>555.32000000000005</v>
      </c>
      <c r="Q64" s="18">
        <v>508.43</v>
      </c>
      <c r="R64" s="18">
        <v>36.229999999999997</v>
      </c>
      <c r="S64" s="18">
        <v>1099.98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7"/>
        <v>49586.7</v>
      </c>
      <c r="Z64" s="9">
        <f t="shared" si="18"/>
        <v>11732.76</v>
      </c>
      <c r="AA64" s="9">
        <f t="shared" si="19"/>
        <v>904.78</v>
      </c>
      <c r="AB64" s="9">
        <f t="shared" si="20"/>
        <v>62224.240000000005</v>
      </c>
    </row>
    <row r="65" spans="1:31" s="15" customFormat="1" x14ac:dyDescent="0.25">
      <c r="A65" s="17">
        <v>10</v>
      </c>
      <c r="B65" s="17" t="s">
        <v>60</v>
      </c>
      <c r="C65" s="17" t="s">
        <v>1068</v>
      </c>
      <c r="D65" s="17" t="s">
        <v>1227</v>
      </c>
      <c r="E65" s="17" t="s">
        <v>1228</v>
      </c>
      <c r="F65" s="17" t="s">
        <v>75</v>
      </c>
      <c r="G65" s="17" t="s">
        <v>76</v>
      </c>
      <c r="H65" s="17">
        <v>656</v>
      </c>
      <c r="I65" s="17">
        <v>608</v>
      </c>
      <c r="J65" s="17">
        <v>48</v>
      </c>
      <c r="K65" s="17" t="s">
        <v>37</v>
      </c>
      <c r="L65" s="18">
        <v>55642.83</v>
      </c>
      <c r="M65" s="18">
        <v>4287.1899999999996</v>
      </c>
      <c r="N65" s="18">
        <v>15173.4</v>
      </c>
      <c r="O65" s="18">
        <v>75103.42</v>
      </c>
      <c r="P65" s="18">
        <v>591.38</v>
      </c>
      <c r="Q65" s="18">
        <v>616.66</v>
      </c>
      <c r="R65" s="18">
        <v>28.51</v>
      </c>
      <c r="S65" s="18">
        <v>1236.55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v>56234.21</v>
      </c>
      <c r="Z65" s="9">
        <v>15790.06</v>
      </c>
      <c r="AA65" s="9">
        <v>4315.7</v>
      </c>
      <c r="AB65" s="9">
        <v>76339.97</v>
      </c>
    </row>
    <row r="66" spans="1:31" s="15" customFormat="1" x14ac:dyDescent="0.25">
      <c r="A66" s="17">
        <v>11</v>
      </c>
      <c r="B66" s="17" t="s">
        <v>103</v>
      </c>
      <c r="C66" s="17" t="s">
        <v>978</v>
      </c>
      <c r="D66" s="17" t="s">
        <v>1029</v>
      </c>
      <c r="E66" s="17" t="s">
        <v>1030</v>
      </c>
      <c r="F66" s="17" t="s">
        <v>75</v>
      </c>
      <c r="G66" s="17" t="s">
        <v>106</v>
      </c>
      <c r="H66" s="17">
        <v>0</v>
      </c>
      <c r="I66" s="17">
        <v>0</v>
      </c>
      <c r="J66" s="17">
        <v>470</v>
      </c>
      <c r="K66" s="17" t="s">
        <v>107</v>
      </c>
      <c r="L66" s="18">
        <v>87431.62</v>
      </c>
      <c r="M66" s="18">
        <v>926.67</v>
      </c>
      <c r="N66" s="18">
        <v>279.18</v>
      </c>
      <c r="O66" s="18">
        <v>88637.47</v>
      </c>
      <c r="P66" s="18">
        <v>3273.23</v>
      </c>
      <c r="Q66" s="18">
        <v>980.51</v>
      </c>
      <c r="R66" s="18">
        <v>279.18</v>
      </c>
      <c r="S66" s="18">
        <v>4532.92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7"/>
        <v>90704.849999999991</v>
      </c>
      <c r="Z66" s="9">
        <f t="shared" si="18"/>
        <v>1907.1799999999998</v>
      </c>
      <c r="AA66" s="9">
        <f t="shared" si="19"/>
        <v>558.36</v>
      </c>
      <c r="AB66" s="9">
        <f t="shared" si="20"/>
        <v>93170.39</v>
      </c>
    </row>
    <row r="67" spans="1:31" s="15" customFormat="1" x14ac:dyDescent="0.25">
      <c r="A67" s="17">
        <v>12</v>
      </c>
      <c r="B67" s="17" t="s">
        <v>103</v>
      </c>
      <c r="C67" s="17" t="s">
        <v>978</v>
      </c>
      <c r="D67" s="17" t="s">
        <v>1031</v>
      </c>
      <c r="E67" s="17" t="s">
        <v>1032</v>
      </c>
      <c r="F67" s="17" t="s">
        <v>75</v>
      </c>
      <c r="G67" s="17" t="s">
        <v>106</v>
      </c>
      <c r="H67" s="17">
        <v>0</v>
      </c>
      <c r="I67" s="17">
        <v>0</v>
      </c>
      <c r="J67" s="17">
        <v>470</v>
      </c>
      <c r="K67" s="17" t="s">
        <v>107</v>
      </c>
      <c r="L67" s="18">
        <v>-24216.37</v>
      </c>
      <c r="M67" s="18">
        <v>39.25</v>
      </c>
      <c r="N67" s="18">
        <v>279.18</v>
      </c>
      <c r="O67" s="18">
        <v>-23897.94</v>
      </c>
      <c r="P67" s="18">
        <v>3273.23</v>
      </c>
      <c r="Q67" s="18">
        <v>0</v>
      </c>
      <c r="R67" s="18">
        <v>279.18</v>
      </c>
      <c r="S67" s="18">
        <v>3552.41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7"/>
        <v>-20943.14</v>
      </c>
      <c r="Z67" s="9">
        <f t="shared" si="18"/>
        <v>39.25</v>
      </c>
      <c r="AA67" s="9">
        <f t="shared" si="19"/>
        <v>558.36</v>
      </c>
      <c r="AB67" s="9">
        <f t="shared" si="20"/>
        <v>-20345.53</v>
      </c>
    </row>
    <row r="68" spans="1:31" s="15" customFormat="1" x14ac:dyDescent="0.25">
      <c r="A68" s="17">
        <v>13</v>
      </c>
      <c r="B68" s="17" t="s">
        <v>103</v>
      </c>
      <c r="C68" s="17" t="s">
        <v>978</v>
      </c>
      <c r="D68" s="17" t="s">
        <v>1033</v>
      </c>
      <c r="E68" s="17" t="s">
        <v>1034</v>
      </c>
      <c r="F68" s="17" t="s">
        <v>75</v>
      </c>
      <c r="G68" s="17" t="s">
        <v>106</v>
      </c>
      <c r="H68" s="17">
        <v>0</v>
      </c>
      <c r="I68" s="17">
        <v>0</v>
      </c>
      <c r="J68" s="17">
        <v>470</v>
      </c>
      <c r="K68" s="17" t="s">
        <v>107</v>
      </c>
      <c r="L68" s="18">
        <v>9612.6299999999992</v>
      </c>
      <c r="M68" s="18">
        <v>2057.63</v>
      </c>
      <c r="N68" s="18">
        <v>837.04</v>
      </c>
      <c r="O68" s="18">
        <v>12507.3</v>
      </c>
      <c r="P68" s="18">
        <v>3273.23</v>
      </c>
      <c r="Q68" s="18">
        <v>91.53</v>
      </c>
      <c r="R68" s="18">
        <v>279.18</v>
      </c>
      <c r="S68" s="18">
        <v>3643.94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7"/>
        <v>12885.859999999999</v>
      </c>
      <c r="Z68" s="9">
        <f t="shared" si="18"/>
        <v>2149.1600000000003</v>
      </c>
      <c r="AA68" s="9">
        <f t="shared" si="19"/>
        <v>1116.22</v>
      </c>
      <c r="AB68" s="9">
        <f t="shared" si="20"/>
        <v>16151.24</v>
      </c>
    </row>
    <row r="69" spans="1:31" s="12" customFormat="1" ht="16.5" customHeight="1" x14ac:dyDescent="0.25">
      <c r="A69" s="10"/>
      <c r="B69" s="10"/>
      <c r="C69" s="10" t="s">
        <v>71</v>
      </c>
      <c r="D69" s="10"/>
      <c r="E69" s="10"/>
      <c r="F69" s="10"/>
      <c r="G69" s="10"/>
      <c r="H69" s="10"/>
      <c r="I69" s="10"/>
      <c r="J69" s="11">
        <f>SUM(J56:J68)</f>
        <v>2060</v>
      </c>
      <c r="K69" s="11"/>
      <c r="L69" s="11">
        <f t="shared" ref="L69:AB69" si="21">SUM(L56:L68)</f>
        <v>521136.53</v>
      </c>
      <c r="M69" s="11">
        <f t="shared" si="21"/>
        <v>80165.69</v>
      </c>
      <c r="N69" s="11">
        <f t="shared" si="21"/>
        <v>36000.51</v>
      </c>
      <c r="O69" s="11">
        <f t="shared" si="21"/>
        <v>637302.7300000001</v>
      </c>
      <c r="P69" s="11">
        <f t="shared" si="21"/>
        <v>16681.87</v>
      </c>
      <c r="Q69" s="11">
        <f t="shared" si="21"/>
        <v>6015.5</v>
      </c>
      <c r="R69" s="11">
        <f t="shared" si="21"/>
        <v>1223.6300000000001</v>
      </c>
      <c r="S69" s="11">
        <f t="shared" si="21"/>
        <v>23921</v>
      </c>
      <c r="T69" s="11">
        <f t="shared" si="21"/>
        <v>0</v>
      </c>
      <c r="U69" s="11">
        <f t="shared" si="21"/>
        <v>0</v>
      </c>
      <c r="V69" s="11">
        <f t="shared" si="21"/>
        <v>0</v>
      </c>
      <c r="W69" s="11">
        <f t="shared" si="21"/>
        <v>0</v>
      </c>
      <c r="X69" s="11">
        <f t="shared" si="21"/>
        <v>0</v>
      </c>
      <c r="Y69" s="11">
        <f t="shared" si="21"/>
        <v>537818.39999999991</v>
      </c>
      <c r="Z69" s="11">
        <f t="shared" si="21"/>
        <v>97067.4</v>
      </c>
      <c r="AA69" s="11">
        <f t="shared" si="21"/>
        <v>26337.93</v>
      </c>
      <c r="AB69" s="11">
        <f t="shared" si="21"/>
        <v>661223.73</v>
      </c>
    </row>
    <row r="70" spans="1:31" s="12" customFormat="1" ht="16.5" customHeight="1" x14ac:dyDescent="0.25">
      <c r="A70" s="10"/>
      <c r="B70" s="10"/>
      <c r="C70" s="10" t="s">
        <v>119</v>
      </c>
      <c r="D70" s="10"/>
      <c r="E70" s="10"/>
      <c r="F70" s="10"/>
      <c r="G70" s="10"/>
      <c r="H70" s="10"/>
      <c r="I70" s="10"/>
      <c r="J70" s="11">
        <f>J69+J55</f>
        <v>25202</v>
      </c>
      <c r="K70" s="11"/>
      <c r="L70" s="11">
        <f t="shared" ref="L70:AC70" si="22">L69+L55</f>
        <v>2622459.62</v>
      </c>
      <c r="M70" s="11">
        <f t="shared" si="22"/>
        <v>104445.82</v>
      </c>
      <c r="N70" s="11">
        <f t="shared" si="22"/>
        <v>50180.700000000004</v>
      </c>
      <c r="O70" s="11">
        <f t="shared" si="22"/>
        <v>2777086.14</v>
      </c>
      <c r="P70" s="11">
        <f t="shared" si="22"/>
        <v>144421.72999999998</v>
      </c>
      <c r="Q70" s="11">
        <f t="shared" si="22"/>
        <v>29654.77</v>
      </c>
      <c r="R70" s="11">
        <f t="shared" si="22"/>
        <v>11533.39</v>
      </c>
      <c r="S70" s="11">
        <f t="shared" si="22"/>
        <v>185609.88999999998</v>
      </c>
      <c r="T70" s="11">
        <f t="shared" si="22"/>
        <v>0</v>
      </c>
      <c r="U70" s="11">
        <f t="shared" si="22"/>
        <v>151947.91</v>
      </c>
      <c r="V70" s="11">
        <f t="shared" si="22"/>
        <v>5535.02</v>
      </c>
      <c r="W70" s="11">
        <f t="shared" si="22"/>
        <v>2517.0700000000002</v>
      </c>
      <c r="X70" s="11">
        <f t="shared" si="22"/>
        <v>160000</v>
      </c>
      <c r="Y70" s="11">
        <f t="shared" si="22"/>
        <v>2614933.44</v>
      </c>
      <c r="Z70" s="11">
        <f t="shared" si="22"/>
        <v>139451.78</v>
      </c>
      <c r="AA70" s="11">
        <f t="shared" si="22"/>
        <v>48310.81</v>
      </c>
      <c r="AB70" s="11">
        <f t="shared" si="22"/>
        <v>2802696.03</v>
      </c>
      <c r="AC70" s="11">
        <f t="shared" si="22"/>
        <v>0</v>
      </c>
    </row>
    <row r="71" spans="1:31" s="12" customFormat="1" ht="16.5" customHeight="1" x14ac:dyDescent="0.25">
      <c r="A71" s="10"/>
      <c r="B71" s="10"/>
      <c r="C71" s="10" t="s">
        <v>1598</v>
      </c>
      <c r="D71" s="10"/>
      <c r="E71" s="10"/>
      <c r="F71" s="10"/>
      <c r="G71" s="10"/>
      <c r="H71" s="10"/>
      <c r="I71" s="10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>
        <f>Y43+Y45+Y46+Y47+Y48+Y49+Y50+Y51+Y52+Y53+Y54+Y56+Y57+Y58+Y59+Y60+Y61+Y62+Y63+Y64+Y66+Y68</f>
        <v>2580666.0400000005</v>
      </c>
      <c r="Z71" s="11">
        <f t="shared" ref="Z71:AB71" si="23">Z43+Z45+Z46+Z47+Z48+Z49+Z50+Z51+Z52+Z53+Z54+Z56+Z57+Z58+Z59+Z60+Z61+Z62+Z63+Z64+Z66+Z68</f>
        <v>123432.70999999998</v>
      </c>
      <c r="AA71" s="11">
        <f t="shared" si="23"/>
        <v>43210.869999999995</v>
      </c>
      <c r="AB71" s="11">
        <f t="shared" si="23"/>
        <v>2747309.6200000006</v>
      </c>
    </row>
    <row r="72" spans="1:31" ht="18" customHeight="1" x14ac:dyDescent="0.25"/>
    <row r="73" spans="1:31" ht="18" customHeight="1" x14ac:dyDescent="0.25"/>
    <row r="76" spans="1:31" ht="15.75" x14ac:dyDescent="0.25">
      <c r="E76" s="13" t="s">
        <v>120</v>
      </c>
      <c r="G76" s="14"/>
      <c r="H76" s="14"/>
      <c r="I76" s="14"/>
      <c r="J76" s="14"/>
      <c r="K76" s="14"/>
      <c r="L76" s="13" t="s">
        <v>122</v>
      </c>
      <c r="M76" s="13"/>
      <c r="O76" s="14"/>
      <c r="Q76" s="14"/>
      <c r="R76" s="13" t="s">
        <v>121</v>
      </c>
      <c r="T76" s="14"/>
      <c r="U76" s="14"/>
      <c r="W76" s="14"/>
      <c r="X76" s="14"/>
      <c r="Y76" s="13" t="s">
        <v>123</v>
      </c>
      <c r="Z76" s="14"/>
      <c r="AA76" s="14"/>
      <c r="AB76" s="14"/>
    </row>
    <row r="77" spans="1:31" ht="15.75" x14ac:dyDescent="0.25">
      <c r="E77" s="13" t="s">
        <v>124</v>
      </c>
      <c r="G77" s="14"/>
      <c r="H77" s="14"/>
      <c r="I77" s="14"/>
      <c r="J77" s="14"/>
      <c r="K77" s="14"/>
      <c r="L77" s="13" t="s">
        <v>124</v>
      </c>
      <c r="M77" s="13"/>
      <c r="O77" s="14"/>
      <c r="Q77" s="14"/>
      <c r="R77" s="13" t="s">
        <v>124</v>
      </c>
      <c r="T77" s="14"/>
      <c r="U77" s="14"/>
      <c r="W77" s="14"/>
      <c r="X77" s="14"/>
      <c r="Y77" s="13" t="s">
        <v>124</v>
      </c>
      <c r="Z77" s="14"/>
      <c r="AA77" s="14"/>
      <c r="AB77" s="14"/>
    </row>
    <row r="78" spans="1:31" ht="32.25" customHeight="1" x14ac:dyDescent="0.55000000000000004">
      <c r="A78" s="75" t="s">
        <v>0</v>
      </c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1"/>
      <c r="AD78" s="1"/>
      <c r="AE78" s="1"/>
    </row>
    <row r="79" spans="1:31" ht="21.75" customHeight="1" x14ac:dyDescent="0.4">
      <c r="A79" s="76" t="s">
        <v>1650</v>
      </c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2"/>
      <c r="AD79" s="2"/>
      <c r="AE79" s="2"/>
    </row>
    <row r="80" spans="1:31" s="5" customFormat="1" ht="20.25" customHeight="1" x14ac:dyDescent="0.35">
      <c r="A80" s="3" t="s">
        <v>1</v>
      </c>
      <c r="B80" s="4"/>
      <c r="C80" s="3"/>
      <c r="D80" s="3"/>
      <c r="F80" s="3" t="s">
        <v>1042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28" s="7" customFormat="1" ht="90" x14ac:dyDescent="0.25">
      <c r="A81" s="6" t="s">
        <v>3</v>
      </c>
      <c r="B81" s="6" t="s">
        <v>4</v>
      </c>
      <c r="C81" s="6" t="s">
        <v>5</v>
      </c>
      <c r="D81" s="6" t="s">
        <v>6</v>
      </c>
      <c r="E81" s="6" t="s">
        <v>7</v>
      </c>
      <c r="F81" s="6" t="s">
        <v>8</v>
      </c>
      <c r="G81" s="6" t="s">
        <v>9</v>
      </c>
      <c r="H81" s="6" t="s">
        <v>10</v>
      </c>
      <c r="I81" s="6" t="s">
        <v>11</v>
      </c>
      <c r="J81" s="6" t="s">
        <v>12</v>
      </c>
      <c r="K81" s="6" t="s">
        <v>13</v>
      </c>
      <c r="L81" s="6" t="s">
        <v>14</v>
      </c>
      <c r="M81" s="6" t="s">
        <v>15</v>
      </c>
      <c r="N81" s="6" t="s">
        <v>16</v>
      </c>
      <c r="O81" s="6" t="s">
        <v>17</v>
      </c>
      <c r="P81" s="6" t="s">
        <v>18</v>
      </c>
      <c r="Q81" s="6" t="s">
        <v>19</v>
      </c>
      <c r="R81" s="6" t="s">
        <v>20</v>
      </c>
      <c r="S81" s="6" t="s">
        <v>21</v>
      </c>
      <c r="T81" s="6" t="s">
        <v>22</v>
      </c>
      <c r="U81" s="6" t="s">
        <v>23</v>
      </c>
      <c r="V81" s="6" t="s">
        <v>24</v>
      </c>
      <c r="W81" s="6" t="s">
        <v>25</v>
      </c>
      <c r="X81" s="6" t="s">
        <v>26</v>
      </c>
      <c r="Y81" s="6" t="s">
        <v>27</v>
      </c>
      <c r="Z81" s="6" t="s">
        <v>28</v>
      </c>
      <c r="AA81" s="6" t="s">
        <v>29</v>
      </c>
      <c r="AB81" s="6" t="s">
        <v>30</v>
      </c>
    </row>
    <row r="82" spans="1:28" s="15" customFormat="1" x14ac:dyDescent="0.25">
      <c r="A82" s="17">
        <v>1</v>
      </c>
      <c r="B82" s="17" t="s">
        <v>977</v>
      </c>
      <c r="C82" s="17" t="s">
        <v>1662</v>
      </c>
      <c r="D82" s="17" t="s">
        <v>979</v>
      </c>
      <c r="E82" s="17" t="s">
        <v>980</v>
      </c>
      <c r="F82" s="17" t="s">
        <v>35</v>
      </c>
      <c r="G82" s="17" t="s">
        <v>144</v>
      </c>
      <c r="H82" s="17">
        <v>40978</v>
      </c>
      <c r="I82" s="17">
        <v>35619</v>
      </c>
      <c r="J82" s="17">
        <v>5359</v>
      </c>
      <c r="K82" s="17" t="s">
        <v>37</v>
      </c>
      <c r="L82" s="18">
        <v>409333.62</v>
      </c>
      <c r="M82" s="18">
        <v>6061.17</v>
      </c>
      <c r="N82" s="18">
        <v>2124.14</v>
      </c>
      <c r="O82" s="18">
        <v>417518.93</v>
      </c>
      <c r="P82" s="18">
        <v>28427.05</v>
      </c>
      <c r="Q82" s="18">
        <v>5667.35</v>
      </c>
      <c r="R82" s="18">
        <v>2387.4299999999998</v>
      </c>
      <c r="S82" s="18">
        <v>36481.83</v>
      </c>
      <c r="T82" s="18">
        <v>0</v>
      </c>
      <c r="U82" s="18">
        <v>0</v>
      </c>
      <c r="V82" s="18">
        <v>0</v>
      </c>
      <c r="W82" s="18">
        <v>0</v>
      </c>
      <c r="X82" s="18"/>
      <c r="Y82" s="18">
        <v>437760.67</v>
      </c>
      <c r="Z82" s="18">
        <v>11728.52</v>
      </c>
      <c r="AA82" s="18">
        <v>4511.57</v>
      </c>
      <c r="AB82" s="18">
        <v>454000.76</v>
      </c>
    </row>
    <row r="83" spans="1:28" s="15" customFormat="1" x14ac:dyDescent="0.25">
      <c r="A83" s="17">
        <v>2</v>
      </c>
      <c r="B83" s="17" t="s">
        <v>984</v>
      </c>
      <c r="C83" s="17" t="s">
        <v>1662</v>
      </c>
      <c r="D83" s="17" t="s">
        <v>985</v>
      </c>
      <c r="E83" s="17" t="s">
        <v>986</v>
      </c>
      <c r="F83" s="17" t="s">
        <v>35</v>
      </c>
      <c r="G83" s="17" t="s">
        <v>45</v>
      </c>
      <c r="H83" s="17">
        <v>54349</v>
      </c>
      <c r="I83" s="17">
        <v>53290</v>
      </c>
      <c r="J83" s="17">
        <v>3177</v>
      </c>
      <c r="K83" s="17" t="s">
        <v>37</v>
      </c>
      <c r="L83" s="18">
        <v>246795.67</v>
      </c>
      <c r="M83" s="18">
        <v>5101.66</v>
      </c>
      <c r="N83" s="18">
        <v>2086.2800000000002</v>
      </c>
      <c r="O83" s="18">
        <v>253983.61</v>
      </c>
      <c r="P83" s="18">
        <v>16984.900000000001</v>
      </c>
      <c r="Q83" s="18">
        <v>2495.12</v>
      </c>
      <c r="R83" s="18">
        <v>1415.35</v>
      </c>
      <c r="S83" s="18">
        <v>20895.37</v>
      </c>
      <c r="T83" s="18">
        <v>0</v>
      </c>
      <c r="U83" s="18">
        <v>0</v>
      </c>
      <c r="V83" s="18">
        <v>0</v>
      </c>
      <c r="W83" s="18">
        <v>0</v>
      </c>
      <c r="X83" s="18"/>
      <c r="Y83" s="18">
        <v>263780.57</v>
      </c>
      <c r="Z83" s="18">
        <v>7596.78</v>
      </c>
      <c r="AA83" s="18">
        <v>3501.63</v>
      </c>
      <c r="AB83" s="18">
        <v>274878.98</v>
      </c>
    </row>
    <row r="84" spans="1:28" s="15" customFormat="1" x14ac:dyDescent="0.25">
      <c r="A84" s="17">
        <v>3</v>
      </c>
      <c r="B84" s="17" t="s">
        <v>984</v>
      </c>
      <c r="C84" s="17" t="s">
        <v>1662</v>
      </c>
      <c r="D84" s="17" t="s">
        <v>987</v>
      </c>
      <c r="E84" s="17" t="s">
        <v>988</v>
      </c>
      <c r="F84" s="17" t="s">
        <v>35</v>
      </c>
      <c r="G84" s="17" t="s">
        <v>41</v>
      </c>
      <c r="H84" s="17">
        <v>24029</v>
      </c>
      <c r="I84" s="17">
        <v>23424</v>
      </c>
      <c r="J84" s="17">
        <v>1815</v>
      </c>
      <c r="K84" s="17" t="s">
        <v>37</v>
      </c>
      <c r="L84" s="18">
        <v>184023.91</v>
      </c>
      <c r="M84" s="18">
        <v>3713.06</v>
      </c>
      <c r="N84" s="18">
        <v>1756.16</v>
      </c>
      <c r="O84" s="18">
        <v>189493.13</v>
      </c>
      <c r="P84" s="18">
        <v>10646.75</v>
      </c>
      <c r="Q84" s="18">
        <v>1850.28</v>
      </c>
      <c r="R84" s="18">
        <v>808.58</v>
      </c>
      <c r="S84" s="18">
        <v>13305.61</v>
      </c>
      <c r="T84" s="18">
        <v>0</v>
      </c>
      <c r="U84" s="18">
        <v>0</v>
      </c>
      <c r="V84" s="18">
        <v>0</v>
      </c>
      <c r="W84" s="18">
        <v>0</v>
      </c>
      <c r="X84" s="18"/>
      <c r="Y84" s="18">
        <v>194670.66</v>
      </c>
      <c r="Z84" s="18">
        <v>5563.34</v>
      </c>
      <c r="AA84" s="18">
        <v>2564.7399999999998</v>
      </c>
      <c r="AB84" s="18">
        <v>202798.74</v>
      </c>
    </row>
    <row r="85" spans="1:28" s="15" customFormat="1" x14ac:dyDescent="0.25">
      <c r="A85" s="17">
        <v>4</v>
      </c>
      <c r="B85" s="17" t="s">
        <v>984</v>
      </c>
      <c r="C85" s="17" t="s">
        <v>1662</v>
      </c>
      <c r="D85" s="17" t="s">
        <v>989</v>
      </c>
      <c r="E85" s="17" t="s">
        <v>990</v>
      </c>
      <c r="F85" s="17" t="s">
        <v>35</v>
      </c>
      <c r="G85" s="17" t="s">
        <v>45</v>
      </c>
      <c r="H85" s="17">
        <v>2908</v>
      </c>
      <c r="I85" s="17">
        <v>2337</v>
      </c>
      <c r="J85" s="17">
        <v>1713</v>
      </c>
      <c r="K85" s="17" t="s">
        <v>37</v>
      </c>
      <c r="L85" s="18">
        <v>229614.15</v>
      </c>
      <c r="M85" s="18">
        <v>4593.7700000000004</v>
      </c>
      <c r="N85" s="18">
        <v>3309.18</v>
      </c>
      <c r="O85" s="18">
        <v>237517.1</v>
      </c>
      <c r="P85" s="18">
        <v>9239.35</v>
      </c>
      <c r="Q85" s="18">
        <v>2350.3000000000002</v>
      </c>
      <c r="R85" s="18">
        <v>763.14</v>
      </c>
      <c r="S85" s="18">
        <v>12352.79</v>
      </c>
      <c r="T85" s="18">
        <v>0</v>
      </c>
      <c r="U85" s="18">
        <v>0</v>
      </c>
      <c r="V85" s="18">
        <v>0</v>
      </c>
      <c r="W85" s="18">
        <v>0</v>
      </c>
      <c r="X85" s="18"/>
      <c r="Y85" s="18">
        <v>238853.5</v>
      </c>
      <c r="Z85" s="18">
        <v>6944.07</v>
      </c>
      <c r="AA85" s="18">
        <v>4072.32</v>
      </c>
      <c r="AB85" s="18">
        <v>249869.89</v>
      </c>
    </row>
    <row r="86" spans="1:28" s="15" customFormat="1" x14ac:dyDescent="0.25">
      <c r="A86" s="17">
        <v>5</v>
      </c>
      <c r="B86" s="17" t="s">
        <v>984</v>
      </c>
      <c r="C86" s="17" t="s">
        <v>1042</v>
      </c>
      <c r="D86" s="17" t="s">
        <v>992</v>
      </c>
      <c r="E86" s="17" t="s">
        <v>993</v>
      </c>
      <c r="F86" s="17" t="s">
        <v>35</v>
      </c>
      <c r="G86" s="17" t="s">
        <v>45</v>
      </c>
      <c r="H86" s="17">
        <v>21594</v>
      </c>
      <c r="I86" s="17">
        <v>21594</v>
      </c>
      <c r="J86" s="17">
        <v>0</v>
      </c>
      <c r="K86" s="17" t="s">
        <v>59</v>
      </c>
      <c r="L86" s="18">
        <v>15451.85</v>
      </c>
      <c r="M86" s="18">
        <v>868.56</v>
      </c>
      <c r="N86" s="18">
        <v>0</v>
      </c>
      <c r="O86" s="18">
        <v>16320.41</v>
      </c>
      <c r="P86" s="18">
        <v>736.25</v>
      </c>
      <c r="Q86" s="18">
        <v>155.87</v>
      </c>
      <c r="R86" s="18">
        <v>0</v>
      </c>
      <c r="S86" s="18">
        <v>892.12</v>
      </c>
      <c r="T86" s="18">
        <v>0</v>
      </c>
      <c r="U86" s="18">
        <v>0</v>
      </c>
      <c r="V86" s="18">
        <v>0</v>
      </c>
      <c r="W86" s="18">
        <v>0</v>
      </c>
      <c r="X86" s="18"/>
      <c r="Y86" s="18">
        <v>16188.1</v>
      </c>
      <c r="Z86" s="18">
        <v>1024.43</v>
      </c>
      <c r="AA86" s="18">
        <v>0</v>
      </c>
      <c r="AB86" s="18">
        <v>17212.53</v>
      </c>
    </row>
    <row r="87" spans="1:28" s="15" customFormat="1" x14ac:dyDescent="0.25">
      <c r="A87" s="17">
        <v>6</v>
      </c>
      <c r="B87" s="17" t="s">
        <v>984</v>
      </c>
      <c r="C87" s="17" t="s">
        <v>1662</v>
      </c>
      <c r="D87" s="17" t="s">
        <v>994</v>
      </c>
      <c r="E87" s="17" t="s">
        <v>995</v>
      </c>
      <c r="F87" s="17" t="s">
        <v>35</v>
      </c>
      <c r="G87" s="17" t="s">
        <v>41</v>
      </c>
      <c r="H87" s="17">
        <v>63779</v>
      </c>
      <c r="I87" s="17">
        <v>62828</v>
      </c>
      <c r="J87" s="17">
        <v>2853</v>
      </c>
      <c r="K87" s="17" t="s">
        <v>37</v>
      </c>
      <c r="L87" s="18">
        <v>186769.29</v>
      </c>
      <c r="M87" s="18">
        <v>3254.6</v>
      </c>
      <c r="N87" s="18">
        <v>4049.59</v>
      </c>
      <c r="O87" s="18">
        <v>194073.48</v>
      </c>
      <c r="P87" s="18">
        <v>15856.1</v>
      </c>
      <c r="Q87" s="18">
        <v>1839.48</v>
      </c>
      <c r="R87" s="18">
        <v>1271.01</v>
      </c>
      <c r="S87" s="18">
        <v>18966.59</v>
      </c>
      <c r="T87" s="18">
        <v>0</v>
      </c>
      <c r="U87" s="18">
        <v>0</v>
      </c>
      <c r="V87" s="18">
        <v>0</v>
      </c>
      <c r="W87" s="18">
        <v>0</v>
      </c>
      <c r="X87" s="18"/>
      <c r="Y87" s="18">
        <v>202625.39</v>
      </c>
      <c r="Z87" s="18">
        <v>5094.08</v>
      </c>
      <c r="AA87" s="18">
        <v>5320.6</v>
      </c>
      <c r="AB87" s="18">
        <v>213040.07</v>
      </c>
    </row>
    <row r="88" spans="1:28" s="15" customFormat="1" x14ac:dyDescent="0.25">
      <c r="A88" s="17">
        <v>7</v>
      </c>
      <c r="B88" s="17" t="s">
        <v>996</v>
      </c>
      <c r="C88" s="17" t="s">
        <v>1662</v>
      </c>
      <c r="D88" s="17" t="s">
        <v>997</v>
      </c>
      <c r="E88" s="17" t="s">
        <v>998</v>
      </c>
      <c r="F88" s="17" t="s">
        <v>35</v>
      </c>
      <c r="G88" s="17" t="s">
        <v>41</v>
      </c>
      <c r="H88" s="17">
        <v>67987</v>
      </c>
      <c r="I88" s="17">
        <v>67048</v>
      </c>
      <c r="J88" s="17">
        <v>2817</v>
      </c>
      <c r="K88" s="17" t="s">
        <v>37</v>
      </c>
      <c r="L88" s="18">
        <v>394529.58</v>
      </c>
      <c r="M88" s="18">
        <v>8180.06</v>
      </c>
      <c r="N88" s="18">
        <v>3343.93</v>
      </c>
      <c r="O88" s="18">
        <v>406053.57</v>
      </c>
      <c r="P88" s="18">
        <v>16461.650000000001</v>
      </c>
      <c r="Q88" s="18">
        <v>4014.56</v>
      </c>
      <c r="R88" s="18">
        <v>1254.97</v>
      </c>
      <c r="S88" s="18">
        <v>21731.18</v>
      </c>
      <c r="T88" s="18">
        <v>0</v>
      </c>
      <c r="U88" s="18">
        <v>0</v>
      </c>
      <c r="V88" s="18">
        <v>0</v>
      </c>
      <c r="W88" s="18">
        <v>0</v>
      </c>
      <c r="X88" s="18"/>
      <c r="Y88" s="18">
        <v>410991.23</v>
      </c>
      <c r="Z88" s="18">
        <v>12194.62</v>
      </c>
      <c r="AA88" s="18">
        <v>4598.8999999999996</v>
      </c>
      <c r="AB88" s="18">
        <v>427784.75</v>
      </c>
    </row>
    <row r="89" spans="1:28" s="15" customFormat="1" x14ac:dyDescent="0.25">
      <c r="A89" s="17">
        <v>8</v>
      </c>
      <c r="B89" s="17" t="s">
        <v>977</v>
      </c>
      <c r="C89" s="17" t="s">
        <v>1662</v>
      </c>
      <c r="D89" s="17" t="s">
        <v>999</v>
      </c>
      <c r="E89" s="17" t="s">
        <v>1000</v>
      </c>
      <c r="F89" s="17" t="s">
        <v>35</v>
      </c>
      <c r="G89" s="17" t="s">
        <v>215</v>
      </c>
      <c r="H89" s="17">
        <v>180784</v>
      </c>
      <c r="I89" s="17">
        <v>180210</v>
      </c>
      <c r="J89" s="17">
        <v>574</v>
      </c>
      <c r="K89" s="17" t="s">
        <v>37</v>
      </c>
      <c r="L89" s="18">
        <v>236074.79</v>
      </c>
      <c r="M89" s="18">
        <v>5029.26</v>
      </c>
      <c r="N89" s="18">
        <v>1438.07</v>
      </c>
      <c r="O89" s="18">
        <v>242542.12</v>
      </c>
      <c r="P89" s="18">
        <v>3577.55</v>
      </c>
      <c r="Q89" s="18">
        <v>2419.15</v>
      </c>
      <c r="R89" s="18">
        <v>255.72</v>
      </c>
      <c r="S89" s="18">
        <v>6252.42</v>
      </c>
      <c r="T89" s="18">
        <v>0</v>
      </c>
      <c r="U89" s="18">
        <v>0</v>
      </c>
      <c r="V89" s="18">
        <v>0</v>
      </c>
      <c r="W89" s="18">
        <v>0</v>
      </c>
      <c r="X89" s="18"/>
      <c r="Y89" s="18">
        <v>239652.34</v>
      </c>
      <c r="Z89" s="18">
        <v>7448.41</v>
      </c>
      <c r="AA89" s="18">
        <v>1693.79</v>
      </c>
      <c r="AB89" s="18">
        <v>248794.54</v>
      </c>
    </row>
    <row r="90" spans="1:28" s="15" customFormat="1" x14ac:dyDescent="0.25">
      <c r="A90" s="17">
        <v>9</v>
      </c>
      <c r="B90" s="17" t="s">
        <v>978</v>
      </c>
      <c r="C90" s="17" t="s">
        <v>1042</v>
      </c>
      <c r="D90" s="17" t="s">
        <v>1001</v>
      </c>
      <c r="E90" s="17" t="s">
        <v>1002</v>
      </c>
      <c r="F90" s="17" t="s">
        <v>35</v>
      </c>
      <c r="G90" s="17" t="s">
        <v>590</v>
      </c>
      <c r="H90" s="17">
        <v>83043</v>
      </c>
      <c r="I90" s="17">
        <v>82122</v>
      </c>
      <c r="J90" s="17">
        <v>921</v>
      </c>
      <c r="K90" s="17" t="s">
        <v>37</v>
      </c>
      <c r="L90" s="18">
        <v>125749.37</v>
      </c>
      <c r="M90" s="18">
        <v>2590.2800000000002</v>
      </c>
      <c r="N90" s="18">
        <v>994.8</v>
      </c>
      <c r="O90" s="18">
        <v>129334.45</v>
      </c>
      <c r="P90" s="18">
        <v>6055.2</v>
      </c>
      <c r="Q90" s="18">
        <v>1278.7</v>
      </c>
      <c r="R90" s="18">
        <v>410.31</v>
      </c>
      <c r="S90" s="18">
        <v>7744.21</v>
      </c>
      <c r="T90" s="18">
        <v>0</v>
      </c>
      <c r="U90" s="18">
        <v>0</v>
      </c>
      <c r="V90" s="18">
        <v>0</v>
      </c>
      <c r="W90" s="18">
        <v>0</v>
      </c>
      <c r="X90" s="18"/>
      <c r="Y90" s="18">
        <v>131804.57</v>
      </c>
      <c r="Z90" s="18">
        <v>3868.98</v>
      </c>
      <c r="AA90" s="18">
        <v>1405.11</v>
      </c>
      <c r="AB90" s="18">
        <v>137078.66</v>
      </c>
    </row>
    <row r="91" spans="1:28" s="15" customFormat="1" x14ac:dyDescent="0.25">
      <c r="A91" s="17">
        <v>10</v>
      </c>
      <c r="B91" s="17" t="s">
        <v>1003</v>
      </c>
      <c r="C91" s="17" t="s">
        <v>1662</v>
      </c>
      <c r="D91" s="17" t="s">
        <v>1004</v>
      </c>
      <c r="E91" s="17" t="s">
        <v>1005</v>
      </c>
      <c r="F91" s="17" t="s">
        <v>35</v>
      </c>
      <c r="G91" s="17" t="s">
        <v>1006</v>
      </c>
      <c r="H91" s="17">
        <v>130</v>
      </c>
      <c r="I91" s="17">
        <v>130</v>
      </c>
      <c r="J91" s="17">
        <v>0</v>
      </c>
      <c r="K91" s="17" t="s">
        <v>59</v>
      </c>
      <c r="L91" s="18">
        <v>7639.52</v>
      </c>
      <c r="M91" s="18">
        <v>154.84</v>
      </c>
      <c r="N91" s="18">
        <v>57.34</v>
      </c>
      <c r="O91" s="18">
        <v>7851.7</v>
      </c>
      <c r="P91" s="18">
        <v>641.05999999999995</v>
      </c>
      <c r="Q91" s="18">
        <v>64.239999999999995</v>
      </c>
      <c r="R91" s="18">
        <v>0</v>
      </c>
      <c r="S91" s="18">
        <v>705.3</v>
      </c>
      <c r="T91" s="18">
        <v>0</v>
      </c>
      <c r="U91" s="18">
        <v>0</v>
      </c>
      <c r="V91" s="18">
        <v>0</v>
      </c>
      <c r="W91" s="18">
        <v>0</v>
      </c>
      <c r="X91" s="18"/>
      <c r="Y91" s="18">
        <v>8280.58</v>
      </c>
      <c r="Z91" s="18">
        <v>219.08</v>
      </c>
      <c r="AA91" s="18">
        <v>57.34</v>
      </c>
      <c r="AB91" s="18">
        <v>8557</v>
      </c>
    </row>
    <row r="92" spans="1:28" s="15" customFormat="1" x14ac:dyDescent="0.25">
      <c r="A92" s="17">
        <v>11</v>
      </c>
      <c r="B92" s="17" t="s">
        <v>1007</v>
      </c>
      <c r="C92" s="17" t="s">
        <v>1662</v>
      </c>
      <c r="D92" s="17" t="s">
        <v>1008</v>
      </c>
      <c r="E92" s="17" t="s">
        <v>1009</v>
      </c>
      <c r="F92" s="17" t="s">
        <v>35</v>
      </c>
      <c r="G92" s="17" t="s">
        <v>1010</v>
      </c>
      <c r="H92" s="17">
        <v>6025</v>
      </c>
      <c r="I92" s="17">
        <v>6000</v>
      </c>
      <c r="J92" s="17">
        <v>25</v>
      </c>
      <c r="K92" s="17" t="s">
        <v>37</v>
      </c>
      <c r="L92" s="18">
        <v>42156.959999999999</v>
      </c>
      <c r="M92" s="18">
        <v>2647.36</v>
      </c>
      <c r="N92" s="18">
        <v>2587.5100000000002</v>
      </c>
      <c r="O92" s="18">
        <v>47391.83</v>
      </c>
      <c r="P92" s="18">
        <v>693.42</v>
      </c>
      <c r="Q92" s="18">
        <v>464.61</v>
      </c>
      <c r="R92" s="18">
        <v>11.14</v>
      </c>
      <c r="S92" s="18">
        <v>1169.17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42850.38</v>
      </c>
      <c r="Z92" s="18">
        <v>3111.97</v>
      </c>
      <c r="AA92" s="18">
        <v>2598.65</v>
      </c>
      <c r="AB92" s="18">
        <v>48561</v>
      </c>
    </row>
    <row r="93" spans="1:28" s="22" customFormat="1" x14ac:dyDescent="0.25">
      <c r="A93" s="19"/>
      <c r="B93" s="19"/>
      <c r="C93" s="10" t="s">
        <v>71</v>
      </c>
      <c r="D93" s="19"/>
      <c r="E93" s="19"/>
      <c r="F93" s="19"/>
      <c r="G93" s="19"/>
      <c r="H93" s="19"/>
      <c r="I93" s="19"/>
      <c r="J93" s="20">
        <f>SUM(J82:J92)</f>
        <v>19254</v>
      </c>
      <c r="K93" s="20">
        <f t="shared" ref="K93:AB93" si="24">SUM(K82:K92)</f>
        <v>0</v>
      </c>
      <c r="L93" s="20">
        <f t="shared" si="24"/>
        <v>2078138.7100000004</v>
      </c>
      <c r="M93" s="20">
        <f t="shared" si="24"/>
        <v>42194.619999999995</v>
      </c>
      <c r="N93" s="20">
        <f t="shared" si="24"/>
        <v>21747</v>
      </c>
      <c r="O93" s="20">
        <f t="shared" si="24"/>
        <v>2142080.33</v>
      </c>
      <c r="P93" s="20">
        <f t="shared" si="24"/>
        <v>109319.27999999998</v>
      </c>
      <c r="Q93" s="20">
        <f t="shared" si="24"/>
        <v>22599.660000000003</v>
      </c>
      <c r="R93" s="20">
        <f t="shared" si="24"/>
        <v>8577.65</v>
      </c>
      <c r="S93" s="20">
        <f t="shared" si="24"/>
        <v>140496.59</v>
      </c>
      <c r="T93" s="20">
        <f t="shared" si="24"/>
        <v>0</v>
      </c>
      <c r="U93" s="20">
        <f t="shared" si="24"/>
        <v>0</v>
      </c>
      <c r="V93" s="20">
        <f t="shared" si="24"/>
        <v>0</v>
      </c>
      <c r="W93" s="20">
        <f t="shared" si="24"/>
        <v>0</v>
      </c>
      <c r="X93" s="20">
        <f t="shared" si="24"/>
        <v>0</v>
      </c>
      <c r="Y93" s="20">
        <f t="shared" si="24"/>
        <v>2187457.9900000002</v>
      </c>
      <c r="Z93" s="20">
        <f t="shared" si="24"/>
        <v>64794.280000000006</v>
      </c>
      <c r="AA93" s="20">
        <f t="shared" si="24"/>
        <v>30324.650000000005</v>
      </c>
      <c r="AB93" s="20">
        <f t="shared" si="24"/>
        <v>2282576.9200000004</v>
      </c>
    </row>
    <row r="94" spans="1:28" s="15" customFormat="1" x14ac:dyDescent="0.25">
      <c r="A94" s="17">
        <v>1</v>
      </c>
      <c r="B94" s="17" t="s">
        <v>977</v>
      </c>
      <c r="C94" s="17" t="s">
        <v>1662</v>
      </c>
      <c r="D94" s="17" t="s">
        <v>1011</v>
      </c>
      <c r="E94" s="17" t="s">
        <v>1012</v>
      </c>
      <c r="F94" s="17" t="s">
        <v>75</v>
      </c>
      <c r="G94" s="17" t="s">
        <v>76</v>
      </c>
      <c r="H94" s="17">
        <v>1015</v>
      </c>
      <c r="I94" s="17">
        <v>1015</v>
      </c>
      <c r="J94" s="17">
        <v>21</v>
      </c>
      <c r="K94" s="17" t="s">
        <v>107</v>
      </c>
      <c r="L94" s="18">
        <v>24936.47</v>
      </c>
      <c r="M94" s="18">
        <v>6624.49</v>
      </c>
      <c r="N94" s="18">
        <v>1613.27</v>
      </c>
      <c r="O94" s="18">
        <v>33174.230000000003</v>
      </c>
      <c r="P94" s="18">
        <v>358.6</v>
      </c>
      <c r="Q94" s="18">
        <v>272.52</v>
      </c>
      <c r="R94" s="18">
        <v>12.47</v>
      </c>
      <c r="S94" s="18">
        <v>643.59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25295.07</v>
      </c>
      <c r="Z94" s="18">
        <v>6897.01</v>
      </c>
      <c r="AA94" s="18">
        <v>1625.74</v>
      </c>
      <c r="AB94" s="18">
        <v>33817.82</v>
      </c>
    </row>
    <row r="95" spans="1:28" s="15" customFormat="1" x14ac:dyDescent="0.25">
      <c r="A95" s="17">
        <v>2</v>
      </c>
      <c r="B95" s="17" t="s">
        <v>977</v>
      </c>
      <c r="C95" s="17" t="s">
        <v>1662</v>
      </c>
      <c r="D95" s="17" t="s">
        <v>1013</v>
      </c>
      <c r="E95" s="17" t="s">
        <v>1014</v>
      </c>
      <c r="F95" s="17" t="s">
        <v>75</v>
      </c>
      <c r="G95" s="17" t="s">
        <v>76</v>
      </c>
      <c r="H95" s="17">
        <v>5</v>
      </c>
      <c r="I95" s="17">
        <v>5</v>
      </c>
      <c r="J95" s="17">
        <v>95</v>
      </c>
      <c r="K95" s="17" t="s">
        <v>107</v>
      </c>
      <c r="L95" s="18">
        <v>38925.879999999997</v>
      </c>
      <c r="M95" s="18">
        <v>8170.09</v>
      </c>
      <c r="N95" s="18">
        <v>2818.43</v>
      </c>
      <c r="O95" s="18">
        <v>49914.400000000001</v>
      </c>
      <c r="P95" s="18">
        <v>847</v>
      </c>
      <c r="Q95" s="18">
        <v>427</v>
      </c>
      <c r="R95" s="18">
        <v>56.43</v>
      </c>
      <c r="S95" s="18">
        <v>1330.43</v>
      </c>
      <c r="T95" s="18">
        <v>0</v>
      </c>
      <c r="U95" s="18">
        <v>0</v>
      </c>
      <c r="V95" s="18">
        <v>0</v>
      </c>
      <c r="W95" s="18">
        <v>0</v>
      </c>
      <c r="X95" s="18"/>
      <c r="Y95" s="18">
        <v>39772.879999999997</v>
      </c>
      <c r="Z95" s="18">
        <v>8597.09</v>
      </c>
      <c r="AA95" s="18">
        <v>2874.86</v>
      </c>
      <c r="AB95" s="18">
        <v>51244.83</v>
      </c>
    </row>
    <row r="96" spans="1:28" s="15" customFormat="1" x14ac:dyDescent="0.25">
      <c r="A96" s="17">
        <v>3</v>
      </c>
      <c r="B96" s="17" t="s">
        <v>977</v>
      </c>
      <c r="C96" s="17" t="s">
        <v>1662</v>
      </c>
      <c r="D96" s="17" t="s">
        <v>1015</v>
      </c>
      <c r="E96" s="17" t="s">
        <v>1016</v>
      </c>
      <c r="F96" s="17" t="s">
        <v>75</v>
      </c>
      <c r="G96" s="17" t="s">
        <v>76</v>
      </c>
      <c r="H96" s="17">
        <v>17140</v>
      </c>
      <c r="I96" s="17">
        <v>17140</v>
      </c>
      <c r="J96" s="17">
        <v>22</v>
      </c>
      <c r="K96" s="17" t="s">
        <v>107</v>
      </c>
      <c r="L96" s="18">
        <v>28915.21</v>
      </c>
      <c r="M96" s="18">
        <v>7555.06</v>
      </c>
      <c r="N96" s="18">
        <v>1962.91</v>
      </c>
      <c r="O96" s="18">
        <v>38433.18</v>
      </c>
      <c r="P96" s="18">
        <v>365.2</v>
      </c>
      <c r="Q96" s="18">
        <v>317.2</v>
      </c>
      <c r="R96" s="18">
        <v>13.07</v>
      </c>
      <c r="S96" s="18">
        <v>695.47</v>
      </c>
      <c r="T96" s="18">
        <v>0</v>
      </c>
      <c r="U96" s="18">
        <v>0</v>
      </c>
      <c r="V96" s="18">
        <v>0</v>
      </c>
      <c r="W96" s="18">
        <v>0</v>
      </c>
      <c r="X96" s="18"/>
      <c r="Y96" s="18">
        <v>29280.41</v>
      </c>
      <c r="Z96" s="18">
        <v>7872.26</v>
      </c>
      <c r="AA96" s="18">
        <v>1975.98</v>
      </c>
      <c r="AB96" s="18">
        <v>39128.65</v>
      </c>
    </row>
    <row r="97" spans="1:29" s="15" customFormat="1" x14ac:dyDescent="0.25">
      <c r="A97" s="17">
        <v>4</v>
      </c>
      <c r="B97" s="17" t="s">
        <v>977</v>
      </c>
      <c r="C97" s="17" t="s">
        <v>1662</v>
      </c>
      <c r="D97" s="17" t="s">
        <v>1017</v>
      </c>
      <c r="E97" s="17" t="s">
        <v>1018</v>
      </c>
      <c r="F97" s="17" t="s">
        <v>75</v>
      </c>
      <c r="G97" s="17" t="s">
        <v>76</v>
      </c>
      <c r="H97" s="17">
        <v>453</v>
      </c>
      <c r="I97" s="17">
        <v>453</v>
      </c>
      <c r="J97" s="17">
        <v>9</v>
      </c>
      <c r="K97" s="17" t="s">
        <v>107</v>
      </c>
      <c r="L97" s="18">
        <v>31534.01</v>
      </c>
      <c r="M97" s="18">
        <v>7408.15</v>
      </c>
      <c r="N97" s="18">
        <v>2203.7399999999998</v>
      </c>
      <c r="O97" s="18">
        <v>41145.9</v>
      </c>
      <c r="P97" s="18">
        <v>279.39999999999998</v>
      </c>
      <c r="Q97" s="18">
        <v>347.19</v>
      </c>
      <c r="R97" s="18">
        <v>5.35</v>
      </c>
      <c r="S97" s="18">
        <v>631.94000000000005</v>
      </c>
      <c r="T97" s="18">
        <v>0</v>
      </c>
      <c r="U97" s="18">
        <v>0</v>
      </c>
      <c r="V97" s="18">
        <v>0</v>
      </c>
      <c r="W97" s="18">
        <v>0</v>
      </c>
      <c r="X97" s="18"/>
      <c r="Y97" s="18">
        <v>31813.41</v>
      </c>
      <c r="Z97" s="18">
        <v>7755.34</v>
      </c>
      <c r="AA97" s="18">
        <v>2209.09</v>
      </c>
      <c r="AB97" s="18">
        <v>41777.839999999997</v>
      </c>
    </row>
    <row r="98" spans="1:29" s="15" customFormat="1" x14ac:dyDescent="0.25">
      <c r="A98" s="17">
        <v>5</v>
      </c>
      <c r="B98" s="17" t="s">
        <v>977</v>
      </c>
      <c r="C98" s="17" t="s">
        <v>1662</v>
      </c>
      <c r="D98" s="17" t="s">
        <v>1019</v>
      </c>
      <c r="E98" s="17" t="s">
        <v>1020</v>
      </c>
      <c r="F98" s="17" t="s">
        <v>75</v>
      </c>
      <c r="G98" s="17" t="s">
        <v>76</v>
      </c>
      <c r="H98" s="17">
        <v>21572</v>
      </c>
      <c r="I98" s="17">
        <v>21572</v>
      </c>
      <c r="J98" s="17">
        <v>5</v>
      </c>
      <c r="K98" s="17" t="s">
        <v>107</v>
      </c>
      <c r="L98" s="18">
        <v>37884.11</v>
      </c>
      <c r="M98" s="18">
        <v>10545.7</v>
      </c>
      <c r="N98" s="18">
        <v>2726.41</v>
      </c>
      <c r="O98" s="18">
        <v>51156.22</v>
      </c>
      <c r="P98" s="18">
        <v>253</v>
      </c>
      <c r="Q98" s="18">
        <v>418.35</v>
      </c>
      <c r="R98" s="18">
        <v>2.97</v>
      </c>
      <c r="S98" s="18">
        <v>674.32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38137.11</v>
      </c>
      <c r="Z98" s="18">
        <v>10964.05</v>
      </c>
      <c r="AA98" s="18">
        <v>2729.38</v>
      </c>
      <c r="AB98" s="18">
        <v>51830.54</v>
      </c>
    </row>
    <row r="99" spans="1:29" s="15" customFormat="1" x14ac:dyDescent="0.25">
      <c r="A99" s="17">
        <v>6</v>
      </c>
      <c r="B99" s="17" t="s">
        <v>996</v>
      </c>
      <c r="C99" s="17" t="s">
        <v>1662</v>
      </c>
      <c r="D99" s="17" t="s">
        <v>1021</v>
      </c>
      <c r="E99" s="17" t="s">
        <v>1022</v>
      </c>
      <c r="F99" s="17" t="s">
        <v>75</v>
      </c>
      <c r="G99" s="17" t="s">
        <v>76</v>
      </c>
      <c r="H99" s="17">
        <v>45211</v>
      </c>
      <c r="I99" s="17">
        <v>44901</v>
      </c>
      <c r="J99" s="17">
        <v>310</v>
      </c>
      <c r="K99" s="17" t="s">
        <v>37</v>
      </c>
      <c r="L99" s="18">
        <v>56234.15</v>
      </c>
      <c r="M99" s="18">
        <v>11617.1</v>
      </c>
      <c r="N99" s="18">
        <v>4315.76</v>
      </c>
      <c r="O99" s="18">
        <v>72167.009999999995</v>
      </c>
      <c r="P99" s="18">
        <v>2293.5</v>
      </c>
      <c r="Q99" s="18">
        <v>613.41</v>
      </c>
      <c r="R99" s="18">
        <v>184.14</v>
      </c>
      <c r="S99" s="18">
        <v>3091.05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58527.65</v>
      </c>
      <c r="Z99" s="18">
        <v>12230.51</v>
      </c>
      <c r="AA99" s="18">
        <v>4499.8999999999996</v>
      </c>
      <c r="AB99" s="18">
        <v>75258.06</v>
      </c>
    </row>
    <row r="100" spans="1:29" s="15" customFormat="1" x14ac:dyDescent="0.25">
      <c r="A100" s="17">
        <v>7</v>
      </c>
      <c r="B100" s="17" t="s">
        <v>977</v>
      </c>
      <c r="C100" s="17" t="s">
        <v>1662</v>
      </c>
      <c r="D100" s="17" t="s">
        <v>1023</v>
      </c>
      <c r="E100" s="17" t="s">
        <v>1024</v>
      </c>
      <c r="F100" s="17" t="s">
        <v>75</v>
      </c>
      <c r="G100" s="17" t="s">
        <v>76</v>
      </c>
      <c r="H100" s="17">
        <v>5549</v>
      </c>
      <c r="I100" s="17">
        <v>5514</v>
      </c>
      <c r="J100" s="17">
        <v>35</v>
      </c>
      <c r="K100" s="17" t="s">
        <v>37</v>
      </c>
      <c r="L100" s="18">
        <v>86682.87</v>
      </c>
      <c r="M100" s="18">
        <v>1948.58</v>
      </c>
      <c r="N100" s="18">
        <v>66.53</v>
      </c>
      <c r="O100" s="18">
        <v>88697.98</v>
      </c>
      <c r="P100" s="18">
        <v>533.5</v>
      </c>
      <c r="Q100" s="18">
        <v>893.24</v>
      </c>
      <c r="R100" s="18">
        <v>20.79</v>
      </c>
      <c r="S100" s="18">
        <v>1447.53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87216.37</v>
      </c>
      <c r="Z100" s="18">
        <v>2841.82</v>
      </c>
      <c r="AA100" s="18">
        <v>87.32</v>
      </c>
      <c r="AB100" s="18">
        <v>90145.51</v>
      </c>
    </row>
    <row r="101" spans="1:29" s="15" customFormat="1" x14ac:dyDescent="0.25">
      <c r="A101" s="17">
        <v>8</v>
      </c>
      <c r="B101" s="17" t="s">
        <v>977</v>
      </c>
      <c r="C101" s="17" t="s">
        <v>1662</v>
      </c>
      <c r="D101" s="17" t="s">
        <v>1025</v>
      </c>
      <c r="E101" s="17" t="s">
        <v>1026</v>
      </c>
      <c r="F101" s="17" t="s">
        <v>75</v>
      </c>
      <c r="G101" s="17" t="s">
        <v>76</v>
      </c>
      <c r="H101" s="17">
        <v>19858</v>
      </c>
      <c r="I101" s="17">
        <v>19858</v>
      </c>
      <c r="J101" s="17">
        <v>16</v>
      </c>
      <c r="K101" s="17" t="s">
        <v>107</v>
      </c>
      <c r="L101" s="18">
        <v>44237.22</v>
      </c>
      <c r="M101" s="18">
        <v>11579.82</v>
      </c>
      <c r="N101" s="18">
        <v>3177.46</v>
      </c>
      <c r="O101" s="18">
        <v>58994.5</v>
      </c>
      <c r="P101" s="18">
        <v>380.6</v>
      </c>
      <c r="Q101" s="18">
        <v>488</v>
      </c>
      <c r="R101" s="18">
        <v>9.5</v>
      </c>
      <c r="S101" s="18">
        <v>878.1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44617.82</v>
      </c>
      <c r="Z101" s="18">
        <v>12067.82</v>
      </c>
      <c r="AA101" s="18">
        <v>3186.96</v>
      </c>
      <c r="AB101" s="18">
        <v>59872.6</v>
      </c>
    </row>
    <row r="102" spans="1:29" s="15" customFormat="1" x14ac:dyDescent="0.25">
      <c r="A102" s="17">
        <v>9</v>
      </c>
      <c r="B102" s="17" t="s">
        <v>978</v>
      </c>
      <c r="C102" s="17" t="s">
        <v>1042</v>
      </c>
      <c r="D102" s="17" t="s">
        <v>1027</v>
      </c>
      <c r="E102" s="17" t="s">
        <v>1028</v>
      </c>
      <c r="F102" s="17" t="s">
        <v>75</v>
      </c>
      <c r="G102" s="17" t="s">
        <v>76</v>
      </c>
      <c r="H102" s="17">
        <v>3869</v>
      </c>
      <c r="I102" s="17">
        <v>3840</v>
      </c>
      <c r="J102" s="17">
        <v>29</v>
      </c>
      <c r="K102" s="17" t="s">
        <v>37</v>
      </c>
      <c r="L102" s="18">
        <v>49586.7</v>
      </c>
      <c r="M102" s="18">
        <v>11732.76</v>
      </c>
      <c r="N102" s="18">
        <v>904.78</v>
      </c>
      <c r="O102" s="18">
        <v>62224.24</v>
      </c>
      <c r="P102" s="18">
        <v>328.9</v>
      </c>
      <c r="Q102" s="18">
        <v>518.98</v>
      </c>
      <c r="R102" s="18">
        <v>17.23</v>
      </c>
      <c r="S102" s="18">
        <v>865.11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49915.6</v>
      </c>
      <c r="Z102" s="18">
        <v>12251.74</v>
      </c>
      <c r="AA102" s="18">
        <v>922.01</v>
      </c>
      <c r="AB102" s="18">
        <v>63089.35</v>
      </c>
    </row>
    <row r="103" spans="1:29" s="15" customFormat="1" x14ac:dyDescent="0.25">
      <c r="A103" s="17">
        <v>10</v>
      </c>
      <c r="B103" s="17" t="s">
        <v>103</v>
      </c>
      <c r="C103" s="17" t="s">
        <v>1662</v>
      </c>
      <c r="D103" s="17" t="s">
        <v>1029</v>
      </c>
      <c r="E103" s="17" t="s">
        <v>1030</v>
      </c>
      <c r="F103" s="17" t="s">
        <v>75</v>
      </c>
      <c r="G103" s="17" t="s">
        <v>106</v>
      </c>
      <c r="H103" s="17">
        <v>0</v>
      </c>
      <c r="I103" s="17">
        <v>0</v>
      </c>
      <c r="J103" s="17">
        <v>470</v>
      </c>
      <c r="K103" s="17" t="s">
        <v>107</v>
      </c>
      <c r="L103" s="18">
        <v>90704.85</v>
      </c>
      <c r="M103" s="18">
        <v>1907.18</v>
      </c>
      <c r="N103" s="18">
        <v>558.36</v>
      </c>
      <c r="O103" s="18">
        <v>93170.39</v>
      </c>
      <c r="P103" s="18">
        <v>3212</v>
      </c>
      <c r="Q103" s="18">
        <v>926.47</v>
      </c>
      <c r="R103" s="18">
        <v>279.18</v>
      </c>
      <c r="S103" s="18">
        <v>4417.6499999999996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93916.85</v>
      </c>
      <c r="Z103" s="18">
        <v>2833.65</v>
      </c>
      <c r="AA103" s="18">
        <v>837.54</v>
      </c>
      <c r="AB103" s="18">
        <v>97588.04</v>
      </c>
    </row>
    <row r="104" spans="1:29" s="15" customFormat="1" x14ac:dyDescent="0.25">
      <c r="A104" s="17">
        <v>11</v>
      </c>
      <c r="B104" s="17" t="s">
        <v>103</v>
      </c>
      <c r="C104" s="17" t="s">
        <v>1042</v>
      </c>
      <c r="D104" s="17" t="s">
        <v>1033</v>
      </c>
      <c r="E104" s="17" t="s">
        <v>1034</v>
      </c>
      <c r="F104" s="17" t="s">
        <v>75</v>
      </c>
      <c r="G104" s="17" t="s">
        <v>106</v>
      </c>
      <c r="H104" s="17">
        <v>0</v>
      </c>
      <c r="I104" s="17">
        <v>0</v>
      </c>
      <c r="J104" s="17">
        <v>0</v>
      </c>
      <c r="K104" s="17" t="s">
        <v>37</v>
      </c>
      <c r="L104" s="18">
        <v>12885.86</v>
      </c>
      <c r="M104" s="18">
        <v>2149.16</v>
      </c>
      <c r="N104" s="18">
        <v>1116.22</v>
      </c>
      <c r="O104" s="18">
        <v>16151.24</v>
      </c>
      <c r="P104" s="18">
        <v>109.65</v>
      </c>
      <c r="Q104" s="18">
        <v>128.11000000000001</v>
      </c>
      <c r="R104" s="18">
        <v>0</v>
      </c>
      <c r="S104" s="18">
        <v>237.76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12995.51</v>
      </c>
      <c r="Z104" s="18">
        <v>2277.27</v>
      </c>
      <c r="AA104" s="18">
        <v>1116.22</v>
      </c>
      <c r="AB104" s="18">
        <v>16389</v>
      </c>
    </row>
    <row r="105" spans="1:29" s="12" customFormat="1" ht="16.5" customHeight="1" x14ac:dyDescent="0.25">
      <c r="A105" s="10"/>
      <c r="B105" s="10"/>
      <c r="C105" s="10" t="s">
        <v>71</v>
      </c>
      <c r="D105" s="10"/>
      <c r="E105" s="10"/>
      <c r="F105" s="10"/>
      <c r="G105" s="10"/>
      <c r="H105" s="10"/>
      <c r="I105" s="10"/>
      <c r="J105" s="11">
        <f>SUM(J94:J104)</f>
        <v>1012</v>
      </c>
      <c r="K105" s="11">
        <f t="shared" ref="K105:AB105" si="25">SUM(K94:K104)</f>
        <v>0</v>
      </c>
      <c r="L105" s="11">
        <f t="shared" si="25"/>
        <v>502527.32999999996</v>
      </c>
      <c r="M105" s="11">
        <f t="shared" si="25"/>
        <v>81238.09</v>
      </c>
      <c r="N105" s="11">
        <f t="shared" si="25"/>
        <v>21463.87</v>
      </c>
      <c r="O105" s="11">
        <f t="shared" si="25"/>
        <v>605229.28999999992</v>
      </c>
      <c r="P105" s="11">
        <f t="shared" si="25"/>
        <v>8961.35</v>
      </c>
      <c r="Q105" s="11">
        <f t="shared" si="25"/>
        <v>5350.4699999999993</v>
      </c>
      <c r="R105" s="11">
        <f t="shared" si="25"/>
        <v>601.13</v>
      </c>
      <c r="S105" s="11">
        <f t="shared" si="25"/>
        <v>14912.95</v>
      </c>
      <c r="T105" s="11">
        <f t="shared" si="25"/>
        <v>0</v>
      </c>
      <c r="U105" s="11">
        <f t="shared" si="25"/>
        <v>0</v>
      </c>
      <c r="V105" s="11">
        <f t="shared" si="25"/>
        <v>0</v>
      </c>
      <c r="W105" s="11">
        <f t="shared" si="25"/>
        <v>0</v>
      </c>
      <c r="X105" s="11">
        <f t="shared" si="25"/>
        <v>0</v>
      </c>
      <c r="Y105" s="11">
        <f t="shared" si="25"/>
        <v>511488.68000000005</v>
      </c>
      <c r="Z105" s="11">
        <f t="shared" si="25"/>
        <v>86588.56</v>
      </c>
      <c r="AA105" s="11">
        <f t="shared" si="25"/>
        <v>22065</v>
      </c>
      <c r="AB105" s="11">
        <f t="shared" si="25"/>
        <v>620142.24</v>
      </c>
    </row>
    <row r="106" spans="1:29" s="12" customFormat="1" ht="16.5" customHeight="1" x14ac:dyDescent="0.25">
      <c r="A106" s="10"/>
      <c r="B106" s="10"/>
      <c r="C106" s="10" t="s">
        <v>119</v>
      </c>
      <c r="D106" s="10"/>
      <c r="E106" s="10"/>
      <c r="F106" s="10"/>
      <c r="G106" s="10"/>
      <c r="H106" s="10"/>
      <c r="I106" s="10"/>
      <c r="J106" s="11">
        <f>J105+J93</f>
        <v>20266</v>
      </c>
      <c r="K106" s="11">
        <f t="shared" ref="K106:AB106" si="26">K105+K93</f>
        <v>0</v>
      </c>
      <c r="L106" s="11">
        <f t="shared" si="26"/>
        <v>2580666.0400000005</v>
      </c>
      <c r="M106" s="11">
        <f t="shared" si="26"/>
        <v>123432.70999999999</v>
      </c>
      <c r="N106" s="11">
        <f t="shared" si="26"/>
        <v>43210.869999999995</v>
      </c>
      <c r="O106" s="11">
        <f t="shared" si="26"/>
        <v>2747309.62</v>
      </c>
      <c r="P106" s="11">
        <f t="shared" si="26"/>
        <v>118280.62999999999</v>
      </c>
      <c r="Q106" s="11">
        <f t="shared" si="26"/>
        <v>27950.130000000005</v>
      </c>
      <c r="R106" s="11">
        <f t="shared" si="26"/>
        <v>9178.7799999999988</v>
      </c>
      <c r="S106" s="11">
        <f t="shared" si="26"/>
        <v>155409.54</v>
      </c>
      <c r="T106" s="11">
        <f t="shared" si="26"/>
        <v>0</v>
      </c>
      <c r="U106" s="11">
        <f t="shared" si="26"/>
        <v>0</v>
      </c>
      <c r="V106" s="11">
        <f t="shared" si="26"/>
        <v>0</v>
      </c>
      <c r="W106" s="11">
        <f t="shared" si="26"/>
        <v>0</v>
      </c>
      <c r="X106" s="11">
        <f t="shared" si="26"/>
        <v>0</v>
      </c>
      <c r="Y106" s="11">
        <f t="shared" si="26"/>
        <v>2698946.6700000004</v>
      </c>
      <c r="Z106" s="11">
        <f t="shared" si="26"/>
        <v>151382.84</v>
      </c>
      <c r="AA106" s="11">
        <f t="shared" si="26"/>
        <v>52389.650000000009</v>
      </c>
      <c r="AB106" s="11">
        <f t="shared" si="26"/>
        <v>2902719.16</v>
      </c>
    </row>
    <row r="107" spans="1:29" ht="18" customHeight="1" x14ac:dyDescent="0.25">
      <c r="AC107" s="12"/>
    </row>
    <row r="108" spans="1:29" ht="18" customHeight="1" x14ac:dyDescent="0.25">
      <c r="AC108" s="12"/>
    </row>
    <row r="111" spans="1:29" ht="15.75" x14ac:dyDescent="0.25">
      <c r="E111" s="13" t="s">
        <v>120</v>
      </c>
      <c r="G111" s="14"/>
      <c r="H111" s="14"/>
      <c r="I111" s="14"/>
      <c r="J111" s="14"/>
      <c r="K111" s="14"/>
      <c r="L111" s="13" t="s">
        <v>122</v>
      </c>
      <c r="M111" s="13"/>
      <c r="O111" s="14"/>
      <c r="Q111" s="14"/>
      <c r="R111" s="13" t="s">
        <v>121</v>
      </c>
      <c r="T111" s="14"/>
      <c r="U111" s="14"/>
      <c r="W111" s="14"/>
      <c r="X111" s="14"/>
      <c r="Y111" s="13" t="s">
        <v>123</v>
      </c>
      <c r="Z111" s="14"/>
      <c r="AA111" s="14"/>
      <c r="AB111" s="14"/>
    </row>
    <row r="112" spans="1:29" ht="15.75" x14ac:dyDescent="0.25">
      <c r="E112" s="13" t="s">
        <v>124</v>
      </c>
      <c r="G112" s="14"/>
      <c r="H112" s="14"/>
      <c r="I112" s="14"/>
      <c r="J112" s="14"/>
      <c r="K112" s="14"/>
      <c r="L112" s="13" t="s">
        <v>124</v>
      </c>
      <c r="M112" s="13"/>
      <c r="O112" s="14"/>
      <c r="Q112" s="14"/>
      <c r="R112" s="13" t="s">
        <v>124</v>
      </c>
      <c r="T112" s="14"/>
      <c r="U112" s="14"/>
      <c r="W112" s="14"/>
      <c r="X112" s="14"/>
      <c r="Y112" s="13" t="s">
        <v>124</v>
      </c>
      <c r="Z112" s="14"/>
      <c r="AA112" s="14"/>
      <c r="AB112" s="14"/>
    </row>
    <row r="115" spans="1:31" ht="32.25" customHeight="1" x14ac:dyDescent="0.55000000000000004">
      <c r="A115" s="75" t="s">
        <v>0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1"/>
      <c r="AD115" s="1"/>
      <c r="AE115" s="1"/>
    </row>
    <row r="116" spans="1:31" ht="21.75" customHeight="1" x14ac:dyDescent="0.4">
      <c r="A116" s="76" t="s">
        <v>1668</v>
      </c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2"/>
      <c r="AD116" s="2"/>
      <c r="AE116" s="2"/>
    </row>
    <row r="117" spans="1:31" s="5" customFormat="1" ht="20.25" customHeight="1" x14ac:dyDescent="0.35">
      <c r="A117" s="3" t="s">
        <v>1</v>
      </c>
      <c r="B117" s="4"/>
      <c r="C117" s="3"/>
      <c r="D117" s="3"/>
      <c r="F117" s="3" t="s">
        <v>1042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s="7" customFormat="1" ht="90" x14ac:dyDescent="0.25">
      <c r="A118" s="6" t="s">
        <v>3</v>
      </c>
      <c r="B118" s="6" t="s">
        <v>4</v>
      </c>
      <c r="C118" s="6" t="s">
        <v>5</v>
      </c>
      <c r="D118" s="6" t="s">
        <v>6</v>
      </c>
      <c r="E118" s="6" t="s">
        <v>7</v>
      </c>
      <c r="F118" s="6" t="s">
        <v>8</v>
      </c>
      <c r="G118" s="6" t="s">
        <v>9</v>
      </c>
      <c r="H118" s="6" t="s">
        <v>10</v>
      </c>
      <c r="I118" s="6" t="s">
        <v>11</v>
      </c>
      <c r="J118" s="6" t="s">
        <v>12</v>
      </c>
      <c r="K118" s="6" t="s">
        <v>13</v>
      </c>
      <c r="L118" s="6" t="s">
        <v>14</v>
      </c>
      <c r="M118" s="6" t="s">
        <v>15</v>
      </c>
      <c r="N118" s="6" t="s">
        <v>16</v>
      </c>
      <c r="O118" s="6" t="s">
        <v>17</v>
      </c>
      <c r="P118" s="6" t="s">
        <v>18</v>
      </c>
      <c r="Q118" s="6" t="s">
        <v>19</v>
      </c>
      <c r="R118" s="6" t="s">
        <v>20</v>
      </c>
      <c r="S118" s="6" t="s">
        <v>21</v>
      </c>
      <c r="T118" s="6" t="s">
        <v>22</v>
      </c>
      <c r="U118" s="6" t="s">
        <v>23</v>
      </c>
      <c r="V118" s="6" t="s">
        <v>24</v>
      </c>
      <c r="W118" s="6" t="s">
        <v>25</v>
      </c>
      <c r="X118" s="6" t="s">
        <v>26</v>
      </c>
      <c r="Y118" s="6" t="s">
        <v>27</v>
      </c>
      <c r="Z118" s="6" t="s">
        <v>28</v>
      </c>
      <c r="AA118" s="6" t="s">
        <v>29</v>
      </c>
      <c r="AB118" s="6" t="s">
        <v>30</v>
      </c>
    </row>
    <row r="119" spans="1:31" s="15" customFormat="1" x14ac:dyDescent="0.25">
      <c r="A119" s="17">
        <v>1</v>
      </c>
      <c r="B119" s="17" t="s">
        <v>977</v>
      </c>
      <c r="C119" s="17" t="s">
        <v>1662</v>
      </c>
      <c r="D119" s="17" t="s">
        <v>979</v>
      </c>
      <c r="E119" s="17" t="s">
        <v>980</v>
      </c>
      <c r="F119" s="17" t="s">
        <v>35</v>
      </c>
      <c r="G119" s="17" t="s">
        <v>144</v>
      </c>
      <c r="H119" s="17">
        <v>49899</v>
      </c>
      <c r="I119" s="17">
        <v>45802</v>
      </c>
      <c r="J119" s="17">
        <v>4097</v>
      </c>
      <c r="K119" s="17" t="s">
        <v>37</v>
      </c>
      <c r="L119" s="18">
        <v>462352.42</v>
      </c>
      <c r="M119" s="18">
        <v>15712.59</v>
      </c>
      <c r="N119" s="18">
        <v>6660.66</v>
      </c>
      <c r="O119" s="18">
        <v>484725.67</v>
      </c>
      <c r="P119" s="18">
        <v>21467.439999999999</v>
      </c>
      <c r="Q119" s="18">
        <v>4721.68</v>
      </c>
      <c r="R119" s="18">
        <v>1825.21</v>
      </c>
      <c r="S119" s="18">
        <v>28014.33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483819.86</v>
      </c>
      <c r="Z119" s="18">
        <v>20434.27</v>
      </c>
      <c r="AA119" s="18">
        <v>8485.8700000000008</v>
      </c>
      <c r="AB119" s="18">
        <v>512740</v>
      </c>
    </row>
    <row r="120" spans="1:31" s="15" customFormat="1" x14ac:dyDescent="0.25">
      <c r="A120" s="17">
        <v>2</v>
      </c>
      <c r="B120" s="17" t="s">
        <v>103</v>
      </c>
      <c r="C120" s="17" t="s">
        <v>1662</v>
      </c>
      <c r="D120" s="17" t="s">
        <v>981</v>
      </c>
      <c r="E120" s="17" t="s">
        <v>982</v>
      </c>
      <c r="F120" s="17" t="s">
        <v>35</v>
      </c>
      <c r="G120" s="17" t="s">
        <v>983</v>
      </c>
      <c r="H120" s="17">
        <v>28235</v>
      </c>
      <c r="I120" s="17">
        <v>28235</v>
      </c>
      <c r="J120" s="17">
        <v>13</v>
      </c>
      <c r="K120" s="17" t="s">
        <v>1114</v>
      </c>
      <c r="L120" s="18">
        <v>97.22</v>
      </c>
      <c r="M120" s="18">
        <v>189.76</v>
      </c>
      <c r="N120" s="18">
        <v>237.02</v>
      </c>
      <c r="O120" s="18">
        <v>524</v>
      </c>
      <c r="P120" s="18">
        <v>563.30999999999995</v>
      </c>
      <c r="Q120" s="18">
        <v>1.9</v>
      </c>
      <c r="R120" s="18">
        <v>5.79</v>
      </c>
      <c r="S120" s="18">
        <v>571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18">
        <v>660.53</v>
      </c>
      <c r="Z120" s="18">
        <v>191.66</v>
      </c>
      <c r="AA120" s="18">
        <v>242.81</v>
      </c>
      <c r="AB120" s="18">
        <v>1095</v>
      </c>
    </row>
    <row r="121" spans="1:31" s="15" customFormat="1" x14ac:dyDescent="0.25">
      <c r="A121" s="17">
        <v>3</v>
      </c>
      <c r="B121" s="17" t="s">
        <v>984</v>
      </c>
      <c r="C121" s="17" t="s">
        <v>1662</v>
      </c>
      <c r="D121" s="17" t="s">
        <v>985</v>
      </c>
      <c r="E121" s="17" t="s">
        <v>986</v>
      </c>
      <c r="F121" s="17" t="s">
        <v>35</v>
      </c>
      <c r="G121" s="17" t="s">
        <v>45</v>
      </c>
      <c r="H121" s="17">
        <v>56715</v>
      </c>
      <c r="I121" s="17">
        <v>55636</v>
      </c>
      <c r="J121" s="17">
        <v>3237</v>
      </c>
      <c r="K121" s="17" t="s">
        <v>37</v>
      </c>
      <c r="L121" s="18">
        <v>283391.31</v>
      </c>
      <c r="M121" s="18">
        <v>10005.549999999999</v>
      </c>
      <c r="N121" s="18">
        <v>5221.71</v>
      </c>
      <c r="O121" s="18">
        <v>298618.57</v>
      </c>
      <c r="P121" s="18">
        <v>17519.560000000001</v>
      </c>
      <c r="Q121" s="18">
        <v>2882.79</v>
      </c>
      <c r="R121" s="18">
        <v>1442.08</v>
      </c>
      <c r="S121" s="18">
        <v>21844.43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18">
        <v>300910.87</v>
      </c>
      <c r="Z121" s="18">
        <v>12888.34</v>
      </c>
      <c r="AA121" s="18">
        <v>6663.79</v>
      </c>
      <c r="AB121" s="18">
        <v>320463</v>
      </c>
    </row>
    <row r="122" spans="1:31" s="15" customFormat="1" x14ac:dyDescent="0.25">
      <c r="A122" s="17">
        <v>4</v>
      </c>
      <c r="B122" s="17" t="s">
        <v>984</v>
      </c>
      <c r="C122" s="17" t="s">
        <v>1662</v>
      </c>
      <c r="D122" s="17" t="s">
        <v>987</v>
      </c>
      <c r="E122" s="17" t="s">
        <v>988</v>
      </c>
      <c r="F122" s="17" t="s">
        <v>35</v>
      </c>
      <c r="G122" s="17" t="s">
        <v>41</v>
      </c>
      <c r="H122" s="17">
        <v>24992</v>
      </c>
      <c r="I122" s="17">
        <v>24415</v>
      </c>
      <c r="J122" s="17">
        <v>1731</v>
      </c>
      <c r="K122" s="17" t="s">
        <v>37</v>
      </c>
      <c r="L122" s="18">
        <v>200497.28</v>
      </c>
      <c r="M122" s="18">
        <v>7350.75</v>
      </c>
      <c r="N122" s="18">
        <v>3080.63</v>
      </c>
      <c r="O122" s="18">
        <v>210928.66</v>
      </c>
      <c r="P122" s="18">
        <v>10088.14</v>
      </c>
      <c r="Q122" s="18">
        <v>2074.04</v>
      </c>
      <c r="R122" s="18">
        <v>771.16</v>
      </c>
      <c r="S122" s="18">
        <v>12933.34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18">
        <v>210585.42</v>
      </c>
      <c r="Z122" s="18">
        <v>9424.7900000000009</v>
      </c>
      <c r="AA122" s="18">
        <v>3851.79</v>
      </c>
      <c r="AB122" s="18">
        <v>223862</v>
      </c>
    </row>
    <row r="123" spans="1:31" s="15" customFormat="1" x14ac:dyDescent="0.25">
      <c r="A123" s="17">
        <v>5</v>
      </c>
      <c r="B123" s="17" t="s">
        <v>984</v>
      </c>
      <c r="C123" s="17" t="s">
        <v>1662</v>
      </c>
      <c r="D123" s="17" t="s">
        <v>989</v>
      </c>
      <c r="E123" s="17" t="s">
        <v>990</v>
      </c>
      <c r="F123" s="17" t="s">
        <v>35</v>
      </c>
      <c r="G123" s="17" t="s">
        <v>45</v>
      </c>
      <c r="H123" s="17">
        <v>4244</v>
      </c>
      <c r="I123" s="17">
        <v>3309</v>
      </c>
      <c r="J123" s="17">
        <v>2805</v>
      </c>
      <c r="K123" s="17" t="s">
        <v>37</v>
      </c>
      <c r="L123" s="18">
        <v>245568.54</v>
      </c>
      <c r="M123" s="18">
        <v>9164.7000000000007</v>
      </c>
      <c r="N123" s="18">
        <v>4608.26</v>
      </c>
      <c r="O123" s="18">
        <v>259341.5</v>
      </c>
      <c r="P123" s="18">
        <v>14644.55</v>
      </c>
      <c r="Q123" s="18">
        <v>2551.3200000000002</v>
      </c>
      <c r="R123" s="18">
        <v>1249.6300000000001</v>
      </c>
      <c r="S123" s="18">
        <v>18445.5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18">
        <v>260213.09</v>
      </c>
      <c r="Z123" s="18">
        <v>11716.02</v>
      </c>
      <c r="AA123" s="18">
        <v>5857.89</v>
      </c>
      <c r="AB123" s="18">
        <v>277787</v>
      </c>
    </row>
    <row r="124" spans="1:31" s="15" customFormat="1" x14ac:dyDescent="0.25">
      <c r="A124" s="17">
        <v>6</v>
      </c>
      <c r="B124" s="17" t="s">
        <v>984</v>
      </c>
      <c r="C124" s="17" t="s">
        <v>1042</v>
      </c>
      <c r="D124" s="17" t="s">
        <v>992</v>
      </c>
      <c r="E124" s="17" t="s">
        <v>993</v>
      </c>
      <c r="F124" s="17" t="s">
        <v>35</v>
      </c>
      <c r="G124" s="17" t="s">
        <v>45</v>
      </c>
      <c r="H124" s="17">
        <v>21594</v>
      </c>
      <c r="I124" s="17">
        <v>21594</v>
      </c>
      <c r="J124" s="17">
        <v>0</v>
      </c>
      <c r="K124" s="17" t="s">
        <v>59</v>
      </c>
      <c r="L124" s="18">
        <v>16923.91</v>
      </c>
      <c r="M124" s="18">
        <v>1172.0899999999999</v>
      </c>
      <c r="N124" s="18">
        <v>0</v>
      </c>
      <c r="O124" s="18">
        <v>18096</v>
      </c>
      <c r="P124" s="18">
        <v>736.55</v>
      </c>
      <c r="Q124" s="18">
        <v>171.45</v>
      </c>
      <c r="R124" s="18">
        <v>0</v>
      </c>
      <c r="S124" s="18">
        <v>908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18">
        <v>17660.46</v>
      </c>
      <c r="Z124" s="18">
        <v>1343.54</v>
      </c>
      <c r="AA124" s="18">
        <v>0</v>
      </c>
      <c r="AB124" s="18">
        <v>19004</v>
      </c>
    </row>
    <row r="125" spans="1:31" s="15" customFormat="1" x14ac:dyDescent="0.25">
      <c r="A125" s="17">
        <v>7</v>
      </c>
      <c r="B125" s="17" t="s">
        <v>984</v>
      </c>
      <c r="C125" s="17" t="s">
        <v>1662</v>
      </c>
      <c r="D125" s="17" t="s">
        <v>994</v>
      </c>
      <c r="E125" s="17" t="s">
        <v>995</v>
      </c>
      <c r="F125" s="17" t="s">
        <v>35</v>
      </c>
      <c r="G125" s="17" t="s">
        <v>41</v>
      </c>
      <c r="H125" s="17">
        <v>65593</v>
      </c>
      <c r="I125" s="17">
        <v>64736</v>
      </c>
      <c r="J125" s="17">
        <v>2571</v>
      </c>
      <c r="K125" s="17" t="s">
        <v>37</v>
      </c>
      <c r="L125" s="18">
        <v>217477.77</v>
      </c>
      <c r="M125" s="18">
        <v>6954.99</v>
      </c>
      <c r="N125" s="18">
        <v>6599.63</v>
      </c>
      <c r="O125" s="18">
        <v>231032.39</v>
      </c>
      <c r="P125" s="18">
        <v>15125.04</v>
      </c>
      <c r="Q125" s="18">
        <v>2240.19</v>
      </c>
      <c r="R125" s="18">
        <v>1145.3800000000001</v>
      </c>
      <c r="S125" s="18">
        <v>18510.61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18">
        <v>232602.81</v>
      </c>
      <c r="Z125" s="18">
        <v>9195.18</v>
      </c>
      <c r="AA125" s="18">
        <v>7745.01</v>
      </c>
      <c r="AB125" s="18">
        <v>249543</v>
      </c>
    </row>
    <row r="126" spans="1:31" s="15" customFormat="1" x14ac:dyDescent="0.25">
      <c r="A126" s="17">
        <v>8</v>
      </c>
      <c r="B126" s="17" t="s">
        <v>996</v>
      </c>
      <c r="C126" s="17" t="s">
        <v>1662</v>
      </c>
      <c r="D126" s="17" t="s">
        <v>997</v>
      </c>
      <c r="E126" s="17" t="s">
        <v>998</v>
      </c>
      <c r="F126" s="17" t="s">
        <v>35</v>
      </c>
      <c r="G126" s="17" t="s">
        <v>41</v>
      </c>
      <c r="H126" s="17">
        <v>70325</v>
      </c>
      <c r="I126" s="17">
        <v>69013</v>
      </c>
      <c r="J126" s="17">
        <v>3936</v>
      </c>
      <c r="K126" s="17" t="s">
        <v>37</v>
      </c>
      <c r="L126" s="18">
        <v>426702.29</v>
      </c>
      <c r="M126" s="18">
        <v>15990.79</v>
      </c>
      <c r="N126" s="18">
        <v>5970.15</v>
      </c>
      <c r="O126" s="18">
        <v>448663.23</v>
      </c>
      <c r="P126" s="18">
        <v>22713.05</v>
      </c>
      <c r="Q126" s="18">
        <v>4391.2299999999996</v>
      </c>
      <c r="R126" s="18">
        <v>1753.49</v>
      </c>
      <c r="S126" s="18">
        <v>28857.77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18">
        <v>449415.34</v>
      </c>
      <c r="Z126" s="18">
        <v>20382.02</v>
      </c>
      <c r="AA126" s="18">
        <v>7723.64</v>
      </c>
      <c r="AB126" s="18">
        <v>477521</v>
      </c>
    </row>
    <row r="127" spans="1:31" s="15" customFormat="1" x14ac:dyDescent="0.25">
      <c r="A127" s="17">
        <v>9</v>
      </c>
      <c r="B127" s="17" t="s">
        <v>977</v>
      </c>
      <c r="C127" s="17" t="s">
        <v>1662</v>
      </c>
      <c r="D127" s="17" t="s">
        <v>999</v>
      </c>
      <c r="E127" s="17" t="s">
        <v>1000</v>
      </c>
      <c r="F127" s="17" t="s">
        <v>35</v>
      </c>
      <c r="G127" s="17" t="s">
        <v>215</v>
      </c>
      <c r="H127" s="17">
        <v>180785</v>
      </c>
      <c r="I127" s="17">
        <v>180785</v>
      </c>
      <c r="J127" s="17">
        <v>0</v>
      </c>
      <c r="K127" s="17" t="s">
        <v>59</v>
      </c>
      <c r="L127" s="18">
        <v>240394.01</v>
      </c>
      <c r="M127" s="18">
        <v>9683.09</v>
      </c>
      <c r="N127" s="18">
        <v>1694.24</v>
      </c>
      <c r="O127" s="18">
        <v>251771.34</v>
      </c>
      <c r="P127" s="18">
        <v>736.55</v>
      </c>
      <c r="Q127" s="18">
        <v>2498.11</v>
      </c>
      <c r="R127" s="18">
        <v>0</v>
      </c>
      <c r="S127" s="18">
        <v>3234.66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241130.56</v>
      </c>
      <c r="Z127" s="18">
        <v>12181.2</v>
      </c>
      <c r="AA127" s="18">
        <v>1694.24</v>
      </c>
      <c r="AB127" s="18">
        <v>255006</v>
      </c>
    </row>
    <row r="128" spans="1:31" s="15" customFormat="1" x14ac:dyDescent="0.25">
      <c r="A128" s="17">
        <v>10</v>
      </c>
      <c r="B128" s="17" t="s">
        <v>229</v>
      </c>
      <c r="C128" s="17" t="s">
        <v>1042</v>
      </c>
      <c r="D128" s="17" t="s">
        <v>1001</v>
      </c>
      <c r="E128" s="17" t="s">
        <v>1002</v>
      </c>
      <c r="F128" s="17" t="s">
        <v>35</v>
      </c>
      <c r="G128" s="17" t="s">
        <v>590</v>
      </c>
      <c r="H128" s="17">
        <v>84811</v>
      </c>
      <c r="I128" s="17">
        <v>83871</v>
      </c>
      <c r="J128" s="17">
        <v>940</v>
      </c>
      <c r="K128" s="17" t="s">
        <v>37</v>
      </c>
      <c r="L128" s="18">
        <v>136401.49</v>
      </c>
      <c r="M128" s="18">
        <v>5082.1000000000004</v>
      </c>
      <c r="N128" s="18">
        <v>1773.98</v>
      </c>
      <c r="O128" s="18">
        <v>143257.57</v>
      </c>
      <c r="P128" s="18">
        <v>5389.02</v>
      </c>
      <c r="Q128" s="18">
        <v>1404.64</v>
      </c>
      <c r="R128" s="18">
        <v>418.77</v>
      </c>
      <c r="S128" s="18">
        <v>7212.43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141790.51</v>
      </c>
      <c r="Z128" s="18">
        <v>6486.74</v>
      </c>
      <c r="AA128" s="18">
        <v>2192.75</v>
      </c>
      <c r="AB128" s="18">
        <v>150470</v>
      </c>
    </row>
    <row r="129" spans="1:28" s="15" customFormat="1" x14ac:dyDescent="0.25">
      <c r="A129" s="17">
        <v>11</v>
      </c>
      <c r="B129" s="17" t="s">
        <v>1003</v>
      </c>
      <c r="C129" s="17" t="s">
        <v>1662</v>
      </c>
      <c r="D129" s="17" t="s">
        <v>1004</v>
      </c>
      <c r="E129" s="17" t="s">
        <v>1005</v>
      </c>
      <c r="F129" s="17" t="s">
        <v>35</v>
      </c>
      <c r="G129" s="17" t="s">
        <v>1006</v>
      </c>
      <c r="H129" s="17">
        <v>130</v>
      </c>
      <c r="I129" s="17">
        <v>130</v>
      </c>
      <c r="J129" s="17">
        <v>0</v>
      </c>
      <c r="K129" s="17" t="s">
        <v>37</v>
      </c>
      <c r="L129" s="18">
        <v>8280.58</v>
      </c>
      <c r="M129" s="18">
        <v>219.08</v>
      </c>
      <c r="N129" s="18">
        <v>57.34</v>
      </c>
      <c r="O129" s="18">
        <v>8557</v>
      </c>
      <c r="P129" s="18">
        <v>1282.01</v>
      </c>
      <c r="Q129" s="18">
        <v>160.99</v>
      </c>
      <c r="R129" s="18">
        <v>0</v>
      </c>
      <c r="S129" s="18">
        <v>1443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9562.59</v>
      </c>
      <c r="Z129" s="18">
        <v>380.07</v>
      </c>
      <c r="AA129" s="18">
        <v>57.34</v>
      </c>
      <c r="AB129" s="18">
        <v>10000</v>
      </c>
    </row>
    <row r="130" spans="1:28" s="15" customFormat="1" x14ac:dyDescent="0.25">
      <c r="A130" s="17">
        <v>12</v>
      </c>
      <c r="B130" s="17" t="s">
        <v>1007</v>
      </c>
      <c r="C130" s="17" t="s">
        <v>1662</v>
      </c>
      <c r="D130" s="17" t="s">
        <v>1008</v>
      </c>
      <c r="E130" s="17" t="s">
        <v>1009</v>
      </c>
      <c r="F130" s="17" t="s">
        <v>35</v>
      </c>
      <c r="G130" s="17" t="s">
        <v>1010</v>
      </c>
      <c r="H130" s="17">
        <v>6025</v>
      </c>
      <c r="I130" s="17">
        <v>6025</v>
      </c>
      <c r="J130" s="17">
        <v>0</v>
      </c>
      <c r="K130" s="17" t="s">
        <v>59</v>
      </c>
      <c r="L130" s="18">
        <v>43420.45</v>
      </c>
      <c r="M130" s="18">
        <v>3532.88</v>
      </c>
      <c r="N130" s="18">
        <v>2598.65</v>
      </c>
      <c r="O130" s="18">
        <v>49551.98</v>
      </c>
      <c r="P130" s="18">
        <v>570.15</v>
      </c>
      <c r="Q130" s="18">
        <v>472.87</v>
      </c>
      <c r="R130" s="18">
        <v>0</v>
      </c>
      <c r="S130" s="18">
        <v>1043.02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43990.6</v>
      </c>
      <c r="Z130" s="18">
        <v>4005.75</v>
      </c>
      <c r="AA130" s="18">
        <v>2598.65</v>
      </c>
      <c r="AB130" s="18">
        <v>50595</v>
      </c>
    </row>
    <row r="131" spans="1:28" s="22" customForma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>
        <f>SUM(J119:J130)</f>
        <v>19330</v>
      </c>
      <c r="K131" s="19"/>
      <c r="L131" s="19">
        <f t="shared" ref="L131:AB131" si="27">SUM(L119:L130)</f>
        <v>2281507.2700000005</v>
      </c>
      <c r="M131" s="19">
        <f t="shared" si="27"/>
        <v>85058.37000000001</v>
      </c>
      <c r="N131" s="19">
        <f t="shared" si="27"/>
        <v>38502.269999999997</v>
      </c>
      <c r="O131" s="19">
        <f t="shared" si="27"/>
        <v>2405067.9099999997</v>
      </c>
      <c r="P131" s="19">
        <f t="shared" si="27"/>
        <v>110835.37</v>
      </c>
      <c r="Q131" s="19">
        <f t="shared" si="27"/>
        <v>23571.21</v>
      </c>
      <c r="R131" s="19">
        <f t="shared" si="27"/>
        <v>8611.51</v>
      </c>
      <c r="S131" s="19">
        <f t="shared" si="27"/>
        <v>143018.09</v>
      </c>
      <c r="T131" s="19">
        <f t="shared" si="27"/>
        <v>0</v>
      </c>
      <c r="U131" s="19">
        <f t="shared" si="27"/>
        <v>0</v>
      </c>
      <c r="V131" s="19">
        <f t="shared" si="27"/>
        <v>0</v>
      </c>
      <c r="W131" s="19">
        <f t="shared" si="27"/>
        <v>0</v>
      </c>
      <c r="X131" s="19">
        <f t="shared" si="27"/>
        <v>0</v>
      </c>
      <c r="Y131" s="19">
        <f t="shared" si="27"/>
        <v>2392342.64</v>
      </c>
      <c r="Z131" s="19">
        <f t="shared" si="27"/>
        <v>108629.58000000002</v>
      </c>
      <c r="AA131" s="19">
        <f t="shared" si="27"/>
        <v>47113.78</v>
      </c>
      <c r="AB131" s="19">
        <f t="shared" si="27"/>
        <v>2548086</v>
      </c>
    </row>
    <row r="132" spans="1:28" s="15" customFormat="1" x14ac:dyDescent="0.25">
      <c r="A132" s="17">
        <v>1</v>
      </c>
      <c r="B132" s="17" t="s">
        <v>977</v>
      </c>
      <c r="C132" s="17" t="s">
        <v>1662</v>
      </c>
      <c r="D132" s="17" t="s">
        <v>1011</v>
      </c>
      <c r="E132" s="17" t="s">
        <v>1012</v>
      </c>
      <c r="F132" s="17" t="s">
        <v>75</v>
      </c>
      <c r="G132" s="17" t="s">
        <v>76</v>
      </c>
      <c r="H132" s="17">
        <v>1015</v>
      </c>
      <c r="I132" s="17">
        <v>1015</v>
      </c>
      <c r="J132" s="17">
        <v>21</v>
      </c>
      <c r="K132" s="17" t="s">
        <v>107</v>
      </c>
      <c r="L132" s="18">
        <v>25653.22</v>
      </c>
      <c r="M132" s="18">
        <v>7146.54</v>
      </c>
      <c r="N132" s="18">
        <v>1638.21</v>
      </c>
      <c r="O132" s="18">
        <v>34437.97</v>
      </c>
      <c r="P132" s="18">
        <v>358.28</v>
      </c>
      <c r="Q132" s="18">
        <v>280.27999999999997</v>
      </c>
      <c r="R132" s="18">
        <v>12.47</v>
      </c>
      <c r="S132" s="18">
        <v>651.03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18">
        <v>26011.5</v>
      </c>
      <c r="Z132" s="18">
        <v>7426.82</v>
      </c>
      <c r="AA132" s="18">
        <v>1650.68</v>
      </c>
      <c r="AB132" s="18">
        <v>35089</v>
      </c>
    </row>
    <row r="133" spans="1:28" s="15" customFormat="1" x14ac:dyDescent="0.25">
      <c r="A133" s="17">
        <v>2</v>
      </c>
      <c r="B133" s="17" t="s">
        <v>977</v>
      </c>
      <c r="C133" s="17" t="s">
        <v>1662</v>
      </c>
      <c r="D133" s="17" t="s">
        <v>1013</v>
      </c>
      <c r="E133" s="17" t="s">
        <v>1014</v>
      </c>
      <c r="F133" s="17" t="s">
        <v>75</v>
      </c>
      <c r="G133" s="17" t="s">
        <v>76</v>
      </c>
      <c r="H133" s="17">
        <v>5</v>
      </c>
      <c r="I133" s="17">
        <v>5</v>
      </c>
      <c r="J133" s="17">
        <v>95</v>
      </c>
      <c r="K133" s="17" t="s">
        <v>107</v>
      </c>
      <c r="L133" s="18">
        <v>40619.769999999997</v>
      </c>
      <c r="M133" s="18">
        <v>8990.92</v>
      </c>
      <c r="N133" s="18">
        <v>2931.29</v>
      </c>
      <c r="O133" s="18">
        <v>52541.98</v>
      </c>
      <c r="P133" s="18">
        <v>846.78</v>
      </c>
      <c r="Q133" s="18">
        <v>445.81</v>
      </c>
      <c r="R133" s="18">
        <v>56.43</v>
      </c>
      <c r="S133" s="18">
        <v>1349.02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41466.550000000003</v>
      </c>
      <c r="Z133" s="18">
        <v>9436.73</v>
      </c>
      <c r="AA133" s="18">
        <v>2987.72</v>
      </c>
      <c r="AB133" s="18">
        <v>53891</v>
      </c>
    </row>
    <row r="134" spans="1:28" s="15" customFormat="1" x14ac:dyDescent="0.25">
      <c r="A134" s="17">
        <v>3</v>
      </c>
      <c r="B134" s="17" t="s">
        <v>977</v>
      </c>
      <c r="C134" s="17" t="s">
        <v>1662</v>
      </c>
      <c r="D134" s="17" t="s">
        <v>1015</v>
      </c>
      <c r="E134" s="17" t="s">
        <v>1016</v>
      </c>
      <c r="F134" s="17" t="s">
        <v>75</v>
      </c>
      <c r="G134" s="17" t="s">
        <v>76</v>
      </c>
      <c r="H134" s="17">
        <v>17140</v>
      </c>
      <c r="I134" s="17">
        <v>17140</v>
      </c>
      <c r="J134" s="17">
        <v>22</v>
      </c>
      <c r="K134" s="17" t="s">
        <v>107</v>
      </c>
      <c r="L134" s="18">
        <v>29645.73</v>
      </c>
      <c r="M134" s="18">
        <v>8162.23</v>
      </c>
      <c r="N134" s="18">
        <v>1989.05</v>
      </c>
      <c r="O134" s="18">
        <v>39797.01</v>
      </c>
      <c r="P134" s="18">
        <v>364.8</v>
      </c>
      <c r="Q134" s="18">
        <v>325.12</v>
      </c>
      <c r="R134" s="18">
        <v>13.07</v>
      </c>
      <c r="S134" s="18">
        <v>702.99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30010.53</v>
      </c>
      <c r="Z134" s="18">
        <v>8487.35</v>
      </c>
      <c r="AA134" s="18">
        <v>2002.12</v>
      </c>
      <c r="AB134" s="18">
        <v>40500</v>
      </c>
    </row>
    <row r="135" spans="1:28" s="15" customFormat="1" x14ac:dyDescent="0.25">
      <c r="A135" s="17">
        <v>4</v>
      </c>
      <c r="B135" s="17" t="s">
        <v>977</v>
      </c>
      <c r="C135" s="17" t="s">
        <v>1662</v>
      </c>
      <c r="D135" s="17" t="s">
        <v>1017</v>
      </c>
      <c r="E135" s="17" t="s">
        <v>1018</v>
      </c>
      <c r="F135" s="17" t="s">
        <v>75</v>
      </c>
      <c r="G135" s="17" t="s">
        <v>76</v>
      </c>
      <c r="H135" s="17">
        <v>453</v>
      </c>
      <c r="I135" s="17">
        <v>453</v>
      </c>
      <c r="J135" s="17">
        <v>141</v>
      </c>
      <c r="K135" s="17" t="s">
        <v>107</v>
      </c>
      <c r="L135" s="18">
        <v>32093.01</v>
      </c>
      <c r="M135" s="18">
        <v>8071.56</v>
      </c>
      <c r="N135" s="18">
        <v>2214.44</v>
      </c>
      <c r="O135" s="18">
        <v>42379.01</v>
      </c>
      <c r="P135" s="18">
        <v>1151.06</v>
      </c>
      <c r="Q135" s="18">
        <v>353.18</v>
      </c>
      <c r="R135" s="18">
        <v>83.75</v>
      </c>
      <c r="S135" s="18">
        <v>1587.99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33244.07</v>
      </c>
      <c r="Z135" s="18">
        <v>8424.74</v>
      </c>
      <c r="AA135" s="18">
        <v>2298.19</v>
      </c>
      <c r="AB135" s="18">
        <v>43967</v>
      </c>
    </row>
    <row r="136" spans="1:28" s="15" customFormat="1" x14ac:dyDescent="0.25">
      <c r="A136" s="17">
        <v>5</v>
      </c>
      <c r="B136" s="17" t="s">
        <v>977</v>
      </c>
      <c r="C136" s="17" t="s">
        <v>1662</v>
      </c>
      <c r="D136" s="17" t="s">
        <v>1019</v>
      </c>
      <c r="E136" s="17" t="s">
        <v>1020</v>
      </c>
      <c r="F136" s="17" t="s">
        <v>75</v>
      </c>
      <c r="G136" s="17" t="s">
        <v>76</v>
      </c>
      <c r="H136" s="17">
        <v>21572</v>
      </c>
      <c r="I136" s="17">
        <v>21572</v>
      </c>
      <c r="J136" s="17">
        <v>5</v>
      </c>
      <c r="K136" s="17" t="s">
        <v>107</v>
      </c>
      <c r="L136" s="18">
        <v>38390.39</v>
      </c>
      <c r="M136" s="18">
        <v>11344.27</v>
      </c>
      <c r="N136" s="18">
        <v>2732.35</v>
      </c>
      <c r="O136" s="18">
        <v>52467.01</v>
      </c>
      <c r="P136" s="18">
        <v>253.28</v>
      </c>
      <c r="Q136" s="18">
        <v>423.74</v>
      </c>
      <c r="R136" s="18">
        <v>2.97</v>
      </c>
      <c r="S136" s="18">
        <v>679.99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18">
        <v>38643.67</v>
      </c>
      <c r="Z136" s="18">
        <v>11768.01</v>
      </c>
      <c r="AA136" s="18">
        <v>2735.32</v>
      </c>
      <c r="AB136" s="18">
        <v>53147</v>
      </c>
    </row>
    <row r="137" spans="1:28" s="15" customFormat="1" x14ac:dyDescent="0.25">
      <c r="A137" s="17">
        <v>6</v>
      </c>
      <c r="B137" s="17" t="s">
        <v>996</v>
      </c>
      <c r="C137" s="17" t="s">
        <v>1662</v>
      </c>
      <c r="D137" s="17" t="s">
        <v>1021</v>
      </c>
      <c r="E137" s="17" t="s">
        <v>1022</v>
      </c>
      <c r="F137" s="17" t="s">
        <v>75</v>
      </c>
      <c r="G137" s="17" t="s">
        <v>76</v>
      </c>
      <c r="H137" s="17">
        <v>45770</v>
      </c>
      <c r="I137" s="17">
        <v>45484</v>
      </c>
      <c r="J137" s="17">
        <v>286</v>
      </c>
      <c r="K137" s="17" t="s">
        <v>37</v>
      </c>
      <c r="L137" s="18">
        <v>60576.69</v>
      </c>
      <c r="M137" s="18">
        <v>12807.2</v>
      </c>
      <c r="N137" s="18">
        <v>4662.0600000000004</v>
      </c>
      <c r="O137" s="18">
        <v>78045.95</v>
      </c>
      <c r="P137" s="18">
        <v>2135.36</v>
      </c>
      <c r="Q137" s="18">
        <v>663.81</v>
      </c>
      <c r="R137" s="18">
        <v>169.88</v>
      </c>
      <c r="S137" s="18">
        <v>2969.05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62712.05</v>
      </c>
      <c r="Z137" s="18">
        <v>13471.01</v>
      </c>
      <c r="AA137" s="18">
        <v>4831.9399999999996</v>
      </c>
      <c r="AB137" s="18">
        <v>81015</v>
      </c>
    </row>
    <row r="138" spans="1:28" s="15" customFormat="1" x14ac:dyDescent="0.25">
      <c r="A138" s="17">
        <v>7</v>
      </c>
      <c r="B138" s="17" t="s">
        <v>977</v>
      </c>
      <c r="C138" s="17" t="s">
        <v>1662</v>
      </c>
      <c r="D138" s="17" t="s">
        <v>1023</v>
      </c>
      <c r="E138" s="17" t="s">
        <v>1024</v>
      </c>
      <c r="F138" s="17" t="s">
        <v>75</v>
      </c>
      <c r="G138" s="17" t="s">
        <v>76</v>
      </c>
      <c r="H138" s="17">
        <v>5629</v>
      </c>
      <c r="I138" s="17">
        <v>5590</v>
      </c>
      <c r="J138" s="17">
        <v>39</v>
      </c>
      <c r="K138" s="17" t="s">
        <v>37</v>
      </c>
      <c r="L138" s="18">
        <v>87789.23</v>
      </c>
      <c r="M138" s="18">
        <v>3654.07</v>
      </c>
      <c r="N138" s="18">
        <v>111.67</v>
      </c>
      <c r="O138" s="18">
        <v>91554.97</v>
      </c>
      <c r="P138" s="18">
        <v>560.33000000000004</v>
      </c>
      <c r="Q138" s="18">
        <v>905.53</v>
      </c>
      <c r="R138" s="18">
        <v>23.17</v>
      </c>
      <c r="S138" s="18">
        <v>1489.03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18">
        <v>88349.56</v>
      </c>
      <c r="Z138" s="18">
        <v>4559.6000000000004</v>
      </c>
      <c r="AA138" s="18">
        <v>134.84</v>
      </c>
      <c r="AB138" s="18">
        <v>93044</v>
      </c>
    </row>
    <row r="139" spans="1:28" s="15" customFormat="1" x14ac:dyDescent="0.25">
      <c r="A139" s="17">
        <v>8</v>
      </c>
      <c r="B139" s="17" t="s">
        <v>977</v>
      </c>
      <c r="C139" s="17" t="s">
        <v>1662</v>
      </c>
      <c r="D139" s="17" t="s">
        <v>1025</v>
      </c>
      <c r="E139" s="17" t="s">
        <v>1026</v>
      </c>
      <c r="F139" s="17" t="s">
        <v>75</v>
      </c>
      <c r="G139" s="17" t="s">
        <v>76</v>
      </c>
      <c r="H139" s="17">
        <v>19858</v>
      </c>
      <c r="I139" s="17">
        <v>19858</v>
      </c>
      <c r="J139" s="17">
        <v>16</v>
      </c>
      <c r="K139" s="17" t="s">
        <v>107</v>
      </c>
      <c r="L139" s="18">
        <v>44998.38</v>
      </c>
      <c r="M139" s="18">
        <v>12512.18</v>
      </c>
      <c r="N139" s="18">
        <v>3196.46</v>
      </c>
      <c r="O139" s="18">
        <v>60707.02</v>
      </c>
      <c r="P139" s="18">
        <v>380.29</v>
      </c>
      <c r="Q139" s="18">
        <v>496.19</v>
      </c>
      <c r="R139" s="18">
        <v>9.5</v>
      </c>
      <c r="S139" s="18">
        <v>885.98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18">
        <v>45378.67</v>
      </c>
      <c r="Z139" s="18">
        <v>13008.37</v>
      </c>
      <c r="AA139" s="18">
        <v>3205.96</v>
      </c>
      <c r="AB139" s="18">
        <v>61593</v>
      </c>
    </row>
    <row r="140" spans="1:28" s="15" customFormat="1" x14ac:dyDescent="0.25">
      <c r="A140" s="17">
        <v>9</v>
      </c>
      <c r="B140" s="17" t="s">
        <v>229</v>
      </c>
      <c r="C140" s="17" t="s">
        <v>1042</v>
      </c>
      <c r="D140" s="17" t="s">
        <v>1027</v>
      </c>
      <c r="E140" s="17" t="s">
        <v>1028</v>
      </c>
      <c r="F140" s="17" t="s">
        <v>75</v>
      </c>
      <c r="G140" s="17" t="s">
        <v>76</v>
      </c>
      <c r="H140" s="17">
        <v>3920</v>
      </c>
      <c r="I140" s="17">
        <v>3895</v>
      </c>
      <c r="J140" s="17">
        <v>25</v>
      </c>
      <c r="K140" s="17" t="s">
        <v>37</v>
      </c>
      <c r="L140" s="18">
        <v>50224.94</v>
      </c>
      <c r="M140" s="18">
        <v>12724.61</v>
      </c>
      <c r="N140" s="18">
        <v>937.45</v>
      </c>
      <c r="O140" s="18">
        <v>63887</v>
      </c>
      <c r="P140" s="18">
        <v>302.99</v>
      </c>
      <c r="Q140" s="18">
        <v>527.16</v>
      </c>
      <c r="R140" s="18">
        <v>14.85</v>
      </c>
      <c r="S140" s="18">
        <v>845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18">
        <v>50527.93</v>
      </c>
      <c r="Z140" s="18">
        <v>13251.77</v>
      </c>
      <c r="AA140" s="18">
        <v>952.3</v>
      </c>
      <c r="AB140" s="18">
        <v>64732</v>
      </c>
    </row>
    <row r="141" spans="1:28" s="15" customFormat="1" x14ac:dyDescent="0.25">
      <c r="A141" s="17">
        <v>10</v>
      </c>
      <c r="B141" s="17" t="s">
        <v>103</v>
      </c>
      <c r="C141" s="17" t="s">
        <v>1662</v>
      </c>
      <c r="D141" s="17" t="s">
        <v>1029</v>
      </c>
      <c r="E141" s="17" t="s">
        <v>1030</v>
      </c>
      <c r="F141" s="17" t="s">
        <v>75</v>
      </c>
      <c r="G141" s="17" t="s">
        <v>106</v>
      </c>
      <c r="H141" s="17">
        <v>0</v>
      </c>
      <c r="I141" s="17">
        <v>0</v>
      </c>
      <c r="J141" s="17">
        <v>470</v>
      </c>
      <c r="K141" s="17" t="s">
        <v>107</v>
      </c>
      <c r="L141" s="18">
        <v>97128.5</v>
      </c>
      <c r="M141" s="18">
        <v>3701.73</v>
      </c>
      <c r="N141" s="18">
        <v>1116.72</v>
      </c>
      <c r="O141" s="18">
        <v>101946.95</v>
      </c>
      <c r="P141" s="18">
        <v>3211.96</v>
      </c>
      <c r="Q141" s="18">
        <v>998.91</v>
      </c>
      <c r="R141" s="18">
        <v>279.18</v>
      </c>
      <c r="S141" s="18">
        <v>4490.05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18">
        <v>100340.46</v>
      </c>
      <c r="Z141" s="18">
        <v>4700.6400000000003</v>
      </c>
      <c r="AA141" s="18">
        <v>1395.9</v>
      </c>
      <c r="AB141" s="18">
        <v>106437</v>
      </c>
    </row>
    <row r="142" spans="1:28" s="15" customFormat="1" x14ac:dyDescent="0.25">
      <c r="A142" s="17">
        <v>11</v>
      </c>
      <c r="B142" s="17" t="s">
        <v>103</v>
      </c>
      <c r="C142" s="17" t="s">
        <v>1042</v>
      </c>
      <c r="D142" s="17" t="s">
        <v>1033</v>
      </c>
      <c r="E142" s="17" t="s">
        <v>1034</v>
      </c>
      <c r="F142" s="17" t="s">
        <v>75</v>
      </c>
      <c r="G142" s="17" t="s">
        <v>106</v>
      </c>
      <c r="H142" s="17">
        <v>0</v>
      </c>
      <c r="I142" s="17">
        <v>0</v>
      </c>
      <c r="J142" s="17">
        <v>470</v>
      </c>
      <c r="K142" s="17" t="s">
        <v>107</v>
      </c>
      <c r="L142" s="18">
        <v>16207.14</v>
      </c>
      <c r="M142" s="18">
        <v>2408.4699999999998</v>
      </c>
      <c r="N142" s="18">
        <v>1395.4</v>
      </c>
      <c r="O142" s="18">
        <v>20011.009999999998</v>
      </c>
      <c r="P142" s="18">
        <v>3212.21</v>
      </c>
      <c r="Q142" s="18">
        <v>165.6</v>
      </c>
      <c r="R142" s="18">
        <v>279.18</v>
      </c>
      <c r="S142" s="18">
        <v>3656.99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19419.349999999999</v>
      </c>
      <c r="Z142" s="18">
        <v>2574.0700000000002</v>
      </c>
      <c r="AA142" s="18">
        <v>1674.58</v>
      </c>
      <c r="AB142" s="18">
        <v>23668</v>
      </c>
    </row>
    <row r="143" spans="1:28" s="12" customFormat="1" ht="16.5" customHeight="1" x14ac:dyDescent="0.25">
      <c r="A143" s="10"/>
      <c r="B143" s="10"/>
      <c r="C143" s="10" t="s">
        <v>71</v>
      </c>
      <c r="D143" s="10"/>
      <c r="E143" s="10"/>
      <c r="F143" s="10"/>
      <c r="G143" s="10"/>
      <c r="H143" s="10"/>
      <c r="I143" s="10"/>
      <c r="J143" s="11">
        <f>SUM(J132:J142)</f>
        <v>1590</v>
      </c>
      <c r="K143" s="11"/>
      <c r="L143" s="11">
        <f t="shared" ref="L143:AB143" si="28">SUM(L132:L142)</f>
        <v>523327</v>
      </c>
      <c r="M143" s="11">
        <f t="shared" si="28"/>
        <v>91523.78</v>
      </c>
      <c r="N143" s="11">
        <f t="shared" si="28"/>
        <v>22925.100000000006</v>
      </c>
      <c r="O143" s="11">
        <f t="shared" si="28"/>
        <v>637775.88</v>
      </c>
      <c r="P143" s="11">
        <f t="shared" si="28"/>
        <v>12777.34</v>
      </c>
      <c r="Q143" s="11">
        <f t="shared" si="28"/>
        <v>5585.3300000000008</v>
      </c>
      <c r="R143" s="11">
        <f t="shared" si="28"/>
        <v>944.45</v>
      </c>
      <c r="S143" s="11">
        <f t="shared" si="28"/>
        <v>19307.120000000003</v>
      </c>
      <c r="T143" s="11">
        <f t="shared" si="28"/>
        <v>0</v>
      </c>
      <c r="U143" s="11">
        <f t="shared" si="28"/>
        <v>0</v>
      </c>
      <c r="V143" s="11">
        <f t="shared" si="28"/>
        <v>0</v>
      </c>
      <c r="W143" s="11">
        <f t="shared" si="28"/>
        <v>0</v>
      </c>
      <c r="X143" s="11">
        <f t="shared" si="28"/>
        <v>0</v>
      </c>
      <c r="Y143" s="11">
        <f t="shared" si="28"/>
        <v>536104.34</v>
      </c>
      <c r="Z143" s="11">
        <f t="shared" si="28"/>
        <v>97109.110000000015</v>
      </c>
      <c r="AA143" s="11">
        <f t="shared" si="28"/>
        <v>23869.549999999996</v>
      </c>
      <c r="AB143" s="11">
        <f t="shared" si="28"/>
        <v>657083</v>
      </c>
    </row>
    <row r="144" spans="1:28" s="12" customFormat="1" ht="16.5" customHeight="1" x14ac:dyDescent="0.25">
      <c r="A144" s="10"/>
      <c r="B144" s="10"/>
      <c r="C144" s="10" t="s">
        <v>119</v>
      </c>
      <c r="D144" s="10"/>
      <c r="E144" s="10"/>
      <c r="F144" s="10"/>
      <c r="G144" s="10"/>
      <c r="H144" s="10"/>
      <c r="I144" s="10"/>
      <c r="J144" s="11">
        <f>J143+J131</f>
        <v>20920</v>
      </c>
      <c r="K144" s="11"/>
      <c r="L144" s="11">
        <f t="shared" ref="L144:AB144" si="29">L143+L131</f>
        <v>2804834.2700000005</v>
      </c>
      <c r="M144" s="11">
        <f t="shared" si="29"/>
        <v>176582.15000000002</v>
      </c>
      <c r="N144" s="11">
        <f t="shared" si="29"/>
        <v>61427.37</v>
      </c>
      <c r="O144" s="11">
        <f t="shared" si="29"/>
        <v>3042843.7899999996</v>
      </c>
      <c r="P144" s="11">
        <f t="shared" si="29"/>
        <v>123612.70999999999</v>
      </c>
      <c r="Q144" s="11">
        <f t="shared" si="29"/>
        <v>29156.54</v>
      </c>
      <c r="R144" s="11">
        <f t="shared" si="29"/>
        <v>9555.9600000000009</v>
      </c>
      <c r="S144" s="11">
        <f t="shared" si="29"/>
        <v>162325.21</v>
      </c>
      <c r="T144" s="11">
        <f t="shared" si="29"/>
        <v>0</v>
      </c>
      <c r="U144" s="11">
        <f t="shared" si="29"/>
        <v>0</v>
      </c>
      <c r="V144" s="11">
        <f t="shared" si="29"/>
        <v>0</v>
      </c>
      <c r="W144" s="11">
        <f t="shared" si="29"/>
        <v>0</v>
      </c>
      <c r="X144" s="11">
        <f t="shared" si="29"/>
        <v>0</v>
      </c>
      <c r="Y144" s="11">
        <f t="shared" si="29"/>
        <v>2928446.98</v>
      </c>
      <c r="Z144" s="11">
        <f t="shared" si="29"/>
        <v>205738.69000000003</v>
      </c>
      <c r="AA144" s="11">
        <f t="shared" si="29"/>
        <v>70983.329999999987</v>
      </c>
      <c r="AB144" s="11">
        <f t="shared" si="29"/>
        <v>3205169</v>
      </c>
    </row>
    <row r="145" spans="1:31" ht="18" customHeight="1" x14ac:dyDescent="0.25">
      <c r="AC145" s="12"/>
    </row>
    <row r="146" spans="1:31" ht="18" customHeight="1" x14ac:dyDescent="0.25">
      <c r="AC146" s="12"/>
    </row>
    <row r="149" spans="1:31" ht="15.75" x14ac:dyDescent="0.25">
      <c r="E149" s="13" t="s">
        <v>120</v>
      </c>
      <c r="G149" s="14"/>
      <c r="H149" s="14"/>
      <c r="I149" s="14"/>
      <c r="J149" s="14"/>
      <c r="K149" s="14"/>
      <c r="L149" s="13" t="s">
        <v>122</v>
      </c>
      <c r="M149" s="13"/>
      <c r="O149" s="14"/>
      <c r="Q149" s="14"/>
      <c r="R149" s="13" t="s">
        <v>121</v>
      </c>
      <c r="T149" s="14"/>
      <c r="U149" s="14"/>
      <c r="W149" s="14"/>
      <c r="X149" s="14"/>
      <c r="Y149" s="13" t="s">
        <v>123</v>
      </c>
      <c r="Z149" s="14"/>
      <c r="AA149" s="14"/>
      <c r="AB149" s="14"/>
    </row>
    <row r="150" spans="1:31" ht="15.75" x14ac:dyDescent="0.25">
      <c r="E150" s="13" t="s">
        <v>124</v>
      </c>
      <c r="G150" s="14"/>
      <c r="H150" s="14"/>
      <c r="I150" s="14"/>
      <c r="J150" s="14"/>
      <c r="K150" s="14"/>
      <c r="L150" s="13" t="s">
        <v>124</v>
      </c>
      <c r="M150" s="13"/>
      <c r="O150" s="14"/>
      <c r="Q150" s="14"/>
      <c r="R150" s="13" t="s">
        <v>124</v>
      </c>
      <c r="T150" s="14"/>
      <c r="U150" s="14"/>
      <c r="W150" s="14"/>
      <c r="X150" s="14"/>
      <c r="Y150" s="13" t="s">
        <v>124</v>
      </c>
      <c r="Z150" s="14"/>
      <c r="AA150" s="14"/>
      <c r="AB150" s="14"/>
    </row>
    <row r="152" spans="1:31" ht="32.25" customHeight="1" x14ac:dyDescent="0.55000000000000004">
      <c r="A152" s="75" t="s">
        <v>0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1"/>
      <c r="AD152" s="1"/>
      <c r="AE152" s="1"/>
    </row>
    <row r="153" spans="1:31" ht="21.75" customHeight="1" x14ac:dyDescent="0.4">
      <c r="A153" s="76" t="s">
        <v>1680</v>
      </c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2"/>
      <c r="AD153" s="2"/>
      <c r="AE153" s="2"/>
    </row>
    <row r="154" spans="1:31" s="5" customFormat="1" ht="20.25" customHeight="1" x14ac:dyDescent="0.35">
      <c r="A154" s="3" t="s">
        <v>1</v>
      </c>
      <c r="B154" s="4"/>
      <c r="C154" s="3"/>
      <c r="D154" s="3"/>
      <c r="F154" s="3" t="s">
        <v>1042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s="7" customFormat="1" ht="90" x14ac:dyDescent="0.25">
      <c r="A155" s="6" t="s">
        <v>3</v>
      </c>
      <c r="B155" s="6" t="s">
        <v>4</v>
      </c>
      <c r="C155" s="6" t="s">
        <v>5</v>
      </c>
      <c r="D155" s="6" t="s">
        <v>6</v>
      </c>
      <c r="E155" s="6" t="s">
        <v>7</v>
      </c>
      <c r="F155" s="6" t="s">
        <v>8</v>
      </c>
      <c r="G155" s="6" t="s">
        <v>9</v>
      </c>
      <c r="H155" s="6" t="s">
        <v>10</v>
      </c>
      <c r="I155" s="6" t="s">
        <v>11</v>
      </c>
      <c r="J155" s="6" t="s">
        <v>12</v>
      </c>
      <c r="K155" s="6" t="s">
        <v>13</v>
      </c>
      <c r="L155" s="6" t="s">
        <v>14</v>
      </c>
      <c r="M155" s="6" t="s">
        <v>15</v>
      </c>
      <c r="N155" s="6" t="s">
        <v>16</v>
      </c>
      <c r="O155" s="6" t="s">
        <v>17</v>
      </c>
      <c r="P155" s="6" t="s">
        <v>18</v>
      </c>
      <c r="Q155" s="6" t="s">
        <v>19</v>
      </c>
      <c r="R155" s="6" t="s">
        <v>20</v>
      </c>
      <c r="S155" s="6" t="s">
        <v>21</v>
      </c>
      <c r="T155" s="6" t="s">
        <v>22</v>
      </c>
      <c r="U155" s="6" t="s">
        <v>23</v>
      </c>
      <c r="V155" s="6" t="s">
        <v>24</v>
      </c>
      <c r="W155" s="6" t="s">
        <v>25</v>
      </c>
      <c r="X155" s="6" t="s">
        <v>26</v>
      </c>
      <c r="Y155" s="6" t="s">
        <v>27</v>
      </c>
      <c r="Z155" s="6" t="s">
        <v>28</v>
      </c>
      <c r="AA155" s="6" t="s">
        <v>29</v>
      </c>
      <c r="AB155" s="6" t="s">
        <v>30</v>
      </c>
    </row>
    <row r="156" spans="1:31" s="15" customFormat="1" x14ac:dyDescent="0.25">
      <c r="A156" s="17">
        <v>1</v>
      </c>
      <c r="B156" s="17" t="s">
        <v>977</v>
      </c>
      <c r="C156" s="17" t="s">
        <v>1662</v>
      </c>
      <c r="D156" s="17" t="s">
        <v>979</v>
      </c>
      <c r="E156" s="17" t="s">
        <v>980</v>
      </c>
      <c r="F156" s="17" t="s">
        <v>35</v>
      </c>
      <c r="G156" s="17" t="s">
        <v>144</v>
      </c>
      <c r="H156" s="17">
        <v>53575</v>
      </c>
      <c r="I156" s="17">
        <v>49899</v>
      </c>
      <c r="J156" s="17">
        <v>3676</v>
      </c>
      <c r="K156" s="17" t="s">
        <v>37</v>
      </c>
      <c r="L156" s="18">
        <v>483819.86</v>
      </c>
      <c r="M156" s="18">
        <v>20434.27</v>
      </c>
      <c r="N156" s="18">
        <v>8485.8700000000008</v>
      </c>
      <c r="O156" s="18">
        <v>512740</v>
      </c>
      <c r="P156" s="18">
        <v>19700.439999999999</v>
      </c>
      <c r="Q156" s="18">
        <v>4814.3599999999997</v>
      </c>
      <c r="R156" s="18">
        <v>1654.2</v>
      </c>
      <c r="S156" s="18">
        <v>26169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503520.3</v>
      </c>
      <c r="Z156" s="18">
        <v>25248.63</v>
      </c>
      <c r="AA156" s="18">
        <v>10140.07</v>
      </c>
      <c r="AB156" s="18">
        <v>538909</v>
      </c>
    </row>
    <row r="157" spans="1:31" s="15" customFormat="1" x14ac:dyDescent="0.25">
      <c r="A157" s="17">
        <v>2</v>
      </c>
      <c r="B157" s="17" t="s">
        <v>103</v>
      </c>
      <c r="C157" s="17" t="s">
        <v>1662</v>
      </c>
      <c r="D157" s="17" t="s">
        <v>981</v>
      </c>
      <c r="E157" s="17" t="s">
        <v>982</v>
      </c>
      <c r="F157" s="17" t="s">
        <v>35</v>
      </c>
      <c r="G157" s="17" t="s">
        <v>983</v>
      </c>
      <c r="H157" s="17">
        <v>28370</v>
      </c>
      <c r="I157" s="17">
        <v>28235</v>
      </c>
      <c r="J157" s="17">
        <v>405</v>
      </c>
      <c r="K157" s="17" t="s">
        <v>37</v>
      </c>
      <c r="L157" s="18">
        <v>660.53</v>
      </c>
      <c r="M157" s="18">
        <v>191.66</v>
      </c>
      <c r="N157" s="18">
        <v>242.81</v>
      </c>
      <c r="O157" s="18">
        <v>1095</v>
      </c>
      <c r="P157" s="18">
        <v>2448.59</v>
      </c>
      <c r="Q157" s="18">
        <v>6.37</v>
      </c>
      <c r="R157" s="18">
        <v>181.04</v>
      </c>
      <c r="S157" s="18">
        <v>2636</v>
      </c>
      <c r="T157" s="18">
        <v>0</v>
      </c>
      <c r="U157" s="18">
        <v>3296.53</v>
      </c>
      <c r="V157" s="18">
        <v>191.66</v>
      </c>
      <c r="W157" s="18">
        <v>242.81</v>
      </c>
      <c r="X157" s="18">
        <v>3731</v>
      </c>
      <c r="Y157" s="18">
        <v>-187.41</v>
      </c>
      <c r="Z157" s="18">
        <v>6.37</v>
      </c>
      <c r="AA157" s="18">
        <v>181.04</v>
      </c>
      <c r="AB157" s="18">
        <v>0</v>
      </c>
    </row>
    <row r="158" spans="1:31" s="15" customFormat="1" x14ac:dyDescent="0.25">
      <c r="A158" s="17">
        <v>3</v>
      </c>
      <c r="B158" s="17" t="s">
        <v>984</v>
      </c>
      <c r="C158" s="17" t="s">
        <v>1662</v>
      </c>
      <c r="D158" s="17" t="s">
        <v>985</v>
      </c>
      <c r="E158" s="17" t="s">
        <v>986</v>
      </c>
      <c r="F158" s="17" t="s">
        <v>35</v>
      </c>
      <c r="G158" s="17" t="s">
        <v>45</v>
      </c>
      <c r="H158" s="17">
        <v>57218</v>
      </c>
      <c r="I158" s="17">
        <v>56715</v>
      </c>
      <c r="J158" s="17">
        <v>1509</v>
      </c>
      <c r="K158" s="17" t="s">
        <v>37</v>
      </c>
      <c r="L158" s="18">
        <v>300910.87</v>
      </c>
      <c r="M158" s="18">
        <v>12888.34</v>
      </c>
      <c r="N158" s="18">
        <v>6663.79</v>
      </c>
      <c r="O158" s="18">
        <v>320463</v>
      </c>
      <c r="P158" s="18">
        <v>8672.69</v>
      </c>
      <c r="Q158" s="18">
        <v>2987.26</v>
      </c>
      <c r="R158" s="18">
        <v>679.05</v>
      </c>
      <c r="S158" s="18">
        <v>12339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18">
        <v>309583.56</v>
      </c>
      <c r="Z158" s="18">
        <v>15875.6</v>
      </c>
      <c r="AA158" s="18">
        <v>7342.84</v>
      </c>
      <c r="AB158" s="18">
        <v>332802</v>
      </c>
    </row>
    <row r="159" spans="1:31" s="15" customFormat="1" x14ac:dyDescent="0.25">
      <c r="A159" s="17">
        <v>4</v>
      </c>
      <c r="B159" s="17" t="s">
        <v>984</v>
      </c>
      <c r="C159" s="17" t="s">
        <v>1662</v>
      </c>
      <c r="D159" s="17" t="s">
        <v>987</v>
      </c>
      <c r="E159" s="17" t="s">
        <v>988</v>
      </c>
      <c r="F159" s="17" t="s">
        <v>35</v>
      </c>
      <c r="G159" s="17" t="s">
        <v>41</v>
      </c>
      <c r="H159" s="17">
        <v>25599</v>
      </c>
      <c r="I159" s="17">
        <v>24992</v>
      </c>
      <c r="J159" s="17">
        <v>1821</v>
      </c>
      <c r="K159" s="17" t="s">
        <v>37</v>
      </c>
      <c r="L159" s="18">
        <v>210585.42</v>
      </c>
      <c r="M159" s="18">
        <v>9424.7900000000009</v>
      </c>
      <c r="N159" s="18">
        <v>3851.79</v>
      </c>
      <c r="O159" s="18">
        <v>223862</v>
      </c>
      <c r="P159" s="18">
        <v>10974.85</v>
      </c>
      <c r="Q159" s="18">
        <v>2093.6999999999998</v>
      </c>
      <c r="R159" s="18">
        <v>819.45</v>
      </c>
      <c r="S159" s="18">
        <v>13888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18">
        <v>221560.27</v>
      </c>
      <c r="Z159" s="18">
        <v>11518.49</v>
      </c>
      <c r="AA159" s="18">
        <v>4671.24</v>
      </c>
      <c r="AB159" s="18">
        <v>237750</v>
      </c>
    </row>
    <row r="160" spans="1:31" s="15" customFormat="1" x14ac:dyDescent="0.25">
      <c r="A160" s="17">
        <v>5</v>
      </c>
      <c r="B160" s="17" t="s">
        <v>984</v>
      </c>
      <c r="C160" s="17" t="s">
        <v>1662</v>
      </c>
      <c r="D160" s="17" t="s">
        <v>989</v>
      </c>
      <c r="E160" s="17" t="s">
        <v>990</v>
      </c>
      <c r="F160" s="17" t="s">
        <v>35</v>
      </c>
      <c r="G160" s="17" t="s">
        <v>45</v>
      </c>
      <c r="H160" s="17">
        <v>4930</v>
      </c>
      <c r="I160" s="17">
        <v>4244</v>
      </c>
      <c r="J160" s="17">
        <v>2058</v>
      </c>
      <c r="K160" s="17" t="s">
        <v>37</v>
      </c>
      <c r="L160" s="18">
        <v>260213.09</v>
      </c>
      <c r="M160" s="18">
        <v>11716.02</v>
      </c>
      <c r="N160" s="18">
        <v>5857.89</v>
      </c>
      <c r="O160" s="18">
        <v>277787</v>
      </c>
      <c r="P160" s="18">
        <v>11170.36</v>
      </c>
      <c r="Q160" s="18">
        <v>2586.54</v>
      </c>
      <c r="R160" s="18">
        <v>926.1</v>
      </c>
      <c r="S160" s="18">
        <v>14683</v>
      </c>
      <c r="T160" s="18">
        <v>5020</v>
      </c>
      <c r="U160" s="18">
        <v>0</v>
      </c>
      <c r="V160" s="18">
        <v>0</v>
      </c>
      <c r="W160" s="18">
        <v>0</v>
      </c>
      <c r="X160" s="18"/>
      <c r="Y160" s="18">
        <v>271383.45</v>
      </c>
      <c r="Z160" s="18">
        <v>14302.56</v>
      </c>
      <c r="AA160" s="18">
        <v>6783.99</v>
      </c>
      <c r="AB160" s="18">
        <v>292470</v>
      </c>
    </row>
    <row r="161" spans="1:28" s="15" customFormat="1" x14ac:dyDescent="0.25">
      <c r="A161" s="17">
        <v>6</v>
      </c>
      <c r="B161" s="17" t="s">
        <v>984</v>
      </c>
      <c r="C161" s="17" t="s">
        <v>1042</v>
      </c>
      <c r="D161" s="17" t="s">
        <v>992</v>
      </c>
      <c r="E161" s="17" t="s">
        <v>993</v>
      </c>
      <c r="F161" s="17" t="s">
        <v>35</v>
      </c>
      <c r="G161" s="17" t="s">
        <v>45</v>
      </c>
      <c r="H161" s="17"/>
      <c r="I161" s="17"/>
      <c r="J161" s="17"/>
      <c r="K161" s="17"/>
      <c r="L161" s="18">
        <v>17660.46</v>
      </c>
      <c r="M161" s="18">
        <v>1343.54</v>
      </c>
      <c r="N161" s="18">
        <v>0</v>
      </c>
      <c r="O161" s="18">
        <v>19004</v>
      </c>
      <c r="P161" s="18">
        <v>0</v>
      </c>
      <c r="Q161" s="18">
        <v>0</v>
      </c>
      <c r="R161" s="18">
        <v>0</v>
      </c>
      <c r="S161" s="18"/>
      <c r="T161" s="18">
        <v>0</v>
      </c>
      <c r="U161" s="18">
        <v>0</v>
      </c>
      <c r="V161" s="18">
        <v>0</v>
      </c>
      <c r="W161" s="18">
        <v>0</v>
      </c>
      <c r="X161" s="18"/>
      <c r="Y161" s="18">
        <v>17660.46</v>
      </c>
      <c r="Z161" s="18">
        <v>1343.54</v>
      </c>
      <c r="AA161" s="18">
        <v>0</v>
      </c>
      <c r="AB161" s="18">
        <v>19004</v>
      </c>
    </row>
    <row r="162" spans="1:28" s="15" customFormat="1" x14ac:dyDescent="0.25">
      <c r="A162" s="17">
        <v>7</v>
      </c>
      <c r="B162" s="17" t="s">
        <v>984</v>
      </c>
      <c r="C162" s="17" t="s">
        <v>1662</v>
      </c>
      <c r="D162" s="17" t="s">
        <v>994</v>
      </c>
      <c r="E162" s="17" t="s">
        <v>995</v>
      </c>
      <c r="F162" s="17" t="s">
        <v>35</v>
      </c>
      <c r="G162" s="17" t="s">
        <v>41</v>
      </c>
      <c r="H162" s="17">
        <v>66320</v>
      </c>
      <c r="I162" s="17">
        <v>65593</v>
      </c>
      <c r="J162" s="17">
        <v>2181</v>
      </c>
      <c r="K162" s="17" t="s">
        <v>37</v>
      </c>
      <c r="L162" s="18">
        <v>232602.81</v>
      </c>
      <c r="M162" s="18">
        <v>9195.18</v>
      </c>
      <c r="N162" s="18">
        <v>7745.01</v>
      </c>
      <c r="O162" s="18">
        <v>249543</v>
      </c>
      <c r="P162" s="18">
        <v>13683</v>
      </c>
      <c r="Q162" s="18">
        <v>2327.5500000000002</v>
      </c>
      <c r="R162" s="18">
        <v>981.45</v>
      </c>
      <c r="S162" s="18">
        <v>16992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246285.81</v>
      </c>
      <c r="Z162" s="18">
        <v>11522.73</v>
      </c>
      <c r="AA162" s="18">
        <v>8726.4599999999991</v>
      </c>
      <c r="AB162" s="18">
        <v>266535</v>
      </c>
    </row>
    <row r="163" spans="1:28" s="15" customFormat="1" x14ac:dyDescent="0.25">
      <c r="A163" s="17">
        <v>8</v>
      </c>
      <c r="B163" s="17" t="s">
        <v>996</v>
      </c>
      <c r="C163" s="17" t="s">
        <v>1662</v>
      </c>
      <c r="D163" s="17" t="s">
        <v>997</v>
      </c>
      <c r="E163" s="17" t="s">
        <v>998</v>
      </c>
      <c r="F163" s="17" t="s">
        <v>35</v>
      </c>
      <c r="G163" s="17" t="s">
        <v>41</v>
      </c>
      <c r="H163" s="17">
        <v>71491</v>
      </c>
      <c r="I163" s="17">
        <v>70325</v>
      </c>
      <c r="J163" s="17">
        <v>3498</v>
      </c>
      <c r="K163" s="17" t="s">
        <v>37</v>
      </c>
      <c r="L163" s="18">
        <v>449415.34</v>
      </c>
      <c r="M163" s="18">
        <v>20382.02</v>
      </c>
      <c r="N163" s="18">
        <v>7723.64</v>
      </c>
      <c r="O163" s="18">
        <v>477521</v>
      </c>
      <c r="P163" s="18">
        <v>21009.69</v>
      </c>
      <c r="Q163" s="18">
        <v>4457.21</v>
      </c>
      <c r="R163" s="18">
        <v>1574.1</v>
      </c>
      <c r="S163" s="18">
        <v>27041</v>
      </c>
      <c r="T163" s="18">
        <v>12920</v>
      </c>
      <c r="U163" s="18">
        <v>0</v>
      </c>
      <c r="V163" s="18">
        <v>0</v>
      </c>
      <c r="W163" s="18">
        <v>0</v>
      </c>
      <c r="X163" s="18"/>
      <c r="Y163" s="18">
        <v>470425.03</v>
      </c>
      <c r="Z163" s="18">
        <v>24839.23</v>
      </c>
      <c r="AA163" s="18">
        <v>9297.74</v>
      </c>
      <c r="AB163" s="18">
        <v>504562</v>
      </c>
    </row>
    <row r="164" spans="1:28" s="15" customFormat="1" x14ac:dyDescent="0.25">
      <c r="A164" s="17">
        <v>9</v>
      </c>
      <c r="B164" s="17" t="s">
        <v>977</v>
      </c>
      <c r="C164" s="17" t="s">
        <v>1662</v>
      </c>
      <c r="D164" s="17" t="s">
        <v>999</v>
      </c>
      <c r="E164" s="17" t="s">
        <v>1000</v>
      </c>
      <c r="F164" s="17" t="s">
        <v>35</v>
      </c>
      <c r="G164" s="17" t="s">
        <v>215</v>
      </c>
      <c r="H164" s="17">
        <v>180785</v>
      </c>
      <c r="I164" s="17">
        <v>180785</v>
      </c>
      <c r="J164" s="17">
        <v>0</v>
      </c>
      <c r="K164" s="17" t="s">
        <v>59</v>
      </c>
      <c r="L164" s="18">
        <v>241130.56</v>
      </c>
      <c r="M164" s="18">
        <v>12181.2</v>
      </c>
      <c r="N164" s="18">
        <v>1694.24</v>
      </c>
      <c r="O164" s="18">
        <v>255006</v>
      </c>
      <c r="P164" s="18">
        <v>852.19</v>
      </c>
      <c r="Q164" s="18">
        <v>2424.81</v>
      </c>
      <c r="R164" s="18">
        <v>0</v>
      </c>
      <c r="S164" s="18">
        <v>3277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241982.75</v>
      </c>
      <c r="Z164" s="18">
        <v>14606.01</v>
      </c>
      <c r="AA164" s="18">
        <v>1694.24</v>
      </c>
      <c r="AB164" s="18">
        <v>258283</v>
      </c>
    </row>
    <row r="165" spans="1:28" s="15" customFormat="1" x14ac:dyDescent="0.25">
      <c r="A165" s="17">
        <v>10</v>
      </c>
      <c r="B165" s="17" t="s">
        <v>978</v>
      </c>
      <c r="C165" s="17" t="s">
        <v>1042</v>
      </c>
      <c r="D165" s="17" t="s">
        <v>1001</v>
      </c>
      <c r="E165" s="17" t="s">
        <v>1002</v>
      </c>
      <c r="F165" s="17" t="s">
        <v>35</v>
      </c>
      <c r="G165" s="17" t="s">
        <v>590</v>
      </c>
      <c r="H165" s="17">
        <v>85560</v>
      </c>
      <c r="I165" s="17">
        <v>84811</v>
      </c>
      <c r="J165" s="17">
        <v>749</v>
      </c>
      <c r="K165" s="17" t="s">
        <v>37</v>
      </c>
      <c r="L165" s="18">
        <v>141790.51</v>
      </c>
      <c r="M165" s="18">
        <v>6486.74</v>
      </c>
      <c r="N165" s="18">
        <v>2192.75</v>
      </c>
      <c r="O165" s="18">
        <v>150470</v>
      </c>
      <c r="P165" s="18">
        <v>4597.22</v>
      </c>
      <c r="Q165" s="18">
        <v>1412.73</v>
      </c>
      <c r="R165" s="18">
        <v>337.05</v>
      </c>
      <c r="S165" s="18">
        <v>6347</v>
      </c>
      <c r="T165" s="18">
        <v>1920</v>
      </c>
      <c r="U165" s="18">
        <v>0</v>
      </c>
      <c r="V165" s="18">
        <v>0</v>
      </c>
      <c r="W165" s="18">
        <v>0</v>
      </c>
      <c r="X165" s="18"/>
      <c r="Y165" s="18">
        <v>146387.73000000001</v>
      </c>
      <c r="Z165" s="18">
        <v>7899.47</v>
      </c>
      <c r="AA165" s="18">
        <v>2529.8000000000002</v>
      </c>
      <c r="AB165" s="18">
        <v>156817</v>
      </c>
    </row>
    <row r="166" spans="1:28" s="15" customFormat="1" x14ac:dyDescent="0.25">
      <c r="A166" s="17">
        <v>11</v>
      </c>
      <c r="B166" s="17" t="s">
        <v>1003</v>
      </c>
      <c r="C166" s="17" t="s">
        <v>1662</v>
      </c>
      <c r="D166" s="17" t="s">
        <v>1004</v>
      </c>
      <c r="E166" s="17" t="s">
        <v>1005</v>
      </c>
      <c r="F166" s="17" t="s">
        <v>35</v>
      </c>
      <c r="G166" s="17" t="s">
        <v>1006</v>
      </c>
      <c r="H166" s="17"/>
      <c r="I166" s="17"/>
      <c r="J166" s="17"/>
      <c r="K166" s="17"/>
      <c r="L166" s="18">
        <v>9562.59</v>
      </c>
      <c r="M166" s="18">
        <v>380.07</v>
      </c>
      <c r="N166" s="18">
        <v>57.34</v>
      </c>
      <c r="O166" s="18">
        <v>10000</v>
      </c>
      <c r="P166" s="18">
        <v>0</v>
      </c>
      <c r="Q166" s="18">
        <v>0</v>
      </c>
      <c r="R166" s="18">
        <v>0</v>
      </c>
      <c r="S166" s="18"/>
      <c r="T166" s="18">
        <v>1780</v>
      </c>
      <c r="U166" s="18">
        <v>0</v>
      </c>
      <c r="V166" s="18">
        <v>0</v>
      </c>
      <c r="W166" s="18">
        <v>0</v>
      </c>
      <c r="X166" s="18"/>
      <c r="Y166" s="18">
        <v>9562.59</v>
      </c>
      <c r="Z166" s="18">
        <v>380.07</v>
      </c>
      <c r="AA166" s="18">
        <v>57.34</v>
      </c>
      <c r="AB166" s="18">
        <v>10000</v>
      </c>
    </row>
    <row r="167" spans="1:28" s="15" customFormat="1" x14ac:dyDescent="0.25">
      <c r="A167" s="17">
        <v>12</v>
      </c>
      <c r="B167" s="17" t="s">
        <v>1007</v>
      </c>
      <c r="C167" s="17" t="s">
        <v>1662</v>
      </c>
      <c r="D167" s="17" t="s">
        <v>1008</v>
      </c>
      <c r="E167" s="17" t="s">
        <v>1009</v>
      </c>
      <c r="F167" s="17" t="s">
        <v>35</v>
      </c>
      <c r="G167" s="17" t="s">
        <v>1010</v>
      </c>
      <c r="H167" s="17"/>
      <c r="I167" s="17"/>
      <c r="J167" s="17"/>
      <c r="K167" s="17"/>
      <c r="L167" s="18">
        <v>43990.6</v>
      </c>
      <c r="M167" s="18">
        <v>4005.75</v>
      </c>
      <c r="N167" s="18">
        <v>2598.65</v>
      </c>
      <c r="O167" s="18">
        <v>50595</v>
      </c>
      <c r="P167" s="18">
        <v>0</v>
      </c>
      <c r="Q167" s="18">
        <v>0</v>
      </c>
      <c r="R167" s="18">
        <v>0</v>
      </c>
      <c r="S167" s="18"/>
      <c r="T167" s="18">
        <v>12250</v>
      </c>
      <c r="U167" s="18">
        <v>0</v>
      </c>
      <c r="V167" s="18">
        <v>0</v>
      </c>
      <c r="W167" s="18">
        <v>0</v>
      </c>
      <c r="X167" s="18"/>
      <c r="Y167" s="18">
        <v>43990.6</v>
      </c>
      <c r="Z167" s="18">
        <v>4005.75</v>
      </c>
      <c r="AA167" s="18">
        <v>2598.65</v>
      </c>
      <c r="AB167" s="18">
        <v>50595</v>
      </c>
    </row>
    <row r="168" spans="1:28" s="22" customForma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>
        <f>SUM(J156:J167)</f>
        <v>15897</v>
      </c>
      <c r="K168" s="19"/>
      <c r="L168" s="20">
        <f t="shared" ref="L168:AB168" si="30">SUM(L156:L167)</f>
        <v>2392342.64</v>
      </c>
      <c r="M168" s="20">
        <f t="shared" si="30"/>
        <v>108629.58000000002</v>
      </c>
      <c r="N168" s="20">
        <f t="shared" si="30"/>
        <v>47113.78</v>
      </c>
      <c r="O168" s="20">
        <f t="shared" si="30"/>
        <v>2548086</v>
      </c>
      <c r="P168" s="20">
        <f t="shared" si="30"/>
        <v>93109.03</v>
      </c>
      <c r="Q168" s="20">
        <f t="shared" si="30"/>
        <v>23110.53</v>
      </c>
      <c r="R168" s="20">
        <f t="shared" si="30"/>
        <v>7152.44</v>
      </c>
      <c r="S168" s="20">
        <f t="shared" si="30"/>
        <v>123372</v>
      </c>
      <c r="T168" s="20">
        <f t="shared" si="30"/>
        <v>33890</v>
      </c>
      <c r="U168" s="20">
        <f t="shared" si="30"/>
        <v>3296.53</v>
      </c>
      <c r="V168" s="20">
        <f t="shared" si="30"/>
        <v>191.66</v>
      </c>
      <c r="W168" s="20">
        <f t="shared" si="30"/>
        <v>242.81</v>
      </c>
      <c r="X168" s="20">
        <f t="shared" si="30"/>
        <v>3731</v>
      </c>
      <c r="Y168" s="20">
        <f t="shared" si="30"/>
        <v>2482155.1399999997</v>
      </c>
      <c r="Z168" s="20">
        <f t="shared" si="30"/>
        <v>131548.44999999998</v>
      </c>
      <c r="AA168" s="20">
        <f t="shared" si="30"/>
        <v>54023.409999999996</v>
      </c>
      <c r="AB168" s="20">
        <f t="shared" si="30"/>
        <v>2667727</v>
      </c>
    </row>
    <row r="169" spans="1:28" s="15" customFormat="1" x14ac:dyDescent="0.25">
      <c r="A169" s="17">
        <v>1</v>
      </c>
      <c r="B169" s="17" t="s">
        <v>977</v>
      </c>
      <c r="C169" s="17" t="s">
        <v>1662</v>
      </c>
      <c r="D169" s="17" t="s">
        <v>1011</v>
      </c>
      <c r="E169" s="17" t="s">
        <v>1012</v>
      </c>
      <c r="F169" s="17" t="s">
        <v>75</v>
      </c>
      <c r="G169" s="17" t="s">
        <v>76</v>
      </c>
      <c r="H169" s="17">
        <v>1015</v>
      </c>
      <c r="I169" s="17">
        <v>1015</v>
      </c>
      <c r="J169" s="17">
        <v>21</v>
      </c>
      <c r="K169" s="17" t="s">
        <v>107</v>
      </c>
      <c r="L169" s="18">
        <v>26011.5</v>
      </c>
      <c r="M169" s="18">
        <v>7426.82</v>
      </c>
      <c r="N169" s="18">
        <v>1650.68</v>
      </c>
      <c r="O169" s="18">
        <v>35089</v>
      </c>
      <c r="P169" s="18">
        <v>389.54</v>
      </c>
      <c r="Q169" s="18">
        <v>274.89</v>
      </c>
      <c r="R169" s="18">
        <v>12.57</v>
      </c>
      <c r="S169" s="18">
        <v>677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18">
        <v>26401.040000000001</v>
      </c>
      <c r="Z169" s="18">
        <v>7701.71</v>
      </c>
      <c r="AA169" s="18">
        <v>1663.25</v>
      </c>
      <c r="AB169" s="18">
        <v>35766</v>
      </c>
    </row>
    <row r="170" spans="1:28" s="15" customFormat="1" x14ac:dyDescent="0.25">
      <c r="A170" s="17">
        <v>2</v>
      </c>
      <c r="B170" s="17" t="s">
        <v>977</v>
      </c>
      <c r="C170" s="17" t="s">
        <v>1662</v>
      </c>
      <c r="D170" s="17" t="s">
        <v>1013</v>
      </c>
      <c r="E170" s="17" t="s">
        <v>1014</v>
      </c>
      <c r="F170" s="17" t="s">
        <v>75</v>
      </c>
      <c r="G170" s="17" t="s">
        <v>76</v>
      </c>
      <c r="H170" s="17"/>
      <c r="I170" s="17"/>
      <c r="J170" s="17"/>
      <c r="K170" s="17"/>
      <c r="L170" s="18">
        <v>41466.550000000003</v>
      </c>
      <c r="M170" s="18">
        <v>9436.73</v>
      </c>
      <c r="N170" s="18">
        <v>2987.72</v>
      </c>
      <c r="O170" s="18">
        <v>53891</v>
      </c>
      <c r="P170" s="18">
        <v>0</v>
      </c>
      <c r="Q170" s="18">
        <v>0</v>
      </c>
      <c r="R170" s="18">
        <v>0</v>
      </c>
      <c r="S170" s="18"/>
      <c r="T170" s="18">
        <v>0</v>
      </c>
      <c r="U170" s="18">
        <v>0</v>
      </c>
      <c r="V170" s="18">
        <v>0</v>
      </c>
      <c r="W170" s="18">
        <v>0</v>
      </c>
      <c r="X170" s="18"/>
      <c r="Y170" s="18">
        <v>41466.550000000003</v>
      </c>
      <c r="Z170" s="18">
        <v>9436.73</v>
      </c>
      <c r="AA170" s="18">
        <v>2987.72</v>
      </c>
      <c r="AB170" s="18">
        <v>53891</v>
      </c>
    </row>
    <row r="171" spans="1:28" s="15" customFormat="1" x14ac:dyDescent="0.25">
      <c r="A171" s="17">
        <v>3</v>
      </c>
      <c r="B171" s="17" t="s">
        <v>977</v>
      </c>
      <c r="C171" s="17" t="s">
        <v>1662</v>
      </c>
      <c r="D171" s="17" t="s">
        <v>1015</v>
      </c>
      <c r="E171" s="17" t="s">
        <v>1016</v>
      </c>
      <c r="F171" s="17" t="s">
        <v>75</v>
      </c>
      <c r="G171" s="17" t="s">
        <v>76</v>
      </c>
      <c r="H171" s="17">
        <v>17140</v>
      </c>
      <c r="I171" s="17">
        <v>17140</v>
      </c>
      <c r="J171" s="17">
        <v>22</v>
      </c>
      <c r="K171" s="17" t="s">
        <v>107</v>
      </c>
      <c r="L171" s="18">
        <v>30010.53</v>
      </c>
      <c r="M171" s="18">
        <v>8487.35</v>
      </c>
      <c r="N171" s="18">
        <v>2002.12</v>
      </c>
      <c r="O171" s="18">
        <v>40500</v>
      </c>
      <c r="P171" s="18">
        <v>396.46</v>
      </c>
      <c r="Q171" s="18">
        <v>318.37</v>
      </c>
      <c r="R171" s="18">
        <v>13.17</v>
      </c>
      <c r="S171" s="18">
        <v>728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18">
        <v>30406.99</v>
      </c>
      <c r="Z171" s="18">
        <v>8805.7199999999993</v>
      </c>
      <c r="AA171" s="18">
        <v>2015.29</v>
      </c>
      <c r="AB171" s="18">
        <v>41228</v>
      </c>
    </row>
    <row r="172" spans="1:28" s="15" customFormat="1" x14ac:dyDescent="0.25">
      <c r="A172" s="17">
        <v>4</v>
      </c>
      <c r="B172" s="17" t="s">
        <v>977</v>
      </c>
      <c r="C172" s="17" t="s">
        <v>1662</v>
      </c>
      <c r="D172" s="17" t="s">
        <v>1017</v>
      </c>
      <c r="E172" s="17" t="s">
        <v>1018</v>
      </c>
      <c r="F172" s="17" t="s">
        <v>75</v>
      </c>
      <c r="G172" s="17" t="s">
        <v>76</v>
      </c>
      <c r="H172" s="17"/>
      <c r="I172" s="17"/>
      <c r="J172" s="17"/>
      <c r="K172" s="17"/>
      <c r="L172" s="18">
        <v>33244.07</v>
      </c>
      <c r="M172" s="18">
        <v>8424.74</v>
      </c>
      <c r="N172" s="18">
        <v>2298.19</v>
      </c>
      <c r="O172" s="18">
        <v>43967</v>
      </c>
      <c r="P172" s="18">
        <v>0</v>
      </c>
      <c r="Q172" s="18">
        <v>0</v>
      </c>
      <c r="R172" s="18">
        <v>0</v>
      </c>
      <c r="S172" s="18"/>
      <c r="T172" s="18">
        <v>0</v>
      </c>
      <c r="U172" s="18">
        <v>0</v>
      </c>
      <c r="V172" s="18">
        <v>0</v>
      </c>
      <c r="W172" s="18">
        <v>0</v>
      </c>
      <c r="X172" s="18"/>
      <c r="Y172" s="18">
        <v>33244.07</v>
      </c>
      <c r="Z172" s="18">
        <v>8424.74</v>
      </c>
      <c r="AA172" s="18">
        <v>2298.19</v>
      </c>
      <c r="AB172" s="18">
        <v>43967</v>
      </c>
    </row>
    <row r="173" spans="1:28" s="15" customFormat="1" x14ac:dyDescent="0.25">
      <c r="A173" s="17">
        <v>5</v>
      </c>
      <c r="B173" s="17" t="s">
        <v>977</v>
      </c>
      <c r="C173" s="17" t="s">
        <v>1662</v>
      </c>
      <c r="D173" s="17" t="s">
        <v>1019</v>
      </c>
      <c r="E173" s="17" t="s">
        <v>1020</v>
      </c>
      <c r="F173" s="17" t="s">
        <v>75</v>
      </c>
      <c r="G173" s="17" t="s">
        <v>76</v>
      </c>
      <c r="H173" s="17">
        <v>21572</v>
      </c>
      <c r="I173" s="17">
        <v>21572</v>
      </c>
      <c r="J173" s="17">
        <v>5</v>
      </c>
      <c r="K173" s="17" t="s">
        <v>107</v>
      </c>
      <c r="L173" s="18">
        <v>38643.67</v>
      </c>
      <c r="M173" s="18">
        <v>11768.01</v>
      </c>
      <c r="N173" s="18">
        <v>2735.32</v>
      </c>
      <c r="O173" s="18">
        <v>53147</v>
      </c>
      <c r="P173" s="18">
        <v>283.41000000000003</v>
      </c>
      <c r="Q173" s="18">
        <v>412.6</v>
      </c>
      <c r="R173" s="18">
        <v>2.99</v>
      </c>
      <c r="S173" s="18">
        <v>699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38927.08</v>
      </c>
      <c r="Z173" s="18">
        <v>12180.61</v>
      </c>
      <c r="AA173" s="18">
        <v>2738.31</v>
      </c>
      <c r="AB173" s="18">
        <v>53846</v>
      </c>
    </row>
    <row r="174" spans="1:28" s="15" customFormat="1" x14ac:dyDescent="0.25">
      <c r="A174" s="17">
        <v>6</v>
      </c>
      <c r="B174" s="17" t="s">
        <v>996</v>
      </c>
      <c r="C174" s="17" t="s">
        <v>1662</v>
      </c>
      <c r="D174" s="17" t="s">
        <v>1021</v>
      </c>
      <c r="E174" s="17" t="s">
        <v>1022</v>
      </c>
      <c r="F174" s="17" t="s">
        <v>75</v>
      </c>
      <c r="G174" s="17" t="s">
        <v>76</v>
      </c>
      <c r="H174" s="17">
        <v>45955</v>
      </c>
      <c r="I174" s="17">
        <v>45770</v>
      </c>
      <c r="J174" s="17">
        <v>185</v>
      </c>
      <c r="K174" s="17" t="s">
        <v>37</v>
      </c>
      <c r="L174" s="18">
        <v>62712.05</v>
      </c>
      <c r="M174" s="18">
        <v>13471.01</v>
      </c>
      <c r="N174" s="18">
        <v>4831.9399999999996</v>
      </c>
      <c r="O174" s="18">
        <v>81015</v>
      </c>
      <c r="P174" s="18">
        <v>1511.6</v>
      </c>
      <c r="Q174" s="18">
        <v>664.68</v>
      </c>
      <c r="R174" s="18">
        <v>110.72</v>
      </c>
      <c r="S174" s="18">
        <v>2287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18">
        <v>64223.65</v>
      </c>
      <c r="Z174" s="18">
        <v>14135.69</v>
      </c>
      <c r="AA174" s="18">
        <v>4942.66</v>
      </c>
      <c r="AB174" s="18">
        <v>83302</v>
      </c>
    </row>
    <row r="175" spans="1:28" s="15" customFormat="1" x14ac:dyDescent="0.25">
      <c r="A175" s="17">
        <v>7</v>
      </c>
      <c r="B175" s="17" t="s">
        <v>977</v>
      </c>
      <c r="C175" s="17" t="s">
        <v>1662</v>
      </c>
      <c r="D175" s="17" t="s">
        <v>1023</v>
      </c>
      <c r="E175" s="17" t="s">
        <v>1024</v>
      </c>
      <c r="F175" s="17" t="s">
        <v>75</v>
      </c>
      <c r="G175" s="17" t="s">
        <v>76</v>
      </c>
      <c r="H175" s="17">
        <v>5663</v>
      </c>
      <c r="I175" s="17">
        <v>5629</v>
      </c>
      <c r="J175" s="17">
        <v>34</v>
      </c>
      <c r="K175" s="17" t="s">
        <v>37</v>
      </c>
      <c r="L175" s="18">
        <v>88349.56</v>
      </c>
      <c r="M175" s="18">
        <v>4559.6000000000004</v>
      </c>
      <c r="N175" s="18">
        <v>134.84</v>
      </c>
      <c r="O175" s="18">
        <v>93044</v>
      </c>
      <c r="P175" s="18">
        <v>569.53</v>
      </c>
      <c r="Q175" s="18">
        <v>882.12</v>
      </c>
      <c r="R175" s="18">
        <v>20.350000000000001</v>
      </c>
      <c r="S175" s="18">
        <v>1472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18">
        <v>88919.09</v>
      </c>
      <c r="Z175" s="18">
        <v>5441.72</v>
      </c>
      <c r="AA175" s="18">
        <v>155.19</v>
      </c>
      <c r="AB175" s="18">
        <v>94516</v>
      </c>
    </row>
    <row r="176" spans="1:28" s="15" customFormat="1" x14ac:dyDescent="0.25">
      <c r="A176" s="17">
        <v>8</v>
      </c>
      <c r="B176" s="17" t="s">
        <v>977</v>
      </c>
      <c r="C176" s="17" t="s">
        <v>1662</v>
      </c>
      <c r="D176" s="17" t="s">
        <v>1025</v>
      </c>
      <c r="E176" s="17" t="s">
        <v>1026</v>
      </c>
      <c r="F176" s="17" t="s">
        <v>75</v>
      </c>
      <c r="G176" s="17" t="s">
        <v>76</v>
      </c>
      <c r="H176" s="17">
        <v>19858</v>
      </c>
      <c r="I176" s="17">
        <v>19858</v>
      </c>
      <c r="J176" s="17">
        <v>16</v>
      </c>
      <c r="K176" s="17" t="s">
        <v>107</v>
      </c>
      <c r="L176" s="18">
        <v>45378.67</v>
      </c>
      <c r="M176" s="18">
        <v>13008.37</v>
      </c>
      <c r="N176" s="18">
        <v>3205.96</v>
      </c>
      <c r="O176" s="18">
        <v>61593</v>
      </c>
      <c r="P176" s="18">
        <v>419.39</v>
      </c>
      <c r="Q176" s="18">
        <v>484.03</v>
      </c>
      <c r="R176" s="18">
        <v>9.58</v>
      </c>
      <c r="S176" s="18">
        <v>913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18">
        <v>45798.06</v>
      </c>
      <c r="Z176" s="18">
        <v>13492.4</v>
      </c>
      <c r="AA176" s="18">
        <v>3215.54</v>
      </c>
      <c r="AB176" s="18">
        <v>62506</v>
      </c>
    </row>
    <row r="177" spans="1:31" s="15" customFormat="1" x14ac:dyDescent="0.25">
      <c r="A177" s="17">
        <v>9</v>
      </c>
      <c r="B177" s="17" t="s">
        <v>978</v>
      </c>
      <c r="C177" s="17" t="s">
        <v>1042</v>
      </c>
      <c r="D177" s="17" t="s">
        <v>1027</v>
      </c>
      <c r="E177" s="17" t="s">
        <v>1028</v>
      </c>
      <c r="F177" s="17" t="s">
        <v>75</v>
      </c>
      <c r="G177" s="17" t="s">
        <v>76</v>
      </c>
      <c r="H177" s="17">
        <v>3954</v>
      </c>
      <c r="I177" s="17">
        <v>3920</v>
      </c>
      <c r="J177" s="17">
        <v>34</v>
      </c>
      <c r="K177" s="17" t="s">
        <v>37</v>
      </c>
      <c r="L177" s="18">
        <v>50527.93</v>
      </c>
      <c r="M177" s="18">
        <v>13251.77</v>
      </c>
      <c r="N177" s="18">
        <v>952.3</v>
      </c>
      <c r="O177" s="18">
        <v>64732</v>
      </c>
      <c r="P177" s="18">
        <v>382.34</v>
      </c>
      <c r="Q177" s="18">
        <v>513.30999999999995</v>
      </c>
      <c r="R177" s="18">
        <v>20.350000000000001</v>
      </c>
      <c r="S177" s="18">
        <v>916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18">
        <v>50910.27</v>
      </c>
      <c r="Z177" s="18">
        <v>13765.08</v>
      </c>
      <c r="AA177" s="18">
        <v>972.65</v>
      </c>
      <c r="AB177" s="18">
        <v>65648</v>
      </c>
    </row>
    <row r="178" spans="1:31" s="15" customFormat="1" x14ac:dyDescent="0.25">
      <c r="A178" s="17">
        <v>10</v>
      </c>
      <c r="B178" s="17" t="s">
        <v>103</v>
      </c>
      <c r="C178" s="17" t="s">
        <v>1662</v>
      </c>
      <c r="D178" s="17" t="s">
        <v>1029</v>
      </c>
      <c r="E178" s="17" t="s">
        <v>1030</v>
      </c>
      <c r="F178" s="17" t="s">
        <v>75</v>
      </c>
      <c r="G178" s="17" t="s">
        <v>106</v>
      </c>
      <c r="H178" s="17"/>
      <c r="I178" s="17"/>
      <c r="J178" s="17"/>
      <c r="K178" s="17"/>
      <c r="L178" s="18">
        <v>100340.46</v>
      </c>
      <c r="M178" s="18">
        <v>4700.6400000000003</v>
      </c>
      <c r="N178" s="18">
        <v>1395.9</v>
      </c>
      <c r="O178" s="18">
        <v>106437</v>
      </c>
      <c r="P178" s="18">
        <v>0</v>
      </c>
      <c r="Q178" s="18">
        <v>0</v>
      </c>
      <c r="R178" s="18">
        <v>0</v>
      </c>
      <c r="S178" s="18"/>
      <c r="T178" s="18">
        <v>0</v>
      </c>
      <c r="U178" s="18">
        <v>0</v>
      </c>
      <c r="V178" s="18">
        <v>0</v>
      </c>
      <c r="W178" s="18">
        <v>0</v>
      </c>
      <c r="X178" s="18"/>
      <c r="Y178" s="18">
        <v>100340.46</v>
      </c>
      <c r="Z178" s="18">
        <v>4700.6400000000003</v>
      </c>
      <c r="AA178" s="18">
        <v>1395.9</v>
      </c>
      <c r="AB178" s="18">
        <v>106437</v>
      </c>
    </row>
    <row r="179" spans="1:31" s="15" customFormat="1" x14ac:dyDescent="0.25">
      <c r="A179" s="17">
        <v>11</v>
      </c>
      <c r="B179" s="17" t="s">
        <v>103</v>
      </c>
      <c r="C179" s="17" t="s">
        <v>1042</v>
      </c>
      <c r="D179" s="17" t="s">
        <v>1033</v>
      </c>
      <c r="E179" s="17" t="s">
        <v>1034</v>
      </c>
      <c r="F179" s="17" t="s">
        <v>75</v>
      </c>
      <c r="G179" s="17" t="s">
        <v>106</v>
      </c>
      <c r="H179" s="17">
        <v>0</v>
      </c>
      <c r="I179" s="17">
        <v>0</v>
      </c>
      <c r="J179" s="17">
        <v>470</v>
      </c>
      <c r="K179" s="17" t="s">
        <v>107</v>
      </c>
      <c r="L179" s="18">
        <v>19419.349999999999</v>
      </c>
      <c r="M179" s="18">
        <v>2574.0700000000002</v>
      </c>
      <c r="N179" s="18">
        <v>1674.58</v>
      </c>
      <c r="O179" s="18">
        <v>23668</v>
      </c>
      <c r="P179" s="18">
        <v>3250.05</v>
      </c>
      <c r="Q179" s="18">
        <v>194.65</v>
      </c>
      <c r="R179" s="18">
        <v>281.3</v>
      </c>
      <c r="S179" s="18">
        <v>3726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18">
        <v>22669.4</v>
      </c>
      <c r="Z179" s="18">
        <v>2768.72</v>
      </c>
      <c r="AA179" s="18">
        <v>1955.88</v>
      </c>
      <c r="AB179" s="18">
        <v>27394</v>
      </c>
    </row>
    <row r="180" spans="1:31" s="12" customFormat="1" ht="16.5" customHeight="1" x14ac:dyDescent="0.25">
      <c r="A180" s="10"/>
      <c r="B180" s="10"/>
      <c r="C180" s="10" t="s">
        <v>71</v>
      </c>
      <c r="D180" s="10"/>
      <c r="E180" s="10"/>
      <c r="F180" s="10"/>
      <c r="G180" s="10"/>
      <c r="H180" s="10"/>
      <c r="I180" s="10"/>
      <c r="J180" s="11">
        <f>SUM(J169:J179)</f>
        <v>787</v>
      </c>
      <c r="K180" s="11"/>
      <c r="L180" s="11">
        <f t="shared" ref="L180:AB180" si="31">SUM(L169:L179)</f>
        <v>536104.34</v>
      </c>
      <c r="M180" s="11">
        <f t="shared" si="31"/>
        <v>97109.110000000015</v>
      </c>
      <c r="N180" s="11">
        <f t="shared" si="31"/>
        <v>23869.549999999996</v>
      </c>
      <c r="O180" s="11">
        <f t="shared" si="31"/>
        <v>657083</v>
      </c>
      <c r="P180" s="11">
        <f t="shared" si="31"/>
        <v>7202.32</v>
      </c>
      <c r="Q180" s="11">
        <f t="shared" si="31"/>
        <v>3744.6499999999996</v>
      </c>
      <c r="R180" s="11">
        <f t="shared" si="31"/>
        <v>471.03</v>
      </c>
      <c r="S180" s="11">
        <f t="shared" si="31"/>
        <v>11418</v>
      </c>
      <c r="T180" s="11">
        <f t="shared" si="31"/>
        <v>0</v>
      </c>
      <c r="U180" s="11">
        <f t="shared" si="31"/>
        <v>0</v>
      </c>
      <c r="V180" s="11">
        <f t="shared" si="31"/>
        <v>0</v>
      </c>
      <c r="W180" s="11">
        <f t="shared" si="31"/>
        <v>0</v>
      </c>
      <c r="X180" s="11">
        <f t="shared" si="31"/>
        <v>0</v>
      </c>
      <c r="Y180" s="11">
        <f t="shared" si="31"/>
        <v>543306.66</v>
      </c>
      <c r="Z180" s="11">
        <f t="shared" si="31"/>
        <v>100853.75999999999</v>
      </c>
      <c r="AA180" s="11">
        <f t="shared" si="31"/>
        <v>24340.58</v>
      </c>
      <c r="AB180" s="11">
        <f t="shared" si="31"/>
        <v>668501</v>
      </c>
    </row>
    <row r="181" spans="1:31" s="12" customFormat="1" ht="16.5" customHeight="1" x14ac:dyDescent="0.25">
      <c r="A181" s="10"/>
      <c r="B181" s="10"/>
      <c r="C181" s="10" t="s">
        <v>119</v>
      </c>
      <c r="D181" s="10"/>
      <c r="E181" s="10"/>
      <c r="F181" s="10"/>
      <c r="G181" s="10"/>
      <c r="H181" s="10"/>
      <c r="I181" s="10"/>
      <c r="J181" s="11">
        <f>J180+J168</f>
        <v>16684</v>
      </c>
      <c r="K181" s="11"/>
      <c r="L181" s="11">
        <f t="shared" ref="L181:AB181" si="32">L180+L168</f>
        <v>2928446.98</v>
      </c>
      <c r="M181" s="11">
        <f t="shared" si="32"/>
        <v>205738.69000000003</v>
      </c>
      <c r="N181" s="11">
        <f t="shared" si="32"/>
        <v>70983.329999999987</v>
      </c>
      <c r="O181" s="11">
        <f t="shared" si="32"/>
        <v>3205169</v>
      </c>
      <c r="P181" s="11">
        <f t="shared" si="32"/>
        <v>100311.35</v>
      </c>
      <c r="Q181" s="11">
        <f t="shared" si="32"/>
        <v>26855.18</v>
      </c>
      <c r="R181" s="11">
        <f t="shared" si="32"/>
        <v>7623.4699999999993</v>
      </c>
      <c r="S181" s="11">
        <f t="shared" si="32"/>
        <v>134790</v>
      </c>
      <c r="T181" s="11">
        <f t="shared" si="32"/>
        <v>33890</v>
      </c>
      <c r="U181" s="11">
        <f t="shared" si="32"/>
        <v>3296.53</v>
      </c>
      <c r="V181" s="11">
        <f t="shared" si="32"/>
        <v>191.66</v>
      </c>
      <c r="W181" s="11">
        <f t="shared" si="32"/>
        <v>242.81</v>
      </c>
      <c r="X181" s="11">
        <f t="shared" si="32"/>
        <v>3731</v>
      </c>
      <c r="Y181" s="11">
        <f t="shared" si="32"/>
        <v>3025461.8</v>
      </c>
      <c r="Z181" s="11">
        <f t="shared" si="32"/>
        <v>232402.20999999996</v>
      </c>
      <c r="AA181" s="11">
        <f t="shared" si="32"/>
        <v>78363.989999999991</v>
      </c>
      <c r="AB181" s="11">
        <f t="shared" si="32"/>
        <v>3336228</v>
      </c>
    </row>
    <row r="182" spans="1:31" ht="18" customHeight="1" x14ac:dyDescent="0.25">
      <c r="AC182" s="12"/>
    </row>
    <row r="183" spans="1:31" ht="18" customHeight="1" x14ac:dyDescent="0.25">
      <c r="AC183" s="12"/>
    </row>
    <row r="186" spans="1:31" ht="15.75" x14ac:dyDescent="0.25">
      <c r="E186" s="13" t="s">
        <v>120</v>
      </c>
      <c r="G186" s="14"/>
      <c r="H186" s="14"/>
      <c r="I186" s="14"/>
      <c r="J186" s="14"/>
      <c r="K186" s="14"/>
      <c r="L186" s="13" t="s">
        <v>122</v>
      </c>
      <c r="M186" s="13"/>
      <c r="O186" s="14"/>
      <c r="Q186" s="14"/>
      <c r="R186" s="13" t="s">
        <v>121</v>
      </c>
      <c r="T186" s="14"/>
      <c r="U186" s="14"/>
      <c r="W186" s="14"/>
      <c r="X186" s="14"/>
      <c r="Y186" s="13" t="s">
        <v>123</v>
      </c>
      <c r="Z186" s="14"/>
      <c r="AA186" s="14"/>
      <c r="AB186" s="14"/>
    </row>
    <row r="187" spans="1:31" ht="15.75" x14ac:dyDescent="0.25">
      <c r="E187" s="13" t="s">
        <v>124</v>
      </c>
      <c r="G187" s="14"/>
      <c r="H187" s="14"/>
      <c r="I187" s="14"/>
      <c r="J187" s="14"/>
      <c r="K187" s="14"/>
      <c r="L187" s="13" t="s">
        <v>124</v>
      </c>
      <c r="M187" s="13"/>
      <c r="O187" s="14"/>
      <c r="Q187" s="14"/>
      <c r="R187" s="13" t="s">
        <v>124</v>
      </c>
      <c r="T187" s="14"/>
      <c r="U187" s="14"/>
      <c r="W187" s="14"/>
      <c r="X187" s="14"/>
      <c r="Y187" s="13" t="s">
        <v>124</v>
      </c>
      <c r="Z187" s="14"/>
      <c r="AA187" s="14"/>
      <c r="AB187" s="14"/>
    </row>
    <row r="190" spans="1:31" ht="32.25" customHeight="1" x14ac:dyDescent="0.55000000000000004">
      <c r="A190" s="75" t="s">
        <v>0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1"/>
      <c r="AD190" s="1"/>
      <c r="AE190" s="1"/>
    </row>
    <row r="191" spans="1:31" ht="21.75" customHeight="1" x14ac:dyDescent="0.4">
      <c r="A191" s="76" t="s">
        <v>1681</v>
      </c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2"/>
      <c r="AD191" s="2"/>
      <c r="AE191" s="2"/>
    </row>
    <row r="192" spans="1:31" s="5" customFormat="1" ht="20.25" customHeight="1" x14ac:dyDescent="0.35">
      <c r="A192" s="3" t="s">
        <v>1</v>
      </c>
      <c r="B192" s="4"/>
      <c r="C192" s="3"/>
      <c r="D192" s="3"/>
      <c r="F192" s="3" t="s">
        <v>1042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28" s="7" customFormat="1" ht="90" x14ac:dyDescent="0.25">
      <c r="A193" s="6" t="s">
        <v>3</v>
      </c>
      <c r="B193" s="6" t="s">
        <v>4</v>
      </c>
      <c r="C193" s="6" t="s">
        <v>5</v>
      </c>
      <c r="D193" s="6" t="s">
        <v>6</v>
      </c>
      <c r="E193" s="6" t="s">
        <v>7</v>
      </c>
      <c r="F193" s="6" t="s">
        <v>8</v>
      </c>
      <c r="G193" s="6" t="s">
        <v>9</v>
      </c>
      <c r="H193" s="6" t="s">
        <v>10</v>
      </c>
      <c r="I193" s="6" t="s">
        <v>11</v>
      </c>
      <c r="J193" s="6" t="s">
        <v>12</v>
      </c>
      <c r="K193" s="6" t="s">
        <v>13</v>
      </c>
      <c r="L193" s="6" t="s">
        <v>14</v>
      </c>
      <c r="M193" s="6" t="s">
        <v>15</v>
      </c>
      <c r="N193" s="6" t="s">
        <v>16</v>
      </c>
      <c r="O193" s="6" t="s">
        <v>17</v>
      </c>
      <c r="P193" s="6" t="s">
        <v>18</v>
      </c>
      <c r="Q193" s="6" t="s">
        <v>19</v>
      </c>
      <c r="R193" s="6" t="s">
        <v>20</v>
      </c>
      <c r="S193" s="6" t="s">
        <v>21</v>
      </c>
      <c r="T193" s="6" t="s">
        <v>22</v>
      </c>
      <c r="U193" s="6" t="s">
        <v>23</v>
      </c>
      <c r="V193" s="6" t="s">
        <v>24</v>
      </c>
      <c r="W193" s="6" t="s">
        <v>25</v>
      </c>
      <c r="X193" s="6" t="s">
        <v>26</v>
      </c>
      <c r="Y193" s="6" t="s">
        <v>27</v>
      </c>
      <c r="Z193" s="6" t="s">
        <v>28</v>
      </c>
      <c r="AA193" s="6" t="s">
        <v>29</v>
      </c>
      <c r="AB193" s="6" t="s">
        <v>30</v>
      </c>
    </row>
    <row r="194" spans="1:28" s="15" customFormat="1" x14ac:dyDescent="0.25">
      <c r="A194" s="17">
        <v>1</v>
      </c>
      <c r="B194" s="17" t="s">
        <v>977</v>
      </c>
      <c r="C194" s="17" t="s">
        <v>1662</v>
      </c>
      <c r="D194" s="17" t="s">
        <v>979</v>
      </c>
      <c r="E194" s="17" t="s">
        <v>980</v>
      </c>
      <c r="F194" s="17" t="s">
        <v>35</v>
      </c>
      <c r="G194" s="17" t="s">
        <v>144</v>
      </c>
      <c r="H194" s="17">
        <v>57864</v>
      </c>
      <c r="I194" s="17">
        <v>53575</v>
      </c>
      <c r="J194" s="17">
        <v>4289</v>
      </c>
      <c r="K194" s="17" t="s">
        <v>37</v>
      </c>
      <c r="L194" s="18">
        <v>503520.3</v>
      </c>
      <c r="M194" s="18">
        <v>25248.63</v>
      </c>
      <c r="N194" s="18">
        <v>10140.07</v>
      </c>
      <c r="O194" s="18">
        <v>538909</v>
      </c>
      <c r="P194" s="18">
        <v>22819.78</v>
      </c>
      <c r="Q194" s="18">
        <v>5208.17</v>
      </c>
      <c r="R194" s="18">
        <v>1930.05</v>
      </c>
      <c r="S194" s="18">
        <v>29958</v>
      </c>
      <c r="T194" s="18">
        <v>0</v>
      </c>
      <c r="U194" s="18">
        <v>123199.3</v>
      </c>
      <c r="V194" s="18">
        <v>25248.63</v>
      </c>
      <c r="W194" s="18">
        <v>10140.07</v>
      </c>
      <c r="X194" s="18">
        <v>158588</v>
      </c>
      <c r="Y194" s="18">
        <v>403140.78</v>
      </c>
      <c r="Z194" s="18">
        <v>5208.17</v>
      </c>
      <c r="AA194" s="18">
        <v>1930.05</v>
      </c>
      <c r="AB194" s="18">
        <v>410279</v>
      </c>
    </row>
    <row r="195" spans="1:28" s="15" customFormat="1" x14ac:dyDescent="0.25">
      <c r="A195" s="17">
        <v>2</v>
      </c>
      <c r="B195" s="17" t="s">
        <v>103</v>
      </c>
      <c r="C195" s="17" t="s">
        <v>1662</v>
      </c>
      <c r="D195" s="17" t="s">
        <v>981</v>
      </c>
      <c r="E195" s="17" t="s">
        <v>982</v>
      </c>
      <c r="F195" s="17" t="s">
        <v>35</v>
      </c>
      <c r="G195" s="17" t="s">
        <v>983</v>
      </c>
      <c r="H195" s="17">
        <v>28370</v>
      </c>
      <c r="I195" s="17">
        <v>28370</v>
      </c>
      <c r="J195" s="17">
        <v>0</v>
      </c>
      <c r="K195" s="17" t="s">
        <v>37</v>
      </c>
      <c r="L195" s="18">
        <v>-187.41</v>
      </c>
      <c r="M195" s="18">
        <v>6.37</v>
      </c>
      <c r="N195" s="18">
        <v>181.04</v>
      </c>
      <c r="O195" s="18">
        <v>0</v>
      </c>
      <c r="P195" s="18">
        <v>578</v>
      </c>
      <c r="Q195" s="18">
        <v>0</v>
      </c>
      <c r="R195" s="18">
        <v>0</v>
      </c>
      <c r="S195" s="18">
        <v>578</v>
      </c>
      <c r="T195" s="18">
        <v>0</v>
      </c>
      <c r="U195" s="18">
        <v>445</v>
      </c>
      <c r="V195" s="18">
        <v>0</v>
      </c>
      <c r="W195" s="18">
        <v>0</v>
      </c>
      <c r="X195" s="18">
        <v>445</v>
      </c>
      <c r="Y195" s="18">
        <v>-54.41</v>
      </c>
      <c r="Z195" s="18">
        <v>6.37</v>
      </c>
      <c r="AA195" s="18">
        <v>181.04</v>
      </c>
      <c r="AB195" s="18">
        <v>133</v>
      </c>
    </row>
    <row r="196" spans="1:28" s="15" customFormat="1" x14ac:dyDescent="0.25">
      <c r="A196" s="17">
        <v>3</v>
      </c>
      <c r="B196" s="17" t="s">
        <v>984</v>
      </c>
      <c r="C196" s="17" t="s">
        <v>1662</v>
      </c>
      <c r="D196" s="17" t="s">
        <v>985</v>
      </c>
      <c r="E196" s="17" t="s">
        <v>986</v>
      </c>
      <c r="F196" s="17" t="s">
        <v>35</v>
      </c>
      <c r="G196" s="17" t="s">
        <v>45</v>
      </c>
      <c r="H196" s="17">
        <v>58003</v>
      </c>
      <c r="I196" s="17">
        <v>57218</v>
      </c>
      <c r="J196" s="17">
        <v>2355</v>
      </c>
      <c r="K196" s="17" t="s">
        <v>37</v>
      </c>
      <c r="L196" s="18">
        <v>309583.56</v>
      </c>
      <c r="M196" s="18">
        <v>15875.6</v>
      </c>
      <c r="N196" s="18">
        <v>7342.84</v>
      </c>
      <c r="O196" s="18">
        <v>332802</v>
      </c>
      <c r="P196" s="18">
        <v>12847.99</v>
      </c>
      <c r="Q196" s="18">
        <v>3231.26</v>
      </c>
      <c r="R196" s="18">
        <v>1059.75</v>
      </c>
      <c r="S196" s="18">
        <v>17139</v>
      </c>
      <c r="T196" s="18">
        <v>0</v>
      </c>
      <c r="U196" s="18">
        <v>1339</v>
      </c>
      <c r="V196" s="18">
        <v>0</v>
      </c>
      <c r="W196" s="18">
        <v>0</v>
      </c>
      <c r="X196" s="18">
        <v>1339</v>
      </c>
      <c r="Y196" s="18">
        <v>321092.55</v>
      </c>
      <c r="Z196" s="18">
        <v>19106.86</v>
      </c>
      <c r="AA196" s="18">
        <v>8402.59</v>
      </c>
      <c r="AB196" s="18">
        <v>348602</v>
      </c>
    </row>
    <row r="197" spans="1:28" s="15" customFormat="1" x14ac:dyDescent="0.25">
      <c r="A197" s="17">
        <v>4</v>
      </c>
      <c r="B197" s="17" t="s">
        <v>984</v>
      </c>
      <c r="C197" s="17" t="s">
        <v>1662</v>
      </c>
      <c r="D197" s="17" t="s">
        <v>987</v>
      </c>
      <c r="E197" s="17" t="s">
        <v>988</v>
      </c>
      <c r="F197" s="17" t="s">
        <v>35</v>
      </c>
      <c r="G197" s="17" t="s">
        <v>41</v>
      </c>
      <c r="H197" s="17">
        <v>26277</v>
      </c>
      <c r="I197" s="17">
        <v>25599</v>
      </c>
      <c r="J197" s="17">
        <v>2034</v>
      </c>
      <c r="K197" s="17" t="s">
        <v>37</v>
      </c>
      <c r="L197" s="18">
        <v>221560.27</v>
      </c>
      <c r="M197" s="18">
        <v>11518.49</v>
      </c>
      <c r="N197" s="18">
        <v>4671.24</v>
      </c>
      <c r="O197" s="18">
        <v>237750</v>
      </c>
      <c r="P197" s="18">
        <v>12865.01</v>
      </c>
      <c r="Q197" s="18">
        <v>2282.69</v>
      </c>
      <c r="R197" s="18">
        <v>915.3</v>
      </c>
      <c r="S197" s="18">
        <v>16063</v>
      </c>
      <c r="T197" s="18">
        <v>0</v>
      </c>
      <c r="U197" s="18">
        <v>795</v>
      </c>
      <c r="V197" s="18">
        <v>0</v>
      </c>
      <c r="W197" s="18">
        <v>0</v>
      </c>
      <c r="X197" s="18">
        <v>795</v>
      </c>
      <c r="Y197" s="18">
        <v>233630.28</v>
      </c>
      <c r="Z197" s="18">
        <v>13801.18</v>
      </c>
      <c r="AA197" s="18">
        <v>5586.54</v>
      </c>
      <c r="AB197" s="18">
        <v>253018</v>
      </c>
    </row>
    <row r="198" spans="1:28" s="15" customFormat="1" x14ac:dyDescent="0.25">
      <c r="A198" s="17">
        <v>5</v>
      </c>
      <c r="B198" s="17" t="s">
        <v>984</v>
      </c>
      <c r="C198" s="17" t="s">
        <v>1662</v>
      </c>
      <c r="D198" s="17" t="s">
        <v>989</v>
      </c>
      <c r="E198" s="17" t="s">
        <v>990</v>
      </c>
      <c r="F198" s="17" t="s">
        <v>35</v>
      </c>
      <c r="G198" s="17" t="s">
        <v>45</v>
      </c>
      <c r="H198" s="17">
        <v>5720</v>
      </c>
      <c r="I198" s="17">
        <v>4930</v>
      </c>
      <c r="J198" s="17">
        <v>2370</v>
      </c>
      <c r="K198" s="17" t="s">
        <v>37</v>
      </c>
      <c r="L198" s="18">
        <v>271383.45</v>
      </c>
      <c r="M198" s="18">
        <v>14302.56</v>
      </c>
      <c r="N198" s="18">
        <v>6783.99</v>
      </c>
      <c r="O198" s="18">
        <v>292470</v>
      </c>
      <c r="P198" s="18">
        <v>12729.56</v>
      </c>
      <c r="Q198" s="18">
        <v>2817.94</v>
      </c>
      <c r="R198" s="18">
        <v>1066.5</v>
      </c>
      <c r="S198" s="18">
        <v>16614</v>
      </c>
      <c r="T198" s="18">
        <v>5020</v>
      </c>
      <c r="U198" s="18">
        <v>1026</v>
      </c>
      <c r="V198" s="18">
        <v>0</v>
      </c>
      <c r="W198" s="18">
        <v>0</v>
      </c>
      <c r="X198" s="18">
        <v>1026</v>
      </c>
      <c r="Y198" s="18">
        <v>283087.01</v>
      </c>
      <c r="Z198" s="18">
        <v>17120.5</v>
      </c>
      <c r="AA198" s="18">
        <v>7850.49</v>
      </c>
      <c r="AB198" s="18">
        <v>308058</v>
      </c>
    </row>
    <row r="199" spans="1:28" s="15" customFormat="1" x14ac:dyDescent="0.25">
      <c r="A199" s="17">
        <v>6</v>
      </c>
      <c r="B199" s="17" t="s">
        <v>984</v>
      </c>
      <c r="C199" s="17" t="s">
        <v>1042</v>
      </c>
      <c r="D199" s="17" t="s">
        <v>992</v>
      </c>
      <c r="E199" s="17" t="s">
        <v>993</v>
      </c>
      <c r="F199" s="17" t="s">
        <v>35</v>
      </c>
      <c r="G199" s="17" t="s">
        <v>45</v>
      </c>
      <c r="H199" s="17">
        <v>21594</v>
      </c>
      <c r="I199" s="17">
        <v>21594</v>
      </c>
      <c r="J199" s="17">
        <v>0</v>
      </c>
      <c r="K199" s="17" t="s">
        <v>59</v>
      </c>
      <c r="L199" s="18">
        <v>17660.46</v>
      </c>
      <c r="M199" s="18">
        <v>1343.54</v>
      </c>
      <c r="N199" s="18">
        <v>0</v>
      </c>
      <c r="O199" s="18">
        <v>19004</v>
      </c>
      <c r="P199" s="18">
        <v>1705.35</v>
      </c>
      <c r="Q199" s="18">
        <v>355.65</v>
      </c>
      <c r="R199" s="18">
        <v>0</v>
      </c>
      <c r="S199" s="18">
        <v>2061</v>
      </c>
      <c r="T199" s="18">
        <v>0</v>
      </c>
      <c r="U199" s="18">
        <v>555</v>
      </c>
      <c r="V199" s="18">
        <v>0</v>
      </c>
      <c r="W199" s="18">
        <v>0</v>
      </c>
      <c r="X199" s="18">
        <v>555</v>
      </c>
      <c r="Y199" s="18">
        <v>18810.810000000001</v>
      </c>
      <c r="Z199" s="18">
        <v>1699.19</v>
      </c>
      <c r="AA199" s="18">
        <v>0</v>
      </c>
      <c r="AB199" s="18">
        <v>20510</v>
      </c>
    </row>
    <row r="200" spans="1:28" s="15" customFormat="1" x14ac:dyDescent="0.25">
      <c r="A200" s="17">
        <v>7</v>
      </c>
      <c r="B200" s="17" t="s">
        <v>984</v>
      </c>
      <c r="C200" s="17" t="s">
        <v>1662</v>
      </c>
      <c r="D200" s="17" t="s">
        <v>994</v>
      </c>
      <c r="E200" s="17" t="s">
        <v>995</v>
      </c>
      <c r="F200" s="17" t="s">
        <v>35</v>
      </c>
      <c r="G200" s="17" t="s">
        <v>41</v>
      </c>
      <c r="H200" s="17">
        <v>66927</v>
      </c>
      <c r="I200" s="17">
        <v>66320</v>
      </c>
      <c r="J200" s="17">
        <v>1821</v>
      </c>
      <c r="K200" s="17" t="s">
        <v>37</v>
      </c>
      <c r="L200" s="18">
        <v>246285.81</v>
      </c>
      <c r="M200" s="18">
        <v>11522.73</v>
      </c>
      <c r="N200" s="18">
        <v>8726.4599999999991</v>
      </c>
      <c r="O200" s="18">
        <v>266535</v>
      </c>
      <c r="P200" s="18">
        <v>9847.86</v>
      </c>
      <c r="Q200" s="18">
        <v>2566.69</v>
      </c>
      <c r="R200" s="18">
        <v>819.45</v>
      </c>
      <c r="S200" s="18">
        <v>13234</v>
      </c>
      <c r="T200" s="18">
        <v>0</v>
      </c>
      <c r="U200" s="18">
        <v>1594</v>
      </c>
      <c r="V200" s="18">
        <v>0</v>
      </c>
      <c r="W200" s="18">
        <v>0</v>
      </c>
      <c r="X200" s="18">
        <v>1594</v>
      </c>
      <c r="Y200" s="18">
        <v>254539.67</v>
      </c>
      <c r="Z200" s="18">
        <v>14089.42</v>
      </c>
      <c r="AA200" s="18">
        <v>9545.91</v>
      </c>
      <c r="AB200" s="18">
        <v>278175</v>
      </c>
    </row>
    <row r="201" spans="1:28" s="15" customFormat="1" x14ac:dyDescent="0.25">
      <c r="A201" s="17">
        <v>8</v>
      </c>
      <c r="B201" s="17" t="s">
        <v>996</v>
      </c>
      <c r="C201" s="17" t="s">
        <v>1662</v>
      </c>
      <c r="D201" s="17" t="s">
        <v>997</v>
      </c>
      <c r="E201" s="17" t="s">
        <v>998</v>
      </c>
      <c r="F201" s="17" t="s">
        <v>35</v>
      </c>
      <c r="G201" s="17" t="s">
        <v>41</v>
      </c>
      <c r="H201" s="17">
        <v>72816</v>
      </c>
      <c r="I201" s="17">
        <v>71491</v>
      </c>
      <c r="J201" s="17">
        <v>3975</v>
      </c>
      <c r="K201" s="17" t="s">
        <v>37</v>
      </c>
      <c r="L201" s="18">
        <v>470425.03</v>
      </c>
      <c r="M201" s="18">
        <v>24839.23</v>
      </c>
      <c r="N201" s="18">
        <v>9297.74</v>
      </c>
      <c r="O201" s="18">
        <v>504562</v>
      </c>
      <c r="P201" s="18">
        <v>23725.5</v>
      </c>
      <c r="Q201" s="18">
        <v>4851.75</v>
      </c>
      <c r="R201" s="18">
        <v>1788.75</v>
      </c>
      <c r="S201" s="18">
        <v>30366</v>
      </c>
      <c r="T201" s="18">
        <v>12920</v>
      </c>
      <c r="U201" s="18">
        <v>1299</v>
      </c>
      <c r="V201" s="18">
        <v>0</v>
      </c>
      <c r="W201" s="18">
        <v>0</v>
      </c>
      <c r="X201" s="18">
        <v>1299</v>
      </c>
      <c r="Y201" s="18">
        <v>492851.53</v>
      </c>
      <c r="Z201" s="18">
        <v>29690.98</v>
      </c>
      <c r="AA201" s="18">
        <v>11086.49</v>
      </c>
      <c r="AB201" s="18">
        <v>533629</v>
      </c>
    </row>
    <row r="202" spans="1:28" s="15" customFormat="1" x14ac:dyDescent="0.25">
      <c r="A202" s="17">
        <v>9</v>
      </c>
      <c r="B202" s="17" t="s">
        <v>977</v>
      </c>
      <c r="C202" s="17" t="s">
        <v>1662</v>
      </c>
      <c r="D202" s="17" t="s">
        <v>999</v>
      </c>
      <c r="E202" s="17" t="s">
        <v>1000</v>
      </c>
      <c r="F202" s="17" t="s">
        <v>35</v>
      </c>
      <c r="G202" s="17" t="s">
        <v>215</v>
      </c>
      <c r="H202" s="17">
        <v>180785</v>
      </c>
      <c r="I202" s="17">
        <v>180785</v>
      </c>
      <c r="J202" s="17">
        <v>0</v>
      </c>
      <c r="K202" s="17" t="s">
        <v>59</v>
      </c>
      <c r="L202" s="18">
        <v>241982.75</v>
      </c>
      <c r="M202" s="18">
        <v>14606.01</v>
      </c>
      <c r="N202" s="18">
        <v>1694.24</v>
      </c>
      <c r="O202" s="18">
        <v>258283</v>
      </c>
      <c r="P202" s="18">
        <v>852.98</v>
      </c>
      <c r="Q202" s="18">
        <v>2514.02</v>
      </c>
      <c r="R202" s="18">
        <v>0</v>
      </c>
      <c r="S202" s="18">
        <v>3367</v>
      </c>
      <c r="T202" s="18">
        <v>0</v>
      </c>
      <c r="U202" s="18">
        <v>1918</v>
      </c>
      <c r="V202" s="18">
        <v>0</v>
      </c>
      <c r="W202" s="18">
        <v>0</v>
      </c>
      <c r="X202" s="18">
        <v>1918</v>
      </c>
      <c r="Y202" s="18">
        <v>240917.73</v>
      </c>
      <c r="Z202" s="18">
        <v>17120.03</v>
      </c>
      <c r="AA202" s="18">
        <v>1694.24</v>
      </c>
      <c r="AB202" s="18">
        <v>259732</v>
      </c>
    </row>
    <row r="203" spans="1:28" s="15" customFormat="1" x14ac:dyDescent="0.25">
      <c r="A203" s="17">
        <v>10</v>
      </c>
      <c r="B203" s="17" t="s">
        <v>229</v>
      </c>
      <c r="C203" s="17" t="s">
        <v>1042</v>
      </c>
      <c r="D203" s="17" t="s">
        <v>1001</v>
      </c>
      <c r="E203" s="17" t="s">
        <v>1002</v>
      </c>
      <c r="F203" s="17" t="s">
        <v>35</v>
      </c>
      <c r="G203" s="17" t="s">
        <v>590</v>
      </c>
      <c r="H203" s="17">
        <v>86217</v>
      </c>
      <c r="I203" s="17">
        <v>85560</v>
      </c>
      <c r="J203" s="17">
        <v>657</v>
      </c>
      <c r="K203" s="17" t="s">
        <v>37</v>
      </c>
      <c r="L203" s="18">
        <v>146387.73000000001</v>
      </c>
      <c r="M203" s="18">
        <v>7899.47</v>
      </c>
      <c r="N203" s="18">
        <v>2529.8000000000002</v>
      </c>
      <c r="O203" s="18">
        <v>156817</v>
      </c>
      <c r="P203" s="18">
        <v>4137.5600000000004</v>
      </c>
      <c r="Q203" s="18">
        <v>1515.79</v>
      </c>
      <c r="R203" s="18">
        <v>295.64999999999998</v>
      </c>
      <c r="S203" s="18">
        <v>5949</v>
      </c>
      <c r="T203" s="18">
        <v>1920</v>
      </c>
      <c r="U203" s="18">
        <v>393</v>
      </c>
      <c r="V203" s="18">
        <v>0</v>
      </c>
      <c r="W203" s="18">
        <v>0</v>
      </c>
      <c r="X203" s="18">
        <v>393</v>
      </c>
      <c r="Y203" s="18">
        <v>150132.29</v>
      </c>
      <c r="Z203" s="18">
        <v>9415.26</v>
      </c>
      <c r="AA203" s="18">
        <v>2825.45</v>
      </c>
      <c r="AB203" s="18">
        <v>162373</v>
      </c>
    </row>
    <row r="204" spans="1:28" s="15" customFormat="1" x14ac:dyDescent="0.25">
      <c r="A204" s="17">
        <v>11</v>
      </c>
      <c r="B204" s="17" t="s">
        <v>1003</v>
      </c>
      <c r="C204" s="17" t="s">
        <v>1662</v>
      </c>
      <c r="D204" s="17" t="s">
        <v>1004</v>
      </c>
      <c r="E204" s="17" t="s">
        <v>1005</v>
      </c>
      <c r="F204" s="17" t="s">
        <v>35</v>
      </c>
      <c r="G204" s="17" t="s">
        <v>1006</v>
      </c>
      <c r="H204" s="17">
        <v>130</v>
      </c>
      <c r="I204" s="17">
        <v>130</v>
      </c>
      <c r="J204" s="17">
        <v>0</v>
      </c>
      <c r="K204" s="17" t="s">
        <v>59</v>
      </c>
      <c r="L204" s="18">
        <v>9562.59</v>
      </c>
      <c r="M204" s="18">
        <v>380.07</v>
      </c>
      <c r="N204" s="18">
        <v>57.34</v>
      </c>
      <c r="O204" s="18">
        <v>10000</v>
      </c>
      <c r="P204" s="18">
        <v>1485.37</v>
      </c>
      <c r="Q204" s="18">
        <v>189.63</v>
      </c>
      <c r="R204" s="18">
        <v>0</v>
      </c>
      <c r="S204" s="18">
        <v>1675</v>
      </c>
      <c r="T204" s="18">
        <v>1780</v>
      </c>
      <c r="U204" s="18">
        <v>0</v>
      </c>
      <c r="V204" s="18">
        <v>0</v>
      </c>
      <c r="W204" s="18">
        <v>0</v>
      </c>
      <c r="X204" s="18"/>
      <c r="Y204" s="18">
        <v>11047.96</v>
      </c>
      <c r="Z204" s="18">
        <v>569.70000000000005</v>
      </c>
      <c r="AA204" s="18">
        <v>57.34</v>
      </c>
      <c r="AB204" s="18">
        <v>11675</v>
      </c>
    </row>
    <row r="205" spans="1:28" s="15" customFormat="1" x14ac:dyDescent="0.25">
      <c r="A205" s="17">
        <v>12</v>
      </c>
      <c r="B205" s="17" t="s">
        <v>1007</v>
      </c>
      <c r="C205" s="17" t="s">
        <v>1662</v>
      </c>
      <c r="D205" s="17" t="s">
        <v>1008</v>
      </c>
      <c r="E205" s="17" t="s">
        <v>1009</v>
      </c>
      <c r="F205" s="17" t="s">
        <v>35</v>
      </c>
      <c r="G205" s="17" t="s">
        <v>1010</v>
      </c>
      <c r="H205" s="17">
        <v>6025</v>
      </c>
      <c r="I205" s="17">
        <v>6025</v>
      </c>
      <c r="J205" s="17">
        <v>0</v>
      </c>
      <c r="K205" s="17" t="s">
        <v>59</v>
      </c>
      <c r="L205" s="18">
        <v>43990.6</v>
      </c>
      <c r="M205" s="18">
        <v>4005.75</v>
      </c>
      <c r="N205" s="18">
        <v>2598.65</v>
      </c>
      <c r="O205" s="18">
        <v>50595</v>
      </c>
      <c r="P205" s="18">
        <v>1320.35</v>
      </c>
      <c r="Q205" s="18">
        <v>944.65</v>
      </c>
      <c r="R205" s="18">
        <v>0</v>
      </c>
      <c r="S205" s="18">
        <v>2265</v>
      </c>
      <c r="T205" s="18">
        <v>12250</v>
      </c>
      <c r="U205" s="18">
        <v>219</v>
      </c>
      <c r="V205" s="18">
        <v>0</v>
      </c>
      <c r="W205" s="18">
        <v>0</v>
      </c>
      <c r="X205" s="18">
        <v>219</v>
      </c>
      <c r="Y205" s="18">
        <v>45091.95</v>
      </c>
      <c r="Z205" s="18">
        <v>4950.3999999999996</v>
      </c>
      <c r="AA205" s="18">
        <v>2598.65</v>
      </c>
      <c r="AB205" s="18">
        <v>52641</v>
      </c>
    </row>
    <row r="206" spans="1:28" s="22" customForma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>
        <f>SUM(J194:J205)</f>
        <v>17501</v>
      </c>
      <c r="K206" s="19"/>
      <c r="L206" s="20">
        <f t="shared" ref="L206:AB206" si="33">SUM(L194:L205)</f>
        <v>2482155.1399999997</v>
      </c>
      <c r="M206" s="20">
        <f t="shared" si="33"/>
        <v>131548.44999999998</v>
      </c>
      <c r="N206" s="20">
        <f t="shared" si="33"/>
        <v>54023.409999999996</v>
      </c>
      <c r="O206" s="20">
        <f t="shared" si="33"/>
        <v>2667727</v>
      </c>
      <c r="P206" s="20">
        <f t="shared" si="33"/>
        <v>104915.30999999998</v>
      </c>
      <c r="Q206" s="20">
        <f t="shared" si="33"/>
        <v>26478.240000000005</v>
      </c>
      <c r="R206" s="20">
        <f t="shared" si="33"/>
        <v>7875.45</v>
      </c>
      <c r="S206" s="20">
        <f t="shared" si="33"/>
        <v>139269</v>
      </c>
      <c r="T206" s="20">
        <f t="shared" si="33"/>
        <v>33890</v>
      </c>
      <c r="U206" s="20">
        <f t="shared" si="33"/>
        <v>132782.29999999999</v>
      </c>
      <c r="V206" s="20">
        <f t="shared" si="33"/>
        <v>25248.63</v>
      </c>
      <c r="W206" s="20">
        <f t="shared" si="33"/>
        <v>10140.07</v>
      </c>
      <c r="X206" s="20">
        <f t="shared" si="33"/>
        <v>168171</v>
      </c>
      <c r="Y206" s="20">
        <f t="shared" si="33"/>
        <v>2454288.1500000004</v>
      </c>
      <c r="Z206" s="20">
        <f t="shared" si="33"/>
        <v>132778.06</v>
      </c>
      <c r="AA206" s="20">
        <f t="shared" si="33"/>
        <v>51758.789999999986</v>
      </c>
      <c r="AB206" s="20">
        <f t="shared" si="33"/>
        <v>2638825</v>
      </c>
    </row>
    <row r="207" spans="1:28" s="15" customFormat="1" x14ac:dyDescent="0.25">
      <c r="A207" s="17">
        <v>1</v>
      </c>
      <c r="B207" s="17" t="s">
        <v>977</v>
      </c>
      <c r="C207" s="17" t="s">
        <v>1662</v>
      </c>
      <c r="D207" s="17" t="s">
        <v>1011</v>
      </c>
      <c r="E207" s="17" t="s">
        <v>1012</v>
      </c>
      <c r="F207" s="17" t="s">
        <v>75</v>
      </c>
      <c r="G207" s="17" t="s">
        <v>76</v>
      </c>
      <c r="H207" s="17">
        <v>1015</v>
      </c>
      <c r="I207" s="17">
        <v>1015</v>
      </c>
      <c r="J207" s="17">
        <v>21</v>
      </c>
      <c r="K207" s="17" t="s">
        <v>107</v>
      </c>
      <c r="L207" s="18">
        <v>26401.040000000001</v>
      </c>
      <c r="M207" s="18">
        <v>7701.71</v>
      </c>
      <c r="N207" s="18">
        <v>1663.25</v>
      </c>
      <c r="O207" s="18">
        <v>35766</v>
      </c>
      <c r="P207" s="18">
        <v>389.31</v>
      </c>
      <c r="Q207" s="18">
        <v>288.12</v>
      </c>
      <c r="R207" s="18">
        <v>12.57</v>
      </c>
      <c r="S207" s="18">
        <v>690</v>
      </c>
      <c r="T207" s="18">
        <v>0</v>
      </c>
      <c r="U207" s="18">
        <v>258</v>
      </c>
      <c r="V207" s="18">
        <v>0</v>
      </c>
      <c r="W207" s="18">
        <v>0</v>
      </c>
      <c r="X207" s="18">
        <v>258</v>
      </c>
      <c r="Y207" s="18">
        <v>26532.35</v>
      </c>
      <c r="Z207" s="18">
        <v>7989.83</v>
      </c>
      <c r="AA207" s="18">
        <v>1675.82</v>
      </c>
      <c r="AB207" s="18">
        <v>36198</v>
      </c>
    </row>
    <row r="208" spans="1:28" s="15" customFormat="1" x14ac:dyDescent="0.25">
      <c r="A208" s="17">
        <v>2</v>
      </c>
      <c r="B208" s="17" t="s">
        <v>977</v>
      </c>
      <c r="C208" s="17" t="s">
        <v>1662</v>
      </c>
      <c r="D208" s="17" t="s">
        <v>1013</v>
      </c>
      <c r="E208" s="17" t="s">
        <v>1014</v>
      </c>
      <c r="F208" s="17" t="s">
        <v>75</v>
      </c>
      <c r="G208" s="17" t="s">
        <v>76</v>
      </c>
      <c r="H208" s="17">
        <v>634</v>
      </c>
      <c r="I208" s="17">
        <v>5</v>
      </c>
      <c r="J208" s="17">
        <v>629</v>
      </c>
      <c r="K208" s="17" t="s">
        <v>37</v>
      </c>
      <c r="L208" s="18">
        <v>41466.550000000003</v>
      </c>
      <c r="M208" s="18">
        <v>9436.73</v>
      </c>
      <c r="N208" s="18">
        <v>2987.72</v>
      </c>
      <c r="O208" s="18">
        <v>53891</v>
      </c>
      <c r="P208" s="18">
        <v>4682.8500000000004</v>
      </c>
      <c r="Q208" s="18">
        <v>899.69</v>
      </c>
      <c r="R208" s="18">
        <v>376.46</v>
      </c>
      <c r="S208" s="18">
        <v>5959</v>
      </c>
      <c r="T208" s="18">
        <v>0</v>
      </c>
      <c r="U208" s="18">
        <v>145</v>
      </c>
      <c r="V208" s="18">
        <v>0</v>
      </c>
      <c r="W208" s="18">
        <v>0</v>
      </c>
      <c r="X208" s="18">
        <v>145</v>
      </c>
      <c r="Y208" s="18">
        <v>46004.4</v>
      </c>
      <c r="Z208" s="18">
        <v>10336.42</v>
      </c>
      <c r="AA208" s="18">
        <v>3364.18</v>
      </c>
      <c r="AB208" s="18">
        <v>59705</v>
      </c>
    </row>
    <row r="209" spans="1:29" s="15" customFormat="1" x14ac:dyDescent="0.25">
      <c r="A209" s="17">
        <v>3</v>
      </c>
      <c r="B209" s="17" t="s">
        <v>977</v>
      </c>
      <c r="C209" s="17" t="s">
        <v>1662</v>
      </c>
      <c r="D209" s="17" t="s">
        <v>1015</v>
      </c>
      <c r="E209" s="17" t="s">
        <v>1016</v>
      </c>
      <c r="F209" s="17" t="s">
        <v>75</v>
      </c>
      <c r="G209" s="17" t="s">
        <v>76</v>
      </c>
      <c r="H209" s="17">
        <v>17140</v>
      </c>
      <c r="I209" s="17">
        <v>17140</v>
      </c>
      <c r="J209" s="17">
        <v>22</v>
      </c>
      <c r="K209" s="17" t="s">
        <v>107</v>
      </c>
      <c r="L209" s="18">
        <v>30406.99</v>
      </c>
      <c r="M209" s="18">
        <v>8805.7199999999993</v>
      </c>
      <c r="N209" s="18">
        <v>2015.29</v>
      </c>
      <c r="O209" s="18">
        <v>41228</v>
      </c>
      <c r="P209" s="18">
        <v>396.71</v>
      </c>
      <c r="Q209" s="18">
        <v>333.12</v>
      </c>
      <c r="R209" s="18">
        <v>13.17</v>
      </c>
      <c r="S209" s="18">
        <v>743</v>
      </c>
      <c r="T209" s="18">
        <v>0</v>
      </c>
      <c r="U209" s="18">
        <v>146</v>
      </c>
      <c r="V209" s="18">
        <v>0</v>
      </c>
      <c r="W209" s="18">
        <v>0</v>
      </c>
      <c r="X209" s="18">
        <v>146</v>
      </c>
      <c r="Y209" s="18">
        <v>30657.7</v>
      </c>
      <c r="Z209" s="18">
        <v>9138.84</v>
      </c>
      <c r="AA209" s="18">
        <v>2028.46</v>
      </c>
      <c r="AB209" s="18">
        <v>41825</v>
      </c>
    </row>
    <row r="210" spans="1:29" s="15" customFormat="1" x14ac:dyDescent="0.25">
      <c r="A210" s="17">
        <v>4</v>
      </c>
      <c r="B210" s="17" t="s">
        <v>977</v>
      </c>
      <c r="C210" s="17" t="s">
        <v>1662</v>
      </c>
      <c r="D210" s="17" t="s">
        <v>1017</v>
      </c>
      <c r="E210" s="17" t="s">
        <v>1018</v>
      </c>
      <c r="F210" s="17" t="s">
        <v>75</v>
      </c>
      <c r="G210" s="17" t="s">
        <v>76</v>
      </c>
      <c r="H210" s="17">
        <v>506</v>
      </c>
      <c r="I210" s="17">
        <v>453</v>
      </c>
      <c r="J210" s="17">
        <v>53</v>
      </c>
      <c r="K210" s="17" t="s">
        <v>37</v>
      </c>
      <c r="L210" s="18">
        <v>33244.07</v>
      </c>
      <c r="M210" s="18">
        <v>8424.74</v>
      </c>
      <c r="N210" s="18">
        <v>2298.19</v>
      </c>
      <c r="O210" s="18">
        <v>43967</v>
      </c>
      <c r="P210" s="18">
        <v>852.36</v>
      </c>
      <c r="Q210" s="18">
        <v>716.92</v>
      </c>
      <c r="R210" s="18">
        <v>31.72</v>
      </c>
      <c r="S210" s="18">
        <v>1601</v>
      </c>
      <c r="T210" s="18">
        <v>0</v>
      </c>
      <c r="U210" s="18">
        <v>120</v>
      </c>
      <c r="V210" s="18">
        <v>0</v>
      </c>
      <c r="W210" s="18">
        <v>0</v>
      </c>
      <c r="X210" s="18">
        <v>120</v>
      </c>
      <c r="Y210" s="18">
        <v>33976.43</v>
      </c>
      <c r="Z210" s="18">
        <v>9141.66</v>
      </c>
      <c r="AA210" s="18">
        <v>2329.91</v>
      </c>
      <c r="AB210" s="18">
        <v>45448</v>
      </c>
    </row>
    <row r="211" spans="1:29" s="15" customFormat="1" x14ac:dyDescent="0.25">
      <c r="A211" s="17">
        <v>5</v>
      </c>
      <c r="B211" s="17" t="s">
        <v>977</v>
      </c>
      <c r="C211" s="17" t="s">
        <v>1662</v>
      </c>
      <c r="D211" s="17" t="s">
        <v>1019</v>
      </c>
      <c r="E211" s="17" t="s">
        <v>1020</v>
      </c>
      <c r="F211" s="17" t="s">
        <v>75</v>
      </c>
      <c r="G211" s="17" t="s">
        <v>76</v>
      </c>
      <c r="H211" s="17">
        <v>21572</v>
      </c>
      <c r="I211" s="17">
        <v>21572</v>
      </c>
      <c r="J211" s="17">
        <v>0</v>
      </c>
      <c r="K211" s="17" t="s">
        <v>37</v>
      </c>
      <c r="L211" s="18">
        <v>38927.08</v>
      </c>
      <c r="M211" s="18">
        <v>12180.61</v>
      </c>
      <c r="N211" s="18">
        <v>2738.31</v>
      </c>
      <c r="O211" s="18">
        <v>53846</v>
      </c>
      <c r="P211" s="18">
        <v>249.8</v>
      </c>
      <c r="Q211" s="18">
        <v>429.2</v>
      </c>
      <c r="R211" s="18">
        <v>0</v>
      </c>
      <c r="S211" s="18">
        <v>679</v>
      </c>
      <c r="T211" s="18">
        <v>0</v>
      </c>
      <c r="U211" s="18">
        <v>299</v>
      </c>
      <c r="V211" s="18">
        <v>0</v>
      </c>
      <c r="W211" s="18">
        <v>0</v>
      </c>
      <c r="X211" s="18">
        <v>299</v>
      </c>
      <c r="Y211" s="18">
        <v>38877.879999999997</v>
      </c>
      <c r="Z211" s="18">
        <v>12609.81</v>
      </c>
      <c r="AA211" s="18">
        <v>2738.31</v>
      </c>
      <c r="AB211" s="18">
        <v>54226</v>
      </c>
    </row>
    <row r="212" spans="1:29" s="15" customFormat="1" x14ac:dyDescent="0.25">
      <c r="A212" s="17">
        <v>6</v>
      </c>
      <c r="B212" s="17" t="s">
        <v>996</v>
      </c>
      <c r="C212" s="17" t="s">
        <v>1662</v>
      </c>
      <c r="D212" s="17" t="s">
        <v>1021</v>
      </c>
      <c r="E212" s="17" t="s">
        <v>1022</v>
      </c>
      <c r="F212" s="17" t="s">
        <v>75</v>
      </c>
      <c r="G212" s="17" t="s">
        <v>76</v>
      </c>
      <c r="H212" s="17">
        <v>46192</v>
      </c>
      <c r="I212" s="17">
        <v>45955</v>
      </c>
      <c r="J212" s="17">
        <v>237</v>
      </c>
      <c r="K212" s="17" t="s">
        <v>37</v>
      </c>
      <c r="L212" s="18">
        <v>64223.65</v>
      </c>
      <c r="M212" s="18">
        <v>14135.69</v>
      </c>
      <c r="N212" s="18">
        <v>4942.66</v>
      </c>
      <c r="O212" s="18">
        <v>83302</v>
      </c>
      <c r="P212" s="18">
        <v>1857.02</v>
      </c>
      <c r="Q212" s="18">
        <v>707.14</v>
      </c>
      <c r="R212" s="18">
        <v>141.84</v>
      </c>
      <c r="S212" s="18">
        <v>2706</v>
      </c>
      <c r="T212" s="18">
        <v>0</v>
      </c>
      <c r="U212" s="18">
        <v>162</v>
      </c>
      <c r="V212" s="18">
        <v>0</v>
      </c>
      <c r="W212" s="18">
        <v>0</v>
      </c>
      <c r="X212" s="18">
        <v>162</v>
      </c>
      <c r="Y212" s="18">
        <v>65918.67</v>
      </c>
      <c r="Z212" s="18">
        <v>14842.83</v>
      </c>
      <c r="AA212" s="18">
        <v>5084.5</v>
      </c>
      <c r="AB212" s="18">
        <v>85846</v>
      </c>
    </row>
    <row r="213" spans="1:29" s="15" customFormat="1" x14ac:dyDescent="0.25">
      <c r="A213" s="17">
        <v>7</v>
      </c>
      <c r="B213" s="17" t="s">
        <v>977</v>
      </c>
      <c r="C213" s="17" t="s">
        <v>1662</v>
      </c>
      <c r="D213" s="17" t="s">
        <v>1023</v>
      </c>
      <c r="E213" s="17" t="s">
        <v>1024</v>
      </c>
      <c r="F213" s="17" t="s">
        <v>75</v>
      </c>
      <c r="G213" s="17" t="s">
        <v>76</v>
      </c>
      <c r="H213" s="17">
        <v>5709</v>
      </c>
      <c r="I213" s="17">
        <v>5663</v>
      </c>
      <c r="J213" s="17">
        <v>46</v>
      </c>
      <c r="K213" s="17" t="s">
        <v>37</v>
      </c>
      <c r="L213" s="18">
        <v>88919.09</v>
      </c>
      <c r="M213" s="18">
        <v>5441.72</v>
      </c>
      <c r="N213" s="18">
        <v>155.19</v>
      </c>
      <c r="O213" s="18">
        <v>94516</v>
      </c>
      <c r="P213" s="18">
        <v>2211.79</v>
      </c>
      <c r="Q213" s="18">
        <v>917.68</v>
      </c>
      <c r="R213" s="18">
        <v>27.53</v>
      </c>
      <c r="S213" s="18">
        <v>3157</v>
      </c>
      <c r="T213" s="18">
        <v>0</v>
      </c>
      <c r="U213" s="18">
        <v>837</v>
      </c>
      <c r="V213" s="18">
        <v>0</v>
      </c>
      <c r="W213" s="18">
        <v>0</v>
      </c>
      <c r="X213" s="18">
        <v>837</v>
      </c>
      <c r="Y213" s="18">
        <v>90293.88</v>
      </c>
      <c r="Z213" s="18">
        <v>6359.4</v>
      </c>
      <c r="AA213" s="18">
        <v>182.72</v>
      </c>
      <c r="AB213" s="18">
        <v>96836</v>
      </c>
    </row>
    <row r="214" spans="1:29" s="15" customFormat="1" x14ac:dyDescent="0.25">
      <c r="A214" s="17">
        <v>8</v>
      </c>
      <c r="B214" s="17" t="s">
        <v>977</v>
      </c>
      <c r="C214" s="17" t="s">
        <v>1662</v>
      </c>
      <c r="D214" s="17" t="s">
        <v>1025</v>
      </c>
      <c r="E214" s="17" t="s">
        <v>1026</v>
      </c>
      <c r="F214" s="17" t="s">
        <v>75</v>
      </c>
      <c r="G214" s="17" t="s">
        <v>76</v>
      </c>
      <c r="H214" s="17">
        <v>20370</v>
      </c>
      <c r="I214" s="17">
        <v>19858</v>
      </c>
      <c r="J214" s="17">
        <v>512</v>
      </c>
      <c r="K214" s="17" t="s">
        <v>37</v>
      </c>
      <c r="L214" s="18">
        <v>45798.06</v>
      </c>
      <c r="M214" s="18">
        <v>13492.4</v>
      </c>
      <c r="N214" s="18">
        <v>3215.54</v>
      </c>
      <c r="O214" s="18">
        <v>62506</v>
      </c>
      <c r="P214" s="18">
        <v>3717.1</v>
      </c>
      <c r="Q214" s="18">
        <v>504.47</v>
      </c>
      <c r="R214" s="18">
        <v>306.43</v>
      </c>
      <c r="S214" s="18">
        <v>4528</v>
      </c>
      <c r="T214" s="18">
        <v>0</v>
      </c>
      <c r="U214" s="18">
        <v>203</v>
      </c>
      <c r="V214" s="18">
        <v>0</v>
      </c>
      <c r="W214" s="18">
        <v>0</v>
      </c>
      <c r="X214" s="18">
        <v>203</v>
      </c>
      <c r="Y214" s="18">
        <v>49312.160000000003</v>
      </c>
      <c r="Z214" s="18">
        <v>13996.87</v>
      </c>
      <c r="AA214" s="18">
        <v>3521.97</v>
      </c>
      <c r="AB214" s="18">
        <v>66831</v>
      </c>
    </row>
    <row r="215" spans="1:29" s="15" customFormat="1" x14ac:dyDescent="0.25">
      <c r="A215" s="17">
        <v>9</v>
      </c>
      <c r="B215" s="17" t="s">
        <v>60</v>
      </c>
      <c r="C215" s="17" t="s">
        <v>1042</v>
      </c>
      <c r="D215" s="17" t="s">
        <v>1227</v>
      </c>
      <c r="E215" s="17" t="s">
        <v>1228</v>
      </c>
      <c r="F215" s="17" t="s">
        <v>75</v>
      </c>
      <c r="G215" s="17" t="s">
        <v>76</v>
      </c>
      <c r="H215" s="17">
        <v>776</v>
      </c>
      <c r="I215" s="17">
        <v>776</v>
      </c>
      <c r="J215" s="17">
        <v>40</v>
      </c>
      <c r="K215" s="17" t="s">
        <v>107</v>
      </c>
      <c r="L215" s="18">
        <v>58316.01</v>
      </c>
      <c r="M215" s="18">
        <v>18235.060000000001</v>
      </c>
      <c r="N215" s="18">
        <v>4410.93</v>
      </c>
      <c r="O215" s="18">
        <v>80962</v>
      </c>
      <c r="P215" s="18">
        <v>547.54999999999995</v>
      </c>
      <c r="Q215" s="18">
        <v>645.51</v>
      </c>
      <c r="R215" s="18">
        <v>23.94</v>
      </c>
      <c r="S215" s="18">
        <v>1217</v>
      </c>
      <c r="T215" s="18">
        <v>0</v>
      </c>
      <c r="U215" s="18">
        <v>269</v>
      </c>
      <c r="V215" s="18">
        <v>0</v>
      </c>
      <c r="W215" s="18">
        <v>0</v>
      </c>
      <c r="X215" s="18">
        <v>269</v>
      </c>
      <c r="Y215" s="18">
        <v>58594.559999999998</v>
      </c>
      <c r="Z215" s="18">
        <v>18880.57</v>
      </c>
      <c r="AA215" s="18">
        <v>4434.87</v>
      </c>
      <c r="AB215" s="18">
        <v>81910</v>
      </c>
    </row>
    <row r="216" spans="1:29" s="15" customFormat="1" x14ac:dyDescent="0.25">
      <c r="A216" s="17">
        <v>10</v>
      </c>
      <c r="B216" s="17" t="s">
        <v>229</v>
      </c>
      <c r="C216" s="17" t="s">
        <v>1042</v>
      </c>
      <c r="D216" s="17" t="s">
        <v>1027</v>
      </c>
      <c r="E216" s="17" t="s">
        <v>1028</v>
      </c>
      <c r="F216" s="17" t="s">
        <v>75</v>
      </c>
      <c r="G216" s="17" t="s">
        <v>76</v>
      </c>
      <c r="H216" s="17">
        <v>3976</v>
      </c>
      <c r="I216" s="17">
        <v>3954</v>
      </c>
      <c r="J216" s="17">
        <v>22</v>
      </c>
      <c r="K216" s="17" t="s">
        <v>37</v>
      </c>
      <c r="L216" s="18">
        <v>50910.27</v>
      </c>
      <c r="M216" s="18">
        <v>13765.08</v>
      </c>
      <c r="N216" s="18">
        <v>972.65</v>
      </c>
      <c r="O216" s="18">
        <v>65648</v>
      </c>
      <c r="P216" s="18">
        <v>2989.59</v>
      </c>
      <c r="Q216" s="18">
        <v>534.24</v>
      </c>
      <c r="R216" s="18">
        <v>13.17</v>
      </c>
      <c r="S216" s="18">
        <v>3537</v>
      </c>
      <c r="T216" s="18">
        <v>0</v>
      </c>
      <c r="U216" s="18">
        <v>49</v>
      </c>
      <c r="V216" s="18">
        <v>0</v>
      </c>
      <c r="W216" s="18">
        <v>0</v>
      </c>
      <c r="X216" s="18">
        <v>49</v>
      </c>
      <c r="Y216" s="18">
        <v>53850.86</v>
      </c>
      <c r="Z216" s="18">
        <v>14299.32</v>
      </c>
      <c r="AA216" s="18">
        <v>985.82</v>
      </c>
      <c r="AB216" s="18">
        <v>69136</v>
      </c>
    </row>
    <row r="217" spans="1:29" s="15" customFormat="1" x14ac:dyDescent="0.25">
      <c r="A217" s="17">
        <v>11</v>
      </c>
      <c r="B217" s="17" t="s">
        <v>103</v>
      </c>
      <c r="C217" s="17" t="s">
        <v>1662</v>
      </c>
      <c r="D217" s="17" t="s">
        <v>1029</v>
      </c>
      <c r="E217" s="17" t="s">
        <v>1030</v>
      </c>
      <c r="F217" s="17" t="s">
        <v>75</v>
      </c>
      <c r="G217" s="17" t="s">
        <v>106</v>
      </c>
      <c r="H217" s="17">
        <v>0</v>
      </c>
      <c r="I217" s="17">
        <v>0</v>
      </c>
      <c r="J217" s="17">
        <v>940</v>
      </c>
      <c r="K217" s="17" t="s">
        <v>107</v>
      </c>
      <c r="L217" s="18">
        <v>100340.46</v>
      </c>
      <c r="M217" s="18">
        <v>4700.6400000000003</v>
      </c>
      <c r="N217" s="18">
        <v>1395.9</v>
      </c>
      <c r="O217" s="18">
        <v>106437</v>
      </c>
      <c r="P217" s="18">
        <v>6501.06</v>
      </c>
      <c r="Q217" s="18">
        <v>2052.35</v>
      </c>
      <c r="R217" s="18">
        <v>562.59</v>
      </c>
      <c r="S217" s="18">
        <v>9116</v>
      </c>
      <c r="T217" s="18">
        <v>0</v>
      </c>
      <c r="U217" s="18">
        <v>385</v>
      </c>
      <c r="V217" s="18">
        <v>0</v>
      </c>
      <c r="W217" s="18">
        <v>0</v>
      </c>
      <c r="X217" s="18">
        <v>385</v>
      </c>
      <c r="Y217" s="18">
        <v>106456.52</v>
      </c>
      <c r="Z217" s="18">
        <v>6752.99</v>
      </c>
      <c r="AA217" s="18">
        <v>1958.49</v>
      </c>
      <c r="AB217" s="18">
        <v>115168</v>
      </c>
    </row>
    <row r="218" spans="1:29" s="15" customFormat="1" x14ac:dyDescent="0.25">
      <c r="A218" s="17">
        <v>12</v>
      </c>
      <c r="B218" s="17" t="s">
        <v>103</v>
      </c>
      <c r="C218" s="17" t="s">
        <v>1042</v>
      </c>
      <c r="D218" s="17" t="s">
        <v>1033</v>
      </c>
      <c r="E218" s="17" t="s">
        <v>1034</v>
      </c>
      <c r="F218" s="17" t="s">
        <v>75</v>
      </c>
      <c r="G218" s="17" t="s">
        <v>106</v>
      </c>
      <c r="H218" s="17">
        <v>0</v>
      </c>
      <c r="I218" s="17">
        <v>0</v>
      </c>
      <c r="J218" s="17">
        <v>470</v>
      </c>
      <c r="K218" s="17" t="s">
        <v>107</v>
      </c>
      <c r="L218" s="18">
        <v>22669.4</v>
      </c>
      <c r="M218" s="18">
        <v>2768.72</v>
      </c>
      <c r="N218" s="18">
        <v>1955.88</v>
      </c>
      <c r="O218" s="18">
        <v>27394</v>
      </c>
      <c r="P218" s="18">
        <v>3250.72</v>
      </c>
      <c r="Q218" s="18">
        <v>237.98</v>
      </c>
      <c r="R218" s="18">
        <v>281.3</v>
      </c>
      <c r="S218" s="18">
        <v>3770</v>
      </c>
      <c r="T218" s="18">
        <v>0</v>
      </c>
      <c r="U218" s="18">
        <v>384</v>
      </c>
      <c r="V218" s="18">
        <v>0</v>
      </c>
      <c r="W218" s="18">
        <v>0</v>
      </c>
      <c r="X218" s="18">
        <v>384</v>
      </c>
      <c r="Y218" s="18">
        <v>25536.12</v>
      </c>
      <c r="Z218" s="18">
        <v>3006.7</v>
      </c>
      <c r="AA218" s="18">
        <v>2237.1799999999998</v>
      </c>
      <c r="AB218" s="18">
        <v>30780</v>
      </c>
    </row>
    <row r="219" spans="1:29" s="12" customFormat="1" ht="16.5" customHeight="1" x14ac:dyDescent="0.25">
      <c r="A219" s="10"/>
      <c r="B219" s="10"/>
      <c r="C219" s="10" t="s">
        <v>71</v>
      </c>
      <c r="D219" s="10"/>
      <c r="E219" s="10"/>
      <c r="F219" s="10"/>
      <c r="G219" s="10"/>
      <c r="H219" s="10"/>
      <c r="I219" s="10"/>
      <c r="J219" s="11">
        <f>SUM(J207:J218)</f>
        <v>2992</v>
      </c>
      <c r="K219" s="11"/>
      <c r="L219" s="11">
        <f t="shared" ref="L219:AB219" si="34">SUM(L207:L218)</f>
        <v>601622.67000000004</v>
      </c>
      <c r="M219" s="11">
        <f t="shared" si="34"/>
        <v>119088.81999999999</v>
      </c>
      <c r="N219" s="11">
        <f t="shared" si="34"/>
        <v>28751.510000000002</v>
      </c>
      <c r="O219" s="11">
        <f t="shared" si="34"/>
        <v>749463</v>
      </c>
      <c r="P219" s="11">
        <f t="shared" si="34"/>
        <v>27645.860000000004</v>
      </c>
      <c r="Q219" s="11">
        <f t="shared" si="34"/>
        <v>8266.42</v>
      </c>
      <c r="R219" s="11">
        <f t="shared" si="34"/>
        <v>1790.72</v>
      </c>
      <c r="S219" s="11">
        <f t="shared" si="34"/>
        <v>37703</v>
      </c>
      <c r="T219" s="11">
        <f t="shared" si="34"/>
        <v>0</v>
      </c>
      <c r="U219" s="11">
        <f t="shared" si="34"/>
        <v>3257</v>
      </c>
      <c r="V219" s="11">
        <f t="shared" si="34"/>
        <v>0</v>
      </c>
      <c r="W219" s="11">
        <f t="shared" si="34"/>
        <v>0</v>
      </c>
      <c r="X219" s="11">
        <f t="shared" si="34"/>
        <v>3257</v>
      </c>
      <c r="Y219" s="11">
        <f t="shared" si="34"/>
        <v>626011.52999999991</v>
      </c>
      <c r="Z219" s="11">
        <f t="shared" si="34"/>
        <v>127355.23999999999</v>
      </c>
      <c r="AA219" s="11">
        <f t="shared" si="34"/>
        <v>30542.230000000003</v>
      </c>
      <c r="AB219" s="11">
        <f t="shared" si="34"/>
        <v>783909</v>
      </c>
    </row>
    <row r="220" spans="1:29" s="12" customFormat="1" ht="16.5" customHeight="1" x14ac:dyDescent="0.25">
      <c r="A220" s="10"/>
      <c r="B220" s="10"/>
      <c r="C220" s="10" t="s">
        <v>119</v>
      </c>
      <c r="D220" s="10"/>
      <c r="E220" s="10"/>
      <c r="F220" s="10"/>
      <c r="G220" s="10"/>
      <c r="H220" s="10"/>
      <c r="I220" s="10"/>
      <c r="J220" s="11">
        <f>J206+J219</f>
        <v>20493</v>
      </c>
      <c r="K220" s="11"/>
      <c r="L220" s="11">
        <f t="shared" ref="L220:AB220" si="35">L206+L219</f>
        <v>3083777.8099999996</v>
      </c>
      <c r="M220" s="11">
        <f t="shared" si="35"/>
        <v>250637.26999999996</v>
      </c>
      <c r="N220" s="11">
        <f t="shared" si="35"/>
        <v>82774.92</v>
      </c>
      <c r="O220" s="11">
        <f t="shared" si="35"/>
        <v>3417190</v>
      </c>
      <c r="P220" s="11">
        <f t="shared" si="35"/>
        <v>132561.16999999998</v>
      </c>
      <c r="Q220" s="11">
        <f t="shared" si="35"/>
        <v>34744.660000000003</v>
      </c>
      <c r="R220" s="11">
        <f t="shared" si="35"/>
        <v>9666.17</v>
      </c>
      <c r="S220" s="11">
        <f t="shared" si="35"/>
        <v>176972</v>
      </c>
      <c r="T220" s="11">
        <f t="shared" si="35"/>
        <v>33890</v>
      </c>
      <c r="U220" s="11">
        <f t="shared" si="35"/>
        <v>136039.29999999999</v>
      </c>
      <c r="V220" s="11">
        <f t="shared" si="35"/>
        <v>25248.63</v>
      </c>
      <c r="W220" s="11">
        <f t="shared" si="35"/>
        <v>10140.07</v>
      </c>
      <c r="X220" s="11">
        <f t="shared" si="35"/>
        <v>171428</v>
      </c>
      <c r="Y220" s="11">
        <f t="shared" si="35"/>
        <v>3080299.68</v>
      </c>
      <c r="Z220" s="11">
        <f t="shared" si="35"/>
        <v>260133.3</v>
      </c>
      <c r="AA220" s="11">
        <f t="shared" si="35"/>
        <v>82301.01999999999</v>
      </c>
      <c r="AB220" s="11">
        <f t="shared" si="35"/>
        <v>3422734</v>
      </c>
    </row>
    <row r="221" spans="1:29" ht="18" customHeight="1" x14ac:dyDescent="0.25">
      <c r="AC221" s="12"/>
    </row>
    <row r="222" spans="1:29" ht="18" customHeight="1" x14ac:dyDescent="0.25">
      <c r="AC222" s="12"/>
    </row>
    <row r="225" spans="1:31" ht="15.75" x14ac:dyDescent="0.25">
      <c r="E225" s="13" t="s">
        <v>120</v>
      </c>
      <c r="G225" s="14"/>
      <c r="H225" s="14"/>
      <c r="I225" s="14"/>
      <c r="J225" s="14"/>
      <c r="K225" s="14"/>
      <c r="L225" s="13" t="s">
        <v>122</v>
      </c>
      <c r="M225" s="13"/>
      <c r="O225" s="14"/>
      <c r="Q225" s="14"/>
      <c r="R225" s="13" t="s">
        <v>121</v>
      </c>
      <c r="T225" s="14"/>
      <c r="U225" s="14"/>
      <c r="W225" s="14"/>
      <c r="X225" s="14"/>
      <c r="Y225" s="13" t="s">
        <v>123</v>
      </c>
      <c r="Z225" s="14"/>
      <c r="AA225" s="14"/>
      <c r="AB225" s="14"/>
    </row>
    <row r="226" spans="1:31" ht="15.75" x14ac:dyDescent="0.25">
      <c r="E226" s="13" t="s">
        <v>124</v>
      </c>
      <c r="G226" s="14"/>
      <c r="H226" s="14"/>
      <c r="I226" s="14"/>
      <c r="J226" s="14"/>
      <c r="K226" s="14"/>
      <c r="L226" s="13" t="s">
        <v>124</v>
      </c>
      <c r="M226" s="13"/>
      <c r="O226" s="14"/>
      <c r="Q226" s="14"/>
      <c r="R226" s="13" t="s">
        <v>124</v>
      </c>
      <c r="T226" s="14"/>
      <c r="U226" s="14"/>
      <c r="W226" s="14"/>
      <c r="X226" s="14"/>
      <c r="Y226" s="13" t="s">
        <v>124</v>
      </c>
      <c r="Z226" s="14"/>
      <c r="AA226" s="14"/>
      <c r="AB226" s="14"/>
    </row>
    <row r="227" spans="1:31" ht="32.25" customHeight="1" x14ac:dyDescent="0.55000000000000004">
      <c r="A227" s="75" t="s">
        <v>0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1"/>
      <c r="AD227" s="1"/>
      <c r="AE227" s="1"/>
    </row>
    <row r="228" spans="1:31" ht="21.75" customHeight="1" x14ac:dyDescent="0.4">
      <c r="A228" s="76" t="s">
        <v>1699</v>
      </c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2"/>
      <c r="AD228" s="2"/>
      <c r="AE228" s="2"/>
    </row>
    <row r="229" spans="1:31" s="5" customFormat="1" ht="20.25" customHeight="1" x14ac:dyDescent="0.35">
      <c r="A229" s="3" t="s">
        <v>1</v>
      </c>
      <c r="B229" s="4"/>
      <c r="C229" s="3"/>
      <c r="D229" s="3"/>
      <c r="F229" s="3" t="s">
        <v>1042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s="7" customFormat="1" ht="90" x14ac:dyDescent="0.25">
      <c r="A230" s="6" t="s">
        <v>3</v>
      </c>
      <c r="B230" s="6" t="s">
        <v>4</v>
      </c>
      <c r="C230" s="6" t="s">
        <v>5</v>
      </c>
      <c r="D230" s="6" t="s">
        <v>6</v>
      </c>
      <c r="E230" s="6" t="s">
        <v>7</v>
      </c>
      <c r="F230" s="6" t="s">
        <v>8</v>
      </c>
      <c r="G230" s="6" t="s">
        <v>9</v>
      </c>
      <c r="H230" s="6" t="s">
        <v>10</v>
      </c>
      <c r="I230" s="6" t="s">
        <v>11</v>
      </c>
      <c r="J230" s="6" t="s">
        <v>12</v>
      </c>
      <c r="K230" s="6" t="s">
        <v>13</v>
      </c>
      <c r="L230" s="6" t="s">
        <v>14</v>
      </c>
      <c r="M230" s="6" t="s">
        <v>15</v>
      </c>
      <c r="N230" s="6" t="s">
        <v>16</v>
      </c>
      <c r="O230" s="6" t="s">
        <v>17</v>
      </c>
      <c r="P230" s="6" t="s">
        <v>18</v>
      </c>
      <c r="Q230" s="6" t="s">
        <v>19</v>
      </c>
      <c r="R230" s="6" t="s">
        <v>20</v>
      </c>
      <c r="S230" s="6" t="s">
        <v>21</v>
      </c>
      <c r="T230" s="6" t="s">
        <v>22</v>
      </c>
      <c r="U230" s="6" t="s">
        <v>23</v>
      </c>
      <c r="V230" s="6" t="s">
        <v>24</v>
      </c>
      <c r="W230" s="6" t="s">
        <v>25</v>
      </c>
      <c r="X230" s="6" t="s">
        <v>26</v>
      </c>
      <c r="Y230" s="6" t="s">
        <v>27</v>
      </c>
      <c r="Z230" s="6" t="s">
        <v>28</v>
      </c>
      <c r="AA230" s="6" t="s">
        <v>29</v>
      </c>
      <c r="AB230" s="6" t="s">
        <v>30</v>
      </c>
    </row>
    <row r="231" spans="1:31" s="15" customFormat="1" x14ac:dyDescent="0.25">
      <c r="A231" s="17">
        <v>1</v>
      </c>
      <c r="B231" s="17" t="s">
        <v>977</v>
      </c>
      <c r="C231" s="17" t="s">
        <v>978</v>
      </c>
      <c r="D231" s="17" t="s">
        <v>979</v>
      </c>
      <c r="E231" s="17" t="s">
        <v>980</v>
      </c>
      <c r="F231" s="17" t="s">
        <v>35</v>
      </c>
      <c r="G231" s="17" t="s">
        <v>144</v>
      </c>
      <c r="H231" s="17">
        <v>61541</v>
      </c>
      <c r="I231" s="17">
        <v>57864</v>
      </c>
      <c r="J231" s="17">
        <v>3677</v>
      </c>
      <c r="K231" s="17" t="s">
        <v>37</v>
      </c>
      <c r="L231" s="18">
        <v>403140.78</v>
      </c>
      <c r="M231" s="18">
        <v>1930.05</v>
      </c>
      <c r="N231" s="18">
        <v>5208.17</v>
      </c>
      <c r="O231" s="18">
        <v>410279</v>
      </c>
      <c r="P231" s="18">
        <v>20458.2</v>
      </c>
      <c r="Q231" s="18">
        <v>2287.15</v>
      </c>
      <c r="R231" s="18">
        <v>1654.65</v>
      </c>
      <c r="S231" s="18">
        <v>24400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423598.98</v>
      </c>
      <c r="Z231" s="18">
        <v>7495.32</v>
      </c>
      <c r="AA231" s="18">
        <v>3584.7</v>
      </c>
      <c r="AB231" s="18">
        <v>434679</v>
      </c>
    </row>
    <row r="232" spans="1:31" s="15" customFormat="1" x14ac:dyDescent="0.25">
      <c r="A232" s="17">
        <v>2</v>
      </c>
      <c r="B232" s="17" t="s">
        <v>103</v>
      </c>
      <c r="C232" s="17" t="s">
        <v>978</v>
      </c>
      <c r="D232" s="17" t="s">
        <v>981</v>
      </c>
      <c r="E232" s="17" t="s">
        <v>982</v>
      </c>
      <c r="F232" s="17" t="s">
        <v>35</v>
      </c>
      <c r="G232" s="17" t="s">
        <v>983</v>
      </c>
      <c r="H232" s="17">
        <v>28396</v>
      </c>
      <c r="I232" s="17">
        <v>28370</v>
      </c>
      <c r="J232" s="17">
        <v>78</v>
      </c>
      <c r="K232" s="17" t="s">
        <v>37</v>
      </c>
      <c r="L232" s="18">
        <v>-54.41</v>
      </c>
      <c r="M232" s="18">
        <v>181.04</v>
      </c>
      <c r="N232" s="18">
        <v>6.37</v>
      </c>
      <c r="O232" s="18">
        <v>133</v>
      </c>
      <c r="P232" s="18">
        <v>981.9</v>
      </c>
      <c r="Q232" s="18">
        <v>1</v>
      </c>
      <c r="R232" s="18">
        <v>35.1</v>
      </c>
      <c r="S232" s="18">
        <v>1018</v>
      </c>
      <c r="T232" s="18">
        <v>0</v>
      </c>
      <c r="U232" s="18">
        <v>929.49</v>
      </c>
      <c r="V232" s="18">
        <v>7.37</v>
      </c>
      <c r="W232" s="18">
        <v>216.14</v>
      </c>
      <c r="X232" s="18">
        <v>1153</v>
      </c>
      <c r="Y232" s="18">
        <v>-2</v>
      </c>
      <c r="Z232" s="18">
        <v>0</v>
      </c>
      <c r="AA232" s="18">
        <v>0</v>
      </c>
      <c r="AB232" s="18">
        <v>-2</v>
      </c>
    </row>
    <row r="233" spans="1:31" s="15" customFormat="1" x14ac:dyDescent="0.25">
      <c r="A233" s="17">
        <v>3</v>
      </c>
      <c r="B233" s="17" t="s">
        <v>984</v>
      </c>
      <c r="C233" s="17" t="s">
        <v>978</v>
      </c>
      <c r="D233" s="17" t="s">
        <v>985</v>
      </c>
      <c r="E233" s="17" t="s">
        <v>986</v>
      </c>
      <c r="F233" s="17" t="s">
        <v>35</v>
      </c>
      <c r="G233" s="17" t="s">
        <v>45</v>
      </c>
      <c r="H233" s="17">
        <v>58675</v>
      </c>
      <c r="I233" s="17">
        <v>58003</v>
      </c>
      <c r="J233" s="17">
        <v>2016</v>
      </c>
      <c r="K233" s="17" t="s">
        <v>37</v>
      </c>
      <c r="L233" s="18">
        <v>321092.55</v>
      </c>
      <c r="M233" s="18">
        <v>8402.59</v>
      </c>
      <c r="N233" s="18">
        <v>19106.86</v>
      </c>
      <c r="O233" s="18">
        <v>348602</v>
      </c>
      <c r="P233" s="18">
        <v>11535.93</v>
      </c>
      <c r="Q233" s="18">
        <v>2598.87</v>
      </c>
      <c r="R233" s="18">
        <v>907.2</v>
      </c>
      <c r="S233" s="18">
        <v>15042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332628.47999999998</v>
      </c>
      <c r="Z233" s="18">
        <v>21705.73</v>
      </c>
      <c r="AA233" s="18">
        <v>9309.7900000000009</v>
      </c>
      <c r="AB233" s="18">
        <v>363644</v>
      </c>
    </row>
    <row r="234" spans="1:31" s="15" customFormat="1" x14ac:dyDescent="0.25">
      <c r="A234" s="17">
        <v>4</v>
      </c>
      <c r="B234" s="17" t="s">
        <v>984</v>
      </c>
      <c r="C234" s="17" t="s">
        <v>978</v>
      </c>
      <c r="D234" s="17" t="s">
        <v>987</v>
      </c>
      <c r="E234" s="17" t="s">
        <v>988</v>
      </c>
      <c r="F234" s="17" t="s">
        <v>35</v>
      </c>
      <c r="G234" s="17" t="s">
        <v>41</v>
      </c>
      <c r="H234" s="17">
        <v>26695</v>
      </c>
      <c r="I234" s="17">
        <v>26277</v>
      </c>
      <c r="J234" s="17">
        <v>1254</v>
      </c>
      <c r="K234" s="17" t="s">
        <v>37</v>
      </c>
      <c r="L234" s="18">
        <v>233630.28</v>
      </c>
      <c r="M234" s="18">
        <v>5586.54</v>
      </c>
      <c r="N234" s="18">
        <v>13801.18</v>
      </c>
      <c r="O234" s="18">
        <v>253018</v>
      </c>
      <c r="P234" s="18">
        <v>7993.72</v>
      </c>
      <c r="Q234" s="18">
        <v>1876.98</v>
      </c>
      <c r="R234" s="18">
        <v>564.29999999999995</v>
      </c>
      <c r="S234" s="18">
        <v>10435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241624</v>
      </c>
      <c r="Z234" s="18">
        <v>15678.16</v>
      </c>
      <c r="AA234" s="18">
        <v>6150.84</v>
      </c>
      <c r="AB234" s="18">
        <v>263453</v>
      </c>
    </row>
    <row r="235" spans="1:31" s="15" customFormat="1" x14ac:dyDescent="0.25">
      <c r="A235" s="17">
        <v>5</v>
      </c>
      <c r="B235" s="17" t="s">
        <v>984</v>
      </c>
      <c r="C235" s="17" t="s">
        <v>978</v>
      </c>
      <c r="D235" s="17" t="s">
        <v>989</v>
      </c>
      <c r="E235" s="17" t="s">
        <v>990</v>
      </c>
      <c r="F235" s="17" t="s">
        <v>35</v>
      </c>
      <c r="G235" s="17" t="s">
        <v>45</v>
      </c>
      <c r="H235" s="17">
        <v>6422</v>
      </c>
      <c r="I235" s="17">
        <v>5720</v>
      </c>
      <c r="J235" s="17">
        <v>2106</v>
      </c>
      <c r="K235" s="17" t="s">
        <v>37</v>
      </c>
      <c r="L235" s="18">
        <v>283087.01</v>
      </c>
      <c r="M235" s="18">
        <v>7850.49</v>
      </c>
      <c r="N235" s="18">
        <v>17120.5</v>
      </c>
      <c r="O235" s="18">
        <v>308058</v>
      </c>
      <c r="P235" s="18">
        <v>11810.59</v>
      </c>
      <c r="Q235" s="18">
        <v>2290.71</v>
      </c>
      <c r="R235" s="18">
        <v>947.7</v>
      </c>
      <c r="S235" s="18">
        <v>15049</v>
      </c>
      <c r="T235" s="18">
        <v>5020</v>
      </c>
      <c r="U235" s="18">
        <v>0</v>
      </c>
      <c r="V235" s="18">
        <v>0</v>
      </c>
      <c r="W235" s="18">
        <v>0</v>
      </c>
      <c r="X235" s="18"/>
      <c r="Y235" s="18">
        <v>294897.59999999998</v>
      </c>
      <c r="Z235" s="18">
        <v>19411.21</v>
      </c>
      <c r="AA235" s="18">
        <v>8798.19</v>
      </c>
      <c r="AB235" s="18">
        <v>323107</v>
      </c>
    </row>
    <row r="236" spans="1:31" s="15" customFormat="1" x14ac:dyDescent="0.25">
      <c r="A236" s="17">
        <v>6</v>
      </c>
      <c r="B236" s="17" t="s">
        <v>984</v>
      </c>
      <c r="C236" s="17" t="s">
        <v>978</v>
      </c>
      <c r="D236" s="17" t="s">
        <v>992</v>
      </c>
      <c r="E236" s="17" t="s">
        <v>993</v>
      </c>
      <c r="F236" s="17" t="s">
        <v>35</v>
      </c>
      <c r="G236" s="17" t="s">
        <v>45</v>
      </c>
      <c r="H236" s="17">
        <v>21594</v>
      </c>
      <c r="I236" s="17">
        <v>21594</v>
      </c>
      <c r="J236" s="17">
        <v>0</v>
      </c>
      <c r="K236" s="17" t="s">
        <v>59</v>
      </c>
      <c r="L236" s="18">
        <v>18810.810000000001</v>
      </c>
      <c r="M236" s="18">
        <v>0</v>
      </c>
      <c r="N236" s="18">
        <v>1699.19</v>
      </c>
      <c r="O236" s="18">
        <v>20510</v>
      </c>
      <c r="P236" s="18">
        <v>852.07</v>
      </c>
      <c r="Q236" s="18">
        <v>145.93</v>
      </c>
      <c r="R236" s="18">
        <v>0</v>
      </c>
      <c r="S236" s="18">
        <v>998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19662.88</v>
      </c>
      <c r="Z236" s="18">
        <v>1845.12</v>
      </c>
      <c r="AA236" s="18">
        <v>0</v>
      </c>
      <c r="AB236" s="18">
        <v>21508</v>
      </c>
    </row>
    <row r="237" spans="1:31" s="15" customFormat="1" x14ac:dyDescent="0.25">
      <c r="A237" s="17">
        <v>7</v>
      </c>
      <c r="B237" s="17" t="s">
        <v>984</v>
      </c>
      <c r="C237" s="17" t="s">
        <v>978</v>
      </c>
      <c r="D237" s="17" t="s">
        <v>994</v>
      </c>
      <c r="E237" s="17" t="s">
        <v>995</v>
      </c>
      <c r="F237" s="17" t="s">
        <v>35</v>
      </c>
      <c r="G237" s="17" t="s">
        <v>41</v>
      </c>
      <c r="H237" s="17"/>
      <c r="I237" s="17"/>
      <c r="J237" s="17"/>
      <c r="K237" s="17"/>
      <c r="L237" s="18">
        <v>254539.67</v>
      </c>
      <c r="M237" s="18">
        <v>9545.91</v>
      </c>
      <c r="N237" s="18">
        <v>14089.42</v>
      </c>
      <c r="O237" s="18">
        <v>278175</v>
      </c>
      <c r="P237" s="18">
        <v>0</v>
      </c>
      <c r="Q237" s="18">
        <v>0</v>
      </c>
      <c r="R237" s="18">
        <v>0</v>
      </c>
      <c r="S237" s="18"/>
      <c r="T237" s="18">
        <v>0</v>
      </c>
      <c r="U237" s="18">
        <v>0</v>
      </c>
      <c r="V237" s="18">
        <v>0</v>
      </c>
      <c r="W237" s="18">
        <v>0</v>
      </c>
      <c r="X237" s="18"/>
      <c r="Y237" s="18">
        <v>254539.67</v>
      </c>
      <c r="Z237" s="18">
        <v>14089.42</v>
      </c>
      <c r="AA237" s="18">
        <v>9545.91</v>
      </c>
      <c r="AB237" s="18">
        <v>278175</v>
      </c>
    </row>
    <row r="238" spans="1:31" s="15" customFormat="1" x14ac:dyDescent="0.25">
      <c r="A238" s="17">
        <v>8</v>
      </c>
      <c r="B238" s="17" t="s">
        <v>996</v>
      </c>
      <c r="C238" s="17" t="s">
        <v>978</v>
      </c>
      <c r="D238" s="17" t="s">
        <v>997</v>
      </c>
      <c r="E238" s="17" t="s">
        <v>998</v>
      </c>
      <c r="F238" s="17" t="s">
        <v>35</v>
      </c>
      <c r="G238" s="17" t="s">
        <v>41</v>
      </c>
      <c r="H238" s="17">
        <v>74294</v>
      </c>
      <c r="I238" s="17">
        <v>72816</v>
      </c>
      <c r="J238" s="17">
        <v>4434</v>
      </c>
      <c r="K238" s="17" t="s">
        <v>37</v>
      </c>
      <c r="L238" s="18">
        <v>492851.53</v>
      </c>
      <c r="M238" s="18">
        <v>11086.49</v>
      </c>
      <c r="N238" s="18">
        <v>29690.98</v>
      </c>
      <c r="O238" s="18">
        <v>533629</v>
      </c>
      <c r="P238" s="18">
        <v>26917.24</v>
      </c>
      <c r="Q238" s="18">
        <v>3963.46</v>
      </c>
      <c r="R238" s="18">
        <v>1995.3</v>
      </c>
      <c r="S238" s="18">
        <v>32876</v>
      </c>
      <c r="T238" s="18">
        <v>12920</v>
      </c>
      <c r="U238" s="18">
        <v>119222.53</v>
      </c>
      <c r="V238" s="18">
        <v>29690.98</v>
      </c>
      <c r="W238" s="18">
        <v>11086.49</v>
      </c>
      <c r="X238" s="18">
        <v>160000</v>
      </c>
      <c r="Y238" s="18">
        <v>400546.24</v>
      </c>
      <c r="Z238" s="18">
        <v>3963.46</v>
      </c>
      <c r="AA238" s="18">
        <v>1995.3</v>
      </c>
      <c r="AB238" s="18">
        <v>406505</v>
      </c>
    </row>
    <row r="239" spans="1:31" s="15" customFormat="1" x14ac:dyDescent="0.25">
      <c r="A239" s="17">
        <v>9</v>
      </c>
      <c r="B239" s="17" t="s">
        <v>977</v>
      </c>
      <c r="C239" s="17" t="s">
        <v>978</v>
      </c>
      <c r="D239" s="17" t="s">
        <v>999</v>
      </c>
      <c r="E239" s="17" t="s">
        <v>1000</v>
      </c>
      <c r="F239" s="17" t="s">
        <v>35</v>
      </c>
      <c r="G239" s="17" t="s">
        <v>215</v>
      </c>
      <c r="H239" s="17">
        <v>180785</v>
      </c>
      <c r="I239" s="17">
        <v>180785</v>
      </c>
      <c r="J239" s="17">
        <v>0</v>
      </c>
      <c r="K239" s="17" t="s">
        <v>59</v>
      </c>
      <c r="L239" s="18">
        <v>240917.73</v>
      </c>
      <c r="M239" s="18">
        <v>1694.24</v>
      </c>
      <c r="N239" s="18">
        <v>17120.03</v>
      </c>
      <c r="O239" s="18">
        <v>259732</v>
      </c>
      <c r="P239" s="18">
        <v>852.38</v>
      </c>
      <c r="Q239" s="18">
        <v>1938.62</v>
      </c>
      <c r="R239" s="18">
        <v>0</v>
      </c>
      <c r="S239" s="18">
        <v>2791</v>
      </c>
      <c r="T239" s="18">
        <v>0</v>
      </c>
      <c r="U239" s="18">
        <v>0</v>
      </c>
      <c r="V239" s="18">
        <v>0</v>
      </c>
      <c r="W239" s="18">
        <v>0</v>
      </c>
      <c r="X239" s="18"/>
      <c r="Y239" s="18">
        <v>241770.11</v>
      </c>
      <c r="Z239" s="18">
        <v>19058.650000000001</v>
      </c>
      <c r="AA239" s="18">
        <v>1694.24</v>
      </c>
      <c r="AB239" s="18">
        <v>262523</v>
      </c>
    </row>
    <row r="240" spans="1:31" s="15" customFormat="1" x14ac:dyDescent="0.25">
      <c r="A240" s="17">
        <v>10</v>
      </c>
      <c r="B240" s="17" t="s">
        <v>229</v>
      </c>
      <c r="C240" s="17" t="s">
        <v>978</v>
      </c>
      <c r="D240" s="17" t="s">
        <v>1001</v>
      </c>
      <c r="E240" s="17" t="s">
        <v>1002</v>
      </c>
      <c r="F240" s="17" t="s">
        <v>35</v>
      </c>
      <c r="G240" s="17" t="s">
        <v>590</v>
      </c>
      <c r="H240" s="17">
        <v>87079</v>
      </c>
      <c r="I240" s="17">
        <v>86217</v>
      </c>
      <c r="J240" s="17">
        <v>862</v>
      </c>
      <c r="K240" s="17" t="s">
        <v>37</v>
      </c>
      <c r="L240" s="18">
        <v>150132.29</v>
      </c>
      <c r="M240" s="18">
        <v>2825.45</v>
      </c>
      <c r="N240" s="18">
        <v>9415.26</v>
      </c>
      <c r="O240" s="18">
        <v>162373</v>
      </c>
      <c r="P240" s="18">
        <v>5326.26</v>
      </c>
      <c r="Q240" s="18">
        <v>1211.8399999999999</v>
      </c>
      <c r="R240" s="18">
        <v>387.9</v>
      </c>
      <c r="S240" s="18">
        <v>6926</v>
      </c>
      <c r="T240" s="18">
        <v>1920</v>
      </c>
      <c r="U240" s="18">
        <v>0</v>
      </c>
      <c r="V240" s="18">
        <v>0</v>
      </c>
      <c r="W240" s="18">
        <v>0</v>
      </c>
      <c r="X240" s="18"/>
      <c r="Y240" s="18">
        <v>155458.54999999999</v>
      </c>
      <c r="Z240" s="18">
        <v>10627.1</v>
      </c>
      <c r="AA240" s="18">
        <v>3213.35</v>
      </c>
      <c r="AB240" s="18">
        <v>169299</v>
      </c>
    </row>
    <row r="241" spans="1:28" s="15" customFormat="1" x14ac:dyDescent="0.25">
      <c r="A241" s="17">
        <v>11</v>
      </c>
      <c r="B241" s="17" t="s">
        <v>1003</v>
      </c>
      <c r="C241" s="17" t="s">
        <v>978</v>
      </c>
      <c r="D241" s="17" t="s">
        <v>1004</v>
      </c>
      <c r="E241" s="17" t="s">
        <v>1005</v>
      </c>
      <c r="F241" s="17" t="s">
        <v>35</v>
      </c>
      <c r="G241" s="17" t="s">
        <v>1006</v>
      </c>
      <c r="H241" s="17">
        <v>130</v>
      </c>
      <c r="I241" s="17">
        <v>130</v>
      </c>
      <c r="J241" s="17">
        <v>0</v>
      </c>
      <c r="K241" s="17" t="s">
        <v>59</v>
      </c>
      <c r="L241" s="18">
        <v>11047.96</v>
      </c>
      <c r="M241" s="18">
        <v>57.34</v>
      </c>
      <c r="N241" s="18">
        <v>569.70000000000005</v>
      </c>
      <c r="O241" s="18">
        <v>11675</v>
      </c>
      <c r="P241" s="18">
        <v>742.88</v>
      </c>
      <c r="Q241" s="18">
        <v>104.12</v>
      </c>
      <c r="R241" s="18">
        <v>0</v>
      </c>
      <c r="S241" s="18">
        <v>847</v>
      </c>
      <c r="T241" s="18">
        <v>1780</v>
      </c>
      <c r="U241" s="18">
        <v>0</v>
      </c>
      <c r="V241" s="18">
        <v>0</v>
      </c>
      <c r="W241" s="18">
        <v>0</v>
      </c>
      <c r="X241" s="18"/>
      <c r="Y241" s="18">
        <v>11790.84</v>
      </c>
      <c r="Z241" s="18">
        <v>673.82</v>
      </c>
      <c r="AA241" s="18">
        <v>57.34</v>
      </c>
      <c r="AB241" s="18">
        <v>12522</v>
      </c>
    </row>
    <row r="242" spans="1:28" s="15" customFormat="1" x14ac:dyDescent="0.25">
      <c r="A242" s="17">
        <v>12</v>
      </c>
      <c r="B242" s="17" t="s">
        <v>1007</v>
      </c>
      <c r="C242" s="17" t="s">
        <v>978</v>
      </c>
      <c r="D242" s="17" t="s">
        <v>1008</v>
      </c>
      <c r="E242" s="17" t="s">
        <v>1009</v>
      </c>
      <c r="F242" s="17" t="s">
        <v>35</v>
      </c>
      <c r="G242" s="17" t="s">
        <v>1010</v>
      </c>
      <c r="H242" s="17">
        <v>6025</v>
      </c>
      <c r="I242" s="17">
        <v>6025</v>
      </c>
      <c r="J242" s="17">
        <v>0</v>
      </c>
      <c r="K242" s="17" t="s">
        <v>59</v>
      </c>
      <c r="L242" s="18">
        <v>45091.95</v>
      </c>
      <c r="M242" s="18">
        <v>2598.65</v>
      </c>
      <c r="N242" s="18">
        <v>4950.3999999999996</v>
      </c>
      <c r="O242" s="18">
        <v>52641</v>
      </c>
      <c r="P242" s="18">
        <v>660.45</v>
      </c>
      <c r="Q242" s="18">
        <v>362.55</v>
      </c>
      <c r="R242" s="18">
        <v>0</v>
      </c>
      <c r="S242" s="18">
        <v>1023</v>
      </c>
      <c r="T242" s="18">
        <v>12250</v>
      </c>
      <c r="U242" s="18">
        <v>0</v>
      </c>
      <c r="V242" s="18">
        <v>0</v>
      </c>
      <c r="W242" s="18">
        <v>0</v>
      </c>
      <c r="X242" s="18"/>
      <c r="Y242" s="18">
        <v>45752.4</v>
      </c>
      <c r="Z242" s="18">
        <v>5312.95</v>
      </c>
      <c r="AA242" s="18">
        <v>2598.65</v>
      </c>
      <c r="AB242" s="18">
        <v>53664</v>
      </c>
    </row>
    <row r="243" spans="1:28" s="22" customFormat="1" x14ac:dyDescent="0.25">
      <c r="A243" s="19"/>
      <c r="B243" s="19"/>
      <c r="C243" s="10" t="s">
        <v>71</v>
      </c>
      <c r="D243" s="19"/>
      <c r="E243" s="19"/>
      <c r="F243" s="19"/>
      <c r="G243" s="19"/>
      <c r="H243" s="19"/>
      <c r="I243" s="19"/>
      <c r="J243" s="19">
        <f>SUM(J231:J242)</f>
        <v>14427</v>
      </c>
      <c r="K243" s="19"/>
      <c r="L243" s="19">
        <f t="shared" ref="L243:AB243" si="36">SUM(L231:L242)</f>
        <v>2454288.1500000004</v>
      </c>
      <c r="M243" s="19">
        <f t="shared" si="36"/>
        <v>51758.789999999986</v>
      </c>
      <c r="N243" s="19">
        <f t="shared" si="36"/>
        <v>132778.06</v>
      </c>
      <c r="O243" s="19">
        <f t="shared" si="36"/>
        <v>2638825</v>
      </c>
      <c r="P243" s="19">
        <f t="shared" si="36"/>
        <v>88131.62</v>
      </c>
      <c r="Q243" s="19">
        <f t="shared" si="36"/>
        <v>16781.229999999996</v>
      </c>
      <c r="R243" s="19">
        <f t="shared" si="36"/>
        <v>6492.15</v>
      </c>
      <c r="S243" s="19">
        <f t="shared" si="36"/>
        <v>111405</v>
      </c>
      <c r="T243" s="19">
        <f t="shared" si="36"/>
        <v>33890</v>
      </c>
      <c r="U243" s="19">
        <f t="shared" si="36"/>
        <v>120152.02</v>
      </c>
      <c r="V243" s="19">
        <f t="shared" si="36"/>
        <v>29698.35</v>
      </c>
      <c r="W243" s="19">
        <f t="shared" si="36"/>
        <v>11302.63</v>
      </c>
      <c r="X243" s="19">
        <f t="shared" si="36"/>
        <v>161153</v>
      </c>
      <c r="Y243" s="19">
        <f t="shared" si="36"/>
        <v>2422267.7499999995</v>
      </c>
      <c r="Z243" s="19">
        <f t="shared" si="36"/>
        <v>119860.94000000002</v>
      </c>
      <c r="AA243" s="19">
        <f t="shared" si="36"/>
        <v>46948.310000000005</v>
      </c>
      <c r="AB243" s="19">
        <f t="shared" si="36"/>
        <v>2589077</v>
      </c>
    </row>
    <row r="244" spans="1:28" s="15" customFormat="1" x14ac:dyDescent="0.25">
      <c r="A244" s="17">
        <v>1</v>
      </c>
      <c r="B244" s="17" t="s">
        <v>977</v>
      </c>
      <c r="C244" s="17" t="s">
        <v>978</v>
      </c>
      <c r="D244" s="17" t="s">
        <v>1011</v>
      </c>
      <c r="E244" s="17" t="s">
        <v>1012</v>
      </c>
      <c r="F244" s="17" t="s">
        <v>75</v>
      </c>
      <c r="G244" s="17" t="s">
        <v>76</v>
      </c>
      <c r="H244" s="17">
        <v>1015</v>
      </c>
      <c r="I244" s="17">
        <v>1015</v>
      </c>
      <c r="J244" s="17">
        <v>21</v>
      </c>
      <c r="K244" s="17" t="s">
        <v>107</v>
      </c>
      <c r="L244" s="18">
        <v>26532.35</v>
      </c>
      <c r="M244" s="18">
        <v>1675.82</v>
      </c>
      <c r="N244" s="18">
        <v>7989.83</v>
      </c>
      <c r="O244" s="18">
        <v>36198</v>
      </c>
      <c r="P244" s="18">
        <v>393.83</v>
      </c>
      <c r="Q244" s="18">
        <v>224.6</v>
      </c>
      <c r="R244" s="18">
        <v>12.57</v>
      </c>
      <c r="S244" s="18">
        <v>631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18">
        <v>26926.18</v>
      </c>
      <c r="Z244" s="18">
        <v>8214.43</v>
      </c>
      <c r="AA244" s="18">
        <v>1688.39</v>
      </c>
      <c r="AB244" s="18">
        <v>36829</v>
      </c>
    </row>
    <row r="245" spans="1:28" s="15" customFormat="1" x14ac:dyDescent="0.25">
      <c r="A245" s="17">
        <v>2</v>
      </c>
      <c r="B245" s="17" t="s">
        <v>60</v>
      </c>
      <c r="C245" s="17" t="s">
        <v>1042</v>
      </c>
      <c r="D245" s="17" t="s">
        <v>1673</v>
      </c>
      <c r="E245" s="17" t="s">
        <v>1674</v>
      </c>
      <c r="F245" s="17" t="s">
        <v>75</v>
      </c>
      <c r="G245" s="17" t="s">
        <v>76</v>
      </c>
      <c r="H245" s="17">
        <v>617</v>
      </c>
      <c r="I245" s="17">
        <v>588</v>
      </c>
      <c r="J245" s="17">
        <v>29</v>
      </c>
      <c r="K245" s="17" t="s">
        <v>37</v>
      </c>
      <c r="L245" s="18">
        <v>17613.14</v>
      </c>
      <c r="M245" s="18">
        <v>170.19</v>
      </c>
      <c r="N245" s="18">
        <v>1316.67</v>
      </c>
      <c r="O245" s="18">
        <v>19100</v>
      </c>
      <c r="P245" s="18">
        <v>510.9</v>
      </c>
      <c r="Q245" s="18">
        <v>140.74</v>
      </c>
      <c r="R245" s="18">
        <v>17.36</v>
      </c>
      <c r="S245" s="18">
        <v>669</v>
      </c>
      <c r="T245" s="18">
        <v>0</v>
      </c>
      <c r="U245" s="18">
        <v>0</v>
      </c>
      <c r="V245" s="18">
        <v>0</v>
      </c>
      <c r="W245" s="18">
        <v>0</v>
      </c>
      <c r="X245" s="18"/>
      <c r="Y245" s="18">
        <v>18124.04</v>
      </c>
      <c r="Z245" s="18">
        <v>1457.41</v>
      </c>
      <c r="AA245" s="18">
        <v>187.55</v>
      </c>
      <c r="AB245" s="18">
        <v>19769</v>
      </c>
    </row>
    <row r="246" spans="1:28" s="15" customFormat="1" x14ac:dyDescent="0.25">
      <c r="A246" s="17">
        <v>3</v>
      </c>
      <c r="B246" s="17" t="s">
        <v>977</v>
      </c>
      <c r="C246" s="17" t="s">
        <v>978</v>
      </c>
      <c r="D246" s="17" t="s">
        <v>1013</v>
      </c>
      <c r="E246" s="17" t="s">
        <v>1014</v>
      </c>
      <c r="F246" s="17" t="s">
        <v>75</v>
      </c>
      <c r="G246" s="17" t="s">
        <v>76</v>
      </c>
      <c r="H246" s="17">
        <v>884</v>
      </c>
      <c r="I246" s="17">
        <v>634</v>
      </c>
      <c r="J246" s="17">
        <v>250</v>
      </c>
      <c r="K246" s="17" t="s">
        <v>37</v>
      </c>
      <c r="L246" s="18">
        <v>46004.4</v>
      </c>
      <c r="M246" s="18">
        <v>3364.18</v>
      </c>
      <c r="N246" s="18">
        <v>10336.42</v>
      </c>
      <c r="O246" s="18">
        <v>59705</v>
      </c>
      <c r="P246" s="18">
        <v>1959.92</v>
      </c>
      <c r="Q246" s="18">
        <v>381.45</v>
      </c>
      <c r="R246" s="18">
        <v>149.63</v>
      </c>
      <c r="S246" s="18">
        <v>2491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18">
        <v>47964.32</v>
      </c>
      <c r="Z246" s="18">
        <v>10717.87</v>
      </c>
      <c r="AA246" s="18">
        <v>3513.81</v>
      </c>
      <c r="AB246" s="18">
        <v>62196</v>
      </c>
    </row>
    <row r="247" spans="1:28" s="15" customFormat="1" x14ac:dyDescent="0.25">
      <c r="A247" s="17">
        <v>4</v>
      </c>
      <c r="B247" s="17" t="s">
        <v>977</v>
      </c>
      <c r="C247" s="17" t="s">
        <v>978</v>
      </c>
      <c r="D247" s="17" t="s">
        <v>1015</v>
      </c>
      <c r="E247" s="17" t="s">
        <v>1016</v>
      </c>
      <c r="F247" s="17" t="s">
        <v>75</v>
      </c>
      <c r="G247" s="17" t="s">
        <v>76</v>
      </c>
      <c r="H247" s="17">
        <v>17140</v>
      </c>
      <c r="I247" s="17">
        <v>17140</v>
      </c>
      <c r="J247" s="17">
        <v>22</v>
      </c>
      <c r="K247" s="17" t="s">
        <v>107</v>
      </c>
      <c r="L247" s="18">
        <v>30657.7</v>
      </c>
      <c r="M247" s="18">
        <v>2028.46</v>
      </c>
      <c r="N247" s="18">
        <v>9138.84</v>
      </c>
      <c r="O247" s="18">
        <v>41825</v>
      </c>
      <c r="P247" s="18">
        <v>400.44</v>
      </c>
      <c r="Q247" s="18">
        <v>260.39</v>
      </c>
      <c r="R247" s="18">
        <v>13.17</v>
      </c>
      <c r="S247" s="18">
        <v>674</v>
      </c>
      <c r="T247" s="18">
        <v>0</v>
      </c>
      <c r="U247" s="18">
        <v>0</v>
      </c>
      <c r="V247" s="18">
        <v>0</v>
      </c>
      <c r="W247" s="18">
        <v>0</v>
      </c>
      <c r="X247" s="18"/>
      <c r="Y247" s="18">
        <v>31058.14</v>
      </c>
      <c r="Z247" s="18">
        <v>9399.23</v>
      </c>
      <c r="AA247" s="18">
        <v>2041.63</v>
      </c>
      <c r="AB247" s="18">
        <v>42499</v>
      </c>
    </row>
    <row r="248" spans="1:28" s="15" customFormat="1" x14ac:dyDescent="0.25">
      <c r="A248" s="17">
        <v>5</v>
      </c>
      <c r="B248" s="17" t="s">
        <v>977</v>
      </c>
      <c r="C248" s="17" t="s">
        <v>978</v>
      </c>
      <c r="D248" s="17" t="s">
        <v>1017</v>
      </c>
      <c r="E248" s="17" t="s">
        <v>1018</v>
      </c>
      <c r="F248" s="17" t="s">
        <v>75</v>
      </c>
      <c r="G248" s="17" t="s">
        <v>76</v>
      </c>
      <c r="H248" s="17">
        <v>678</v>
      </c>
      <c r="I248" s="17">
        <v>506</v>
      </c>
      <c r="J248" s="17">
        <v>172</v>
      </c>
      <c r="K248" s="17" t="s">
        <v>37</v>
      </c>
      <c r="L248" s="18">
        <v>33976.43</v>
      </c>
      <c r="M248" s="18">
        <v>2329.91</v>
      </c>
      <c r="N248" s="18">
        <v>9141.66</v>
      </c>
      <c r="O248" s="18">
        <v>45448</v>
      </c>
      <c r="P248" s="18">
        <v>1426.96</v>
      </c>
      <c r="Q248" s="18">
        <v>288.10000000000002</v>
      </c>
      <c r="R248" s="18">
        <v>102.94</v>
      </c>
      <c r="S248" s="18">
        <v>1818</v>
      </c>
      <c r="T248" s="18">
        <v>0</v>
      </c>
      <c r="U248" s="18">
        <v>0</v>
      </c>
      <c r="V248" s="18">
        <v>0</v>
      </c>
      <c r="W248" s="18">
        <v>0</v>
      </c>
      <c r="X248" s="18"/>
      <c r="Y248" s="18">
        <v>35403.39</v>
      </c>
      <c r="Z248" s="18">
        <v>9429.76</v>
      </c>
      <c r="AA248" s="18">
        <v>2432.85</v>
      </c>
      <c r="AB248" s="18">
        <v>47266</v>
      </c>
    </row>
    <row r="249" spans="1:28" s="15" customFormat="1" x14ac:dyDescent="0.25">
      <c r="A249" s="17">
        <v>6</v>
      </c>
      <c r="B249" s="17" t="s">
        <v>977</v>
      </c>
      <c r="C249" s="17" t="s">
        <v>978</v>
      </c>
      <c r="D249" s="17" t="s">
        <v>1019</v>
      </c>
      <c r="E249" s="17" t="s">
        <v>1020</v>
      </c>
      <c r="F249" s="17" t="s">
        <v>75</v>
      </c>
      <c r="G249" s="17" t="s">
        <v>76</v>
      </c>
      <c r="H249" s="17">
        <v>21572</v>
      </c>
      <c r="I249" s="17">
        <v>21572</v>
      </c>
      <c r="J249" s="17">
        <v>5</v>
      </c>
      <c r="K249" s="17" t="s">
        <v>107</v>
      </c>
      <c r="L249" s="18">
        <v>38877.879999999997</v>
      </c>
      <c r="M249" s="18">
        <v>2738.31</v>
      </c>
      <c r="N249" s="18">
        <v>12609.81</v>
      </c>
      <c r="O249" s="18">
        <v>54226</v>
      </c>
      <c r="P249" s="18">
        <v>283.75</v>
      </c>
      <c r="Q249" s="18">
        <v>332.26</v>
      </c>
      <c r="R249" s="18">
        <v>2.99</v>
      </c>
      <c r="S249" s="18">
        <v>619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18">
        <v>39161.629999999997</v>
      </c>
      <c r="Z249" s="18">
        <v>12942.07</v>
      </c>
      <c r="AA249" s="18">
        <v>2741.3</v>
      </c>
      <c r="AB249" s="18">
        <v>54845</v>
      </c>
    </row>
    <row r="250" spans="1:28" s="15" customFormat="1" x14ac:dyDescent="0.25">
      <c r="A250" s="17">
        <v>7</v>
      </c>
      <c r="B250" s="15" t="s">
        <v>60</v>
      </c>
      <c r="C250" s="15" t="s">
        <v>1068</v>
      </c>
      <c r="D250" s="15" t="s">
        <v>1227</v>
      </c>
      <c r="E250" s="15" t="s">
        <v>1228</v>
      </c>
      <c r="F250" s="15" t="s">
        <v>75</v>
      </c>
      <c r="G250" s="15" t="s">
        <v>76</v>
      </c>
      <c r="H250" s="15">
        <v>777</v>
      </c>
      <c r="I250" s="15">
        <v>776</v>
      </c>
      <c r="J250" s="15">
        <v>1</v>
      </c>
      <c r="K250" s="15" t="s">
        <v>37</v>
      </c>
      <c r="L250" s="15">
        <v>58594.559999999998</v>
      </c>
      <c r="M250" s="15">
        <v>4434.87</v>
      </c>
      <c r="N250" s="15">
        <v>18880.57</v>
      </c>
      <c r="O250" s="15">
        <v>81910</v>
      </c>
      <c r="P250" s="15">
        <v>287.69</v>
      </c>
      <c r="Q250" s="15">
        <v>502.71</v>
      </c>
      <c r="R250" s="15">
        <v>0.6</v>
      </c>
      <c r="S250" s="15">
        <v>791</v>
      </c>
      <c r="T250" s="15">
        <v>0</v>
      </c>
      <c r="U250" s="15">
        <v>0</v>
      </c>
      <c r="V250" s="15">
        <v>0</v>
      </c>
      <c r="W250" s="15">
        <v>0</v>
      </c>
      <c r="Y250" s="15">
        <v>58882.25</v>
      </c>
      <c r="Z250" s="15">
        <v>19383.28</v>
      </c>
      <c r="AA250" s="15">
        <v>4435.47</v>
      </c>
      <c r="AB250" s="15">
        <v>82701</v>
      </c>
    </row>
    <row r="251" spans="1:28" s="15" customFormat="1" x14ac:dyDescent="0.25">
      <c r="A251" s="17">
        <v>8</v>
      </c>
      <c r="B251" s="17" t="s">
        <v>996</v>
      </c>
      <c r="C251" s="17" t="s">
        <v>978</v>
      </c>
      <c r="D251" s="17" t="s">
        <v>1021</v>
      </c>
      <c r="E251" s="17" t="s">
        <v>1022</v>
      </c>
      <c r="F251" s="17" t="s">
        <v>75</v>
      </c>
      <c r="G251" s="17" t="s">
        <v>76</v>
      </c>
      <c r="H251" s="17">
        <v>46570</v>
      </c>
      <c r="I251" s="17">
        <v>46192</v>
      </c>
      <c r="J251" s="17">
        <v>378</v>
      </c>
      <c r="K251" s="17" t="s">
        <v>37</v>
      </c>
      <c r="L251" s="18">
        <v>65918.67</v>
      </c>
      <c r="M251" s="18">
        <v>5084.5</v>
      </c>
      <c r="N251" s="18">
        <v>14842.83</v>
      </c>
      <c r="O251" s="18">
        <v>85846</v>
      </c>
      <c r="P251" s="18">
        <v>2867.08</v>
      </c>
      <c r="Q251" s="18">
        <v>562.69000000000005</v>
      </c>
      <c r="R251" s="18">
        <v>226.23</v>
      </c>
      <c r="S251" s="18">
        <v>3656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18">
        <v>68785.75</v>
      </c>
      <c r="Z251" s="18">
        <v>15405.52</v>
      </c>
      <c r="AA251" s="18">
        <v>5310.73</v>
      </c>
      <c r="AB251" s="18">
        <v>89502</v>
      </c>
    </row>
    <row r="252" spans="1:28" s="15" customFormat="1" x14ac:dyDescent="0.25">
      <c r="A252" s="17">
        <v>9</v>
      </c>
      <c r="B252" s="17" t="s">
        <v>977</v>
      </c>
      <c r="C252" s="17" t="s">
        <v>978</v>
      </c>
      <c r="D252" s="17" t="s">
        <v>1023</v>
      </c>
      <c r="E252" s="17" t="s">
        <v>1024</v>
      </c>
      <c r="F252" s="17" t="s">
        <v>75</v>
      </c>
      <c r="G252" s="17" t="s">
        <v>76</v>
      </c>
      <c r="H252" s="17">
        <v>5756</v>
      </c>
      <c r="I252" s="17">
        <v>5709</v>
      </c>
      <c r="J252" s="17">
        <v>47</v>
      </c>
      <c r="K252" s="17" t="s">
        <v>37</v>
      </c>
      <c r="L252" s="18">
        <v>90293.88</v>
      </c>
      <c r="M252" s="18">
        <v>182.72</v>
      </c>
      <c r="N252" s="18">
        <v>6359.4</v>
      </c>
      <c r="O252" s="18">
        <v>96836</v>
      </c>
      <c r="P252" s="18">
        <v>665.03</v>
      </c>
      <c r="Q252" s="18">
        <v>717.84</v>
      </c>
      <c r="R252" s="18">
        <v>28.13</v>
      </c>
      <c r="S252" s="18">
        <v>1411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18">
        <v>90958.91</v>
      </c>
      <c r="Z252" s="18">
        <v>7077.24</v>
      </c>
      <c r="AA252" s="18">
        <v>210.85</v>
      </c>
      <c r="AB252" s="18">
        <v>98247</v>
      </c>
    </row>
    <row r="253" spans="1:28" s="15" customFormat="1" x14ac:dyDescent="0.25">
      <c r="A253" s="17">
        <v>10</v>
      </c>
      <c r="B253" s="17" t="s">
        <v>977</v>
      </c>
      <c r="C253" s="17" t="s">
        <v>978</v>
      </c>
      <c r="D253" s="17" t="s">
        <v>1025</v>
      </c>
      <c r="E253" s="17" t="s">
        <v>1026</v>
      </c>
      <c r="F253" s="17" t="s">
        <v>75</v>
      </c>
      <c r="G253" s="17" t="s">
        <v>76</v>
      </c>
      <c r="H253" s="17">
        <v>20370</v>
      </c>
      <c r="I253" s="17">
        <v>20370</v>
      </c>
      <c r="J253" s="17">
        <v>183</v>
      </c>
      <c r="K253" s="17" t="s">
        <v>107</v>
      </c>
      <c r="L253" s="18">
        <v>49312.160000000003</v>
      </c>
      <c r="M253" s="18">
        <v>3521.97</v>
      </c>
      <c r="N253" s="18">
        <v>13996.87</v>
      </c>
      <c r="O253" s="18">
        <v>66831</v>
      </c>
      <c r="P253" s="18">
        <v>1564.53</v>
      </c>
      <c r="Q253" s="18">
        <v>411.94</v>
      </c>
      <c r="R253" s="18">
        <v>109.53</v>
      </c>
      <c r="S253" s="18">
        <v>2086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18">
        <v>50876.69</v>
      </c>
      <c r="Z253" s="18">
        <v>14408.81</v>
      </c>
      <c r="AA253" s="18">
        <v>3631.5</v>
      </c>
      <c r="AB253" s="18">
        <v>68917</v>
      </c>
    </row>
    <row r="254" spans="1:28" s="15" customFormat="1" x14ac:dyDescent="0.25">
      <c r="A254" s="17">
        <v>11</v>
      </c>
      <c r="B254" s="17" t="s">
        <v>229</v>
      </c>
      <c r="C254" s="17" t="s">
        <v>978</v>
      </c>
      <c r="D254" s="17" t="s">
        <v>1027</v>
      </c>
      <c r="E254" s="17" t="s">
        <v>1028</v>
      </c>
      <c r="F254" s="17" t="s">
        <v>75</v>
      </c>
      <c r="G254" s="17" t="s">
        <v>76</v>
      </c>
      <c r="H254" s="17"/>
      <c r="I254" s="17"/>
      <c r="J254" s="17"/>
      <c r="K254" s="17"/>
      <c r="L254" s="18">
        <v>53850.86</v>
      </c>
      <c r="M254" s="18">
        <v>985.82</v>
      </c>
      <c r="N254" s="18">
        <v>14299.32</v>
      </c>
      <c r="O254" s="18">
        <v>69136</v>
      </c>
      <c r="P254" s="18">
        <v>0</v>
      </c>
      <c r="Q254" s="18">
        <v>0</v>
      </c>
      <c r="R254" s="18">
        <v>0</v>
      </c>
      <c r="S254" s="18"/>
      <c r="T254" s="18">
        <v>0</v>
      </c>
      <c r="U254" s="18">
        <v>0</v>
      </c>
      <c r="V254" s="18">
        <v>0</v>
      </c>
      <c r="W254" s="18">
        <v>0</v>
      </c>
      <c r="X254" s="18"/>
      <c r="Y254" s="18">
        <v>53850.86</v>
      </c>
      <c r="Z254" s="18">
        <v>14299.32</v>
      </c>
      <c r="AA254" s="18">
        <v>985.82</v>
      </c>
      <c r="AB254" s="18">
        <v>69136</v>
      </c>
    </row>
    <row r="255" spans="1:28" s="15" customFormat="1" x14ac:dyDescent="0.25">
      <c r="A255" s="17">
        <v>12</v>
      </c>
      <c r="B255" s="17" t="s">
        <v>103</v>
      </c>
      <c r="C255" s="17" t="s">
        <v>978</v>
      </c>
      <c r="D255" s="17" t="s">
        <v>1029</v>
      </c>
      <c r="E255" s="17" t="s">
        <v>1030</v>
      </c>
      <c r="F255" s="17" t="s">
        <v>75</v>
      </c>
      <c r="G255" s="17" t="s">
        <v>106</v>
      </c>
      <c r="H255" s="17">
        <v>0</v>
      </c>
      <c r="I255" s="17">
        <v>0</v>
      </c>
      <c r="J255" s="17">
        <v>360</v>
      </c>
      <c r="K255" s="17" t="s">
        <v>107</v>
      </c>
      <c r="L255" s="18">
        <v>106456.52</v>
      </c>
      <c r="M255" s="18">
        <v>1958.49</v>
      </c>
      <c r="N255" s="18">
        <v>6752.99</v>
      </c>
      <c r="O255" s="18">
        <v>115168</v>
      </c>
      <c r="P255" s="18">
        <v>2587.59</v>
      </c>
      <c r="Q255" s="18">
        <v>1051.95</v>
      </c>
      <c r="R255" s="18">
        <v>215.46</v>
      </c>
      <c r="S255" s="18">
        <v>3855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18">
        <v>109044.11</v>
      </c>
      <c r="Z255" s="18">
        <v>7804.94</v>
      </c>
      <c r="AA255" s="18">
        <v>2173.9499999999998</v>
      </c>
      <c r="AB255" s="18">
        <v>119023</v>
      </c>
    </row>
    <row r="256" spans="1:28" s="15" customFormat="1" x14ac:dyDescent="0.25">
      <c r="A256" s="17">
        <v>13</v>
      </c>
      <c r="B256" s="17" t="s">
        <v>103</v>
      </c>
      <c r="C256" s="17" t="s">
        <v>978</v>
      </c>
      <c r="D256" s="17" t="s">
        <v>1031</v>
      </c>
      <c r="E256" s="17" t="s">
        <v>1032</v>
      </c>
      <c r="F256" s="17" t="s">
        <v>75</v>
      </c>
      <c r="G256" s="17" t="s">
        <v>106</v>
      </c>
      <c r="H256" s="17">
        <v>0</v>
      </c>
      <c r="I256" s="17">
        <v>0</v>
      </c>
      <c r="J256" s="17">
        <v>470</v>
      </c>
      <c r="K256" s="17" t="s">
        <v>107</v>
      </c>
      <c r="L256" s="18">
        <v>-5189.75</v>
      </c>
      <c r="M256" s="18">
        <v>1958.5</v>
      </c>
      <c r="N256" s="18">
        <v>39.25</v>
      </c>
      <c r="O256" s="18">
        <v>-3192</v>
      </c>
      <c r="P256" s="18">
        <v>3339.7</v>
      </c>
      <c r="Q256" s="18">
        <v>0</v>
      </c>
      <c r="R256" s="18">
        <v>281.3</v>
      </c>
      <c r="S256" s="18">
        <v>3621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18">
        <v>-1850.05</v>
      </c>
      <c r="Z256" s="18">
        <v>39.25</v>
      </c>
      <c r="AA256" s="18">
        <v>2239.8000000000002</v>
      </c>
      <c r="AB256" s="18">
        <v>429</v>
      </c>
    </row>
    <row r="257" spans="1:31" s="15" customFormat="1" x14ac:dyDescent="0.25">
      <c r="A257" s="17">
        <v>14</v>
      </c>
      <c r="B257" s="17" t="s">
        <v>103</v>
      </c>
      <c r="C257" s="17" t="s">
        <v>978</v>
      </c>
      <c r="D257" s="17" t="s">
        <v>1033</v>
      </c>
      <c r="E257" s="17" t="s">
        <v>1034</v>
      </c>
      <c r="F257" s="17" t="s">
        <v>75</v>
      </c>
      <c r="G257" s="17" t="s">
        <v>106</v>
      </c>
      <c r="H257" s="17">
        <v>0</v>
      </c>
      <c r="I257" s="17">
        <v>0</v>
      </c>
      <c r="J257" s="17">
        <v>470</v>
      </c>
      <c r="K257" s="17" t="s">
        <v>107</v>
      </c>
      <c r="L257" s="18">
        <v>25536.12</v>
      </c>
      <c r="M257" s="18">
        <v>2237.1799999999998</v>
      </c>
      <c r="N257" s="18">
        <v>3006.7</v>
      </c>
      <c r="O257" s="18">
        <v>30780</v>
      </c>
      <c r="P257" s="18">
        <v>3339.45</v>
      </c>
      <c r="Q257" s="18">
        <v>261.25</v>
      </c>
      <c r="R257" s="18">
        <v>281.3</v>
      </c>
      <c r="S257" s="18">
        <v>3882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18">
        <v>28875.57</v>
      </c>
      <c r="Z257" s="18">
        <v>3267.95</v>
      </c>
      <c r="AA257" s="18">
        <v>2518.48</v>
      </c>
      <c r="AB257" s="18">
        <v>34662</v>
      </c>
    </row>
    <row r="258" spans="1:31" s="12" customFormat="1" ht="16.5" customHeight="1" x14ac:dyDescent="0.25">
      <c r="A258" s="10"/>
      <c r="B258" s="10"/>
      <c r="C258" s="10" t="s">
        <v>71</v>
      </c>
      <c r="D258" s="10"/>
      <c r="E258" s="10"/>
      <c r="F258" s="10"/>
      <c r="G258" s="10"/>
      <c r="H258" s="10"/>
      <c r="I258" s="10"/>
      <c r="J258" s="11">
        <f>SUM(J244:J257)</f>
        <v>2408</v>
      </c>
      <c r="K258" s="11"/>
      <c r="L258" s="11">
        <f t="shared" ref="L258:AB258" si="37">SUM(L244:L257)</f>
        <v>638434.92000000004</v>
      </c>
      <c r="M258" s="11">
        <f t="shared" si="37"/>
        <v>32670.920000000002</v>
      </c>
      <c r="N258" s="11">
        <f t="shared" si="37"/>
        <v>128711.15999999997</v>
      </c>
      <c r="O258" s="11">
        <f t="shared" si="37"/>
        <v>799817</v>
      </c>
      <c r="P258" s="11">
        <f t="shared" si="37"/>
        <v>19626.870000000003</v>
      </c>
      <c r="Q258" s="11">
        <f t="shared" si="37"/>
        <v>5135.92</v>
      </c>
      <c r="R258" s="11">
        <f t="shared" si="37"/>
        <v>1441.21</v>
      </c>
      <c r="S258" s="11">
        <f t="shared" si="37"/>
        <v>26204</v>
      </c>
      <c r="T258" s="11">
        <f t="shared" si="37"/>
        <v>0</v>
      </c>
      <c r="U258" s="11">
        <f t="shared" si="37"/>
        <v>0</v>
      </c>
      <c r="V258" s="11">
        <f t="shared" si="37"/>
        <v>0</v>
      </c>
      <c r="W258" s="11">
        <f t="shared" si="37"/>
        <v>0</v>
      </c>
      <c r="X258" s="11">
        <f t="shared" si="37"/>
        <v>0</v>
      </c>
      <c r="Y258" s="11">
        <f t="shared" si="37"/>
        <v>658061.78999999992</v>
      </c>
      <c r="Z258" s="11">
        <f t="shared" si="37"/>
        <v>133847.08000000002</v>
      </c>
      <c r="AA258" s="11">
        <f t="shared" si="37"/>
        <v>34112.129999999997</v>
      </c>
      <c r="AB258" s="11">
        <f t="shared" si="37"/>
        <v>826021</v>
      </c>
    </row>
    <row r="259" spans="1:31" s="12" customFormat="1" ht="16.5" customHeight="1" x14ac:dyDescent="0.25">
      <c r="A259" s="10"/>
      <c r="B259" s="10"/>
      <c r="C259" s="10" t="s">
        <v>119</v>
      </c>
      <c r="D259" s="10"/>
      <c r="E259" s="10"/>
      <c r="F259" s="10"/>
      <c r="G259" s="10"/>
      <c r="H259" s="10"/>
      <c r="I259" s="10"/>
      <c r="J259" s="11">
        <f>J243+J258</f>
        <v>16835</v>
      </c>
      <c r="K259" s="11"/>
      <c r="L259" s="11">
        <f t="shared" ref="L259:AB259" si="38">L243+L258</f>
        <v>3092723.0700000003</v>
      </c>
      <c r="M259" s="11">
        <f t="shared" si="38"/>
        <v>84429.709999999992</v>
      </c>
      <c r="N259" s="11">
        <f t="shared" si="38"/>
        <v>261489.21999999997</v>
      </c>
      <c r="O259" s="11">
        <f t="shared" si="38"/>
        <v>3438642</v>
      </c>
      <c r="P259" s="11">
        <f t="shared" si="38"/>
        <v>107758.48999999999</v>
      </c>
      <c r="Q259" s="11">
        <f t="shared" si="38"/>
        <v>21917.149999999994</v>
      </c>
      <c r="R259" s="11">
        <f t="shared" si="38"/>
        <v>7933.36</v>
      </c>
      <c r="S259" s="11">
        <f t="shared" si="38"/>
        <v>137609</v>
      </c>
      <c r="T259" s="11">
        <f t="shared" si="38"/>
        <v>33890</v>
      </c>
      <c r="U259" s="11">
        <f t="shared" si="38"/>
        <v>120152.02</v>
      </c>
      <c r="V259" s="11">
        <f t="shared" si="38"/>
        <v>29698.35</v>
      </c>
      <c r="W259" s="11">
        <f t="shared" si="38"/>
        <v>11302.63</v>
      </c>
      <c r="X259" s="11">
        <f t="shared" si="38"/>
        <v>161153</v>
      </c>
      <c r="Y259" s="11">
        <f t="shared" si="38"/>
        <v>3080329.5399999996</v>
      </c>
      <c r="Z259" s="11">
        <f t="shared" si="38"/>
        <v>253708.02000000002</v>
      </c>
      <c r="AA259" s="11">
        <f t="shared" si="38"/>
        <v>81060.44</v>
      </c>
      <c r="AB259" s="11">
        <f t="shared" si="38"/>
        <v>3415098</v>
      </c>
    </row>
    <row r="260" spans="1:31" ht="18" customHeight="1" x14ac:dyDescent="0.25">
      <c r="AC260" s="12"/>
    </row>
    <row r="261" spans="1:31" ht="18" customHeight="1" x14ac:dyDescent="0.25">
      <c r="AC261" s="12"/>
    </row>
    <row r="264" spans="1:31" ht="15.75" x14ac:dyDescent="0.25">
      <c r="E264" s="13" t="s">
        <v>120</v>
      </c>
      <c r="G264" s="14"/>
      <c r="H264" s="14"/>
      <c r="I264" s="14"/>
      <c r="J264" s="14"/>
      <c r="K264" s="14"/>
      <c r="L264" s="13" t="s">
        <v>122</v>
      </c>
      <c r="M264" s="13"/>
      <c r="O264" s="14"/>
      <c r="Q264" s="14"/>
      <c r="R264" s="13" t="s">
        <v>121</v>
      </c>
      <c r="T264" s="14"/>
      <c r="U264" s="14"/>
      <c r="W264" s="14"/>
      <c r="X264" s="14"/>
      <c r="Y264" s="13" t="s">
        <v>123</v>
      </c>
      <c r="Z264" s="14"/>
      <c r="AA264" s="14"/>
      <c r="AB264" s="14"/>
    </row>
    <row r="265" spans="1:31" ht="15.75" x14ac:dyDescent="0.25">
      <c r="E265" s="13" t="s">
        <v>124</v>
      </c>
      <c r="G265" s="14"/>
      <c r="H265" s="14"/>
      <c r="I265" s="14"/>
      <c r="J265" s="14"/>
      <c r="K265" s="14"/>
      <c r="L265" s="13" t="s">
        <v>124</v>
      </c>
      <c r="M265" s="13"/>
      <c r="O265" s="14"/>
      <c r="Q265" s="14"/>
      <c r="R265" s="13" t="s">
        <v>124</v>
      </c>
      <c r="T265" s="14"/>
      <c r="U265" s="14"/>
      <c r="W265" s="14"/>
      <c r="X265" s="14"/>
      <c r="Y265" s="13" t="s">
        <v>124</v>
      </c>
      <c r="Z265" s="14"/>
      <c r="AA265" s="14"/>
      <c r="AB265" s="14"/>
    </row>
    <row r="266" spans="1:31" ht="32.25" customHeight="1" x14ac:dyDescent="0.55000000000000004">
      <c r="A266" s="75" t="s">
        <v>0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1"/>
      <c r="AD266" s="1"/>
      <c r="AE266" s="1"/>
    </row>
    <row r="267" spans="1:31" ht="21.75" customHeight="1" x14ac:dyDescent="0.4">
      <c r="A267" s="76" t="s">
        <v>1701</v>
      </c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2"/>
      <c r="AD267" s="2"/>
      <c r="AE267" s="2"/>
    </row>
    <row r="268" spans="1:31" s="5" customFormat="1" ht="20.25" customHeight="1" x14ac:dyDescent="0.35">
      <c r="A268" s="3" t="s">
        <v>1</v>
      </c>
      <c r="B268" s="4"/>
      <c r="C268" s="3"/>
      <c r="D268" s="3"/>
      <c r="F268" s="3" t="s">
        <v>1042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s="7" customFormat="1" ht="90" x14ac:dyDescent="0.25">
      <c r="A269" s="6" t="s">
        <v>3</v>
      </c>
      <c r="B269" s="6" t="s">
        <v>4</v>
      </c>
      <c r="C269" s="6" t="s">
        <v>5</v>
      </c>
      <c r="D269" s="6" t="s">
        <v>6</v>
      </c>
      <c r="E269" s="6" t="s">
        <v>7</v>
      </c>
      <c r="F269" s="6" t="s">
        <v>8</v>
      </c>
      <c r="G269" s="6" t="s">
        <v>9</v>
      </c>
      <c r="H269" s="6" t="s">
        <v>10</v>
      </c>
      <c r="I269" s="6" t="s">
        <v>11</v>
      </c>
      <c r="J269" s="6" t="s">
        <v>12</v>
      </c>
      <c r="K269" s="6" t="s">
        <v>13</v>
      </c>
      <c r="L269" s="6" t="s">
        <v>14</v>
      </c>
      <c r="M269" s="6" t="s">
        <v>15</v>
      </c>
      <c r="N269" s="6" t="s">
        <v>16</v>
      </c>
      <c r="O269" s="6" t="s">
        <v>17</v>
      </c>
      <c r="P269" s="6" t="s">
        <v>18</v>
      </c>
      <c r="Q269" s="6" t="s">
        <v>19</v>
      </c>
      <c r="R269" s="6" t="s">
        <v>20</v>
      </c>
      <c r="S269" s="6" t="s">
        <v>21</v>
      </c>
      <c r="T269" s="6" t="s">
        <v>22</v>
      </c>
      <c r="U269" s="6" t="s">
        <v>23</v>
      </c>
      <c r="V269" s="6" t="s">
        <v>24</v>
      </c>
      <c r="W269" s="6" t="s">
        <v>25</v>
      </c>
      <c r="X269" s="6" t="s">
        <v>26</v>
      </c>
      <c r="Y269" s="6" t="s">
        <v>27</v>
      </c>
      <c r="Z269" s="6" t="s">
        <v>28</v>
      </c>
      <c r="AA269" s="6" t="s">
        <v>29</v>
      </c>
      <c r="AB269" s="6" t="s">
        <v>30</v>
      </c>
    </row>
    <row r="270" spans="1:31" s="15" customFormat="1" x14ac:dyDescent="0.25">
      <c r="A270" s="17">
        <v>1</v>
      </c>
      <c r="B270" s="17" t="s">
        <v>977</v>
      </c>
      <c r="C270" s="17" t="s">
        <v>1662</v>
      </c>
      <c r="D270" s="17" t="s">
        <v>979</v>
      </c>
      <c r="E270" s="17" t="s">
        <v>980</v>
      </c>
      <c r="F270" s="17" t="s">
        <v>35</v>
      </c>
      <c r="G270" s="17" t="s">
        <v>144</v>
      </c>
      <c r="H270" s="17">
        <v>65781</v>
      </c>
      <c r="I270" s="17">
        <v>61541</v>
      </c>
      <c r="J270" s="17">
        <v>4240</v>
      </c>
      <c r="K270" s="17" t="s">
        <v>37</v>
      </c>
      <c r="L270" s="18">
        <v>423598.98</v>
      </c>
      <c r="M270" s="18">
        <v>3584.7</v>
      </c>
      <c r="N270" s="18">
        <v>7495.32</v>
      </c>
      <c r="O270" s="18">
        <v>434679</v>
      </c>
      <c r="P270" s="18">
        <v>22830.959999999999</v>
      </c>
      <c r="Q270" s="18">
        <v>4311.04</v>
      </c>
      <c r="R270" s="18">
        <v>1908</v>
      </c>
      <c r="S270" s="18">
        <v>29050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446429.94</v>
      </c>
      <c r="Z270" s="18">
        <v>11806.36</v>
      </c>
      <c r="AA270" s="18">
        <v>5492.7</v>
      </c>
      <c r="AB270" s="18">
        <v>463729</v>
      </c>
    </row>
    <row r="271" spans="1:31" s="15" customFormat="1" x14ac:dyDescent="0.25">
      <c r="A271" s="17">
        <v>2</v>
      </c>
      <c r="B271" s="17" t="s">
        <v>984</v>
      </c>
      <c r="C271" s="17" t="s">
        <v>1662</v>
      </c>
      <c r="D271" s="17" t="s">
        <v>985</v>
      </c>
      <c r="E271" s="17" t="s">
        <v>986</v>
      </c>
      <c r="F271" s="17" t="s">
        <v>35</v>
      </c>
      <c r="G271" s="17" t="s">
        <v>45</v>
      </c>
      <c r="H271" s="17">
        <v>59685</v>
      </c>
      <c r="I271" s="17">
        <v>58675</v>
      </c>
      <c r="J271" s="17">
        <v>3030</v>
      </c>
      <c r="K271" s="17" t="s">
        <v>37</v>
      </c>
      <c r="L271" s="18">
        <v>332628.47999999998</v>
      </c>
      <c r="M271" s="18">
        <v>9309.7900000000009</v>
      </c>
      <c r="N271" s="18">
        <v>21705.73</v>
      </c>
      <c r="O271" s="18">
        <v>363644</v>
      </c>
      <c r="P271" s="18">
        <v>16963.21</v>
      </c>
      <c r="Q271" s="18">
        <v>3475.29</v>
      </c>
      <c r="R271" s="18">
        <v>1363.5</v>
      </c>
      <c r="S271" s="18">
        <v>21802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349591.69</v>
      </c>
      <c r="Z271" s="18">
        <v>25181.02</v>
      </c>
      <c r="AA271" s="18">
        <v>10673.29</v>
      </c>
      <c r="AB271" s="18">
        <v>385446</v>
      </c>
    </row>
    <row r="272" spans="1:31" s="15" customFormat="1" x14ac:dyDescent="0.25">
      <c r="A272" s="17">
        <v>3</v>
      </c>
      <c r="B272" s="17" t="s">
        <v>984</v>
      </c>
      <c r="C272" s="17" t="s">
        <v>1662</v>
      </c>
      <c r="D272" s="17" t="s">
        <v>987</v>
      </c>
      <c r="E272" s="17" t="s">
        <v>988</v>
      </c>
      <c r="F272" s="17" t="s">
        <v>35</v>
      </c>
      <c r="G272" s="17" t="s">
        <v>41</v>
      </c>
      <c r="H272" s="17">
        <v>27399</v>
      </c>
      <c r="I272" s="17">
        <v>26695</v>
      </c>
      <c r="J272" s="17">
        <v>2112</v>
      </c>
      <c r="K272" s="17" t="s">
        <v>37</v>
      </c>
      <c r="L272" s="18">
        <v>241624</v>
      </c>
      <c r="M272" s="18">
        <v>6150.84</v>
      </c>
      <c r="N272" s="18">
        <v>15678.16</v>
      </c>
      <c r="O272" s="18">
        <v>263453</v>
      </c>
      <c r="P272" s="18">
        <v>12446.2</v>
      </c>
      <c r="Q272" s="18">
        <v>2520.4</v>
      </c>
      <c r="R272" s="18">
        <v>950.4</v>
      </c>
      <c r="S272" s="18">
        <v>15917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254070.2</v>
      </c>
      <c r="Z272" s="18">
        <v>18198.560000000001</v>
      </c>
      <c r="AA272" s="18">
        <v>7101.24</v>
      </c>
      <c r="AB272" s="18">
        <v>279370</v>
      </c>
    </row>
    <row r="273" spans="1:28" s="15" customFormat="1" x14ac:dyDescent="0.25">
      <c r="A273" s="17">
        <v>4</v>
      </c>
      <c r="B273" s="17" t="s">
        <v>984</v>
      </c>
      <c r="C273" s="17" t="s">
        <v>1662</v>
      </c>
      <c r="D273" s="17" t="s">
        <v>989</v>
      </c>
      <c r="E273" s="17" t="s">
        <v>990</v>
      </c>
      <c r="F273" s="17" t="s">
        <v>35</v>
      </c>
      <c r="G273" s="17" t="s">
        <v>45</v>
      </c>
      <c r="H273" s="17">
        <v>7698</v>
      </c>
      <c r="I273" s="17">
        <v>6422</v>
      </c>
      <c r="J273" s="17">
        <v>3828</v>
      </c>
      <c r="K273" s="17" t="s">
        <v>37</v>
      </c>
      <c r="L273" s="18">
        <v>294897.59999999998</v>
      </c>
      <c r="M273" s="18">
        <v>8798.19</v>
      </c>
      <c r="N273" s="18">
        <v>19411.21</v>
      </c>
      <c r="O273" s="18">
        <v>323107</v>
      </c>
      <c r="P273" s="18">
        <v>20747.759999999998</v>
      </c>
      <c r="Q273" s="18">
        <v>3078.64</v>
      </c>
      <c r="R273" s="18">
        <v>1722.6</v>
      </c>
      <c r="S273" s="18">
        <v>25549</v>
      </c>
      <c r="T273" s="18">
        <v>5020</v>
      </c>
      <c r="U273" s="18">
        <v>0</v>
      </c>
      <c r="V273" s="18">
        <v>0</v>
      </c>
      <c r="W273" s="18">
        <v>0</v>
      </c>
      <c r="X273" s="18"/>
      <c r="Y273" s="18">
        <v>315645.36</v>
      </c>
      <c r="Z273" s="18">
        <v>22489.85</v>
      </c>
      <c r="AA273" s="18">
        <v>10520.79</v>
      </c>
      <c r="AB273" s="18">
        <v>348656</v>
      </c>
    </row>
    <row r="274" spans="1:28" s="15" customFormat="1" x14ac:dyDescent="0.25">
      <c r="A274" s="17">
        <v>5</v>
      </c>
      <c r="B274" s="17" t="s">
        <v>984</v>
      </c>
      <c r="C274" s="17" t="s">
        <v>1042</v>
      </c>
      <c r="D274" s="17" t="s">
        <v>992</v>
      </c>
      <c r="E274" s="17" t="s">
        <v>993</v>
      </c>
      <c r="F274" s="17" t="s">
        <v>35</v>
      </c>
      <c r="G274" s="17" t="s">
        <v>45</v>
      </c>
      <c r="H274" s="17">
        <v>21594</v>
      </c>
      <c r="I274" s="17">
        <v>21594</v>
      </c>
      <c r="J274" s="17">
        <v>0</v>
      </c>
      <c r="K274" s="17" t="s">
        <v>59</v>
      </c>
      <c r="L274" s="18">
        <v>19662.88</v>
      </c>
      <c r="M274" s="18">
        <v>0</v>
      </c>
      <c r="N274" s="18">
        <v>1845.12</v>
      </c>
      <c r="O274" s="18">
        <v>21508</v>
      </c>
      <c r="P274" s="18">
        <v>852.79</v>
      </c>
      <c r="Q274" s="18">
        <v>199.21</v>
      </c>
      <c r="R274" s="18">
        <v>0</v>
      </c>
      <c r="S274" s="18">
        <v>1052</v>
      </c>
      <c r="T274" s="18">
        <v>0</v>
      </c>
      <c r="U274" s="18">
        <v>0</v>
      </c>
      <c r="V274" s="18">
        <v>0</v>
      </c>
      <c r="W274" s="18">
        <v>0</v>
      </c>
      <c r="X274" s="18"/>
      <c r="Y274" s="18">
        <v>20515.669999999998</v>
      </c>
      <c r="Z274" s="18">
        <v>2044.33</v>
      </c>
      <c r="AA274" s="18">
        <v>0</v>
      </c>
      <c r="AB274" s="18">
        <v>22560</v>
      </c>
    </row>
    <row r="275" spans="1:28" s="15" customFormat="1" x14ac:dyDescent="0.25">
      <c r="A275" s="17">
        <v>6</v>
      </c>
      <c r="B275" s="17" t="s">
        <v>984</v>
      </c>
      <c r="C275" s="17" t="s">
        <v>1662</v>
      </c>
      <c r="D275" s="17" t="s">
        <v>994</v>
      </c>
      <c r="E275" s="17" t="s">
        <v>995</v>
      </c>
      <c r="F275" s="17" t="s">
        <v>35</v>
      </c>
      <c r="G275" s="17" t="s">
        <v>41</v>
      </c>
      <c r="H275" s="17">
        <v>69576</v>
      </c>
      <c r="I275" s="17">
        <v>66927</v>
      </c>
      <c r="J275" s="17">
        <v>7947</v>
      </c>
      <c r="K275" s="17" t="s">
        <v>37</v>
      </c>
      <c r="L275" s="18">
        <v>254539.67</v>
      </c>
      <c r="M275" s="18">
        <v>9545.91</v>
      </c>
      <c r="N275" s="18">
        <v>14089.42</v>
      </c>
      <c r="O275" s="18">
        <v>278175</v>
      </c>
      <c r="P275" s="18">
        <v>49219.56</v>
      </c>
      <c r="Q275" s="18">
        <v>5334.29</v>
      </c>
      <c r="R275" s="18">
        <v>3576.15</v>
      </c>
      <c r="S275" s="18">
        <v>58130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18">
        <v>303759.23</v>
      </c>
      <c r="Z275" s="18">
        <v>19423.71</v>
      </c>
      <c r="AA275" s="18">
        <v>13122.06</v>
      </c>
      <c r="AB275" s="18">
        <v>336305</v>
      </c>
    </row>
    <row r="276" spans="1:28" s="15" customFormat="1" x14ac:dyDescent="0.25">
      <c r="A276" s="17">
        <v>7</v>
      </c>
      <c r="B276" s="17" t="s">
        <v>996</v>
      </c>
      <c r="C276" s="17" t="s">
        <v>1662</v>
      </c>
      <c r="D276" s="17" t="s">
        <v>997</v>
      </c>
      <c r="E276" s="17" t="s">
        <v>998</v>
      </c>
      <c r="F276" s="17" t="s">
        <v>35</v>
      </c>
      <c r="G276" s="17" t="s">
        <v>41</v>
      </c>
      <c r="H276" s="17">
        <v>74724</v>
      </c>
      <c r="I276" s="17">
        <v>74294</v>
      </c>
      <c r="J276" s="17">
        <v>1290</v>
      </c>
      <c r="K276" s="17" t="s">
        <v>37</v>
      </c>
      <c r="L276" s="18">
        <v>400546.24</v>
      </c>
      <c r="M276" s="18">
        <v>1995.3</v>
      </c>
      <c r="N276" s="18">
        <v>3963.46</v>
      </c>
      <c r="O276" s="18">
        <v>406505</v>
      </c>
      <c r="P276" s="18">
        <v>10600.17</v>
      </c>
      <c r="Q276" s="18">
        <v>5284.33</v>
      </c>
      <c r="R276" s="18">
        <v>580.5</v>
      </c>
      <c r="S276" s="18">
        <v>16465</v>
      </c>
      <c r="T276" s="18">
        <v>12920</v>
      </c>
      <c r="U276" s="18">
        <v>0</v>
      </c>
      <c r="V276" s="18">
        <v>0</v>
      </c>
      <c r="W276" s="18">
        <v>0</v>
      </c>
      <c r="X276" s="18"/>
      <c r="Y276" s="18">
        <v>411146.41</v>
      </c>
      <c r="Z276" s="18">
        <v>9247.7900000000009</v>
      </c>
      <c r="AA276" s="18">
        <v>2575.8000000000002</v>
      </c>
      <c r="AB276" s="18">
        <v>422970</v>
      </c>
    </row>
    <row r="277" spans="1:28" s="15" customFormat="1" x14ac:dyDescent="0.25">
      <c r="A277" s="17">
        <v>8</v>
      </c>
      <c r="B277" s="17" t="s">
        <v>977</v>
      </c>
      <c r="C277" s="17" t="s">
        <v>1662</v>
      </c>
      <c r="D277" s="17" t="s">
        <v>999</v>
      </c>
      <c r="E277" s="17" t="s">
        <v>1000</v>
      </c>
      <c r="F277" s="17" t="s">
        <v>35</v>
      </c>
      <c r="G277" s="17" t="s">
        <v>215</v>
      </c>
      <c r="H277" s="17">
        <v>180785</v>
      </c>
      <c r="I277" s="17">
        <v>180785</v>
      </c>
      <c r="J277" s="17">
        <v>0</v>
      </c>
      <c r="K277" s="17" t="s">
        <v>59</v>
      </c>
      <c r="L277" s="18">
        <v>241770.11</v>
      </c>
      <c r="M277" s="18">
        <v>1694.24</v>
      </c>
      <c r="N277" s="18">
        <v>19058.650000000001</v>
      </c>
      <c r="O277" s="18">
        <v>262523</v>
      </c>
      <c r="P277" s="18">
        <v>852.18</v>
      </c>
      <c r="Q277" s="18">
        <v>2511.8200000000002</v>
      </c>
      <c r="R277" s="18">
        <v>0</v>
      </c>
      <c r="S277" s="18">
        <v>3364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18">
        <v>242622.29</v>
      </c>
      <c r="Z277" s="18">
        <v>21570.47</v>
      </c>
      <c r="AA277" s="18">
        <v>1694.24</v>
      </c>
      <c r="AB277" s="18">
        <v>265887</v>
      </c>
    </row>
    <row r="278" spans="1:28" s="15" customFormat="1" x14ac:dyDescent="0.25">
      <c r="A278" s="17">
        <v>9</v>
      </c>
      <c r="B278" s="17" t="s">
        <v>229</v>
      </c>
      <c r="C278" s="17" t="s">
        <v>1042</v>
      </c>
      <c r="D278" s="17" t="s">
        <v>1001</v>
      </c>
      <c r="E278" s="17" t="s">
        <v>1002</v>
      </c>
      <c r="F278" s="17" t="s">
        <v>35</v>
      </c>
      <c r="G278" s="17" t="s">
        <v>590</v>
      </c>
      <c r="H278" s="17">
        <v>87429</v>
      </c>
      <c r="I278" s="17">
        <v>87079</v>
      </c>
      <c r="J278" s="17">
        <v>350</v>
      </c>
      <c r="K278" s="17" t="s">
        <v>37</v>
      </c>
      <c r="L278" s="18">
        <v>155458.54999999999</v>
      </c>
      <c r="M278" s="18">
        <v>3213.35</v>
      </c>
      <c r="N278" s="18">
        <v>10627.1</v>
      </c>
      <c r="O278" s="18">
        <v>169299</v>
      </c>
      <c r="P278" s="18">
        <v>3493.56</v>
      </c>
      <c r="Q278" s="18">
        <v>1612.94</v>
      </c>
      <c r="R278" s="18">
        <v>157.5</v>
      </c>
      <c r="S278" s="18">
        <v>5264</v>
      </c>
      <c r="T278" s="18">
        <v>1920</v>
      </c>
      <c r="U278" s="18">
        <v>0</v>
      </c>
      <c r="V278" s="18">
        <v>0</v>
      </c>
      <c r="W278" s="18">
        <v>0</v>
      </c>
      <c r="X278" s="18"/>
      <c r="Y278" s="18">
        <v>158952.10999999999</v>
      </c>
      <c r="Z278" s="18">
        <v>12240.04</v>
      </c>
      <c r="AA278" s="18">
        <v>3370.85</v>
      </c>
      <c r="AB278" s="18">
        <v>174563</v>
      </c>
    </row>
    <row r="279" spans="1:28" s="15" customFormat="1" x14ac:dyDescent="0.25">
      <c r="A279" s="17">
        <v>10</v>
      </c>
      <c r="B279" s="17" t="s">
        <v>1003</v>
      </c>
      <c r="C279" s="17" t="s">
        <v>1662</v>
      </c>
      <c r="D279" s="17" t="s">
        <v>1004</v>
      </c>
      <c r="E279" s="17" t="s">
        <v>1005</v>
      </c>
      <c r="F279" s="17" t="s">
        <v>35</v>
      </c>
      <c r="G279" s="17" t="s">
        <v>1006</v>
      </c>
      <c r="H279" s="17">
        <v>130</v>
      </c>
      <c r="I279" s="17">
        <v>130</v>
      </c>
      <c r="J279" s="17">
        <v>0</v>
      </c>
      <c r="K279" s="17" t="s">
        <v>59</v>
      </c>
      <c r="L279" s="18">
        <v>11790.84</v>
      </c>
      <c r="M279" s="18">
        <v>57.34</v>
      </c>
      <c r="N279" s="18">
        <v>673.82</v>
      </c>
      <c r="O279" s="18">
        <v>12522</v>
      </c>
      <c r="P279" s="18">
        <v>742.04</v>
      </c>
      <c r="Q279" s="18">
        <v>118.96</v>
      </c>
      <c r="R279" s="18">
        <v>0</v>
      </c>
      <c r="S279" s="18">
        <v>861</v>
      </c>
      <c r="T279" s="18">
        <v>1780</v>
      </c>
      <c r="U279" s="18">
        <v>0</v>
      </c>
      <c r="V279" s="18">
        <v>0</v>
      </c>
      <c r="W279" s="18">
        <v>0</v>
      </c>
      <c r="X279" s="18"/>
      <c r="Y279" s="18">
        <v>12532.88</v>
      </c>
      <c r="Z279" s="18">
        <v>792.78</v>
      </c>
      <c r="AA279" s="18">
        <v>57.34</v>
      </c>
      <c r="AB279" s="18">
        <v>13383</v>
      </c>
    </row>
    <row r="280" spans="1:28" s="15" customFormat="1" x14ac:dyDescent="0.25">
      <c r="A280" s="17">
        <v>11</v>
      </c>
      <c r="B280" s="17" t="s">
        <v>1007</v>
      </c>
      <c r="C280" s="17" t="s">
        <v>1662</v>
      </c>
      <c r="D280" s="17" t="s">
        <v>1008</v>
      </c>
      <c r="E280" s="17" t="s">
        <v>1009</v>
      </c>
      <c r="F280" s="17" t="s">
        <v>35</v>
      </c>
      <c r="G280" s="17" t="s">
        <v>1010</v>
      </c>
      <c r="H280" s="17">
        <v>6025</v>
      </c>
      <c r="I280" s="17">
        <v>6025</v>
      </c>
      <c r="J280" s="17">
        <v>0</v>
      </c>
      <c r="K280" s="17" t="s">
        <v>59</v>
      </c>
      <c r="L280" s="18">
        <v>45752.4</v>
      </c>
      <c r="M280" s="18">
        <v>2598.65</v>
      </c>
      <c r="N280" s="18">
        <v>5312.95</v>
      </c>
      <c r="O280" s="18">
        <v>53664</v>
      </c>
      <c r="P280" s="18">
        <v>660.46</v>
      </c>
      <c r="Q280" s="18">
        <v>496.54</v>
      </c>
      <c r="R280" s="18">
        <v>0</v>
      </c>
      <c r="S280" s="18">
        <v>1157</v>
      </c>
      <c r="T280" s="18">
        <v>12250</v>
      </c>
      <c r="U280" s="18">
        <v>0</v>
      </c>
      <c r="V280" s="18">
        <v>0</v>
      </c>
      <c r="W280" s="18">
        <v>0</v>
      </c>
      <c r="X280" s="18"/>
      <c r="Y280" s="18">
        <v>46412.86</v>
      </c>
      <c r="Z280" s="18">
        <v>5809.49</v>
      </c>
      <c r="AA280" s="18">
        <v>2598.65</v>
      </c>
      <c r="AB280" s="18">
        <v>54821</v>
      </c>
    </row>
    <row r="281" spans="1:28" s="22" customFormat="1" x14ac:dyDescent="0.25">
      <c r="A281" s="19"/>
      <c r="B281" s="19"/>
      <c r="C281" s="10" t="s">
        <v>71</v>
      </c>
      <c r="D281" s="19"/>
      <c r="E281" s="19"/>
      <c r="F281" s="19"/>
      <c r="G281" s="19"/>
      <c r="H281" s="19"/>
      <c r="I281" s="19"/>
      <c r="J281" s="19">
        <f>SUM(J270:J280)</f>
        <v>22797</v>
      </c>
      <c r="K281" s="19"/>
      <c r="L281" s="19">
        <f t="shared" ref="L281:AB281" si="39">SUM(L270:L280)</f>
        <v>2422269.7499999995</v>
      </c>
      <c r="M281" s="19">
        <f t="shared" si="39"/>
        <v>46948.310000000005</v>
      </c>
      <c r="N281" s="19">
        <f t="shared" si="39"/>
        <v>119860.94000000002</v>
      </c>
      <c r="O281" s="19">
        <f t="shared" si="39"/>
        <v>2589079</v>
      </c>
      <c r="P281" s="19">
        <f t="shared" si="39"/>
        <v>139408.88999999998</v>
      </c>
      <c r="Q281" s="19">
        <f t="shared" si="39"/>
        <v>28943.459999999995</v>
      </c>
      <c r="R281" s="19">
        <f t="shared" si="39"/>
        <v>10258.65</v>
      </c>
      <c r="S281" s="19">
        <f t="shared" si="39"/>
        <v>178611</v>
      </c>
      <c r="T281" s="19">
        <f t="shared" si="39"/>
        <v>33890</v>
      </c>
      <c r="U281" s="19">
        <f t="shared" si="39"/>
        <v>0</v>
      </c>
      <c r="V281" s="19">
        <f t="shared" si="39"/>
        <v>0</v>
      </c>
      <c r="W281" s="19">
        <f t="shared" si="39"/>
        <v>0</v>
      </c>
      <c r="X281" s="19">
        <f t="shared" si="39"/>
        <v>0</v>
      </c>
      <c r="Y281" s="19">
        <f t="shared" si="39"/>
        <v>2561678.6399999997</v>
      </c>
      <c r="Z281" s="19">
        <f t="shared" si="39"/>
        <v>148804.40000000002</v>
      </c>
      <c r="AA281" s="19">
        <f t="shared" si="39"/>
        <v>57206.96</v>
      </c>
      <c r="AB281" s="19">
        <f t="shared" si="39"/>
        <v>2767690</v>
      </c>
    </row>
    <row r="282" spans="1:28" s="15" customFormat="1" x14ac:dyDescent="0.25">
      <c r="A282" s="17">
        <v>1</v>
      </c>
      <c r="B282" s="17" t="s">
        <v>977</v>
      </c>
      <c r="C282" s="17" t="s">
        <v>1662</v>
      </c>
      <c r="D282" s="17" t="s">
        <v>1011</v>
      </c>
      <c r="E282" s="59" t="s">
        <v>1012</v>
      </c>
      <c r="F282" s="17" t="s">
        <v>75</v>
      </c>
      <c r="G282" s="17" t="s">
        <v>76</v>
      </c>
      <c r="H282" s="17">
        <v>1015</v>
      </c>
      <c r="I282" s="17">
        <v>1015</v>
      </c>
      <c r="J282" s="17">
        <v>0</v>
      </c>
      <c r="K282" s="17" t="s">
        <v>37</v>
      </c>
      <c r="L282" s="18">
        <v>26926.18</v>
      </c>
      <c r="M282" s="18">
        <v>1688.39</v>
      </c>
      <c r="N282" s="18">
        <v>8214.43</v>
      </c>
      <c r="O282" s="18">
        <v>36829</v>
      </c>
      <c r="P282" s="18">
        <v>250.22</v>
      </c>
      <c r="Q282" s="18">
        <v>293.77999999999997</v>
      </c>
      <c r="R282" s="18">
        <v>0</v>
      </c>
      <c r="S282" s="18">
        <v>544</v>
      </c>
      <c r="T282" s="18">
        <v>0</v>
      </c>
      <c r="U282" s="18">
        <v>0</v>
      </c>
      <c r="V282" s="18">
        <v>0</v>
      </c>
      <c r="W282" s="18">
        <v>0</v>
      </c>
      <c r="X282" s="18"/>
      <c r="Y282" s="18">
        <v>27176.400000000001</v>
      </c>
      <c r="Z282" s="18">
        <v>8508.2099999999991</v>
      </c>
      <c r="AA282" s="18">
        <v>1688.39</v>
      </c>
      <c r="AB282" s="18">
        <v>37373</v>
      </c>
    </row>
    <row r="283" spans="1:28" s="15" customFormat="1" x14ac:dyDescent="0.25">
      <c r="A283" s="17">
        <v>2</v>
      </c>
      <c r="B283" s="17" t="s">
        <v>977</v>
      </c>
      <c r="C283" s="17" t="s">
        <v>1662</v>
      </c>
      <c r="D283" s="17" t="s">
        <v>1013</v>
      </c>
      <c r="E283" s="59" t="s">
        <v>1014</v>
      </c>
      <c r="F283" s="17" t="s">
        <v>75</v>
      </c>
      <c r="G283" s="17" t="s">
        <v>76</v>
      </c>
      <c r="H283" s="17">
        <v>1170</v>
      </c>
      <c r="I283" s="17">
        <v>884</v>
      </c>
      <c r="J283" s="17">
        <v>286</v>
      </c>
      <c r="K283" s="17" t="s">
        <v>37</v>
      </c>
      <c r="L283" s="18">
        <v>47964.32</v>
      </c>
      <c r="M283" s="18">
        <v>3513.81</v>
      </c>
      <c r="N283" s="18">
        <v>10717.87</v>
      </c>
      <c r="O283" s="18">
        <v>62196</v>
      </c>
      <c r="P283" s="18">
        <v>2206.7399999999998</v>
      </c>
      <c r="Q283" s="18">
        <v>522.09</v>
      </c>
      <c r="R283" s="18">
        <v>171.17</v>
      </c>
      <c r="S283" s="18">
        <v>2900</v>
      </c>
      <c r="T283" s="18">
        <v>0</v>
      </c>
      <c r="U283" s="18">
        <v>0</v>
      </c>
      <c r="V283" s="18">
        <v>0</v>
      </c>
      <c r="W283" s="18">
        <v>0</v>
      </c>
      <c r="X283" s="18"/>
      <c r="Y283" s="18">
        <v>50171.06</v>
      </c>
      <c r="Z283" s="18">
        <v>11239.96</v>
      </c>
      <c r="AA283" s="18">
        <v>3684.98</v>
      </c>
      <c r="AB283" s="18">
        <v>65096</v>
      </c>
    </row>
    <row r="284" spans="1:28" s="15" customFormat="1" x14ac:dyDescent="0.25">
      <c r="A284" s="17">
        <v>3</v>
      </c>
      <c r="B284" s="17" t="s">
        <v>977</v>
      </c>
      <c r="C284" s="17" t="s">
        <v>1662</v>
      </c>
      <c r="D284" s="17" t="s">
        <v>1015</v>
      </c>
      <c r="E284" s="59" t="s">
        <v>1016</v>
      </c>
      <c r="F284" s="17" t="s">
        <v>75</v>
      </c>
      <c r="G284" s="17" t="s">
        <v>76</v>
      </c>
      <c r="H284" s="17">
        <v>17140</v>
      </c>
      <c r="I284" s="17">
        <v>17140</v>
      </c>
      <c r="J284" s="17">
        <v>22</v>
      </c>
      <c r="K284" s="17" t="s">
        <v>107</v>
      </c>
      <c r="L284" s="18">
        <v>31058.14</v>
      </c>
      <c r="M284" s="18">
        <v>2041.63</v>
      </c>
      <c r="N284" s="18">
        <v>9399.23</v>
      </c>
      <c r="O284" s="18">
        <v>42499</v>
      </c>
      <c r="P284" s="18">
        <v>400.73</v>
      </c>
      <c r="Q284" s="18">
        <v>340.1</v>
      </c>
      <c r="R284" s="18">
        <v>13.17</v>
      </c>
      <c r="S284" s="18">
        <v>754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31458.87</v>
      </c>
      <c r="Z284" s="18">
        <v>9739.33</v>
      </c>
      <c r="AA284" s="18">
        <v>2054.8000000000002</v>
      </c>
      <c r="AB284" s="18">
        <v>43253</v>
      </c>
    </row>
    <row r="285" spans="1:28" s="15" customFormat="1" x14ac:dyDescent="0.25">
      <c r="A285" s="17">
        <v>4</v>
      </c>
      <c r="B285" s="17" t="s">
        <v>977</v>
      </c>
      <c r="C285" s="17" t="s">
        <v>1662</v>
      </c>
      <c r="D285" s="17" t="s">
        <v>1017</v>
      </c>
      <c r="E285" s="59" t="s">
        <v>1018</v>
      </c>
      <c r="F285" s="17" t="s">
        <v>75</v>
      </c>
      <c r="G285" s="17" t="s">
        <v>76</v>
      </c>
      <c r="H285" s="17">
        <v>891</v>
      </c>
      <c r="I285" s="17">
        <v>678</v>
      </c>
      <c r="J285" s="17">
        <v>213</v>
      </c>
      <c r="K285" s="17" t="s">
        <v>37</v>
      </c>
      <c r="L285" s="18">
        <v>35403.39</v>
      </c>
      <c r="M285" s="18">
        <v>2432.85</v>
      </c>
      <c r="N285" s="18">
        <v>9429.76</v>
      </c>
      <c r="O285" s="18">
        <v>47266</v>
      </c>
      <c r="P285" s="18">
        <v>1706.68</v>
      </c>
      <c r="Q285" s="18">
        <v>383.84</v>
      </c>
      <c r="R285" s="18">
        <v>127.48</v>
      </c>
      <c r="S285" s="18">
        <v>2218</v>
      </c>
      <c r="T285" s="18">
        <v>0</v>
      </c>
      <c r="U285" s="18">
        <v>0</v>
      </c>
      <c r="V285" s="18">
        <v>0</v>
      </c>
      <c r="W285" s="18">
        <v>0</v>
      </c>
      <c r="X285" s="18"/>
      <c r="Y285" s="18">
        <v>37110.07</v>
      </c>
      <c r="Z285" s="18">
        <v>9813.6</v>
      </c>
      <c r="AA285" s="18">
        <v>2560.33</v>
      </c>
      <c r="AB285" s="18">
        <v>49484</v>
      </c>
    </row>
    <row r="286" spans="1:28" s="15" customFormat="1" x14ac:dyDescent="0.25">
      <c r="A286" s="17">
        <v>5</v>
      </c>
      <c r="B286" s="17" t="s">
        <v>977</v>
      </c>
      <c r="C286" s="17" t="s">
        <v>1662</v>
      </c>
      <c r="D286" s="17" t="s">
        <v>1019</v>
      </c>
      <c r="E286" s="59" t="s">
        <v>1020</v>
      </c>
      <c r="F286" s="17" t="s">
        <v>75</v>
      </c>
      <c r="G286" s="17" t="s">
        <v>76</v>
      </c>
      <c r="H286" s="17">
        <v>21572</v>
      </c>
      <c r="I286" s="17">
        <v>21572</v>
      </c>
      <c r="J286" s="17">
        <v>0</v>
      </c>
      <c r="K286" s="17" t="s">
        <v>37</v>
      </c>
      <c r="L286" s="18">
        <v>39161.629999999997</v>
      </c>
      <c r="M286" s="18">
        <v>2741.3</v>
      </c>
      <c r="N286" s="18">
        <v>12942.07</v>
      </c>
      <c r="O286" s="18">
        <v>54845</v>
      </c>
      <c r="P286" s="18">
        <v>250.34</v>
      </c>
      <c r="Q286" s="18">
        <v>431.66</v>
      </c>
      <c r="R286" s="18">
        <v>0</v>
      </c>
      <c r="S286" s="18">
        <v>682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18">
        <v>39411.97</v>
      </c>
      <c r="Z286" s="18">
        <v>13373.73</v>
      </c>
      <c r="AA286" s="18">
        <v>2741.3</v>
      </c>
      <c r="AB286" s="18">
        <v>55527</v>
      </c>
    </row>
    <row r="287" spans="1:28" s="15" customFormat="1" x14ac:dyDescent="0.25">
      <c r="A287" s="17">
        <v>6</v>
      </c>
      <c r="B287" s="17" t="s">
        <v>996</v>
      </c>
      <c r="C287" s="17" t="s">
        <v>1662</v>
      </c>
      <c r="D287" s="17" t="s">
        <v>1021</v>
      </c>
      <c r="E287" s="59" t="s">
        <v>1022</v>
      </c>
      <c r="F287" s="17" t="s">
        <v>75</v>
      </c>
      <c r="G287" s="17" t="s">
        <v>76</v>
      </c>
      <c r="H287" s="17">
        <v>46696</v>
      </c>
      <c r="I287" s="17">
        <v>46570</v>
      </c>
      <c r="J287" s="17">
        <v>126</v>
      </c>
      <c r="K287" s="17" t="s">
        <v>37</v>
      </c>
      <c r="L287" s="18">
        <v>68785.75</v>
      </c>
      <c r="M287" s="18">
        <v>5310.73</v>
      </c>
      <c r="N287" s="18">
        <v>15405.52</v>
      </c>
      <c r="O287" s="18">
        <v>89502</v>
      </c>
      <c r="P287" s="18">
        <v>1143.3599999999999</v>
      </c>
      <c r="Q287" s="18">
        <v>751.23</v>
      </c>
      <c r="R287" s="18">
        <v>75.41</v>
      </c>
      <c r="S287" s="18">
        <v>1970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69929.11</v>
      </c>
      <c r="Z287" s="18">
        <v>16156.75</v>
      </c>
      <c r="AA287" s="18">
        <v>5386.14</v>
      </c>
      <c r="AB287" s="18">
        <v>91472</v>
      </c>
    </row>
    <row r="288" spans="1:28" s="15" customFormat="1" x14ac:dyDescent="0.25">
      <c r="A288" s="17">
        <v>7</v>
      </c>
      <c r="B288" s="15" t="s">
        <v>60</v>
      </c>
      <c r="C288" s="15" t="s">
        <v>1042</v>
      </c>
      <c r="D288" s="15" t="s">
        <v>1673</v>
      </c>
      <c r="E288" s="15" t="s">
        <v>1674</v>
      </c>
      <c r="F288" s="15" t="s">
        <v>75</v>
      </c>
      <c r="G288" s="15" t="s">
        <v>76</v>
      </c>
      <c r="H288" s="15">
        <v>652</v>
      </c>
      <c r="I288" s="15">
        <v>617</v>
      </c>
      <c r="J288" s="15">
        <v>35</v>
      </c>
      <c r="K288" s="15" t="s">
        <v>37</v>
      </c>
      <c r="L288" s="16">
        <v>18124.04</v>
      </c>
      <c r="M288" s="16">
        <v>1457.41</v>
      </c>
      <c r="N288" s="16">
        <v>187.55</v>
      </c>
      <c r="O288" s="16">
        <v>19769</v>
      </c>
      <c r="P288" s="16">
        <v>552.29999999999995</v>
      </c>
      <c r="Q288" s="16">
        <v>186.75</v>
      </c>
      <c r="R288" s="16">
        <v>20.95</v>
      </c>
      <c r="S288" s="16">
        <v>760</v>
      </c>
      <c r="T288" s="16">
        <v>0</v>
      </c>
      <c r="U288" s="16">
        <v>0</v>
      </c>
      <c r="V288" s="16">
        <v>0</v>
      </c>
      <c r="W288" s="16">
        <v>0</v>
      </c>
      <c r="X288" s="16"/>
      <c r="Y288" s="16">
        <v>18676.34</v>
      </c>
      <c r="Z288" s="16">
        <v>1644.16</v>
      </c>
      <c r="AA288" s="16">
        <v>208.5</v>
      </c>
      <c r="AB288" s="16">
        <v>20529</v>
      </c>
    </row>
    <row r="289" spans="1:31" s="15" customFormat="1" x14ac:dyDescent="0.25">
      <c r="A289" s="17">
        <v>8</v>
      </c>
      <c r="B289" s="17" t="s">
        <v>977</v>
      </c>
      <c r="C289" s="17" t="s">
        <v>1662</v>
      </c>
      <c r="D289" s="17" t="s">
        <v>1023</v>
      </c>
      <c r="E289" s="17" t="s">
        <v>1024</v>
      </c>
      <c r="F289" s="17" t="s">
        <v>75</v>
      </c>
      <c r="G289" s="17" t="s">
        <v>76</v>
      </c>
      <c r="H289" s="17">
        <v>5786</v>
      </c>
      <c r="I289" s="17">
        <v>5756</v>
      </c>
      <c r="J289" s="17">
        <v>30</v>
      </c>
      <c r="K289" s="17" t="s">
        <v>37</v>
      </c>
      <c r="L289" s="18">
        <v>90958.91</v>
      </c>
      <c r="M289" s="18">
        <v>210.85</v>
      </c>
      <c r="N289" s="18">
        <v>7077.24</v>
      </c>
      <c r="O289" s="18">
        <v>98247</v>
      </c>
      <c r="P289" s="18">
        <v>549.20000000000005</v>
      </c>
      <c r="Q289" s="18">
        <v>938.85</v>
      </c>
      <c r="R289" s="18">
        <v>17.95</v>
      </c>
      <c r="S289" s="18">
        <v>1506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91508.11</v>
      </c>
      <c r="Z289" s="18">
        <v>8016.09</v>
      </c>
      <c r="AA289" s="18">
        <v>228.8</v>
      </c>
      <c r="AB289" s="18">
        <v>99753</v>
      </c>
    </row>
    <row r="290" spans="1:31" s="15" customFormat="1" x14ac:dyDescent="0.25">
      <c r="A290" s="17">
        <v>9</v>
      </c>
      <c r="B290" s="17" t="s">
        <v>977</v>
      </c>
      <c r="C290" s="17" t="s">
        <v>1662</v>
      </c>
      <c r="D290" s="17" t="s">
        <v>1025</v>
      </c>
      <c r="E290" s="17" t="s">
        <v>1026</v>
      </c>
      <c r="F290" s="17" t="s">
        <v>75</v>
      </c>
      <c r="G290" s="17" t="s">
        <v>76</v>
      </c>
      <c r="H290" s="17">
        <v>20370</v>
      </c>
      <c r="I290" s="17">
        <v>20370</v>
      </c>
      <c r="J290" s="17">
        <v>183</v>
      </c>
      <c r="K290" s="17" t="s">
        <v>769</v>
      </c>
      <c r="L290" s="18">
        <v>50876.69</v>
      </c>
      <c r="M290" s="18">
        <v>3631.5</v>
      </c>
      <c r="N290" s="18">
        <v>14408.81</v>
      </c>
      <c r="O290" s="18">
        <v>68917</v>
      </c>
      <c r="P290" s="18">
        <v>1564.04</v>
      </c>
      <c r="Q290" s="18">
        <v>555.42999999999995</v>
      </c>
      <c r="R290" s="18">
        <v>109.53</v>
      </c>
      <c r="S290" s="18">
        <v>2229</v>
      </c>
      <c r="T290" s="18">
        <v>0</v>
      </c>
      <c r="U290" s="18">
        <v>0</v>
      </c>
      <c r="V290" s="18">
        <v>0</v>
      </c>
      <c r="W290" s="18">
        <v>0</v>
      </c>
      <c r="X290" s="18"/>
      <c r="Y290" s="18">
        <v>52440.73</v>
      </c>
      <c r="Z290" s="18">
        <v>14964.24</v>
      </c>
      <c r="AA290" s="18">
        <v>3741.03</v>
      </c>
      <c r="AB290" s="18">
        <v>71146</v>
      </c>
    </row>
    <row r="291" spans="1:31" s="15" customFormat="1" x14ac:dyDescent="0.25">
      <c r="A291" s="17">
        <v>10</v>
      </c>
      <c r="B291" s="15" t="s">
        <v>60</v>
      </c>
      <c r="C291" s="15" t="s">
        <v>1042</v>
      </c>
      <c r="D291" s="15" t="s">
        <v>1227</v>
      </c>
      <c r="E291" s="15" t="s">
        <v>1228</v>
      </c>
      <c r="F291" s="15" t="s">
        <v>75</v>
      </c>
      <c r="G291" s="15" t="s">
        <v>76</v>
      </c>
      <c r="H291" s="15">
        <v>777</v>
      </c>
      <c r="I291" s="15">
        <v>777</v>
      </c>
      <c r="J291" s="15">
        <v>0</v>
      </c>
      <c r="K291" s="15" t="s">
        <v>37</v>
      </c>
      <c r="L291" s="15">
        <v>58882.25</v>
      </c>
      <c r="M291" s="15">
        <v>19383.28</v>
      </c>
      <c r="N291" s="15">
        <v>4435.47</v>
      </c>
      <c r="O291" s="15">
        <v>82701</v>
      </c>
      <c r="P291" s="15">
        <v>281.06</v>
      </c>
      <c r="Q291" s="15">
        <v>652.94000000000005</v>
      </c>
      <c r="R291" s="15">
        <v>0</v>
      </c>
      <c r="S291" s="15">
        <v>934</v>
      </c>
      <c r="T291" s="15">
        <v>0</v>
      </c>
      <c r="U291" s="15">
        <v>0</v>
      </c>
      <c r="V291" s="15">
        <v>0</v>
      </c>
      <c r="W291" s="15">
        <v>0</v>
      </c>
      <c r="Y291" s="15">
        <v>59163.31</v>
      </c>
      <c r="Z291" s="15">
        <v>20036.22</v>
      </c>
      <c r="AA291" s="15">
        <v>4435.47</v>
      </c>
      <c r="AB291" s="15">
        <v>83635</v>
      </c>
    </row>
    <row r="292" spans="1:31" s="15" customFormat="1" x14ac:dyDescent="0.25">
      <c r="A292" s="17">
        <v>11</v>
      </c>
      <c r="B292" s="17" t="s">
        <v>229</v>
      </c>
      <c r="C292" s="17" t="s">
        <v>1042</v>
      </c>
      <c r="D292" s="17" t="s">
        <v>1027</v>
      </c>
      <c r="E292" s="17" t="s">
        <v>1028</v>
      </c>
      <c r="F292" s="17" t="s">
        <v>75</v>
      </c>
      <c r="G292" s="17" t="s">
        <v>76</v>
      </c>
      <c r="H292" s="17">
        <v>4017</v>
      </c>
      <c r="I292" s="17">
        <v>3976</v>
      </c>
      <c r="J292" s="17">
        <v>41</v>
      </c>
      <c r="K292" s="17" t="s">
        <v>37</v>
      </c>
      <c r="L292" s="18">
        <v>53850.86</v>
      </c>
      <c r="M292" s="18">
        <v>985.82</v>
      </c>
      <c r="N292" s="18">
        <v>14299.32</v>
      </c>
      <c r="O292" s="18">
        <v>69136</v>
      </c>
      <c r="P292" s="18">
        <v>5968.35</v>
      </c>
      <c r="Q292" s="18">
        <v>1101.1099999999999</v>
      </c>
      <c r="R292" s="18">
        <v>24.54</v>
      </c>
      <c r="S292" s="18">
        <v>7094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18">
        <v>59819.21</v>
      </c>
      <c r="Z292" s="18">
        <v>15400.43</v>
      </c>
      <c r="AA292" s="18">
        <v>1010.36</v>
      </c>
      <c r="AB292" s="18">
        <v>76230</v>
      </c>
    </row>
    <row r="293" spans="1:31" s="15" customFormat="1" x14ac:dyDescent="0.25">
      <c r="A293" s="17">
        <v>12</v>
      </c>
      <c r="B293" s="17" t="s">
        <v>103</v>
      </c>
      <c r="C293" s="17" t="s">
        <v>1662</v>
      </c>
      <c r="D293" s="17" t="s">
        <v>1029</v>
      </c>
      <c r="E293" s="17" t="s">
        <v>1030</v>
      </c>
      <c r="F293" s="17" t="s">
        <v>75</v>
      </c>
      <c r="G293" s="17" t="s">
        <v>106</v>
      </c>
      <c r="H293" s="17">
        <v>33</v>
      </c>
      <c r="I293" s="17">
        <v>0</v>
      </c>
      <c r="J293" s="17">
        <v>360</v>
      </c>
      <c r="K293" s="17" t="s">
        <v>107</v>
      </c>
      <c r="L293" s="18">
        <v>109044.11</v>
      </c>
      <c r="M293" s="18">
        <v>2173.9499999999998</v>
      </c>
      <c r="N293" s="18">
        <v>7804.94</v>
      </c>
      <c r="O293" s="18">
        <v>119023</v>
      </c>
      <c r="P293" s="18">
        <v>2587.37</v>
      </c>
      <c r="Q293" s="18">
        <v>1136.17</v>
      </c>
      <c r="R293" s="18">
        <v>215.46</v>
      </c>
      <c r="S293" s="18">
        <v>3939</v>
      </c>
      <c r="T293" s="18">
        <v>0</v>
      </c>
      <c r="U293" s="18">
        <v>0</v>
      </c>
      <c r="V293" s="18">
        <v>0</v>
      </c>
      <c r="W293" s="18">
        <v>0</v>
      </c>
      <c r="X293" s="18"/>
      <c r="Y293" s="18">
        <v>111631.48</v>
      </c>
      <c r="Z293" s="18">
        <v>8941.11</v>
      </c>
      <c r="AA293" s="18">
        <v>2389.41</v>
      </c>
      <c r="AB293" s="18">
        <v>122962</v>
      </c>
    </row>
    <row r="294" spans="1:31" s="15" customFormat="1" x14ac:dyDescent="0.25">
      <c r="A294" s="17">
        <v>13</v>
      </c>
      <c r="B294" s="17" t="s">
        <v>103</v>
      </c>
      <c r="C294" s="17" t="s">
        <v>1042</v>
      </c>
      <c r="D294" s="17" t="s">
        <v>1031</v>
      </c>
      <c r="E294" s="17" t="s">
        <v>1032</v>
      </c>
      <c r="F294" s="17" t="s">
        <v>75</v>
      </c>
      <c r="G294" s="17" t="s">
        <v>106</v>
      </c>
      <c r="H294" s="17">
        <v>0</v>
      </c>
      <c r="I294" s="17">
        <v>0</v>
      </c>
      <c r="J294" s="17">
        <v>360</v>
      </c>
      <c r="K294" s="17" t="s">
        <v>107</v>
      </c>
      <c r="L294" s="18">
        <v>-1850.05</v>
      </c>
      <c r="M294" s="18">
        <v>2239.8000000000002</v>
      </c>
      <c r="N294" s="18">
        <v>39.25</v>
      </c>
      <c r="O294" s="18">
        <v>429</v>
      </c>
      <c r="P294" s="18">
        <v>2587.33</v>
      </c>
      <c r="Q294" s="18">
        <v>2.21</v>
      </c>
      <c r="R294" s="18">
        <v>215.46</v>
      </c>
      <c r="S294" s="18">
        <v>2805</v>
      </c>
      <c r="T294" s="18">
        <v>0</v>
      </c>
      <c r="U294" s="18">
        <v>0</v>
      </c>
      <c r="V294" s="18">
        <v>0</v>
      </c>
      <c r="W294" s="18">
        <v>0</v>
      </c>
      <c r="X294" s="18"/>
      <c r="Y294" s="18">
        <v>737.28</v>
      </c>
      <c r="Z294" s="18">
        <v>41.46</v>
      </c>
      <c r="AA294" s="18">
        <v>2455.2600000000002</v>
      </c>
      <c r="AB294" s="18">
        <v>3234</v>
      </c>
    </row>
    <row r="295" spans="1:31" s="15" customFormat="1" x14ac:dyDescent="0.25">
      <c r="A295" s="17">
        <v>14</v>
      </c>
      <c r="B295" s="17" t="s">
        <v>103</v>
      </c>
      <c r="C295" s="17" t="s">
        <v>1042</v>
      </c>
      <c r="D295" s="17" t="s">
        <v>1033</v>
      </c>
      <c r="E295" s="17" t="s">
        <v>1034</v>
      </c>
      <c r="F295" s="17" t="s">
        <v>75</v>
      </c>
      <c r="G295" s="17" t="s">
        <v>106</v>
      </c>
      <c r="H295" s="17">
        <v>0</v>
      </c>
      <c r="I295" s="17">
        <v>0</v>
      </c>
      <c r="J295" s="17">
        <v>360</v>
      </c>
      <c r="K295" s="17" t="s">
        <v>107</v>
      </c>
      <c r="L295" s="18">
        <v>28875.57</v>
      </c>
      <c r="M295" s="18">
        <v>2518.48</v>
      </c>
      <c r="N295" s="18">
        <v>3267.95</v>
      </c>
      <c r="O295" s="18">
        <v>34662</v>
      </c>
      <c r="P295" s="18">
        <v>2587.0300000000002</v>
      </c>
      <c r="Q295" s="18">
        <v>307.51</v>
      </c>
      <c r="R295" s="18">
        <v>215.46</v>
      </c>
      <c r="S295" s="18">
        <v>3110</v>
      </c>
      <c r="T295" s="18">
        <v>0</v>
      </c>
      <c r="U295" s="18">
        <v>0</v>
      </c>
      <c r="V295" s="18">
        <v>0</v>
      </c>
      <c r="W295" s="18">
        <v>0</v>
      </c>
      <c r="X295" s="18"/>
      <c r="Y295" s="18">
        <v>31462.6</v>
      </c>
      <c r="Z295" s="18">
        <v>3575.46</v>
      </c>
      <c r="AA295" s="18">
        <v>2733.94</v>
      </c>
      <c r="AB295" s="18">
        <v>37772</v>
      </c>
    </row>
    <row r="296" spans="1:31" s="12" customFormat="1" ht="16.5" customHeight="1" x14ac:dyDescent="0.25">
      <c r="A296" s="10"/>
      <c r="B296" s="10"/>
      <c r="C296" s="10" t="s">
        <v>71</v>
      </c>
      <c r="D296" s="10"/>
      <c r="E296" s="10"/>
      <c r="F296" s="10"/>
      <c r="G296" s="10"/>
      <c r="H296" s="10"/>
      <c r="I296" s="10"/>
      <c r="J296" s="11">
        <f>SUM(J282:J295)</f>
        <v>2016</v>
      </c>
      <c r="K296" s="11"/>
      <c r="L296" s="11">
        <f t="shared" ref="L296:AB296" si="40">SUM(L282:L295)</f>
        <v>658061.78999999992</v>
      </c>
      <c r="M296" s="11">
        <f t="shared" si="40"/>
        <v>50329.8</v>
      </c>
      <c r="N296" s="11">
        <f t="shared" si="40"/>
        <v>117629.41000000002</v>
      </c>
      <c r="O296" s="11">
        <f t="shared" si="40"/>
        <v>826021</v>
      </c>
      <c r="P296" s="11">
        <f t="shared" si="40"/>
        <v>22634.75</v>
      </c>
      <c r="Q296" s="11">
        <f t="shared" si="40"/>
        <v>7603.67</v>
      </c>
      <c r="R296" s="11">
        <f t="shared" si="40"/>
        <v>1206.58</v>
      </c>
      <c r="S296" s="11">
        <f t="shared" si="40"/>
        <v>31445</v>
      </c>
      <c r="T296" s="11">
        <f t="shared" si="40"/>
        <v>0</v>
      </c>
      <c r="U296" s="11">
        <f t="shared" si="40"/>
        <v>0</v>
      </c>
      <c r="V296" s="11">
        <f t="shared" si="40"/>
        <v>0</v>
      </c>
      <c r="W296" s="11">
        <f t="shared" si="40"/>
        <v>0</v>
      </c>
      <c r="X296" s="11">
        <f t="shared" si="40"/>
        <v>0</v>
      </c>
      <c r="Y296" s="11">
        <f t="shared" si="40"/>
        <v>680696.53999999992</v>
      </c>
      <c r="Z296" s="11">
        <f t="shared" si="40"/>
        <v>141450.75</v>
      </c>
      <c r="AA296" s="11">
        <f t="shared" si="40"/>
        <v>35318.71</v>
      </c>
      <c r="AB296" s="11">
        <f t="shared" si="40"/>
        <v>857466</v>
      </c>
    </row>
    <row r="297" spans="1:31" s="12" customFormat="1" ht="16.5" customHeight="1" x14ac:dyDescent="0.25">
      <c r="A297" s="10"/>
      <c r="B297" s="10"/>
      <c r="C297" s="10" t="s">
        <v>119</v>
      </c>
      <c r="D297" s="10"/>
      <c r="E297" s="10"/>
      <c r="F297" s="10"/>
      <c r="G297" s="10"/>
      <c r="H297" s="10"/>
      <c r="I297" s="10"/>
      <c r="J297" s="11">
        <f>J296+J281</f>
        <v>24813</v>
      </c>
      <c r="K297" s="11"/>
      <c r="L297" s="11">
        <f t="shared" ref="L297:AB297" si="41">L296+L281</f>
        <v>3080331.5399999996</v>
      </c>
      <c r="M297" s="11">
        <f t="shared" si="41"/>
        <v>97278.110000000015</v>
      </c>
      <c r="N297" s="11">
        <f t="shared" si="41"/>
        <v>237490.35000000003</v>
      </c>
      <c r="O297" s="11">
        <f t="shared" si="41"/>
        <v>3415100</v>
      </c>
      <c r="P297" s="11">
        <f t="shared" si="41"/>
        <v>162043.63999999998</v>
      </c>
      <c r="Q297" s="11">
        <f t="shared" si="41"/>
        <v>36547.129999999997</v>
      </c>
      <c r="R297" s="11">
        <f t="shared" si="41"/>
        <v>11465.23</v>
      </c>
      <c r="S297" s="11">
        <f t="shared" si="41"/>
        <v>210056</v>
      </c>
      <c r="T297" s="11">
        <f t="shared" si="41"/>
        <v>33890</v>
      </c>
      <c r="U297" s="11">
        <f t="shared" si="41"/>
        <v>0</v>
      </c>
      <c r="V297" s="11">
        <f t="shared" si="41"/>
        <v>0</v>
      </c>
      <c r="W297" s="11">
        <f t="shared" si="41"/>
        <v>0</v>
      </c>
      <c r="X297" s="11">
        <f t="shared" si="41"/>
        <v>0</v>
      </c>
      <c r="Y297" s="11">
        <f t="shared" si="41"/>
        <v>3242375.1799999997</v>
      </c>
      <c r="Z297" s="11">
        <f t="shared" si="41"/>
        <v>290255.15000000002</v>
      </c>
      <c r="AA297" s="11">
        <f t="shared" si="41"/>
        <v>92525.67</v>
      </c>
      <c r="AB297" s="11">
        <f t="shared" si="41"/>
        <v>3625156</v>
      </c>
    </row>
    <row r="298" spans="1:31" ht="18" customHeight="1" x14ac:dyDescent="0.25">
      <c r="AC298" s="12"/>
    </row>
    <row r="299" spans="1:31" ht="18" customHeight="1" x14ac:dyDescent="0.25">
      <c r="AC299" s="12"/>
    </row>
    <row r="302" spans="1:31" ht="15.75" x14ac:dyDescent="0.25">
      <c r="E302" s="13" t="s">
        <v>120</v>
      </c>
      <c r="G302" s="14"/>
      <c r="H302" s="14"/>
      <c r="I302" s="14"/>
      <c r="J302" s="14"/>
      <c r="K302" s="14"/>
      <c r="L302" s="13" t="s">
        <v>122</v>
      </c>
      <c r="M302" s="13"/>
      <c r="O302" s="14"/>
      <c r="Q302" s="14"/>
      <c r="R302" s="13" t="s">
        <v>121</v>
      </c>
      <c r="T302" s="14"/>
      <c r="U302" s="14"/>
      <c r="W302" s="14"/>
      <c r="X302" s="14"/>
      <c r="Y302" s="13" t="s">
        <v>123</v>
      </c>
      <c r="Z302" s="14"/>
      <c r="AA302" s="14"/>
      <c r="AB302" s="14"/>
    </row>
    <row r="303" spans="1:31" ht="15.75" x14ac:dyDescent="0.25">
      <c r="E303" s="13" t="s">
        <v>124</v>
      </c>
      <c r="G303" s="14"/>
      <c r="H303" s="14"/>
      <c r="I303" s="14"/>
      <c r="J303" s="14"/>
      <c r="K303" s="14"/>
      <c r="L303" s="13" t="s">
        <v>124</v>
      </c>
      <c r="M303" s="13"/>
      <c r="O303" s="14"/>
      <c r="Q303" s="14"/>
      <c r="R303" s="13" t="s">
        <v>124</v>
      </c>
      <c r="T303" s="14"/>
      <c r="U303" s="14"/>
      <c r="W303" s="14"/>
      <c r="X303" s="14"/>
      <c r="Y303" s="13" t="s">
        <v>124</v>
      </c>
      <c r="Z303" s="14"/>
      <c r="AA303" s="14"/>
      <c r="AB303" s="14"/>
    </row>
    <row r="304" spans="1:31" ht="32.25" customHeight="1" x14ac:dyDescent="0.55000000000000004">
      <c r="A304" s="75" t="s">
        <v>0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1"/>
      <c r="AD304" s="1"/>
      <c r="AE304" s="1"/>
    </row>
    <row r="305" spans="1:31" ht="21.75" customHeight="1" x14ac:dyDescent="0.4">
      <c r="A305" s="76" t="s">
        <v>1704</v>
      </c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2"/>
      <c r="AD305" s="2"/>
      <c r="AE305" s="2"/>
    </row>
    <row r="306" spans="1:31" s="5" customFormat="1" ht="20.25" customHeight="1" x14ac:dyDescent="0.35">
      <c r="A306" s="3" t="s">
        <v>1</v>
      </c>
      <c r="B306" s="4"/>
      <c r="C306" s="3"/>
      <c r="D306" s="3"/>
      <c r="F306" s="3" t="s">
        <v>1042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s="7" customFormat="1" ht="90" x14ac:dyDescent="0.25">
      <c r="A307" s="6" t="s">
        <v>3</v>
      </c>
      <c r="B307" s="6" t="s">
        <v>4</v>
      </c>
      <c r="C307" s="6" t="s">
        <v>5</v>
      </c>
      <c r="D307" s="6" t="s">
        <v>6</v>
      </c>
      <c r="E307" s="6" t="s">
        <v>7</v>
      </c>
      <c r="F307" s="6" t="s">
        <v>8</v>
      </c>
      <c r="G307" s="6" t="s">
        <v>9</v>
      </c>
      <c r="H307" s="6" t="s">
        <v>10</v>
      </c>
      <c r="I307" s="6" t="s">
        <v>11</v>
      </c>
      <c r="J307" s="6" t="s">
        <v>12</v>
      </c>
      <c r="K307" s="6" t="s">
        <v>13</v>
      </c>
      <c r="L307" s="6" t="s">
        <v>14</v>
      </c>
      <c r="M307" s="6" t="s">
        <v>15</v>
      </c>
      <c r="N307" s="6" t="s">
        <v>16</v>
      </c>
      <c r="O307" s="6" t="s">
        <v>17</v>
      </c>
      <c r="P307" s="6" t="s">
        <v>18</v>
      </c>
      <c r="Q307" s="6" t="s">
        <v>19</v>
      </c>
      <c r="R307" s="6" t="s">
        <v>20</v>
      </c>
      <c r="S307" s="6" t="s">
        <v>21</v>
      </c>
      <c r="T307" s="6" t="s">
        <v>22</v>
      </c>
      <c r="U307" s="6" t="s">
        <v>23</v>
      </c>
      <c r="V307" s="6" t="s">
        <v>24</v>
      </c>
      <c r="W307" s="6" t="s">
        <v>25</v>
      </c>
      <c r="X307" s="6" t="s">
        <v>26</v>
      </c>
      <c r="Y307" s="6" t="s">
        <v>27</v>
      </c>
      <c r="Z307" s="6" t="s">
        <v>28</v>
      </c>
      <c r="AA307" s="6" t="s">
        <v>29</v>
      </c>
      <c r="AB307" s="6" t="s">
        <v>30</v>
      </c>
    </row>
    <row r="308" spans="1:31" s="15" customFormat="1" x14ac:dyDescent="0.25">
      <c r="A308" s="17">
        <v>1</v>
      </c>
      <c r="B308" s="17" t="s">
        <v>977</v>
      </c>
      <c r="C308" s="17" t="s">
        <v>1662</v>
      </c>
      <c r="D308" s="17" t="s">
        <v>979</v>
      </c>
      <c r="E308" s="17" t="s">
        <v>980</v>
      </c>
      <c r="F308" s="17" t="s">
        <v>35</v>
      </c>
      <c r="G308" s="17" t="s">
        <v>144</v>
      </c>
      <c r="H308" s="17">
        <v>70120</v>
      </c>
      <c r="I308" s="17">
        <v>65781</v>
      </c>
      <c r="J308" s="17">
        <v>4339</v>
      </c>
      <c r="K308" s="17" t="s">
        <v>37</v>
      </c>
      <c r="L308" s="18">
        <v>446429.94</v>
      </c>
      <c r="M308" s="18">
        <v>11806.36</v>
      </c>
      <c r="N308" s="18">
        <v>5492.7</v>
      </c>
      <c r="O308" s="18">
        <v>463729</v>
      </c>
      <c r="P308" s="18">
        <v>24499.03</v>
      </c>
      <c r="Q308" s="18">
        <v>4554.42</v>
      </c>
      <c r="R308" s="18">
        <v>1952.55</v>
      </c>
      <c r="S308" s="18">
        <v>31006</v>
      </c>
      <c r="T308" s="18">
        <v>0</v>
      </c>
      <c r="U308" s="18">
        <v>0</v>
      </c>
      <c r="V308" s="18">
        <v>0</v>
      </c>
      <c r="W308" s="18">
        <v>0</v>
      </c>
      <c r="X308" s="18"/>
      <c r="Y308" s="18">
        <v>470928.97</v>
      </c>
      <c r="Z308" s="18">
        <v>16360.78</v>
      </c>
      <c r="AA308" s="18">
        <v>7445.25</v>
      </c>
      <c r="AB308" s="18">
        <v>494735</v>
      </c>
    </row>
    <row r="309" spans="1:31" s="15" customFormat="1" x14ac:dyDescent="0.25">
      <c r="A309" s="17">
        <v>2</v>
      </c>
      <c r="B309" s="17" t="s">
        <v>984</v>
      </c>
      <c r="C309" s="17" t="s">
        <v>1662</v>
      </c>
      <c r="D309" s="17" t="s">
        <v>985</v>
      </c>
      <c r="E309" s="17" t="s">
        <v>986</v>
      </c>
      <c r="F309" s="17" t="s">
        <v>35</v>
      </c>
      <c r="G309" s="17" t="s">
        <v>45</v>
      </c>
      <c r="H309" s="17">
        <v>60613</v>
      </c>
      <c r="I309" s="17">
        <v>59685</v>
      </c>
      <c r="J309" s="17">
        <v>2784</v>
      </c>
      <c r="K309" s="17" t="s">
        <v>37</v>
      </c>
      <c r="L309" s="18">
        <v>349591.69</v>
      </c>
      <c r="M309" s="18">
        <v>25181.02</v>
      </c>
      <c r="N309" s="18">
        <v>10673.29</v>
      </c>
      <c r="O309" s="18">
        <v>385446</v>
      </c>
      <c r="P309" s="18">
        <v>15575.99</v>
      </c>
      <c r="Q309" s="18">
        <v>3637.21</v>
      </c>
      <c r="R309" s="18">
        <v>1252.8</v>
      </c>
      <c r="S309" s="18">
        <v>20466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18">
        <v>365167.68</v>
      </c>
      <c r="Z309" s="18">
        <v>28818.23</v>
      </c>
      <c r="AA309" s="18">
        <v>11926.09</v>
      </c>
      <c r="AB309" s="18">
        <v>405912</v>
      </c>
    </row>
    <row r="310" spans="1:31" s="15" customFormat="1" x14ac:dyDescent="0.25">
      <c r="A310" s="17">
        <v>3</v>
      </c>
      <c r="B310" s="17" t="s">
        <v>984</v>
      </c>
      <c r="C310" s="17" t="s">
        <v>1662</v>
      </c>
      <c r="D310" s="17" t="s">
        <v>987</v>
      </c>
      <c r="E310" s="17" t="s">
        <v>988</v>
      </c>
      <c r="F310" s="17" t="s">
        <v>35</v>
      </c>
      <c r="G310" s="17" t="s">
        <v>41</v>
      </c>
      <c r="H310" s="17">
        <v>28160</v>
      </c>
      <c r="I310" s="17">
        <v>27399</v>
      </c>
      <c r="J310" s="17">
        <v>2283</v>
      </c>
      <c r="K310" s="17" t="s">
        <v>37</v>
      </c>
      <c r="L310" s="18">
        <v>254070.2</v>
      </c>
      <c r="M310" s="18">
        <v>18198.560000000001</v>
      </c>
      <c r="N310" s="18">
        <v>7101.24</v>
      </c>
      <c r="O310" s="18">
        <v>279370</v>
      </c>
      <c r="P310" s="18">
        <v>13333.4</v>
      </c>
      <c r="Q310" s="18">
        <v>2636.25</v>
      </c>
      <c r="R310" s="18">
        <v>1027.3499999999999</v>
      </c>
      <c r="S310" s="18">
        <v>16997</v>
      </c>
      <c r="T310" s="18">
        <v>0</v>
      </c>
      <c r="U310" s="18">
        <v>0</v>
      </c>
      <c r="V310" s="18">
        <v>0</v>
      </c>
      <c r="W310" s="18">
        <v>0</v>
      </c>
      <c r="X310" s="18"/>
      <c r="Y310" s="18">
        <v>267403.59999999998</v>
      </c>
      <c r="Z310" s="18">
        <v>20834.810000000001</v>
      </c>
      <c r="AA310" s="18">
        <v>8128.59</v>
      </c>
      <c r="AB310" s="18">
        <v>296367</v>
      </c>
    </row>
    <row r="311" spans="1:31" s="15" customFormat="1" x14ac:dyDescent="0.25">
      <c r="A311" s="17">
        <v>4</v>
      </c>
      <c r="B311" s="17" t="s">
        <v>984</v>
      </c>
      <c r="C311" s="17" t="s">
        <v>1662</v>
      </c>
      <c r="D311" s="17" t="s">
        <v>989</v>
      </c>
      <c r="E311" s="17" t="s">
        <v>990</v>
      </c>
      <c r="F311" s="17" t="s">
        <v>35</v>
      </c>
      <c r="G311" s="17" t="s">
        <v>45</v>
      </c>
      <c r="H311" s="17">
        <v>8766</v>
      </c>
      <c r="I311" s="17">
        <v>7698</v>
      </c>
      <c r="J311" s="17">
        <v>3204</v>
      </c>
      <c r="K311" s="17" t="s">
        <v>37</v>
      </c>
      <c r="L311" s="18">
        <v>315645.36</v>
      </c>
      <c r="M311" s="18">
        <v>22489.85</v>
      </c>
      <c r="N311" s="18">
        <v>10520.79</v>
      </c>
      <c r="O311" s="18">
        <v>348656</v>
      </c>
      <c r="P311" s="18">
        <v>17508.68</v>
      </c>
      <c r="Q311" s="18">
        <v>3265.52</v>
      </c>
      <c r="R311" s="18">
        <v>1441.8</v>
      </c>
      <c r="S311" s="18">
        <v>22216</v>
      </c>
      <c r="T311" s="18">
        <v>5020</v>
      </c>
      <c r="U311" s="18">
        <v>0</v>
      </c>
      <c r="V311" s="18">
        <v>0</v>
      </c>
      <c r="W311" s="18">
        <v>0</v>
      </c>
      <c r="X311" s="18"/>
      <c r="Y311" s="18">
        <v>333154.03999999998</v>
      </c>
      <c r="Z311" s="18">
        <v>25755.37</v>
      </c>
      <c r="AA311" s="18">
        <v>11962.59</v>
      </c>
      <c r="AB311" s="18">
        <v>370872</v>
      </c>
    </row>
    <row r="312" spans="1:31" s="15" customFormat="1" x14ac:dyDescent="0.25">
      <c r="A312" s="17">
        <v>5</v>
      </c>
      <c r="B312" s="17" t="s">
        <v>984</v>
      </c>
      <c r="C312" s="17" t="s">
        <v>1042</v>
      </c>
      <c r="D312" s="17" t="s">
        <v>992</v>
      </c>
      <c r="E312" s="17" t="s">
        <v>993</v>
      </c>
      <c r="F312" s="17" t="s">
        <v>35</v>
      </c>
      <c r="G312" s="17" t="s">
        <v>45</v>
      </c>
      <c r="H312" s="17">
        <v>21594</v>
      </c>
      <c r="I312" s="17">
        <v>21594</v>
      </c>
      <c r="J312" s="17">
        <v>0</v>
      </c>
      <c r="K312" s="17" t="s">
        <v>59</v>
      </c>
      <c r="L312" s="18">
        <v>20515.669999999998</v>
      </c>
      <c r="M312" s="18">
        <v>2044.33</v>
      </c>
      <c r="N312" s="18">
        <v>0</v>
      </c>
      <c r="O312" s="18">
        <v>22560</v>
      </c>
      <c r="P312" s="18">
        <v>852.99</v>
      </c>
      <c r="Q312" s="18">
        <v>208.01</v>
      </c>
      <c r="R312" s="18">
        <v>0</v>
      </c>
      <c r="S312" s="18">
        <v>1061</v>
      </c>
      <c r="T312" s="18">
        <v>0</v>
      </c>
      <c r="U312" s="18">
        <v>0</v>
      </c>
      <c r="V312" s="18">
        <v>0</v>
      </c>
      <c r="W312" s="18">
        <v>0</v>
      </c>
      <c r="X312" s="18"/>
      <c r="Y312" s="18">
        <v>21368.66</v>
      </c>
      <c r="Z312" s="18">
        <v>2252.34</v>
      </c>
      <c r="AA312" s="18">
        <v>0</v>
      </c>
      <c r="AB312" s="18">
        <v>23621</v>
      </c>
    </row>
    <row r="313" spans="1:31" s="15" customFormat="1" x14ac:dyDescent="0.25">
      <c r="A313" s="17">
        <v>6</v>
      </c>
      <c r="B313" s="17" t="s">
        <v>984</v>
      </c>
      <c r="C313" s="17" t="s">
        <v>1662</v>
      </c>
      <c r="D313" s="17" t="s">
        <v>994</v>
      </c>
      <c r="E313" s="17" t="s">
        <v>995</v>
      </c>
      <c r="F313" s="17" t="s">
        <v>35</v>
      </c>
      <c r="G313" s="17" t="s">
        <v>41</v>
      </c>
      <c r="H313" s="17">
        <v>70678</v>
      </c>
      <c r="I313" s="17">
        <v>69576</v>
      </c>
      <c r="J313" s="17">
        <v>3306</v>
      </c>
      <c r="K313" s="17" t="s">
        <v>37</v>
      </c>
      <c r="L313" s="18">
        <v>303759.23</v>
      </c>
      <c r="M313" s="18">
        <v>19423.71</v>
      </c>
      <c r="N313" s="18">
        <v>13122.06</v>
      </c>
      <c r="O313" s="18">
        <v>336305</v>
      </c>
      <c r="P313" s="18">
        <v>21145.24</v>
      </c>
      <c r="Q313" s="18">
        <v>3028.06</v>
      </c>
      <c r="R313" s="18">
        <v>1487.7</v>
      </c>
      <c r="S313" s="18">
        <v>25661</v>
      </c>
      <c r="T313" s="18">
        <v>0</v>
      </c>
      <c r="U313" s="18">
        <v>0</v>
      </c>
      <c r="V313" s="18">
        <v>0</v>
      </c>
      <c r="W313" s="18">
        <v>0</v>
      </c>
      <c r="X313" s="18"/>
      <c r="Y313" s="18">
        <v>324904.46999999997</v>
      </c>
      <c r="Z313" s="18">
        <v>22451.77</v>
      </c>
      <c r="AA313" s="18">
        <v>14609.76</v>
      </c>
      <c r="AB313" s="18">
        <v>361966</v>
      </c>
    </row>
    <row r="314" spans="1:31" s="15" customFormat="1" x14ac:dyDescent="0.25">
      <c r="A314" s="17">
        <v>7</v>
      </c>
      <c r="B314" s="17" t="s">
        <v>996</v>
      </c>
      <c r="C314" s="17" t="s">
        <v>1662</v>
      </c>
      <c r="D314" s="17" t="s">
        <v>997</v>
      </c>
      <c r="E314" s="17" t="s">
        <v>998</v>
      </c>
      <c r="F314" s="17" t="s">
        <v>35</v>
      </c>
      <c r="G314" s="17" t="s">
        <v>41</v>
      </c>
      <c r="H314" s="17">
        <v>76104</v>
      </c>
      <c r="I314" s="17">
        <v>74724</v>
      </c>
      <c r="J314" s="17">
        <v>4140</v>
      </c>
      <c r="K314" s="17" t="s">
        <v>37</v>
      </c>
      <c r="L314" s="18">
        <v>411146.41</v>
      </c>
      <c r="M314" s="18">
        <v>9247.7900000000009</v>
      </c>
      <c r="N314" s="18">
        <v>2575.8000000000002</v>
      </c>
      <c r="O314" s="18">
        <v>422970</v>
      </c>
      <c r="P314" s="18">
        <v>25392.04</v>
      </c>
      <c r="Q314" s="18">
        <v>4222.96</v>
      </c>
      <c r="R314" s="18">
        <v>1863</v>
      </c>
      <c r="S314" s="18">
        <v>31478</v>
      </c>
      <c r="T314" s="18">
        <v>12920</v>
      </c>
      <c r="U314" s="18">
        <v>0</v>
      </c>
      <c r="V314" s="18">
        <v>0</v>
      </c>
      <c r="W314" s="18">
        <v>0</v>
      </c>
      <c r="X314" s="18"/>
      <c r="Y314" s="18">
        <v>436538.45</v>
      </c>
      <c r="Z314" s="18">
        <v>13470.75</v>
      </c>
      <c r="AA314" s="18">
        <v>4438.8</v>
      </c>
      <c r="AB314" s="18">
        <v>454448</v>
      </c>
    </row>
    <row r="315" spans="1:31" s="15" customFormat="1" x14ac:dyDescent="0.25">
      <c r="A315" s="17">
        <v>8</v>
      </c>
      <c r="B315" s="17" t="s">
        <v>977</v>
      </c>
      <c r="C315" s="17" t="s">
        <v>1662</v>
      </c>
      <c r="D315" s="17" t="s">
        <v>999</v>
      </c>
      <c r="E315" s="17" t="s">
        <v>1000</v>
      </c>
      <c r="F315" s="17" t="s">
        <v>35</v>
      </c>
      <c r="G315" s="17" t="s">
        <v>215</v>
      </c>
      <c r="H315" s="17">
        <v>180785</v>
      </c>
      <c r="I315" s="17">
        <v>180785</v>
      </c>
      <c r="J315" s="17">
        <v>0</v>
      </c>
      <c r="K315" s="17" t="s">
        <v>59</v>
      </c>
      <c r="L315" s="18">
        <v>242622.29</v>
      </c>
      <c r="M315" s="18">
        <v>21570.47</v>
      </c>
      <c r="N315" s="18">
        <v>1694.24</v>
      </c>
      <c r="O315" s="18">
        <v>265887</v>
      </c>
      <c r="P315" s="18">
        <v>852.37</v>
      </c>
      <c r="Q315" s="18">
        <v>2520.63</v>
      </c>
      <c r="R315" s="18">
        <v>0</v>
      </c>
      <c r="S315" s="18">
        <v>3373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18">
        <v>243474.66</v>
      </c>
      <c r="Z315" s="18">
        <v>24091.1</v>
      </c>
      <c r="AA315" s="18">
        <v>1694.24</v>
      </c>
      <c r="AB315" s="18">
        <v>269260</v>
      </c>
    </row>
    <row r="316" spans="1:31" s="15" customFormat="1" x14ac:dyDescent="0.25">
      <c r="A316" s="17">
        <v>9</v>
      </c>
      <c r="B316" s="17" t="s">
        <v>229</v>
      </c>
      <c r="C316" s="17" t="s">
        <v>1042</v>
      </c>
      <c r="D316" s="17" t="s">
        <v>1001</v>
      </c>
      <c r="E316" s="17" t="s">
        <v>1002</v>
      </c>
      <c r="F316" s="17" t="s">
        <v>35</v>
      </c>
      <c r="G316" s="17" t="s">
        <v>590</v>
      </c>
      <c r="H316" s="17">
        <v>88121</v>
      </c>
      <c r="I316" s="17">
        <v>87429</v>
      </c>
      <c r="J316" s="17">
        <v>692</v>
      </c>
      <c r="K316" s="17" t="s">
        <v>37</v>
      </c>
      <c r="L316" s="18">
        <v>158952.10999999999</v>
      </c>
      <c r="M316" s="18">
        <v>12240.04</v>
      </c>
      <c r="N316" s="18">
        <v>3370.85</v>
      </c>
      <c r="O316" s="18">
        <v>174563</v>
      </c>
      <c r="P316" s="18">
        <v>4169.3</v>
      </c>
      <c r="Q316" s="18">
        <v>1660.3</v>
      </c>
      <c r="R316" s="18">
        <v>311.39999999999998</v>
      </c>
      <c r="S316" s="18">
        <v>6141</v>
      </c>
      <c r="T316" s="18">
        <v>1920</v>
      </c>
      <c r="U316" s="18">
        <v>0</v>
      </c>
      <c r="V316" s="18">
        <v>0</v>
      </c>
      <c r="W316" s="18">
        <v>0</v>
      </c>
      <c r="X316" s="18"/>
      <c r="Y316" s="18">
        <v>163121.41</v>
      </c>
      <c r="Z316" s="18">
        <v>13900.34</v>
      </c>
      <c r="AA316" s="18">
        <v>3682.25</v>
      </c>
      <c r="AB316" s="18">
        <v>180704</v>
      </c>
    </row>
    <row r="317" spans="1:31" s="15" customFormat="1" x14ac:dyDescent="0.25">
      <c r="A317" s="17">
        <v>10</v>
      </c>
      <c r="B317" s="17" t="s">
        <v>1003</v>
      </c>
      <c r="C317" s="17" t="s">
        <v>1662</v>
      </c>
      <c r="D317" s="17" t="s">
        <v>1004</v>
      </c>
      <c r="E317" s="17" t="s">
        <v>1005</v>
      </c>
      <c r="F317" s="17" t="s">
        <v>35</v>
      </c>
      <c r="G317" s="17" t="s">
        <v>1006</v>
      </c>
      <c r="H317" s="17">
        <v>130</v>
      </c>
      <c r="I317" s="17">
        <v>130</v>
      </c>
      <c r="J317" s="17">
        <v>0</v>
      </c>
      <c r="K317" s="17" t="s">
        <v>302</v>
      </c>
      <c r="L317" s="18">
        <v>12532.88</v>
      </c>
      <c r="M317" s="18">
        <v>792.78</v>
      </c>
      <c r="N317" s="18">
        <v>57.34</v>
      </c>
      <c r="O317" s="18">
        <v>13383</v>
      </c>
      <c r="P317" s="18">
        <v>742.36</v>
      </c>
      <c r="Q317" s="18">
        <v>126.64</v>
      </c>
      <c r="R317" s="18">
        <v>0</v>
      </c>
      <c r="S317" s="18">
        <v>869</v>
      </c>
      <c r="T317" s="18">
        <v>1780</v>
      </c>
      <c r="U317" s="18">
        <v>0</v>
      </c>
      <c r="V317" s="18">
        <v>0</v>
      </c>
      <c r="W317" s="18">
        <v>0</v>
      </c>
      <c r="X317" s="18"/>
      <c r="Y317" s="18">
        <v>13275.24</v>
      </c>
      <c r="Z317" s="18">
        <v>919.42</v>
      </c>
      <c r="AA317" s="18">
        <v>57.34</v>
      </c>
      <c r="AB317" s="18">
        <v>14252</v>
      </c>
    </row>
    <row r="318" spans="1:31" s="15" customFormat="1" x14ac:dyDescent="0.25">
      <c r="A318" s="17">
        <v>11</v>
      </c>
      <c r="B318" s="17" t="s">
        <v>1007</v>
      </c>
      <c r="C318" s="17" t="s">
        <v>1662</v>
      </c>
      <c r="D318" s="17" t="s">
        <v>1008</v>
      </c>
      <c r="E318" s="17" t="s">
        <v>1009</v>
      </c>
      <c r="F318" s="17" t="s">
        <v>35</v>
      </c>
      <c r="G318" s="17" t="s">
        <v>1010</v>
      </c>
      <c r="H318" s="17">
        <v>6025</v>
      </c>
      <c r="I318" s="17">
        <v>6025</v>
      </c>
      <c r="J318" s="17">
        <v>0</v>
      </c>
      <c r="K318" s="17" t="s">
        <v>59</v>
      </c>
      <c r="L318" s="18">
        <v>46412.86</v>
      </c>
      <c r="M318" s="18">
        <v>5809.49</v>
      </c>
      <c r="N318" s="18">
        <v>2598.65</v>
      </c>
      <c r="O318" s="18">
        <v>54821</v>
      </c>
      <c r="P318" s="18">
        <v>659.63</v>
      </c>
      <c r="Q318" s="18">
        <v>503.37</v>
      </c>
      <c r="R318" s="18">
        <v>0</v>
      </c>
      <c r="S318" s="18">
        <v>1163</v>
      </c>
      <c r="T318" s="18">
        <v>12250</v>
      </c>
      <c r="U318" s="18">
        <v>0</v>
      </c>
      <c r="V318" s="18">
        <v>0</v>
      </c>
      <c r="W318" s="18">
        <v>0</v>
      </c>
      <c r="X318" s="18"/>
      <c r="Y318" s="18">
        <v>47072.49</v>
      </c>
      <c r="Z318" s="18">
        <v>6312.86</v>
      </c>
      <c r="AA318" s="18">
        <v>2598.65</v>
      </c>
      <c r="AB318" s="18">
        <v>55984</v>
      </c>
    </row>
    <row r="319" spans="1:31" s="22" customFormat="1" x14ac:dyDescent="0.25">
      <c r="A319" s="19"/>
      <c r="B319" s="19"/>
      <c r="C319" s="10" t="s">
        <v>71</v>
      </c>
      <c r="D319" s="19"/>
      <c r="E319" s="19"/>
      <c r="F319" s="19"/>
      <c r="G319" s="19"/>
      <c r="H319" s="19"/>
      <c r="I319" s="19"/>
      <c r="J319" s="19">
        <f>SUM(J308:J318)</f>
        <v>20748</v>
      </c>
      <c r="K319" s="19"/>
      <c r="L319" s="19">
        <f t="shared" ref="L319:AB319" si="42">SUM(L308:L318)</f>
        <v>2561678.6399999997</v>
      </c>
      <c r="M319" s="19">
        <f t="shared" si="42"/>
        <v>148804.40000000002</v>
      </c>
      <c r="N319" s="19">
        <f t="shared" si="42"/>
        <v>57206.96</v>
      </c>
      <c r="O319" s="19">
        <f t="shared" si="42"/>
        <v>2767690</v>
      </c>
      <c r="P319" s="19">
        <f t="shared" si="42"/>
        <v>124731.03000000003</v>
      </c>
      <c r="Q319" s="19">
        <f t="shared" si="42"/>
        <v>26363.37</v>
      </c>
      <c r="R319" s="19">
        <f t="shared" si="42"/>
        <v>9336.6</v>
      </c>
      <c r="S319" s="19">
        <f t="shared" si="42"/>
        <v>160431</v>
      </c>
      <c r="T319" s="19">
        <f t="shared" si="42"/>
        <v>33890</v>
      </c>
      <c r="U319" s="19">
        <f t="shared" si="42"/>
        <v>0</v>
      </c>
      <c r="V319" s="19">
        <f t="shared" si="42"/>
        <v>0</v>
      </c>
      <c r="W319" s="19">
        <f t="shared" si="42"/>
        <v>0</v>
      </c>
      <c r="X319" s="19">
        <f t="shared" si="42"/>
        <v>0</v>
      </c>
      <c r="Y319" s="19">
        <f t="shared" si="42"/>
        <v>2686409.6700000009</v>
      </c>
      <c r="Z319" s="19">
        <f t="shared" si="42"/>
        <v>175167.77</v>
      </c>
      <c r="AA319" s="19">
        <f t="shared" si="42"/>
        <v>66543.56</v>
      </c>
      <c r="AB319" s="19">
        <f t="shared" si="42"/>
        <v>2928121</v>
      </c>
    </row>
    <row r="320" spans="1:31" s="15" customFormat="1" x14ac:dyDescent="0.25">
      <c r="A320" s="17">
        <v>1</v>
      </c>
      <c r="B320" s="17" t="s">
        <v>977</v>
      </c>
      <c r="C320" s="17" t="s">
        <v>1662</v>
      </c>
      <c r="D320" s="17" t="s">
        <v>1011</v>
      </c>
      <c r="E320" s="17" t="s">
        <v>1012</v>
      </c>
      <c r="F320" s="17" t="s">
        <v>75</v>
      </c>
      <c r="G320" s="17" t="s">
        <v>76</v>
      </c>
      <c r="H320" s="17">
        <v>1015</v>
      </c>
      <c r="I320" s="17">
        <v>1015</v>
      </c>
      <c r="J320" s="17">
        <v>0</v>
      </c>
      <c r="K320" s="17" t="s">
        <v>37</v>
      </c>
      <c r="L320" s="18">
        <v>27176.400000000001</v>
      </c>
      <c r="M320" s="18">
        <v>8508.2099999999991</v>
      </c>
      <c r="N320" s="18">
        <v>1688.39</v>
      </c>
      <c r="O320" s="18">
        <v>37373</v>
      </c>
      <c r="P320" s="18">
        <v>249.9</v>
      </c>
      <c r="Q320" s="18">
        <v>297.10000000000002</v>
      </c>
      <c r="R320" s="18">
        <v>0</v>
      </c>
      <c r="S320" s="18">
        <v>547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27426.3</v>
      </c>
      <c r="Z320" s="18">
        <v>8805.31</v>
      </c>
      <c r="AA320" s="18">
        <v>1688.39</v>
      </c>
      <c r="AB320" s="18">
        <v>37920</v>
      </c>
    </row>
    <row r="321" spans="1:29" s="15" customFormat="1" x14ac:dyDescent="0.25">
      <c r="A321" s="17">
        <v>2</v>
      </c>
      <c r="B321" s="17" t="s">
        <v>977</v>
      </c>
      <c r="C321" s="17" t="s">
        <v>1662</v>
      </c>
      <c r="D321" s="17" t="s">
        <v>1013</v>
      </c>
      <c r="E321" s="17" t="s">
        <v>1014</v>
      </c>
      <c r="F321" s="17" t="s">
        <v>75</v>
      </c>
      <c r="G321" s="17" t="s">
        <v>76</v>
      </c>
      <c r="H321" s="17">
        <v>1482</v>
      </c>
      <c r="I321" s="17">
        <v>1170</v>
      </c>
      <c r="J321" s="17">
        <v>312</v>
      </c>
      <c r="K321" s="17" t="s">
        <v>37</v>
      </c>
      <c r="L321" s="18">
        <v>50171.06</v>
      </c>
      <c r="M321" s="18">
        <v>11239.96</v>
      </c>
      <c r="N321" s="18">
        <v>3684.98</v>
      </c>
      <c r="O321" s="18">
        <v>65096</v>
      </c>
      <c r="P321" s="18">
        <v>2383.86</v>
      </c>
      <c r="Q321" s="18">
        <v>545.41</v>
      </c>
      <c r="R321" s="18">
        <v>186.73</v>
      </c>
      <c r="S321" s="18">
        <v>3116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52554.92</v>
      </c>
      <c r="Z321" s="18">
        <v>11785.37</v>
      </c>
      <c r="AA321" s="18">
        <v>3871.71</v>
      </c>
      <c r="AB321" s="18">
        <v>68212</v>
      </c>
    </row>
    <row r="322" spans="1:29" s="15" customFormat="1" x14ac:dyDescent="0.25">
      <c r="A322" s="17">
        <v>3</v>
      </c>
      <c r="B322" s="17" t="s">
        <v>977</v>
      </c>
      <c r="C322" s="17" t="s">
        <v>1662</v>
      </c>
      <c r="D322" s="17" t="s">
        <v>1015</v>
      </c>
      <c r="E322" s="17" t="s">
        <v>1016</v>
      </c>
      <c r="F322" s="17" t="s">
        <v>75</v>
      </c>
      <c r="G322" s="17" t="s">
        <v>76</v>
      </c>
      <c r="H322" s="17">
        <v>17140</v>
      </c>
      <c r="I322" s="17">
        <v>17140</v>
      </c>
      <c r="J322" s="17">
        <v>0</v>
      </c>
      <c r="K322" s="17" t="s">
        <v>37</v>
      </c>
      <c r="L322" s="18">
        <v>31458.87</v>
      </c>
      <c r="M322" s="18">
        <v>9739.33</v>
      </c>
      <c r="N322" s="18">
        <v>2054.8000000000002</v>
      </c>
      <c r="O322" s="18">
        <v>43253</v>
      </c>
      <c r="P322" s="18">
        <v>249.63</v>
      </c>
      <c r="Q322" s="18">
        <v>344.37</v>
      </c>
      <c r="R322" s="18">
        <v>0</v>
      </c>
      <c r="S322" s="18">
        <v>594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31708.5</v>
      </c>
      <c r="Z322" s="18">
        <v>10083.700000000001</v>
      </c>
      <c r="AA322" s="18">
        <v>2054.8000000000002</v>
      </c>
      <c r="AB322" s="18">
        <v>43847</v>
      </c>
    </row>
    <row r="323" spans="1:29" s="15" customFormat="1" x14ac:dyDescent="0.25">
      <c r="A323" s="17">
        <v>4</v>
      </c>
      <c r="B323" s="17" t="s">
        <v>977</v>
      </c>
      <c r="C323" s="17" t="s">
        <v>1662</v>
      </c>
      <c r="D323" s="17" t="s">
        <v>1017</v>
      </c>
      <c r="E323" s="17" t="s">
        <v>1018</v>
      </c>
      <c r="F323" s="17" t="s">
        <v>75</v>
      </c>
      <c r="G323" s="17" t="s">
        <v>76</v>
      </c>
      <c r="H323" s="17">
        <v>1101</v>
      </c>
      <c r="I323" s="17">
        <v>891</v>
      </c>
      <c r="J323" s="17">
        <v>210</v>
      </c>
      <c r="K323" s="17" t="s">
        <v>37</v>
      </c>
      <c r="L323" s="18">
        <v>37110.07</v>
      </c>
      <c r="M323" s="18">
        <v>9813.6</v>
      </c>
      <c r="N323" s="18">
        <v>2560.33</v>
      </c>
      <c r="O323" s="18">
        <v>49484</v>
      </c>
      <c r="P323" s="18">
        <v>1685.95</v>
      </c>
      <c r="Q323" s="18">
        <v>401.36</v>
      </c>
      <c r="R323" s="18">
        <v>125.69</v>
      </c>
      <c r="S323" s="18">
        <v>2213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38796.019999999997</v>
      </c>
      <c r="Z323" s="18">
        <v>10214.959999999999</v>
      </c>
      <c r="AA323" s="18">
        <v>2686.02</v>
      </c>
      <c r="AB323" s="18">
        <v>51697</v>
      </c>
    </row>
    <row r="324" spans="1:29" s="15" customFormat="1" x14ac:dyDescent="0.25">
      <c r="A324" s="17">
        <v>5</v>
      </c>
      <c r="B324" s="17" t="s">
        <v>977</v>
      </c>
      <c r="C324" s="17" t="s">
        <v>1662</v>
      </c>
      <c r="D324" s="17" t="s">
        <v>1019</v>
      </c>
      <c r="E324" s="17" t="s">
        <v>1020</v>
      </c>
      <c r="F324" s="17" t="s">
        <v>75</v>
      </c>
      <c r="G324" s="17" t="s">
        <v>76</v>
      </c>
      <c r="H324" s="17">
        <v>21572</v>
      </c>
      <c r="I324" s="17">
        <v>21572</v>
      </c>
      <c r="J324" s="17">
        <v>0</v>
      </c>
      <c r="K324" s="17" t="s">
        <v>37</v>
      </c>
      <c r="L324" s="18">
        <v>39411.97</v>
      </c>
      <c r="M324" s="18">
        <v>13373.73</v>
      </c>
      <c r="N324" s="18">
        <v>2741.3</v>
      </c>
      <c r="O324" s="18">
        <v>55527</v>
      </c>
      <c r="P324" s="18">
        <v>249.58</v>
      </c>
      <c r="Q324" s="18">
        <v>434.42</v>
      </c>
      <c r="R324" s="18">
        <v>0</v>
      </c>
      <c r="S324" s="18">
        <v>684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39661.550000000003</v>
      </c>
      <c r="Z324" s="18">
        <v>13808.15</v>
      </c>
      <c r="AA324" s="18">
        <v>2741.3</v>
      </c>
      <c r="AB324" s="18">
        <v>56211</v>
      </c>
    </row>
    <row r="325" spans="1:29" s="15" customFormat="1" x14ac:dyDescent="0.25">
      <c r="A325" s="17">
        <v>6</v>
      </c>
      <c r="B325" s="17" t="s">
        <v>996</v>
      </c>
      <c r="C325" s="17" t="s">
        <v>1662</v>
      </c>
      <c r="D325" s="17" t="s">
        <v>1021</v>
      </c>
      <c r="E325" s="17" t="s">
        <v>1022</v>
      </c>
      <c r="F325" s="17" t="s">
        <v>75</v>
      </c>
      <c r="G325" s="17" t="s">
        <v>76</v>
      </c>
      <c r="H325" s="17">
        <v>46981</v>
      </c>
      <c r="I325" s="17">
        <v>46696</v>
      </c>
      <c r="J325" s="17">
        <v>285</v>
      </c>
      <c r="K325" s="17" t="s">
        <v>37</v>
      </c>
      <c r="L325" s="18">
        <v>69929.11</v>
      </c>
      <c r="M325" s="18">
        <v>16156.75</v>
      </c>
      <c r="N325" s="18">
        <v>5386.14</v>
      </c>
      <c r="O325" s="18">
        <v>91472</v>
      </c>
      <c r="P325" s="18">
        <v>2230.87</v>
      </c>
      <c r="Q325" s="18">
        <v>772.56</v>
      </c>
      <c r="R325" s="18">
        <v>170.57</v>
      </c>
      <c r="S325" s="18">
        <v>3174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72159.98</v>
      </c>
      <c r="Z325" s="18">
        <v>16929.310000000001</v>
      </c>
      <c r="AA325" s="18">
        <v>5556.71</v>
      </c>
      <c r="AB325" s="18">
        <v>94646</v>
      </c>
    </row>
    <row r="326" spans="1:29" s="15" customFormat="1" x14ac:dyDescent="0.25">
      <c r="A326" s="17">
        <v>7</v>
      </c>
      <c r="B326" s="17" t="s">
        <v>977</v>
      </c>
      <c r="C326" s="17" t="s">
        <v>1662</v>
      </c>
      <c r="D326" s="17" t="s">
        <v>1023</v>
      </c>
      <c r="E326" s="17" t="s">
        <v>1024</v>
      </c>
      <c r="F326" s="17" t="s">
        <v>75</v>
      </c>
      <c r="G326" s="17" t="s">
        <v>76</v>
      </c>
      <c r="H326" s="17">
        <v>5843</v>
      </c>
      <c r="I326" s="17">
        <v>5786</v>
      </c>
      <c r="J326" s="17">
        <v>57</v>
      </c>
      <c r="K326" s="17" t="s">
        <v>37</v>
      </c>
      <c r="L326" s="18">
        <v>91508.11</v>
      </c>
      <c r="M326" s="18">
        <v>8016.09</v>
      </c>
      <c r="N326" s="18">
        <v>228.8</v>
      </c>
      <c r="O326" s="18">
        <v>99753</v>
      </c>
      <c r="P326" s="18">
        <v>2546.59</v>
      </c>
      <c r="Q326" s="18">
        <v>945.3</v>
      </c>
      <c r="R326" s="18">
        <v>34.11</v>
      </c>
      <c r="S326" s="18">
        <v>3526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18">
        <v>94054.7</v>
      </c>
      <c r="Z326" s="18">
        <v>8961.39</v>
      </c>
      <c r="AA326" s="18">
        <v>262.91000000000003</v>
      </c>
      <c r="AB326" s="18">
        <v>103279</v>
      </c>
    </row>
    <row r="327" spans="1:29" s="15" customFormat="1" x14ac:dyDescent="0.25">
      <c r="A327" s="17">
        <v>8</v>
      </c>
      <c r="B327" s="17" t="s">
        <v>977</v>
      </c>
      <c r="C327" s="17" t="s">
        <v>1662</v>
      </c>
      <c r="D327" s="17" t="s">
        <v>1025</v>
      </c>
      <c r="E327" s="17" t="s">
        <v>1026</v>
      </c>
      <c r="F327" s="17" t="s">
        <v>75</v>
      </c>
      <c r="G327" s="17" t="s">
        <v>76</v>
      </c>
      <c r="H327" s="17">
        <v>20374</v>
      </c>
      <c r="I327" s="17">
        <v>20370</v>
      </c>
      <c r="J327" s="17">
        <v>4</v>
      </c>
      <c r="K327" s="17" t="s">
        <v>37</v>
      </c>
      <c r="L327" s="18">
        <v>52440.73</v>
      </c>
      <c r="M327" s="18">
        <v>14964.24</v>
      </c>
      <c r="N327" s="18">
        <v>3741.03</v>
      </c>
      <c r="O327" s="18">
        <v>71146</v>
      </c>
      <c r="P327" s="18">
        <v>339.88</v>
      </c>
      <c r="Q327" s="18">
        <v>572.73</v>
      </c>
      <c r="R327" s="18">
        <v>2.39</v>
      </c>
      <c r="S327" s="18">
        <v>915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18">
        <v>52780.61</v>
      </c>
      <c r="Z327" s="18">
        <v>15536.97</v>
      </c>
      <c r="AA327" s="18">
        <v>3743.42</v>
      </c>
      <c r="AB327" s="18">
        <v>72061</v>
      </c>
    </row>
    <row r="328" spans="1:29" s="15" customFormat="1" x14ac:dyDescent="0.25">
      <c r="A328" s="17">
        <v>9</v>
      </c>
      <c r="B328" s="17" t="s">
        <v>60</v>
      </c>
      <c r="C328" s="17" t="s">
        <v>1042</v>
      </c>
      <c r="D328" s="17" t="s">
        <v>1227</v>
      </c>
      <c r="E328" s="17" t="s">
        <v>1228</v>
      </c>
      <c r="F328" s="17" t="s">
        <v>75</v>
      </c>
      <c r="G328" s="17" t="s">
        <v>76</v>
      </c>
      <c r="H328" s="17">
        <v>778</v>
      </c>
      <c r="I328" s="17">
        <v>777</v>
      </c>
      <c r="J328" s="17">
        <v>1</v>
      </c>
      <c r="K328" s="17" t="s">
        <v>37</v>
      </c>
      <c r="L328" s="18">
        <v>59163.31</v>
      </c>
      <c r="M328" s="18">
        <v>20036.22</v>
      </c>
      <c r="N328" s="18">
        <v>4435.47</v>
      </c>
      <c r="O328" s="18">
        <v>83635</v>
      </c>
      <c r="P328" s="18">
        <v>288.52999999999997</v>
      </c>
      <c r="Q328" s="18">
        <v>655.87</v>
      </c>
      <c r="R328" s="18">
        <v>0.6</v>
      </c>
      <c r="S328" s="18">
        <v>945</v>
      </c>
      <c r="T328" s="18">
        <v>0</v>
      </c>
      <c r="U328" s="18">
        <v>0</v>
      </c>
      <c r="V328" s="18">
        <v>0</v>
      </c>
      <c r="W328" s="18">
        <v>0</v>
      </c>
      <c r="X328" s="18"/>
      <c r="Y328" s="18">
        <v>59451.839999999997</v>
      </c>
      <c r="Z328" s="18">
        <v>20692.09</v>
      </c>
      <c r="AA328" s="18">
        <v>4436.07</v>
      </c>
      <c r="AB328" s="18">
        <v>84580</v>
      </c>
    </row>
    <row r="329" spans="1:29" s="15" customFormat="1" x14ac:dyDescent="0.25">
      <c r="A329" s="17">
        <v>10</v>
      </c>
      <c r="B329" s="17" t="s">
        <v>60</v>
      </c>
      <c r="C329" s="17" t="s">
        <v>1042</v>
      </c>
      <c r="D329" s="17" t="s">
        <v>1673</v>
      </c>
      <c r="E329" s="17" t="s">
        <v>1674</v>
      </c>
      <c r="F329" s="17" t="s">
        <v>75</v>
      </c>
      <c r="G329" s="17" t="s">
        <v>76</v>
      </c>
      <c r="H329" s="17">
        <v>687</v>
      </c>
      <c r="I329" s="17">
        <v>652</v>
      </c>
      <c r="J329" s="17">
        <v>35</v>
      </c>
      <c r="K329" s="17" t="s">
        <v>37</v>
      </c>
      <c r="L329" s="18">
        <v>18676.34</v>
      </c>
      <c r="M329" s="18">
        <v>1644.16</v>
      </c>
      <c r="N329" s="18">
        <v>208.5</v>
      </c>
      <c r="O329" s="18">
        <v>20529</v>
      </c>
      <c r="P329" s="18">
        <v>551.58000000000004</v>
      </c>
      <c r="Q329" s="18">
        <v>192.47</v>
      </c>
      <c r="R329" s="18">
        <v>20.95</v>
      </c>
      <c r="S329" s="18">
        <v>765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19227.919999999998</v>
      </c>
      <c r="Z329" s="18">
        <v>1836.63</v>
      </c>
      <c r="AA329" s="18">
        <v>229.45</v>
      </c>
      <c r="AB329" s="18">
        <v>21294</v>
      </c>
    </row>
    <row r="330" spans="1:29" s="15" customFormat="1" x14ac:dyDescent="0.25">
      <c r="A330" s="17">
        <v>11</v>
      </c>
      <c r="B330" s="17" t="s">
        <v>229</v>
      </c>
      <c r="C330" s="17" t="s">
        <v>1042</v>
      </c>
      <c r="D330" s="17" t="s">
        <v>1027</v>
      </c>
      <c r="E330" s="17" t="s">
        <v>1028</v>
      </c>
      <c r="F330" s="17" t="s">
        <v>75</v>
      </c>
      <c r="G330" s="17" t="s">
        <v>76</v>
      </c>
      <c r="H330" s="17">
        <v>4051</v>
      </c>
      <c r="I330" s="17">
        <v>4017</v>
      </c>
      <c r="J330" s="17">
        <v>34</v>
      </c>
      <c r="K330" s="17" t="s">
        <v>37</v>
      </c>
      <c r="L330" s="18">
        <v>59819.21</v>
      </c>
      <c r="M330" s="18">
        <v>15400.43</v>
      </c>
      <c r="N330" s="18">
        <v>1010.36</v>
      </c>
      <c r="O330" s="18">
        <v>76230</v>
      </c>
      <c r="P330" s="18">
        <v>3076.04</v>
      </c>
      <c r="Q330" s="18">
        <v>600.61</v>
      </c>
      <c r="R330" s="18">
        <v>20.350000000000001</v>
      </c>
      <c r="S330" s="18">
        <v>3697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62895.25</v>
      </c>
      <c r="Z330" s="18">
        <v>16001.04</v>
      </c>
      <c r="AA330" s="18">
        <v>1030.71</v>
      </c>
      <c r="AB330" s="18">
        <v>79927</v>
      </c>
    </row>
    <row r="331" spans="1:29" s="15" customFormat="1" x14ac:dyDescent="0.25">
      <c r="A331" s="17">
        <v>12</v>
      </c>
      <c r="B331" s="17" t="s">
        <v>103</v>
      </c>
      <c r="C331" s="17" t="s">
        <v>1662</v>
      </c>
      <c r="D331" s="17" t="s">
        <v>1029</v>
      </c>
      <c r="E331" s="17" t="s">
        <v>1030</v>
      </c>
      <c r="F331" s="17" t="s">
        <v>75</v>
      </c>
      <c r="G331" s="17" t="s">
        <v>106</v>
      </c>
      <c r="H331" s="17">
        <v>33</v>
      </c>
      <c r="I331" s="17">
        <v>33</v>
      </c>
      <c r="J331" s="17">
        <v>0</v>
      </c>
      <c r="K331" s="17" t="s">
        <v>302</v>
      </c>
      <c r="L331" s="18">
        <v>111631.48</v>
      </c>
      <c r="M331" s="18">
        <v>8941.11</v>
      </c>
      <c r="N331" s="18">
        <v>2389.41</v>
      </c>
      <c r="O331" s="18">
        <v>122962</v>
      </c>
      <c r="P331" s="18">
        <v>124.87</v>
      </c>
      <c r="Q331" s="18">
        <v>1165.1300000000001</v>
      </c>
      <c r="R331" s="18">
        <v>0</v>
      </c>
      <c r="S331" s="18">
        <v>1290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111756.35</v>
      </c>
      <c r="Z331" s="18">
        <v>10106.24</v>
      </c>
      <c r="AA331" s="18">
        <v>2389.41</v>
      </c>
      <c r="AB331" s="18">
        <v>124252</v>
      </c>
    </row>
    <row r="332" spans="1:29" s="15" customFormat="1" x14ac:dyDescent="0.25">
      <c r="A332" s="17">
        <v>13</v>
      </c>
      <c r="B332" s="17" t="s">
        <v>103</v>
      </c>
      <c r="C332" s="17" t="s">
        <v>1042</v>
      </c>
      <c r="D332" s="17" t="s">
        <v>1031</v>
      </c>
      <c r="E332" s="17" t="s">
        <v>1032</v>
      </c>
      <c r="F332" s="17" t="s">
        <v>75</v>
      </c>
      <c r="G332" s="17" t="s">
        <v>106</v>
      </c>
      <c r="H332" s="17">
        <v>0</v>
      </c>
      <c r="I332" s="17">
        <v>0</v>
      </c>
      <c r="J332" s="17">
        <v>58</v>
      </c>
      <c r="K332" s="17" t="s">
        <v>107</v>
      </c>
      <c r="L332" s="18">
        <v>737.28</v>
      </c>
      <c r="M332" s="18">
        <v>41.46</v>
      </c>
      <c r="N332" s="18">
        <v>2455.2600000000002</v>
      </c>
      <c r="O332" s="18">
        <v>3234</v>
      </c>
      <c r="P332" s="18">
        <v>521.38</v>
      </c>
      <c r="Q332" s="18">
        <v>19.91</v>
      </c>
      <c r="R332" s="18">
        <v>34.71</v>
      </c>
      <c r="S332" s="18">
        <v>576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1258.6600000000001</v>
      </c>
      <c r="Z332" s="18">
        <v>61.37</v>
      </c>
      <c r="AA332" s="18">
        <v>2489.9699999999998</v>
      </c>
      <c r="AB332" s="18">
        <v>3810</v>
      </c>
    </row>
    <row r="333" spans="1:29" s="15" customFormat="1" x14ac:dyDescent="0.25">
      <c r="A333" s="17">
        <v>14</v>
      </c>
      <c r="B333" s="17" t="s">
        <v>103</v>
      </c>
      <c r="C333" s="17" t="s">
        <v>1042</v>
      </c>
      <c r="D333" s="17" t="s">
        <v>1033</v>
      </c>
      <c r="E333" s="17" t="s">
        <v>1034</v>
      </c>
      <c r="F333" s="17" t="s">
        <v>75</v>
      </c>
      <c r="G333" s="17" t="s">
        <v>106</v>
      </c>
      <c r="H333" s="17">
        <v>0</v>
      </c>
      <c r="I333" s="17">
        <v>0</v>
      </c>
      <c r="J333" s="17">
        <v>261</v>
      </c>
      <c r="K333" s="17" t="s">
        <v>107</v>
      </c>
      <c r="L333" s="18">
        <v>31462.6</v>
      </c>
      <c r="M333" s="18">
        <v>3575.46</v>
      </c>
      <c r="N333" s="18">
        <v>2733.94</v>
      </c>
      <c r="O333" s="18">
        <v>37772</v>
      </c>
      <c r="P333" s="18">
        <v>1910.5</v>
      </c>
      <c r="Q333" s="18">
        <v>340.29</v>
      </c>
      <c r="R333" s="18">
        <v>156.21</v>
      </c>
      <c r="S333" s="18">
        <v>2407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33373.1</v>
      </c>
      <c r="Z333" s="18">
        <v>3915.75</v>
      </c>
      <c r="AA333" s="18">
        <v>2890.15</v>
      </c>
      <c r="AB333" s="18">
        <v>40179</v>
      </c>
    </row>
    <row r="334" spans="1:29" s="12" customFormat="1" ht="16.5" customHeight="1" x14ac:dyDescent="0.25">
      <c r="A334" s="10"/>
      <c r="B334" s="10"/>
      <c r="C334" s="10" t="s">
        <v>71</v>
      </c>
      <c r="D334" s="10"/>
      <c r="E334" s="10"/>
      <c r="F334" s="10"/>
      <c r="G334" s="10"/>
      <c r="H334" s="10"/>
      <c r="I334" s="10"/>
      <c r="J334" s="11">
        <f>SUM(J320:J333)</f>
        <v>1257</v>
      </c>
      <c r="K334" s="11"/>
      <c r="L334" s="11">
        <f t="shared" ref="L334:AB334" si="43">SUM(L320:L333)</f>
        <v>680696.53999999992</v>
      </c>
      <c r="M334" s="11">
        <f t="shared" si="43"/>
        <v>141450.75</v>
      </c>
      <c r="N334" s="11">
        <f t="shared" si="43"/>
        <v>35318.71</v>
      </c>
      <c r="O334" s="11">
        <f t="shared" si="43"/>
        <v>857466</v>
      </c>
      <c r="P334" s="11">
        <f t="shared" si="43"/>
        <v>16409.16</v>
      </c>
      <c r="Q334" s="11">
        <f t="shared" si="43"/>
        <v>7287.53</v>
      </c>
      <c r="R334" s="11">
        <f t="shared" si="43"/>
        <v>752.31000000000006</v>
      </c>
      <c r="S334" s="11">
        <f t="shared" si="43"/>
        <v>24449</v>
      </c>
      <c r="T334" s="11">
        <f t="shared" si="43"/>
        <v>0</v>
      </c>
      <c r="U334" s="11">
        <f t="shared" si="43"/>
        <v>0</v>
      </c>
      <c r="V334" s="11">
        <f t="shared" si="43"/>
        <v>0</v>
      </c>
      <c r="W334" s="11">
        <f t="shared" si="43"/>
        <v>0</v>
      </c>
      <c r="X334" s="11">
        <f t="shared" si="43"/>
        <v>0</v>
      </c>
      <c r="Y334" s="11">
        <f t="shared" si="43"/>
        <v>697105.69999999984</v>
      </c>
      <c r="Z334" s="11">
        <f t="shared" si="43"/>
        <v>148738.28</v>
      </c>
      <c r="AA334" s="11">
        <f t="shared" si="43"/>
        <v>36071.020000000004</v>
      </c>
      <c r="AB334" s="11">
        <f t="shared" si="43"/>
        <v>881915</v>
      </c>
    </row>
    <row r="335" spans="1:29" s="12" customFormat="1" ht="16.5" customHeight="1" x14ac:dyDescent="0.25">
      <c r="A335" s="10"/>
      <c r="B335" s="10"/>
      <c r="C335" s="10" t="s">
        <v>119</v>
      </c>
      <c r="D335" s="10"/>
      <c r="E335" s="10"/>
      <c r="F335" s="10"/>
      <c r="G335" s="10"/>
      <c r="H335" s="10"/>
      <c r="I335" s="10"/>
      <c r="J335" s="11">
        <f>J334+J319</f>
        <v>22005</v>
      </c>
      <c r="K335" s="11"/>
      <c r="L335" s="11">
        <f t="shared" ref="L335:AB335" si="44">L334+L319</f>
        <v>3242375.1799999997</v>
      </c>
      <c r="M335" s="11">
        <f t="shared" si="44"/>
        <v>290255.15000000002</v>
      </c>
      <c r="N335" s="11">
        <f t="shared" si="44"/>
        <v>92525.67</v>
      </c>
      <c r="O335" s="11">
        <f t="shared" si="44"/>
        <v>3625156</v>
      </c>
      <c r="P335" s="11">
        <f t="shared" si="44"/>
        <v>141140.19000000003</v>
      </c>
      <c r="Q335" s="11">
        <f t="shared" si="44"/>
        <v>33650.9</v>
      </c>
      <c r="R335" s="11">
        <f t="shared" si="44"/>
        <v>10088.91</v>
      </c>
      <c r="S335" s="11">
        <f t="shared" si="44"/>
        <v>184880</v>
      </c>
      <c r="T335" s="11">
        <f t="shared" si="44"/>
        <v>33890</v>
      </c>
      <c r="U335" s="11">
        <f t="shared" si="44"/>
        <v>0</v>
      </c>
      <c r="V335" s="11">
        <f t="shared" si="44"/>
        <v>0</v>
      </c>
      <c r="W335" s="11">
        <f t="shared" si="44"/>
        <v>0</v>
      </c>
      <c r="X335" s="11">
        <f t="shared" si="44"/>
        <v>0</v>
      </c>
      <c r="Y335" s="11">
        <f t="shared" si="44"/>
        <v>3383515.3700000006</v>
      </c>
      <c r="Z335" s="11">
        <f t="shared" si="44"/>
        <v>323906.05</v>
      </c>
      <c r="AA335" s="11">
        <f t="shared" si="44"/>
        <v>102614.58</v>
      </c>
      <c r="AB335" s="11">
        <f t="shared" si="44"/>
        <v>3810036</v>
      </c>
    </row>
    <row r="336" spans="1:29" ht="18" customHeight="1" x14ac:dyDescent="0.25">
      <c r="AC336" s="12"/>
    </row>
    <row r="337" spans="1:31" ht="18" customHeight="1" x14ac:dyDescent="0.25">
      <c r="AC337" s="12"/>
    </row>
    <row r="340" spans="1:31" ht="15.75" x14ac:dyDescent="0.25">
      <c r="E340" s="13" t="s">
        <v>120</v>
      </c>
      <c r="G340" s="14"/>
      <c r="H340" s="14"/>
      <c r="I340" s="14"/>
      <c r="J340" s="14"/>
      <c r="K340" s="14"/>
      <c r="L340" s="13" t="s">
        <v>122</v>
      </c>
      <c r="M340" s="13"/>
      <c r="O340" s="14"/>
      <c r="Q340" s="14"/>
      <c r="R340" s="13" t="s">
        <v>121</v>
      </c>
      <c r="T340" s="14"/>
      <c r="U340" s="14"/>
      <c r="W340" s="14"/>
      <c r="X340" s="14"/>
      <c r="Y340" s="13" t="s">
        <v>123</v>
      </c>
      <c r="Z340" s="14"/>
      <c r="AA340" s="14"/>
      <c r="AB340" s="14"/>
    </row>
    <row r="341" spans="1:31" ht="15.75" x14ac:dyDescent="0.25">
      <c r="E341" s="13" t="s">
        <v>124</v>
      </c>
      <c r="G341" s="14"/>
      <c r="H341" s="14"/>
      <c r="I341" s="14"/>
      <c r="J341" s="14"/>
      <c r="K341" s="14"/>
      <c r="L341" s="13" t="s">
        <v>124</v>
      </c>
      <c r="M341" s="13"/>
      <c r="O341" s="14"/>
      <c r="Q341" s="14"/>
      <c r="R341" s="13" t="s">
        <v>124</v>
      </c>
      <c r="T341" s="14"/>
      <c r="U341" s="14"/>
      <c r="W341" s="14"/>
      <c r="X341" s="14"/>
      <c r="Y341" s="13" t="s">
        <v>124</v>
      </c>
      <c r="Z341" s="14"/>
      <c r="AA341" s="14"/>
      <c r="AB341" s="14"/>
    </row>
    <row r="342" spans="1:31" ht="32.25" customHeight="1" x14ac:dyDescent="0.55000000000000004">
      <c r="A342" s="75" t="s">
        <v>0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1"/>
      <c r="AD342" s="1"/>
      <c r="AE342" s="1"/>
    </row>
    <row r="343" spans="1:31" ht="21.75" customHeight="1" x14ac:dyDescent="0.4">
      <c r="A343" s="76" t="s">
        <v>1708</v>
      </c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2"/>
      <c r="AD343" s="2"/>
      <c r="AE343" s="2"/>
    </row>
    <row r="344" spans="1:31" s="5" customFormat="1" ht="20.25" customHeight="1" x14ac:dyDescent="0.35">
      <c r="A344" s="3" t="s">
        <v>1</v>
      </c>
      <c r="B344" s="4"/>
      <c r="C344" s="3"/>
      <c r="D344" s="3"/>
      <c r="F344" s="3" t="s">
        <v>1042</v>
      </c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s="7" customFormat="1" ht="90" x14ac:dyDescent="0.25">
      <c r="A345" s="6" t="s">
        <v>3</v>
      </c>
      <c r="B345" s="6" t="s">
        <v>4</v>
      </c>
      <c r="C345" s="6" t="s">
        <v>5</v>
      </c>
      <c r="D345" s="6" t="s">
        <v>6</v>
      </c>
      <c r="E345" s="6" t="s">
        <v>7</v>
      </c>
      <c r="F345" s="6" t="s">
        <v>8</v>
      </c>
      <c r="G345" s="6" t="s">
        <v>9</v>
      </c>
      <c r="H345" s="6" t="s">
        <v>10</v>
      </c>
      <c r="I345" s="6" t="s">
        <v>11</v>
      </c>
      <c r="J345" s="6" t="s">
        <v>12</v>
      </c>
      <c r="K345" s="6" t="s">
        <v>13</v>
      </c>
      <c r="L345" s="6" t="s">
        <v>14</v>
      </c>
      <c r="M345" s="6" t="s">
        <v>15</v>
      </c>
      <c r="N345" s="6" t="s">
        <v>16</v>
      </c>
      <c r="O345" s="6" t="s">
        <v>17</v>
      </c>
      <c r="P345" s="6" t="s">
        <v>18</v>
      </c>
      <c r="Q345" s="6" t="s">
        <v>19</v>
      </c>
      <c r="R345" s="6" t="s">
        <v>20</v>
      </c>
      <c r="S345" s="6" t="s">
        <v>21</v>
      </c>
      <c r="T345" s="6" t="s">
        <v>22</v>
      </c>
      <c r="U345" s="6" t="s">
        <v>23</v>
      </c>
      <c r="V345" s="6" t="s">
        <v>24</v>
      </c>
      <c r="W345" s="6" t="s">
        <v>25</v>
      </c>
      <c r="X345" s="6" t="s">
        <v>26</v>
      </c>
      <c r="Y345" s="6" t="s">
        <v>27</v>
      </c>
      <c r="Z345" s="6" t="s">
        <v>28</v>
      </c>
      <c r="AA345" s="6" t="s">
        <v>29</v>
      </c>
      <c r="AB345" s="6" t="s">
        <v>30</v>
      </c>
    </row>
    <row r="346" spans="1:31" s="15" customFormat="1" x14ac:dyDescent="0.25">
      <c r="A346" s="17">
        <v>1</v>
      </c>
      <c r="B346" s="17" t="s">
        <v>977</v>
      </c>
      <c r="C346" s="17" t="s">
        <v>1662</v>
      </c>
      <c r="D346" s="17" t="s">
        <v>979</v>
      </c>
      <c r="E346" s="17" t="s">
        <v>980</v>
      </c>
      <c r="F346" s="17" t="s">
        <v>35</v>
      </c>
      <c r="G346" s="17" t="s">
        <v>144</v>
      </c>
      <c r="H346" s="17">
        <v>74944</v>
      </c>
      <c r="I346" s="17">
        <v>70120</v>
      </c>
      <c r="J346" s="17">
        <v>4824</v>
      </c>
      <c r="K346" s="17" t="s">
        <v>37</v>
      </c>
      <c r="L346" s="18">
        <v>470928.97</v>
      </c>
      <c r="M346" s="18">
        <v>16360.78</v>
      </c>
      <c r="N346" s="18">
        <v>7445.25</v>
      </c>
      <c r="O346" s="18">
        <v>494735</v>
      </c>
      <c r="P346" s="18">
        <v>29206.89</v>
      </c>
      <c r="Q346" s="18">
        <v>4660.3100000000004</v>
      </c>
      <c r="R346" s="18">
        <v>2170.8000000000002</v>
      </c>
      <c r="S346" s="18">
        <v>36038</v>
      </c>
      <c r="T346" s="18">
        <v>0</v>
      </c>
      <c r="U346" s="18">
        <v>132279.97</v>
      </c>
      <c r="V346" s="18">
        <v>16360.78</v>
      </c>
      <c r="W346" s="18">
        <v>7445.25</v>
      </c>
      <c r="X346" s="18">
        <v>156086</v>
      </c>
      <c r="Y346" s="18">
        <v>367855.89</v>
      </c>
      <c r="Z346" s="18">
        <v>4660.3100000000004</v>
      </c>
      <c r="AA346" s="18">
        <v>2170.8000000000002</v>
      </c>
      <c r="AB346" s="18">
        <v>374687</v>
      </c>
    </row>
    <row r="347" spans="1:31" s="15" customFormat="1" x14ac:dyDescent="0.25">
      <c r="A347" s="17">
        <v>2</v>
      </c>
      <c r="B347" s="17" t="s">
        <v>984</v>
      </c>
      <c r="C347" s="17" t="s">
        <v>1662</v>
      </c>
      <c r="D347" s="17" t="s">
        <v>985</v>
      </c>
      <c r="E347" s="17" t="s">
        <v>986</v>
      </c>
      <c r="F347" s="17" t="s">
        <v>35</v>
      </c>
      <c r="G347" s="17" t="s">
        <v>45</v>
      </c>
      <c r="H347" s="17">
        <v>61364</v>
      </c>
      <c r="I347" s="17">
        <v>60613</v>
      </c>
      <c r="J347" s="17">
        <v>2253</v>
      </c>
      <c r="K347" s="17" t="s">
        <v>37</v>
      </c>
      <c r="L347" s="18">
        <v>365167.68</v>
      </c>
      <c r="M347" s="18">
        <v>28818.23</v>
      </c>
      <c r="N347" s="18">
        <v>11926.09</v>
      </c>
      <c r="O347" s="18">
        <v>405912</v>
      </c>
      <c r="P347" s="18">
        <v>13586.74</v>
      </c>
      <c r="Q347" s="18">
        <v>3692.41</v>
      </c>
      <c r="R347" s="18">
        <v>1013.85</v>
      </c>
      <c r="S347" s="18">
        <v>18293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378754.42</v>
      </c>
      <c r="Z347" s="18">
        <v>32510.639999999999</v>
      </c>
      <c r="AA347" s="18">
        <v>12939.94</v>
      </c>
      <c r="AB347" s="18">
        <v>424205</v>
      </c>
    </row>
    <row r="348" spans="1:31" s="15" customFormat="1" x14ac:dyDescent="0.25">
      <c r="A348" s="17">
        <v>3</v>
      </c>
      <c r="B348" s="17" t="s">
        <v>984</v>
      </c>
      <c r="C348" s="17" t="s">
        <v>1662</v>
      </c>
      <c r="D348" s="17" t="s">
        <v>987</v>
      </c>
      <c r="E348" s="17" t="s">
        <v>988</v>
      </c>
      <c r="F348" s="17" t="s">
        <v>35</v>
      </c>
      <c r="G348" s="17" t="s">
        <v>41</v>
      </c>
      <c r="H348" s="17">
        <v>29112</v>
      </c>
      <c r="I348" s="17">
        <v>28160</v>
      </c>
      <c r="J348" s="17">
        <v>2856</v>
      </c>
      <c r="K348" s="17" t="s">
        <v>37</v>
      </c>
      <c r="L348" s="18">
        <v>267403.59999999998</v>
      </c>
      <c r="M348" s="18">
        <v>20834.810000000001</v>
      </c>
      <c r="N348" s="18">
        <v>8128.59</v>
      </c>
      <c r="O348" s="18">
        <v>296367</v>
      </c>
      <c r="P348" s="18">
        <v>17773.5</v>
      </c>
      <c r="Q348" s="18">
        <v>2688.3</v>
      </c>
      <c r="R348" s="18">
        <v>1285.2</v>
      </c>
      <c r="S348" s="18">
        <v>21747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285177.09999999998</v>
      </c>
      <c r="Z348" s="18">
        <v>23523.11</v>
      </c>
      <c r="AA348" s="18">
        <v>9413.7900000000009</v>
      </c>
      <c r="AB348" s="18">
        <v>318114</v>
      </c>
    </row>
    <row r="349" spans="1:31" s="15" customFormat="1" x14ac:dyDescent="0.25">
      <c r="A349" s="17">
        <v>4</v>
      </c>
      <c r="B349" s="17" t="s">
        <v>984</v>
      </c>
      <c r="C349" s="17" t="s">
        <v>1662</v>
      </c>
      <c r="D349" s="17" t="s">
        <v>989</v>
      </c>
      <c r="E349" s="17" t="s">
        <v>990</v>
      </c>
      <c r="F349" s="17" t="s">
        <v>35</v>
      </c>
      <c r="G349" s="17" t="s">
        <v>45</v>
      </c>
      <c r="H349" s="17">
        <v>8766</v>
      </c>
      <c r="I349" s="17">
        <v>8766</v>
      </c>
      <c r="J349" s="17">
        <v>0</v>
      </c>
      <c r="K349" s="17" t="s">
        <v>37</v>
      </c>
      <c r="L349" s="18">
        <v>333154.03999999998</v>
      </c>
      <c r="M349" s="18">
        <v>25755.37</v>
      </c>
      <c r="N349" s="18">
        <v>11962.59</v>
      </c>
      <c r="O349" s="18">
        <v>370872</v>
      </c>
      <c r="P349" s="18">
        <v>880.27</v>
      </c>
      <c r="Q349" s="18">
        <v>3362.73</v>
      </c>
      <c r="R349" s="18">
        <v>0</v>
      </c>
      <c r="S349" s="18">
        <v>4243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334034.31</v>
      </c>
      <c r="Z349" s="18">
        <v>29118.1</v>
      </c>
      <c r="AA349" s="18">
        <v>11962.59</v>
      </c>
      <c r="AB349" s="18">
        <v>375115</v>
      </c>
    </row>
    <row r="350" spans="1:31" s="15" customFormat="1" x14ac:dyDescent="0.25">
      <c r="A350" s="17">
        <v>5</v>
      </c>
      <c r="B350" s="17" t="s">
        <v>984</v>
      </c>
      <c r="C350" s="17" t="s">
        <v>1042</v>
      </c>
      <c r="D350" s="17" t="s">
        <v>992</v>
      </c>
      <c r="E350" s="17" t="s">
        <v>993</v>
      </c>
      <c r="F350" s="17" t="s">
        <v>35</v>
      </c>
      <c r="G350" s="17" t="s">
        <v>45</v>
      </c>
      <c r="H350" s="17">
        <v>21594</v>
      </c>
      <c r="I350" s="17">
        <v>21594</v>
      </c>
      <c r="J350" s="17">
        <v>0</v>
      </c>
      <c r="K350" s="17" t="s">
        <v>59</v>
      </c>
      <c r="L350" s="18">
        <v>21368.66</v>
      </c>
      <c r="M350" s="18">
        <v>2252.34</v>
      </c>
      <c r="N350" s="18">
        <v>0</v>
      </c>
      <c r="O350" s="18">
        <v>23621</v>
      </c>
      <c r="P350" s="18">
        <v>852.29</v>
      </c>
      <c r="Q350" s="18">
        <v>209.71</v>
      </c>
      <c r="R350" s="18">
        <v>0</v>
      </c>
      <c r="S350" s="18">
        <v>1062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22220.95</v>
      </c>
      <c r="Z350" s="18">
        <v>2462.0500000000002</v>
      </c>
      <c r="AA350" s="18">
        <v>0</v>
      </c>
      <c r="AB350" s="18">
        <v>24683</v>
      </c>
    </row>
    <row r="351" spans="1:31" s="15" customFormat="1" x14ac:dyDescent="0.25">
      <c r="A351" s="17">
        <v>6</v>
      </c>
      <c r="B351" s="17" t="s">
        <v>984</v>
      </c>
      <c r="C351" s="17" t="s">
        <v>1662</v>
      </c>
      <c r="D351" s="17" t="s">
        <v>994</v>
      </c>
      <c r="E351" s="17" t="s">
        <v>995</v>
      </c>
      <c r="F351" s="17" t="s">
        <v>35</v>
      </c>
      <c r="G351" s="17" t="s">
        <v>41</v>
      </c>
      <c r="H351" s="17">
        <v>70678</v>
      </c>
      <c r="I351" s="17">
        <v>70678</v>
      </c>
      <c r="J351" s="17">
        <v>0</v>
      </c>
      <c r="K351" s="17" t="s">
        <v>59</v>
      </c>
      <c r="L351" s="18">
        <v>324904.46999999997</v>
      </c>
      <c r="M351" s="18">
        <v>22451.77</v>
      </c>
      <c r="N351" s="18">
        <v>14609.76</v>
      </c>
      <c r="O351" s="18">
        <v>361966</v>
      </c>
      <c r="P351" s="18">
        <v>742.48</v>
      </c>
      <c r="Q351" s="18">
        <v>3289.52</v>
      </c>
      <c r="R351" s="18">
        <v>0</v>
      </c>
      <c r="S351" s="18">
        <v>4032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325646.95</v>
      </c>
      <c r="Z351" s="18">
        <v>25741.29</v>
      </c>
      <c r="AA351" s="18">
        <v>14609.76</v>
      </c>
      <c r="AB351" s="18">
        <v>365998</v>
      </c>
    </row>
    <row r="352" spans="1:31" s="15" customFormat="1" x14ac:dyDescent="0.25">
      <c r="A352" s="17">
        <v>7</v>
      </c>
      <c r="B352" s="17" t="s">
        <v>996</v>
      </c>
      <c r="C352" s="17" t="s">
        <v>1662</v>
      </c>
      <c r="D352" s="17" t="s">
        <v>997</v>
      </c>
      <c r="E352" s="17" t="s">
        <v>998</v>
      </c>
      <c r="F352" s="17" t="s">
        <v>35</v>
      </c>
      <c r="G352" s="17" t="s">
        <v>41</v>
      </c>
      <c r="H352" s="17">
        <v>77992</v>
      </c>
      <c r="I352" s="17">
        <v>76104</v>
      </c>
      <c r="J352" s="17">
        <v>5664</v>
      </c>
      <c r="K352" s="17" t="s">
        <v>37</v>
      </c>
      <c r="L352" s="18">
        <v>436538.45</v>
      </c>
      <c r="M352" s="18">
        <v>13470.75</v>
      </c>
      <c r="N352" s="18">
        <v>4438.8</v>
      </c>
      <c r="O352" s="18">
        <v>454448</v>
      </c>
      <c r="P352" s="18">
        <v>34786.620000000003</v>
      </c>
      <c r="Q352" s="18">
        <v>4282.58</v>
      </c>
      <c r="R352" s="18">
        <v>2548.8000000000002</v>
      </c>
      <c r="S352" s="18">
        <v>41618</v>
      </c>
      <c r="T352" s="18">
        <v>0</v>
      </c>
      <c r="U352" s="18">
        <v>0</v>
      </c>
      <c r="V352" s="18">
        <v>0</v>
      </c>
      <c r="W352" s="18">
        <v>0</v>
      </c>
      <c r="X352" s="18"/>
      <c r="Y352" s="18">
        <v>471325.07</v>
      </c>
      <c r="Z352" s="18">
        <v>17753.330000000002</v>
      </c>
      <c r="AA352" s="18">
        <v>6987.6</v>
      </c>
      <c r="AB352" s="18">
        <v>496066</v>
      </c>
    </row>
    <row r="353" spans="1:28" s="15" customFormat="1" x14ac:dyDescent="0.25">
      <c r="A353" s="17">
        <v>8</v>
      </c>
      <c r="B353" s="17" t="s">
        <v>977</v>
      </c>
      <c r="C353" s="17" t="s">
        <v>1662</v>
      </c>
      <c r="D353" s="17" t="s">
        <v>999</v>
      </c>
      <c r="E353" s="17" t="s">
        <v>1000</v>
      </c>
      <c r="F353" s="17" t="s">
        <v>35</v>
      </c>
      <c r="G353" s="17" t="s">
        <v>215</v>
      </c>
      <c r="H353" s="17">
        <v>180785</v>
      </c>
      <c r="I353" s="17">
        <v>180785</v>
      </c>
      <c r="J353" s="17">
        <v>0</v>
      </c>
      <c r="K353" s="17" t="s">
        <v>59</v>
      </c>
      <c r="L353" s="18">
        <v>243474.66</v>
      </c>
      <c r="M353" s="18">
        <v>24091.1</v>
      </c>
      <c r="N353" s="18">
        <v>1694.24</v>
      </c>
      <c r="O353" s="18">
        <v>269260</v>
      </c>
      <c r="P353" s="18">
        <v>852.28</v>
      </c>
      <c r="Q353" s="18">
        <v>2447.7199999999998</v>
      </c>
      <c r="R353" s="18">
        <v>0</v>
      </c>
      <c r="S353" s="18">
        <v>3300</v>
      </c>
      <c r="T353" s="18">
        <v>0</v>
      </c>
      <c r="U353" s="18">
        <v>0</v>
      </c>
      <c r="V353" s="18">
        <v>0</v>
      </c>
      <c r="W353" s="18">
        <v>0</v>
      </c>
      <c r="X353" s="18"/>
      <c r="Y353" s="18">
        <v>244326.94</v>
      </c>
      <c r="Z353" s="18">
        <v>26538.82</v>
      </c>
      <c r="AA353" s="18">
        <v>1694.24</v>
      </c>
      <c r="AB353" s="18">
        <v>272560</v>
      </c>
    </row>
    <row r="354" spans="1:28" s="15" customFormat="1" x14ac:dyDescent="0.25">
      <c r="A354" s="17">
        <v>9</v>
      </c>
      <c r="B354" s="17" t="s">
        <v>229</v>
      </c>
      <c r="C354" s="17" t="s">
        <v>1042</v>
      </c>
      <c r="D354" s="17" t="s">
        <v>1001</v>
      </c>
      <c r="E354" s="17" t="s">
        <v>1002</v>
      </c>
      <c r="F354" s="17" t="s">
        <v>35</v>
      </c>
      <c r="G354" s="17" t="s">
        <v>590</v>
      </c>
      <c r="H354" s="17">
        <v>88886</v>
      </c>
      <c r="I354" s="17">
        <v>88121</v>
      </c>
      <c r="J354" s="17">
        <v>765</v>
      </c>
      <c r="K354" s="17" t="s">
        <v>37</v>
      </c>
      <c r="L354" s="18">
        <v>163121.41</v>
      </c>
      <c r="M354" s="18">
        <v>13900.34</v>
      </c>
      <c r="N354" s="18">
        <v>3682.25</v>
      </c>
      <c r="O354" s="18">
        <v>180704</v>
      </c>
      <c r="P354" s="18">
        <v>4917.62</v>
      </c>
      <c r="Q354" s="18">
        <v>1647.13</v>
      </c>
      <c r="R354" s="18">
        <v>344.25</v>
      </c>
      <c r="S354" s="18">
        <v>6909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18">
        <v>168039.03</v>
      </c>
      <c r="Z354" s="18">
        <v>15547.47</v>
      </c>
      <c r="AA354" s="18">
        <v>4026.5</v>
      </c>
      <c r="AB354" s="18">
        <v>187613</v>
      </c>
    </row>
    <row r="355" spans="1:28" s="15" customFormat="1" x14ac:dyDescent="0.25">
      <c r="A355" s="17">
        <v>10</v>
      </c>
      <c r="B355" s="17" t="s">
        <v>1003</v>
      </c>
      <c r="C355" s="17" t="s">
        <v>1662</v>
      </c>
      <c r="D355" s="17" t="s">
        <v>1004</v>
      </c>
      <c r="E355" s="17" t="s">
        <v>1005</v>
      </c>
      <c r="F355" s="17" t="s">
        <v>35</v>
      </c>
      <c r="G355" s="17" t="s">
        <v>1006</v>
      </c>
      <c r="H355" s="17">
        <v>130</v>
      </c>
      <c r="I355" s="17">
        <v>130</v>
      </c>
      <c r="J355" s="17">
        <v>0</v>
      </c>
      <c r="K355" s="17" t="s">
        <v>59</v>
      </c>
      <c r="L355" s="18">
        <v>13275.24</v>
      </c>
      <c r="M355" s="18">
        <v>919.42</v>
      </c>
      <c r="N355" s="18">
        <v>57.34</v>
      </c>
      <c r="O355" s="18">
        <v>14252</v>
      </c>
      <c r="P355" s="18">
        <v>742.14</v>
      </c>
      <c r="Q355" s="18">
        <v>129.86000000000001</v>
      </c>
      <c r="R355" s="18">
        <v>0</v>
      </c>
      <c r="S355" s="18">
        <v>872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14017.38</v>
      </c>
      <c r="Z355" s="18">
        <v>1049.28</v>
      </c>
      <c r="AA355" s="18">
        <v>57.34</v>
      </c>
      <c r="AB355" s="18">
        <v>15124</v>
      </c>
    </row>
    <row r="356" spans="1:28" s="15" customFormat="1" x14ac:dyDescent="0.25">
      <c r="A356" s="17">
        <v>11</v>
      </c>
      <c r="B356" s="17" t="s">
        <v>1007</v>
      </c>
      <c r="C356" s="17" t="s">
        <v>1662</v>
      </c>
      <c r="D356" s="17" t="s">
        <v>1008</v>
      </c>
      <c r="E356" s="17" t="s">
        <v>1009</v>
      </c>
      <c r="F356" s="17" t="s">
        <v>35</v>
      </c>
      <c r="G356" s="17" t="s">
        <v>1010</v>
      </c>
      <c r="H356" s="17">
        <v>6025</v>
      </c>
      <c r="I356" s="17">
        <v>6025</v>
      </c>
      <c r="J356" s="17">
        <v>0</v>
      </c>
      <c r="K356" s="17" t="s">
        <v>59</v>
      </c>
      <c r="L356" s="18">
        <v>47072.49</v>
      </c>
      <c r="M356" s="18">
        <v>6312.86</v>
      </c>
      <c r="N356" s="18">
        <v>2598.65</v>
      </c>
      <c r="O356" s="18">
        <v>55984</v>
      </c>
      <c r="P356" s="18">
        <v>660.36</v>
      </c>
      <c r="Q356" s="18">
        <v>493.64</v>
      </c>
      <c r="R356" s="18">
        <v>0</v>
      </c>
      <c r="S356" s="18">
        <v>1154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18">
        <v>47732.85</v>
      </c>
      <c r="Z356" s="18">
        <v>6806.5</v>
      </c>
      <c r="AA356" s="18">
        <v>2598.65</v>
      </c>
      <c r="AB356" s="18">
        <v>57138</v>
      </c>
    </row>
    <row r="357" spans="1:28" s="22" customFormat="1" x14ac:dyDescent="0.25">
      <c r="A357" s="19"/>
      <c r="B357" s="19"/>
      <c r="C357" s="10" t="s">
        <v>71</v>
      </c>
      <c r="D357" s="19"/>
      <c r="E357" s="10"/>
      <c r="F357" s="19"/>
      <c r="G357" s="19"/>
      <c r="H357" s="19"/>
      <c r="I357" s="19"/>
      <c r="J357" s="19">
        <f>SUM(J346:J356)</f>
        <v>16362</v>
      </c>
      <c r="K357" s="19"/>
      <c r="L357" s="19">
        <f t="shared" ref="L357:AB357" si="45">SUM(L346:L356)</f>
        <v>2686409.6700000009</v>
      </c>
      <c r="M357" s="19">
        <f t="shared" si="45"/>
        <v>175167.77</v>
      </c>
      <c r="N357" s="19">
        <f t="shared" si="45"/>
        <v>66543.56</v>
      </c>
      <c r="O357" s="19">
        <f t="shared" si="45"/>
        <v>2928121</v>
      </c>
      <c r="P357" s="19">
        <f t="shared" si="45"/>
        <v>105001.19</v>
      </c>
      <c r="Q357" s="19">
        <f t="shared" si="45"/>
        <v>26903.91</v>
      </c>
      <c r="R357" s="19">
        <f t="shared" si="45"/>
        <v>7362.9000000000005</v>
      </c>
      <c r="S357" s="19">
        <f t="shared" si="45"/>
        <v>139268</v>
      </c>
      <c r="T357" s="19">
        <f t="shared" si="45"/>
        <v>0</v>
      </c>
      <c r="U357" s="19">
        <f t="shared" si="45"/>
        <v>132279.97</v>
      </c>
      <c r="V357" s="19">
        <f t="shared" si="45"/>
        <v>16360.78</v>
      </c>
      <c r="W357" s="19">
        <f t="shared" si="45"/>
        <v>7445.25</v>
      </c>
      <c r="X357" s="19">
        <f t="shared" si="45"/>
        <v>156086</v>
      </c>
      <c r="Y357" s="19">
        <f t="shared" si="45"/>
        <v>2659130.8899999997</v>
      </c>
      <c r="Z357" s="19">
        <f t="shared" si="45"/>
        <v>185710.90000000002</v>
      </c>
      <c r="AA357" s="19">
        <f t="shared" si="45"/>
        <v>66461.209999999992</v>
      </c>
      <c r="AB357" s="19">
        <f t="shared" si="45"/>
        <v>2911303</v>
      </c>
    </row>
    <row r="358" spans="1:28" s="15" customFormat="1" x14ac:dyDescent="0.25">
      <c r="A358" s="17">
        <v>1</v>
      </c>
      <c r="B358" s="17" t="s">
        <v>977</v>
      </c>
      <c r="C358" s="17" t="s">
        <v>1662</v>
      </c>
      <c r="D358" s="17" t="s">
        <v>1011</v>
      </c>
      <c r="E358" s="17" t="s">
        <v>1012</v>
      </c>
      <c r="F358" s="17" t="s">
        <v>75</v>
      </c>
      <c r="G358" s="17" t="s">
        <v>76</v>
      </c>
      <c r="H358" s="17">
        <v>1015</v>
      </c>
      <c r="I358" s="17">
        <v>1015</v>
      </c>
      <c r="J358" s="17">
        <v>0</v>
      </c>
      <c r="K358" s="17" t="s">
        <v>37</v>
      </c>
      <c r="L358" s="18">
        <v>27426.3</v>
      </c>
      <c r="M358" s="18">
        <v>8805.31</v>
      </c>
      <c r="N358" s="18">
        <v>1688.39</v>
      </c>
      <c r="O358" s="18">
        <v>37920</v>
      </c>
      <c r="P358" s="18">
        <v>250.02</v>
      </c>
      <c r="Q358" s="18">
        <v>289.98</v>
      </c>
      <c r="R358" s="18">
        <v>0</v>
      </c>
      <c r="S358" s="18">
        <v>540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27676.32</v>
      </c>
      <c r="Z358" s="18">
        <v>9095.2900000000009</v>
      </c>
      <c r="AA358" s="18">
        <v>1688.39</v>
      </c>
      <c r="AB358" s="18">
        <v>38460</v>
      </c>
    </row>
    <row r="359" spans="1:28" s="15" customFormat="1" x14ac:dyDescent="0.25">
      <c r="A359" s="17">
        <v>2</v>
      </c>
      <c r="B359" s="17" t="s">
        <v>977</v>
      </c>
      <c r="C359" s="17" t="s">
        <v>1662</v>
      </c>
      <c r="D359" s="17" t="s">
        <v>1013</v>
      </c>
      <c r="E359" s="17" t="s">
        <v>1014</v>
      </c>
      <c r="F359" s="17" t="s">
        <v>75</v>
      </c>
      <c r="G359" s="17" t="s">
        <v>76</v>
      </c>
      <c r="H359" s="17">
        <v>1799</v>
      </c>
      <c r="I359" s="17">
        <v>1482</v>
      </c>
      <c r="J359" s="17">
        <v>317</v>
      </c>
      <c r="K359" s="17" t="s">
        <v>37</v>
      </c>
      <c r="L359" s="18">
        <v>52554.92</v>
      </c>
      <c r="M359" s="18">
        <v>11785.37</v>
      </c>
      <c r="N359" s="18">
        <v>3871.71</v>
      </c>
      <c r="O359" s="18">
        <v>68212</v>
      </c>
      <c r="P359" s="18">
        <v>2526.0100000000002</v>
      </c>
      <c r="Q359" s="18">
        <v>552.27</v>
      </c>
      <c r="R359" s="18">
        <v>189.72</v>
      </c>
      <c r="S359" s="18">
        <v>3268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55080.93</v>
      </c>
      <c r="Z359" s="18">
        <v>12337.64</v>
      </c>
      <c r="AA359" s="18">
        <v>4061.43</v>
      </c>
      <c r="AB359" s="18">
        <v>71480</v>
      </c>
    </row>
    <row r="360" spans="1:28" s="15" customFormat="1" x14ac:dyDescent="0.25">
      <c r="A360" s="17">
        <v>3</v>
      </c>
      <c r="B360" s="17" t="s">
        <v>977</v>
      </c>
      <c r="C360" s="17" t="s">
        <v>1662</v>
      </c>
      <c r="D360" s="17" t="s">
        <v>1015</v>
      </c>
      <c r="E360" s="17" t="s">
        <v>1016</v>
      </c>
      <c r="F360" s="17" t="s">
        <v>75</v>
      </c>
      <c r="G360" s="17" t="s">
        <v>76</v>
      </c>
      <c r="H360" s="17">
        <v>17140</v>
      </c>
      <c r="I360" s="17">
        <v>17140</v>
      </c>
      <c r="J360" s="17">
        <v>0</v>
      </c>
      <c r="K360" s="17" t="s">
        <v>37</v>
      </c>
      <c r="L360" s="18">
        <v>31708.5</v>
      </c>
      <c r="M360" s="18">
        <v>10083.700000000001</v>
      </c>
      <c r="N360" s="18">
        <v>2054.8000000000002</v>
      </c>
      <c r="O360" s="18">
        <v>43847</v>
      </c>
      <c r="P360" s="18">
        <v>249.53</v>
      </c>
      <c r="Q360" s="18">
        <v>336.47</v>
      </c>
      <c r="R360" s="18">
        <v>0</v>
      </c>
      <c r="S360" s="18">
        <v>586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31958.03</v>
      </c>
      <c r="Z360" s="18">
        <v>10420.17</v>
      </c>
      <c r="AA360" s="18">
        <v>2054.8000000000002</v>
      </c>
      <c r="AB360" s="18">
        <v>44433</v>
      </c>
    </row>
    <row r="361" spans="1:28" s="15" customFormat="1" x14ac:dyDescent="0.25">
      <c r="A361" s="17">
        <v>4</v>
      </c>
      <c r="B361" s="17" t="s">
        <v>977</v>
      </c>
      <c r="C361" s="17" t="s">
        <v>1662</v>
      </c>
      <c r="D361" s="17" t="s">
        <v>1017</v>
      </c>
      <c r="E361" s="17" t="s">
        <v>1018</v>
      </c>
      <c r="F361" s="17" t="s">
        <v>75</v>
      </c>
      <c r="G361" s="17" t="s">
        <v>76</v>
      </c>
      <c r="H361" s="17">
        <v>1306</v>
      </c>
      <c r="I361" s="17">
        <v>1101</v>
      </c>
      <c r="J361" s="17">
        <v>205</v>
      </c>
      <c r="K361" s="17" t="s">
        <v>37</v>
      </c>
      <c r="L361" s="18">
        <v>38796.019999999997</v>
      </c>
      <c r="M361" s="18">
        <v>10214.959999999999</v>
      </c>
      <c r="N361" s="18">
        <v>2686.02</v>
      </c>
      <c r="O361" s="18">
        <v>51697</v>
      </c>
      <c r="P361" s="18">
        <v>1721.95</v>
      </c>
      <c r="Q361" s="18">
        <v>406.36</v>
      </c>
      <c r="R361" s="18">
        <v>122.69</v>
      </c>
      <c r="S361" s="18">
        <v>2251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18">
        <v>40517.97</v>
      </c>
      <c r="Z361" s="18">
        <v>10621.32</v>
      </c>
      <c r="AA361" s="18">
        <v>2808.71</v>
      </c>
      <c r="AB361" s="18">
        <v>53948</v>
      </c>
    </row>
    <row r="362" spans="1:28" s="15" customFormat="1" x14ac:dyDescent="0.25">
      <c r="A362" s="17">
        <v>5</v>
      </c>
      <c r="B362" s="17" t="s">
        <v>60</v>
      </c>
      <c r="C362" s="17" t="s">
        <v>1042</v>
      </c>
      <c r="D362" s="17" t="s">
        <v>1227</v>
      </c>
      <c r="E362" s="17" t="s">
        <v>1228</v>
      </c>
      <c r="F362" s="17" t="s">
        <v>75</v>
      </c>
      <c r="G362" s="17" t="s">
        <v>76</v>
      </c>
      <c r="H362" s="17">
        <v>778</v>
      </c>
      <c r="I362" s="17">
        <v>778</v>
      </c>
      <c r="J362" s="17">
        <v>0</v>
      </c>
      <c r="K362" s="17" t="s">
        <v>37</v>
      </c>
      <c r="L362" s="18">
        <v>59451.839999999997</v>
      </c>
      <c r="M362" s="18">
        <v>20692.09</v>
      </c>
      <c r="N362" s="18">
        <v>4436.07</v>
      </c>
      <c r="O362" s="18">
        <v>84580</v>
      </c>
      <c r="P362" s="18">
        <v>281.47000000000003</v>
      </c>
      <c r="Q362" s="18">
        <v>637.53</v>
      </c>
      <c r="R362" s="18">
        <v>0</v>
      </c>
      <c r="S362" s="18">
        <v>919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59733.31</v>
      </c>
      <c r="Z362" s="18">
        <v>21329.62</v>
      </c>
      <c r="AA362" s="18">
        <v>4436.07</v>
      </c>
      <c r="AB362" s="18">
        <v>85499</v>
      </c>
    </row>
    <row r="363" spans="1:28" s="15" customFormat="1" x14ac:dyDescent="0.25">
      <c r="A363" s="17">
        <v>6</v>
      </c>
      <c r="B363" s="17" t="s">
        <v>977</v>
      </c>
      <c r="C363" s="17" t="s">
        <v>1662</v>
      </c>
      <c r="D363" s="17" t="s">
        <v>1019</v>
      </c>
      <c r="E363" s="17" t="s">
        <v>1020</v>
      </c>
      <c r="F363" s="17" t="s">
        <v>75</v>
      </c>
      <c r="G363" s="17" t="s">
        <v>76</v>
      </c>
      <c r="H363" s="17">
        <v>21572</v>
      </c>
      <c r="I363" s="17">
        <v>21572</v>
      </c>
      <c r="J363" s="17">
        <v>1</v>
      </c>
      <c r="K363" s="17" t="s">
        <v>107</v>
      </c>
      <c r="L363" s="18">
        <v>39661.550000000003</v>
      </c>
      <c r="M363" s="18">
        <v>13808.15</v>
      </c>
      <c r="N363" s="18">
        <v>2741.3</v>
      </c>
      <c r="O363" s="18">
        <v>56211</v>
      </c>
      <c r="P363" s="18">
        <v>257.54000000000002</v>
      </c>
      <c r="Q363" s="18">
        <v>422.86</v>
      </c>
      <c r="R363" s="18">
        <v>0.6</v>
      </c>
      <c r="S363" s="18">
        <v>681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39919.089999999997</v>
      </c>
      <c r="Z363" s="18">
        <v>14231.01</v>
      </c>
      <c r="AA363" s="18">
        <v>2741.9</v>
      </c>
      <c r="AB363" s="18">
        <v>56892</v>
      </c>
    </row>
    <row r="364" spans="1:28" s="15" customFormat="1" x14ac:dyDescent="0.25">
      <c r="A364" s="17">
        <v>7</v>
      </c>
      <c r="B364" s="17" t="s">
        <v>60</v>
      </c>
      <c r="C364" s="17" t="s">
        <v>1042</v>
      </c>
      <c r="D364" s="17" t="s">
        <v>1673</v>
      </c>
      <c r="E364" s="17" t="s">
        <v>1674</v>
      </c>
      <c r="F364" s="17" t="s">
        <v>75</v>
      </c>
      <c r="G364" s="17" t="s">
        <v>76</v>
      </c>
      <c r="H364" s="17">
        <v>724</v>
      </c>
      <c r="I364" s="17">
        <v>687</v>
      </c>
      <c r="J364" s="17">
        <v>37</v>
      </c>
      <c r="K364" s="17" t="s">
        <v>37</v>
      </c>
      <c r="L364" s="18">
        <v>19227.919999999998</v>
      </c>
      <c r="M364" s="18">
        <v>1836.63</v>
      </c>
      <c r="N364" s="18">
        <v>229.45</v>
      </c>
      <c r="O364" s="18">
        <v>21294</v>
      </c>
      <c r="P364" s="18">
        <v>577.95000000000005</v>
      </c>
      <c r="Q364" s="18">
        <v>191.91</v>
      </c>
      <c r="R364" s="18">
        <v>22.14</v>
      </c>
      <c r="S364" s="18">
        <v>792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19805.87</v>
      </c>
      <c r="Z364" s="18">
        <v>2028.54</v>
      </c>
      <c r="AA364" s="18">
        <v>251.59</v>
      </c>
      <c r="AB364" s="18">
        <v>22086</v>
      </c>
    </row>
    <row r="365" spans="1:28" s="15" customFormat="1" x14ac:dyDescent="0.25">
      <c r="A365" s="17">
        <v>8</v>
      </c>
      <c r="B365" s="17" t="s">
        <v>996</v>
      </c>
      <c r="C365" s="17" t="s">
        <v>1662</v>
      </c>
      <c r="D365" s="17" t="s">
        <v>1021</v>
      </c>
      <c r="E365" s="17" t="s">
        <v>1022</v>
      </c>
      <c r="F365" s="17" t="s">
        <v>75</v>
      </c>
      <c r="G365" s="17" t="s">
        <v>76</v>
      </c>
      <c r="H365" s="17">
        <v>47263</v>
      </c>
      <c r="I365" s="17">
        <v>46981</v>
      </c>
      <c r="J365" s="17">
        <v>282</v>
      </c>
      <c r="K365" s="17" t="s">
        <v>37</v>
      </c>
      <c r="L365" s="18">
        <v>72159.98</v>
      </c>
      <c r="M365" s="18">
        <v>16929.310000000001</v>
      </c>
      <c r="N365" s="18">
        <v>5556.71</v>
      </c>
      <c r="O365" s="18">
        <v>94646</v>
      </c>
      <c r="P365" s="18">
        <v>2306.2600000000002</v>
      </c>
      <c r="Q365" s="18">
        <v>765.96</v>
      </c>
      <c r="R365" s="18">
        <v>168.78</v>
      </c>
      <c r="S365" s="18">
        <v>3241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18">
        <v>74466.240000000005</v>
      </c>
      <c r="Z365" s="18">
        <v>17695.27</v>
      </c>
      <c r="AA365" s="18">
        <v>5725.49</v>
      </c>
      <c r="AB365" s="18">
        <v>97887</v>
      </c>
    </row>
    <row r="366" spans="1:28" s="15" customFormat="1" x14ac:dyDescent="0.25">
      <c r="A366" s="17">
        <v>9</v>
      </c>
      <c r="B366" s="17" t="s">
        <v>977</v>
      </c>
      <c r="C366" s="17" t="s">
        <v>1662</v>
      </c>
      <c r="D366" s="17" t="s">
        <v>1023</v>
      </c>
      <c r="E366" s="17" t="s">
        <v>1024</v>
      </c>
      <c r="F366" s="17" t="s">
        <v>75</v>
      </c>
      <c r="G366" s="17" t="s">
        <v>76</v>
      </c>
      <c r="H366" s="17">
        <v>5920</v>
      </c>
      <c r="I366" s="17">
        <v>5843</v>
      </c>
      <c r="J366" s="17">
        <v>77</v>
      </c>
      <c r="K366" s="17" t="s">
        <v>37</v>
      </c>
      <c r="L366" s="18">
        <v>94054.7</v>
      </c>
      <c r="M366" s="18">
        <v>8961.39</v>
      </c>
      <c r="N366" s="18">
        <v>262.91000000000003</v>
      </c>
      <c r="O366" s="18">
        <v>103279</v>
      </c>
      <c r="P366" s="18">
        <v>3271.79</v>
      </c>
      <c r="Q366" s="18">
        <v>931.13</v>
      </c>
      <c r="R366" s="18">
        <v>46.08</v>
      </c>
      <c r="S366" s="18">
        <v>4249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97326.49</v>
      </c>
      <c r="Z366" s="18">
        <v>9892.52</v>
      </c>
      <c r="AA366" s="18">
        <v>308.99</v>
      </c>
      <c r="AB366" s="18">
        <v>107528</v>
      </c>
    </row>
    <row r="367" spans="1:28" s="15" customFormat="1" x14ac:dyDescent="0.25">
      <c r="A367" s="17">
        <v>10</v>
      </c>
      <c r="B367" s="17" t="s">
        <v>977</v>
      </c>
      <c r="C367" s="17" t="s">
        <v>1662</v>
      </c>
      <c r="D367" s="17" t="s">
        <v>1025</v>
      </c>
      <c r="E367" s="17" t="s">
        <v>1026</v>
      </c>
      <c r="F367" s="17" t="s">
        <v>75</v>
      </c>
      <c r="G367" s="17" t="s">
        <v>76</v>
      </c>
      <c r="H367" s="17">
        <v>20374</v>
      </c>
      <c r="I367" s="17">
        <v>20374</v>
      </c>
      <c r="J367" s="17">
        <v>183</v>
      </c>
      <c r="K367" s="17" t="s">
        <v>769</v>
      </c>
      <c r="L367" s="18">
        <v>52780.61</v>
      </c>
      <c r="M367" s="18">
        <v>15536.97</v>
      </c>
      <c r="N367" s="18">
        <v>3743.42</v>
      </c>
      <c r="O367" s="18">
        <v>72061</v>
      </c>
      <c r="P367" s="18">
        <v>1626.82</v>
      </c>
      <c r="Q367" s="18">
        <v>563.65</v>
      </c>
      <c r="R367" s="18">
        <v>109.53</v>
      </c>
      <c r="S367" s="18">
        <v>2300</v>
      </c>
      <c r="T367" s="18">
        <v>0</v>
      </c>
      <c r="U367" s="18">
        <v>0</v>
      </c>
      <c r="V367" s="18">
        <v>0</v>
      </c>
      <c r="W367" s="18">
        <v>0</v>
      </c>
      <c r="X367" s="18"/>
      <c r="Y367" s="18">
        <v>54407.43</v>
      </c>
      <c r="Z367" s="18">
        <v>16100.62</v>
      </c>
      <c r="AA367" s="18">
        <v>3852.95</v>
      </c>
      <c r="AB367" s="18">
        <v>74361</v>
      </c>
    </row>
    <row r="368" spans="1:28" s="15" customFormat="1" x14ac:dyDescent="0.25">
      <c r="A368" s="17">
        <v>11</v>
      </c>
      <c r="B368" s="17" t="s">
        <v>229</v>
      </c>
      <c r="C368" s="17" t="s">
        <v>1042</v>
      </c>
      <c r="D368" s="17" t="s">
        <v>1027</v>
      </c>
      <c r="E368" s="17" t="s">
        <v>1028</v>
      </c>
      <c r="F368" s="17" t="s">
        <v>75</v>
      </c>
      <c r="G368" s="17" t="s">
        <v>76</v>
      </c>
      <c r="H368" s="17">
        <v>4100</v>
      </c>
      <c r="I368" s="17">
        <v>4051</v>
      </c>
      <c r="J368" s="17">
        <v>49</v>
      </c>
      <c r="K368" s="17" t="s">
        <v>37</v>
      </c>
      <c r="L368" s="18">
        <v>62895.25</v>
      </c>
      <c r="M368" s="18">
        <v>16001.04</v>
      </c>
      <c r="N368" s="18">
        <v>1030.71</v>
      </c>
      <c r="O368" s="18">
        <v>79927</v>
      </c>
      <c r="P368" s="18">
        <v>3195.85</v>
      </c>
      <c r="Q368" s="18">
        <v>624.82000000000005</v>
      </c>
      <c r="R368" s="18">
        <v>29.33</v>
      </c>
      <c r="S368" s="18">
        <v>3850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66091.100000000006</v>
      </c>
      <c r="Z368" s="18">
        <v>16625.86</v>
      </c>
      <c r="AA368" s="18">
        <v>1060.04</v>
      </c>
      <c r="AB368" s="18">
        <v>83777</v>
      </c>
    </row>
    <row r="369" spans="1:31" s="15" customFormat="1" x14ac:dyDescent="0.25">
      <c r="A369" s="17">
        <v>12</v>
      </c>
      <c r="B369" s="17" t="s">
        <v>103</v>
      </c>
      <c r="C369" s="17" t="s">
        <v>1662</v>
      </c>
      <c r="D369" s="17" t="s">
        <v>1029</v>
      </c>
      <c r="E369" s="17" t="s">
        <v>1030</v>
      </c>
      <c r="F369" s="17" t="s">
        <v>75</v>
      </c>
      <c r="G369" s="17" t="s">
        <v>106</v>
      </c>
      <c r="H369" s="17">
        <v>33</v>
      </c>
      <c r="I369" s="17">
        <v>33</v>
      </c>
      <c r="J369" s="17">
        <v>0</v>
      </c>
      <c r="K369" s="17" t="s">
        <v>59</v>
      </c>
      <c r="L369" s="18">
        <v>111756.35</v>
      </c>
      <c r="M369" s="18">
        <v>10106.24</v>
      </c>
      <c r="N369" s="18">
        <v>2389.41</v>
      </c>
      <c r="O369" s="18">
        <v>124252</v>
      </c>
      <c r="P369" s="18">
        <v>125.12</v>
      </c>
      <c r="Q369" s="18">
        <v>1140.8800000000001</v>
      </c>
      <c r="R369" s="18">
        <v>0</v>
      </c>
      <c r="S369" s="18">
        <v>1266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111881.47</v>
      </c>
      <c r="Z369" s="18">
        <v>11247.12</v>
      </c>
      <c r="AA369" s="18">
        <v>2389.41</v>
      </c>
      <c r="AB369" s="18">
        <v>125518</v>
      </c>
    </row>
    <row r="370" spans="1:31" s="15" customFormat="1" x14ac:dyDescent="0.25">
      <c r="A370" s="17">
        <v>13</v>
      </c>
      <c r="B370" s="17" t="s">
        <v>103</v>
      </c>
      <c r="C370" s="17" t="s">
        <v>1042</v>
      </c>
      <c r="D370" s="17" t="s">
        <v>1031</v>
      </c>
      <c r="E370" s="17" t="s">
        <v>1032</v>
      </c>
      <c r="F370" s="17" t="s">
        <v>75</v>
      </c>
      <c r="G370" s="17" t="s">
        <v>106</v>
      </c>
      <c r="H370" s="17">
        <v>0</v>
      </c>
      <c r="I370" s="17">
        <v>0</v>
      </c>
      <c r="J370" s="17">
        <v>58</v>
      </c>
      <c r="K370" s="17" t="s">
        <v>107</v>
      </c>
      <c r="L370" s="18">
        <v>1258.6600000000001</v>
      </c>
      <c r="M370" s="18">
        <v>61.37</v>
      </c>
      <c r="N370" s="18">
        <v>2489.9699999999998</v>
      </c>
      <c r="O370" s="18">
        <v>3810</v>
      </c>
      <c r="P370" s="18">
        <v>541.39</v>
      </c>
      <c r="Q370" s="18">
        <v>34.9</v>
      </c>
      <c r="R370" s="18">
        <v>34.71</v>
      </c>
      <c r="S370" s="18">
        <v>611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18">
        <v>1800.05</v>
      </c>
      <c r="Z370" s="18">
        <v>96.27</v>
      </c>
      <c r="AA370" s="18">
        <v>2524.6799999999998</v>
      </c>
      <c r="AB370" s="18">
        <v>4421</v>
      </c>
    </row>
    <row r="371" spans="1:31" s="15" customFormat="1" x14ac:dyDescent="0.25">
      <c r="A371" s="17">
        <v>14</v>
      </c>
      <c r="B371" s="17" t="s">
        <v>103</v>
      </c>
      <c r="C371" s="17" t="s">
        <v>1042</v>
      </c>
      <c r="D371" s="17" t="s">
        <v>1033</v>
      </c>
      <c r="E371" s="17" t="s">
        <v>1034</v>
      </c>
      <c r="F371" s="17" t="s">
        <v>75</v>
      </c>
      <c r="G371" s="17" t="s">
        <v>106</v>
      </c>
      <c r="H371" s="17">
        <v>0</v>
      </c>
      <c r="I371" s="17">
        <v>0</v>
      </c>
      <c r="J371" s="17">
        <v>261</v>
      </c>
      <c r="K371" s="17" t="s">
        <v>107</v>
      </c>
      <c r="L371" s="18">
        <v>33373.1</v>
      </c>
      <c r="M371" s="18">
        <v>3915.75</v>
      </c>
      <c r="N371" s="18">
        <v>2890.15</v>
      </c>
      <c r="O371" s="18">
        <v>40179</v>
      </c>
      <c r="P371" s="18">
        <v>1998.8</v>
      </c>
      <c r="Q371" s="18">
        <v>352.99</v>
      </c>
      <c r="R371" s="18">
        <v>156.21</v>
      </c>
      <c r="S371" s="18">
        <v>2508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35371.9</v>
      </c>
      <c r="Z371" s="18">
        <v>4268.74</v>
      </c>
      <c r="AA371" s="18">
        <v>3046.36</v>
      </c>
      <c r="AB371" s="18">
        <v>42687</v>
      </c>
    </row>
    <row r="372" spans="1:31" s="12" customFormat="1" ht="16.5" customHeight="1" x14ac:dyDescent="0.25">
      <c r="A372" s="10"/>
      <c r="B372" s="10"/>
      <c r="C372" s="10" t="s">
        <v>71</v>
      </c>
      <c r="D372" s="10"/>
      <c r="E372" s="10"/>
      <c r="F372" s="10"/>
      <c r="G372" s="10"/>
      <c r="H372" s="10"/>
      <c r="I372" s="10"/>
      <c r="J372" s="11">
        <f>SUM(J358:J371)</f>
        <v>1470</v>
      </c>
      <c r="K372" s="11"/>
      <c r="L372" s="11">
        <f t="shared" ref="L372:AB372" si="46">SUM(L358:L371)</f>
        <v>697105.7</v>
      </c>
      <c r="M372" s="11">
        <f t="shared" si="46"/>
        <v>148738.27999999997</v>
      </c>
      <c r="N372" s="11">
        <f t="shared" si="46"/>
        <v>36071.019999999997</v>
      </c>
      <c r="O372" s="11">
        <f t="shared" si="46"/>
        <v>881915</v>
      </c>
      <c r="P372" s="11">
        <f t="shared" si="46"/>
        <v>18930.5</v>
      </c>
      <c r="Q372" s="11">
        <f t="shared" si="46"/>
        <v>7251.7099999999982</v>
      </c>
      <c r="R372" s="11">
        <f t="shared" si="46"/>
        <v>879.79000000000008</v>
      </c>
      <c r="S372" s="11">
        <f t="shared" si="46"/>
        <v>27062</v>
      </c>
      <c r="T372" s="11">
        <f t="shared" si="46"/>
        <v>0</v>
      </c>
      <c r="U372" s="11">
        <f t="shared" si="46"/>
        <v>0</v>
      </c>
      <c r="V372" s="11">
        <f t="shared" si="46"/>
        <v>0</v>
      </c>
      <c r="W372" s="11">
        <f t="shared" si="46"/>
        <v>0</v>
      </c>
      <c r="X372" s="11">
        <f t="shared" si="46"/>
        <v>0</v>
      </c>
      <c r="Y372" s="11">
        <f t="shared" si="46"/>
        <v>716036.20000000007</v>
      </c>
      <c r="Z372" s="11">
        <f t="shared" si="46"/>
        <v>155989.98999999996</v>
      </c>
      <c r="AA372" s="11">
        <f t="shared" si="46"/>
        <v>36950.81</v>
      </c>
      <c r="AB372" s="11">
        <f t="shared" si="46"/>
        <v>908977</v>
      </c>
    </row>
    <row r="373" spans="1:31" s="12" customFormat="1" ht="16.5" customHeight="1" x14ac:dyDescent="0.25">
      <c r="A373" s="10"/>
      <c r="B373" s="10"/>
      <c r="C373" s="10" t="s">
        <v>119</v>
      </c>
      <c r="D373" s="10"/>
      <c r="E373" s="10"/>
      <c r="F373" s="10"/>
      <c r="G373" s="10"/>
      <c r="H373" s="10"/>
      <c r="I373" s="10"/>
      <c r="J373" s="11">
        <f>J372+J357</f>
        <v>17832</v>
      </c>
      <c r="K373" s="11"/>
      <c r="L373" s="11">
        <f t="shared" ref="L373:AB373" si="47">L372+L357</f>
        <v>3383515.370000001</v>
      </c>
      <c r="M373" s="11">
        <f t="shared" si="47"/>
        <v>323906.04999999993</v>
      </c>
      <c r="N373" s="11">
        <f t="shared" si="47"/>
        <v>102614.57999999999</v>
      </c>
      <c r="O373" s="11">
        <f t="shared" si="47"/>
        <v>3810036</v>
      </c>
      <c r="P373" s="11">
        <f t="shared" si="47"/>
        <v>123931.69</v>
      </c>
      <c r="Q373" s="11">
        <f t="shared" si="47"/>
        <v>34155.619999999995</v>
      </c>
      <c r="R373" s="11">
        <f t="shared" si="47"/>
        <v>8242.69</v>
      </c>
      <c r="S373" s="11">
        <f t="shared" si="47"/>
        <v>166330</v>
      </c>
      <c r="T373" s="11">
        <f t="shared" si="47"/>
        <v>0</v>
      </c>
      <c r="U373" s="11">
        <f t="shared" si="47"/>
        <v>132279.97</v>
      </c>
      <c r="V373" s="11">
        <f t="shared" si="47"/>
        <v>16360.78</v>
      </c>
      <c r="W373" s="11">
        <f t="shared" si="47"/>
        <v>7445.25</v>
      </c>
      <c r="X373" s="11">
        <f t="shared" si="47"/>
        <v>156086</v>
      </c>
      <c r="Y373" s="11">
        <f t="shared" si="47"/>
        <v>3375167.09</v>
      </c>
      <c r="Z373" s="11">
        <f t="shared" si="47"/>
        <v>341700.89</v>
      </c>
      <c r="AA373" s="11">
        <f t="shared" si="47"/>
        <v>103412.01999999999</v>
      </c>
      <c r="AB373" s="11">
        <f t="shared" si="47"/>
        <v>3820280</v>
      </c>
    </row>
    <row r="374" spans="1:31" ht="18" customHeight="1" x14ac:dyDescent="0.25">
      <c r="AC374" s="12"/>
    </row>
    <row r="375" spans="1:31" ht="18" customHeight="1" x14ac:dyDescent="0.25">
      <c r="Y375" s="34"/>
      <c r="AC375" s="12"/>
    </row>
    <row r="378" spans="1:31" ht="15.75" x14ac:dyDescent="0.25">
      <c r="E378" s="13" t="s">
        <v>120</v>
      </c>
      <c r="G378" s="14"/>
      <c r="H378" s="14"/>
      <c r="I378" s="14"/>
      <c r="J378" s="14"/>
      <c r="K378" s="14"/>
      <c r="L378" s="13" t="s">
        <v>122</v>
      </c>
      <c r="M378" s="13"/>
      <c r="O378" s="14"/>
      <c r="Q378" s="14"/>
      <c r="R378" s="13" t="s">
        <v>121</v>
      </c>
      <c r="T378" s="14"/>
      <c r="U378" s="14"/>
      <c r="W378" s="14"/>
      <c r="X378" s="14"/>
      <c r="Y378" s="13" t="s">
        <v>123</v>
      </c>
      <c r="Z378" s="14"/>
      <c r="AA378" s="14"/>
      <c r="AB378" s="14"/>
    </row>
    <row r="379" spans="1:31" ht="15.75" x14ac:dyDescent="0.25">
      <c r="E379" s="13" t="s">
        <v>124</v>
      </c>
      <c r="G379" s="14"/>
      <c r="H379" s="14"/>
      <c r="I379" s="14"/>
      <c r="J379" s="14"/>
      <c r="K379" s="14"/>
      <c r="L379" s="13" t="s">
        <v>124</v>
      </c>
      <c r="M379" s="13"/>
      <c r="O379" s="14"/>
      <c r="Q379" s="14"/>
      <c r="R379" s="13" t="s">
        <v>124</v>
      </c>
      <c r="T379" s="14"/>
      <c r="U379" s="14"/>
      <c r="W379" s="14"/>
      <c r="X379" s="14"/>
      <c r="Y379" s="13" t="s">
        <v>124</v>
      </c>
      <c r="Z379" s="14"/>
      <c r="AA379" s="14"/>
      <c r="AB379" s="14"/>
    </row>
    <row r="380" spans="1:31" ht="32.25" customHeight="1" x14ac:dyDescent="0.55000000000000004">
      <c r="A380" s="75" t="s">
        <v>0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1"/>
      <c r="AD380" s="1"/>
      <c r="AE380" s="1"/>
    </row>
    <row r="381" spans="1:31" ht="21.75" customHeight="1" x14ac:dyDescent="0.4">
      <c r="A381" s="76" t="s">
        <v>1709</v>
      </c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2"/>
      <c r="AD381" s="2"/>
      <c r="AE381" s="2"/>
    </row>
    <row r="382" spans="1:31" s="5" customFormat="1" ht="20.25" customHeight="1" x14ac:dyDescent="0.35">
      <c r="A382" s="3" t="s">
        <v>1</v>
      </c>
      <c r="B382" s="4"/>
      <c r="C382" s="3"/>
      <c r="D382" s="3"/>
      <c r="F382" s="3" t="s">
        <v>1042</v>
      </c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s="7" customFormat="1" ht="90" x14ac:dyDescent="0.25">
      <c r="A383" s="6" t="s">
        <v>3</v>
      </c>
      <c r="B383" s="6" t="s">
        <v>4</v>
      </c>
      <c r="C383" s="6" t="s">
        <v>5</v>
      </c>
      <c r="D383" s="6" t="s">
        <v>6</v>
      </c>
      <c r="E383" s="6" t="s">
        <v>7</v>
      </c>
      <c r="F383" s="6" t="s">
        <v>8</v>
      </c>
      <c r="G383" s="6" t="s">
        <v>9</v>
      </c>
      <c r="H383" s="6" t="s">
        <v>10</v>
      </c>
      <c r="I383" s="6" t="s">
        <v>11</v>
      </c>
      <c r="J383" s="6" t="s">
        <v>12</v>
      </c>
      <c r="K383" s="6" t="s">
        <v>13</v>
      </c>
      <c r="L383" s="6" t="s">
        <v>14</v>
      </c>
      <c r="M383" s="6" t="s">
        <v>15</v>
      </c>
      <c r="N383" s="6" t="s">
        <v>16</v>
      </c>
      <c r="O383" s="6" t="s">
        <v>17</v>
      </c>
      <c r="P383" s="6" t="s">
        <v>18</v>
      </c>
      <c r="Q383" s="6" t="s">
        <v>19</v>
      </c>
      <c r="R383" s="6" t="s">
        <v>20</v>
      </c>
      <c r="S383" s="6" t="s">
        <v>21</v>
      </c>
      <c r="T383" s="6" t="s">
        <v>22</v>
      </c>
      <c r="U383" s="6" t="s">
        <v>23</v>
      </c>
      <c r="V383" s="6" t="s">
        <v>24</v>
      </c>
      <c r="W383" s="6" t="s">
        <v>25</v>
      </c>
      <c r="X383" s="6" t="s">
        <v>26</v>
      </c>
      <c r="Y383" s="6" t="s">
        <v>27</v>
      </c>
      <c r="Z383" s="6" t="s">
        <v>28</v>
      </c>
      <c r="AA383" s="6" t="s">
        <v>29</v>
      </c>
      <c r="AB383" s="6" t="s">
        <v>30</v>
      </c>
    </row>
    <row r="384" spans="1:31" s="15" customFormat="1" x14ac:dyDescent="0.25">
      <c r="A384" s="17">
        <v>1</v>
      </c>
      <c r="B384" s="17" t="s">
        <v>977</v>
      </c>
      <c r="C384" s="17" t="s">
        <v>1662</v>
      </c>
      <c r="D384" s="17" t="s">
        <v>979</v>
      </c>
      <c r="E384" s="17" t="s">
        <v>980</v>
      </c>
      <c r="F384" s="17" t="s">
        <v>35</v>
      </c>
      <c r="G384" s="17" t="s">
        <v>144</v>
      </c>
      <c r="H384" s="17">
        <v>80109</v>
      </c>
      <c r="I384" s="17">
        <v>74944</v>
      </c>
      <c r="J384" s="17">
        <v>5165</v>
      </c>
      <c r="K384" s="17" t="s">
        <v>37</v>
      </c>
      <c r="L384" s="18">
        <v>367855.89</v>
      </c>
      <c r="M384" s="18">
        <v>4660.3100000000004</v>
      </c>
      <c r="N384" s="18">
        <v>2170.8000000000002</v>
      </c>
      <c r="O384" s="18">
        <v>374687</v>
      </c>
      <c r="P384" s="18">
        <v>30982.79</v>
      </c>
      <c r="Q384" s="18">
        <v>4468.96</v>
      </c>
      <c r="R384" s="18">
        <v>2324.25</v>
      </c>
      <c r="S384" s="18">
        <v>37776</v>
      </c>
      <c r="T384" s="18">
        <v>0</v>
      </c>
      <c r="U384" s="18">
        <v>139278.89000000001</v>
      </c>
      <c r="V384" s="18">
        <v>4660.3100000000004</v>
      </c>
      <c r="W384" s="18">
        <v>2170.8000000000002</v>
      </c>
      <c r="X384" s="18">
        <v>146110</v>
      </c>
      <c r="Y384" s="18">
        <v>259559.79</v>
      </c>
      <c r="Z384" s="18">
        <v>4468.96</v>
      </c>
      <c r="AA384" s="18">
        <v>2324.25</v>
      </c>
      <c r="AB384" s="18">
        <v>266353</v>
      </c>
    </row>
    <row r="385" spans="1:28" s="15" customFormat="1" x14ac:dyDescent="0.25">
      <c r="A385" s="17">
        <v>2</v>
      </c>
      <c r="B385" s="17" t="s">
        <v>103</v>
      </c>
      <c r="C385" s="17" t="s">
        <v>1662</v>
      </c>
      <c r="D385" s="17" t="s">
        <v>981</v>
      </c>
      <c r="E385" s="17" t="s">
        <v>982</v>
      </c>
      <c r="F385" s="17" t="s">
        <v>35</v>
      </c>
      <c r="G385" s="17" t="s">
        <v>983</v>
      </c>
      <c r="H385" s="17">
        <v>28396</v>
      </c>
      <c r="I385" s="17">
        <v>28396</v>
      </c>
      <c r="J385" s="17">
        <v>428</v>
      </c>
      <c r="K385" s="17" t="s">
        <v>848</v>
      </c>
      <c r="L385" s="18">
        <v>-2</v>
      </c>
      <c r="M385" s="18">
        <v>0</v>
      </c>
      <c r="N385" s="18">
        <v>0</v>
      </c>
      <c r="O385" s="18">
        <v>-2</v>
      </c>
      <c r="P385" s="18">
        <v>2944.67</v>
      </c>
      <c r="Q385" s="18">
        <v>1.73</v>
      </c>
      <c r="R385" s="18">
        <v>192.6</v>
      </c>
      <c r="S385" s="18">
        <v>3139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2942.67</v>
      </c>
      <c r="Z385" s="18">
        <v>1.73</v>
      </c>
      <c r="AA385" s="18">
        <v>192.6</v>
      </c>
      <c r="AB385" s="18">
        <v>3137</v>
      </c>
    </row>
    <row r="386" spans="1:28" s="15" customFormat="1" x14ac:dyDescent="0.25">
      <c r="A386" s="17">
        <v>3</v>
      </c>
      <c r="B386" s="17" t="s">
        <v>984</v>
      </c>
      <c r="C386" s="17" t="s">
        <v>1662</v>
      </c>
      <c r="D386" s="17" t="s">
        <v>985</v>
      </c>
      <c r="E386" s="17" t="s">
        <v>986</v>
      </c>
      <c r="F386" s="17" t="s">
        <v>35</v>
      </c>
      <c r="G386" s="17" t="s">
        <v>45</v>
      </c>
      <c r="H386" s="17">
        <v>62034</v>
      </c>
      <c r="I386" s="17">
        <v>61364</v>
      </c>
      <c r="J386" s="17">
        <v>2010</v>
      </c>
      <c r="K386" s="17" t="s">
        <v>37</v>
      </c>
      <c r="L386" s="18">
        <v>378754.42</v>
      </c>
      <c r="M386" s="18">
        <v>32510.639999999999</v>
      </c>
      <c r="N386" s="18">
        <v>12939.94</v>
      </c>
      <c r="O386" s="18">
        <v>424205</v>
      </c>
      <c r="P386" s="18">
        <v>11693.12</v>
      </c>
      <c r="Q386" s="18">
        <v>3979.38</v>
      </c>
      <c r="R386" s="18">
        <v>904.5</v>
      </c>
      <c r="S386" s="18">
        <v>16577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390447.54</v>
      </c>
      <c r="Z386" s="18">
        <v>36490.019999999997</v>
      </c>
      <c r="AA386" s="18">
        <v>13844.44</v>
      </c>
      <c r="AB386" s="18">
        <v>440782</v>
      </c>
    </row>
    <row r="387" spans="1:28" s="15" customFormat="1" x14ac:dyDescent="0.25">
      <c r="A387" s="17">
        <v>4</v>
      </c>
      <c r="B387" s="17" t="s">
        <v>984</v>
      </c>
      <c r="C387" s="17" t="s">
        <v>1662</v>
      </c>
      <c r="D387" s="17" t="s">
        <v>987</v>
      </c>
      <c r="E387" s="17" t="s">
        <v>988</v>
      </c>
      <c r="F387" s="17" t="s">
        <v>35</v>
      </c>
      <c r="G387" s="17" t="s">
        <v>41</v>
      </c>
      <c r="H387" s="17">
        <v>30398</v>
      </c>
      <c r="I387" s="17">
        <v>29112</v>
      </c>
      <c r="J387" s="17">
        <v>3858</v>
      </c>
      <c r="K387" s="17" t="s">
        <v>37</v>
      </c>
      <c r="L387" s="18">
        <v>285177.09999999998</v>
      </c>
      <c r="M387" s="18">
        <v>23523.11</v>
      </c>
      <c r="N387" s="18">
        <v>9413.7900000000009</v>
      </c>
      <c r="O387" s="18">
        <v>318114</v>
      </c>
      <c r="P387" s="18">
        <v>23149.73</v>
      </c>
      <c r="Q387" s="18">
        <v>2955.17</v>
      </c>
      <c r="R387" s="18">
        <v>1736.1</v>
      </c>
      <c r="S387" s="18">
        <v>27841</v>
      </c>
      <c r="T387" s="18">
        <v>0</v>
      </c>
      <c r="U387" s="18">
        <v>0</v>
      </c>
      <c r="V387" s="18">
        <v>0</v>
      </c>
      <c r="W387" s="18">
        <v>0</v>
      </c>
      <c r="X387" s="18"/>
      <c r="Y387" s="18">
        <v>308326.83</v>
      </c>
      <c r="Z387" s="18">
        <v>26478.28</v>
      </c>
      <c r="AA387" s="18">
        <v>11149.89</v>
      </c>
      <c r="AB387" s="18">
        <v>345955</v>
      </c>
    </row>
    <row r="388" spans="1:28" s="15" customFormat="1" x14ac:dyDescent="0.25">
      <c r="A388" s="17">
        <v>5</v>
      </c>
      <c r="B388" s="17" t="s">
        <v>984</v>
      </c>
      <c r="C388" s="17" t="s">
        <v>1662</v>
      </c>
      <c r="D388" s="17" t="s">
        <v>989</v>
      </c>
      <c r="E388" s="17" t="s">
        <v>990</v>
      </c>
      <c r="F388" s="17" t="s">
        <v>35</v>
      </c>
      <c r="G388" s="17" t="s">
        <v>45</v>
      </c>
      <c r="H388" s="17">
        <v>1999</v>
      </c>
      <c r="I388" s="17">
        <v>0</v>
      </c>
      <c r="J388" s="17">
        <v>1999</v>
      </c>
      <c r="K388" s="17" t="s">
        <v>37</v>
      </c>
      <c r="L388" s="18">
        <v>334034.31</v>
      </c>
      <c r="M388" s="18">
        <v>29118.1</v>
      </c>
      <c r="N388" s="18">
        <v>11962.59</v>
      </c>
      <c r="O388" s="18">
        <v>375115</v>
      </c>
      <c r="P388" s="18">
        <v>11934.25</v>
      </c>
      <c r="Q388" s="18">
        <v>3571.2</v>
      </c>
      <c r="R388" s="18">
        <v>899.55</v>
      </c>
      <c r="S388" s="18">
        <v>16405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345968.56</v>
      </c>
      <c r="Z388" s="18">
        <v>32689.3</v>
      </c>
      <c r="AA388" s="18">
        <v>12862.14</v>
      </c>
      <c r="AB388" s="18">
        <v>391520</v>
      </c>
    </row>
    <row r="389" spans="1:28" s="15" customFormat="1" x14ac:dyDescent="0.25">
      <c r="A389" s="17">
        <v>6</v>
      </c>
      <c r="B389" s="17" t="s">
        <v>984</v>
      </c>
      <c r="C389" s="17" t="s">
        <v>1042</v>
      </c>
      <c r="D389" s="17" t="s">
        <v>992</v>
      </c>
      <c r="E389" s="17" t="s">
        <v>993</v>
      </c>
      <c r="F389" s="17" t="s">
        <v>35</v>
      </c>
      <c r="G389" s="17" t="s">
        <v>45</v>
      </c>
      <c r="H389" s="17">
        <v>21594</v>
      </c>
      <c r="I389" s="17">
        <v>21594</v>
      </c>
      <c r="J389" s="17">
        <v>0</v>
      </c>
      <c r="K389" s="17" t="s">
        <v>59</v>
      </c>
      <c r="L389" s="18">
        <v>22220.95</v>
      </c>
      <c r="M389" s="18">
        <v>2462.0500000000002</v>
      </c>
      <c r="N389" s="18">
        <v>0</v>
      </c>
      <c r="O389" s="18">
        <v>24683</v>
      </c>
      <c r="P389" s="18">
        <v>852.36</v>
      </c>
      <c r="Q389" s="18">
        <v>225.64</v>
      </c>
      <c r="R389" s="18">
        <v>0</v>
      </c>
      <c r="S389" s="18">
        <v>1078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23073.31</v>
      </c>
      <c r="Z389" s="18">
        <v>2687.69</v>
      </c>
      <c r="AA389" s="18">
        <v>0</v>
      </c>
      <c r="AB389" s="18">
        <v>25761</v>
      </c>
    </row>
    <row r="390" spans="1:28" s="15" customFormat="1" x14ac:dyDescent="0.25">
      <c r="A390" s="17">
        <v>7</v>
      </c>
      <c r="B390" s="17" t="s">
        <v>984</v>
      </c>
      <c r="C390" s="17" t="s">
        <v>1662</v>
      </c>
      <c r="D390" s="17" t="s">
        <v>994</v>
      </c>
      <c r="E390" s="17" t="s">
        <v>995</v>
      </c>
      <c r="F390" s="17" t="s">
        <v>35</v>
      </c>
      <c r="G390" s="17" t="s">
        <v>41</v>
      </c>
      <c r="H390" s="17">
        <v>70678</v>
      </c>
      <c r="I390" s="17">
        <v>70678</v>
      </c>
      <c r="J390" s="17">
        <v>0</v>
      </c>
      <c r="K390" s="17" t="s">
        <v>59</v>
      </c>
      <c r="L390" s="18">
        <v>325646.95</v>
      </c>
      <c r="M390" s="18">
        <v>25741.29</v>
      </c>
      <c r="N390" s="18">
        <v>14609.76</v>
      </c>
      <c r="O390" s="18">
        <v>365998</v>
      </c>
      <c r="P390" s="18">
        <v>742.48</v>
      </c>
      <c r="Q390" s="18">
        <v>3512.52</v>
      </c>
      <c r="R390" s="18">
        <v>0</v>
      </c>
      <c r="S390" s="18">
        <v>4255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326389.43</v>
      </c>
      <c r="Z390" s="18">
        <v>29253.81</v>
      </c>
      <c r="AA390" s="18">
        <v>14609.76</v>
      </c>
      <c r="AB390" s="18">
        <v>370253</v>
      </c>
    </row>
    <row r="391" spans="1:28" s="15" customFormat="1" x14ac:dyDescent="0.25">
      <c r="A391" s="17">
        <v>8</v>
      </c>
      <c r="B391" s="17" t="s">
        <v>996</v>
      </c>
      <c r="C391" s="17" t="s">
        <v>1662</v>
      </c>
      <c r="D391" s="17" t="s">
        <v>997</v>
      </c>
      <c r="E391" s="17" t="s">
        <v>998</v>
      </c>
      <c r="F391" s="17" t="s">
        <v>35</v>
      </c>
      <c r="G391" s="17" t="s">
        <v>41</v>
      </c>
      <c r="H391" s="17">
        <v>79442</v>
      </c>
      <c r="I391" s="17">
        <v>77992</v>
      </c>
      <c r="J391" s="17">
        <v>4350</v>
      </c>
      <c r="K391" s="17" t="s">
        <v>37</v>
      </c>
      <c r="L391" s="18">
        <v>471325.07</v>
      </c>
      <c r="M391" s="18">
        <v>17753.330000000002</v>
      </c>
      <c r="N391" s="18">
        <v>6987.6</v>
      </c>
      <c r="O391" s="18">
        <v>496066</v>
      </c>
      <c r="P391" s="18">
        <v>27410.17</v>
      </c>
      <c r="Q391" s="18">
        <v>4768.33</v>
      </c>
      <c r="R391" s="18">
        <v>1957.5</v>
      </c>
      <c r="S391" s="18">
        <v>34136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498735.24</v>
      </c>
      <c r="Z391" s="18">
        <v>22521.66</v>
      </c>
      <c r="AA391" s="18">
        <v>8945.1</v>
      </c>
      <c r="AB391" s="18">
        <v>530202</v>
      </c>
    </row>
    <row r="392" spans="1:28" s="15" customFormat="1" x14ac:dyDescent="0.25">
      <c r="A392" s="17">
        <v>9</v>
      </c>
      <c r="B392" s="17" t="s">
        <v>977</v>
      </c>
      <c r="C392" s="17" t="s">
        <v>1662</v>
      </c>
      <c r="D392" s="17" t="s">
        <v>999</v>
      </c>
      <c r="E392" s="17" t="s">
        <v>1000</v>
      </c>
      <c r="F392" s="17" t="s">
        <v>35</v>
      </c>
      <c r="G392" s="17" t="s">
        <v>215</v>
      </c>
      <c r="H392" s="17">
        <v>180785</v>
      </c>
      <c r="I392" s="17">
        <v>180785</v>
      </c>
      <c r="J392" s="17">
        <v>0</v>
      </c>
      <c r="K392" s="17" t="s">
        <v>59</v>
      </c>
      <c r="L392" s="18">
        <v>244326.94</v>
      </c>
      <c r="M392" s="18">
        <v>26538.82</v>
      </c>
      <c r="N392" s="18">
        <v>1694.24</v>
      </c>
      <c r="O392" s="18">
        <v>272560</v>
      </c>
      <c r="P392" s="18">
        <v>852.76</v>
      </c>
      <c r="Q392" s="18">
        <v>2538.2399999999998</v>
      </c>
      <c r="R392" s="18">
        <v>0</v>
      </c>
      <c r="S392" s="18">
        <v>3391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245179.7</v>
      </c>
      <c r="Z392" s="18">
        <v>29077.06</v>
      </c>
      <c r="AA392" s="18">
        <v>1694.24</v>
      </c>
      <c r="AB392" s="18">
        <v>275951</v>
      </c>
    </row>
    <row r="393" spans="1:28" s="15" customFormat="1" x14ac:dyDescent="0.25">
      <c r="A393" s="17">
        <v>10</v>
      </c>
      <c r="B393" s="17" t="s">
        <v>229</v>
      </c>
      <c r="C393" s="17" t="s">
        <v>1042</v>
      </c>
      <c r="D393" s="17" t="s">
        <v>1001</v>
      </c>
      <c r="E393" s="17" t="s">
        <v>1002</v>
      </c>
      <c r="F393" s="17" t="s">
        <v>35</v>
      </c>
      <c r="G393" s="17" t="s">
        <v>590</v>
      </c>
      <c r="H393" s="17">
        <v>88886</v>
      </c>
      <c r="I393" s="17">
        <v>88886</v>
      </c>
      <c r="J393" s="17">
        <v>602</v>
      </c>
      <c r="K393" s="17" t="s">
        <v>848</v>
      </c>
      <c r="L393" s="18">
        <v>168039.03</v>
      </c>
      <c r="M393" s="18">
        <v>15547.47</v>
      </c>
      <c r="N393" s="18">
        <v>4026.5</v>
      </c>
      <c r="O393" s="18">
        <v>187613</v>
      </c>
      <c r="P393" s="18">
        <v>3906.64</v>
      </c>
      <c r="Q393" s="18">
        <v>1753.46</v>
      </c>
      <c r="R393" s="18">
        <v>270.89999999999998</v>
      </c>
      <c r="S393" s="18">
        <v>5931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171945.67</v>
      </c>
      <c r="Z393" s="18">
        <v>17300.93</v>
      </c>
      <c r="AA393" s="18">
        <v>4297.3999999999996</v>
      </c>
      <c r="AB393" s="18">
        <v>193544</v>
      </c>
    </row>
    <row r="394" spans="1:28" s="15" customFormat="1" x14ac:dyDescent="0.25">
      <c r="A394" s="17">
        <v>11</v>
      </c>
      <c r="B394" s="17" t="s">
        <v>1003</v>
      </c>
      <c r="C394" s="17" t="s">
        <v>1662</v>
      </c>
      <c r="D394" s="17" t="s">
        <v>1004</v>
      </c>
      <c r="E394" s="17" t="s">
        <v>1005</v>
      </c>
      <c r="F394" s="17" t="s">
        <v>35</v>
      </c>
      <c r="G394" s="17" t="s">
        <v>1006</v>
      </c>
      <c r="H394" s="17">
        <v>130</v>
      </c>
      <c r="I394" s="17">
        <v>130</v>
      </c>
      <c r="J394" s="17">
        <v>0</v>
      </c>
      <c r="K394" s="17" t="s">
        <v>59</v>
      </c>
      <c r="L394" s="18">
        <v>14017.38</v>
      </c>
      <c r="M394" s="18">
        <v>1049.28</v>
      </c>
      <c r="N394" s="18">
        <v>57.34</v>
      </c>
      <c r="O394" s="18">
        <v>15124</v>
      </c>
      <c r="P394" s="18">
        <v>742.02</v>
      </c>
      <c r="Q394" s="18">
        <v>141.97999999999999</v>
      </c>
      <c r="R394" s="18">
        <v>0</v>
      </c>
      <c r="S394" s="18">
        <v>884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14759.4</v>
      </c>
      <c r="Z394" s="18">
        <v>1191.26</v>
      </c>
      <c r="AA394" s="18">
        <v>57.34</v>
      </c>
      <c r="AB394" s="18">
        <v>16008</v>
      </c>
    </row>
    <row r="395" spans="1:28" s="15" customFormat="1" x14ac:dyDescent="0.25">
      <c r="A395" s="17">
        <v>12</v>
      </c>
      <c r="B395" s="17" t="s">
        <v>1007</v>
      </c>
      <c r="C395" s="17" t="s">
        <v>1662</v>
      </c>
      <c r="D395" s="17" t="s">
        <v>1008</v>
      </c>
      <c r="E395" s="17" t="s">
        <v>1009</v>
      </c>
      <c r="F395" s="17" t="s">
        <v>35</v>
      </c>
      <c r="G395" s="17" t="s">
        <v>1010</v>
      </c>
      <c r="H395" s="17">
        <v>6025</v>
      </c>
      <c r="I395" s="17">
        <v>6025</v>
      </c>
      <c r="J395" s="17">
        <v>0</v>
      </c>
      <c r="K395" s="17" t="s">
        <v>59</v>
      </c>
      <c r="L395" s="18">
        <v>47732.85</v>
      </c>
      <c r="M395" s="18">
        <v>6806.5</v>
      </c>
      <c r="N395" s="18">
        <v>2598.65</v>
      </c>
      <c r="O395" s="18">
        <v>57138</v>
      </c>
      <c r="P395" s="18">
        <v>659.99</v>
      </c>
      <c r="Q395" s="18">
        <v>517.01</v>
      </c>
      <c r="R395" s="18">
        <v>0</v>
      </c>
      <c r="S395" s="18">
        <v>1177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48392.84</v>
      </c>
      <c r="Z395" s="18">
        <v>7323.51</v>
      </c>
      <c r="AA395" s="18">
        <v>2598.65</v>
      </c>
      <c r="AB395" s="18">
        <v>58315</v>
      </c>
    </row>
    <row r="396" spans="1:28" s="22" customFormat="1" x14ac:dyDescent="0.25">
      <c r="A396" s="19"/>
      <c r="B396" s="19"/>
      <c r="C396" s="10" t="s">
        <v>71</v>
      </c>
      <c r="D396" s="19"/>
      <c r="E396" s="19"/>
      <c r="F396" s="19"/>
      <c r="G396" s="19"/>
      <c r="H396" s="19"/>
      <c r="I396" s="19"/>
      <c r="J396" s="19">
        <f>SUM(J384:J395)</f>
        <v>18412</v>
      </c>
      <c r="K396" s="19"/>
      <c r="L396" s="19">
        <f t="shared" ref="L396:AB396" si="48">SUM(L384:L395)</f>
        <v>2659128.8899999997</v>
      </c>
      <c r="M396" s="19">
        <f t="shared" si="48"/>
        <v>185710.90000000002</v>
      </c>
      <c r="N396" s="19">
        <f t="shared" si="48"/>
        <v>66461.209999999992</v>
      </c>
      <c r="O396" s="19">
        <f t="shared" si="48"/>
        <v>2911301</v>
      </c>
      <c r="P396" s="19">
        <f t="shared" si="48"/>
        <v>115870.98</v>
      </c>
      <c r="Q396" s="19">
        <f t="shared" si="48"/>
        <v>28433.619999999995</v>
      </c>
      <c r="R396" s="19">
        <f t="shared" si="48"/>
        <v>8285.4</v>
      </c>
      <c r="S396" s="19">
        <f t="shared" si="48"/>
        <v>152590</v>
      </c>
      <c r="T396" s="19">
        <f t="shared" si="48"/>
        <v>0</v>
      </c>
      <c r="U396" s="19">
        <f t="shared" si="48"/>
        <v>139278.89000000001</v>
      </c>
      <c r="V396" s="19">
        <f t="shared" si="48"/>
        <v>4660.3100000000004</v>
      </c>
      <c r="W396" s="19">
        <f t="shared" si="48"/>
        <v>2170.8000000000002</v>
      </c>
      <c r="X396" s="19">
        <f t="shared" si="48"/>
        <v>146110</v>
      </c>
      <c r="Y396" s="19">
        <f t="shared" si="48"/>
        <v>2635720.98</v>
      </c>
      <c r="Z396" s="19">
        <f t="shared" si="48"/>
        <v>209484.21000000002</v>
      </c>
      <c r="AA396" s="19">
        <f t="shared" si="48"/>
        <v>72575.809999999983</v>
      </c>
      <c r="AB396" s="19">
        <f t="shared" si="48"/>
        <v>2917781</v>
      </c>
    </row>
    <row r="397" spans="1:28" s="15" customFormat="1" x14ac:dyDescent="0.25">
      <c r="A397" s="17">
        <v>1</v>
      </c>
      <c r="B397" s="17" t="s">
        <v>977</v>
      </c>
      <c r="C397" s="17" t="s">
        <v>1662</v>
      </c>
      <c r="D397" s="17" t="s">
        <v>1011</v>
      </c>
      <c r="E397" s="17" t="s">
        <v>1012</v>
      </c>
      <c r="F397" s="17" t="s">
        <v>75</v>
      </c>
      <c r="G397" s="17" t="s">
        <v>76</v>
      </c>
      <c r="H397" s="17">
        <v>1153</v>
      </c>
      <c r="I397" s="17">
        <v>1015</v>
      </c>
      <c r="J397" s="17">
        <v>138</v>
      </c>
      <c r="K397" s="17" t="s">
        <v>37</v>
      </c>
      <c r="L397" s="18">
        <v>27676.32</v>
      </c>
      <c r="M397" s="18">
        <v>9095.2900000000009</v>
      </c>
      <c r="N397" s="18">
        <v>1688.39</v>
      </c>
      <c r="O397" s="18">
        <v>38460</v>
      </c>
      <c r="P397" s="18">
        <v>1241.1400000000001</v>
      </c>
      <c r="Q397" s="18">
        <v>302.27</v>
      </c>
      <c r="R397" s="18">
        <v>82.59</v>
      </c>
      <c r="S397" s="18">
        <v>1626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28917.46</v>
      </c>
      <c r="Z397" s="18">
        <v>9397.56</v>
      </c>
      <c r="AA397" s="18">
        <v>1770.98</v>
      </c>
      <c r="AB397" s="18">
        <v>40086</v>
      </c>
    </row>
    <row r="398" spans="1:28" s="15" customFormat="1" x14ac:dyDescent="0.25">
      <c r="A398" s="17">
        <v>2</v>
      </c>
      <c r="B398" s="17" t="s">
        <v>977</v>
      </c>
      <c r="C398" s="17" t="s">
        <v>1662</v>
      </c>
      <c r="D398" s="17" t="s">
        <v>1013</v>
      </c>
      <c r="E398" s="17" t="s">
        <v>1014</v>
      </c>
      <c r="F398" s="17" t="s">
        <v>75</v>
      </c>
      <c r="G398" s="17" t="s">
        <v>76</v>
      </c>
      <c r="H398" s="17">
        <v>2177</v>
      </c>
      <c r="I398" s="17">
        <v>1799</v>
      </c>
      <c r="J398" s="17">
        <v>378</v>
      </c>
      <c r="K398" s="17" t="s">
        <v>37</v>
      </c>
      <c r="L398" s="18">
        <v>55080.93</v>
      </c>
      <c r="M398" s="18">
        <v>12337.64</v>
      </c>
      <c r="N398" s="18">
        <v>4061.43</v>
      </c>
      <c r="O398" s="18">
        <v>71480</v>
      </c>
      <c r="P398" s="18">
        <v>2964.3</v>
      </c>
      <c r="Q398" s="18">
        <v>598.47</v>
      </c>
      <c r="R398" s="18">
        <v>226.23</v>
      </c>
      <c r="S398" s="18">
        <v>3789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58045.23</v>
      </c>
      <c r="Z398" s="18">
        <v>12936.11</v>
      </c>
      <c r="AA398" s="18">
        <v>4287.66</v>
      </c>
      <c r="AB398" s="18">
        <v>75269</v>
      </c>
    </row>
    <row r="399" spans="1:28" s="15" customFormat="1" x14ac:dyDescent="0.25">
      <c r="A399" s="17">
        <v>3</v>
      </c>
      <c r="B399" s="17" t="s">
        <v>977</v>
      </c>
      <c r="C399" s="17" t="s">
        <v>1662</v>
      </c>
      <c r="D399" s="17" t="s">
        <v>1015</v>
      </c>
      <c r="E399" s="17" t="s">
        <v>1016</v>
      </c>
      <c r="F399" s="17" t="s">
        <v>75</v>
      </c>
      <c r="G399" s="17" t="s">
        <v>76</v>
      </c>
      <c r="H399" s="17">
        <v>17140</v>
      </c>
      <c r="I399" s="17">
        <v>17140</v>
      </c>
      <c r="J399" s="17">
        <v>0</v>
      </c>
      <c r="K399" s="17" t="s">
        <v>37</v>
      </c>
      <c r="L399" s="18">
        <v>31958.03</v>
      </c>
      <c r="M399" s="18">
        <v>10420.17</v>
      </c>
      <c r="N399" s="18">
        <v>2054.8000000000002</v>
      </c>
      <c r="O399" s="18">
        <v>44433</v>
      </c>
      <c r="P399" s="18">
        <v>249.69</v>
      </c>
      <c r="Q399" s="18">
        <v>350.31</v>
      </c>
      <c r="R399" s="18">
        <v>0</v>
      </c>
      <c r="S399" s="18">
        <v>600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32207.72</v>
      </c>
      <c r="Z399" s="18">
        <v>10770.48</v>
      </c>
      <c r="AA399" s="18">
        <v>2054.8000000000002</v>
      </c>
      <c r="AB399" s="18">
        <v>45033</v>
      </c>
    </row>
    <row r="400" spans="1:28" s="15" customFormat="1" x14ac:dyDescent="0.25">
      <c r="A400" s="17">
        <v>4</v>
      </c>
      <c r="B400" s="17" t="s">
        <v>977</v>
      </c>
      <c r="C400" s="17" t="s">
        <v>1662</v>
      </c>
      <c r="D400" s="17" t="s">
        <v>1017</v>
      </c>
      <c r="E400" s="17" t="s">
        <v>1018</v>
      </c>
      <c r="F400" s="17" t="s">
        <v>75</v>
      </c>
      <c r="G400" s="17" t="s">
        <v>76</v>
      </c>
      <c r="H400" s="17">
        <v>1519</v>
      </c>
      <c r="I400" s="17">
        <v>1306</v>
      </c>
      <c r="J400" s="17">
        <v>213</v>
      </c>
      <c r="K400" s="17" t="s">
        <v>37</v>
      </c>
      <c r="L400" s="18">
        <v>40517.97</v>
      </c>
      <c r="M400" s="18">
        <v>10621.32</v>
      </c>
      <c r="N400" s="18">
        <v>2808.71</v>
      </c>
      <c r="O400" s="18">
        <v>53948</v>
      </c>
      <c r="P400" s="18">
        <v>1779.42</v>
      </c>
      <c r="Q400" s="18">
        <v>439.1</v>
      </c>
      <c r="R400" s="18">
        <v>127.48</v>
      </c>
      <c r="S400" s="18">
        <v>2346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42297.39</v>
      </c>
      <c r="Z400" s="18">
        <v>11060.42</v>
      </c>
      <c r="AA400" s="18">
        <v>2936.19</v>
      </c>
      <c r="AB400" s="18">
        <v>56294</v>
      </c>
    </row>
    <row r="401" spans="1:29" s="15" customFormat="1" x14ac:dyDescent="0.25">
      <c r="A401" s="17">
        <v>5</v>
      </c>
      <c r="B401" s="17" t="s">
        <v>977</v>
      </c>
      <c r="C401" s="17" t="s">
        <v>1662</v>
      </c>
      <c r="D401" s="17" t="s">
        <v>1019</v>
      </c>
      <c r="E401" s="17" t="s">
        <v>1020</v>
      </c>
      <c r="F401" s="17" t="s">
        <v>75</v>
      </c>
      <c r="G401" s="17" t="s">
        <v>76</v>
      </c>
      <c r="H401" s="17">
        <v>21572</v>
      </c>
      <c r="I401" s="17">
        <v>21572</v>
      </c>
      <c r="J401" s="17">
        <v>0</v>
      </c>
      <c r="K401" s="17" t="s">
        <v>37</v>
      </c>
      <c r="L401" s="18">
        <v>39919.089999999997</v>
      </c>
      <c r="M401" s="18">
        <v>14231.01</v>
      </c>
      <c r="N401" s="18">
        <v>2741.9</v>
      </c>
      <c r="O401" s="18">
        <v>56892</v>
      </c>
      <c r="P401" s="18">
        <v>250.38</v>
      </c>
      <c r="Q401" s="18">
        <v>439.62</v>
      </c>
      <c r="R401" s="18">
        <v>0</v>
      </c>
      <c r="S401" s="18">
        <v>690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40169.47</v>
      </c>
      <c r="Z401" s="18">
        <v>14670.63</v>
      </c>
      <c r="AA401" s="18">
        <v>2741.9</v>
      </c>
      <c r="AB401" s="18">
        <v>57582</v>
      </c>
    </row>
    <row r="402" spans="1:29" s="15" customFormat="1" x14ac:dyDescent="0.25">
      <c r="A402" s="17">
        <v>6</v>
      </c>
      <c r="B402" s="17" t="s">
        <v>996</v>
      </c>
      <c r="C402" s="17" t="s">
        <v>1662</v>
      </c>
      <c r="D402" s="17" t="s">
        <v>1021</v>
      </c>
      <c r="E402" s="17" t="s">
        <v>1022</v>
      </c>
      <c r="F402" s="17" t="s">
        <v>75</v>
      </c>
      <c r="G402" s="17" t="s">
        <v>76</v>
      </c>
      <c r="H402" s="17">
        <v>47549</v>
      </c>
      <c r="I402" s="17">
        <v>47263</v>
      </c>
      <c r="J402" s="17">
        <v>286</v>
      </c>
      <c r="K402" s="17" t="s">
        <v>37</v>
      </c>
      <c r="L402" s="18">
        <v>74466.240000000005</v>
      </c>
      <c r="M402" s="18">
        <v>17695.27</v>
      </c>
      <c r="N402" s="18">
        <v>5725.49</v>
      </c>
      <c r="O402" s="18">
        <v>97887</v>
      </c>
      <c r="P402" s="18">
        <v>2334.7399999999998</v>
      </c>
      <c r="Q402" s="18">
        <v>817.09</v>
      </c>
      <c r="R402" s="18">
        <v>171.17</v>
      </c>
      <c r="S402" s="18">
        <v>3323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76800.98</v>
      </c>
      <c r="Z402" s="18">
        <v>18512.36</v>
      </c>
      <c r="AA402" s="18">
        <v>5896.66</v>
      </c>
      <c r="AB402" s="18">
        <v>101210</v>
      </c>
    </row>
    <row r="403" spans="1:29" s="15" customFormat="1" x14ac:dyDescent="0.25">
      <c r="A403" s="17">
        <v>7</v>
      </c>
      <c r="B403" s="17" t="s">
        <v>60</v>
      </c>
      <c r="C403" s="17" t="s">
        <v>1042</v>
      </c>
      <c r="D403" s="17" t="s">
        <v>1673</v>
      </c>
      <c r="E403" s="17" t="s">
        <v>1674</v>
      </c>
      <c r="F403" s="17" t="s">
        <v>75</v>
      </c>
      <c r="G403" s="17" t="s">
        <v>76</v>
      </c>
      <c r="H403" s="17">
        <v>766</v>
      </c>
      <c r="I403" s="17">
        <v>724</v>
      </c>
      <c r="J403" s="17">
        <v>42</v>
      </c>
      <c r="K403" s="17" t="s">
        <v>37</v>
      </c>
      <c r="L403" s="18">
        <v>19805.87</v>
      </c>
      <c r="M403" s="18">
        <v>2028.54</v>
      </c>
      <c r="N403" s="18">
        <v>251.59</v>
      </c>
      <c r="O403" s="18">
        <v>22086</v>
      </c>
      <c r="P403" s="18">
        <v>614.4</v>
      </c>
      <c r="Q403" s="18">
        <v>204.46</v>
      </c>
      <c r="R403" s="18">
        <v>25.14</v>
      </c>
      <c r="S403" s="18">
        <v>844</v>
      </c>
      <c r="T403" s="18">
        <v>0</v>
      </c>
      <c r="U403" s="18">
        <v>0</v>
      </c>
      <c r="V403" s="18">
        <v>0</v>
      </c>
      <c r="W403" s="18">
        <v>0</v>
      </c>
      <c r="X403" s="18"/>
      <c r="Y403" s="18">
        <v>20420.27</v>
      </c>
      <c r="Z403" s="18">
        <v>2233</v>
      </c>
      <c r="AA403" s="18">
        <v>276.73</v>
      </c>
      <c r="AB403" s="18">
        <v>22930</v>
      </c>
    </row>
    <row r="404" spans="1:29" s="15" customFormat="1" x14ac:dyDescent="0.25">
      <c r="A404" s="17">
        <v>8</v>
      </c>
      <c r="B404" s="17" t="s">
        <v>60</v>
      </c>
      <c r="C404" s="17" t="s">
        <v>1042</v>
      </c>
      <c r="D404" s="17" t="s">
        <v>1227</v>
      </c>
      <c r="E404" s="17" t="s">
        <v>1228</v>
      </c>
      <c r="F404" s="17" t="s">
        <v>75</v>
      </c>
      <c r="G404" s="17" t="s">
        <v>76</v>
      </c>
      <c r="H404" s="17">
        <v>778</v>
      </c>
      <c r="I404" s="17">
        <v>778</v>
      </c>
      <c r="J404" s="17">
        <v>0</v>
      </c>
      <c r="K404" s="17" t="s">
        <v>37</v>
      </c>
      <c r="L404" s="18">
        <v>59733.31</v>
      </c>
      <c r="M404" s="18">
        <v>21329.62</v>
      </c>
      <c r="N404" s="18">
        <v>4436.07</v>
      </c>
      <c r="O404" s="18">
        <v>85499</v>
      </c>
      <c r="P404" s="18">
        <v>281.23</v>
      </c>
      <c r="Q404" s="18">
        <v>661.77</v>
      </c>
      <c r="R404" s="18">
        <v>0</v>
      </c>
      <c r="S404" s="18">
        <v>943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60014.54</v>
      </c>
      <c r="Z404" s="18">
        <v>21991.39</v>
      </c>
      <c r="AA404" s="18">
        <v>4436.07</v>
      </c>
      <c r="AB404" s="18">
        <v>86442</v>
      </c>
    </row>
    <row r="405" spans="1:29" s="15" customFormat="1" x14ac:dyDescent="0.25">
      <c r="A405" s="17">
        <v>9</v>
      </c>
      <c r="B405" s="17" t="s">
        <v>977</v>
      </c>
      <c r="C405" s="17" t="s">
        <v>1662</v>
      </c>
      <c r="D405" s="17" t="s">
        <v>1023</v>
      </c>
      <c r="E405" s="17" t="s">
        <v>1024</v>
      </c>
      <c r="F405" s="17" t="s">
        <v>75</v>
      </c>
      <c r="G405" s="17" t="s">
        <v>76</v>
      </c>
      <c r="H405" s="17">
        <v>5920</v>
      </c>
      <c r="I405" s="17">
        <v>5920</v>
      </c>
      <c r="J405" s="17">
        <v>55</v>
      </c>
      <c r="K405" s="17" t="s">
        <v>848</v>
      </c>
      <c r="L405" s="18">
        <v>97326.49</v>
      </c>
      <c r="M405" s="18">
        <v>9892.52</v>
      </c>
      <c r="N405" s="18">
        <v>308.99</v>
      </c>
      <c r="O405" s="18">
        <v>107528</v>
      </c>
      <c r="P405" s="18">
        <v>738.66</v>
      </c>
      <c r="Q405" s="18">
        <v>993.42</v>
      </c>
      <c r="R405" s="18">
        <v>32.92</v>
      </c>
      <c r="S405" s="18">
        <v>1765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98065.15</v>
      </c>
      <c r="Z405" s="18">
        <v>10885.94</v>
      </c>
      <c r="AA405" s="18">
        <v>341.91</v>
      </c>
      <c r="AB405" s="18">
        <v>109293</v>
      </c>
    </row>
    <row r="406" spans="1:29" s="15" customFormat="1" x14ac:dyDescent="0.25">
      <c r="A406" s="17">
        <v>10</v>
      </c>
      <c r="B406" s="17" t="s">
        <v>977</v>
      </c>
      <c r="C406" s="17" t="s">
        <v>1662</v>
      </c>
      <c r="D406" s="17" t="s">
        <v>1025</v>
      </c>
      <c r="E406" s="17" t="s">
        <v>1026</v>
      </c>
      <c r="F406" s="17" t="s">
        <v>75</v>
      </c>
      <c r="G406" s="17" t="s">
        <v>76</v>
      </c>
      <c r="H406" s="17">
        <v>277</v>
      </c>
      <c r="I406" s="17">
        <v>0</v>
      </c>
      <c r="J406" s="17">
        <v>277</v>
      </c>
      <c r="K406" s="17" t="s">
        <v>37</v>
      </c>
      <c r="L406" s="18">
        <v>54407.43</v>
      </c>
      <c r="M406" s="18">
        <v>16100.62</v>
      </c>
      <c r="N406" s="18">
        <v>3852.95</v>
      </c>
      <c r="O406" s="18">
        <v>74361</v>
      </c>
      <c r="P406" s="18">
        <v>2301.3000000000002</v>
      </c>
      <c r="Q406" s="18">
        <v>593.91999999999996</v>
      </c>
      <c r="R406" s="18">
        <v>165.78</v>
      </c>
      <c r="S406" s="18">
        <v>3061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56708.73</v>
      </c>
      <c r="Z406" s="18">
        <v>16694.54</v>
      </c>
      <c r="AA406" s="18">
        <v>4018.73</v>
      </c>
      <c r="AB406" s="18">
        <v>77422</v>
      </c>
    </row>
    <row r="407" spans="1:29" s="15" customFormat="1" x14ac:dyDescent="0.25">
      <c r="A407" s="17">
        <v>11</v>
      </c>
      <c r="B407" s="17" t="s">
        <v>229</v>
      </c>
      <c r="C407" s="17" t="s">
        <v>1042</v>
      </c>
      <c r="D407" s="17" t="s">
        <v>1027</v>
      </c>
      <c r="E407" s="17" t="s">
        <v>1028</v>
      </c>
      <c r="F407" s="17" t="s">
        <v>75</v>
      </c>
      <c r="G407" s="17" t="s">
        <v>76</v>
      </c>
      <c r="H407" s="17">
        <v>4100</v>
      </c>
      <c r="I407" s="17">
        <v>4100</v>
      </c>
      <c r="J407" s="17">
        <v>35</v>
      </c>
      <c r="K407" s="17" t="s">
        <v>848</v>
      </c>
      <c r="L407" s="18">
        <v>66091.100000000006</v>
      </c>
      <c r="M407" s="18">
        <v>16625.86</v>
      </c>
      <c r="N407" s="18">
        <v>1060.04</v>
      </c>
      <c r="O407" s="18">
        <v>83777</v>
      </c>
      <c r="P407" s="18">
        <v>407.21</v>
      </c>
      <c r="Q407" s="18">
        <v>678.84</v>
      </c>
      <c r="R407" s="18">
        <v>20.95</v>
      </c>
      <c r="S407" s="18">
        <v>1107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66498.31</v>
      </c>
      <c r="Z407" s="18">
        <v>17304.7</v>
      </c>
      <c r="AA407" s="18">
        <v>1080.99</v>
      </c>
      <c r="AB407" s="18">
        <v>84884</v>
      </c>
    </row>
    <row r="408" spans="1:29" s="15" customFormat="1" x14ac:dyDescent="0.25">
      <c r="A408" s="17">
        <v>12</v>
      </c>
      <c r="B408" s="17" t="s">
        <v>103</v>
      </c>
      <c r="C408" s="17" t="s">
        <v>1662</v>
      </c>
      <c r="D408" s="17" t="s">
        <v>1029</v>
      </c>
      <c r="E408" s="17" t="s">
        <v>1030</v>
      </c>
      <c r="F408" s="17" t="s">
        <v>75</v>
      </c>
      <c r="G408" s="17" t="s">
        <v>106</v>
      </c>
      <c r="H408" s="17">
        <v>33</v>
      </c>
      <c r="I408" s="17">
        <v>33</v>
      </c>
      <c r="J408" s="17">
        <v>0</v>
      </c>
      <c r="K408" s="17" t="s">
        <v>59</v>
      </c>
      <c r="L408" s="18">
        <v>111881.47</v>
      </c>
      <c r="M408" s="18">
        <v>11247.12</v>
      </c>
      <c r="N408" s="18">
        <v>2389.41</v>
      </c>
      <c r="O408" s="18">
        <v>125518</v>
      </c>
      <c r="P408" s="18">
        <v>124.78</v>
      </c>
      <c r="Q408" s="18">
        <v>1180.22</v>
      </c>
      <c r="R408" s="18">
        <v>0</v>
      </c>
      <c r="S408" s="18">
        <v>1305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112006.25</v>
      </c>
      <c r="Z408" s="18">
        <v>12427.34</v>
      </c>
      <c r="AA408" s="18">
        <v>2389.41</v>
      </c>
      <c r="AB408" s="18">
        <v>126823</v>
      </c>
    </row>
    <row r="409" spans="1:29" s="15" customFormat="1" x14ac:dyDescent="0.25">
      <c r="A409" s="17">
        <v>13</v>
      </c>
      <c r="B409" s="17" t="s">
        <v>103</v>
      </c>
      <c r="C409" s="17" t="s">
        <v>1042</v>
      </c>
      <c r="D409" s="17" t="s">
        <v>1031</v>
      </c>
      <c r="E409" s="17" t="s">
        <v>1032</v>
      </c>
      <c r="F409" s="17" t="s">
        <v>75</v>
      </c>
      <c r="G409" s="17" t="s">
        <v>106</v>
      </c>
      <c r="H409" s="17">
        <v>0</v>
      </c>
      <c r="I409" s="17">
        <v>0</v>
      </c>
      <c r="J409" s="17">
        <v>58</v>
      </c>
      <c r="K409" s="17" t="s">
        <v>107</v>
      </c>
      <c r="L409" s="18">
        <v>1800.05</v>
      </c>
      <c r="M409" s="18">
        <v>96.27</v>
      </c>
      <c r="N409" s="18">
        <v>2524.6799999999998</v>
      </c>
      <c r="O409" s="18">
        <v>4421</v>
      </c>
      <c r="P409" s="18">
        <v>541.29</v>
      </c>
      <c r="Q409" s="18">
        <v>42</v>
      </c>
      <c r="R409" s="18">
        <v>34.71</v>
      </c>
      <c r="S409" s="18">
        <v>618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2341.34</v>
      </c>
      <c r="Z409" s="18">
        <v>138.27000000000001</v>
      </c>
      <c r="AA409" s="18">
        <v>2559.39</v>
      </c>
      <c r="AB409" s="18">
        <v>5039</v>
      </c>
    </row>
    <row r="410" spans="1:29" s="15" customFormat="1" x14ac:dyDescent="0.25">
      <c r="A410" s="17">
        <v>14</v>
      </c>
      <c r="B410" s="17" t="s">
        <v>103</v>
      </c>
      <c r="C410" s="17" t="s">
        <v>1042</v>
      </c>
      <c r="D410" s="17" t="s">
        <v>1033</v>
      </c>
      <c r="E410" s="17" t="s">
        <v>1034</v>
      </c>
      <c r="F410" s="17" t="s">
        <v>75</v>
      </c>
      <c r="G410" s="17" t="s">
        <v>106</v>
      </c>
      <c r="H410" s="17">
        <v>0</v>
      </c>
      <c r="I410" s="17">
        <v>0</v>
      </c>
      <c r="J410" s="17">
        <v>261</v>
      </c>
      <c r="K410" s="17" t="s">
        <v>107</v>
      </c>
      <c r="L410" s="18">
        <v>35371.9</v>
      </c>
      <c r="M410" s="18">
        <v>4268.74</v>
      </c>
      <c r="N410" s="18">
        <v>3046.36</v>
      </c>
      <c r="O410" s="18">
        <v>42687</v>
      </c>
      <c r="P410" s="18">
        <v>1998.86</v>
      </c>
      <c r="Q410" s="18">
        <v>386.93</v>
      </c>
      <c r="R410" s="18">
        <v>156.21</v>
      </c>
      <c r="S410" s="18">
        <v>2542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37370.76</v>
      </c>
      <c r="Z410" s="18">
        <v>4655.67</v>
      </c>
      <c r="AA410" s="18">
        <v>3202.57</v>
      </c>
      <c r="AB410" s="18">
        <v>45229</v>
      </c>
    </row>
    <row r="411" spans="1:29" s="12" customFormat="1" ht="16.5" customHeight="1" x14ac:dyDescent="0.25">
      <c r="A411" s="10"/>
      <c r="B411" s="10"/>
      <c r="C411" s="10" t="s">
        <v>71</v>
      </c>
      <c r="D411" s="10"/>
      <c r="E411" s="10"/>
      <c r="F411" s="10"/>
      <c r="G411" s="10"/>
      <c r="H411" s="10"/>
      <c r="I411" s="10"/>
      <c r="J411" s="11">
        <f>SUM(J397:J410)</f>
        <v>1743</v>
      </c>
      <c r="K411" s="11"/>
      <c r="L411" s="11">
        <f t="shared" ref="L411:AB411" si="49">SUM(L397:L410)</f>
        <v>716036.20000000007</v>
      </c>
      <c r="M411" s="11">
        <f t="shared" si="49"/>
        <v>155989.98999999996</v>
      </c>
      <c r="N411" s="11">
        <f t="shared" si="49"/>
        <v>36950.810000000005</v>
      </c>
      <c r="O411" s="11">
        <f t="shared" si="49"/>
        <v>908977</v>
      </c>
      <c r="P411" s="11">
        <f t="shared" si="49"/>
        <v>15827.399999999998</v>
      </c>
      <c r="Q411" s="11">
        <f t="shared" si="49"/>
        <v>7688.420000000001</v>
      </c>
      <c r="R411" s="11">
        <f t="shared" si="49"/>
        <v>1043.18</v>
      </c>
      <c r="S411" s="11">
        <f t="shared" si="49"/>
        <v>24559</v>
      </c>
      <c r="T411" s="11">
        <f t="shared" si="49"/>
        <v>0</v>
      </c>
      <c r="U411" s="11">
        <f t="shared" si="49"/>
        <v>0</v>
      </c>
      <c r="V411" s="11">
        <f t="shared" si="49"/>
        <v>0</v>
      </c>
      <c r="W411" s="11">
        <f t="shared" si="49"/>
        <v>0</v>
      </c>
      <c r="X411" s="11">
        <f t="shared" si="49"/>
        <v>0</v>
      </c>
      <c r="Y411" s="11">
        <f t="shared" si="49"/>
        <v>731863.6</v>
      </c>
      <c r="Z411" s="11">
        <f t="shared" si="49"/>
        <v>163678.41</v>
      </c>
      <c r="AA411" s="11">
        <f t="shared" si="49"/>
        <v>37993.99</v>
      </c>
      <c r="AB411" s="11">
        <f t="shared" si="49"/>
        <v>933536</v>
      </c>
    </row>
    <row r="412" spans="1:29" s="12" customFormat="1" ht="16.5" customHeight="1" x14ac:dyDescent="0.25">
      <c r="A412" s="10"/>
      <c r="B412" s="10"/>
      <c r="C412" s="10" t="s">
        <v>119</v>
      </c>
      <c r="D412" s="10"/>
      <c r="E412" s="10"/>
      <c r="F412" s="10"/>
      <c r="G412" s="10"/>
      <c r="H412" s="10"/>
      <c r="I412" s="10"/>
      <c r="J412" s="11">
        <f>J411+J396</f>
        <v>20155</v>
      </c>
      <c r="K412" s="11"/>
      <c r="L412" s="11">
        <f t="shared" ref="L412:AB412" si="50">L411+L396</f>
        <v>3375165.09</v>
      </c>
      <c r="M412" s="11">
        <f t="shared" si="50"/>
        <v>341700.89</v>
      </c>
      <c r="N412" s="11">
        <f t="shared" si="50"/>
        <v>103412.01999999999</v>
      </c>
      <c r="O412" s="11">
        <f t="shared" si="50"/>
        <v>3820278</v>
      </c>
      <c r="P412" s="11">
        <f t="shared" si="50"/>
        <v>131698.38</v>
      </c>
      <c r="Q412" s="11">
        <f t="shared" si="50"/>
        <v>36122.039999999994</v>
      </c>
      <c r="R412" s="11">
        <f t="shared" si="50"/>
        <v>9328.58</v>
      </c>
      <c r="S412" s="11">
        <f t="shared" si="50"/>
        <v>177149</v>
      </c>
      <c r="T412" s="11">
        <f t="shared" si="50"/>
        <v>0</v>
      </c>
      <c r="U412" s="11">
        <f t="shared" si="50"/>
        <v>139278.89000000001</v>
      </c>
      <c r="V412" s="11">
        <f t="shared" si="50"/>
        <v>4660.3100000000004</v>
      </c>
      <c r="W412" s="11">
        <f t="shared" si="50"/>
        <v>2170.8000000000002</v>
      </c>
      <c r="X412" s="11">
        <f t="shared" si="50"/>
        <v>146110</v>
      </c>
      <c r="Y412" s="11">
        <f t="shared" si="50"/>
        <v>3367584.58</v>
      </c>
      <c r="Z412" s="11">
        <f t="shared" si="50"/>
        <v>373162.62</v>
      </c>
      <c r="AA412" s="11">
        <f t="shared" si="50"/>
        <v>110569.79999999999</v>
      </c>
      <c r="AB412" s="11">
        <f t="shared" si="50"/>
        <v>3851317</v>
      </c>
    </row>
    <row r="413" spans="1:29" ht="18" customHeight="1" x14ac:dyDescent="0.25">
      <c r="AC413" s="12"/>
    </row>
    <row r="414" spans="1:29" ht="18" customHeight="1" x14ac:dyDescent="0.25">
      <c r="Y414" s="34"/>
      <c r="AC414" s="12"/>
    </row>
    <row r="417" spans="1:31" ht="15.75" x14ac:dyDescent="0.25">
      <c r="E417" s="13" t="s">
        <v>120</v>
      </c>
      <c r="G417" s="14"/>
      <c r="H417" s="14"/>
      <c r="I417" s="14"/>
      <c r="J417" s="14"/>
      <c r="K417" s="14"/>
      <c r="L417" s="13" t="s">
        <v>122</v>
      </c>
      <c r="M417" s="13"/>
      <c r="O417" s="14"/>
      <c r="Q417" s="14"/>
      <c r="R417" s="13" t="s">
        <v>121</v>
      </c>
      <c r="T417" s="14"/>
      <c r="U417" s="14"/>
      <c r="W417" s="14"/>
      <c r="X417" s="14"/>
      <c r="Y417" s="13" t="s">
        <v>123</v>
      </c>
      <c r="Z417" s="14"/>
      <c r="AA417" s="14"/>
      <c r="AB417" s="14"/>
    </row>
    <row r="418" spans="1:31" ht="15.75" x14ac:dyDescent="0.25">
      <c r="E418" s="13" t="s">
        <v>124</v>
      </c>
      <c r="G418" s="14"/>
      <c r="H418" s="14"/>
      <c r="I418" s="14"/>
      <c r="J418" s="14"/>
      <c r="K418" s="14"/>
      <c r="L418" s="13" t="s">
        <v>124</v>
      </c>
      <c r="M418" s="13"/>
      <c r="O418" s="14"/>
      <c r="Q418" s="14"/>
      <c r="R418" s="13" t="s">
        <v>124</v>
      </c>
      <c r="T418" s="14"/>
      <c r="U418" s="14"/>
      <c r="W418" s="14"/>
      <c r="X418" s="14"/>
      <c r="Y418" s="13" t="s">
        <v>124</v>
      </c>
      <c r="Z418" s="14"/>
      <c r="AA418" s="14"/>
      <c r="AB418" s="14"/>
    </row>
    <row r="419" spans="1:31" ht="32.25" customHeight="1" x14ac:dyDescent="0.55000000000000004">
      <c r="A419" s="75" t="s">
        <v>0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1"/>
      <c r="AD419" s="1"/>
      <c r="AE419" s="1"/>
    </row>
    <row r="420" spans="1:31" ht="21.75" customHeight="1" x14ac:dyDescent="0.4">
      <c r="A420" s="76" t="s">
        <v>1711</v>
      </c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2"/>
      <c r="AD420" s="2"/>
      <c r="AE420" s="2"/>
    </row>
    <row r="421" spans="1:31" s="5" customFormat="1" ht="20.25" customHeight="1" x14ac:dyDescent="0.35">
      <c r="A421" s="3" t="s">
        <v>1</v>
      </c>
      <c r="B421" s="4"/>
      <c r="C421" s="3"/>
      <c r="D421" s="3"/>
      <c r="F421" s="3" t="s">
        <v>1042</v>
      </c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s="7" customFormat="1" ht="90" x14ac:dyDescent="0.25">
      <c r="A422" s="6" t="s">
        <v>3</v>
      </c>
      <c r="B422" s="6" t="s">
        <v>4</v>
      </c>
      <c r="C422" s="6" t="s">
        <v>5</v>
      </c>
      <c r="D422" s="6" t="s">
        <v>6</v>
      </c>
      <c r="E422" s="6" t="s">
        <v>7</v>
      </c>
      <c r="F422" s="6" t="s">
        <v>8</v>
      </c>
      <c r="G422" s="6" t="s">
        <v>9</v>
      </c>
      <c r="H422" s="6" t="s">
        <v>10</v>
      </c>
      <c r="I422" s="6" t="s">
        <v>11</v>
      </c>
      <c r="J422" s="6" t="s">
        <v>12</v>
      </c>
      <c r="K422" s="6" t="s">
        <v>13</v>
      </c>
      <c r="L422" s="6" t="s">
        <v>14</v>
      </c>
      <c r="M422" s="6" t="s">
        <v>15</v>
      </c>
      <c r="N422" s="6" t="s">
        <v>16</v>
      </c>
      <c r="O422" s="6" t="s">
        <v>17</v>
      </c>
      <c r="P422" s="6" t="s">
        <v>18</v>
      </c>
      <c r="Q422" s="6" t="s">
        <v>19</v>
      </c>
      <c r="R422" s="6" t="s">
        <v>20</v>
      </c>
      <c r="S422" s="6" t="s">
        <v>21</v>
      </c>
      <c r="T422" s="6" t="s">
        <v>22</v>
      </c>
      <c r="U422" s="6" t="s">
        <v>23</v>
      </c>
      <c r="V422" s="6" t="s">
        <v>24</v>
      </c>
      <c r="W422" s="6" t="s">
        <v>25</v>
      </c>
      <c r="X422" s="6" t="s">
        <v>26</v>
      </c>
      <c r="Y422" s="6" t="s">
        <v>27</v>
      </c>
      <c r="Z422" s="6" t="s">
        <v>28</v>
      </c>
      <c r="AA422" s="6" t="s">
        <v>29</v>
      </c>
      <c r="AB422" s="6" t="s">
        <v>30</v>
      </c>
    </row>
    <row r="423" spans="1:31" s="15" customFormat="1" x14ac:dyDescent="0.25">
      <c r="A423" s="17">
        <v>1</v>
      </c>
      <c r="B423" s="17" t="s">
        <v>977</v>
      </c>
      <c r="C423" s="17" t="s">
        <v>1662</v>
      </c>
      <c r="D423" s="17" t="s">
        <v>979</v>
      </c>
      <c r="E423" s="17" t="s">
        <v>980</v>
      </c>
      <c r="F423" s="17" t="s">
        <v>35</v>
      </c>
      <c r="G423" s="17" t="s">
        <v>144</v>
      </c>
      <c r="H423" s="17">
        <v>86042</v>
      </c>
      <c r="I423" s="17">
        <v>80109</v>
      </c>
      <c r="J423" s="17">
        <v>5933</v>
      </c>
      <c r="K423" s="17" t="s">
        <v>37</v>
      </c>
      <c r="L423" s="18">
        <v>259559.79</v>
      </c>
      <c r="M423" s="18">
        <v>4468.96</v>
      </c>
      <c r="N423" s="18">
        <v>2324.25</v>
      </c>
      <c r="O423" s="18">
        <v>266353</v>
      </c>
      <c r="P423" s="18">
        <v>35009.040000000001</v>
      </c>
      <c r="Q423" s="18">
        <v>3312.11</v>
      </c>
      <c r="R423" s="18">
        <v>2669.85</v>
      </c>
      <c r="S423" s="18">
        <v>40991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294568.83</v>
      </c>
      <c r="Z423" s="18">
        <v>7781.07</v>
      </c>
      <c r="AA423" s="18">
        <v>4994.1000000000004</v>
      </c>
      <c r="AB423" s="18">
        <v>307344</v>
      </c>
    </row>
    <row r="424" spans="1:31" s="15" customFormat="1" x14ac:dyDescent="0.25">
      <c r="A424" s="17">
        <v>2</v>
      </c>
      <c r="B424" s="17" t="s">
        <v>103</v>
      </c>
      <c r="C424" s="17" t="s">
        <v>1662</v>
      </c>
      <c r="D424" s="17" t="s">
        <v>981</v>
      </c>
      <c r="E424" s="17" t="s">
        <v>982</v>
      </c>
      <c r="F424" s="17" t="s">
        <v>35</v>
      </c>
      <c r="G424" s="17" t="s">
        <v>983</v>
      </c>
      <c r="H424" s="17">
        <v>28460</v>
      </c>
      <c r="I424" s="17">
        <v>28396</v>
      </c>
      <c r="J424" s="17">
        <v>192</v>
      </c>
      <c r="K424" s="17" t="s">
        <v>37</v>
      </c>
      <c r="L424" s="18">
        <v>2942.67</v>
      </c>
      <c r="M424" s="18">
        <v>1.73</v>
      </c>
      <c r="N424" s="18">
        <v>192.6</v>
      </c>
      <c r="O424" s="18">
        <v>3137</v>
      </c>
      <c r="P424" s="18">
        <v>-920.12</v>
      </c>
      <c r="Q424" s="18">
        <v>16.72</v>
      </c>
      <c r="R424" s="18">
        <v>86.4</v>
      </c>
      <c r="S424" s="18">
        <v>-817</v>
      </c>
      <c r="T424" s="18">
        <v>0</v>
      </c>
      <c r="U424" s="18">
        <v>0</v>
      </c>
      <c r="V424" s="18">
        <v>0</v>
      </c>
      <c r="W424" s="18">
        <v>0</v>
      </c>
      <c r="X424" s="18"/>
      <c r="Y424" s="18">
        <v>2022.55</v>
      </c>
      <c r="Z424" s="18">
        <v>18.45</v>
      </c>
      <c r="AA424" s="18">
        <v>279</v>
      </c>
      <c r="AB424" s="18">
        <v>2320</v>
      </c>
    </row>
    <row r="425" spans="1:31" s="15" customFormat="1" x14ac:dyDescent="0.25">
      <c r="A425" s="17">
        <v>3</v>
      </c>
      <c r="B425" s="17" t="s">
        <v>984</v>
      </c>
      <c r="C425" s="17" t="s">
        <v>1662</v>
      </c>
      <c r="D425" s="17" t="s">
        <v>985</v>
      </c>
      <c r="E425" s="17" t="s">
        <v>986</v>
      </c>
      <c r="F425" s="17" t="s">
        <v>35</v>
      </c>
      <c r="G425" s="17" t="s">
        <v>45</v>
      </c>
      <c r="H425" s="17">
        <v>62700</v>
      </c>
      <c r="I425" s="17">
        <v>62034</v>
      </c>
      <c r="J425" s="17">
        <v>1998</v>
      </c>
      <c r="K425" s="17" t="s">
        <v>37</v>
      </c>
      <c r="L425" s="18">
        <v>390447.54</v>
      </c>
      <c r="M425" s="18">
        <v>36490.019999999997</v>
      </c>
      <c r="N425" s="18">
        <v>13844.44</v>
      </c>
      <c r="O425" s="18">
        <v>440782</v>
      </c>
      <c r="P425" s="18">
        <v>12231.77</v>
      </c>
      <c r="Q425" s="18">
        <v>3984.13</v>
      </c>
      <c r="R425" s="18">
        <v>899.1</v>
      </c>
      <c r="S425" s="18">
        <v>17115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402679.31</v>
      </c>
      <c r="Z425" s="18">
        <v>40474.15</v>
      </c>
      <c r="AA425" s="18">
        <v>14743.54</v>
      </c>
      <c r="AB425" s="18">
        <v>457897</v>
      </c>
    </row>
    <row r="426" spans="1:31" s="15" customFormat="1" x14ac:dyDescent="0.25">
      <c r="A426" s="17">
        <v>4</v>
      </c>
      <c r="B426" s="17" t="s">
        <v>984</v>
      </c>
      <c r="C426" s="17" t="s">
        <v>1662</v>
      </c>
      <c r="D426" s="17" t="s">
        <v>987</v>
      </c>
      <c r="E426" s="17" t="s">
        <v>988</v>
      </c>
      <c r="F426" s="17" t="s">
        <v>35</v>
      </c>
      <c r="G426" s="17" t="s">
        <v>41</v>
      </c>
      <c r="H426" s="17">
        <v>31805</v>
      </c>
      <c r="I426" s="17">
        <v>30398</v>
      </c>
      <c r="J426" s="17">
        <v>4221</v>
      </c>
      <c r="K426" s="17" t="s">
        <v>37</v>
      </c>
      <c r="L426" s="18">
        <v>308326.83</v>
      </c>
      <c r="M426" s="18">
        <v>26478.28</v>
      </c>
      <c r="N426" s="18">
        <v>11149.89</v>
      </c>
      <c r="O426" s="18">
        <v>345955</v>
      </c>
      <c r="P426" s="18">
        <v>25211.919999999998</v>
      </c>
      <c r="Q426" s="18">
        <v>3078.63</v>
      </c>
      <c r="R426" s="18">
        <v>1899.45</v>
      </c>
      <c r="S426" s="18">
        <v>30190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333538.75</v>
      </c>
      <c r="Z426" s="18">
        <v>29556.91</v>
      </c>
      <c r="AA426" s="18">
        <v>13049.34</v>
      </c>
      <c r="AB426" s="18">
        <v>376145</v>
      </c>
    </row>
    <row r="427" spans="1:31" s="15" customFormat="1" x14ac:dyDescent="0.25">
      <c r="A427" s="17">
        <v>5</v>
      </c>
      <c r="B427" s="17" t="s">
        <v>984</v>
      </c>
      <c r="C427" s="17" t="s">
        <v>1662</v>
      </c>
      <c r="D427" s="17" t="s">
        <v>989</v>
      </c>
      <c r="E427" s="17" t="s">
        <v>990</v>
      </c>
      <c r="F427" s="17" t="s">
        <v>35</v>
      </c>
      <c r="G427" s="17" t="s">
        <v>45</v>
      </c>
      <c r="H427" s="17">
        <v>3886</v>
      </c>
      <c r="I427" s="17">
        <v>1999</v>
      </c>
      <c r="J427" s="17">
        <v>1887</v>
      </c>
      <c r="K427" s="17" t="s">
        <v>37</v>
      </c>
      <c r="L427" s="18">
        <v>345968.56</v>
      </c>
      <c r="M427" s="18">
        <v>32689.3</v>
      </c>
      <c r="N427" s="18">
        <v>12862.14</v>
      </c>
      <c r="O427" s="18">
        <v>391520</v>
      </c>
      <c r="P427" s="18">
        <v>11315.43</v>
      </c>
      <c r="Q427" s="18">
        <v>3528.42</v>
      </c>
      <c r="R427" s="18">
        <v>849.15</v>
      </c>
      <c r="S427" s="18">
        <v>15693</v>
      </c>
      <c r="T427" s="18">
        <v>0</v>
      </c>
      <c r="U427" s="18">
        <v>0</v>
      </c>
      <c r="V427" s="18">
        <v>0</v>
      </c>
      <c r="W427" s="18">
        <v>0</v>
      </c>
      <c r="X427" s="18"/>
      <c r="Y427" s="18">
        <v>357283.99</v>
      </c>
      <c r="Z427" s="18">
        <v>36217.72</v>
      </c>
      <c r="AA427" s="18">
        <v>13711.29</v>
      </c>
      <c r="AB427" s="18">
        <v>407213</v>
      </c>
    </row>
    <row r="428" spans="1:31" s="15" customFormat="1" x14ac:dyDescent="0.25">
      <c r="A428" s="17">
        <v>6</v>
      </c>
      <c r="B428" s="17" t="s">
        <v>984</v>
      </c>
      <c r="C428" s="17" t="s">
        <v>1042</v>
      </c>
      <c r="D428" s="17" t="s">
        <v>992</v>
      </c>
      <c r="E428" s="17" t="s">
        <v>993</v>
      </c>
      <c r="F428" s="17" t="s">
        <v>35</v>
      </c>
      <c r="G428" s="17" t="s">
        <v>45</v>
      </c>
      <c r="H428" s="17">
        <v>21594</v>
      </c>
      <c r="I428" s="17">
        <v>21594</v>
      </c>
      <c r="J428" s="17">
        <v>0</v>
      </c>
      <c r="K428" s="17" t="s">
        <v>59</v>
      </c>
      <c r="L428" s="18">
        <v>23073.31</v>
      </c>
      <c r="M428" s="18">
        <v>2687.69</v>
      </c>
      <c r="N428" s="18">
        <v>0</v>
      </c>
      <c r="O428" s="18">
        <v>25761</v>
      </c>
      <c r="P428" s="18">
        <v>852.24</v>
      </c>
      <c r="Q428" s="18">
        <v>226.76</v>
      </c>
      <c r="R428" s="18">
        <v>0</v>
      </c>
      <c r="S428" s="18">
        <v>1079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23925.55</v>
      </c>
      <c r="Z428" s="18">
        <v>2914.45</v>
      </c>
      <c r="AA428" s="18">
        <v>0</v>
      </c>
      <c r="AB428" s="18">
        <v>26840</v>
      </c>
    </row>
    <row r="429" spans="1:31" s="15" customFormat="1" x14ac:dyDescent="0.25">
      <c r="A429" s="17">
        <v>7</v>
      </c>
      <c r="B429" s="17" t="s">
        <v>984</v>
      </c>
      <c r="C429" s="17" t="s">
        <v>1662</v>
      </c>
      <c r="D429" s="17" t="s">
        <v>994</v>
      </c>
      <c r="E429" s="17" t="s">
        <v>995</v>
      </c>
      <c r="F429" s="17" t="s">
        <v>35</v>
      </c>
      <c r="G429" s="17" t="s">
        <v>41</v>
      </c>
      <c r="H429" s="17">
        <v>70678</v>
      </c>
      <c r="I429" s="17">
        <v>70678</v>
      </c>
      <c r="J429" s="17">
        <v>0</v>
      </c>
      <c r="K429" s="17" t="s">
        <v>59</v>
      </c>
      <c r="L429" s="18">
        <v>326389.43</v>
      </c>
      <c r="M429" s="18">
        <v>29253.81</v>
      </c>
      <c r="N429" s="18">
        <v>14609.76</v>
      </c>
      <c r="O429" s="18">
        <v>370253</v>
      </c>
      <c r="P429" s="18">
        <v>742.47</v>
      </c>
      <c r="Q429" s="18">
        <v>3406.53</v>
      </c>
      <c r="R429" s="18">
        <v>0</v>
      </c>
      <c r="S429" s="18">
        <v>4149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327131.90000000002</v>
      </c>
      <c r="Z429" s="18">
        <v>32660.34</v>
      </c>
      <c r="AA429" s="18">
        <v>14609.76</v>
      </c>
      <c r="AB429" s="18">
        <v>374402</v>
      </c>
    </row>
    <row r="430" spans="1:31" s="15" customFormat="1" x14ac:dyDescent="0.25">
      <c r="A430" s="17">
        <v>8</v>
      </c>
      <c r="B430" s="17" t="s">
        <v>996</v>
      </c>
      <c r="C430" s="17" t="s">
        <v>1662</v>
      </c>
      <c r="D430" s="17" t="s">
        <v>997</v>
      </c>
      <c r="E430" s="17" t="s">
        <v>998</v>
      </c>
      <c r="F430" s="17" t="s">
        <v>35</v>
      </c>
      <c r="G430" s="17" t="s">
        <v>41</v>
      </c>
      <c r="H430" s="17">
        <v>80641</v>
      </c>
      <c r="I430" s="17">
        <v>79442</v>
      </c>
      <c r="J430" s="17">
        <v>3597</v>
      </c>
      <c r="K430" s="17" t="s">
        <v>37</v>
      </c>
      <c r="L430" s="18">
        <v>498735.24</v>
      </c>
      <c r="M430" s="18">
        <v>22521.66</v>
      </c>
      <c r="N430" s="18">
        <v>8945.1</v>
      </c>
      <c r="O430" s="18">
        <v>530202</v>
      </c>
      <c r="P430" s="18">
        <v>23851.59</v>
      </c>
      <c r="Q430" s="18">
        <v>4939.76</v>
      </c>
      <c r="R430" s="18">
        <v>1618.65</v>
      </c>
      <c r="S430" s="18">
        <v>30410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522586.83</v>
      </c>
      <c r="Z430" s="18">
        <v>27461.42</v>
      </c>
      <c r="AA430" s="18">
        <v>10563.75</v>
      </c>
      <c r="AB430" s="18">
        <v>560612</v>
      </c>
    </row>
    <row r="431" spans="1:31" s="15" customFormat="1" x14ac:dyDescent="0.25">
      <c r="A431" s="17">
        <v>9</v>
      </c>
      <c r="B431" s="17" t="s">
        <v>977</v>
      </c>
      <c r="C431" s="17" t="s">
        <v>1662</v>
      </c>
      <c r="D431" s="17" t="s">
        <v>999</v>
      </c>
      <c r="E431" s="17" t="s">
        <v>1000</v>
      </c>
      <c r="F431" s="17" t="s">
        <v>35</v>
      </c>
      <c r="G431" s="17" t="s">
        <v>215</v>
      </c>
      <c r="H431" s="17">
        <v>180785</v>
      </c>
      <c r="I431" s="17">
        <v>180785</v>
      </c>
      <c r="J431" s="17">
        <v>0</v>
      </c>
      <c r="K431" s="17" t="s">
        <v>59</v>
      </c>
      <c r="L431" s="18">
        <v>245179.7</v>
      </c>
      <c r="M431" s="18">
        <v>29077.06</v>
      </c>
      <c r="N431" s="18">
        <v>1694.24</v>
      </c>
      <c r="O431" s="18">
        <v>275951</v>
      </c>
      <c r="P431" s="18">
        <v>852.24</v>
      </c>
      <c r="Q431" s="18">
        <v>2464.7600000000002</v>
      </c>
      <c r="R431" s="18">
        <v>0</v>
      </c>
      <c r="S431" s="18">
        <v>3317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246031.94</v>
      </c>
      <c r="Z431" s="18">
        <v>31541.82</v>
      </c>
      <c r="AA431" s="18">
        <v>1694.24</v>
      </c>
      <c r="AB431" s="18">
        <v>279268</v>
      </c>
    </row>
    <row r="432" spans="1:31" s="15" customFormat="1" x14ac:dyDescent="0.25">
      <c r="A432" s="17">
        <v>10</v>
      </c>
      <c r="B432" s="17" t="s">
        <v>229</v>
      </c>
      <c r="C432" s="17" t="s">
        <v>1042</v>
      </c>
      <c r="D432" s="17" t="s">
        <v>1001</v>
      </c>
      <c r="E432" s="17" t="s">
        <v>1002</v>
      </c>
      <c r="F432" s="17" t="s">
        <v>35</v>
      </c>
      <c r="G432" s="17" t="s">
        <v>590</v>
      </c>
      <c r="H432" s="17">
        <v>90455</v>
      </c>
      <c r="I432" s="17">
        <v>88886</v>
      </c>
      <c r="J432" s="17">
        <v>1569</v>
      </c>
      <c r="K432" s="17" t="s">
        <v>37</v>
      </c>
      <c r="L432" s="18">
        <v>171945.67</v>
      </c>
      <c r="M432" s="18">
        <v>17300.93</v>
      </c>
      <c r="N432" s="18">
        <v>4297.3999999999996</v>
      </c>
      <c r="O432" s="18">
        <v>193544</v>
      </c>
      <c r="P432" s="18">
        <v>9614.01</v>
      </c>
      <c r="Q432" s="18">
        <v>1742.94</v>
      </c>
      <c r="R432" s="18">
        <v>706.05</v>
      </c>
      <c r="S432" s="18">
        <v>12063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181559.67999999999</v>
      </c>
      <c r="Z432" s="18">
        <v>19043.87</v>
      </c>
      <c r="AA432" s="18">
        <v>5003.45</v>
      </c>
      <c r="AB432" s="18">
        <v>205607</v>
      </c>
    </row>
    <row r="433" spans="1:28" s="31" customFormat="1" x14ac:dyDescent="0.25">
      <c r="A433" s="17">
        <v>11</v>
      </c>
      <c r="B433" s="59" t="s">
        <v>1003</v>
      </c>
      <c r="C433" s="59" t="s">
        <v>1662</v>
      </c>
      <c r="D433" s="59" t="s">
        <v>1004</v>
      </c>
      <c r="E433" s="59" t="s">
        <v>1005</v>
      </c>
      <c r="F433" s="59" t="s">
        <v>35</v>
      </c>
      <c r="G433" s="59" t="s">
        <v>1006</v>
      </c>
      <c r="H433" s="59"/>
      <c r="I433" s="59"/>
      <c r="J433" s="59"/>
      <c r="K433" s="59"/>
      <c r="L433" s="62">
        <v>14759.4</v>
      </c>
      <c r="M433" s="62">
        <v>1191.26</v>
      </c>
      <c r="N433" s="62">
        <v>57.34</v>
      </c>
      <c r="O433" s="62">
        <v>16008</v>
      </c>
      <c r="P433" s="62">
        <v>0</v>
      </c>
      <c r="Q433" s="62">
        <v>0</v>
      </c>
      <c r="R433" s="62">
        <v>0</v>
      </c>
      <c r="S433" s="62"/>
      <c r="T433" s="62">
        <v>0</v>
      </c>
      <c r="U433" s="62">
        <v>0</v>
      </c>
      <c r="V433" s="62">
        <v>0</v>
      </c>
      <c r="W433" s="62">
        <v>0</v>
      </c>
      <c r="X433" s="62"/>
      <c r="Y433" s="62">
        <v>14759.4</v>
      </c>
      <c r="Z433" s="62">
        <v>1191.26</v>
      </c>
      <c r="AA433" s="62">
        <v>57.34</v>
      </c>
      <c r="AB433" s="62">
        <v>16008</v>
      </c>
    </row>
    <row r="434" spans="1:28" s="31" customFormat="1" x14ac:dyDescent="0.25">
      <c r="A434" s="17">
        <v>12</v>
      </c>
      <c r="B434" s="59" t="s">
        <v>1007</v>
      </c>
      <c r="C434" s="59" t="s">
        <v>1662</v>
      </c>
      <c r="D434" s="59" t="s">
        <v>1008</v>
      </c>
      <c r="E434" s="59" t="s">
        <v>1009</v>
      </c>
      <c r="F434" s="59" t="s">
        <v>35</v>
      </c>
      <c r="G434" s="59" t="s">
        <v>1010</v>
      </c>
      <c r="H434" s="59"/>
      <c r="I434" s="59"/>
      <c r="J434" s="59"/>
      <c r="K434" s="59"/>
      <c r="L434" s="62">
        <v>48392.84</v>
      </c>
      <c r="M434" s="62">
        <v>7323.51</v>
      </c>
      <c r="N434" s="62">
        <v>2598.65</v>
      </c>
      <c r="O434" s="62">
        <v>58315</v>
      </c>
      <c r="P434" s="62">
        <v>0</v>
      </c>
      <c r="Q434" s="62">
        <v>0</v>
      </c>
      <c r="R434" s="62">
        <v>0</v>
      </c>
      <c r="S434" s="62"/>
      <c r="T434" s="62">
        <v>0</v>
      </c>
      <c r="U434" s="62">
        <v>0</v>
      </c>
      <c r="V434" s="62">
        <v>0</v>
      </c>
      <c r="W434" s="62">
        <v>0</v>
      </c>
      <c r="X434" s="62"/>
      <c r="Y434" s="62">
        <v>48392.84</v>
      </c>
      <c r="Z434" s="62">
        <v>7323.51</v>
      </c>
      <c r="AA434" s="62">
        <v>2598.65</v>
      </c>
      <c r="AB434" s="62">
        <v>58315</v>
      </c>
    </row>
    <row r="435" spans="1:28" s="22" customFormat="1" x14ac:dyDescent="0.25">
      <c r="A435" s="19"/>
      <c r="B435" s="19"/>
      <c r="C435" s="10" t="s">
        <v>71</v>
      </c>
      <c r="D435" s="19"/>
      <c r="E435" s="19"/>
      <c r="F435" s="19"/>
      <c r="G435" s="19"/>
      <c r="H435" s="19"/>
      <c r="I435" s="19"/>
      <c r="J435" s="19">
        <f>SUM(J423:J434)</f>
        <v>19397</v>
      </c>
      <c r="K435" s="19"/>
      <c r="L435" s="20">
        <f t="shared" ref="L435:AB435" si="51">SUM(L423:L434)</f>
        <v>2635720.98</v>
      </c>
      <c r="M435" s="20">
        <f t="shared" si="51"/>
        <v>209484.21000000002</v>
      </c>
      <c r="N435" s="20">
        <f t="shared" si="51"/>
        <v>72575.809999999983</v>
      </c>
      <c r="O435" s="20">
        <f t="shared" si="51"/>
        <v>2917781</v>
      </c>
      <c r="P435" s="20">
        <f t="shared" si="51"/>
        <v>118760.59000000001</v>
      </c>
      <c r="Q435" s="20">
        <f t="shared" si="51"/>
        <v>26700.76</v>
      </c>
      <c r="R435" s="20">
        <f t="shared" si="51"/>
        <v>8728.65</v>
      </c>
      <c r="S435" s="20">
        <f t="shared" si="51"/>
        <v>154190</v>
      </c>
      <c r="T435" s="20">
        <f t="shared" si="51"/>
        <v>0</v>
      </c>
      <c r="U435" s="20">
        <f t="shared" si="51"/>
        <v>0</v>
      </c>
      <c r="V435" s="20">
        <f t="shared" si="51"/>
        <v>0</v>
      </c>
      <c r="W435" s="20">
        <f t="shared" si="51"/>
        <v>0</v>
      </c>
      <c r="X435" s="20">
        <f t="shared" si="51"/>
        <v>0</v>
      </c>
      <c r="Y435" s="20">
        <f t="shared" si="51"/>
        <v>2754481.57</v>
      </c>
      <c r="Z435" s="20">
        <f t="shared" si="51"/>
        <v>236184.97000000003</v>
      </c>
      <c r="AA435" s="20">
        <f t="shared" si="51"/>
        <v>81304.459999999992</v>
      </c>
      <c r="AB435" s="20">
        <f t="shared" si="51"/>
        <v>3071971</v>
      </c>
    </row>
    <row r="436" spans="1:28" s="15" customFormat="1" x14ac:dyDescent="0.25">
      <c r="A436" s="17">
        <v>1</v>
      </c>
      <c r="B436" s="17" t="s">
        <v>977</v>
      </c>
      <c r="C436" s="17" t="s">
        <v>1662</v>
      </c>
      <c r="D436" s="17" t="s">
        <v>1011</v>
      </c>
      <c r="E436" s="17" t="s">
        <v>1012</v>
      </c>
      <c r="F436" s="17" t="s">
        <v>75</v>
      </c>
      <c r="G436" s="17" t="s">
        <v>76</v>
      </c>
      <c r="H436" s="17">
        <v>1377</v>
      </c>
      <c r="I436" s="17">
        <v>1153</v>
      </c>
      <c r="J436" s="17">
        <v>224</v>
      </c>
      <c r="K436" s="17" t="s">
        <v>37</v>
      </c>
      <c r="L436" s="18">
        <v>28917.46</v>
      </c>
      <c r="M436" s="18">
        <v>9397.56</v>
      </c>
      <c r="N436" s="18">
        <v>1770.98</v>
      </c>
      <c r="O436" s="18">
        <v>40086</v>
      </c>
      <c r="P436" s="18">
        <v>1858.23</v>
      </c>
      <c r="Q436" s="18">
        <v>300.70999999999998</v>
      </c>
      <c r="R436" s="18">
        <v>134.06</v>
      </c>
      <c r="S436" s="18">
        <v>2293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30775.69</v>
      </c>
      <c r="Z436" s="18">
        <v>9698.27</v>
      </c>
      <c r="AA436" s="18">
        <v>1905.04</v>
      </c>
      <c r="AB436" s="18">
        <v>42379</v>
      </c>
    </row>
    <row r="437" spans="1:28" s="15" customFormat="1" x14ac:dyDescent="0.25">
      <c r="A437" s="17">
        <v>2</v>
      </c>
      <c r="B437" s="17" t="s">
        <v>977</v>
      </c>
      <c r="C437" s="17" t="s">
        <v>1662</v>
      </c>
      <c r="D437" s="17" t="s">
        <v>1013</v>
      </c>
      <c r="E437" s="17" t="s">
        <v>1014</v>
      </c>
      <c r="F437" s="17" t="s">
        <v>75</v>
      </c>
      <c r="G437" s="17" t="s">
        <v>76</v>
      </c>
      <c r="H437" s="17">
        <v>2593</v>
      </c>
      <c r="I437" s="17">
        <v>2177</v>
      </c>
      <c r="J437" s="17">
        <v>416</v>
      </c>
      <c r="K437" s="17" t="s">
        <v>37</v>
      </c>
      <c r="L437" s="18">
        <v>58045.23</v>
      </c>
      <c r="M437" s="18">
        <v>12936.11</v>
      </c>
      <c r="N437" s="18">
        <v>4287.66</v>
      </c>
      <c r="O437" s="18">
        <v>75269</v>
      </c>
      <c r="P437" s="18">
        <v>3236.59</v>
      </c>
      <c r="Q437" s="18">
        <v>608.42999999999995</v>
      </c>
      <c r="R437" s="18">
        <v>248.98</v>
      </c>
      <c r="S437" s="18">
        <v>4094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61281.82</v>
      </c>
      <c r="Z437" s="18">
        <v>13544.54</v>
      </c>
      <c r="AA437" s="18">
        <v>4536.6400000000003</v>
      </c>
      <c r="AB437" s="18">
        <v>79363</v>
      </c>
    </row>
    <row r="438" spans="1:28" s="15" customFormat="1" x14ac:dyDescent="0.25">
      <c r="A438" s="17">
        <v>3</v>
      </c>
      <c r="B438" s="17" t="s">
        <v>977</v>
      </c>
      <c r="C438" s="17" t="s">
        <v>1662</v>
      </c>
      <c r="D438" s="17" t="s">
        <v>1015</v>
      </c>
      <c r="E438" s="17" t="s">
        <v>1016</v>
      </c>
      <c r="F438" s="17" t="s">
        <v>75</v>
      </c>
      <c r="G438" s="17" t="s">
        <v>76</v>
      </c>
      <c r="H438" s="17">
        <v>17140</v>
      </c>
      <c r="I438" s="17">
        <v>17140</v>
      </c>
      <c r="J438" s="17">
        <v>0</v>
      </c>
      <c r="K438" s="17" t="s">
        <v>37</v>
      </c>
      <c r="L438" s="18">
        <v>32207.72</v>
      </c>
      <c r="M438" s="18">
        <v>10770.48</v>
      </c>
      <c r="N438" s="18">
        <v>2054.8000000000002</v>
      </c>
      <c r="O438" s="18">
        <v>45033</v>
      </c>
      <c r="P438" s="18">
        <v>249.54</v>
      </c>
      <c r="Q438" s="18">
        <v>341.46</v>
      </c>
      <c r="R438" s="18">
        <v>0</v>
      </c>
      <c r="S438" s="18">
        <v>591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32457.26</v>
      </c>
      <c r="Z438" s="18">
        <v>11111.94</v>
      </c>
      <c r="AA438" s="18">
        <v>2054.8000000000002</v>
      </c>
      <c r="AB438" s="18">
        <v>45624</v>
      </c>
    </row>
    <row r="439" spans="1:28" s="15" customFormat="1" x14ac:dyDescent="0.25">
      <c r="A439" s="17">
        <v>4</v>
      </c>
      <c r="B439" s="17" t="s">
        <v>977</v>
      </c>
      <c r="C439" s="17" t="s">
        <v>1662</v>
      </c>
      <c r="D439" s="17" t="s">
        <v>1017</v>
      </c>
      <c r="E439" s="17" t="s">
        <v>1018</v>
      </c>
      <c r="F439" s="17" t="s">
        <v>75</v>
      </c>
      <c r="G439" s="17" t="s">
        <v>76</v>
      </c>
      <c r="H439" s="17">
        <v>1741</v>
      </c>
      <c r="I439" s="17">
        <v>1519</v>
      </c>
      <c r="J439" s="17">
        <v>222</v>
      </c>
      <c r="K439" s="17" t="s">
        <v>37</v>
      </c>
      <c r="L439" s="18">
        <v>42297.39</v>
      </c>
      <c r="M439" s="18">
        <v>11060.42</v>
      </c>
      <c r="N439" s="18">
        <v>2936.19</v>
      </c>
      <c r="O439" s="18">
        <v>56294</v>
      </c>
      <c r="P439" s="18">
        <v>1843.69</v>
      </c>
      <c r="Q439" s="18">
        <v>443.44</v>
      </c>
      <c r="R439" s="18">
        <v>132.87</v>
      </c>
      <c r="S439" s="18">
        <v>2420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44141.08</v>
      </c>
      <c r="Z439" s="18">
        <v>11503.86</v>
      </c>
      <c r="AA439" s="18">
        <v>3069.06</v>
      </c>
      <c r="AB439" s="18">
        <v>58714</v>
      </c>
    </row>
    <row r="440" spans="1:28" s="15" customFormat="1" x14ac:dyDescent="0.25">
      <c r="A440" s="17">
        <v>5</v>
      </c>
      <c r="B440" s="17" t="s">
        <v>60</v>
      </c>
      <c r="C440" s="17" t="s">
        <v>1042</v>
      </c>
      <c r="D440" s="17" t="s">
        <v>1227</v>
      </c>
      <c r="E440" s="17" t="s">
        <v>1228</v>
      </c>
      <c r="F440" s="17" t="s">
        <v>75</v>
      </c>
      <c r="G440" s="17" t="s">
        <v>76</v>
      </c>
      <c r="H440" s="17">
        <v>778</v>
      </c>
      <c r="I440" s="17">
        <v>778</v>
      </c>
      <c r="J440" s="17">
        <v>0</v>
      </c>
      <c r="K440" s="17" t="s">
        <v>37</v>
      </c>
      <c r="L440" s="18">
        <v>60014.54</v>
      </c>
      <c r="M440" s="18">
        <v>21991.39</v>
      </c>
      <c r="N440" s="18">
        <v>4436.07</v>
      </c>
      <c r="O440" s="18">
        <v>86442</v>
      </c>
      <c r="P440" s="18">
        <v>280.81</v>
      </c>
      <c r="Q440" s="18">
        <v>643.19000000000005</v>
      </c>
      <c r="R440" s="18">
        <v>0</v>
      </c>
      <c r="S440" s="18">
        <v>924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60295.35</v>
      </c>
      <c r="Z440" s="18">
        <v>22634.58</v>
      </c>
      <c r="AA440" s="18">
        <v>4436.07</v>
      </c>
      <c r="AB440" s="18">
        <v>87366</v>
      </c>
    </row>
    <row r="441" spans="1:28" s="15" customFormat="1" x14ac:dyDescent="0.25">
      <c r="A441" s="17">
        <v>6</v>
      </c>
      <c r="B441" s="17" t="s">
        <v>977</v>
      </c>
      <c r="C441" s="17" t="s">
        <v>1662</v>
      </c>
      <c r="D441" s="17" t="s">
        <v>1019</v>
      </c>
      <c r="E441" s="17" t="s">
        <v>1020</v>
      </c>
      <c r="F441" s="17" t="s">
        <v>75</v>
      </c>
      <c r="G441" s="17" t="s">
        <v>76</v>
      </c>
      <c r="H441" s="17">
        <v>21572</v>
      </c>
      <c r="I441" s="17">
        <v>21572</v>
      </c>
      <c r="J441" s="17">
        <v>763</v>
      </c>
      <c r="K441" s="17" t="s">
        <v>107</v>
      </c>
      <c r="L441" s="18">
        <v>40169.47</v>
      </c>
      <c r="M441" s="18">
        <v>14670.63</v>
      </c>
      <c r="N441" s="18">
        <v>2741.9</v>
      </c>
      <c r="O441" s="18">
        <v>57582</v>
      </c>
      <c r="P441" s="18">
        <v>5728.4</v>
      </c>
      <c r="Q441" s="18">
        <v>427.94</v>
      </c>
      <c r="R441" s="18">
        <v>456.66</v>
      </c>
      <c r="S441" s="18">
        <v>6613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45897.87</v>
      </c>
      <c r="Z441" s="18">
        <v>15098.57</v>
      </c>
      <c r="AA441" s="18">
        <v>3198.56</v>
      </c>
      <c r="AB441" s="18">
        <v>64195</v>
      </c>
    </row>
    <row r="442" spans="1:28" s="15" customFormat="1" x14ac:dyDescent="0.25">
      <c r="A442" s="17">
        <v>7</v>
      </c>
      <c r="B442" s="17" t="s">
        <v>996</v>
      </c>
      <c r="C442" s="17" t="s">
        <v>1662</v>
      </c>
      <c r="D442" s="17" t="s">
        <v>1021</v>
      </c>
      <c r="E442" s="17" t="s">
        <v>1022</v>
      </c>
      <c r="F442" s="17" t="s">
        <v>75</v>
      </c>
      <c r="G442" s="17" t="s">
        <v>76</v>
      </c>
      <c r="H442" s="17">
        <v>47861</v>
      </c>
      <c r="I442" s="17">
        <v>47549</v>
      </c>
      <c r="J442" s="17">
        <v>312</v>
      </c>
      <c r="K442" s="17" t="s">
        <v>37</v>
      </c>
      <c r="L442" s="18">
        <v>76800.98</v>
      </c>
      <c r="M442" s="18">
        <v>18512.36</v>
      </c>
      <c r="N442" s="18">
        <v>5896.66</v>
      </c>
      <c r="O442" s="18">
        <v>101210</v>
      </c>
      <c r="P442" s="18">
        <v>2520.9899999999998</v>
      </c>
      <c r="Q442" s="18">
        <v>815.28</v>
      </c>
      <c r="R442" s="18">
        <v>186.73</v>
      </c>
      <c r="S442" s="18">
        <v>3523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79321.97</v>
      </c>
      <c r="Z442" s="18">
        <v>19327.64</v>
      </c>
      <c r="AA442" s="18">
        <v>6083.39</v>
      </c>
      <c r="AB442" s="18">
        <v>104733</v>
      </c>
    </row>
    <row r="443" spans="1:28" s="15" customFormat="1" x14ac:dyDescent="0.25">
      <c r="A443" s="17">
        <v>8</v>
      </c>
      <c r="B443" s="15" t="s">
        <v>60</v>
      </c>
      <c r="C443" s="15" t="s">
        <v>1042</v>
      </c>
      <c r="D443" s="15" t="s">
        <v>1673</v>
      </c>
      <c r="E443" s="15" t="s">
        <v>1674</v>
      </c>
      <c r="F443" s="15" t="s">
        <v>75</v>
      </c>
      <c r="G443" s="15" t="s">
        <v>76</v>
      </c>
      <c r="H443" s="15">
        <v>805</v>
      </c>
      <c r="I443" s="15">
        <v>766</v>
      </c>
      <c r="J443" s="15">
        <v>39</v>
      </c>
      <c r="K443" s="15" t="s">
        <v>37</v>
      </c>
      <c r="L443" s="16">
        <v>20420.27</v>
      </c>
      <c r="M443" s="16">
        <v>2233</v>
      </c>
      <c r="N443" s="16">
        <v>276.73</v>
      </c>
      <c r="O443" s="16">
        <v>22930</v>
      </c>
      <c r="P443" s="16">
        <v>592.67999999999995</v>
      </c>
      <c r="Q443" s="16">
        <v>203.98</v>
      </c>
      <c r="R443" s="16">
        <v>23.34</v>
      </c>
      <c r="S443" s="16">
        <v>820</v>
      </c>
      <c r="T443" s="16">
        <v>0</v>
      </c>
      <c r="U443" s="16">
        <v>0</v>
      </c>
      <c r="V443" s="16">
        <v>0</v>
      </c>
      <c r="W443" s="16">
        <v>0</v>
      </c>
      <c r="X443" s="16"/>
      <c r="Y443" s="16">
        <v>21012.95</v>
      </c>
      <c r="Z443" s="16">
        <v>2436.98</v>
      </c>
      <c r="AA443" s="16">
        <v>300.07</v>
      </c>
      <c r="AB443" s="16">
        <v>23750</v>
      </c>
    </row>
    <row r="444" spans="1:28" s="15" customFormat="1" x14ac:dyDescent="0.25">
      <c r="A444" s="17">
        <v>9</v>
      </c>
      <c r="B444" s="17" t="s">
        <v>977</v>
      </c>
      <c r="C444" s="17" t="s">
        <v>1662</v>
      </c>
      <c r="D444" s="17" t="s">
        <v>1023</v>
      </c>
      <c r="E444" s="17" t="s">
        <v>1024</v>
      </c>
      <c r="F444" s="17" t="s">
        <v>75</v>
      </c>
      <c r="G444" s="17" t="s">
        <v>76</v>
      </c>
      <c r="H444" s="17">
        <v>5998</v>
      </c>
      <c r="I444" s="17">
        <v>5920</v>
      </c>
      <c r="J444" s="17">
        <v>78</v>
      </c>
      <c r="K444" s="17" t="s">
        <v>37</v>
      </c>
      <c r="L444" s="18">
        <v>98065.15</v>
      </c>
      <c r="M444" s="18">
        <v>10885.94</v>
      </c>
      <c r="N444" s="18">
        <v>341.91</v>
      </c>
      <c r="O444" s="18">
        <v>109293</v>
      </c>
      <c r="P444" s="18">
        <v>475.85</v>
      </c>
      <c r="Q444" s="18">
        <v>980.47</v>
      </c>
      <c r="R444" s="18">
        <v>46.68</v>
      </c>
      <c r="S444" s="18">
        <v>1503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98541</v>
      </c>
      <c r="Z444" s="18">
        <v>11866.41</v>
      </c>
      <c r="AA444" s="18">
        <v>388.59</v>
      </c>
      <c r="AB444" s="18">
        <v>110796</v>
      </c>
    </row>
    <row r="445" spans="1:28" s="15" customFormat="1" x14ac:dyDescent="0.25">
      <c r="A445" s="17">
        <v>10</v>
      </c>
      <c r="B445" s="17" t="s">
        <v>977</v>
      </c>
      <c r="C445" s="17" t="s">
        <v>1662</v>
      </c>
      <c r="D445" s="17" t="s">
        <v>1025</v>
      </c>
      <c r="E445" s="17" t="s">
        <v>1026</v>
      </c>
      <c r="F445" s="17" t="s">
        <v>75</v>
      </c>
      <c r="G445" s="17" t="s">
        <v>76</v>
      </c>
      <c r="H445" s="17">
        <v>716</v>
      </c>
      <c r="I445" s="17">
        <v>277</v>
      </c>
      <c r="J445" s="17">
        <v>439</v>
      </c>
      <c r="K445" s="17" t="s">
        <v>37</v>
      </c>
      <c r="L445" s="18">
        <v>56708.73</v>
      </c>
      <c r="M445" s="18">
        <v>16694.54</v>
      </c>
      <c r="N445" s="18">
        <v>4018.73</v>
      </c>
      <c r="O445" s="18">
        <v>77422</v>
      </c>
      <c r="P445" s="18">
        <v>3464.5</v>
      </c>
      <c r="Q445" s="18">
        <v>595.76</v>
      </c>
      <c r="R445" s="18">
        <v>262.74</v>
      </c>
      <c r="S445" s="18">
        <v>4323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60173.23</v>
      </c>
      <c r="Z445" s="18">
        <v>17290.3</v>
      </c>
      <c r="AA445" s="18">
        <v>4281.47</v>
      </c>
      <c r="AB445" s="18">
        <v>81745</v>
      </c>
    </row>
    <row r="446" spans="1:28" s="15" customFormat="1" x14ac:dyDescent="0.25">
      <c r="A446" s="17">
        <v>11</v>
      </c>
      <c r="B446" s="17" t="s">
        <v>229</v>
      </c>
      <c r="C446" s="17" t="s">
        <v>1042</v>
      </c>
      <c r="D446" s="17" t="s">
        <v>1027</v>
      </c>
      <c r="E446" s="17" t="s">
        <v>1028</v>
      </c>
      <c r="F446" s="17" t="s">
        <v>75</v>
      </c>
      <c r="G446" s="17" t="s">
        <v>76</v>
      </c>
      <c r="H446" s="17">
        <v>4179</v>
      </c>
      <c r="I446" s="17">
        <v>4100</v>
      </c>
      <c r="J446" s="17">
        <v>79</v>
      </c>
      <c r="K446" s="17" t="s">
        <v>37</v>
      </c>
      <c r="L446" s="18">
        <v>66498.31</v>
      </c>
      <c r="M446" s="18">
        <v>17304.7</v>
      </c>
      <c r="N446" s="18">
        <v>1080.99</v>
      </c>
      <c r="O446" s="18">
        <v>84884</v>
      </c>
      <c r="P446" s="18">
        <v>5825.92</v>
      </c>
      <c r="Q446" s="18">
        <v>673.8</v>
      </c>
      <c r="R446" s="18">
        <v>47.28</v>
      </c>
      <c r="S446" s="18">
        <v>6547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72324.23</v>
      </c>
      <c r="Z446" s="18">
        <v>17978.5</v>
      </c>
      <c r="AA446" s="18">
        <v>1128.27</v>
      </c>
      <c r="AB446" s="18">
        <v>91431</v>
      </c>
    </row>
    <row r="447" spans="1:28" s="15" customFormat="1" x14ac:dyDescent="0.25">
      <c r="A447" s="17">
        <v>12</v>
      </c>
      <c r="B447" s="17" t="s">
        <v>103</v>
      </c>
      <c r="C447" s="17" t="s">
        <v>1662</v>
      </c>
      <c r="D447" s="17" t="s">
        <v>1029</v>
      </c>
      <c r="E447" s="17" t="s">
        <v>1030</v>
      </c>
      <c r="F447" s="17" t="s">
        <v>75</v>
      </c>
      <c r="G447" s="17" t="s">
        <v>106</v>
      </c>
      <c r="H447" s="17">
        <v>33</v>
      </c>
      <c r="I447" s="17">
        <v>33</v>
      </c>
      <c r="J447" s="17">
        <v>0</v>
      </c>
      <c r="K447" s="17" t="s">
        <v>59</v>
      </c>
      <c r="L447" s="18">
        <v>112006.25</v>
      </c>
      <c r="M447" s="18">
        <v>12427.34</v>
      </c>
      <c r="N447" s="18">
        <v>2389.41</v>
      </c>
      <c r="O447" s="18">
        <v>126823</v>
      </c>
      <c r="P447" s="18">
        <v>124.62</v>
      </c>
      <c r="Q447" s="18">
        <v>1143.3800000000001</v>
      </c>
      <c r="R447" s="18">
        <v>0</v>
      </c>
      <c r="S447" s="18">
        <v>1268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112130.87</v>
      </c>
      <c r="Z447" s="18">
        <v>13570.72</v>
      </c>
      <c r="AA447" s="18">
        <v>2389.41</v>
      </c>
      <c r="AB447" s="18">
        <v>128091</v>
      </c>
    </row>
    <row r="448" spans="1:28" s="15" customFormat="1" x14ac:dyDescent="0.25">
      <c r="A448" s="17">
        <v>13</v>
      </c>
      <c r="B448" s="17" t="s">
        <v>103</v>
      </c>
      <c r="C448" s="17" t="s">
        <v>1042</v>
      </c>
      <c r="D448" s="17" t="s">
        <v>1031</v>
      </c>
      <c r="E448" s="17" t="s">
        <v>1032</v>
      </c>
      <c r="F448" s="17" t="s">
        <v>75</v>
      </c>
      <c r="G448" s="17" t="s">
        <v>106</v>
      </c>
      <c r="H448" s="17">
        <v>0</v>
      </c>
      <c r="I448" s="17">
        <v>0</v>
      </c>
      <c r="J448" s="17">
        <v>0</v>
      </c>
      <c r="K448" s="17" t="s">
        <v>59</v>
      </c>
      <c r="L448" s="18">
        <v>2341.34</v>
      </c>
      <c r="M448" s="18">
        <v>138.27000000000001</v>
      </c>
      <c r="N448" s="18">
        <v>2559.39</v>
      </c>
      <c r="O448" s="18">
        <v>5039</v>
      </c>
      <c r="P448" s="18">
        <v>124.68</v>
      </c>
      <c r="Q448" s="18">
        <v>46.32</v>
      </c>
      <c r="R448" s="18">
        <v>0</v>
      </c>
      <c r="S448" s="18">
        <v>171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2466.02</v>
      </c>
      <c r="Z448" s="18">
        <v>184.59</v>
      </c>
      <c r="AA448" s="18">
        <v>2559.39</v>
      </c>
      <c r="AB448" s="18">
        <v>5210</v>
      </c>
    </row>
    <row r="449" spans="1:31" s="15" customFormat="1" x14ac:dyDescent="0.25">
      <c r="A449" s="17">
        <v>14</v>
      </c>
      <c r="B449" s="17" t="s">
        <v>103</v>
      </c>
      <c r="C449" s="17" t="s">
        <v>1042</v>
      </c>
      <c r="D449" s="17" t="s">
        <v>1033</v>
      </c>
      <c r="E449" s="17" t="s">
        <v>1034</v>
      </c>
      <c r="F449" s="17" t="s">
        <v>75</v>
      </c>
      <c r="G449" s="17" t="s">
        <v>106</v>
      </c>
      <c r="H449" s="17">
        <v>0</v>
      </c>
      <c r="I449" s="17">
        <v>0</v>
      </c>
      <c r="J449" s="17">
        <v>261</v>
      </c>
      <c r="K449" s="17" t="s">
        <v>107</v>
      </c>
      <c r="L449" s="18">
        <v>37370.76</v>
      </c>
      <c r="M449" s="18">
        <v>4655.67</v>
      </c>
      <c r="N449" s="18">
        <v>3202.57</v>
      </c>
      <c r="O449" s="18">
        <v>45229</v>
      </c>
      <c r="P449" s="18">
        <v>1999.12</v>
      </c>
      <c r="Q449" s="18">
        <v>395.67</v>
      </c>
      <c r="R449" s="18">
        <v>156.21</v>
      </c>
      <c r="S449" s="18">
        <v>2551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v>39369.879999999997</v>
      </c>
      <c r="Z449" s="18">
        <v>5051.34</v>
      </c>
      <c r="AA449" s="18">
        <v>3358.78</v>
      </c>
      <c r="AB449" s="18">
        <v>47780</v>
      </c>
    </row>
    <row r="450" spans="1:31" s="12" customFormat="1" ht="16.5" customHeight="1" x14ac:dyDescent="0.25">
      <c r="A450" s="10"/>
      <c r="B450" s="10"/>
      <c r="C450" s="10" t="s">
        <v>71</v>
      </c>
      <c r="D450" s="10"/>
      <c r="E450" s="10"/>
      <c r="F450" s="10"/>
      <c r="G450" s="10"/>
      <c r="H450" s="10"/>
      <c r="I450" s="10"/>
      <c r="J450" s="11">
        <f>SUM(J436:J449)</f>
        <v>2833</v>
      </c>
      <c r="K450" s="11"/>
      <c r="L450" s="11">
        <f t="shared" ref="L450:AB450" si="52">SUM(L436:L449)</f>
        <v>731863.6</v>
      </c>
      <c r="M450" s="11">
        <f t="shared" si="52"/>
        <v>163678.41</v>
      </c>
      <c r="N450" s="11">
        <f t="shared" si="52"/>
        <v>37993.99</v>
      </c>
      <c r="O450" s="11">
        <f t="shared" si="52"/>
        <v>933536</v>
      </c>
      <c r="P450" s="11">
        <f t="shared" si="52"/>
        <v>28325.619999999995</v>
      </c>
      <c r="Q450" s="11">
        <f t="shared" si="52"/>
        <v>7619.83</v>
      </c>
      <c r="R450" s="11">
        <f t="shared" si="52"/>
        <v>1695.55</v>
      </c>
      <c r="S450" s="11">
        <f t="shared" si="52"/>
        <v>37641</v>
      </c>
      <c r="T450" s="11">
        <f t="shared" si="52"/>
        <v>0</v>
      </c>
      <c r="U450" s="11">
        <f t="shared" si="52"/>
        <v>0</v>
      </c>
      <c r="V450" s="11">
        <f t="shared" si="52"/>
        <v>0</v>
      </c>
      <c r="W450" s="11">
        <f t="shared" si="52"/>
        <v>0</v>
      </c>
      <c r="X450" s="11">
        <f t="shared" si="52"/>
        <v>0</v>
      </c>
      <c r="Y450" s="11">
        <f t="shared" si="52"/>
        <v>760189.22000000009</v>
      </c>
      <c r="Z450" s="11">
        <f t="shared" si="52"/>
        <v>171298.24</v>
      </c>
      <c r="AA450" s="11">
        <f t="shared" si="52"/>
        <v>39689.539999999994</v>
      </c>
      <c r="AB450" s="11">
        <f t="shared" si="52"/>
        <v>971177</v>
      </c>
    </row>
    <row r="451" spans="1:31" s="12" customFormat="1" ht="16.5" customHeight="1" x14ac:dyDescent="0.25">
      <c r="A451" s="10"/>
      <c r="B451" s="10"/>
      <c r="C451" s="10" t="s">
        <v>119</v>
      </c>
      <c r="D451" s="10"/>
      <c r="E451" s="10"/>
      <c r="F451" s="10"/>
      <c r="G451" s="10"/>
      <c r="H451" s="10"/>
      <c r="I451" s="10"/>
      <c r="J451" s="11">
        <f>J450+J435</f>
        <v>22230</v>
      </c>
      <c r="K451" s="11"/>
      <c r="L451" s="11">
        <f t="shared" ref="L451:AB451" si="53">L450+L435</f>
        <v>3367584.58</v>
      </c>
      <c r="M451" s="11">
        <f t="shared" si="53"/>
        <v>373162.62</v>
      </c>
      <c r="N451" s="11">
        <f t="shared" si="53"/>
        <v>110569.79999999999</v>
      </c>
      <c r="O451" s="11">
        <f t="shared" si="53"/>
        <v>3851317</v>
      </c>
      <c r="P451" s="11">
        <f t="shared" si="53"/>
        <v>147086.21000000002</v>
      </c>
      <c r="Q451" s="11">
        <f t="shared" si="53"/>
        <v>34320.589999999997</v>
      </c>
      <c r="R451" s="11">
        <f t="shared" si="53"/>
        <v>10424.199999999999</v>
      </c>
      <c r="S451" s="11">
        <f t="shared" si="53"/>
        <v>191831</v>
      </c>
      <c r="T451" s="11">
        <f t="shared" si="53"/>
        <v>0</v>
      </c>
      <c r="U451" s="11">
        <f t="shared" si="53"/>
        <v>0</v>
      </c>
      <c r="V451" s="11">
        <f t="shared" si="53"/>
        <v>0</v>
      </c>
      <c r="W451" s="11">
        <f t="shared" si="53"/>
        <v>0</v>
      </c>
      <c r="X451" s="11">
        <f t="shared" si="53"/>
        <v>0</v>
      </c>
      <c r="Y451" s="11">
        <f t="shared" si="53"/>
        <v>3514670.79</v>
      </c>
      <c r="Z451" s="11">
        <f t="shared" si="53"/>
        <v>407483.21</v>
      </c>
      <c r="AA451" s="11">
        <f t="shared" si="53"/>
        <v>120993.99999999999</v>
      </c>
      <c r="AB451" s="11">
        <f t="shared" si="53"/>
        <v>4043148</v>
      </c>
    </row>
    <row r="452" spans="1:31" ht="18" customHeight="1" x14ac:dyDescent="0.25">
      <c r="AC452" s="12"/>
    </row>
    <row r="453" spans="1:31" ht="18" customHeight="1" x14ac:dyDescent="0.25">
      <c r="Y453" s="34"/>
      <c r="AC453" s="12"/>
    </row>
    <row r="456" spans="1:31" ht="15.75" x14ac:dyDescent="0.25">
      <c r="E456" s="13" t="s">
        <v>120</v>
      </c>
      <c r="G456" s="14"/>
      <c r="H456" s="14"/>
      <c r="I456" s="14"/>
      <c r="J456" s="14"/>
      <c r="K456" s="14"/>
      <c r="L456" s="13" t="s">
        <v>122</v>
      </c>
      <c r="M456" s="13"/>
      <c r="O456" s="14"/>
      <c r="Q456" s="14"/>
      <c r="R456" s="13" t="s">
        <v>121</v>
      </c>
      <c r="T456" s="14"/>
      <c r="U456" s="14"/>
      <c r="W456" s="14"/>
      <c r="X456" s="14"/>
      <c r="Y456" s="13" t="s">
        <v>123</v>
      </c>
      <c r="Z456" s="14"/>
      <c r="AA456" s="14"/>
      <c r="AB456" s="14"/>
    </row>
    <row r="457" spans="1:31" ht="15.75" x14ac:dyDescent="0.25">
      <c r="E457" s="13" t="s">
        <v>124</v>
      </c>
      <c r="G457" s="14"/>
      <c r="H457" s="14"/>
      <c r="I457" s="14"/>
      <c r="J457" s="14"/>
      <c r="K457" s="14"/>
      <c r="L457" s="13" t="s">
        <v>124</v>
      </c>
      <c r="M457" s="13"/>
      <c r="O457" s="14"/>
      <c r="Q457" s="14"/>
      <c r="R457" s="13" t="s">
        <v>124</v>
      </c>
      <c r="T457" s="14"/>
      <c r="U457" s="14"/>
      <c r="W457" s="14"/>
      <c r="X457" s="14"/>
      <c r="Y457" s="13" t="s">
        <v>124</v>
      </c>
      <c r="Z457" s="14"/>
      <c r="AA457" s="14"/>
      <c r="AB457" s="14"/>
    </row>
    <row r="458" spans="1:31" s="15" customFormat="1" x14ac:dyDescent="0.25"/>
    <row r="459" spans="1:31" ht="32.25" customHeight="1" x14ac:dyDescent="0.55000000000000004">
      <c r="A459" s="75" t="s">
        <v>0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1"/>
      <c r="AD459" s="1"/>
      <c r="AE459" s="1"/>
    </row>
    <row r="460" spans="1:31" ht="21.75" customHeight="1" x14ac:dyDescent="0.4">
      <c r="A460" s="76" t="s">
        <v>1714</v>
      </c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2"/>
      <c r="AD460" s="2"/>
      <c r="AE460" s="2"/>
    </row>
    <row r="461" spans="1:31" s="5" customFormat="1" ht="20.25" customHeight="1" x14ac:dyDescent="0.35">
      <c r="A461" s="3" t="s">
        <v>1</v>
      </c>
      <c r="B461" s="4"/>
      <c r="C461" s="3"/>
      <c r="D461" s="3"/>
      <c r="F461" s="3" t="s">
        <v>1042</v>
      </c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s="7" customFormat="1" ht="90" x14ac:dyDescent="0.25">
      <c r="A462" s="6" t="s">
        <v>3</v>
      </c>
      <c r="B462" s="6" t="s">
        <v>4</v>
      </c>
      <c r="C462" s="6" t="s">
        <v>5</v>
      </c>
      <c r="D462" s="6" t="s">
        <v>6</v>
      </c>
      <c r="E462" s="6" t="s">
        <v>7</v>
      </c>
      <c r="F462" s="6" t="s">
        <v>8</v>
      </c>
      <c r="G462" s="6" t="s">
        <v>9</v>
      </c>
      <c r="H462" s="6" t="s">
        <v>10</v>
      </c>
      <c r="I462" s="6" t="s">
        <v>11</v>
      </c>
      <c r="J462" s="6" t="s">
        <v>12</v>
      </c>
      <c r="K462" s="6" t="s">
        <v>13</v>
      </c>
      <c r="L462" s="6" t="s">
        <v>14</v>
      </c>
      <c r="M462" s="6" t="s">
        <v>15</v>
      </c>
      <c r="N462" s="6" t="s">
        <v>16</v>
      </c>
      <c r="O462" s="6" t="s">
        <v>17</v>
      </c>
      <c r="P462" s="6" t="s">
        <v>18</v>
      </c>
      <c r="Q462" s="6" t="s">
        <v>19</v>
      </c>
      <c r="R462" s="6" t="s">
        <v>20</v>
      </c>
      <c r="S462" s="6" t="s">
        <v>21</v>
      </c>
      <c r="T462" s="6" t="s">
        <v>22</v>
      </c>
      <c r="U462" s="6" t="s">
        <v>23</v>
      </c>
      <c r="V462" s="6" t="s">
        <v>24</v>
      </c>
      <c r="W462" s="6" t="s">
        <v>25</v>
      </c>
      <c r="X462" s="6" t="s">
        <v>26</v>
      </c>
      <c r="Y462" s="6" t="s">
        <v>27</v>
      </c>
      <c r="Z462" s="6" t="s">
        <v>28</v>
      </c>
      <c r="AA462" s="6" t="s">
        <v>29</v>
      </c>
      <c r="AB462" s="6" t="s">
        <v>30</v>
      </c>
    </row>
    <row r="463" spans="1:31" s="15" customFormat="1" x14ac:dyDescent="0.25">
      <c r="A463" s="17">
        <v>1</v>
      </c>
      <c r="B463" s="17" t="s">
        <v>977</v>
      </c>
      <c r="C463" s="17" t="s">
        <v>1662</v>
      </c>
      <c r="D463" s="17" t="s">
        <v>979</v>
      </c>
      <c r="E463" s="17" t="s">
        <v>980</v>
      </c>
      <c r="F463" s="17" t="s">
        <v>35</v>
      </c>
      <c r="G463" s="17" t="s">
        <v>144</v>
      </c>
      <c r="H463" s="17">
        <v>90937</v>
      </c>
      <c r="I463" s="17">
        <v>86042</v>
      </c>
      <c r="J463" s="17">
        <v>4895</v>
      </c>
      <c r="K463" s="17" t="s">
        <v>37</v>
      </c>
      <c r="L463" s="18">
        <v>294568.83</v>
      </c>
      <c r="M463" s="18">
        <v>7781.07</v>
      </c>
      <c r="N463" s="18">
        <v>4994.1000000000004</v>
      </c>
      <c r="O463" s="18">
        <v>307344</v>
      </c>
      <c r="P463" s="18">
        <v>29324.59</v>
      </c>
      <c r="Q463" s="18">
        <v>2919.66</v>
      </c>
      <c r="R463" s="18">
        <v>2202.75</v>
      </c>
      <c r="S463" s="18">
        <v>34447</v>
      </c>
      <c r="T463" s="18">
        <v>0</v>
      </c>
      <c r="U463" s="18">
        <v>0</v>
      </c>
      <c r="V463" s="18">
        <v>0</v>
      </c>
      <c r="W463" s="18">
        <v>0</v>
      </c>
      <c r="X463" s="18"/>
      <c r="Y463" s="18">
        <v>323893.42</v>
      </c>
      <c r="Z463" s="18">
        <v>10700.73</v>
      </c>
      <c r="AA463" s="18">
        <v>7196.85</v>
      </c>
      <c r="AB463" s="18">
        <v>341791</v>
      </c>
    </row>
    <row r="464" spans="1:31" s="15" customFormat="1" x14ac:dyDescent="0.25">
      <c r="A464" s="17">
        <v>2</v>
      </c>
      <c r="B464" s="17" t="s">
        <v>103</v>
      </c>
      <c r="C464" s="17" t="s">
        <v>1662</v>
      </c>
      <c r="D464" s="17" t="s">
        <v>981</v>
      </c>
      <c r="E464" s="17" t="s">
        <v>982</v>
      </c>
      <c r="F464" s="17" t="s">
        <v>35</v>
      </c>
      <c r="G464" s="17" t="s">
        <v>983</v>
      </c>
      <c r="H464" s="17">
        <v>28505</v>
      </c>
      <c r="I464" s="17">
        <v>28460</v>
      </c>
      <c r="J464" s="17">
        <v>135</v>
      </c>
      <c r="K464" s="17" t="s">
        <v>37</v>
      </c>
      <c r="L464" s="18">
        <v>2022.55</v>
      </c>
      <c r="M464" s="18">
        <v>18.45</v>
      </c>
      <c r="N464" s="18">
        <v>279</v>
      </c>
      <c r="O464" s="18">
        <v>2320</v>
      </c>
      <c r="P464" s="18">
        <v>1323.85</v>
      </c>
      <c r="Q464" s="18">
        <v>32.4</v>
      </c>
      <c r="R464" s="18">
        <v>60.75</v>
      </c>
      <c r="S464" s="18">
        <v>1417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3346.4</v>
      </c>
      <c r="Z464" s="18">
        <v>50.85</v>
      </c>
      <c r="AA464" s="18">
        <v>339.75</v>
      </c>
      <c r="AB464" s="18">
        <v>3737</v>
      </c>
    </row>
    <row r="465" spans="1:29" s="15" customFormat="1" x14ac:dyDescent="0.25">
      <c r="A465" s="17">
        <v>3</v>
      </c>
      <c r="B465" s="17" t="s">
        <v>984</v>
      </c>
      <c r="C465" s="17" t="s">
        <v>1662</v>
      </c>
      <c r="D465" s="17" t="s">
        <v>985</v>
      </c>
      <c r="E465" s="17" t="s">
        <v>986</v>
      </c>
      <c r="F465" s="17" t="s">
        <v>35</v>
      </c>
      <c r="G465" s="17" t="s">
        <v>45</v>
      </c>
      <c r="H465" s="17">
        <v>63239</v>
      </c>
      <c r="I465" s="17">
        <v>62700</v>
      </c>
      <c r="J465" s="17">
        <v>1617</v>
      </c>
      <c r="K465" s="17" t="s">
        <v>37</v>
      </c>
      <c r="L465" s="18">
        <v>402679.31</v>
      </c>
      <c r="M465" s="18">
        <v>40474.15</v>
      </c>
      <c r="N465" s="18">
        <v>14743.54</v>
      </c>
      <c r="O465" s="18">
        <v>457897</v>
      </c>
      <c r="P465" s="18">
        <v>10179.26</v>
      </c>
      <c r="Q465" s="18">
        <v>4252.09</v>
      </c>
      <c r="R465" s="18">
        <v>727.65</v>
      </c>
      <c r="S465" s="18">
        <v>15159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412858.57</v>
      </c>
      <c r="Z465" s="18">
        <v>44726.239999999998</v>
      </c>
      <c r="AA465" s="18">
        <v>15471.19</v>
      </c>
      <c r="AB465" s="18">
        <v>473056</v>
      </c>
    </row>
    <row r="466" spans="1:29" s="15" customFormat="1" x14ac:dyDescent="0.25">
      <c r="A466" s="17">
        <v>4</v>
      </c>
      <c r="B466" s="17" t="s">
        <v>984</v>
      </c>
      <c r="C466" s="17" t="s">
        <v>1662</v>
      </c>
      <c r="D466" s="17" t="s">
        <v>987</v>
      </c>
      <c r="E466" s="17" t="s">
        <v>988</v>
      </c>
      <c r="F466" s="17" t="s">
        <v>35</v>
      </c>
      <c r="G466" s="17" t="s">
        <v>41</v>
      </c>
      <c r="H466" s="17">
        <v>32991</v>
      </c>
      <c r="I466" s="17">
        <v>31805</v>
      </c>
      <c r="J466" s="17">
        <v>3558</v>
      </c>
      <c r="K466" s="17" t="s">
        <v>37</v>
      </c>
      <c r="L466" s="18">
        <v>333538.75</v>
      </c>
      <c r="M466" s="18">
        <v>29556.91</v>
      </c>
      <c r="N466" s="18">
        <v>13049.34</v>
      </c>
      <c r="O466" s="18">
        <v>376145</v>
      </c>
      <c r="P466" s="18">
        <v>24076.01</v>
      </c>
      <c r="Q466" s="18">
        <v>3454.89</v>
      </c>
      <c r="R466" s="18">
        <v>1601.1</v>
      </c>
      <c r="S466" s="18">
        <v>29132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357614.76</v>
      </c>
      <c r="Z466" s="18">
        <v>33011.800000000003</v>
      </c>
      <c r="AA466" s="18">
        <v>14650.44</v>
      </c>
      <c r="AB466" s="18">
        <v>405277</v>
      </c>
    </row>
    <row r="467" spans="1:29" s="15" customFormat="1" x14ac:dyDescent="0.25">
      <c r="A467" s="17">
        <v>5</v>
      </c>
      <c r="B467" s="17" t="s">
        <v>984</v>
      </c>
      <c r="C467" s="17" t="s">
        <v>1662</v>
      </c>
      <c r="D467" s="17" t="s">
        <v>989</v>
      </c>
      <c r="E467" s="17" t="s">
        <v>990</v>
      </c>
      <c r="F467" s="17" t="s">
        <v>35</v>
      </c>
      <c r="G467" s="17" t="s">
        <v>45</v>
      </c>
      <c r="H467" s="17">
        <v>6145</v>
      </c>
      <c r="I467" s="17">
        <v>3886</v>
      </c>
      <c r="J467" s="17">
        <v>2259</v>
      </c>
      <c r="K467" s="17" t="s">
        <v>37</v>
      </c>
      <c r="L467" s="18">
        <v>357283.99</v>
      </c>
      <c r="M467" s="18">
        <v>36217.72</v>
      </c>
      <c r="N467" s="18">
        <v>13711.29</v>
      </c>
      <c r="O467" s="18">
        <v>407213</v>
      </c>
      <c r="P467" s="18">
        <v>13372.6</v>
      </c>
      <c r="Q467" s="18">
        <v>3776.85</v>
      </c>
      <c r="R467" s="18">
        <v>1016.55</v>
      </c>
      <c r="S467" s="18">
        <v>18166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370656.59</v>
      </c>
      <c r="Z467" s="18">
        <v>39994.57</v>
      </c>
      <c r="AA467" s="18">
        <v>14727.84</v>
      </c>
      <c r="AB467" s="18">
        <v>425379</v>
      </c>
    </row>
    <row r="468" spans="1:29" s="15" customFormat="1" x14ac:dyDescent="0.25">
      <c r="A468" s="17">
        <v>6</v>
      </c>
      <c r="B468" s="17" t="s">
        <v>984</v>
      </c>
      <c r="C468" s="17" t="s">
        <v>1042</v>
      </c>
      <c r="D468" s="17" t="s">
        <v>992</v>
      </c>
      <c r="E468" s="17" t="s">
        <v>993</v>
      </c>
      <c r="F468" s="17" t="s">
        <v>35</v>
      </c>
      <c r="G468" s="17" t="s">
        <v>45</v>
      </c>
      <c r="H468" s="17">
        <v>21594</v>
      </c>
      <c r="I468" s="17">
        <v>21594</v>
      </c>
      <c r="J468" s="17">
        <v>0</v>
      </c>
      <c r="K468" s="17" t="s">
        <v>59</v>
      </c>
      <c r="L468" s="18">
        <v>23925.55</v>
      </c>
      <c r="M468" s="18">
        <v>2914.45</v>
      </c>
      <c r="N468" s="18">
        <v>0</v>
      </c>
      <c r="O468" s="18">
        <v>26840</v>
      </c>
      <c r="P468" s="18">
        <v>852.75</v>
      </c>
      <c r="Q468" s="18">
        <v>243.25</v>
      </c>
      <c r="R468" s="18">
        <v>0</v>
      </c>
      <c r="S468" s="18">
        <v>1096</v>
      </c>
      <c r="T468" s="18">
        <v>0</v>
      </c>
      <c r="U468" s="18">
        <v>0</v>
      </c>
      <c r="V468" s="18">
        <v>0</v>
      </c>
      <c r="W468" s="18">
        <v>0</v>
      </c>
      <c r="X468" s="18">
        <v>10000</v>
      </c>
      <c r="Y468" s="18">
        <v>24778.3</v>
      </c>
      <c r="Z468" s="18">
        <v>3157.7</v>
      </c>
      <c r="AA468" s="18">
        <v>0</v>
      </c>
      <c r="AB468" s="18">
        <v>17936</v>
      </c>
      <c r="AC468" s="16"/>
    </row>
    <row r="469" spans="1:29" s="15" customFormat="1" x14ac:dyDescent="0.25">
      <c r="A469" s="17">
        <v>7</v>
      </c>
      <c r="B469" s="17" t="s">
        <v>984</v>
      </c>
      <c r="C469" s="17" t="s">
        <v>1662</v>
      </c>
      <c r="D469" s="17" t="s">
        <v>994</v>
      </c>
      <c r="E469" s="17" t="s">
        <v>995</v>
      </c>
      <c r="F469" s="17" t="s">
        <v>35</v>
      </c>
      <c r="G469" s="17" t="s">
        <v>41</v>
      </c>
      <c r="H469" s="17">
        <v>70678</v>
      </c>
      <c r="I469" s="17">
        <v>70678</v>
      </c>
      <c r="J469" s="17">
        <v>0</v>
      </c>
      <c r="K469" s="17" t="s">
        <v>59</v>
      </c>
      <c r="L469" s="18">
        <v>327131.90000000002</v>
      </c>
      <c r="M469" s="18">
        <v>32660.34</v>
      </c>
      <c r="N469" s="18">
        <v>14609.76</v>
      </c>
      <c r="O469" s="18">
        <v>374402</v>
      </c>
      <c r="P469" s="18">
        <v>742.13</v>
      </c>
      <c r="Q469" s="18">
        <v>3527.87</v>
      </c>
      <c r="R469" s="18">
        <v>0</v>
      </c>
      <c r="S469" s="18">
        <v>4270</v>
      </c>
      <c r="T469" s="18">
        <v>0</v>
      </c>
      <c r="U469" s="18">
        <v>0</v>
      </c>
      <c r="V469" s="18">
        <v>0</v>
      </c>
      <c r="W469" s="18">
        <v>0</v>
      </c>
      <c r="X469" s="18">
        <v>31537</v>
      </c>
      <c r="Y469" s="18">
        <v>327874.03000000003</v>
      </c>
      <c r="Z469" s="18">
        <v>36188.21</v>
      </c>
      <c r="AA469" s="18">
        <v>14609.76</v>
      </c>
      <c r="AB469" s="18">
        <v>347135</v>
      </c>
      <c r="AC469" s="16"/>
    </row>
    <row r="470" spans="1:29" s="15" customFormat="1" x14ac:dyDescent="0.25">
      <c r="A470" s="17">
        <v>8</v>
      </c>
      <c r="B470" s="17" t="s">
        <v>996</v>
      </c>
      <c r="C470" s="17" t="s">
        <v>1662</v>
      </c>
      <c r="D470" s="17" t="s">
        <v>997</v>
      </c>
      <c r="E470" s="17" t="s">
        <v>998</v>
      </c>
      <c r="F470" s="17" t="s">
        <v>35</v>
      </c>
      <c r="G470" s="17" t="s">
        <v>41</v>
      </c>
      <c r="H470" s="17">
        <v>81820</v>
      </c>
      <c r="I470" s="17">
        <v>80641</v>
      </c>
      <c r="J470" s="17">
        <v>3537</v>
      </c>
      <c r="K470" s="17" t="s">
        <v>37</v>
      </c>
      <c r="L470" s="18">
        <v>522586.83</v>
      </c>
      <c r="M470" s="18">
        <v>27461.42</v>
      </c>
      <c r="N470" s="18">
        <v>10563.75</v>
      </c>
      <c r="O470" s="18">
        <v>560612</v>
      </c>
      <c r="P470" s="18">
        <v>23574.99</v>
      </c>
      <c r="Q470" s="18">
        <v>5390.36</v>
      </c>
      <c r="R470" s="18">
        <v>1591.65</v>
      </c>
      <c r="S470" s="18">
        <v>30557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546161.81999999995</v>
      </c>
      <c r="Z470" s="18">
        <v>32851.78</v>
      </c>
      <c r="AA470" s="18">
        <v>12155.4</v>
      </c>
      <c r="AB470" s="18">
        <v>591169</v>
      </c>
    </row>
    <row r="471" spans="1:29" s="15" customFormat="1" x14ac:dyDescent="0.25">
      <c r="A471" s="17">
        <v>9</v>
      </c>
      <c r="B471" s="17" t="s">
        <v>977</v>
      </c>
      <c r="C471" s="17" t="s">
        <v>1662</v>
      </c>
      <c r="D471" s="17" t="s">
        <v>999</v>
      </c>
      <c r="E471" s="17" t="s">
        <v>1000</v>
      </c>
      <c r="F471" s="17" t="s">
        <v>35</v>
      </c>
      <c r="G471" s="17" t="s">
        <v>215</v>
      </c>
      <c r="H471" s="17">
        <v>180785</v>
      </c>
      <c r="I471" s="17">
        <v>180785</v>
      </c>
      <c r="J471" s="17">
        <v>0</v>
      </c>
      <c r="K471" s="17" t="s">
        <v>59</v>
      </c>
      <c r="L471" s="18">
        <v>246031.94</v>
      </c>
      <c r="M471" s="18">
        <v>31541.82</v>
      </c>
      <c r="N471" s="18">
        <v>1694.24</v>
      </c>
      <c r="O471" s="18">
        <v>279268</v>
      </c>
      <c r="P471" s="18">
        <v>852.14</v>
      </c>
      <c r="Q471" s="18">
        <v>2555.86</v>
      </c>
      <c r="R471" s="18">
        <v>0</v>
      </c>
      <c r="S471" s="18">
        <v>3408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246884.08</v>
      </c>
      <c r="Z471" s="18">
        <v>34097.68</v>
      </c>
      <c r="AA471" s="18">
        <v>1694.24</v>
      </c>
      <c r="AB471" s="18">
        <v>282676</v>
      </c>
    </row>
    <row r="472" spans="1:29" s="15" customFormat="1" x14ac:dyDescent="0.25">
      <c r="A472" s="17">
        <v>10</v>
      </c>
      <c r="B472" s="17" t="s">
        <v>229</v>
      </c>
      <c r="C472" s="17" t="s">
        <v>1042</v>
      </c>
      <c r="D472" s="17" t="s">
        <v>1001</v>
      </c>
      <c r="E472" s="17" t="s">
        <v>1002</v>
      </c>
      <c r="F472" s="17" t="s">
        <v>35</v>
      </c>
      <c r="G472" s="17" t="s">
        <v>590</v>
      </c>
      <c r="H472" s="17">
        <v>91160</v>
      </c>
      <c r="I472" s="17">
        <v>90455</v>
      </c>
      <c r="J472" s="17">
        <v>705</v>
      </c>
      <c r="K472" s="17" t="s">
        <v>37</v>
      </c>
      <c r="L472" s="18">
        <v>181559.67999999999</v>
      </c>
      <c r="M472" s="18">
        <v>19043.87</v>
      </c>
      <c r="N472" s="18">
        <v>5003.45</v>
      </c>
      <c r="O472" s="18">
        <v>205607</v>
      </c>
      <c r="P472" s="18">
        <v>4916.09</v>
      </c>
      <c r="Q472" s="18">
        <v>1879.66</v>
      </c>
      <c r="R472" s="18">
        <v>317.25</v>
      </c>
      <c r="S472" s="18">
        <v>7113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186475.77</v>
      </c>
      <c r="Z472" s="18">
        <v>20923.53</v>
      </c>
      <c r="AA472" s="18">
        <v>5320.7</v>
      </c>
      <c r="AB472" s="18">
        <v>212720</v>
      </c>
    </row>
    <row r="473" spans="1:29" s="15" customFormat="1" x14ac:dyDescent="0.25">
      <c r="A473" s="17">
        <v>11</v>
      </c>
      <c r="B473" s="17" t="s">
        <v>1003</v>
      </c>
      <c r="C473" s="17" t="s">
        <v>1662</v>
      </c>
      <c r="D473" s="17" t="s">
        <v>1004</v>
      </c>
      <c r="E473" s="17" t="s">
        <v>1005</v>
      </c>
      <c r="F473" s="17" t="s">
        <v>35</v>
      </c>
      <c r="G473" s="17" t="s">
        <v>1006</v>
      </c>
      <c r="H473" s="17">
        <v>130</v>
      </c>
      <c r="I473" s="17">
        <v>130</v>
      </c>
      <c r="J473" s="17">
        <v>0</v>
      </c>
      <c r="K473" s="17" t="s">
        <v>59</v>
      </c>
      <c r="L473" s="18">
        <v>15501.69</v>
      </c>
      <c r="M473" s="18">
        <v>1335.97</v>
      </c>
      <c r="N473" s="18">
        <v>57.34</v>
      </c>
      <c r="O473" s="18">
        <v>16895</v>
      </c>
      <c r="P473" s="18">
        <v>742.68</v>
      </c>
      <c r="Q473" s="18">
        <v>157.32</v>
      </c>
      <c r="R473" s="18">
        <v>0</v>
      </c>
      <c r="S473" s="18">
        <v>900</v>
      </c>
      <c r="T473" s="18">
        <v>0</v>
      </c>
      <c r="U473" s="18">
        <v>0</v>
      </c>
      <c r="V473" s="18">
        <v>0</v>
      </c>
      <c r="W473" s="18">
        <v>0</v>
      </c>
      <c r="X473" s="18"/>
      <c r="Y473" s="18">
        <v>16244.37</v>
      </c>
      <c r="Z473" s="18">
        <v>1493.29</v>
      </c>
      <c r="AA473" s="18">
        <v>57.34</v>
      </c>
      <c r="AB473" s="18">
        <v>17795</v>
      </c>
    </row>
    <row r="474" spans="1:29" s="15" customFormat="1" x14ac:dyDescent="0.25">
      <c r="A474" s="17">
        <v>12</v>
      </c>
      <c r="B474" s="17" t="s">
        <v>1007</v>
      </c>
      <c r="C474" s="17" t="s">
        <v>1662</v>
      </c>
      <c r="D474" s="17" t="s">
        <v>1008</v>
      </c>
      <c r="E474" s="17" t="s">
        <v>1009</v>
      </c>
      <c r="F474" s="17" t="s">
        <v>35</v>
      </c>
      <c r="G474" s="17" t="s">
        <v>1010</v>
      </c>
      <c r="H474" s="17">
        <v>6025</v>
      </c>
      <c r="I474" s="17">
        <v>6025</v>
      </c>
      <c r="J474" s="17">
        <v>0</v>
      </c>
      <c r="K474" s="17" t="s">
        <v>59</v>
      </c>
      <c r="L474" s="18">
        <v>49053.01</v>
      </c>
      <c r="M474" s="18">
        <v>7830.34</v>
      </c>
      <c r="N474" s="18">
        <v>2598.65</v>
      </c>
      <c r="O474" s="18">
        <v>59482</v>
      </c>
      <c r="P474" s="18">
        <v>660.35</v>
      </c>
      <c r="Q474" s="18">
        <v>530.65</v>
      </c>
      <c r="R474" s="18">
        <v>0</v>
      </c>
      <c r="S474" s="18">
        <v>1191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49713.36</v>
      </c>
      <c r="Z474" s="18">
        <v>8360.99</v>
      </c>
      <c r="AA474" s="18">
        <v>2598.65</v>
      </c>
      <c r="AB474" s="18">
        <v>60673</v>
      </c>
    </row>
    <row r="475" spans="1:29" s="22" customFormat="1" x14ac:dyDescent="0.25">
      <c r="A475" s="19"/>
      <c r="B475" s="19"/>
      <c r="C475" s="10" t="s">
        <v>71</v>
      </c>
      <c r="D475" s="19"/>
      <c r="E475" s="19"/>
      <c r="F475" s="19"/>
      <c r="G475" s="19"/>
      <c r="H475" s="19"/>
      <c r="I475" s="19"/>
      <c r="J475" s="19">
        <f>SUM(J463:J474)</f>
        <v>16706</v>
      </c>
      <c r="K475" s="19"/>
      <c r="L475" s="20">
        <f t="shared" ref="L475:AB475" si="54">SUM(L463:L474)</f>
        <v>2755884.03</v>
      </c>
      <c r="M475" s="20">
        <f t="shared" si="54"/>
        <v>236836.51</v>
      </c>
      <c r="N475" s="20">
        <f t="shared" si="54"/>
        <v>81304.459999999992</v>
      </c>
      <c r="O475" s="20">
        <f t="shared" si="54"/>
        <v>3074025</v>
      </c>
      <c r="P475" s="20">
        <f t="shared" si="54"/>
        <v>110617.44</v>
      </c>
      <c r="Q475" s="20">
        <f t="shared" si="54"/>
        <v>28720.86</v>
      </c>
      <c r="R475" s="20">
        <f t="shared" si="54"/>
        <v>7517.7000000000007</v>
      </c>
      <c r="S475" s="20">
        <f t="shared" si="54"/>
        <v>146856</v>
      </c>
      <c r="T475" s="20">
        <f t="shared" si="54"/>
        <v>0</v>
      </c>
      <c r="U475" s="20">
        <f t="shared" si="54"/>
        <v>0</v>
      </c>
      <c r="V475" s="20">
        <f t="shared" si="54"/>
        <v>0</v>
      </c>
      <c r="W475" s="20">
        <f t="shared" si="54"/>
        <v>0</v>
      </c>
      <c r="X475" s="20">
        <f t="shared" si="54"/>
        <v>41537</v>
      </c>
      <c r="Y475" s="20">
        <f t="shared" si="54"/>
        <v>2866501.47</v>
      </c>
      <c r="Z475" s="20">
        <f t="shared" si="54"/>
        <v>265557.37</v>
      </c>
      <c r="AA475" s="20">
        <f t="shared" si="54"/>
        <v>88822.159999999989</v>
      </c>
      <c r="AB475" s="20">
        <f t="shared" si="54"/>
        <v>3179344</v>
      </c>
    </row>
    <row r="476" spans="1:29" s="15" customFormat="1" x14ac:dyDescent="0.25">
      <c r="A476" s="17">
        <v>1</v>
      </c>
      <c r="B476" s="17" t="s">
        <v>977</v>
      </c>
      <c r="C476" s="17" t="s">
        <v>1662</v>
      </c>
      <c r="D476" s="17" t="s">
        <v>1011</v>
      </c>
      <c r="E476" s="17" t="s">
        <v>1012</v>
      </c>
      <c r="F476" s="17" t="s">
        <v>75</v>
      </c>
      <c r="G476" s="17" t="s">
        <v>76</v>
      </c>
      <c r="H476" s="17">
        <v>1609</v>
      </c>
      <c r="I476" s="17">
        <v>1377</v>
      </c>
      <c r="J476" s="17">
        <v>232</v>
      </c>
      <c r="K476" s="17" t="s">
        <v>37</v>
      </c>
      <c r="L476" s="18">
        <v>30775.69</v>
      </c>
      <c r="M476" s="18">
        <v>9698.27</v>
      </c>
      <c r="N476" s="18">
        <v>1905.04</v>
      </c>
      <c r="O476" s="18">
        <v>42379</v>
      </c>
      <c r="P476" s="18">
        <v>1915.75</v>
      </c>
      <c r="Q476" s="18">
        <v>328.4</v>
      </c>
      <c r="R476" s="18">
        <v>138.85</v>
      </c>
      <c r="S476" s="18">
        <v>2383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32691.439999999999</v>
      </c>
      <c r="Z476" s="18">
        <v>10026.67</v>
      </c>
      <c r="AA476" s="18">
        <v>2043.89</v>
      </c>
      <c r="AB476" s="18">
        <v>44762</v>
      </c>
    </row>
    <row r="477" spans="1:29" s="15" customFormat="1" x14ac:dyDescent="0.25">
      <c r="A477" s="17">
        <v>2</v>
      </c>
      <c r="B477" s="17" t="s">
        <v>977</v>
      </c>
      <c r="C477" s="17" t="s">
        <v>1662</v>
      </c>
      <c r="D477" s="17" t="s">
        <v>1013</v>
      </c>
      <c r="E477" s="17" t="s">
        <v>1014</v>
      </c>
      <c r="F477" s="17" t="s">
        <v>75</v>
      </c>
      <c r="G477" s="17" t="s">
        <v>76</v>
      </c>
      <c r="H477" s="17">
        <v>3007</v>
      </c>
      <c r="I477" s="17">
        <v>2593</v>
      </c>
      <c r="J477" s="17">
        <v>414</v>
      </c>
      <c r="K477" s="17" t="s">
        <v>37</v>
      </c>
      <c r="L477" s="18">
        <v>61281.82</v>
      </c>
      <c r="M477" s="18">
        <v>13544.54</v>
      </c>
      <c r="N477" s="18">
        <v>4536.6400000000003</v>
      </c>
      <c r="O477" s="18">
        <v>79363</v>
      </c>
      <c r="P477" s="18">
        <v>3222.36</v>
      </c>
      <c r="Q477" s="18">
        <v>663.86</v>
      </c>
      <c r="R477" s="18">
        <v>247.78</v>
      </c>
      <c r="S477" s="18">
        <v>4134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64504.18</v>
      </c>
      <c r="Z477" s="18">
        <v>14208.4</v>
      </c>
      <c r="AA477" s="18">
        <v>4784.42</v>
      </c>
      <c r="AB477" s="18">
        <v>83497</v>
      </c>
    </row>
    <row r="478" spans="1:29" s="15" customFormat="1" x14ac:dyDescent="0.25">
      <c r="A478" s="17">
        <v>3</v>
      </c>
      <c r="B478" s="17" t="s">
        <v>977</v>
      </c>
      <c r="C478" s="17" t="s">
        <v>1662</v>
      </c>
      <c r="D478" s="17" t="s">
        <v>1015</v>
      </c>
      <c r="E478" s="17" t="s">
        <v>1016</v>
      </c>
      <c r="F478" s="17" t="s">
        <v>75</v>
      </c>
      <c r="G478" s="17" t="s">
        <v>76</v>
      </c>
      <c r="H478" s="17">
        <v>17140</v>
      </c>
      <c r="I478" s="17">
        <v>17140</v>
      </c>
      <c r="J478" s="17">
        <v>0</v>
      </c>
      <c r="K478" s="17" t="s">
        <v>37</v>
      </c>
      <c r="L478" s="18">
        <v>32457.26</v>
      </c>
      <c r="M478" s="18">
        <v>11111.94</v>
      </c>
      <c r="N478" s="18">
        <v>2054.8000000000002</v>
      </c>
      <c r="O478" s="18">
        <v>45624</v>
      </c>
      <c r="P478" s="18">
        <v>249.53</v>
      </c>
      <c r="Q478" s="18">
        <v>355.47</v>
      </c>
      <c r="R478" s="18">
        <v>0</v>
      </c>
      <c r="S478" s="18">
        <v>605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32706.79</v>
      </c>
      <c r="Z478" s="18">
        <v>11467.41</v>
      </c>
      <c r="AA478" s="18">
        <v>2054.8000000000002</v>
      </c>
      <c r="AB478" s="18">
        <v>46229</v>
      </c>
    </row>
    <row r="479" spans="1:29" s="15" customFormat="1" x14ac:dyDescent="0.25">
      <c r="A479" s="17">
        <v>4</v>
      </c>
      <c r="B479" s="17" t="s">
        <v>977</v>
      </c>
      <c r="C479" s="17" t="s">
        <v>1662</v>
      </c>
      <c r="D479" s="17" t="s">
        <v>1017</v>
      </c>
      <c r="E479" s="17" t="s">
        <v>1018</v>
      </c>
      <c r="F479" s="17" t="s">
        <v>75</v>
      </c>
      <c r="G479" s="17" t="s">
        <v>76</v>
      </c>
      <c r="H479" s="17">
        <v>1964</v>
      </c>
      <c r="I479" s="17">
        <v>1741</v>
      </c>
      <c r="J479" s="17">
        <v>223</v>
      </c>
      <c r="K479" s="17" t="s">
        <v>37</v>
      </c>
      <c r="L479" s="18">
        <v>44141.08</v>
      </c>
      <c r="M479" s="18">
        <v>11503.86</v>
      </c>
      <c r="N479" s="18">
        <v>3069.06</v>
      </c>
      <c r="O479" s="18">
        <v>58714</v>
      </c>
      <c r="P479" s="18">
        <v>1850.92</v>
      </c>
      <c r="Q479" s="18">
        <v>478.61</v>
      </c>
      <c r="R479" s="18">
        <v>133.47</v>
      </c>
      <c r="S479" s="18">
        <v>2463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45992</v>
      </c>
      <c r="Z479" s="18">
        <v>11982.47</v>
      </c>
      <c r="AA479" s="18">
        <v>3202.53</v>
      </c>
      <c r="AB479" s="18">
        <v>61177</v>
      </c>
    </row>
    <row r="480" spans="1:29" s="15" customFormat="1" x14ac:dyDescent="0.25">
      <c r="A480" s="17">
        <v>5</v>
      </c>
      <c r="B480" s="17" t="s">
        <v>977</v>
      </c>
      <c r="C480" s="17" t="s">
        <v>1662</v>
      </c>
      <c r="D480" s="17" t="s">
        <v>1019</v>
      </c>
      <c r="E480" s="17" t="s">
        <v>1020</v>
      </c>
      <c r="F480" s="17" t="s">
        <v>75</v>
      </c>
      <c r="G480" s="17" t="s">
        <v>76</v>
      </c>
      <c r="H480" s="17">
        <v>21572</v>
      </c>
      <c r="I480" s="17">
        <v>21572</v>
      </c>
      <c r="J480" s="17">
        <v>763</v>
      </c>
      <c r="K480" s="17" t="s">
        <v>107</v>
      </c>
      <c r="L480" s="18">
        <v>45897.87</v>
      </c>
      <c r="M480" s="18">
        <v>15098.57</v>
      </c>
      <c r="N480" s="18">
        <v>3198.56</v>
      </c>
      <c r="O480" s="18">
        <v>64195</v>
      </c>
      <c r="P480" s="18">
        <v>5727.87</v>
      </c>
      <c r="Q480" s="18">
        <v>478.47</v>
      </c>
      <c r="R480" s="18">
        <v>456.66</v>
      </c>
      <c r="S480" s="18">
        <v>6663</v>
      </c>
      <c r="T480" s="18">
        <v>0</v>
      </c>
      <c r="U480" s="18">
        <v>0</v>
      </c>
      <c r="V480" s="18">
        <v>0</v>
      </c>
      <c r="W480" s="18">
        <v>0</v>
      </c>
      <c r="X480" s="18">
        <v>70858</v>
      </c>
      <c r="Y480" s="18">
        <v>51625.74</v>
      </c>
      <c r="Z480" s="18">
        <v>15577.04</v>
      </c>
      <c r="AA480" s="18">
        <v>3655.22</v>
      </c>
      <c r="AB480" s="18">
        <v>0</v>
      </c>
      <c r="AC480" s="16"/>
    </row>
    <row r="481" spans="1:29" s="15" customFormat="1" x14ac:dyDescent="0.25">
      <c r="A481" s="17">
        <v>6</v>
      </c>
      <c r="B481" s="17" t="s">
        <v>60</v>
      </c>
      <c r="C481" s="17" t="s">
        <v>1042</v>
      </c>
      <c r="D481" s="17" t="s">
        <v>1227</v>
      </c>
      <c r="E481" s="17" t="s">
        <v>1228</v>
      </c>
      <c r="F481" s="17" t="s">
        <v>75</v>
      </c>
      <c r="G481" s="17" t="s">
        <v>76</v>
      </c>
      <c r="H481" s="17">
        <v>778</v>
      </c>
      <c r="I481" s="17">
        <v>778</v>
      </c>
      <c r="J481" s="17">
        <v>0</v>
      </c>
      <c r="K481" s="17" t="s">
        <v>37</v>
      </c>
      <c r="L481" s="18">
        <v>60295.35</v>
      </c>
      <c r="M481" s="18">
        <v>22634.58</v>
      </c>
      <c r="N481" s="18">
        <v>4436.07</v>
      </c>
      <c r="O481" s="18">
        <v>87366</v>
      </c>
      <c r="P481" s="18">
        <v>281.42</v>
      </c>
      <c r="Q481" s="18">
        <v>667.58</v>
      </c>
      <c r="R481" s="18">
        <v>0</v>
      </c>
      <c r="S481" s="18">
        <v>949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60576.77</v>
      </c>
      <c r="Z481" s="18">
        <v>23302.16</v>
      </c>
      <c r="AA481" s="18">
        <v>4436.07</v>
      </c>
      <c r="AB481" s="18">
        <v>88315</v>
      </c>
    </row>
    <row r="482" spans="1:29" s="15" customFormat="1" x14ac:dyDescent="0.25">
      <c r="A482" s="17">
        <v>7</v>
      </c>
      <c r="B482" s="17" t="s">
        <v>996</v>
      </c>
      <c r="C482" s="17" t="s">
        <v>1662</v>
      </c>
      <c r="D482" s="17" t="s">
        <v>1021</v>
      </c>
      <c r="E482" s="17" t="s">
        <v>1022</v>
      </c>
      <c r="F482" s="17" t="s">
        <v>75</v>
      </c>
      <c r="G482" s="17" t="s">
        <v>76</v>
      </c>
      <c r="H482" s="17">
        <v>48157</v>
      </c>
      <c r="I482" s="17">
        <v>47861</v>
      </c>
      <c r="J482" s="17">
        <v>296</v>
      </c>
      <c r="K482" s="17" t="s">
        <v>37</v>
      </c>
      <c r="L482" s="18">
        <v>79321.97</v>
      </c>
      <c r="M482" s="18">
        <v>19327.64</v>
      </c>
      <c r="N482" s="18">
        <v>6083.39</v>
      </c>
      <c r="O482" s="18">
        <v>104733</v>
      </c>
      <c r="P482" s="18">
        <v>2406.9499999999998</v>
      </c>
      <c r="Q482" s="18">
        <v>869.89</v>
      </c>
      <c r="R482" s="18">
        <v>177.16</v>
      </c>
      <c r="S482" s="18">
        <v>3454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81728.92</v>
      </c>
      <c r="Z482" s="18">
        <v>20197.53</v>
      </c>
      <c r="AA482" s="18">
        <v>6260.55</v>
      </c>
      <c r="AB482" s="18">
        <v>108187</v>
      </c>
    </row>
    <row r="483" spans="1:29" s="15" customFormat="1" x14ac:dyDescent="0.25">
      <c r="A483" s="17">
        <v>8</v>
      </c>
      <c r="B483" s="17" t="s">
        <v>60</v>
      </c>
      <c r="C483" s="17" t="s">
        <v>1042</v>
      </c>
      <c r="D483" s="17" t="s">
        <v>1673</v>
      </c>
      <c r="E483" s="17" t="s">
        <v>1674</v>
      </c>
      <c r="F483" s="17" t="s">
        <v>75</v>
      </c>
      <c r="G483" s="17" t="s">
        <v>76</v>
      </c>
      <c r="H483" s="17">
        <v>842</v>
      </c>
      <c r="I483" s="17">
        <v>805</v>
      </c>
      <c r="J483" s="17">
        <v>37</v>
      </c>
      <c r="K483" s="17" t="s">
        <v>37</v>
      </c>
      <c r="L483" s="18">
        <v>21012.95</v>
      </c>
      <c r="M483" s="18">
        <v>2436.98</v>
      </c>
      <c r="N483" s="18">
        <v>300.07</v>
      </c>
      <c r="O483" s="18">
        <v>23750</v>
      </c>
      <c r="P483" s="18">
        <v>578.5</v>
      </c>
      <c r="Q483" s="18">
        <v>217.36</v>
      </c>
      <c r="R483" s="18">
        <v>22.14</v>
      </c>
      <c r="S483" s="18">
        <v>818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21591.45</v>
      </c>
      <c r="Z483" s="18">
        <v>2654.34</v>
      </c>
      <c r="AA483" s="18">
        <v>322.20999999999998</v>
      </c>
      <c r="AB483" s="18">
        <v>24568</v>
      </c>
    </row>
    <row r="484" spans="1:29" s="15" customFormat="1" x14ac:dyDescent="0.25">
      <c r="A484" s="17">
        <v>9</v>
      </c>
      <c r="B484" s="17" t="s">
        <v>977</v>
      </c>
      <c r="C484" s="17" t="s">
        <v>1662</v>
      </c>
      <c r="D484" s="17" t="s">
        <v>1023</v>
      </c>
      <c r="E484" s="17" t="s">
        <v>1024</v>
      </c>
      <c r="F484" s="17" t="s">
        <v>75</v>
      </c>
      <c r="G484" s="17" t="s">
        <v>76</v>
      </c>
      <c r="H484" s="17">
        <v>6025</v>
      </c>
      <c r="I484" s="17">
        <v>5998</v>
      </c>
      <c r="J484" s="17">
        <v>27</v>
      </c>
      <c r="K484" s="17" t="s">
        <v>37</v>
      </c>
      <c r="L484" s="18">
        <v>98541</v>
      </c>
      <c r="M484" s="18">
        <v>11866.41</v>
      </c>
      <c r="N484" s="18">
        <v>388.59</v>
      </c>
      <c r="O484" s="18">
        <v>110796</v>
      </c>
      <c r="P484" s="18">
        <v>538.01</v>
      </c>
      <c r="Q484" s="18">
        <v>1019.83</v>
      </c>
      <c r="R484" s="18">
        <v>16.16</v>
      </c>
      <c r="S484" s="18">
        <v>1574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99079.01</v>
      </c>
      <c r="Z484" s="18">
        <v>12886.24</v>
      </c>
      <c r="AA484" s="18">
        <v>404.75</v>
      </c>
      <c r="AB484" s="18">
        <v>112370</v>
      </c>
    </row>
    <row r="485" spans="1:29" s="15" customFormat="1" x14ac:dyDescent="0.25">
      <c r="A485" s="17">
        <v>10</v>
      </c>
      <c r="B485" s="17" t="s">
        <v>977</v>
      </c>
      <c r="C485" s="17" t="s">
        <v>1662</v>
      </c>
      <c r="D485" s="17" t="s">
        <v>1025</v>
      </c>
      <c r="E485" s="17" t="s">
        <v>1026</v>
      </c>
      <c r="F485" s="17" t="s">
        <v>75</v>
      </c>
      <c r="G485" s="17" t="s">
        <v>76</v>
      </c>
      <c r="H485" s="17">
        <v>1140</v>
      </c>
      <c r="I485" s="17">
        <v>716</v>
      </c>
      <c r="J485" s="17">
        <v>424</v>
      </c>
      <c r="K485" s="17" t="s">
        <v>37</v>
      </c>
      <c r="L485" s="18">
        <v>60173.23</v>
      </c>
      <c r="M485" s="18">
        <v>17290.3</v>
      </c>
      <c r="N485" s="18">
        <v>4281.47</v>
      </c>
      <c r="O485" s="18">
        <v>81745</v>
      </c>
      <c r="P485" s="18">
        <v>3356.6</v>
      </c>
      <c r="Q485" s="18">
        <v>648.64</v>
      </c>
      <c r="R485" s="18">
        <v>253.76</v>
      </c>
      <c r="S485" s="18">
        <v>4259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63529.83</v>
      </c>
      <c r="Z485" s="18">
        <v>17938.939999999999</v>
      </c>
      <c r="AA485" s="18">
        <v>4535.2299999999996</v>
      </c>
      <c r="AB485" s="18">
        <v>86004</v>
      </c>
    </row>
    <row r="486" spans="1:29" s="15" customFormat="1" x14ac:dyDescent="0.25">
      <c r="A486" s="17">
        <v>11</v>
      </c>
      <c r="B486" s="17" t="s">
        <v>229</v>
      </c>
      <c r="C486" s="17" t="s">
        <v>1042</v>
      </c>
      <c r="D486" s="17" t="s">
        <v>1027</v>
      </c>
      <c r="E486" s="17" t="s">
        <v>1028</v>
      </c>
      <c r="F486" s="17" t="s">
        <v>75</v>
      </c>
      <c r="G486" s="17" t="s">
        <v>76</v>
      </c>
      <c r="H486" s="17">
        <v>4211</v>
      </c>
      <c r="I486" s="17">
        <v>4179</v>
      </c>
      <c r="J486" s="17">
        <v>32</v>
      </c>
      <c r="K486" s="17" t="s">
        <v>37</v>
      </c>
      <c r="L486" s="18">
        <v>72324.23</v>
      </c>
      <c r="M486" s="18">
        <v>17978.5</v>
      </c>
      <c r="N486" s="18">
        <v>1128.27</v>
      </c>
      <c r="O486" s="18">
        <v>91431</v>
      </c>
      <c r="P486" s="18">
        <v>3073.25</v>
      </c>
      <c r="Q486" s="18">
        <v>731.6</v>
      </c>
      <c r="R486" s="18">
        <v>19.149999999999999</v>
      </c>
      <c r="S486" s="18">
        <v>3824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75397.48</v>
      </c>
      <c r="Z486" s="18">
        <v>18710.099999999999</v>
      </c>
      <c r="AA486" s="18">
        <v>1147.42</v>
      </c>
      <c r="AB486" s="18">
        <v>95255</v>
      </c>
    </row>
    <row r="487" spans="1:29" s="15" customFormat="1" x14ac:dyDescent="0.25">
      <c r="A487" s="17">
        <v>12</v>
      </c>
      <c r="B487" s="17" t="s">
        <v>103</v>
      </c>
      <c r="C487" s="17" t="s">
        <v>1662</v>
      </c>
      <c r="D487" s="17" t="s">
        <v>1029</v>
      </c>
      <c r="E487" s="17" t="s">
        <v>1030</v>
      </c>
      <c r="F487" s="17" t="s">
        <v>75</v>
      </c>
      <c r="G487" s="17" t="s">
        <v>106</v>
      </c>
      <c r="H487" s="17">
        <v>33</v>
      </c>
      <c r="I487" s="17">
        <v>33</v>
      </c>
      <c r="J487" s="17">
        <v>0</v>
      </c>
      <c r="K487" s="17" t="s">
        <v>59</v>
      </c>
      <c r="L487" s="18">
        <v>112130.87</v>
      </c>
      <c r="M487" s="18">
        <v>13570.72</v>
      </c>
      <c r="N487" s="18">
        <v>2389.41</v>
      </c>
      <c r="O487" s="18">
        <v>128091</v>
      </c>
      <c r="P487" s="18">
        <v>125.2</v>
      </c>
      <c r="Q487" s="18">
        <v>1182.8</v>
      </c>
      <c r="R487" s="18">
        <v>0</v>
      </c>
      <c r="S487" s="18">
        <v>1308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112256.07</v>
      </c>
      <c r="Z487" s="18">
        <v>14753.52</v>
      </c>
      <c r="AA487" s="18">
        <v>2389.41</v>
      </c>
      <c r="AB487" s="18">
        <v>129399</v>
      </c>
    </row>
    <row r="488" spans="1:29" s="15" customFormat="1" x14ac:dyDescent="0.25">
      <c r="A488" s="17">
        <v>13</v>
      </c>
      <c r="B488" s="17" t="s">
        <v>103</v>
      </c>
      <c r="C488" s="17" t="s">
        <v>1042</v>
      </c>
      <c r="D488" s="17" t="s">
        <v>1031</v>
      </c>
      <c r="E488" s="17" t="s">
        <v>1032</v>
      </c>
      <c r="F488" s="17" t="s">
        <v>75</v>
      </c>
      <c r="G488" s="17" t="s">
        <v>106</v>
      </c>
      <c r="H488" s="17">
        <v>0</v>
      </c>
      <c r="I488" s="17">
        <v>0</v>
      </c>
      <c r="J488" s="17">
        <v>58</v>
      </c>
      <c r="K488" s="17" t="s">
        <v>107</v>
      </c>
      <c r="L488" s="18">
        <v>2466.02</v>
      </c>
      <c r="M488" s="18">
        <v>184.59</v>
      </c>
      <c r="N488" s="18">
        <v>2559.39</v>
      </c>
      <c r="O488" s="18">
        <v>5210</v>
      </c>
      <c r="P488" s="18">
        <v>541.94000000000005</v>
      </c>
      <c r="Q488" s="18">
        <v>51.35</v>
      </c>
      <c r="R488" s="18">
        <v>34.71</v>
      </c>
      <c r="S488" s="18">
        <v>628</v>
      </c>
      <c r="T488" s="18">
        <v>0</v>
      </c>
      <c r="U488" s="18">
        <v>0</v>
      </c>
      <c r="V488" s="18">
        <v>0</v>
      </c>
      <c r="W488" s="18">
        <v>0</v>
      </c>
      <c r="X488" s="18">
        <v>5838</v>
      </c>
      <c r="Y488" s="18">
        <v>3007.96</v>
      </c>
      <c r="Z488" s="18">
        <v>235.94</v>
      </c>
      <c r="AA488" s="18">
        <v>2594.1</v>
      </c>
      <c r="AB488" s="18">
        <v>0</v>
      </c>
      <c r="AC488" s="16"/>
    </row>
    <row r="489" spans="1:29" s="15" customFormat="1" x14ac:dyDescent="0.25">
      <c r="A489" s="17">
        <v>14</v>
      </c>
      <c r="B489" s="17" t="s">
        <v>103</v>
      </c>
      <c r="C489" s="17" t="s">
        <v>1042</v>
      </c>
      <c r="D489" s="17" t="s">
        <v>1033</v>
      </c>
      <c r="E489" s="17" t="s">
        <v>1034</v>
      </c>
      <c r="F489" s="17" t="s">
        <v>75</v>
      </c>
      <c r="G489" s="17" t="s">
        <v>106</v>
      </c>
      <c r="H489" s="17">
        <v>0</v>
      </c>
      <c r="I489" s="17">
        <v>0</v>
      </c>
      <c r="J489" s="17">
        <v>261</v>
      </c>
      <c r="K489" s="17" t="s">
        <v>107</v>
      </c>
      <c r="L489" s="18">
        <v>39369.879999999997</v>
      </c>
      <c r="M489" s="18">
        <v>5051.34</v>
      </c>
      <c r="N489" s="18">
        <v>3358.78</v>
      </c>
      <c r="O489" s="18">
        <v>47780</v>
      </c>
      <c r="P489" s="18">
        <v>1999.32</v>
      </c>
      <c r="Q489" s="18">
        <v>431.47</v>
      </c>
      <c r="R489" s="18">
        <v>156.21</v>
      </c>
      <c r="S489" s="18">
        <v>2587</v>
      </c>
      <c r="T489" s="18">
        <v>0</v>
      </c>
      <c r="U489" s="18">
        <v>0</v>
      </c>
      <c r="V489" s="18">
        <v>0</v>
      </c>
      <c r="W489" s="18">
        <v>0</v>
      </c>
      <c r="X489" s="18">
        <v>50367</v>
      </c>
      <c r="Y489" s="18">
        <v>41369.199999999997</v>
      </c>
      <c r="Z489" s="18">
        <v>5482.81</v>
      </c>
      <c r="AA489" s="18">
        <v>3514.99</v>
      </c>
      <c r="AB489" s="18">
        <v>0</v>
      </c>
      <c r="AC489" s="16"/>
    </row>
    <row r="490" spans="1:29" s="12" customFormat="1" ht="16.5" customHeight="1" x14ac:dyDescent="0.25">
      <c r="A490" s="10"/>
      <c r="B490" s="10"/>
      <c r="C490" s="10" t="s">
        <v>71</v>
      </c>
      <c r="D490" s="10"/>
      <c r="E490" s="10"/>
      <c r="F490" s="10"/>
      <c r="G490" s="10"/>
      <c r="H490" s="10"/>
      <c r="I490" s="10"/>
      <c r="J490" s="11">
        <f>SUM(J476:J489)</f>
        <v>2767</v>
      </c>
      <c r="K490" s="11"/>
      <c r="L490" s="11">
        <f t="shared" ref="L490:AB490" si="55">SUM(L476:L489)</f>
        <v>760189.22</v>
      </c>
      <c r="M490" s="11">
        <f t="shared" si="55"/>
        <v>171298.24</v>
      </c>
      <c r="N490" s="11">
        <f t="shared" si="55"/>
        <v>39689.539999999994</v>
      </c>
      <c r="O490" s="11">
        <f t="shared" si="55"/>
        <v>971177</v>
      </c>
      <c r="P490" s="11">
        <f t="shared" si="55"/>
        <v>25867.619999999995</v>
      </c>
      <c r="Q490" s="11">
        <f t="shared" si="55"/>
        <v>8125.3300000000017</v>
      </c>
      <c r="R490" s="11">
        <f t="shared" si="55"/>
        <v>1656.0500000000004</v>
      </c>
      <c r="S490" s="11">
        <f t="shared" si="55"/>
        <v>35649</v>
      </c>
      <c r="T490" s="11">
        <f t="shared" si="55"/>
        <v>0</v>
      </c>
      <c r="U490" s="11">
        <f t="shared" si="55"/>
        <v>0</v>
      </c>
      <c r="V490" s="11">
        <f t="shared" si="55"/>
        <v>0</v>
      </c>
      <c r="W490" s="11">
        <f t="shared" si="55"/>
        <v>0</v>
      </c>
      <c r="X490" s="11">
        <f t="shared" si="55"/>
        <v>127063</v>
      </c>
      <c r="Y490" s="11">
        <f t="shared" si="55"/>
        <v>786056.83999999985</v>
      </c>
      <c r="Z490" s="11">
        <f t="shared" si="55"/>
        <v>179423.56999999998</v>
      </c>
      <c r="AA490" s="11">
        <f t="shared" si="55"/>
        <v>41345.589999999997</v>
      </c>
      <c r="AB490" s="11">
        <f t="shared" si="55"/>
        <v>879763</v>
      </c>
    </row>
    <row r="491" spans="1:29" s="12" customFormat="1" ht="16.5" customHeight="1" x14ac:dyDescent="0.25">
      <c r="A491" s="10"/>
      <c r="B491" s="10"/>
      <c r="C491" s="10" t="s">
        <v>119</v>
      </c>
      <c r="D491" s="10"/>
      <c r="E491" s="10"/>
      <c r="F491" s="10"/>
      <c r="G491" s="10"/>
      <c r="H491" s="10"/>
      <c r="I491" s="10"/>
      <c r="J491" s="11">
        <f>J490+J475</f>
        <v>19473</v>
      </c>
      <c r="K491" s="11"/>
      <c r="L491" s="11">
        <f t="shared" ref="L491:AB491" si="56">L490+L475</f>
        <v>3516073.25</v>
      </c>
      <c r="M491" s="11">
        <f t="shared" si="56"/>
        <v>408134.75</v>
      </c>
      <c r="N491" s="11">
        <f t="shared" si="56"/>
        <v>120993.99999999999</v>
      </c>
      <c r="O491" s="11">
        <f t="shared" si="56"/>
        <v>4045202</v>
      </c>
      <c r="P491" s="11">
        <f t="shared" si="56"/>
        <v>136485.06</v>
      </c>
      <c r="Q491" s="11">
        <f t="shared" si="56"/>
        <v>36846.19</v>
      </c>
      <c r="R491" s="11">
        <f t="shared" si="56"/>
        <v>9173.7500000000018</v>
      </c>
      <c r="S491" s="11">
        <f t="shared" si="56"/>
        <v>182505</v>
      </c>
      <c r="T491" s="11">
        <f t="shared" si="56"/>
        <v>0</v>
      </c>
      <c r="U491" s="11">
        <f t="shared" si="56"/>
        <v>0</v>
      </c>
      <c r="V491" s="11">
        <f t="shared" si="56"/>
        <v>0</v>
      </c>
      <c r="W491" s="11">
        <f t="shared" si="56"/>
        <v>0</v>
      </c>
      <c r="X491" s="11">
        <f t="shared" si="56"/>
        <v>168600</v>
      </c>
      <c r="Y491" s="11">
        <f t="shared" si="56"/>
        <v>3652558.31</v>
      </c>
      <c r="Z491" s="11">
        <f t="shared" si="56"/>
        <v>444980.93999999994</v>
      </c>
      <c r="AA491" s="11">
        <f t="shared" si="56"/>
        <v>130167.74999999999</v>
      </c>
      <c r="AB491" s="11">
        <f t="shared" si="56"/>
        <v>4059107</v>
      </c>
    </row>
    <row r="492" spans="1:29" ht="18" customHeight="1" x14ac:dyDescent="0.25">
      <c r="O492" s="34"/>
      <c r="AC492" s="12"/>
    </row>
    <row r="493" spans="1:29" ht="18" customHeight="1" x14ac:dyDescent="0.25">
      <c r="Y493" s="34"/>
      <c r="AC493" s="12"/>
    </row>
    <row r="496" spans="1:29" ht="15.75" x14ac:dyDescent="0.25">
      <c r="E496" s="13" t="s">
        <v>120</v>
      </c>
      <c r="G496" s="14"/>
      <c r="H496" s="14"/>
      <c r="I496" s="14"/>
      <c r="J496" s="14"/>
      <c r="K496" s="14"/>
      <c r="L496" s="13" t="s">
        <v>122</v>
      </c>
      <c r="M496" s="13"/>
      <c r="O496" s="14"/>
      <c r="Q496" s="14"/>
      <c r="R496" s="13" t="s">
        <v>121</v>
      </c>
      <c r="T496" s="14"/>
      <c r="U496" s="14"/>
      <c r="W496" s="14"/>
      <c r="X496" s="14"/>
      <c r="Y496" s="13" t="s">
        <v>123</v>
      </c>
      <c r="Z496" s="14"/>
      <c r="AA496" s="14"/>
      <c r="AB496" s="14"/>
    </row>
    <row r="497" spans="1:31" ht="15.75" x14ac:dyDescent="0.25">
      <c r="E497" s="13" t="s">
        <v>124</v>
      </c>
      <c r="G497" s="14"/>
      <c r="H497" s="14"/>
      <c r="I497" s="14"/>
      <c r="J497" s="14"/>
      <c r="K497" s="14"/>
      <c r="L497" s="13" t="s">
        <v>124</v>
      </c>
      <c r="M497" s="13"/>
      <c r="O497" s="14"/>
      <c r="Q497" s="14"/>
      <c r="R497" s="13" t="s">
        <v>124</v>
      </c>
      <c r="T497" s="14"/>
      <c r="U497" s="14"/>
      <c r="W497" s="14"/>
      <c r="X497" s="14"/>
      <c r="Y497" s="13" t="s">
        <v>124</v>
      </c>
      <c r="Z497" s="14"/>
      <c r="AA497" s="14"/>
      <c r="AB497" s="14"/>
    </row>
    <row r="498" spans="1:31" ht="32.25" customHeight="1" x14ac:dyDescent="0.55000000000000004">
      <c r="A498" s="75" t="s">
        <v>0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1"/>
      <c r="AD498" s="1"/>
      <c r="AE498" s="1"/>
    </row>
    <row r="499" spans="1:31" ht="21.75" customHeight="1" x14ac:dyDescent="0.4">
      <c r="A499" s="76" t="s">
        <v>1723</v>
      </c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2"/>
      <c r="AD499" s="2"/>
      <c r="AE499" s="2"/>
    </row>
    <row r="500" spans="1:31" s="5" customFormat="1" ht="20.25" customHeight="1" x14ac:dyDescent="0.35">
      <c r="A500" s="3" t="s">
        <v>1</v>
      </c>
      <c r="B500" s="4"/>
      <c r="C500" s="3"/>
      <c r="D500" s="3"/>
      <c r="F500" s="3" t="s">
        <v>1042</v>
      </c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s="7" customFormat="1" ht="90" x14ac:dyDescent="0.25">
      <c r="A501" s="6" t="s">
        <v>3</v>
      </c>
      <c r="B501" s="6" t="s">
        <v>4</v>
      </c>
      <c r="C501" s="6" t="s">
        <v>5</v>
      </c>
      <c r="D501" s="6" t="s">
        <v>6</v>
      </c>
      <c r="E501" s="6" t="s">
        <v>7</v>
      </c>
      <c r="F501" s="6" t="s">
        <v>8</v>
      </c>
      <c r="G501" s="6" t="s">
        <v>9</v>
      </c>
      <c r="H501" s="6" t="s">
        <v>10</v>
      </c>
      <c r="I501" s="6" t="s">
        <v>11</v>
      </c>
      <c r="J501" s="6" t="s">
        <v>12</v>
      </c>
      <c r="K501" s="6" t="s">
        <v>13</v>
      </c>
      <c r="L501" s="6" t="s">
        <v>14</v>
      </c>
      <c r="M501" s="6" t="s">
        <v>15</v>
      </c>
      <c r="N501" s="6" t="s">
        <v>16</v>
      </c>
      <c r="O501" s="6" t="s">
        <v>17</v>
      </c>
      <c r="P501" s="6" t="s">
        <v>18</v>
      </c>
      <c r="Q501" s="6" t="s">
        <v>19</v>
      </c>
      <c r="R501" s="6" t="s">
        <v>20</v>
      </c>
      <c r="S501" s="6" t="s">
        <v>21</v>
      </c>
      <c r="T501" s="6" t="s">
        <v>22</v>
      </c>
      <c r="U501" s="6" t="s">
        <v>23</v>
      </c>
      <c r="V501" s="6" t="s">
        <v>24</v>
      </c>
      <c r="W501" s="6" t="s">
        <v>25</v>
      </c>
      <c r="X501" s="6" t="s">
        <v>26</v>
      </c>
      <c r="Y501" s="6" t="s">
        <v>27</v>
      </c>
      <c r="Z501" s="6" t="s">
        <v>28</v>
      </c>
      <c r="AA501" s="6" t="s">
        <v>29</v>
      </c>
      <c r="AB501" s="6" t="s">
        <v>30</v>
      </c>
    </row>
    <row r="502" spans="1:31" s="15" customFormat="1" x14ac:dyDescent="0.25">
      <c r="A502" s="17">
        <v>1</v>
      </c>
      <c r="B502" s="17" t="s">
        <v>977</v>
      </c>
      <c r="C502" s="17" t="s">
        <v>1662</v>
      </c>
      <c r="D502" s="17" t="s">
        <v>979</v>
      </c>
      <c r="E502" s="17" t="s">
        <v>980</v>
      </c>
      <c r="F502" s="17" t="s">
        <v>35</v>
      </c>
      <c r="G502" s="17" t="s">
        <v>144</v>
      </c>
      <c r="H502" s="17">
        <v>96157</v>
      </c>
      <c r="I502" s="17">
        <v>90937</v>
      </c>
      <c r="J502" s="17">
        <v>5220</v>
      </c>
      <c r="K502" s="17" t="s">
        <v>37</v>
      </c>
      <c r="L502" s="18">
        <v>323893.42</v>
      </c>
      <c r="M502" s="18">
        <v>7196.85</v>
      </c>
      <c r="N502" s="18">
        <v>10700.73</v>
      </c>
      <c r="O502" s="18">
        <v>341791</v>
      </c>
      <c r="P502" s="18">
        <v>31121.87</v>
      </c>
      <c r="Q502" s="18">
        <v>3274.13</v>
      </c>
      <c r="R502" s="18">
        <v>2349</v>
      </c>
      <c r="S502" s="18">
        <v>36745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355015.29</v>
      </c>
      <c r="Z502" s="18">
        <v>13974.86</v>
      </c>
      <c r="AA502" s="18">
        <v>9545.85</v>
      </c>
      <c r="AB502" s="18">
        <v>378536</v>
      </c>
    </row>
    <row r="503" spans="1:31" s="15" customFormat="1" x14ac:dyDescent="0.25">
      <c r="A503" s="17">
        <v>2</v>
      </c>
      <c r="B503" s="17" t="s">
        <v>103</v>
      </c>
      <c r="C503" s="17" t="s">
        <v>1662</v>
      </c>
      <c r="D503" s="17" t="s">
        <v>981</v>
      </c>
      <c r="E503" s="17" t="s">
        <v>982</v>
      </c>
      <c r="F503" s="17" t="s">
        <v>35</v>
      </c>
      <c r="G503" s="17" t="s">
        <v>983</v>
      </c>
      <c r="H503" s="17">
        <v>28553</v>
      </c>
      <c r="I503" s="17">
        <v>28505</v>
      </c>
      <c r="J503" s="17">
        <v>144</v>
      </c>
      <c r="K503" s="17" t="s">
        <v>37</v>
      </c>
      <c r="L503" s="18">
        <v>3346.4</v>
      </c>
      <c r="M503" s="18">
        <v>339.75</v>
      </c>
      <c r="N503" s="18">
        <v>50.85</v>
      </c>
      <c r="O503" s="18">
        <v>3737</v>
      </c>
      <c r="P503" s="18">
        <v>1373.57</v>
      </c>
      <c r="Q503" s="18">
        <v>31.63</v>
      </c>
      <c r="R503" s="18">
        <v>64.8</v>
      </c>
      <c r="S503" s="18">
        <v>1470</v>
      </c>
      <c r="T503" s="18">
        <v>0</v>
      </c>
      <c r="U503" s="18">
        <v>0</v>
      </c>
      <c r="V503" s="18">
        <v>0</v>
      </c>
      <c r="W503" s="18">
        <v>0</v>
      </c>
      <c r="X503" s="18"/>
      <c r="Y503" s="18">
        <v>4719.97</v>
      </c>
      <c r="Z503" s="18">
        <v>82.48</v>
      </c>
      <c r="AA503" s="18">
        <v>404.55</v>
      </c>
      <c r="AB503" s="18">
        <v>5207</v>
      </c>
    </row>
    <row r="504" spans="1:31" s="15" customFormat="1" x14ac:dyDescent="0.25">
      <c r="A504" s="17">
        <v>3</v>
      </c>
      <c r="B504" s="17" t="s">
        <v>984</v>
      </c>
      <c r="C504" s="17" t="s">
        <v>1662</v>
      </c>
      <c r="D504" s="17" t="s">
        <v>985</v>
      </c>
      <c r="E504" s="17" t="s">
        <v>986</v>
      </c>
      <c r="F504" s="17" t="s">
        <v>35</v>
      </c>
      <c r="G504" s="17" t="s">
        <v>45</v>
      </c>
      <c r="H504" s="17">
        <v>63922</v>
      </c>
      <c r="I504" s="17">
        <v>63239</v>
      </c>
      <c r="J504" s="17">
        <v>2049</v>
      </c>
      <c r="K504" s="17" t="s">
        <v>37</v>
      </c>
      <c r="L504" s="18">
        <v>412858.57</v>
      </c>
      <c r="M504" s="18">
        <v>15471.19</v>
      </c>
      <c r="N504" s="18">
        <v>44726.239999999998</v>
      </c>
      <c r="O504" s="18">
        <v>473056</v>
      </c>
      <c r="P504" s="18">
        <v>12458.77</v>
      </c>
      <c r="Q504" s="18">
        <v>4375.18</v>
      </c>
      <c r="R504" s="18">
        <v>922.05</v>
      </c>
      <c r="S504" s="18">
        <v>17756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425317.34</v>
      </c>
      <c r="Z504" s="18">
        <v>49101.42</v>
      </c>
      <c r="AA504" s="18">
        <v>16393.240000000002</v>
      </c>
      <c r="AB504" s="18">
        <v>490812</v>
      </c>
    </row>
    <row r="505" spans="1:31" s="15" customFormat="1" x14ac:dyDescent="0.25">
      <c r="A505" s="17">
        <v>4</v>
      </c>
      <c r="B505" s="17" t="s">
        <v>984</v>
      </c>
      <c r="C505" s="17" t="s">
        <v>1662</v>
      </c>
      <c r="D505" s="17" t="s">
        <v>987</v>
      </c>
      <c r="E505" s="17" t="s">
        <v>988</v>
      </c>
      <c r="F505" s="17" t="s">
        <v>35</v>
      </c>
      <c r="G505" s="17" t="s">
        <v>41</v>
      </c>
      <c r="H505" s="17">
        <v>34259</v>
      </c>
      <c r="I505" s="17">
        <v>32991</v>
      </c>
      <c r="J505" s="17">
        <v>3804</v>
      </c>
      <c r="K505" s="17" t="s">
        <v>37</v>
      </c>
      <c r="L505" s="18">
        <v>357614.76</v>
      </c>
      <c r="M505" s="18">
        <v>14650.44</v>
      </c>
      <c r="N505" s="18">
        <v>33011.800000000003</v>
      </c>
      <c r="O505" s="18">
        <v>405277</v>
      </c>
      <c r="P505" s="18">
        <v>23181.29</v>
      </c>
      <c r="Q505" s="18">
        <v>3726.91</v>
      </c>
      <c r="R505" s="18">
        <v>1711.8</v>
      </c>
      <c r="S505" s="18">
        <v>28620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380796.05</v>
      </c>
      <c r="Z505" s="18">
        <v>36738.71</v>
      </c>
      <c r="AA505" s="18">
        <v>16362.24</v>
      </c>
      <c r="AB505" s="18">
        <v>433897</v>
      </c>
    </row>
    <row r="506" spans="1:31" s="15" customFormat="1" x14ac:dyDescent="0.25">
      <c r="A506" s="17">
        <v>5</v>
      </c>
      <c r="B506" s="17" t="s">
        <v>984</v>
      </c>
      <c r="C506" s="17" t="s">
        <v>1662</v>
      </c>
      <c r="D506" s="17" t="s">
        <v>989</v>
      </c>
      <c r="E506" s="17" t="s">
        <v>990</v>
      </c>
      <c r="F506" s="17" t="s">
        <v>35</v>
      </c>
      <c r="G506" s="17" t="s">
        <v>45</v>
      </c>
      <c r="H506" s="17">
        <v>8809</v>
      </c>
      <c r="I506" s="17">
        <v>6145</v>
      </c>
      <c r="J506" s="17">
        <v>2664</v>
      </c>
      <c r="K506" s="17" t="s">
        <v>37</v>
      </c>
      <c r="L506" s="18">
        <v>370656.59</v>
      </c>
      <c r="M506" s="18">
        <v>14727.84</v>
      </c>
      <c r="N506" s="18">
        <v>39994.57</v>
      </c>
      <c r="O506" s="18">
        <v>425379</v>
      </c>
      <c r="P506" s="18">
        <v>15612.04</v>
      </c>
      <c r="Q506" s="18">
        <v>3915.16</v>
      </c>
      <c r="R506" s="18">
        <v>1198.8</v>
      </c>
      <c r="S506" s="18">
        <v>20726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386268.63</v>
      </c>
      <c r="Z506" s="18">
        <v>43909.73</v>
      </c>
      <c r="AA506" s="18">
        <v>15926.64</v>
      </c>
      <c r="AB506" s="18">
        <v>446105</v>
      </c>
    </row>
    <row r="507" spans="1:31" s="15" customFormat="1" x14ac:dyDescent="0.25">
      <c r="A507" s="17">
        <v>6</v>
      </c>
      <c r="B507" s="17" t="s">
        <v>984</v>
      </c>
      <c r="C507" s="17" t="s">
        <v>1042</v>
      </c>
      <c r="D507" s="17" t="s">
        <v>992</v>
      </c>
      <c r="E507" s="17" t="s">
        <v>993</v>
      </c>
      <c r="F507" s="17" t="s">
        <v>35</v>
      </c>
      <c r="G507" s="17" t="s">
        <v>45</v>
      </c>
      <c r="H507" s="17">
        <v>21594</v>
      </c>
      <c r="I507" s="17">
        <v>21594</v>
      </c>
      <c r="J507" s="17">
        <v>0</v>
      </c>
      <c r="K507" s="17" t="s">
        <v>59</v>
      </c>
      <c r="L507" s="18">
        <v>17692.75</v>
      </c>
      <c r="M507" s="18">
        <v>0</v>
      </c>
      <c r="N507" s="18">
        <v>243.25</v>
      </c>
      <c r="O507" s="18">
        <v>17936</v>
      </c>
      <c r="P507" s="18">
        <v>852.2</v>
      </c>
      <c r="Q507" s="18">
        <v>11.8</v>
      </c>
      <c r="R507" s="18">
        <v>0</v>
      </c>
      <c r="S507" s="18">
        <v>864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18544.95</v>
      </c>
      <c r="Z507" s="18">
        <v>255.05</v>
      </c>
      <c r="AA507" s="18">
        <v>0</v>
      </c>
      <c r="AB507" s="18">
        <v>18800</v>
      </c>
    </row>
    <row r="508" spans="1:31" s="15" customFormat="1" x14ac:dyDescent="0.25">
      <c r="A508" s="17">
        <v>7</v>
      </c>
      <c r="B508" s="17" t="s">
        <v>984</v>
      </c>
      <c r="C508" s="17" t="s">
        <v>1662</v>
      </c>
      <c r="D508" s="17" t="s">
        <v>994</v>
      </c>
      <c r="E508" s="17" t="s">
        <v>995</v>
      </c>
      <c r="F508" s="17" t="s">
        <v>35</v>
      </c>
      <c r="G508" s="17" t="s">
        <v>41</v>
      </c>
      <c r="H508" s="17">
        <v>70678</v>
      </c>
      <c r="I508" s="17">
        <v>70678</v>
      </c>
      <c r="J508" s="17">
        <v>0</v>
      </c>
      <c r="K508" s="17" t="s">
        <v>59</v>
      </c>
      <c r="L508" s="18">
        <v>327874.03000000003</v>
      </c>
      <c r="M508" s="18">
        <v>0</v>
      </c>
      <c r="N508" s="18">
        <v>19260.97</v>
      </c>
      <c r="O508" s="18">
        <v>347135</v>
      </c>
      <c r="P508" s="18">
        <v>742.68</v>
      </c>
      <c r="Q508" s="18">
        <v>228.32</v>
      </c>
      <c r="R508" s="18">
        <v>0</v>
      </c>
      <c r="S508" s="18">
        <v>971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328616.71000000002</v>
      </c>
      <c r="Z508" s="18">
        <v>19489.29</v>
      </c>
      <c r="AA508" s="18">
        <v>0</v>
      </c>
      <c r="AB508" s="18">
        <v>348106</v>
      </c>
    </row>
    <row r="509" spans="1:31" s="15" customFormat="1" x14ac:dyDescent="0.25">
      <c r="A509" s="17">
        <v>8</v>
      </c>
      <c r="B509" s="17" t="s">
        <v>996</v>
      </c>
      <c r="C509" s="17" t="s">
        <v>1662</v>
      </c>
      <c r="D509" s="17" t="s">
        <v>997</v>
      </c>
      <c r="E509" s="17" t="s">
        <v>998</v>
      </c>
      <c r="F509" s="17" t="s">
        <v>35</v>
      </c>
      <c r="G509" s="17" t="s">
        <v>41</v>
      </c>
      <c r="H509" s="17">
        <v>82999</v>
      </c>
      <c r="I509" s="17">
        <v>81820</v>
      </c>
      <c r="J509" s="17">
        <v>3537</v>
      </c>
      <c r="K509" s="17" t="s">
        <v>37</v>
      </c>
      <c r="L509" s="18">
        <v>546161.81999999995</v>
      </c>
      <c r="M509" s="18">
        <v>12155.4</v>
      </c>
      <c r="N509" s="18">
        <v>32851.78</v>
      </c>
      <c r="O509" s="18">
        <v>591169</v>
      </c>
      <c r="P509" s="18">
        <v>23464.52</v>
      </c>
      <c r="Q509" s="18">
        <v>5651.83</v>
      </c>
      <c r="R509" s="18">
        <v>1591.65</v>
      </c>
      <c r="S509" s="18">
        <v>30708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569626.34</v>
      </c>
      <c r="Z509" s="18">
        <v>38503.61</v>
      </c>
      <c r="AA509" s="18">
        <v>13747.05</v>
      </c>
      <c r="AB509" s="18">
        <v>621877</v>
      </c>
    </row>
    <row r="510" spans="1:31" s="15" customFormat="1" x14ac:dyDescent="0.25">
      <c r="A510" s="17">
        <v>9</v>
      </c>
      <c r="B510" s="17" t="s">
        <v>977</v>
      </c>
      <c r="C510" s="17" t="s">
        <v>1662</v>
      </c>
      <c r="D510" s="17" t="s">
        <v>999</v>
      </c>
      <c r="E510" s="17" t="s">
        <v>1000</v>
      </c>
      <c r="F510" s="17" t="s">
        <v>35</v>
      </c>
      <c r="G510" s="17" t="s">
        <v>215</v>
      </c>
      <c r="H510" s="17">
        <v>180785</v>
      </c>
      <c r="I510" s="17">
        <v>180785</v>
      </c>
      <c r="J510" s="17">
        <v>0</v>
      </c>
      <c r="K510" s="17" t="s">
        <v>59</v>
      </c>
      <c r="L510" s="18">
        <v>246884.08</v>
      </c>
      <c r="M510" s="18">
        <v>1694.24</v>
      </c>
      <c r="N510" s="18">
        <v>34097.68</v>
      </c>
      <c r="O510" s="18">
        <v>282676</v>
      </c>
      <c r="P510" s="18">
        <v>852.33</v>
      </c>
      <c r="Q510" s="18">
        <v>2564.67</v>
      </c>
      <c r="R510" s="18">
        <v>0</v>
      </c>
      <c r="S510" s="18">
        <v>3417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247736.41</v>
      </c>
      <c r="Z510" s="18">
        <v>36662.35</v>
      </c>
      <c r="AA510" s="18">
        <v>1694.24</v>
      </c>
      <c r="AB510" s="18">
        <v>286093</v>
      </c>
    </row>
    <row r="511" spans="1:31" s="15" customFormat="1" x14ac:dyDescent="0.25">
      <c r="A511" s="17">
        <v>10</v>
      </c>
      <c r="B511" s="17" t="s">
        <v>229</v>
      </c>
      <c r="C511" s="17" t="s">
        <v>1042</v>
      </c>
      <c r="D511" s="17" t="s">
        <v>1001</v>
      </c>
      <c r="E511" s="17" t="s">
        <v>1002</v>
      </c>
      <c r="F511" s="17" t="s">
        <v>35</v>
      </c>
      <c r="G511" s="17" t="s">
        <v>590</v>
      </c>
      <c r="H511" s="17">
        <v>91960</v>
      </c>
      <c r="I511" s="17">
        <v>91160</v>
      </c>
      <c r="J511" s="17">
        <v>800</v>
      </c>
      <c r="K511" s="17" t="s">
        <v>37</v>
      </c>
      <c r="L511" s="18">
        <v>186475.77</v>
      </c>
      <c r="M511" s="18">
        <v>5320.7</v>
      </c>
      <c r="N511" s="18">
        <v>20923.53</v>
      </c>
      <c r="O511" s="18">
        <v>212720</v>
      </c>
      <c r="P511" s="18">
        <v>5221.5200000000004</v>
      </c>
      <c r="Q511" s="18">
        <v>1957.48</v>
      </c>
      <c r="R511" s="18">
        <v>360</v>
      </c>
      <c r="S511" s="18">
        <v>7539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191697.29</v>
      </c>
      <c r="Z511" s="18">
        <v>22881.01</v>
      </c>
      <c r="AA511" s="18">
        <v>5680.7</v>
      </c>
      <c r="AB511" s="18">
        <v>220259</v>
      </c>
    </row>
    <row r="512" spans="1:31" s="15" customFormat="1" x14ac:dyDescent="0.25">
      <c r="A512" s="17">
        <v>11</v>
      </c>
      <c r="B512" s="17" t="s">
        <v>1003</v>
      </c>
      <c r="C512" s="17" t="s">
        <v>1662</v>
      </c>
      <c r="D512" s="17" t="s">
        <v>1004</v>
      </c>
      <c r="E512" s="17" t="s">
        <v>1005</v>
      </c>
      <c r="F512" s="17" t="s">
        <v>35</v>
      </c>
      <c r="G512" s="17" t="s">
        <v>1006</v>
      </c>
      <c r="H512" s="17">
        <v>130</v>
      </c>
      <c r="I512" s="17">
        <v>130</v>
      </c>
      <c r="J512" s="17">
        <v>0</v>
      </c>
      <c r="K512" s="17" t="s">
        <v>59</v>
      </c>
      <c r="L512" s="18">
        <v>16244.37</v>
      </c>
      <c r="M512" s="18">
        <v>57.34</v>
      </c>
      <c r="N512" s="18">
        <v>1493.29</v>
      </c>
      <c r="O512" s="18">
        <v>17795</v>
      </c>
      <c r="P512" s="18">
        <v>742.01</v>
      </c>
      <c r="Q512" s="18">
        <v>164.99</v>
      </c>
      <c r="R512" s="18">
        <v>0</v>
      </c>
      <c r="S512" s="18">
        <v>907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16986.38</v>
      </c>
      <c r="Z512" s="18">
        <v>1658.28</v>
      </c>
      <c r="AA512" s="18">
        <v>57.34</v>
      </c>
      <c r="AB512" s="18">
        <v>18702</v>
      </c>
    </row>
    <row r="513" spans="1:28" s="15" customFormat="1" x14ac:dyDescent="0.25">
      <c r="A513" s="17">
        <v>12</v>
      </c>
      <c r="B513" s="17" t="s">
        <v>1007</v>
      </c>
      <c r="C513" s="17" t="s">
        <v>1662</v>
      </c>
      <c r="D513" s="17" t="s">
        <v>1008</v>
      </c>
      <c r="E513" s="17" t="s">
        <v>1009</v>
      </c>
      <c r="F513" s="17" t="s">
        <v>35</v>
      </c>
      <c r="G513" s="17" t="s">
        <v>1010</v>
      </c>
      <c r="H513" s="17">
        <v>6025</v>
      </c>
      <c r="I513" s="17">
        <v>6025</v>
      </c>
      <c r="J513" s="17">
        <v>0</v>
      </c>
      <c r="K513" s="17" t="s">
        <v>59</v>
      </c>
      <c r="L513" s="18">
        <v>49713.36</v>
      </c>
      <c r="M513" s="18">
        <v>2598.65</v>
      </c>
      <c r="N513" s="18">
        <v>8360.99</v>
      </c>
      <c r="O513" s="18">
        <v>60673</v>
      </c>
      <c r="P513" s="18">
        <v>659.53</v>
      </c>
      <c r="Q513" s="18">
        <v>537.47</v>
      </c>
      <c r="R513" s="18">
        <v>0</v>
      </c>
      <c r="S513" s="18">
        <v>1197</v>
      </c>
      <c r="T513" s="18">
        <v>0</v>
      </c>
      <c r="U513" s="18">
        <v>0</v>
      </c>
      <c r="V513" s="18">
        <v>0</v>
      </c>
      <c r="W513" s="18">
        <v>0</v>
      </c>
      <c r="X513" s="18"/>
      <c r="Y513" s="18">
        <v>50372.89</v>
      </c>
      <c r="Z513" s="18">
        <v>8898.4599999999991</v>
      </c>
      <c r="AA513" s="18">
        <v>2598.65</v>
      </c>
      <c r="AB513" s="18">
        <v>61870</v>
      </c>
    </row>
    <row r="514" spans="1:28" s="22" customFormat="1" x14ac:dyDescent="0.25">
      <c r="A514" s="19"/>
      <c r="B514" s="19"/>
      <c r="C514" s="10" t="s">
        <v>71</v>
      </c>
      <c r="D514" s="19"/>
      <c r="E514" s="19"/>
      <c r="F514" s="19"/>
      <c r="G514" s="19"/>
      <c r="H514" s="19"/>
      <c r="I514" s="19"/>
      <c r="J514" s="19">
        <f>SUM(J502:J513)</f>
        <v>18218</v>
      </c>
      <c r="K514" s="19"/>
      <c r="L514" s="19">
        <f t="shared" ref="L514:AB514" si="57">SUM(L502:L513)</f>
        <v>2859415.92</v>
      </c>
      <c r="M514" s="19">
        <f t="shared" si="57"/>
        <v>74212.399999999994</v>
      </c>
      <c r="N514" s="19">
        <f t="shared" si="57"/>
        <v>245715.68</v>
      </c>
      <c r="O514" s="19">
        <f t="shared" si="57"/>
        <v>3179344</v>
      </c>
      <c r="P514" s="19">
        <f t="shared" si="57"/>
        <v>116282.33</v>
      </c>
      <c r="Q514" s="19">
        <f t="shared" si="57"/>
        <v>26439.57</v>
      </c>
      <c r="R514" s="19">
        <f t="shared" si="57"/>
        <v>8198.1</v>
      </c>
      <c r="S514" s="19">
        <f t="shared" si="57"/>
        <v>150920</v>
      </c>
      <c r="T514" s="19">
        <f t="shared" si="57"/>
        <v>0</v>
      </c>
      <c r="U514" s="19">
        <f t="shared" si="57"/>
        <v>0</v>
      </c>
      <c r="V514" s="19">
        <f t="shared" si="57"/>
        <v>0</v>
      </c>
      <c r="W514" s="19">
        <f t="shared" si="57"/>
        <v>0</v>
      </c>
      <c r="X514" s="19">
        <f t="shared" si="57"/>
        <v>0</v>
      </c>
      <c r="Y514" s="19">
        <f t="shared" si="57"/>
        <v>2975698.25</v>
      </c>
      <c r="Z514" s="19">
        <f t="shared" si="57"/>
        <v>272155.25000000006</v>
      </c>
      <c r="AA514" s="19">
        <f t="shared" si="57"/>
        <v>82410.499999999985</v>
      </c>
      <c r="AB514" s="19">
        <f t="shared" si="57"/>
        <v>3330264</v>
      </c>
    </row>
    <row r="515" spans="1:28" s="15" customFormat="1" x14ac:dyDescent="0.25">
      <c r="A515" s="17">
        <v>1</v>
      </c>
      <c r="B515" s="17" t="s">
        <v>977</v>
      </c>
      <c r="C515" s="17" t="s">
        <v>1662</v>
      </c>
      <c r="D515" s="17" t="s">
        <v>1011</v>
      </c>
      <c r="E515" s="17" t="s">
        <v>1012</v>
      </c>
      <c r="F515" s="17" t="s">
        <v>75</v>
      </c>
      <c r="G515" s="17" t="s">
        <v>76</v>
      </c>
      <c r="H515" s="17">
        <v>1875</v>
      </c>
      <c r="I515" s="17">
        <v>1609</v>
      </c>
      <c r="J515" s="17">
        <v>266</v>
      </c>
      <c r="K515" s="17" t="s">
        <v>37</v>
      </c>
      <c r="L515" s="18">
        <v>32691.439999999999</v>
      </c>
      <c r="M515" s="18">
        <v>2043.89</v>
      </c>
      <c r="N515" s="18">
        <v>10026.67</v>
      </c>
      <c r="O515" s="18">
        <v>44762</v>
      </c>
      <c r="P515" s="18">
        <v>2159.46</v>
      </c>
      <c r="Q515" s="18">
        <v>349.34</v>
      </c>
      <c r="R515" s="18">
        <v>159.19999999999999</v>
      </c>
      <c r="S515" s="18">
        <v>2668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34850.9</v>
      </c>
      <c r="Z515" s="18">
        <v>10376.01</v>
      </c>
      <c r="AA515" s="18">
        <v>2203.09</v>
      </c>
      <c r="AB515" s="18">
        <v>47430</v>
      </c>
    </row>
    <row r="516" spans="1:28" s="15" customFormat="1" x14ac:dyDescent="0.25">
      <c r="A516" s="17">
        <v>2</v>
      </c>
      <c r="B516" s="17" t="s">
        <v>977</v>
      </c>
      <c r="C516" s="17" t="s">
        <v>1662</v>
      </c>
      <c r="D516" s="17" t="s">
        <v>1013</v>
      </c>
      <c r="E516" s="17" t="s">
        <v>1014</v>
      </c>
      <c r="F516" s="17" t="s">
        <v>75</v>
      </c>
      <c r="G516" s="17" t="s">
        <v>76</v>
      </c>
      <c r="H516" s="17">
        <v>3453</v>
      </c>
      <c r="I516" s="17">
        <v>3007</v>
      </c>
      <c r="J516" s="17">
        <v>446</v>
      </c>
      <c r="K516" s="17" t="s">
        <v>37</v>
      </c>
      <c r="L516" s="18">
        <v>64504.18</v>
      </c>
      <c r="M516" s="18">
        <v>4784.42</v>
      </c>
      <c r="N516" s="18">
        <v>14208.4</v>
      </c>
      <c r="O516" s="18">
        <v>83497</v>
      </c>
      <c r="P516" s="18">
        <v>3452.28</v>
      </c>
      <c r="Q516" s="18">
        <v>699.79</v>
      </c>
      <c r="R516" s="18">
        <v>266.93</v>
      </c>
      <c r="S516" s="18">
        <v>4419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67956.460000000006</v>
      </c>
      <c r="Z516" s="18">
        <v>14908.19</v>
      </c>
      <c r="AA516" s="18">
        <v>5051.3500000000004</v>
      </c>
      <c r="AB516" s="18">
        <v>87916</v>
      </c>
    </row>
    <row r="517" spans="1:28" s="15" customFormat="1" x14ac:dyDescent="0.25">
      <c r="A517" s="17">
        <v>3</v>
      </c>
      <c r="B517" s="17" t="s">
        <v>977</v>
      </c>
      <c r="C517" s="17" t="s">
        <v>1662</v>
      </c>
      <c r="D517" s="17" t="s">
        <v>1015</v>
      </c>
      <c r="E517" s="17" t="s">
        <v>1016</v>
      </c>
      <c r="F517" s="17" t="s">
        <v>75</v>
      </c>
      <c r="G517" s="17" t="s">
        <v>76</v>
      </c>
      <c r="H517" s="17">
        <v>17141</v>
      </c>
      <c r="I517" s="17">
        <v>17140</v>
      </c>
      <c r="J517" s="17">
        <v>1</v>
      </c>
      <c r="K517" s="17" t="s">
        <v>37</v>
      </c>
      <c r="L517" s="18">
        <v>32706.79</v>
      </c>
      <c r="M517" s="18">
        <v>2054.8000000000002</v>
      </c>
      <c r="N517" s="18">
        <v>11467.41</v>
      </c>
      <c r="O517" s="18">
        <v>46229</v>
      </c>
      <c r="P517" s="18">
        <v>257.36</v>
      </c>
      <c r="Q517" s="18">
        <v>358.04</v>
      </c>
      <c r="R517" s="18">
        <v>0.6</v>
      </c>
      <c r="S517" s="18">
        <v>616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32964.15</v>
      </c>
      <c r="Z517" s="18">
        <v>11825.45</v>
      </c>
      <c r="AA517" s="18">
        <v>2055.4</v>
      </c>
      <c r="AB517" s="18">
        <v>46845</v>
      </c>
    </row>
    <row r="518" spans="1:28" s="15" customFormat="1" x14ac:dyDescent="0.25">
      <c r="A518" s="17">
        <v>4</v>
      </c>
      <c r="B518" s="17" t="s">
        <v>977</v>
      </c>
      <c r="C518" s="17" t="s">
        <v>1662</v>
      </c>
      <c r="D518" s="17" t="s">
        <v>1017</v>
      </c>
      <c r="E518" s="17" t="s">
        <v>1018</v>
      </c>
      <c r="F518" s="17" t="s">
        <v>75</v>
      </c>
      <c r="G518" s="17" t="s">
        <v>76</v>
      </c>
      <c r="H518" s="17">
        <v>2210</v>
      </c>
      <c r="I518" s="17">
        <v>1964</v>
      </c>
      <c r="J518" s="17">
        <v>246</v>
      </c>
      <c r="K518" s="17" t="s">
        <v>37</v>
      </c>
      <c r="L518" s="18">
        <v>45992</v>
      </c>
      <c r="M518" s="18">
        <v>3202.53</v>
      </c>
      <c r="N518" s="18">
        <v>11982.47</v>
      </c>
      <c r="O518" s="18">
        <v>61177</v>
      </c>
      <c r="P518" s="18">
        <v>2016.68</v>
      </c>
      <c r="Q518" s="18">
        <v>499.09</v>
      </c>
      <c r="R518" s="18">
        <v>147.22999999999999</v>
      </c>
      <c r="S518" s="18">
        <v>2663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48008.68</v>
      </c>
      <c r="Z518" s="18">
        <v>12481.56</v>
      </c>
      <c r="AA518" s="18">
        <v>3349.76</v>
      </c>
      <c r="AB518" s="18">
        <v>63840</v>
      </c>
    </row>
    <row r="519" spans="1:28" s="15" customFormat="1" x14ac:dyDescent="0.25">
      <c r="A519" s="17">
        <v>5</v>
      </c>
      <c r="B519" s="17" t="s">
        <v>977</v>
      </c>
      <c r="C519" s="17" t="s">
        <v>1662</v>
      </c>
      <c r="D519" s="17" t="s">
        <v>1019</v>
      </c>
      <c r="E519" s="17" t="s">
        <v>1020</v>
      </c>
      <c r="F519" s="17" t="s">
        <v>75</v>
      </c>
      <c r="G519" s="17" t="s">
        <v>76</v>
      </c>
      <c r="H519" s="17">
        <v>21572</v>
      </c>
      <c r="I519" s="17">
        <v>21572</v>
      </c>
      <c r="J519" s="17">
        <v>763</v>
      </c>
      <c r="K519" s="17" t="s">
        <v>107</v>
      </c>
      <c r="L519" s="18">
        <v>0</v>
      </c>
      <c r="M519" s="18">
        <v>0</v>
      </c>
      <c r="N519" s="18">
        <v>0</v>
      </c>
      <c r="O519" s="18">
        <v>0</v>
      </c>
      <c r="P519" s="18">
        <v>5728.34</v>
      </c>
      <c r="Q519" s="18">
        <v>0</v>
      </c>
      <c r="R519" s="18">
        <v>456.66</v>
      </c>
      <c r="S519" s="18">
        <v>6185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5728.34</v>
      </c>
      <c r="Z519" s="18">
        <v>0</v>
      </c>
      <c r="AA519" s="18">
        <v>456.66</v>
      </c>
      <c r="AB519" s="18">
        <v>6185</v>
      </c>
    </row>
    <row r="520" spans="1:28" s="15" customFormat="1" x14ac:dyDescent="0.25">
      <c r="A520" s="17">
        <v>6</v>
      </c>
      <c r="B520" s="17" t="s">
        <v>60</v>
      </c>
      <c r="C520" s="17" t="s">
        <v>1042</v>
      </c>
      <c r="D520" s="17" t="s">
        <v>1227</v>
      </c>
      <c r="E520" s="17" t="s">
        <v>1228</v>
      </c>
      <c r="F520" s="17" t="s">
        <v>75</v>
      </c>
      <c r="G520" s="17" t="s">
        <v>76</v>
      </c>
      <c r="H520" s="17">
        <v>778</v>
      </c>
      <c r="I520" s="17">
        <v>778</v>
      </c>
      <c r="J520" s="17">
        <v>0</v>
      </c>
      <c r="K520" s="17" t="s">
        <v>37</v>
      </c>
      <c r="L520" s="18">
        <v>60576.77</v>
      </c>
      <c r="M520" s="18">
        <v>4436.07</v>
      </c>
      <c r="N520" s="18">
        <v>23302.16</v>
      </c>
      <c r="O520" s="18">
        <v>88315</v>
      </c>
      <c r="P520" s="18">
        <v>281.52</v>
      </c>
      <c r="Q520" s="18">
        <v>670.48</v>
      </c>
      <c r="R520" s="18">
        <v>0</v>
      </c>
      <c r="S520" s="18">
        <v>952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60858.29</v>
      </c>
      <c r="Z520" s="18">
        <v>23972.639999999999</v>
      </c>
      <c r="AA520" s="18">
        <v>4436.07</v>
      </c>
      <c r="AB520" s="18">
        <v>89267</v>
      </c>
    </row>
    <row r="521" spans="1:28" s="15" customFormat="1" x14ac:dyDescent="0.25">
      <c r="A521" s="17">
        <v>7</v>
      </c>
      <c r="B521" s="17" t="s">
        <v>996</v>
      </c>
      <c r="C521" s="17" t="s">
        <v>1662</v>
      </c>
      <c r="D521" s="17" t="s">
        <v>1021</v>
      </c>
      <c r="E521" s="17" t="s">
        <v>1022</v>
      </c>
      <c r="F521" s="17" t="s">
        <v>75</v>
      </c>
      <c r="G521" s="17" t="s">
        <v>76</v>
      </c>
      <c r="H521" s="17">
        <v>48497</v>
      </c>
      <c r="I521" s="17">
        <v>48157</v>
      </c>
      <c r="J521" s="17">
        <v>340</v>
      </c>
      <c r="K521" s="17" t="s">
        <v>37</v>
      </c>
      <c r="L521" s="18">
        <v>81728.92</v>
      </c>
      <c r="M521" s="18">
        <v>6260.55</v>
      </c>
      <c r="N521" s="18">
        <v>20197.53</v>
      </c>
      <c r="O521" s="18">
        <v>108187</v>
      </c>
      <c r="P521" s="18">
        <v>2722.35</v>
      </c>
      <c r="Q521" s="18">
        <v>897.16</v>
      </c>
      <c r="R521" s="18">
        <v>203.49</v>
      </c>
      <c r="S521" s="18">
        <v>3823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84451.27</v>
      </c>
      <c r="Z521" s="18">
        <v>21094.69</v>
      </c>
      <c r="AA521" s="18">
        <v>6464.04</v>
      </c>
      <c r="AB521" s="18">
        <v>112010</v>
      </c>
    </row>
    <row r="522" spans="1:28" s="15" customFormat="1" x14ac:dyDescent="0.25">
      <c r="A522" s="17">
        <v>8</v>
      </c>
      <c r="B522" s="17" t="s">
        <v>60</v>
      </c>
      <c r="C522" s="17" t="s">
        <v>1042</v>
      </c>
      <c r="D522" s="17" t="s">
        <v>1673</v>
      </c>
      <c r="E522" s="17" t="s">
        <v>1674</v>
      </c>
      <c r="F522" s="17" t="s">
        <v>75</v>
      </c>
      <c r="G522" s="17" t="s">
        <v>76</v>
      </c>
      <c r="H522" s="17">
        <v>883</v>
      </c>
      <c r="I522" s="17">
        <v>842</v>
      </c>
      <c r="J522" s="17">
        <v>41</v>
      </c>
      <c r="K522" s="17" t="s">
        <v>37</v>
      </c>
      <c r="L522" s="18">
        <v>21591.45</v>
      </c>
      <c r="M522" s="18">
        <v>322.20999999999998</v>
      </c>
      <c r="N522" s="18">
        <v>2654.34</v>
      </c>
      <c r="O522" s="18">
        <v>24568</v>
      </c>
      <c r="P522" s="18">
        <v>606.83000000000004</v>
      </c>
      <c r="Q522" s="18">
        <v>223.63</v>
      </c>
      <c r="R522" s="18">
        <v>24.54</v>
      </c>
      <c r="S522" s="18">
        <v>855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22198.28</v>
      </c>
      <c r="Z522" s="18">
        <v>2877.97</v>
      </c>
      <c r="AA522" s="18">
        <v>346.75</v>
      </c>
      <c r="AB522" s="18">
        <v>25423</v>
      </c>
    </row>
    <row r="523" spans="1:28" s="15" customFormat="1" x14ac:dyDescent="0.25">
      <c r="A523" s="17">
        <v>9</v>
      </c>
      <c r="B523" s="17" t="s">
        <v>977</v>
      </c>
      <c r="C523" s="17" t="s">
        <v>1662</v>
      </c>
      <c r="D523" s="17" t="s">
        <v>1023</v>
      </c>
      <c r="E523" s="17" t="s">
        <v>1024</v>
      </c>
      <c r="F523" s="17" t="s">
        <v>75</v>
      </c>
      <c r="G523" s="17" t="s">
        <v>76</v>
      </c>
      <c r="H523" s="17">
        <v>6078</v>
      </c>
      <c r="I523" s="17">
        <v>6025</v>
      </c>
      <c r="J523" s="17">
        <v>53</v>
      </c>
      <c r="K523" s="17" t="s">
        <v>37</v>
      </c>
      <c r="L523" s="18">
        <v>99079.01</v>
      </c>
      <c r="M523" s="18">
        <v>404.75</v>
      </c>
      <c r="N523" s="18">
        <v>12886.24</v>
      </c>
      <c r="O523" s="18">
        <v>112370</v>
      </c>
      <c r="P523" s="18">
        <v>723.87</v>
      </c>
      <c r="Q523" s="18">
        <v>1025.4100000000001</v>
      </c>
      <c r="R523" s="18">
        <v>31.72</v>
      </c>
      <c r="S523" s="18">
        <v>1781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99802.880000000005</v>
      </c>
      <c r="Z523" s="18">
        <v>13911.65</v>
      </c>
      <c r="AA523" s="18">
        <v>436.47</v>
      </c>
      <c r="AB523" s="18">
        <v>114151</v>
      </c>
    </row>
    <row r="524" spans="1:28" s="15" customFormat="1" x14ac:dyDescent="0.25">
      <c r="A524" s="17">
        <v>10</v>
      </c>
      <c r="B524" s="17" t="s">
        <v>977</v>
      </c>
      <c r="C524" s="17" t="s">
        <v>1662</v>
      </c>
      <c r="D524" s="17" t="s">
        <v>1025</v>
      </c>
      <c r="E524" s="17" t="s">
        <v>1026</v>
      </c>
      <c r="F524" s="17" t="s">
        <v>75</v>
      </c>
      <c r="G524" s="17" t="s">
        <v>76</v>
      </c>
      <c r="H524" s="17">
        <v>1584</v>
      </c>
      <c r="I524" s="17">
        <v>1140</v>
      </c>
      <c r="J524" s="17">
        <v>444</v>
      </c>
      <c r="K524" s="17" t="s">
        <v>37</v>
      </c>
      <c r="L524" s="18">
        <v>63529.83</v>
      </c>
      <c r="M524" s="18">
        <v>4535.2299999999996</v>
      </c>
      <c r="N524" s="18">
        <v>17938.939999999999</v>
      </c>
      <c r="O524" s="18">
        <v>86004</v>
      </c>
      <c r="P524" s="18">
        <v>3500.78</v>
      </c>
      <c r="Q524" s="18">
        <v>686.49</v>
      </c>
      <c r="R524" s="18">
        <v>265.73</v>
      </c>
      <c r="S524" s="18">
        <v>4453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67030.61</v>
      </c>
      <c r="Z524" s="18">
        <v>18625.43</v>
      </c>
      <c r="AA524" s="18">
        <v>4800.96</v>
      </c>
      <c r="AB524" s="18">
        <v>90457</v>
      </c>
    </row>
    <row r="525" spans="1:28" s="15" customFormat="1" x14ac:dyDescent="0.25">
      <c r="A525" s="17">
        <v>11</v>
      </c>
      <c r="B525" s="17" t="s">
        <v>229</v>
      </c>
      <c r="C525" s="17" t="s">
        <v>1042</v>
      </c>
      <c r="D525" s="17" t="s">
        <v>1027</v>
      </c>
      <c r="E525" s="17" t="s">
        <v>1028</v>
      </c>
      <c r="F525" s="17" t="s">
        <v>75</v>
      </c>
      <c r="G525" s="17" t="s">
        <v>76</v>
      </c>
      <c r="H525" s="17">
        <v>4247</v>
      </c>
      <c r="I525" s="17">
        <v>4211</v>
      </c>
      <c r="J525" s="17">
        <v>36</v>
      </c>
      <c r="K525" s="17" t="s">
        <v>37</v>
      </c>
      <c r="L525" s="18">
        <v>75397.48</v>
      </c>
      <c r="M525" s="18">
        <v>1147.42</v>
      </c>
      <c r="N525" s="18">
        <v>18710.099999999999</v>
      </c>
      <c r="O525" s="18">
        <v>95255</v>
      </c>
      <c r="P525" s="18">
        <v>3101.91</v>
      </c>
      <c r="Q525" s="18">
        <v>776.54</v>
      </c>
      <c r="R525" s="18">
        <v>21.55</v>
      </c>
      <c r="S525" s="18">
        <v>3900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78499.39</v>
      </c>
      <c r="Z525" s="18">
        <v>19486.64</v>
      </c>
      <c r="AA525" s="18">
        <v>1168.97</v>
      </c>
      <c r="AB525" s="18">
        <v>99155</v>
      </c>
    </row>
    <row r="526" spans="1:28" s="15" customFormat="1" x14ac:dyDescent="0.25">
      <c r="A526" s="17">
        <v>12</v>
      </c>
      <c r="B526" s="17" t="s">
        <v>103</v>
      </c>
      <c r="C526" s="17" t="s">
        <v>1662</v>
      </c>
      <c r="D526" s="17" t="s">
        <v>1029</v>
      </c>
      <c r="E526" s="17" t="s">
        <v>1030</v>
      </c>
      <c r="F526" s="17" t="s">
        <v>75</v>
      </c>
      <c r="G526" s="17" t="s">
        <v>106</v>
      </c>
      <c r="H526" s="17">
        <v>33</v>
      </c>
      <c r="I526" s="17">
        <v>33</v>
      </c>
      <c r="J526" s="17">
        <v>0</v>
      </c>
      <c r="K526" s="17" t="s">
        <v>59</v>
      </c>
      <c r="L526" s="18">
        <v>112256.07</v>
      </c>
      <c r="M526" s="18">
        <v>2389.41</v>
      </c>
      <c r="N526" s="18">
        <v>14753.52</v>
      </c>
      <c r="O526" s="18">
        <v>129399</v>
      </c>
      <c r="P526" s="18">
        <v>124.91</v>
      </c>
      <c r="Q526" s="18">
        <v>1184.0899999999999</v>
      </c>
      <c r="R526" s="18">
        <v>0</v>
      </c>
      <c r="S526" s="18">
        <v>1309</v>
      </c>
      <c r="T526" s="18">
        <v>0</v>
      </c>
      <c r="U526" s="18">
        <v>0</v>
      </c>
      <c r="V526" s="18">
        <v>0</v>
      </c>
      <c r="W526" s="18">
        <v>0</v>
      </c>
      <c r="X526" s="18"/>
      <c r="Y526" s="18">
        <v>112380.98</v>
      </c>
      <c r="Z526" s="18">
        <v>15937.61</v>
      </c>
      <c r="AA526" s="18">
        <v>2389.41</v>
      </c>
      <c r="AB526" s="18">
        <v>130708</v>
      </c>
    </row>
    <row r="527" spans="1:28" s="15" customFormat="1" x14ac:dyDescent="0.25">
      <c r="A527" s="17">
        <v>13</v>
      </c>
      <c r="B527" s="17" t="s">
        <v>103</v>
      </c>
      <c r="C527" s="17" t="s">
        <v>1042</v>
      </c>
      <c r="D527" s="17" t="s">
        <v>1031</v>
      </c>
      <c r="E527" s="17" t="s">
        <v>1032</v>
      </c>
      <c r="F527" s="17" t="s">
        <v>75</v>
      </c>
      <c r="G527" s="17" t="s">
        <v>106</v>
      </c>
      <c r="H527" s="17">
        <v>0</v>
      </c>
      <c r="I527" s="17">
        <v>0</v>
      </c>
      <c r="J527" s="17">
        <v>58</v>
      </c>
      <c r="K527" s="17" t="s">
        <v>107</v>
      </c>
      <c r="L527" s="18">
        <v>0</v>
      </c>
      <c r="M527" s="18">
        <v>0</v>
      </c>
      <c r="N527" s="18">
        <v>0</v>
      </c>
      <c r="O527" s="18">
        <v>0</v>
      </c>
      <c r="P527" s="18">
        <v>541.83000000000004</v>
      </c>
      <c r="Q527" s="18">
        <v>51.46</v>
      </c>
      <c r="R527" s="18">
        <v>34.71</v>
      </c>
      <c r="S527" s="18">
        <v>628</v>
      </c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541.83000000000004</v>
      </c>
      <c r="Z527" s="18">
        <v>51.46</v>
      </c>
      <c r="AA527" s="18">
        <v>34.71</v>
      </c>
      <c r="AB527" s="18">
        <v>628</v>
      </c>
    </row>
    <row r="528" spans="1:28" s="15" customFormat="1" x14ac:dyDescent="0.25">
      <c r="A528" s="17">
        <v>14</v>
      </c>
      <c r="B528" s="17" t="s">
        <v>103</v>
      </c>
      <c r="C528" s="17" t="s">
        <v>1042</v>
      </c>
      <c r="D528" s="17" t="s">
        <v>1033</v>
      </c>
      <c r="E528" s="17" t="s">
        <v>1034</v>
      </c>
      <c r="F528" s="17" t="s">
        <v>75</v>
      </c>
      <c r="G528" s="17" t="s">
        <v>106</v>
      </c>
      <c r="H528" s="17">
        <v>0</v>
      </c>
      <c r="I528" s="17">
        <v>0</v>
      </c>
      <c r="J528" s="17">
        <v>261</v>
      </c>
      <c r="K528" s="17" t="s">
        <v>107</v>
      </c>
      <c r="L528" s="18">
        <v>0</v>
      </c>
      <c r="M528" s="18">
        <v>0</v>
      </c>
      <c r="N528" s="18">
        <v>0</v>
      </c>
      <c r="O528" s="18">
        <v>0</v>
      </c>
      <c r="P528" s="18">
        <v>1998.97</v>
      </c>
      <c r="Q528" s="18">
        <v>423.82</v>
      </c>
      <c r="R528" s="18">
        <v>156.21</v>
      </c>
      <c r="S528" s="18">
        <v>2579</v>
      </c>
      <c r="T528" s="18">
        <v>0</v>
      </c>
      <c r="U528" s="18">
        <v>0</v>
      </c>
      <c r="V528" s="18">
        <v>0</v>
      </c>
      <c r="W528" s="18">
        <v>0</v>
      </c>
      <c r="X528" s="18"/>
      <c r="Y528" s="18">
        <v>1998.97</v>
      </c>
      <c r="Z528" s="18">
        <v>423.82</v>
      </c>
      <c r="AA528" s="18">
        <v>156.21</v>
      </c>
      <c r="AB528" s="18">
        <v>2579</v>
      </c>
    </row>
    <row r="529" spans="1:29" s="12" customFormat="1" ht="16.5" customHeight="1" x14ac:dyDescent="0.25">
      <c r="A529" s="10"/>
      <c r="B529" s="10"/>
      <c r="C529" s="10" t="s">
        <v>71</v>
      </c>
      <c r="D529" s="10"/>
      <c r="E529" s="10"/>
      <c r="F529" s="10"/>
      <c r="G529" s="10"/>
      <c r="H529" s="10"/>
      <c r="I529" s="10"/>
      <c r="J529" s="11">
        <f>SUM(J515:J528)</f>
        <v>2955</v>
      </c>
      <c r="K529" s="11"/>
      <c r="L529" s="11">
        <f t="shared" ref="L529:AB529" si="58">SUM(L515:L528)</f>
        <v>690053.94</v>
      </c>
      <c r="M529" s="11">
        <f t="shared" si="58"/>
        <v>31581.279999999995</v>
      </c>
      <c r="N529" s="11">
        <f t="shared" si="58"/>
        <v>158127.78</v>
      </c>
      <c r="O529" s="11">
        <f t="shared" si="58"/>
        <v>879763</v>
      </c>
      <c r="P529" s="11">
        <f t="shared" si="58"/>
        <v>27217.09</v>
      </c>
      <c r="Q529" s="11">
        <f t="shared" si="58"/>
        <v>7845.3399999999992</v>
      </c>
      <c r="R529" s="11">
        <f t="shared" si="58"/>
        <v>1768.5700000000002</v>
      </c>
      <c r="S529" s="11">
        <f t="shared" si="58"/>
        <v>36831</v>
      </c>
      <c r="T529" s="11">
        <f t="shared" si="58"/>
        <v>0</v>
      </c>
      <c r="U529" s="11">
        <f t="shared" si="58"/>
        <v>0</v>
      </c>
      <c r="V529" s="11">
        <f t="shared" si="58"/>
        <v>0</v>
      </c>
      <c r="W529" s="11">
        <f t="shared" si="58"/>
        <v>0</v>
      </c>
      <c r="X529" s="11">
        <f t="shared" si="58"/>
        <v>0</v>
      </c>
      <c r="Y529" s="11">
        <f t="shared" si="58"/>
        <v>717271.02999999991</v>
      </c>
      <c r="Z529" s="11">
        <f t="shared" si="58"/>
        <v>165973.11999999997</v>
      </c>
      <c r="AA529" s="11">
        <f t="shared" si="58"/>
        <v>33349.850000000006</v>
      </c>
      <c r="AB529" s="11">
        <f t="shared" si="58"/>
        <v>916594</v>
      </c>
    </row>
    <row r="530" spans="1:29" s="12" customFormat="1" ht="16.5" customHeight="1" x14ac:dyDescent="0.25">
      <c r="A530" s="10"/>
      <c r="B530" s="10"/>
      <c r="C530" s="10" t="s">
        <v>119</v>
      </c>
      <c r="D530" s="10"/>
      <c r="E530" s="10"/>
      <c r="F530" s="10"/>
      <c r="G530" s="10"/>
      <c r="H530" s="10"/>
      <c r="I530" s="10"/>
      <c r="J530" s="11">
        <f>J529+J514</f>
        <v>21173</v>
      </c>
      <c r="K530" s="11"/>
      <c r="L530" s="11">
        <f t="shared" ref="L530:AB530" si="59">L529+L514</f>
        <v>3549469.86</v>
      </c>
      <c r="M530" s="11">
        <f t="shared" si="59"/>
        <v>105793.68</v>
      </c>
      <c r="N530" s="11">
        <f t="shared" si="59"/>
        <v>403843.45999999996</v>
      </c>
      <c r="O530" s="11">
        <f t="shared" si="59"/>
        <v>4059107</v>
      </c>
      <c r="P530" s="11">
        <f t="shared" si="59"/>
        <v>143499.42000000001</v>
      </c>
      <c r="Q530" s="11">
        <f t="shared" si="59"/>
        <v>34284.909999999996</v>
      </c>
      <c r="R530" s="11">
        <f t="shared" si="59"/>
        <v>9966.67</v>
      </c>
      <c r="S530" s="11">
        <f t="shared" si="59"/>
        <v>187751</v>
      </c>
      <c r="T530" s="11">
        <f t="shared" si="59"/>
        <v>0</v>
      </c>
      <c r="U530" s="11">
        <f t="shared" si="59"/>
        <v>0</v>
      </c>
      <c r="V530" s="11">
        <f t="shared" si="59"/>
        <v>0</v>
      </c>
      <c r="W530" s="11">
        <f t="shared" si="59"/>
        <v>0</v>
      </c>
      <c r="X530" s="11">
        <f t="shared" si="59"/>
        <v>0</v>
      </c>
      <c r="Y530" s="11">
        <f t="shared" si="59"/>
        <v>3692969.28</v>
      </c>
      <c r="Z530" s="11">
        <f t="shared" si="59"/>
        <v>438128.37</v>
      </c>
      <c r="AA530" s="11">
        <f t="shared" si="59"/>
        <v>115760.34999999999</v>
      </c>
      <c r="AB530" s="11">
        <f t="shared" si="59"/>
        <v>4246858</v>
      </c>
    </row>
    <row r="531" spans="1:29" ht="18" customHeight="1" x14ac:dyDescent="0.25">
      <c r="O531" s="34"/>
      <c r="AC531" s="12"/>
    </row>
    <row r="532" spans="1:29" ht="18" customHeight="1" x14ac:dyDescent="0.25">
      <c r="O532" s="34"/>
      <c r="Y532" s="34"/>
      <c r="AC532" s="12"/>
    </row>
    <row r="535" spans="1:29" ht="15.75" x14ac:dyDescent="0.25">
      <c r="E535" s="13" t="s">
        <v>120</v>
      </c>
      <c r="G535" s="14"/>
      <c r="H535" s="14"/>
      <c r="I535" s="14"/>
      <c r="J535" s="14"/>
      <c r="K535" s="14"/>
      <c r="L535" s="13" t="s">
        <v>122</v>
      </c>
      <c r="M535" s="13"/>
      <c r="O535" s="14"/>
      <c r="Q535" s="14"/>
      <c r="R535" s="13" t="s">
        <v>121</v>
      </c>
      <c r="T535" s="14"/>
      <c r="U535" s="14"/>
      <c r="W535" s="14"/>
      <c r="X535" s="14"/>
      <c r="Y535" s="13" t="s">
        <v>123</v>
      </c>
      <c r="Z535" s="14"/>
      <c r="AA535" s="14"/>
      <c r="AB535" s="14"/>
    </row>
    <row r="536" spans="1:29" ht="15.75" x14ac:dyDescent="0.25">
      <c r="E536" s="13" t="s">
        <v>124</v>
      </c>
      <c r="G536" s="14"/>
      <c r="H536" s="14"/>
      <c r="I536" s="14"/>
      <c r="J536" s="14"/>
      <c r="K536" s="14"/>
      <c r="L536" s="13" t="s">
        <v>124</v>
      </c>
      <c r="M536" s="13"/>
      <c r="O536" s="14"/>
      <c r="Q536" s="14"/>
      <c r="R536" s="13" t="s">
        <v>124</v>
      </c>
      <c r="T536" s="14"/>
      <c r="U536" s="14"/>
      <c r="W536" s="14"/>
      <c r="X536" s="14"/>
      <c r="Y536" s="13" t="s">
        <v>124</v>
      </c>
      <c r="Z536" s="14"/>
      <c r="AA536" s="14"/>
      <c r="AB536" s="14"/>
    </row>
    <row r="552" spans="1:28" x14ac:dyDescent="0.25">
      <c r="A552">
        <v>18</v>
      </c>
      <c r="B552" t="s">
        <v>229</v>
      </c>
      <c r="C552" t="s">
        <v>978</v>
      </c>
      <c r="D552" t="s">
        <v>1035</v>
      </c>
      <c r="E552" t="s">
        <v>1036</v>
      </c>
      <c r="F552" t="s">
        <v>168</v>
      </c>
      <c r="G552" t="s">
        <v>1037</v>
      </c>
      <c r="L552">
        <v>-26.85</v>
      </c>
      <c r="M552">
        <v>0</v>
      </c>
      <c r="N552">
        <v>0</v>
      </c>
      <c r="O552">
        <v>-26.85</v>
      </c>
      <c r="P552">
        <v>0</v>
      </c>
      <c r="Q552">
        <v>0</v>
      </c>
      <c r="R552">
        <v>0</v>
      </c>
      <c r="T552">
        <v>0</v>
      </c>
      <c r="U552">
        <v>0</v>
      </c>
      <c r="V552">
        <v>0</v>
      </c>
      <c r="W552">
        <v>0</v>
      </c>
      <c r="Y552">
        <v>-26.85</v>
      </c>
      <c r="Z552">
        <v>0</v>
      </c>
      <c r="AA552">
        <v>0</v>
      </c>
      <c r="AB552">
        <v>-26.85</v>
      </c>
    </row>
    <row r="553" spans="1:28" x14ac:dyDescent="0.25">
      <c r="A553">
        <v>20</v>
      </c>
      <c r="B553" t="s">
        <v>229</v>
      </c>
      <c r="C553" t="s">
        <v>978</v>
      </c>
      <c r="D553" t="s">
        <v>1038</v>
      </c>
      <c r="E553" t="s">
        <v>1039</v>
      </c>
      <c r="F553" t="s">
        <v>168</v>
      </c>
      <c r="G553" t="s">
        <v>1040</v>
      </c>
      <c r="L553">
        <v>-90.04</v>
      </c>
      <c r="M553">
        <v>0</v>
      </c>
      <c r="N553">
        <v>0</v>
      </c>
      <c r="O553">
        <v>-90.04</v>
      </c>
      <c r="P553">
        <v>0</v>
      </c>
      <c r="Q553">
        <v>0</v>
      </c>
      <c r="R553">
        <v>0</v>
      </c>
      <c r="T553">
        <v>0</v>
      </c>
      <c r="U553">
        <v>0</v>
      </c>
      <c r="V553">
        <v>0</v>
      </c>
      <c r="W553">
        <v>0</v>
      </c>
      <c r="Y553">
        <v>-90.04</v>
      </c>
      <c r="Z553">
        <v>0</v>
      </c>
      <c r="AA553">
        <v>0</v>
      </c>
      <c r="AB553">
        <v>-90.04</v>
      </c>
    </row>
    <row r="554" spans="1:28" x14ac:dyDescent="0.25">
      <c r="A554">
        <v>27</v>
      </c>
      <c r="C554" t="s">
        <v>978</v>
      </c>
      <c r="F554" t="s">
        <v>208</v>
      </c>
      <c r="G554" t="s">
        <v>1041</v>
      </c>
      <c r="P554">
        <v>0</v>
      </c>
      <c r="Q554">
        <v>0</v>
      </c>
      <c r="R554">
        <v>0</v>
      </c>
      <c r="T554">
        <v>0</v>
      </c>
      <c r="U554">
        <v>0</v>
      </c>
      <c r="V554">
        <v>0</v>
      </c>
      <c r="W554">
        <v>0</v>
      </c>
      <c r="Y554">
        <v>0</v>
      </c>
      <c r="Z554">
        <v>0</v>
      </c>
      <c r="AA554">
        <v>0</v>
      </c>
      <c r="AB554">
        <v>0</v>
      </c>
    </row>
    <row r="558" spans="1:28" x14ac:dyDescent="0.25">
      <c r="E558" s="17" t="s">
        <v>1012</v>
      </c>
      <c r="F558" s="15" t="s">
        <v>1012</v>
      </c>
    </row>
    <row r="559" spans="1:28" x14ac:dyDescent="0.25">
      <c r="E559" s="17" t="s">
        <v>1014</v>
      </c>
      <c r="F559" s="15" t="s">
        <v>1014</v>
      </c>
      <c r="K559" s="15"/>
      <c r="M559" s="17"/>
    </row>
    <row r="560" spans="1:28" x14ac:dyDescent="0.25">
      <c r="E560" s="17" t="s">
        <v>1016</v>
      </c>
      <c r="F560" s="15" t="s">
        <v>1016</v>
      </c>
      <c r="K560" s="15"/>
      <c r="M560" s="17"/>
    </row>
    <row r="561" spans="5:13" x14ac:dyDescent="0.25">
      <c r="E561" s="17" t="s">
        <v>1018</v>
      </c>
      <c r="F561" s="15" t="s">
        <v>1018</v>
      </c>
      <c r="K561" s="15"/>
      <c r="M561" s="17"/>
    </row>
    <row r="562" spans="5:13" x14ac:dyDescent="0.25">
      <c r="E562" s="17" t="s">
        <v>1020</v>
      </c>
      <c r="F562" s="15" t="s">
        <v>1020</v>
      </c>
      <c r="K562" s="15"/>
      <c r="M562" s="17"/>
    </row>
    <row r="563" spans="5:13" x14ac:dyDescent="0.25">
      <c r="E563" s="17" t="s">
        <v>1022</v>
      </c>
      <c r="F563" s="15" t="s">
        <v>1022</v>
      </c>
      <c r="K563" s="15"/>
      <c r="M563" s="17"/>
    </row>
    <row r="564" spans="5:13" x14ac:dyDescent="0.25">
      <c r="E564" s="17" t="s">
        <v>1024</v>
      </c>
      <c r="F564" s="15" t="s">
        <v>1024</v>
      </c>
      <c r="K564" s="15"/>
      <c r="M564" s="17"/>
    </row>
    <row r="565" spans="5:13" x14ac:dyDescent="0.25">
      <c r="E565" s="17" t="s">
        <v>1026</v>
      </c>
      <c r="F565" s="15" t="s">
        <v>1026</v>
      </c>
      <c r="K565" s="15"/>
      <c r="M565" s="17"/>
    </row>
    <row r="566" spans="5:13" x14ac:dyDescent="0.25">
      <c r="E566" s="17" t="s">
        <v>1028</v>
      </c>
      <c r="F566" s="15" t="s">
        <v>1028</v>
      </c>
      <c r="K566" s="15"/>
      <c r="M566" s="17"/>
    </row>
    <row r="567" spans="5:13" x14ac:dyDescent="0.25">
      <c r="E567" s="17" t="s">
        <v>1228</v>
      </c>
      <c r="F567" s="15"/>
      <c r="K567" s="15"/>
      <c r="M567" s="17"/>
    </row>
    <row r="568" spans="5:13" x14ac:dyDescent="0.25">
      <c r="E568" s="17" t="s">
        <v>1030</v>
      </c>
      <c r="F568" s="15"/>
      <c r="K568" s="15"/>
      <c r="M568" s="17"/>
    </row>
    <row r="569" spans="5:13" x14ac:dyDescent="0.25">
      <c r="E569" s="17" t="s">
        <v>1032</v>
      </c>
      <c r="F569" s="15" t="s">
        <v>1030</v>
      </c>
      <c r="K569" s="15"/>
      <c r="M569" s="17"/>
    </row>
    <row r="570" spans="5:13" x14ac:dyDescent="0.25">
      <c r="E570" s="17" t="s">
        <v>1034</v>
      </c>
      <c r="F570" s="15" t="s">
        <v>1034</v>
      </c>
      <c r="K570" s="15"/>
      <c r="M570" s="17"/>
    </row>
    <row r="571" spans="5:13" x14ac:dyDescent="0.25">
      <c r="K571" s="15"/>
      <c r="M571" s="17"/>
    </row>
  </sheetData>
  <mergeCells count="28">
    <mergeCell ref="A498:AB498"/>
    <mergeCell ref="A499:AB499"/>
    <mergeCell ref="A266:AB266"/>
    <mergeCell ref="A267:AB267"/>
    <mergeCell ref="A381:AB381"/>
    <mergeCell ref="A343:AB343"/>
    <mergeCell ref="A380:AB380"/>
    <mergeCell ref="A459:AB459"/>
    <mergeCell ref="A460:AB460"/>
    <mergeCell ref="A419:AB419"/>
    <mergeCell ref="A420:AB420"/>
    <mergeCell ref="A1:AB1"/>
    <mergeCell ref="A2:AB2"/>
    <mergeCell ref="A39:AB39"/>
    <mergeCell ref="A40:AB40"/>
    <mergeCell ref="A78:AB78"/>
    <mergeCell ref="A79:AB79"/>
    <mergeCell ref="A190:AB190"/>
    <mergeCell ref="A191:AB191"/>
    <mergeCell ref="A152:AB152"/>
    <mergeCell ref="A342:AB342"/>
    <mergeCell ref="A153:AB153"/>
    <mergeCell ref="A115:AB115"/>
    <mergeCell ref="A116:AB116"/>
    <mergeCell ref="A227:AB227"/>
    <mergeCell ref="A228:AB228"/>
    <mergeCell ref="A304:AB304"/>
    <mergeCell ref="A305:AB305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5" manualBreakCount="15">
    <brk id="38" max="16383" man="1"/>
    <brk id="77" max="16383" man="1"/>
    <brk id="114" max="16383" man="1"/>
    <brk id="151" max="16383" man="1"/>
    <brk id="189" max="16383" man="1"/>
    <brk id="226" max="16383" man="1"/>
    <brk id="265" max="16383" man="1"/>
    <brk id="303" max="16383" man="1"/>
    <brk id="341" max="16383" man="1"/>
    <brk id="379" max="16383" man="1"/>
    <brk id="418" max="16383" man="1"/>
    <brk id="458" max="16383" man="1"/>
    <brk id="497" max="16383" man="1"/>
    <brk id="536" max="16383" man="1"/>
    <brk id="54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765"/>
  <sheetViews>
    <sheetView view="pageBreakPreview" topLeftCell="A711" zoomScaleNormal="100" zoomScaleSheetLayoutView="100" workbookViewId="0">
      <selection activeCell="A714" sqref="A714:AB714"/>
    </sheetView>
  </sheetViews>
  <sheetFormatPr defaultRowHeight="15" x14ac:dyDescent="0.25"/>
  <cols>
    <col min="1" max="1" width="4.140625" customWidth="1"/>
    <col min="2" max="2" width="12.7109375" customWidth="1"/>
    <col min="3" max="3" width="10.85546875" customWidth="1"/>
    <col min="4" max="4" width="9.140625" hidden="1" customWidth="1"/>
    <col min="5" max="5" width="12.7109375" customWidth="1"/>
    <col min="6" max="6" width="9.140625" customWidth="1"/>
    <col min="7" max="7" width="7.85546875" customWidth="1"/>
    <col min="8" max="9" width="9.140625" hidden="1" customWidth="1"/>
    <col min="10" max="10" width="5.7109375" customWidth="1"/>
    <col min="11" max="11" width="9.5703125" customWidth="1"/>
    <col min="12" max="12" width="7.7109375" customWidth="1"/>
    <col min="13" max="13" width="7.140625" customWidth="1"/>
    <col min="14" max="14" width="6.85546875" customWidth="1"/>
    <col min="15" max="15" width="8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1" width="5.7109375" customWidth="1"/>
    <col min="22" max="22" width="6" customWidth="1"/>
    <col min="23" max="23" width="5.85546875" customWidth="1"/>
    <col min="24" max="24" width="6.85546875" customWidth="1"/>
    <col min="25" max="25" width="8.42578125" customWidth="1"/>
    <col min="26" max="26" width="9" customWidth="1"/>
    <col min="27" max="27" width="7.5703125" customWidth="1"/>
    <col min="28" max="28" width="7.855468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918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ht="16.5" customHeight="1" x14ac:dyDescent="0.25">
      <c r="A5" s="17">
        <v>1</v>
      </c>
      <c r="B5" s="17" t="s">
        <v>868</v>
      </c>
      <c r="C5" s="17" t="s">
        <v>869</v>
      </c>
      <c r="D5" s="17" t="s">
        <v>870</v>
      </c>
      <c r="E5" s="17" t="s">
        <v>871</v>
      </c>
      <c r="F5" s="17" t="s">
        <v>35</v>
      </c>
      <c r="G5" s="17" t="s">
        <v>144</v>
      </c>
      <c r="H5" s="17">
        <v>35076</v>
      </c>
      <c r="I5" s="17">
        <v>33998</v>
      </c>
      <c r="J5" s="17">
        <v>1078</v>
      </c>
      <c r="K5" s="17" t="s">
        <v>37</v>
      </c>
      <c r="L5" s="18">
        <v>100971.75</v>
      </c>
      <c r="M5" s="18">
        <v>6721.06</v>
      </c>
      <c r="N5" s="18">
        <v>5372.08</v>
      </c>
      <c r="O5" s="18">
        <v>113064.89</v>
      </c>
      <c r="P5" s="18">
        <v>6411.42</v>
      </c>
      <c r="Q5" s="18">
        <v>1023.76</v>
      </c>
      <c r="R5" s="18">
        <v>480.25</v>
      </c>
      <c r="S5" s="18">
        <v>7915.43</v>
      </c>
      <c r="T5" s="18">
        <v>0</v>
      </c>
      <c r="U5" s="18">
        <v>12263.86</v>
      </c>
      <c r="V5" s="18">
        <v>6721.06</v>
      </c>
      <c r="W5" s="18">
        <v>5372.08</v>
      </c>
      <c r="X5" s="18">
        <v>24357</v>
      </c>
      <c r="Y5" s="9">
        <f t="shared" ref="Y5:AB5" si="0">L5+P5-U5</f>
        <v>95119.31</v>
      </c>
      <c r="Z5" s="9">
        <f t="shared" si="0"/>
        <v>1023.7600000000002</v>
      </c>
      <c r="AA5" s="9">
        <f t="shared" si="0"/>
        <v>480.25</v>
      </c>
      <c r="AB5" s="9">
        <f t="shared" si="0"/>
        <v>96623.32</v>
      </c>
    </row>
    <row r="6" spans="1:31" ht="16.5" customHeight="1" x14ac:dyDescent="0.25">
      <c r="A6" s="17">
        <v>2</v>
      </c>
      <c r="B6" s="17" t="s">
        <v>872</v>
      </c>
      <c r="C6" s="17" t="s">
        <v>869</v>
      </c>
      <c r="D6" s="17" t="s">
        <v>873</v>
      </c>
      <c r="E6" s="17" t="s">
        <v>874</v>
      </c>
      <c r="F6" s="17" t="s">
        <v>35</v>
      </c>
      <c r="G6" s="17" t="s">
        <v>875</v>
      </c>
      <c r="H6" s="17">
        <v>82510</v>
      </c>
      <c r="I6" s="17">
        <v>82510</v>
      </c>
      <c r="J6" s="17">
        <v>0</v>
      </c>
      <c r="K6" s="17" t="s">
        <v>302</v>
      </c>
      <c r="L6" s="18">
        <v>91730.22</v>
      </c>
      <c r="M6" s="18">
        <v>8041.94</v>
      </c>
      <c r="N6" s="18">
        <v>0</v>
      </c>
      <c r="O6" s="18">
        <v>99772.160000000003</v>
      </c>
      <c r="P6" s="18">
        <v>593.75</v>
      </c>
      <c r="Q6" s="18">
        <v>914.53</v>
      </c>
      <c r="R6" s="18">
        <v>0</v>
      </c>
      <c r="S6" s="18">
        <v>1508.28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27" si="1">L6+P6-U6</f>
        <v>92323.97</v>
      </c>
      <c r="Z6" s="9">
        <f t="shared" ref="Z6:Z27" si="2">M6+Q6-V6</f>
        <v>8956.4699999999993</v>
      </c>
      <c r="AA6" s="9">
        <f t="shared" ref="AA6:AA27" si="3">N6+R6-W6</f>
        <v>0</v>
      </c>
      <c r="AB6" s="9">
        <f t="shared" ref="AB6:AB27" si="4">O6+S6-X6</f>
        <v>101280.44</v>
      </c>
    </row>
    <row r="7" spans="1:31" ht="16.5" customHeight="1" x14ac:dyDescent="0.25">
      <c r="A7" s="17">
        <v>3</v>
      </c>
      <c r="B7" s="17" t="s">
        <v>872</v>
      </c>
      <c r="C7" s="17" t="s">
        <v>869</v>
      </c>
      <c r="D7" s="17" t="s">
        <v>876</v>
      </c>
      <c r="E7" s="17" t="s">
        <v>877</v>
      </c>
      <c r="F7" s="17" t="s">
        <v>35</v>
      </c>
      <c r="G7" s="17" t="s">
        <v>675</v>
      </c>
      <c r="H7" s="17">
        <v>25525</v>
      </c>
      <c r="I7" s="17">
        <v>25525</v>
      </c>
      <c r="J7" s="17">
        <v>0</v>
      </c>
      <c r="K7" s="17" t="s">
        <v>59</v>
      </c>
      <c r="L7" s="18">
        <v>61239.64</v>
      </c>
      <c r="M7" s="18">
        <v>4194.66</v>
      </c>
      <c r="N7" s="18">
        <v>2307.6799999999998</v>
      </c>
      <c r="O7" s="18">
        <v>67741.98</v>
      </c>
      <c r="P7" s="18">
        <v>617.5</v>
      </c>
      <c r="Q7" s="18">
        <v>514.95000000000005</v>
      </c>
      <c r="R7" s="18">
        <v>0</v>
      </c>
      <c r="S7" s="18">
        <v>1132.45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61857.14</v>
      </c>
      <c r="Z7" s="9">
        <f t="shared" si="2"/>
        <v>4709.6099999999997</v>
      </c>
      <c r="AA7" s="9">
        <f t="shared" si="3"/>
        <v>2307.6799999999998</v>
      </c>
      <c r="AB7" s="9">
        <f t="shared" si="4"/>
        <v>68874.429999999993</v>
      </c>
    </row>
    <row r="8" spans="1:31" ht="16.5" customHeight="1" x14ac:dyDescent="0.25">
      <c r="A8" s="17">
        <v>4</v>
      </c>
      <c r="B8" s="17" t="s">
        <v>868</v>
      </c>
      <c r="C8" s="17" t="s">
        <v>869</v>
      </c>
      <c r="D8" s="17" t="s">
        <v>878</v>
      </c>
      <c r="E8" s="17" t="s">
        <v>879</v>
      </c>
      <c r="F8" s="17" t="s">
        <v>35</v>
      </c>
      <c r="G8" s="17" t="s">
        <v>750</v>
      </c>
      <c r="H8" s="17">
        <v>62685</v>
      </c>
      <c r="I8" s="17">
        <v>62685</v>
      </c>
      <c r="J8" s="17">
        <v>0</v>
      </c>
      <c r="K8" s="17" t="s">
        <v>302</v>
      </c>
      <c r="L8" s="18">
        <v>46515.76</v>
      </c>
      <c r="M8" s="18">
        <v>3589.96</v>
      </c>
      <c r="N8" s="18">
        <v>2372.92</v>
      </c>
      <c r="O8" s="18">
        <v>52478.64</v>
      </c>
      <c r="P8" s="18">
        <v>285</v>
      </c>
      <c r="Q8" s="18">
        <v>421.99</v>
      </c>
      <c r="R8" s="18">
        <v>0</v>
      </c>
      <c r="S8" s="18">
        <v>706.99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46800.76</v>
      </c>
      <c r="Z8" s="9">
        <f t="shared" si="2"/>
        <v>4011.95</v>
      </c>
      <c r="AA8" s="9">
        <f t="shared" si="3"/>
        <v>2372.92</v>
      </c>
      <c r="AB8" s="9">
        <f t="shared" si="4"/>
        <v>53185.63</v>
      </c>
    </row>
    <row r="9" spans="1:31" ht="16.5" customHeight="1" x14ac:dyDescent="0.25">
      <c r="A9" s="17">
        <v>5</v>
      </c>
      <c r="B9" s="17" t="s">
        <v>872</v>
      </c>
      <c r="C9" s="17" t="s">
        <v>869</v>
      </c>
      <c r="D9" s="17" t="s">
        <v>880</v>
      </c>
      <c r="E9" s="17" t="s">
        <v>881</v>
      </c>
      <c r="F9" s="17" t="s">
        <v>35</v>
      </c>
      <c r="G9" s="17" t="s">
        <v>750</v>
      </c>
      <c r="H9" s="17">
        <v>20807</v>
      </c>
      <c r="I9" s="17">
        <v>20340</v>
      </c>
      <c r="J9" s="17">
        <v>1401</v>
      </c>
      <c r="K9" s="17" t="s">
        <v>37</v>
      </c>
      <c r="L9" s="18">
        <v>115623.93</v>
      </c>
      <c r="M9" s="18">
        <v>7407.21</v>
      </c>
      <c r="N9" s="18">
        <v>6401.18</v>
      </c>
      <c r="O9" s="18">
        <v>129432.32000000001</v>
      </c>
      <c r="P9" s="18">
        <v>7325.89</v>
      </c>
      <c r="Q9" s="18">
        <v>1166.26</v>
      </c>
      <c r="R9" s="18">
        <v>624.15</v>
      </c>
      <c r="S9" s="18">
        <v>9116.2999999999993</v>
      </c>
      <c r="T9" s="18">
        <v>0</v>
      </c>
      <c r="U9" s="18">
        <v>14074.61</v>
      </c>
      <c r="V9" s="18">
        <v>7407.21</v>
      </c>
      <c r="W9" s="18">
        <v>6401.18</v>
      </c>
      <c r="X9" s="18">
        <v>27883</v>
      </c>
      <c r="Y9" s="9">
        <f t="shared" si="1"/>
        <v>108875.20999999999</v>
      </c>
      <c r="Z9" s="9">
        <f t="shared" si="2"/>
        <v>1166.2599999999993</v>
      </c>
      <c r="AA9" s="9">
        <f t="shared" si="3"/>
        <v>624.14999999999964</v>
      </c>
      <c r="AB9" s="9">
        <f t="shared" si="4"/>
        <v>110665.62</v>
      </c>
    </row>
    <row r="10" spans="1:31" ht="16.5" customHeight="1" x14ac:dyDescent="0.25">
      <c r="A10" s="17">
        <v>6</v>
      </c>
      <c r="B10" s="17" t="s">
        <v>872</v>
      </c>
      <c r="C10" s="17" t="s">
        <v>869</v>
      </c>
      <c r="D10" s="17" t="s">
        <v>882</v>
      </c>
      <c r="E10" s="17" t="s">
        <v>883</v>
      </c>
      <c r="F10" s="17" t="s">
        <v>35</v>
      </c>
      <c r="G10" s="17" t="s">
        <v>215</v>
      </c>
      <c r="H10" s="17">
        <v>8225</v>
      </c>
      <c r="I10" s="17">
        <v>8092</v>
      </c>
      <c r="J10" s="17">
        <v>399</v>
      </c>
      <c r="K10" s="17" t="s">
        <v>37</v>
      </c>
      <c r="L10" s="18">
        <v>88741.65</v>
      </c>
      <c r="M10" s="18">
        <v>15236.63</v>
      </c>
      <c r="N10" s="18">
        <v>6149.56</v>
      </c>
      <c r="O10" s="18">
        <v>110127.84</v>
      </c>
      <c r="P10" s="18">
        <v>2449.86</v>
      </c>
      <c r="Q10" s="18">
        <v>933.21</v>
      </c>
      <c r="R10" s="18">
        <v>177.75</v>
      </c>
      <c r="S10" s="18">
        <v>3560.82</v>
      </c>
      <c r="T10" s="18">
        <v>0</v>
      </c>
      <c r="U10" s="18">
        <v>2337.81</v>
      </c>
      <c r="V10" s="18">
        <v>15236.63</v>
      </c>
      <c r="W10" s="18">
        <v>6149.56</v>
      </c>
      <c r="X10" s="18">
        <v>23724</v>
      </c>
      <c r="Y10" s="9">
        <f t="shared" si="1"/>
        <v>88853.7</v>
      </c>
      <c r="Z10" s="9">
        <f t="shared" si="2"/>
        <v>933.21000000000095</v>
      </c>
      <c r="AA10" s="9">
        <f t="shared" si="3"/>
        <v>177.75</v>
      </c>
      <c r="AB10" s="9">
        <f t="shared" si="4"/>
        <v>89964.66</v>
      </c>
    </row>
    <row r="11" spans="1:31" ht="16.5" customHeight="1" x14ac:dyDescent="0.25">
      <c r="A11" s="17">
        <v>7</v>
      </c>
      <c r="B11" s="17" t="s">
        <v>872</v>
      </c>
      <c r="C11" s="17" t="s">
        <v>869</v>
      </c>
      <c r="D11" s="17" t="s">
        <v>884</v>
      </c>
      <c r="E11" s="17" t="s">
        <v>885</v>
      </c>
      <c r="F11" s="17" t="s">
        <v>35</v>
      </c>
      <c r="G11" s="17" t="s">
        <v>218</v>
      </c>
      <c r="H11" s="17">
        <v>15279</v>
      </c>
      <c r="I11" s="17">
        <v>14426</v>
      </c>
      <c r="J11" s="17">
        <v>853</v>
      </c>
      <c r="K11" s="17" t="s">
        <v>37</v>
      </c>
      <c r="L11" s="18">
        <v>90927.79</v>
      </c>
      <c r="M11" s="18">
        <v>10570.2</v>
      </c>
      <c r="N11" s="18">
        <v>6211.03</v>
      </c>
      <c r="O11" s="18">
        <v>107709.02</v>
      </c>
      <c r="P11" s="18">
        <v>6047.42</v>
      </c>
      <c r="Q11" s="18">
        <v>924.34</v>
      </c>
      <c r="R11" s="18">
        <v>380.01</v>
      </c>
      <c r="S11" s="18">
        <v>7351.77</v>
      </c>
      <c r="T11" s="18">
        <v>0</v>
      </c>
      <c r="U11" s="18">
        <v>6421.77</v>
      </c>
      <c r="V11" s="18">
        <v>10570.2</v>
      </c>
      <c r="W11" s="18">
        <v>6211.03</v>
      </c>
      <c r="X11" s="18">
        <v>23203</v>
      </c>
      <c r="Y11" s="9">
        <f t="shared" si="1"/>
        <v>90553.439999999988</v>
      </c>
      <c r="Z11" s="9">
        <f t="shared" si="2"/>
        <v>924.34000000000015</v>
      </c>
      <c r="AA11" s="9">
        <f t="shared" si="3"/>
        <v>380.01000000000022</v>
      </c>
      <c r="AB11" s="9">
        <f t="shared" si="4"/>
        <v>91857.790000000008</v>
      </c>
    </row>
    <row r="12" spans="1:31" ht="16.5" customHeight="1" x14ac:dyDescent="0.25">
      <c r="A12" s="17">
        <v>8</v>
      </c>
      <c r="B12" s="17" t="s">
        <v>872</v>
      </c>
      <c r="C12" s="17" t="s">
        <v>869</v>
      </c>
      <c r="D12" s="17" t="s">
        <v>886</v>
      </c>
      <c r="E12" s="17" t="s">
        <v>887</v>
      </c>
      <c r="F12" s="17" t="s">
        <v>35</v>
      </c>
      <c r="G12" s="17" t="s">
        <v>284</v>
      </c>
      <c r="H12" s="17">
        <v>1570</v>
      </c>
      <c r="I12" s="17">
        <v>1541</v>
      </c>
      <c r="J12" s="17">
        <v>29</v>
      </c>
      <c r="K12" s="17" t="s">
        <v>37</v>
      </c>
      <c r="L12" s="18">
        <v>3207.04</v>
      </c>
      <c r="M12" s="18">
        <v>69.319999999999993</v>
      </c>
      <c r="N12" s="18">
        <v>118.09</v>
      </c>
      <c r="O12" s="18">
        <v>3394.45</v>
      </c>
      <c r="P12" s="18">
        <v>403.06</v>
      </c>
      <c r="Q12" s="18">
        <v>30.09</v>
      </c>
      <c r="R12" s="18">
        <v>12.92</v>
      </c>
      <c r="S12" s="18">
        <v>446.07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1"/>
        <v>3610.1</v>
      </c>
      <c r="Z12" s="9">
        <f t="shared" si="2"/>
        <v>99.41</v>
      </c>
      <c r="AA12" s="9">
        <f t="shared" si="3"/>
        <v>131.01</v>
      </c>
      <c r="AB12" s="9">
        <f t="shared" si="4"/>
        <v>3840.52</v>
      </c>
    </row>
    <row r="13" spans="1:31" ht="16.5" customHeight="1" x14ac:dyDescent="0.25">
      <c r="A13" s="17">
        <v>9</v>
      </c>
      <c r="B13" s="17" t="s">
        <v>888</v>
      </c>
      <c r="C13" s="17" t="s">
        <v>869</v>
      </c>
      <c r="D13" s="17" t="s">
        <v>889</v>
      </c>
      <c r="E13" s="17" t="s">
        <v>890</v>
      </c>
      <c r="F13" s="17" t="s">
        <v>35</v>
      </c>
      <c r="G13" s="17" t="s">
        <v>891</v>
      </c>
      <c r="H13" s="17">
        <v>10765</v>
      </c>
      <c r="I13" s="17">
        <v>10447</v>
      </c>
      <c r="J13" s="17">
        <v>318</v>
      </c>
      <c r="K13" s="17" t="s">
        <v>37</v>
      </c>
      <c r="L13" s="18">
        <v>43487.92</v>
      </c>
      <c r="M13" s="18">
        <v>628.04999999999995</v>
      </c>
      <c r="N13" s="18">
        <v>159.49</v>
      </c>
      <c r="O13" s="18">
        <v>44275.46</v>
      </c>
      <c r="P13" s="18">
        <v>2030.02</v>
      </c>
      <c r="Q13" s="18">
        <v>536.09</v>
      </c>
      <c r="R13" s="18">
        <v>141.66999999999999</v>
      </c>
      <c r="S13" s="18">
        <v>2707.78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45517.939999999995</v>
      </c>
      <c r="Z13" s="9">
        <f t="shared" si="2"/>
        <v>1164.1399999999999</v>
      </c>
      <c r="AA13" s="9">
        <f t="shared" si="3"/>
        <v>301.15999999999997</v>
      </c>
      <c r="AB13" s="9">
        <f t="shared" si="4"/>
        <v>46983.24</v>
      </c>
    </row>
    <row r="14" spans="1:31" ht="16.5" customHeight="1" x14ac:dyDescent="0.25">
      <c r="A14" s="17">
        <v>10</v>
      </c>
      <c r="B14" s="17" t="s">
        <v>888</v>
      </c>
      <c r="C14" s="17" t="s">
        <v>869</v>
      </c>
      <c r="D14" s="17" t="s">
        <v>892</v>
      </c>
      <c r="E14" s="17" t="s">
        <v>893</v>
      </c>
      <c r="F14" s="17" t="s">
        <v>35</v>
      </c>
      <c r="G14" s="17" t="s">
        <v>891</v>
      </c>
      <c r="H14" s="17">
        <v>9894</v>
      </c>
      <c r="I14" s="17">
        <v>9894</v>
      </c>
      <c r="J14" s="17">
        <v>0</v>
      </c>
      <c r="K14" s="17" t="s">
        <v>302</v>
      </c>
      <c r="L14" s="18">
        <v>83926.34</v>
      </c>
      <c r="M14" s="18">
        <v>992.34</v>
      </c>
      <c r="N14" s="18">
        <v>0</v>
      </c>
      <c r="O14" s="18">
        <v>84918.68</v>
      </c>
      <c r="P14" s="18">
        <v>475</v>
      </c>
      <c r="Q14" s="18">
        <v>906.48</v>
      </c>
      <c r="R14" s="18">
        <v>0</v>
      </c>
      <c r="S14" s="18">
        <v>1381.48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1"/>
        <v>84401.34</v>
      </c>
      <c r="Z14" s="9">
        <f t="shared" si="2"/>
        <v>1898.8200000000002</v>
      </c>
      <c r="AA14" s="9">
        <f t="shared" si="3"/>
        <v>0</v>
      </c>
      <c r="AB14" s="9">
        <f t="shared" si="4"/>
        <v>86300.159999999989</v>
      </c>
    </row>
    <row r="15" spans="1:31" ht="16.5" customHeight="1" x14ac:dyDescent="0.25">
      <c r="A15" s="17">
        <v>11</v>
      </c>
      <c r="B15" s="17" t="s">
        <v>888</v>
      </c>
      <c r="C15" s="17" t="s">
        <v>869</v>
      </c>
      <c r="D15" s="17" t="s">
        <v>894</v>
      </c>
      <c r="E15" s="17" t="s">
        <v>895</v>
      </c>
      <c r="F15" s="17" t="s">
        <v>35</v>
      </c>
      <c r="G15" s="17" t="s">
        <v>891</v>
      </c>
      <c r="H15" s="17">
        <v>35312</v>
      </c>
      <c r="I15" s="17">
        <v>35312</v>
      </c>
      <c r="J15" s="17">
        <v>0</v>
      </c>
      <c r="K15" s="17" t="s">
        <v>302</v>
      </c>
      <c r="L15" s="18">
        <v>111279.24</v>
      </c>
      <c r="M15" s="18">
        <v>4178.29</v>
      </c>
      <c r="N15" s="18">
        <v>2299.67</v>
      </c>
      <c r="O15" s="18">
        <v>117757.2</v>
      </c>
      <c r="P15" s="18">
        <v>475</v>
      </c>
      <c r="Q15" s="18">
        <v>1133.57</v>
      </c>
      <c r="R15" s="18">
        <v>0</v>
      </c>
      <c r="S15" s="18">
        <v>1608.57</v>
      </c>
      <c r="T15" s="18">
        <v>0</v>
      </c>
      <c r="U15" s="18">
        <v>18890.04</v>
      </c>
      <c r="V15" s="18">
        <v>4178.29</v>
      </c>
      <c r="W15" s="18">
        <v>2299.67</v>
      </c>
      <c r="X15" s="18">
        <v>25368</v>
      </c>
      <c r="Y15" s="9">
        <f t="shared" si="1"/>
        <v>92864.200000000012</v>
      </c>
      <c r="Z15" s="9">
        <f t="shared" si="2"/>
        <v>1133.5699999999997</v>
      </c>
      <c r="AA15" s="9">
        <f t="shared" si="3"/>
        <v>0</v>
      </c>
      <c r="AB15" s="9">
        <f t="shared" si="4"/>
        <v>93997.77</v>
      </c>
    </row>
    <row r="16" spans="1:31" ht="16.5" customHeight="1" x14ac:dyDescent="0.25">
      <c r="A16" s="17">
        <v>12</v>
      </c>
      <c r="B16" s="17" t="s">
        <v>888</v>
      </c>
      <c r="C16" s="17" t="s">
        <v>869</v>
      </c>
      <c r="D16" s="17" t="s">
        <v>896</v>
      </c>
      <c r="E16" s="17" t="s">
        <v>897</v>
      </c>
      <c r="F16" s="17" t="s">
        <v>35</v>
      </c>
      <c r="G16" s="17" t="s">
        <v>891</v>
      </c>
      <c r="H16" s="17">
        <v>84093</v>
      </c>
      <c r="I16" s="17">
        <v>82751</v>
      </c>
      <c r="J16" s="17">
        <v>1342</v>
      </c>
      <c r="K16" s="17" t="s">
        <v>37</v>
      </c>
      <c r="L16" s="18">
        <v>114844.6</v>
      </c>
      <c r="M16" s="18">
        <v>1241.5</v>
      </c>
      <c r="N16" s="18">
        <v>586.28</v>
      </c>
      <c r="O16" s="18">
        <v>116672.38</v>
      </c>
      <c r="P16" s="18">
        <v>7037.38</v>
      </c>
      <c r="Q16" s="18">
        <v>1203.51</v>
      </c>
      <c r="R16" s="18">
        <v>597.86</v>
      </c>
      <c r="S16" s="18">
        <v>8838.75</v>
      </c>
      <c r="T16" s="18">
        <v>0</v>
      </c>
      <c r="U16" s="18">
        <v>23306.22</v>
      </c>
      <c r="V16" s="18">
        <v>1241.5</v>
      </c>
      <c r="W16" s="18">
        <v>586.28</v>
      </c>
      <c r="X16" s="18">
        <v>25134</v>
      </c>
      <c r="Y16" s="9">
        <f t="shared" si="1"/>
        <v>98575.760000000009</v>
      </c>
      <c r="Z16" s="9">
        <f t="shared" si="2"/>
        <v>1203.5100000000002</v>
      </c>
      <c r="AA16" s="9">
        <f t="shared" si="3"/>
        <v>597.8599999999999</v>
      </c>
      <c r="AB16" s="9">
        <f t="shared" si="4"/>
        <v>100377.13</v>
      </c>
    </row>
    <row r="17" spans="1:28" ht="16.5" customHeight="1" x14ac:dyDescent="0.25">
      <c r="A17" s="17">
        <v>13</v>
      </c>
      <c r="B17" s="17" t="s">
        <v>888</v>
      </c>
      <c r="C17" s="17" t="s">
        <v>869</v>
      </c>
      <c r="D17" s="17" t="s">
        <v>898</v>
      </c>
      <c r="E17" s="17" t="s">
        <v>899</v>
      </c>
      <c r="F17" s="17" t="s">
        <v>35</v>
      </c>
      <c r="G17" s="17" t="s">
        <v>900</v>
      </c>
      <c r="H17" s="17">
        <v>48998</v>
      </c>
      <c r="I17" s="17">
        <v>46594</v>
      </c>
      <c r="J17" s="17">
        <v>2404</v>
      </c>
      <c r="K17" s="17" t="s">
        <v>37</v>
      </c>
      <c r="L17" s="18">
        <v>163552.94</v>
      </c>
      <c r="M17" s="18">
        <v>5305.9</v>
      </c>
      <c r="N17" s="18">
        <v>4696.8999999999996</v>
      </c>
      <c r="O17" s="18">
        <v>173555.74</v>
      </c>
      <c r="P17" s="18">
        <v>12491.81</v>
      </c>
      <c r="Q17" s="18">
        <v>1612.61</v>
      </c>
      <c r="R17" s="18">
        <v>1070.98</v>
      </c>
      <c r="S17" s="18">
        <v>15175.4</v>
      </c>
      <c r="T17" s="18">
        <v>0</v>
      </c>
      <c r="U17" s="18">
        <v>27385.200000000001</v>
      </c>
      <c r="V17" s="18">
        <v>5305.9</v>
      </c>
      <c r="W17" s="18">
        <v>4696.8999999999996</v>
      </c>
      <c r="X17" s="18">
        <v>37388</v>
      </c>
      <c r="Y17" s="9">
        <f t="shared" si="1"/>
        <v>148659.54999999999</v>
      </c>
      <c r="Z17" s="9">
        <f t="shared" si="2"/>
        <v>1612.6099999999997</v>
      </c>
      <c r="AA17" s="9">
        <f t="shared" si="3"/>
        <v>1070.9799999999996</v>
      </c>
      <c r="AB17" s="9">
        <f t="shared" si="4"/>
        <v>151343.13999999998</v>
      </c>
    </row>
    <row r="18" spans="1:28" ht="16.5" customHeight="1" x14ac:dyDescent="0.25">
      <c r="A18" s="17">
        <v>14</v>
      </c>
      <c r="B18" s="17" t="s">
        <v>888</v>
      </c>
      <c r="C18" s="17" t="s">
        <v>869</v>
      </c>
      <c r="D18" s="17" t="s">
        <v>901</v>
      </c>
      <c r="E18" s="17" t="s">
        <v>902</v>
      </c>
      <c r="F18" s="17" t="s">
        <v>35</v>
      </c>
      <c r="G18" s="17" t="s">
        <v>903</v>
      </c>
      <c r="H18" s="17">
        <v>38965</v>
      </c>
      <c r="I18" s="17">
        <v>37609</v>
      </c>
      <c r="J18" s="17">
        <v>1356</v>
      </c>
      <c r="K18" s="17" t="s">
        <v>37</v>
      </c>
      <c r="L18" s="18">
        <v>69596.7</v>
      </c>
      <c r="M18" s="18">
        <v>6046.7</v>
      </c>
      <c r="N18" s="18">
        <v>2378.09</v>
      </c>
      <c r="O18" s="18">
        <v>78021.490000000005</v>
      </c>
      <c r="P18" s="18">
        <v>7652.09</v>
      </c>
      <c r="Q18" s="18">
        <v>691.92</v>
      </c>
      <c r="R18" s="18">
        <v>604.1</v>
      </c>
      <c r="S18" s="18">
        <v>8948.11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1"/>
        <v>77248.789999999994</v>
      </c>
      <c r="Z18" s="9">
        <f t="shared" si="2"/>
        <v>6738.62</v>
      </c>
      <c r="AA18" s="9">
        <f t="shared" si="3"/>
        <v>2982.19</v>
      </c>
      <c r="AB18" s="9">
        <f t="shared" si="4"/>
        <v>86969.600000000006</v>
      </c>
    </row>
    <row r="19" spans="1:28" ht="16.5" customHeight="1" x14ac:dyDescent="0.25">
      <c r="A19" s="17">
        <v>15</v>
      </c>
      <c r="B19" s="17" t="s">
        <v>888</v>
      </c>
      <c r="C19" s="17" t="s">
        <v>869</v>
      </c>
      <c r="D19" s="17" t="s">
        <v>904</v>
      </c>
      <c r="E19" s="17" t="s">
        <v>905</v>
      </c>
      <c r="F19" s="17" t="s">
        <v>35</v>
      </c>
      <c r="G19" s="17" t="s">
        <v>906</v>
      </c>
      <c r="H19" s="17">
        <v>86</v>
      </c>
      <c r="I19" s="17">
        <v>86</v>
      </c>
      <c r="J19" s="17">
        <v>0</v>
      </c>
      <c r="K19" s="17" t="s">
        <v>37</v>
      </c>
      <c r="L19" s="18">
        <v>5350.66</v>
      </c>
      <c r="M19" s="18">
        <v>454.47</v>
      </c>
      <c r="N19" s="18">
        <v>0</v>
      </c>
      <c r="O19" s="18">
        <v>5805.13</v>
      </c>
      <c r="P19" s="18">
        <v>285</v>
      </c>
      <c r="Q19" s="18">
        <v>52.18</v>
      </c>
      <c r="R19" s="18">
        <v>0</v>
      </c>
      <c r="S19" s="18">
        <v>337.18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1"/>
        <v>5635.66</v>
      </c>
      <c r="Z19" s="9">
        <f t="shared" si="2"/>
        <v>506.65000000000003</v>
      </c>
      <c r="AA19" s="9">
        <f t="shared" si="3"/>
        <v>0</v>
      </c>
      <c r="AB19" s="9">
        <f t="shared" si="4"/>
        <v>6142.31</v>
      </c>
    </row>
    <row r="20" spans="1:28" ht="16.5" customHeight="1" x14ac:dyDescent="0.25">
      <c r="A20" s="17">
        <v>16</v>
      </c>
      <c r="B20" s="17" t="s">
        <v>888</v>
      </c>
      <c r="C20" s="17" t="s">
        <v>869</v>
      </c>
      <c r="D20" s="17" t="s">
        <v>907</v>
      </c>
      <c r="E20" s="17" t="s">
        <v>908</v>
      </c>
      <c r="F20" s="17" t="s">
        <v>35</v>
      </c>
      <c r="G20" s="17" t="s">
        <v>909</v>
      </c>
      <c r="H20" s="17">
        <v>53424</v>
      </c>
      <c r="I20" s="17">
        <v>52426</v>
      </c>
      <c r="J20" s="17">
        <v>998</v>
      </c>
      <c r="K20" s="17" t="s">
        <v>37</v>
      </c>
      <c r="L20" s="18">
        <v>115793.72</v>
      </c>
      <c r="M20" s="18">
        <v>1185.07</v>
      </c>
      <c r="N20" s="18">
        <v>572.02</v>
      </c>
      <c r="O20" s="18">
        <v>117550.81</v>
      </c>
      <c r="P20" s="18">
        <v>6067.72</v>
      </c>
      <c r="Q20" s="18">
        <v>1183.0999999999999</v>
      </c>
      <c r="R20" s="18">
        <v>444.61</v>
      </c>
      <c r="S20" s="18">
        <v>7695.43</v>
      </c>
      <c r="T20" s="18">
        <v>0</v>
      </c>
      <c r="U20" s="18">
        <v>23565.91</v>
      </c>
      <c r="V20" s="18">
        <v>1185.07</v>
      </c>
      <c r="W20" s="18">
        <v>572.02</v>
      </c>
      <c r="X20" s="18">
        <v>25323</v>
      </c>
      <c r="Y20" s="9">
        <f t="shared" si="1"/>
        <v>98295.53</v>
      </c>
      <c r="Z20" s="9">
        <f t="shared" si="2"/>
        <v>1183.1000000000001</v>
      </c>
      <c r="AA20" s="9">
        <f t="shared" si="3"/>
        <v>444.61</v>
      </c>
      <c r="AB20" s="9">
        <f t="shared" si="4"/>
        <v>99923.239999999991</v>
      </c>
    </row>
    <row r="21" spans="1:28" ht="16.5" customHeight="1" x14ac:dyDescent="0.25">
      <c r="A21" s="17">
        <v>17</v>
      </c>
      <c r="B21" s="17" t="s">
        <v>888</v>
      </c>
      <c r="C21" s="17" t="s">
        <v>869</v>
      </c>
      <c r="D21" s="17" t="s">
        <v>910</v>
      </c>
      <c r="E21" s="17" t="s">
        <v>911</v>
      </c>
      <c r="F21" s="17" t="s">
        <v>35</v>
      </c>
      <c r="G21" s="17" t="s">
        <v>912</v>
      </c>
      <c r="H21" s="17">
        <v>8602</v>
      </c>
      <c r="I21" s="17">
        <v>8263</v>
      </c>
      <c r="J21" s="17">
        <v>1017</v>
      </c>
      <c r="K21" s="17" t="s">
        <v>37</v>
      </c>
      <c r="L21" s="18">
        <v>61995.33</v>
      </c>
      <c r="M21" s="18">
        <v>4523.29</v>
      </c>
      <c r="N21" s="18">
        <v>2645.85</v>
      </c>
      <c r="O21" s="18">
        <v>69164.47</v>
      </c>
      <c r="P21" s="18">
        <v>5851.88</v>
      </c>
      <c r="Q21" s="18">
        <v>617.80999999999995</v>
      </c>
      <c r="R21" s="18">
        <v>453.07</v>
      </c>
      <c r="S21" s="18">
        <v>6922.76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1"/>
        <v>67847.210000000006</v>
      </c>
      <c r="Z21" s="9">
        <f t="shared" si="2"/>
        <v>5141.1000000000004</v>
      </c>
      <c r="AA21" s="9">
        <f t="shared" si="3"/>
        <v>3098.92</v>
      </c>
      <c r="AB21" s="9">
        <f t="shared" si="4"/>
        <v>76087.23</v>
      </c>
    </row>
    <row r="22" spans="1:28" ht="16.5" customHeight="1" x14ac:dyDescent="0.25">
      <c r="A22" s="17">
        <v>18</v>
      </c>
      <c r="B22" s="17" t="s">
        <v>888</v>
      </c>
      <c r="C22" s="17" t="s">
        <v>869</v>
      </c>
      <c r="D22" s="17" t="s">
        <v>913</v>
      </c>
      <c r="E22" s="17" t="s">
        <v>914</v>
      </c>
      <c r="F22" s="17" t="s">
        <v>35</v>
      </c>
      <c r="G22" s="17" t="s">
        <v>912</v>
      </c>
      <c r="H22" s="17">
        <v>11099</v>
      </c>
      <c r="I22" s="17">
        <v>11099</v>
      </c>
      <c r="J22" s="17">
        <v>0</v>
      </c>
      <c r="K22" s="17" t="s">
        <v>59</v>
      </c>
      <c r="L22" s="18">
        <v>84249.5</v>
      </c>
      <c r="M22" s="18">
        <v>15066</v>
      </c>
      <c r="N22" s="18">
        <v>178.21</v>
      </c>
      <c r="O22" s="18">
        <v>99493.71</v>
      </c>
      <c r="P22" s="18">
        <v>498.75</v>
      </c>
      <c r="Q22" s="18">
        <v>841.95</v>
      </c>
      <c r="R22" s="18">
        <v>0</v>
      </c>
      <c r="S22" s="18">
        <v>1340.7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1"/>
        <v>84748.25</v>
      </c>
      <c r="Z22" s="9">
        <f t="shared" si="2"/>
        <v>15907.95</v>
      </c>
      <c r="AA22" s="9">
        <f t="shared" si="3"/>
        <v>178.21</v>
      </c>
      <c r="AB22" s="9">
        <f t="shared" si="4"/>
        <v>100834.41</v>
      </c>
    </row>
    <row r="23" spans="1:28" ht="16.5" customHeight="1" x14ac:dyDescent="0.25">
      <c r="A23" s="17">
        <v>19</v>
      </c>
      <c r="B23" s="17" t="s">
        <v>888</v>
      </c>
      <c r="C23" s="17" t="s">
        <v>869</v>
      </c>
      <c r="D23" s="17" t="s">
        <v>915</v>
      </c>
      <c r="E23" s="17" t="s">
        <v>916</v>
      </c>
      <c r="F23" s="17" t="s">
        <v>35</v>
      </c>
      <c r="G23" s="17" t="s">
        <v>917</v>
      </c>
      <c r="H23" s="17">
        <v>1000</v>
      </c>
      <c r="I23" s="17">
        <v>1000</v>
      </c>
      <c r="J23" s="17">
        <v>0</v>
      </c>
      <c r="K23" s="17" t="s">
        <v>302</v>
      </c>
      <c r="L23" s="18">
        <v>13924.56</v>
      </c>
      <c r="M23" s="18">
        <v>2113.1</v>
      </c>
      <c r="N23" s="18">
        <v>5.79</v>
      </c>
      <c r="O23" s="18">
        <v>16043.45</v>
      </c>
      <c r="P23" s="18">
        <v>498.75</v>
      </c>
      <c r="Q23" s="18">
        <v>136.97999999999999</v>
      </c>
      <c r="R23" s="18">
        <v>0</v>
      </c>
      <c r="S23" s="18">
        <v>635.73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1"/>
        <v>14423.31</v>
      </c>
      <c r="Z23" s="9">
        <f t="shared" si="2"/>
        <v>2250.08</v>
      </c>
      <c r="AA23" s="9">
        <f t="shared" si="3"/>
        <v>5.79</v>
      </c>
      <c r="AB23" s="9">
        <f t="shared" si="4"/>
        <v>16679.18</v>
      </c>
    </row>
    <row r="24" spans="1:28" ht="16.5" customHeight="1" x14ac:dyDescent="0.25">
      <c r="A24" s="17">
        <v>20</v>
      </c>
      <c r="B24" s="17" t="s">
        <v>918</v>
      </c>
      <c r="C24" s="17" t="s">
        <v>869</v>
      </c>
      <c r="D24" s="17" t="s">
        <v>919</v>
      </c>
      <c r="E24" s="17" t="s">
        <v>920</v>
      </c>
      <c r="F24" s="17" t="s">
        <v>35</v>
      </c>
      <c r="G24" s="17" t="s">
        <v>921</v>
      </c>
      <c r="H24" s="17">
        <v>540</v>
      </c>
      <c r="I24" s="17">
        <v>540</v>
      </c>
      <c r="J24" s="17">
        <v>0</v>
      </c>
      <c r="K24" s="17" t="s">
        <v>302</v>
      </c>
      <c r="L24" s="18">
        <v>20932.87</v>
      </c>
      <c r="M24" s="18">
        <v>3114.36</v>
      </c>
      <c r="N24" s="18">
        <v>117.8</v>
      </c>
      <c r="O24" s="18">
        <v>24165.03</v>
      </c>
      <c r="P24" s="18">
        <v>736.25</v>
      </c>
      <c r="Q24" s="18">
        <v>207.07</v>
      </c>
      <c r="R24" s="18">
        <v>0</v>
      </c>
      <c r="S24" s="18">
        <v>943.32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1"/>
        <v>21669.119999999999</v>
      </c>
      <c r="Z24" s="9">
        <f t="shared" si="2"/>
        <v>3321.4300000000003</v>
      </c>
      <c r="AA24" s="9">
        <f t="shared" si="3"/>
        <v>117.8</v>
      </c>
      <c r="AB24" s="9">
        <f t="shared" si="4"/>
        <v>25108.35</v>
      </c>
    </row>
    <row r="25" spans="1:28" ht="16.5" customHeight="1" x14ac:dyDescent="0.25">
      <c r="A25" s="17">
        <v>21</v>
      </c>
      <c r="B25" s="17" t="s">
        <v>888</v>
      </c>
      <c r="C25" s="17" t="s">
        <v>869</v>
      </c>
      <c r="D25" s="17" t="s">
        <v>922</v>
      </c>
      <c r="E25" s="17" t="s">
        <v>923</v>
      </c>
      <c r="F25" s="17" t="s">
        <v>35</v>
      </c>
      <c r="G25" s="17" t="s">
        <v>924</v>
      </c>
      <c r="H25" s="17">
        <v>12455</v>
      </c>
      <c r="I25" s="17">
        <v>12455</v>
      </c>
      <c r="J25" s="17">
        <v>0</v>
      </c>
      <c r="K25" s="17" t="s">
        <v>59</v>
      </c>
      <c r="L25" s="18">
        <v>84799.85</v>
      </c>
      <c r="M25" s="18">
        <v>13931.44</v>
      </c>
      <c r="N25" s="18">
        <v>3867.89</v>
      </c>
      <c r="O25" s="18">
        <v>102599.18</v>
      </c>
      <c r="P25" s="18">
        <v>736.25</v>
      </c>
      <c r="Q25" s="18">
        <v>883.24</v>
      </c>
      <c r="R25" s="18">
        <v>0</v>
      </c>
      <c r="S25" s="18">
        <v>1619.49</v>
      </c>
      <c r="T25" s="18">
        <v>0</v>
      </c>
      <c r="U25" s="18">
        <v>4302.67</v>
      </c>
      <c r="V25" s="18">
        <v>13931.44</v>
      </c>
      <c r="W25" s="18">
        <v>3867.89</v>
      </c>
      <c r="X25" s="18">
        <v>22102</v>
      </c>
      <c r="Y25" s="9">
        <f t="shared" si="1"/>
        <v>81233.430000000008</v>
      </c>
      <c r="Z25" s="9">
        <f t="shared" si="2"/>
        <v>883.23999999999978</v>
      </c>
      <c r="AA25" s="9">
        <f t="shared" si="3"/>
        <v>0</v>
      </c>
      <c r="AB25" s="9">
        <f t="shared" si="4"/>
        <v>82116.67</v>
      </c>
    </row>
    <row r="26" spans="1:28" ht="16.5" customHeight="1" x14ac:dyDescent="0.25">
      <c r="A26" s="17">
        <v>22</v>
      </c>
      <c r="B26" s="17" t="s">
        <v>888</v>
      </c>
      <c r="C26" s="17" t="s">
        <v>869</v>
      </c>
      <c r="D26" s="17" t="s">
        <v>925</v>
      </c>
      <c r="E26" s="17" t="s">
        <v>926</v>
      </c>
      <c r="F26" s="17" t="s">
        <v>35</v>
      </c>
      <c r="G26" s="17" t="s">
        <v>924</v>
      </c>
      <c r="H26" s="17">
        <v>68518</v>
      </c>
      <c r="I26" s="17">
        <v>67191</v>
      </c>
      <c r="J26" s="17">
        <v>1327</v>
      </c>
      <c r="K26" s="17" t="s">
        <v>37</v>
      </c>
      <c r="L26" s="18">
        <v>83706.06</v>
      </c>
      <c r="M26" s="18">
        <v>899.1</v>
      </c>
      <c r="N26" s="18">
        <v>497.62</v>
      </c>
      <c r="O26" s="18">
        <v>85102.78</v>
      </c>
      <c r="P26" s="18">
        <v>7747.78</v>
      </c>
      <c r="Q26" s="18">
        <v>885.47</v>
      </c>
      <c r="R26" s="18">
        <v>591.17999999999995</v>
      </c>
      <c r="S26" s="18">
        <v>9224.43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1"/>
        <v>91453.84</v>
      </c>
      <c r="Z26" s="9">
        <f t="shared" si="2"/>
        <v>1784.5700000000002</v>
      </c>
      <c r="AA26" s="9">
        <f t="shared" si="3"/>
        <v>1088.8</v>
      </c>
      <c r="AB26" s="9">
        <f t="shared" si="4"/>
        <v>94327.209999999992</v>
      </c>
    </row>
    <row r="27" spans="1:28" ht="16.5" customHeight="1" x14ac:dyDescent="0.25">
      <c r="A27" s="17">
        <v>23</v>
      </c>
      <c r="B27" s="17" t="s">
        <v>927</v>
      </c>
      <c r="C27" s="17" t="s">
        <v>928</v>
      </c>
      <c r="D27" s="17" t="s">
        <v>929</v>
      </c>
      <c r="E27" s="17" t="s">
        <v>930</v>
      </c>
      <c r="F27" s="17" t="s">
        <v>35</v>
      </c>
      <c r="G27" s="17" t="s">
        <v>931</v>
      </c>
      <c r="H27" s="17">
        <v>285</v>
      </c>
      <c r="I27" s="17">
        <v>285</v>
      </c>
      <c r="J27" s="17">
        <v>0</v>
      </c>
      <c r="K27" s="17" t="s">
        <v>59</v>
      </c>
      <c r="L27" s="18">
        <v>5599.7</v>
      </c>
      <c r="M27" s="18">
        <v>259.72000000000003</v>
      </c>
      <c r="N27" s="18">
        <v>121.57</v>
      </c>
      <c r="O27" s="18">
        <v>5980.99</v>
      </c>
      <c r="P27" s="18">
        <v>1852.5</v>
      </c>
      <c r="Q27" s="18">
        <v>18.39</v>
      </c>
      <c r="R27" s="18">
        <v>0</v>
      </c>
      <c r="S27" s="18">
        <v>1870.89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1"/>
        <v>7452.2</v>
      </c>
      <c r="Z27" s="9">
        <f t="shared" si="2"/>
        <v>278.11</v>
      </c>
      <c r="AA27" s="9">
        <f t="shared" si="3"/>
        <v>121.57</v>
      </c>
      <c r="AB27" s="9">
        <f t="shared" si="4"/>
        <v>7851.88</v>
      </c>
    </row>
    <row r="28" spans="1:28" s="12" customFormat="1" ht="16.5" customHeight="1" x14ac:dyDescent="0.25">
      <c r="A28" s="19"/>
      <c r="B28" s="19"/>
      <c r="C28" s="10" t="s">
        <v>71</v>
      </c>
      <c r="D28" s="19"/>
      <c r="E28" s="19"/>
      <c r="F28" s="19"/>
      <c r="G28" s="19"/>
      <c r="H28" s="19"/>
      <c r="I28" s="19"/>
      <c r="J28" s="19">
        <f>SUM(J5:J27)</f>
        <v>12522</v>
      </c>
      <c r="K28" s="19"/>
      <c r="L28" s="19">
        <f t="shared" ref="L28:AB28" si="5">SUM(L5:L27)</f>
        <v>1661997.7700000003</v>
      </c>
      <c r="M28" s="19">
        <f t="shared" si="5"/>
        <v>115770.31000000001</v>
      </c>
      <c r="N28" s="19">
        <f t="shared" si="5"/>
        <v>47059.72</v>
      </c>
      <c r="O28" s="19">
        <f t="shared" si="5"/>
        <v>1824827.7999999996</v>
      </c>
      <c r="P28" s="19">
        <f t="shared" si="5"/>
        <v>78570.080000000002</v>
      </c>
      <c r="Q28" s="19">
        <f t="shared" si="5"/>
        <v>16839.5</v>
      </c>
      <c r="R28" s="19">
        <f t="shared" si="5"/>
        <v>5578.55</v>
      </c>
      <c r="S28" s="19">
        <f t="shared" si="5"/>
        <v>100988.12999999999</v>
      </c>
      <c r="T28" s="19">
        <f t="shared" si="5"/>
        <v>0</v>
      </c>
      <c r="U28" s="19">
        <f t="shared" si="5"/>
        <v>132548.09</v>
      </c>
      <c r="V28" s="19">
        <f t="shared" si="5"/>
        <v>65777.3</v>
      </c>
      <c r="W28" s="19">
        <f t="shared" si="5"/>
        <v>36156.61</v>
      </c>
      <c r="X28" s="19">
        <f t="shared" si="5"/>
        <v>234482</v>
      </c>
      <c r="Y28" s="19">
        <f t="shared" si="5"/>
        <v>1608019.76</v>
      </c>
      <c r="Z28" s="19">
        <f t="shared" si="5"/>
        <v>66832.510000000009</v>
      </c>
      <c r="AA28" s="19">
        <f t="shared" si="5"/>
        <v>16481.66</v>
      </c>
      <c r="AB28" s="19">
        <f t="shared" si="5"/>
        <v>1691333.93</v>
      </c>
    </row>
    <row r="29" spans="1:28" ht="16.5" customHeight="1" x14ac:dyDescent="0.25">
      <c r="A29" s="17">
        <v>1</v>
      </c>
      <c r="B29" s="17" t="s">
        <v>872</v>
      </c>
      <c r="C29" s="17" t="s">
        <v>869</v>
      </c>
      <c r="D29" s="17" t="s">
        <v>932</v>
      </c>
      <c r="E29" s="17" t="s">
        <v>933</v>
      </c>
      <c r="F29" s="17" t="s">
        <v>75</v>
      </c>
      <c r="G29" s="17" t="s">
        <v>76</v>
      </c>
      <c r="H29" s="17">
        <v>5009</v>
      </c>
      <c r="I29" s="17">
        <v>4916</v>
      </c>
      <c r="J29" s="17">
        <v>93</v>
      </c>
      <c r="K29" s="17" t="s">
        <v>37</v>
      </c>
      <c r="L29" s="18">
        <v>20169.98</v>
      </c>
      <c r="M29" s="18">
        <v>2633.47</v>
      </c>
      <c r="N29" s="18">
        <v>1480.17</v>
      </c>
      <c r="O29" s="18">
        <v>24283.62</v>
      </c>
      <c r="P29" s="18">
        <v>773.22</v>
      </c>
      <c r="Q29" s="18">
        <v>211.83</v>
      </c>
      <c r="R29" s="18">
        <v>55.24</v>
      </c>
      <c r="S29" s="18">
        <v>1040.29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ref="Y29:Y47" si="6">L29+P29-U29</f>
        <v>20943.2</v>
      </c>
      <c r="Z29" s="9">
        <f t="shared" ref="Z29:Z47" si="7">M29+Q29-V29</f>
        <v>2845.2999999999997</v>
      </c>
      <c r="AA29" s="9">
        <f t="shared" ref="AA29:AA47" si="8">N29+R29-W29</f>
        <v>1535.41</v>
      </c>
      <c r="AB29" s="9">
        <f t="shared" ref="AB29:AB47" si="9">O29+S29-X29</f>
        <v>25323.91</v>
      </c>
    </row>
    <row r="30" spans="1:28" ht="16.5" customHeight="1" x14ac:dyDescent="0.25">
      <c r="A30" s="17">
        <v>2</v>
      </c>
      <c r="B30" s="17" t="s">
        <v>872</v>
      </c>
      <c r="C30" s="17" t="s">
        <v>869</v>
      </c>
      <c r="D30" s="17" t="s">
        <v>934</v>
      </c>
      <c r="E30" s="17" t="s">
        <v>935</v>
      </c>
      <c r="F30" s="17" t="s">
        <v>75</v>
      </c>
      <c r="G30" s="17" t="s">
        <v>76</v>
      </c>
      <c r="H30" s="17">
        <v>5745</v>
      </c>
      <c r="I30" s="17">
        <v>5474</v>
      </c>
      <c r="J30" s="17">
        <v>271</v>
      </c>
      <c r="K30" s="17" t="s">
        <v>37</v>
      </c>
      <c r="L30" s="18">
        <v>8731.06</v>
      </c>
      <c r="M30" s="18">
        <v>151.15</v>
      </c>
      <c r="N30" s="18">
        <v>1570.68</v>
      </c>
      <c r="O30" s="18">
        <v>10452.89</v>
      </c>
      <c r="P30" s="18">
        <v>1909.84</v>
      </c>
      <c r="Q30" s="18">
        <v>90.92</v>
      </c>
      <c r="R30" s="18">
        <v>160.97</v>
      </c>
      <c r="S30" s="18">
        <v>2161.73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6"/>
        <v>10640.9</v>
      </c>
      <c r="Z30" s="9">
        <f t="shared" si="7"/>
        <v>242.07</v>
      </c>
      <c r="AA30" s="9">
        <f t="shared" si="8"/>
        <v>1731.65</v>
      </c>
      <c r="AB30" s="9">
        <f t="shared" si="9"/>
        <v>12614.619999999999</v>
      </c>
    </row>
    <row r="31" spans="1:28" ht="16.5" customHeight="1" x14ac:dyDescent="0.25">
      <c r="A31" s="17">
        <v>3</v>
      </c>
      <c r="B31" s="17" t="s">
        <v>868</v>
      </c>
      <c r="C31" s="17" t="s">
        <v>869</v>
      </c>
      <c r="D31" s="17" t="s">
        <v>936</v>
      </c>
      <c r="E31" s="17" t="s">
        <v>937</v>
      </c>
      <c r="F31" s="17" t="s">
        <v>75</v>
      </c>
      <c r="G31" s="17" t="s">
        <v>516</v>
      </c>
      <c r="H31" s="17">
        <v>1087</v>
      </c>
      <c r="I31" s="17">
        <v>983</v>
      </c>
      <c r="J31" s="17">
        <v>104</v>
      </c>
      <c r="K31" s="17" t="s">
        <v>37</v>
      </c>
      <c r="L31" s="18">
        <v>27359.62</v>
      </c>
      <c r="M31" s="18">
        <v>5051.21</v>
      </c>
      <c r="N31" s="18">
        <v>1565.11</v>
      </c>
      <c r="O31" s="18">
        <v>33975.94</v>
      </c>
      <c r="P31" s="18">
        <v>1037.6600000000001</v>
      </c>
      <c r="Q31" s="18">
        <v>283.75</v>
      </c>
      <c r="R31" s="18">
        <v>61.78</v>
      </c>
      <c r="S31" s="18">
        <v>1383.19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6"/>
        <v>28397.279999999999</v>
      </c>
      <c r="Z31" s="9">
        <f t="shared" si="7"/>
        <v>5334.96</v>
      </c>
      <c r="AA31" s="9">
        <f t="shared" si="8"/>
        <v>1626.8899999999999</v>
      </c>
      <c r="AB31" s="9">
        <f t="shared" si="9"/>
        <v>35359.130000000005</v>
      </c>
    </row>
    <row r="32" spans="1:28" ht="16.5" customHeight="1" x14ac:dyDescent="0.25">
      <c r="A32" s="17">
        <v>4</v>
      </c>
      <c r="B32" s="17" t="s">
        <v>872</v>
      </c>
      <c r="C32" s="17" t="s">
        <v>869</v>
      </c>
      <c r="D32" s="17" t="s">
        <v>938</v>
      </c>
      <c r="E32" s="17" t="s">
        <v>939</v>
      </c>
      <c r="F32" s="17" t="s">
        <v>75</v>
      </c>
      <c r="G32" s="17" t="s">
        <v>76</v>
      </c>
      <c r="H32" s="17">
        <v>11737</v>
      </c>
      <c r="I32" s="17">
        <v>11654</v>
      </c>
      <c r="J32" s="17">
        <v>83</v>
      </c>
      <c r="K32" s="17" t="s">
        <v>37</v>
      </c>
      <c r="L32" s="18">
        <v>21295.24</v>
      </c>
      <c r="M32" s="18">
        <v>3420.63</v>
      </c>
      <c r="N32" s="18">
        <v>1356.78</v>
      </c>
      <c r="O32" s="18">
        <v>26072.65</v>
      </c>
      <c r="P32" s="18">
        <v>762.82</v>
      </c>
      <c r="Q32" s="18">
        <v>222.53</v>
      </c>
      <c r="R32" s="18">
        <v>49.3</v>
      </c>
      <c r="S32" s="18">
        <v>1034.6500000000001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22058.06</v>
      </c>
      <c r="Z32" s="9">
        <f t="shared" si="7"/>
        <v>3643.1600000000003</v>
      </c>
      <c r="AA32" s="9">
        <f t="shared" si="8"/>
        <v>1406.08</v>
      </c>
      <c r="AB32" s="9">
        <f t="shared" si="9"/>
        <v>27107.300000000003</v>
      </c>
    </row>
    <row r="33" spans="1:28" ht="16.5" customHeight="1" x14ac:dyDescent="0.25">
      <c r="A33" s="17">
        <v>5</v>
      </c>
      <c r="B33" s="17" t="s">
        <v>872</v>
      </c>
      <c r="C33" s="17" t="s">
        <v>869</v>
      </c>
      <c r="D33" s="17" t="s">
        <v>940</v>
      </c>
      <c r="E33" s="17" t="s">
        <v>941</v>
      </c>
      <c r="F33" s="17" t="s">
        <v>75</v>
      </c>
      <c r="G33" s="17" t="s">
        <v>76</v>
      </c>
      <c r="H33" s="17">
        <v>1763</v>
      </c>
      <c r="I33" s="17">
        <v>1718</v>
      </c>
      <c r="J33" s="17">
        <v>45</v>
      </c>
      <c r="K33" s="17" t="s">
        <v>37</v>
      </c>
      <c r="L33" s="18">
        <v>15875.87</v>
      </c>
      <c r="M33" s="18">
        <v>2758.92</v>
      </c>
      <c r="N33" s="18">
        <v>864.19</v>
      </c>
      <c r="O33" s="18">
        <v>19498.98</v>
      </c>
      <c r="P33" s="18">
        <v>514.29999999999995</v>
      </c>
      <c r="Q33" s="18">
        <v>164.81</v>
      </c>
      <c r="R33" s="18">
        <v>26.73</v>
      </c>
      <c r="S33" s="18">
        <v>705.84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16390.170000000002</v>
      </c>
      <c r="Z33" s="9">
        <f t="shared" si="7"/>
        <v>2923.73</v>
      </c>
      <c r="AA33" s="9">
        <f t="shared" si="8"/>
        <v>890.92000000000007</v>
      </c>
      <c r="AB33" s="9">
        <f t="shared" si="9"/>
        <v>20204.82</v>
      </c>
    </row>
    <row r="34" spans="1:28" ht="16.5" customHeight="1" x14ac:dyDescent="0.25">
      <c r="A34" s="17">
        <v>6</v>
      </c>
      <c r="B34" s="17" t="s">
        <v>872</v>
      </c>
      <c r="C34" s="17" t="s">
        <v>869</v>
      </c>
      <c r="D34" s="17" t="s">
        <v>942</v>
      </c>
      <c r="E34" s="17" t="s">
        <v>943</v>
      </c>
      <c r="F34" s="17" t="s">
        <v>75</v>
      </c>
      <c r="G34" s="17" t="s">
        <v>76</v>
      </c>
      <c r="H34" s="17">
        <v>1511</v>
      </c>
      <c r="I34" s="17">
        <v>1401</v>
      </c>
      <c r="J34" s="17">
        <v>110</v>
      </c>
      <c r="K34" s="17" t="s">
        <v>37</v>
      </c>
      <c r="L34" s="18">
        <v>55170.400000000001</v>
      </c>
      <c r="M34" s="18">
        <v>12207.98</v>
      </c>
      <c r="N34" s="18">
        <v>4418.29</v>
      </c>
      <c r="O34" s="18">
        <v>71796.67</v>
      </c>
      <c r="P34" s="18">
        <v>911.9</v>
      </c>
      <c r="Q34" s="18">
        <v>590.53</v>
      </c>
      <c r="R34" s="18">
        <v>65.34</v>
      </c>
      <c r="S34" s="18">
        <v>1567.77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56082.3</v>
      </c>
      <c r="Z34" s="9">
        <f t="shared" si="7"/>
        <v>12798.51</v>
      </c>
      <c r="AA34" s="9">
        <f t="shared" si="8"/>
        <v>4483.63</v>
      </c>
      <c r="AB34" s="9">
        <f t="shared" si="9"/>
        <v>73364.44</v>
      </c>
    </row>
    <row r="35" spans="1:28" ht="16.5" customHeight="1" x14ac:dyDescent="0.25">
      <c r="A35" s="17">
        <v>7</v>
      </c>
      <c r="B35" s="17" t="s">
        <v>868</v>
      </c>
      <c r="C35" s="17" t="s">
        <v>869</v>
      </c>
      <c r="D35" s="17" t="s">
        <v>944</v>
      </c>
      <c r="E35" s="17" t="s">
        <v>945</v>
      </c>
      <c r="F35" s="17" t="s">
        <v>75</v>
      </c>
      <c r="G35" s="17" t="s">
        <v>946</v>
      </c>
      <c r="H35" s="17">
        <v>0</v>
      </c>
      <c r="I35" s="17">
        <v>0</v>
      </c>
      <c r="J35" s="17">
        <v>360</v>
      </c>
      <c r="K35" s="17" t="s">
        <v>107</v>
      </c>
      <c r="L35" s="18">
        <v>92641.85</v>
      </c>
      <c r="M35" s="18">
        <v>8605.7199999999993</v>
      </c>
      <c r="N35" s="18">
        <v>641.52</v>
      </c>
      <c r="O35" s="18">
        <v>101889.09</v>
      </c>
      <c r="P35" s="18">
        <v>2464.4</v>
      </c>
      <c r="Q35" s="18">
        <v>920.33</v>
      </c>
      <c r="R35" s="18">
        <v>213.84</v>
      </c>
      <c r="S35" s="18">
        <v>3598.57</v>
      </c>
      <c r="T35" s="18">
        <v>0</v>
      </c>
      <c r="U35" s="18">
        <v>12701.76</v>
      </c>
      <c r="V35" s="18">
        <v>8605.7199999999993</v>
      </c>
      <c r="W35" s="18">
        <v>641.52</v>
      </c>
      <c r="X35" s="18">
        <v>21949</v>
      </c>
      <c r="Y35" s="9">
        <f t="shared" si="6"/>
        <v>82404.490000000005</v>
      </c>
      <c r="Z35" s="9">
        <f t="shared" si="7"/>
        <v>920.32999999999993</v>
      </c>
      <c r="AA35" s="9">
        <f t="shared" si="8"/>
        <v>213.84000000000003</v>
      </c>
      <c r="AB35" s="9">
        <f t="shared" si="9"/>
        <v>83538.66</v>
      </c>
    </row>
    <row r="36" spans="1:28" ht="16.5" customHeight="1" x14ac:dyDescent="0.25">
      <c r="A36" s="17">
        <v>8</v>
      </c>
      <c r="B36" s="17" t="s">
        <v>872</v>
      </c>
      <c r="C36" s="17" t="s">
        <v>869</v>
      </c>
      <c r="D36" s="17" t="s">
        <v>947</v>
      </c>
      <c r="E36" s="17" t="s">
        <v>948</v>
      </c>
      <c r="F36" s="17" t="s">
        <v>75</v>
      </c>
      <c r="G36" s="17" t="s">
        <v>949</v>
      </c>
      <c r="H36" s="17">
        <v>360</v>
      </c>
      <c r="I36" s="17">
        <v>0</v>
      </c>
      <c r="J36" s="17">
        <v>360</v>
      </c>
      <c r="K36" s="17" t="s">
        <v>107</v>
      </c>
      <c r="L36" s="18">
        <v>92618.54</v>
      </c>
      <c r="M36" s="18">
        <v>8608.06</v>
      </c>
      <c r="N36" s="18">
        <v>641.52</v>
      </c>
      <c r="O36" s="18">
        <v>101868.12</v>
      </c>
      <c r="P36" s="18">
        <v>2464.4</v>
      </c>
      <c r="Q36" s="18">
        <v>920.1</v>
      </c>
      <c r="R36" s="18">
        <v>213.84</v>
      </c>
      <c r="S36" s="18">
        <v>3598.34</v>
      </c>
      <c r="T36" s="18">
        <v>0</v>
      </c>
      <c r="U36" s="18">
        <v>12695.42</v>
      </c>
      <c r="V36" s="18">
        <v>8608.06</v>
      </c>
      <c r="W36" s="18">
        <v>641.52</v>
      </c>
      <c r="X36" s="18">
        <v>21945</v>
      </c>
      <c r="Y36" s="9">
        <f t="shared" si="6"/>
        <v>82387.51999999999</v>
      </c>
      <c r="Z36" s="9">
        <f t="shared" si="7"/>
        <v>920.10000000000036</v>
      </c>
      <c r="AA36" s="9">
        <f t="shared" si="8"/>
        <v>213.84000000000003</v>
      </c>
      <c r="AB36" s="9">
        <f t="shared" si="9"/>
        <v>83521.459999999992</v>
      </c>
    </row>
    <row r="37" spans="1:28" ht="16.5" customHeight="1" x14ac:dyDescent="0.25">
      <c r="A37" s="17">
        <v>9</v>
      </c>
      <c r="B37" s="17" t="s">
        <v>888</v>
      </c>
      <c r="C37" s="17" t="s">
        <v>869</v>
      </c>
      <c r="D37" s="17" t="s">
        <v>950</v>
      </c>
      <c r="E37" s="17" t="s">
        <v>951</v>
      </c>
      <c r="F37" s="17" t="s">
        <v>75</v>
      </c>
      <c r="G37" s="17" t="s">
        <v>891</v>
      </c>
      <c r="H37" s="17">
        <v>705</v>
      </c>
      <c r="I37" s="17">
        <v>675</v>
      </c>
      <c r="J37" s="17">
        <v>30</v>
      </c>
      <c r="K37" s="17" t="s">
        <v>37</v>
      </c>
      <c r="L37" s="18">
        <v>7405.72</v>
      </c>
      <c r="M37" s="18">
        <v>1130.72</v>
      </c>
      <c r="N37" s="18">
        <v>280.36</v>
      </c>
      <c r="O37" s="18">
        <v>8816.7999999999993</v>
      </c>
      <c r="P37" s="18">
        <v>361.2</v>
      </c>
      <c r="Q37" s="18">
        <v>75.760000000000005</v>
      </c>
      <c r="R37" s="18">
        <v>17.82</v>
      </c>
      <c r="S37" s="18">
        <v>454.78</v>
      </c>
      <c r="T37" s="18">
        <v>0</v>
      </c>
      <c r="U37" s="18">
        <v>0</v>
      </c>
      <c r="V37" s="18">
        <v>0</v>
      </c>
      <c r="W37" s="18">
        <v>0</v>
      </c>
      <c r="X37" s="18"/>
      <c r="Y37" s="9">
        <f t="shared" si="6"/>
        <v>7766.92</v>
      </c>
      <c r="Z37" s="9">
        <f t="shared" si="7"/>
        <v>1206.48</v>
      </c>
      <c r="AA37" s="9">
        <f t="shared" si="8"/>
        <v>298.18</v>
      </c>
      <c r="AB37" s="9">
        <f t="shared" si="9"/>
        <v>9271.58</v>
      </c>
    </row>
    <row r="38" spans="1:28" ht="16.5" customHeight="1" x14ac:dyDescent="0.25">
      <c r="A38" s="17">
        <v>10</v>
      </c>
      <c r="B38" s="17" t="s">
        <v>888</v>
      </c>
      <c r="C38" s="17" t="s">
        <v>869</v>
      </c>
      <c r="D38" s="17" t="s">
        <v>952</v>
      </c>
      <c r="E38" s="17" t="s">
        <v>953</v>
      </c>
      <c r="F38" s="17" t="s">
        <v>75</v>
      </c>
      <c r="G38" s="17" t="s">
        <v>891</v>
      </c>
      <c r="H38" s="17">
        <v>7163</v>
      </c>
      <c r="I38" s="17">
        <v>6881</v>
      </c>
      <c r="J38" s="17">
        <v>282</v>
      </c>
      <c r="K38" s="17" t="s">
        <v>37</v>
      </c>
      <c r="L38" s="18">
        <v>72842.8</v>
      </c>
      <c r="M38" s="18">
        <v>15119.91</v>
      </c>
      <c r="N38" s="18">
        <v>2765.47</v>
      </c>
      <c r="O38" s="18">
        <v>90728.18</v>
      </c>
      <c r="P38" s="18">
        <v>2284.2800000000002</v>
      </c>
      <c r="Q38" s="18">
        <v>740.69</v>
      </c>
      <c r="R38" s="18">
        <v>167.51</v>
      </c>
      <c r="S38" s="18">
        <v>3192.48</v>
      </c>
      <c r="T38" s="18">
        <v>0</v>
      </c>
      <c r="U38" s="18">
        <v>0</v>
      </c>
      <c r="V38" s="18">
        <v>0</v>
      </c>
      <c r="W38" s="18">
        <v>0</v>
      </c>
      <c r="X38" s="18"/>
      <c r="Y38" s="9">
        <f t="shared" si="6"/>
        <v>75127.08</v>
      </c>
      <c r="Z38" s="9">
        <f t="shared" si="7"/>
        <v>15860.6</v>
      </c>
      <c r="AA38" s="9">
        <f t="shared" si="8"/>
        <v>2932.9799999999996</v>
      </c>
      <c r="AB38" s="9">
        <f t="shared" si="9"/>
        <v>93920.659999999989</v>
      </c>
    </row>
    <row r="39" spans="1:28" ht="16.5" customHeight="1" x14ac:dyDescent="0.25">
      <c r="A39" s="17">
        <v>11</v>
      </c>
      <c r="B39" s="17" t="s">
        <v>888</v>
      </c>
      <c r="C39" s="17" t="s">
        <v>869</v>
      </c>
      <c r="D39" s="17" t="s">
        <v>954</v>
      </c>
      <c r="E39" s="17" t="s">
        <v>955</v>
      </c>
      <c r="F39" s="17" t="s">
        <v>75</v>
      </c>
      <c r="G39" s="17" t="s">
        <v>891</v>
      </c>
      <c r="H39" s="17">
        <v>13802</v>
      </c>
      <c r="I39" s="17">
        <v>13802</v>
      </c>
      <c r="J39" s="17">
        <v>954</v>
      </c>
      <c r="K39" s="17" t="s">
        <v>769</v>
      </c>
      <c r="L39" s="18">
        <v>74576.67</v>
      </c>
      <c r="M39" s="18">
        <v>7016.26</v>
      </c>
      <c r="N39" s="18">
        <v>4620.03</v>
      </c>
      <c r="O39" s="18">
        <v>86212.96</v>
      </c>
      <c r="P39" s="18">
        <v>6899.16</v>
      </c>
      <c r="Q39" s="18">
        <v>757.13</v>
      </c>
      <c r="R39" s="18">
        <v>566.67999999999995</v>
      </c>
      <c r="S39" s="18">
        <v>8222.9699999999993</v>
      </c>
      <c r="T39" s="18">
        <v>0</v>
      </c>
      <c r="U39" s="18">
        <v>0</v>
      </c>
      <c r="V39" s="18">
        <v>0</v>
      </c>
      <c r="W39" s="18">
        <v>0</v>
      </c>
      <c r="X39" s="18"/>
      <c r="Y39" s="9">
        <f t="shared" si="6"/>
        <v>81475.83</v>
      </c>
      <c r="Z39" s="9">
        <f t="shared" si="7"/>
        <v>7773.39</v>
      </c>
      <c r="AA39" s="9">
        <f t="shared" si="8"/>
        <v>5186.71</v>
      </c>
      <c r="AB39" s="9">
        <f t="shared" si="9"/>
        <v>94435.930000000008</v>
      </c>
    </row>
    <row r="40" spans="1:28" ht="16.5" customHeight="1" x14ac:dyDescent="0.25">
      <c r="A40" s="17">
        <v>12</v>
      </c>
      <c r="B40" s="17" t="s">
        <v>888</v>
      </c>
      <c r="C40" s="17" t="s">
        <v>869</v>
      </c>
      <c r="D40" s="17" t="s">
        <v>956</v>
      </c>
      <c r="E40" s="17" t="s">
        <v>957</v>
      </c>
      <c r="F40" s="17" t="s">
        <v>75</v>
      </c>
      <c r="G40" s="17" t="s">
        <v>891</v>
      </c>
      <c r="H40" s="17">
        <v>4245</v>
      </c>
      <c r="I40" s="17">
        <v>4020</v>
      </c>
      <c r="J40" s="17">
        <v>225</v>
      </c>
      <c r="K40" s="17" t="s">
        <v>37</v>
      </c>
      <c r="L40" s="18">
        <v>37162.92</v>
      </c>
      <c r="M40" s="18">
        <v>817.12</v>
      </c>
      <c r="N40" s="18">
        <v>94.45</v>
      </c>
      <c r="O40" s="18">
        <v>38074.49</v>
      </c>
      <c r="P40" s="18">
        <v>1581.5</v>
      </c>
      <c r="Q40" s="18">
        <v>599.80999999999995</v>
      </c>
      <c r="R40" s="18">
        <v>133.65</v>
      </c>
      <c r="S40" s="18">
        <v>2314.96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si="6"/>
        <v>38744.42</v>
      </c>
      <c r="Z40" s="9">
        <f t="shared" si="7"/>
        <v>1416.9299999999998</v>
      </c>
      <c r="AA40" s="9">
        <f t="shared" si="8"/>
        <v>228.10000000000002</v>
      </c>
      <c r="AB40" s="9">
        <f t="shared" si="9"/>
        <v>40389.449999999997</v>
      </c>
    </row>
    <row r="41" spans="1:28" ht="16.5" customHeight="1" x14ac:dyDescent="0.25">
      <c r="A41" s="17">
        <v>13</v>
      </c>
      <c r="B41" s="17" t="s">
        <v>888</v>
      </c>
      <c r="C41" s="17" t="s">
        <v>869</v>
      </c>
      <c r="D41" s="17" t="s">
        <v>958</v>
      </c>
      <c r="E41" s="17" t="s">
        <v>959</v>
      </c>
      <c r="F41" s="17" t="s">
        <v>75</v>
      </c>
      <c r="G41" s="17" t="s">
        <v>891</v>
      </c>
      <c r="H41" s="17">
        <v>1633</v>
      </c>
      <c r="I41" s="17">
        <v>1506</v>
      </c>
      <c r="J41" s="17">
        <v>127</v>
      </c>
      <c r="K41" s="17" t="s">
        <v>37</v>
      </c>
      <c r="L41" s="18">
        <v>25242.75</v>
      </c>
      <c r="M41" s="18">
        <v>3521.06</v>
      </c>
      <c r="N41" s="18">
        <v>1244.5</v>
      </c>
      <c r="O41" s="18">
        <v>30008.31</v>
      </c>
      <c r="P41" s="18">
        <v>1160.58</v>
      </c>
      <c r="Q41" s="18">
        <v>257.24</v>
      </c>
      <c r="R41" s="18">
        <v>75.44</v>
      </c>
      <c r="S41" s="18">
        <v>1493.26</v>
      </c>
      <c r="T41" s="18">
        <v>0</v>
      </c>
      <c r="U41" s="18">
        <v>0</v>
      </c>
      <c r="V41" s="18">
        <v>0</v>
      </c>
      <c r="W41" s="18">
        <v>0</v>
      </c>
      <c r="X41" s="18"/>
      <c r="Y41" s="9">
        <f t="shared" si="6"/>
        <v>26403.33</v>
      </c>
      <c r="Z41" s="9">
        <f t="shared" si="7"/>
        <v>3778.3</v>
      </c>
      <c r="AA41" s="9">
        <f t="shared" si="8"/>
        <v>1319.94</v>
      </c>
      <c r="AB41" s="9">
        <f t="shared" si="9"/>
        <v>31501.57</v>
      </c>
    </row>
    <row r="42" spans="1:28" ht="16.5" customHeight="1" x14ac:dyDescent="0.25">
      <c r="A42" s="17">
        <v>14</v>
      </c>
      <c r="B42" s="17" t="s">
        <v>888</v>
      </c>
      <c r="C42" s="17" t="s">
        <v>869</v>
      </c>
      <c r="D42" s="17" t="s">
        <v>960</v>
      </c>
      <c r="E42" s="17" t="s">
        <v>961</v>
      </c>
      <c r="F42" s="17" t="s">
        <v>75</v>
      </c>
      <c r="G42" s="17" t="s">
        <v>906</v>
      </c>
      <c r="H42" s="17">
        <v>8242</v>
      </c>
      <c r="I42" s="17">
        <v>7713</v>
      </c>
      <c r="J42" s="17">
        <v>529</v>
      </c>
      <c r="K42" s="17" t="s">
        <v>37</v>
      </c>
      <c r="L42" s="18">
        <v>45137.3</v>
      </c>
      <c r="M42" s="18">
        <v>6342.79</v>
      </c>
      <c r="N42" s="18">
        <v>3078.17</v>
      </c>
      <c r="O42" s="18">
        <v>54558.26</v>
      </c>
      <c r="P42" s="18">
        <v>3624.66</v>
      </c>
      <c r="Q42" s="18">
        <v>461.3</v>
      </c>
      <c r="R42" s="18">
        <v>314.23</v>
      </c>
      <c r="S42" s="18">
        <v>4400.1899999999996</v>
      </c>
      <c r="T42" s="18">
        <v>0</v>
      </c>
      <c r="U42" s="18">
        <v>0</v>
      </c>
      <c r="V42" s="18">
        <v>0</v>
      </c>
      <c r="W42" s="18">
        <v>0</v>
      </c>
      <c r="X42" s="18"/>
      <c r="Y42" s="9">
        <f t="shared" si="6"/>
        <v>48761.960000000006</v>
      </c>
      <c r="Z42" s="9">
        <f t="shared" si="7"/>
        <v>6804.09</v>
      </c>
      <c r="AA42" s="9">
        <f t="shared" si="8"/>
        <v>3392.4</v>
      </c>
      <c r="AB42" s="9">
        <f t="shared" si="9"/>
        <v>58958.450000000004</v>
      </c>
    </row>
    <row r="43" spans="1:28" ht="16.5" customHeight="1" x14ac:dyDescent="0.25">
      <c r="A43" s="17">
        <v>15</v>
      </c>
      <c r="B43" s="17" t="s">
        <v>888</v>
      </c>
      <c r="C43" s="17" t="s">
        <v>869</v>
      </c>
      <c r="D43" s="17" t="s">
        <v>962</v>
      </c>
      <c r="E43" s="17" t="s">
        <v>963</v>
      </c>
      <c r="F43" s="17" t="s">
        <v>75</v>
      </c>
      <c r="G43" s="17" t="s">
        <v>964</v>
      </c>
      <c r="H43" s="17">
        <v>0</v>
      </c>
      <c r="I43" s="17">
        <v>0</v>
      </c>
      <c r="J43" s="17">
        <v>0</v>
      </c>
      <c r="K43" s="17" t="s">
        <v>302</v>
      </c>
      <c r="L43" s="18">
        <v>91548.58</v>
      </c>
      <c r="M43" s="18">
        <v>8160.36</v>
      </c>
      <c r="N43" s="18">
        <v>213.84</v>
      </c>
      <c r="O43" s="18">
        <v>99922.78</v>
      </c>
      <c r="P43" s="18">
        <v>110</v>
      </c>
      <c r="Q43" s="18">
        <v>917.11</v>
      </c>
      <c r="R43" s="18">
        <v>0</v>
      </c>
      <c r="S43" s="18">
        <v>1027.1099999999999</v>
      </c>
      <c r="T43" s="18">
        <v>0</v>
      </c>
      <c r="U43" s="18">
        <v>0</v>
      </c>
      <c r="V43" s="18">
        <v>0</v>
      </c>
      <c r="W43" s="18">
        <v>0</v>
      </c>
      <c r="X43" s="18"/>
      <c r="Y43" s="9">
        <f t="shared" si="6"/>
        <v>91658.58</v>
      </c>
      <c r="Z43" s="9">
        <f t="shared" si="7"/>
        <v>9077.4699999999993</v>
      </c>
      <c r="AA43" s="9">
        <f t="shared" si="8"/>
        <v>213.84</v>
      </c>
      <c r="AB43" s="9">
        <f t="shared" si="9"/>
        <v>100949.89</v>
      </c>
    </row>
    <row r="44" spans="1:28" ht="16.5" customHeight="1" x14ac:dyDescent="0.25">
      <c r="A44" s="17">
        <v>16</v>
      </c>
      <c r="B44" s="17" t="s">
        <v>888</v>
      </c>
      <c r="C44" s="17" t="s">
        <v>869</v>
      </c>
      <c r="D44" s="17" t="s">
        <v>965</v>
      </c>
      <c r="E44" s="17" t="s">
        <v>966</v>
      </c>
      <c r="F44" s="17" t="s">
        <v>75</v>
      </c>
      <c r="G44" s="17" t="s">
        <v>967</v>
      </c>
      <c r="H44" s="17">
        <v>0</v>
      </c>
      <c r="I44" s="17">
        <v>0</v>
      </c>
      <c r="J44" s="17">
        <v>0</v>
      </c>
      <c r="K44" s="17" t="s">
        <v>302</v>
      </c>
      <c r="L44" s="18">
        <v>91548.58</v>
      </c>
      <c r="M44" s="18">
        <v>8160.41</v>
      </c>
      <c r="N44" s="18">
        <v>213.84</v>
      </c>
      <c r="O44" s="18">
        <v>99922.83</v>
      </c>
      <c r="P44" s="18">
        <v>110</v>
      </c>
      <c r="Q44" s="18">
        <v>917.11</v>
      </c>
      <c r="R44" s="18">
        <v>0</v>
      </c>
      <c r="S44" s="18">
        <v>1027.1099999999999</v>
      </c>
      <c r="T44" s="18">
        <v>0</v>
      </c>
      <c r="U44" s="18">
        <v>0</v>
      </c>
      <c r="V44" s="18">
        <v>0</v>
      </c>
      <c r="W44" s="18">
        <v>0</v>
      </c>
      <c r="X44" s="18"/>
      <c r="Y44" s="9">
        <f t="shared" si="6"/>
        <v>91658.58</v>
      </c>
      <c r="Z44" s="9">
        <f t="shared" si="7"/>
        <v>9077.52</v>
      </c>
      <c r="AA44" s="9">
        <f t="shared" si="8"/>
        <v>213.84</v>
      </c>
      <c r="AB44" s="9">
        <f t="shared" si="9"/>
        <v>100949.94</v>
      </c>
    </row>
    <row r="45" spans="1:28" ht="16.5" customHeight="1" x14ac:dyDescent="0.25">
      <c r="A45" s="17">
        <v>17</v>
      </c>
      <c r="B45" s="17" t="s">
        <v>888</v>
      </c>
      <c r="C45" s="17" t="s">
        <v>869</v>
      </c>
      <c r="D45" s="17" t="s">
        <v>968</v>
      </c>
      <c r="E45" s="17" t="s">
        <v>969</v>
      </c>
      <c r="F45" s="17" t="s">
        <v>75</v>
      </c>
      <c r="G45" s="17" t="s">
        <v>967</v>
      </c>
      <c r="H45" s="17">
        <v>0</v>
      </c>
      <c r="I45" s="17">
        <v>0</v>
      </c>
      <c r="J45" s="17">
        <v>0</v>
      </c>
      <c r="K45" s="17" t="s">
        <v>302</v>
      </c>
      <c r="L45" s="18">
        <v>91905.96</v>
      </c>
      <c r="M45" s="18">
        <v>8259.2900000000009</v>
      </c>
      <c r="N45" s="18">
        <v>213.84</v>
      </c>
      <c r="O45" s="18">
        <v>100379.09</v>
      </c>
      <c r="P45" s="18">
        <v>110</v>
      </c>
      <c r="Q45" s="18">
        <v>920.69</v>
      </c>
      <c r="R45" s="18">
        <v>0</v>
      </c>
      <c r="S45" s="18">
        <v>1030.69</v>
      </c>
      <c r="T45" s="18">
        <v>0</v>
      </c>
      <c r="U45" s="18">
        <v>13150.87</v>
      </c>
      <c r="V45" s="18">
        <v>8259.2900000000009</v>
      </c>
      <c r="W45" s="18">
        <v>213.84</v>
      </c>
      <c r="X45" s="18">
        <v>21624</v>
      </c>
      <c r="Y45" s="9">
        <f t="shared" si="6"/>
        <v>78865.090000000011</v>
      </c>
      <c r="Z45" s="9">
        <f t="shared" si="7"/>
        <v>920.69000000000051</v>
      </c>
      <c r="AA45" s="9">
        <f t="shared" si="8"/>
        <v>0</v>
      </c>
      <c r="AB45" s="9">
        <f t="shared" si="9"/>
        <v>79785.78</v>
      </c>
    </row>
    <row r="46" spans="1:28" ht="16.5" customHeight="1" x14ac:dyDescent="0.25">
      <c r="A46" s="17">
        <v>18</v>
      </c>
      <c r="B46" s="17" t="s">
        <v>970</v>
      </c>
      <c r="C46" s="17" t="s">
        <v>869</v>
      </c>
      <c r="D46" s="17" t="s">
        <v>971</v>
      </c>
      <c r="E46" s="17" t="s">
        <v>972</v>
      </c>
      <c r="F46" s="17" t="s">
        <v>75</v>
      </c>
      <c r="G46" s="17" t="s">
        <v>973</v>
      </c>
      <c r="H46" s="17">
        <v>370</v>
      </c>
      <c r="I46" s="17">
        <v>370</v>
      </c>
      <c r="J46" s="17">
        <v>0</v>
      </c>
      <c r="K46" s="17" t="s">
        <v>302</v>
      </c>
      <c r="L46" s="18">
        <v>29655.84</v>
      </c>
      <c r="M46" s="18">
        <v>4053.91</v>
      </c>
      <c r="N46" s="18">
        <v>2428.62</v>
      </c>
      <c r="O46" s="18">
        <v>36138.370000000003</v>
      </c>
      <c r="P46" s="18">
        <v>110</v>
      </c>
      <c r="Q46" s="18">
        <v>320.33</v>
      </c>
      <c r="R46" s="18">
        <v>0</v>
      </c>
      <c r="S46" s="18">
        <v>430.33</v>
      </c>
      <c r="T46" s="18">
        <v>0</v>
      </c>
      <c r="U46" s="18">
        <v>0</v>
      </c>
      <c r="V46" s="18">
        <v>0</v>
      </c>
      <c r="W46" s="18">
        <v>0</v>
      </c>
      <c r="X46" s="18"/>
      <c r="Y46" s="9">
        <f t="shared" si="6"/>
        <v>29765.84</v>
      </c>
      <c r="Z46" s="9">
        <f t="shared" si="7"/>
        <v>4374.24</v>
      </c>
      <c r="AA46" s="9">
        <f t="shared" si="8"/>
        <v>2428.62</v>
      </c>
      <c r="AB46" s="9">
        <f t="shared" si="9"/>
        <v>36568.700000000004</v>
      </c>
    </row>
    <row r="47" spans="1:28" ht="16.5" customHeight="1" x14ac:dyDescent="0.25">
      <c r="A47" s="17">
        <v>19</v>
      </c>
      <c r="B47" s="17" t="s">
        <v>888</v>
      </c>
      <c r="C47" s="17" t="s">
        <v>869</v>
      </c>
      <c r="D47" s="17" t="s">
        <v>974</v>
      </c>
      <c r="E47" s="17" t="s">
        <v>975</v>
      </c>
      <c r="F47" s="17" t="s">
        <v>75</v>
      </c>
      <c r="G47" s="17" t="s">
        <v>976</v>
      </c>
      <c r="H47" s="17">
        <v>0</v>
      </c>
      <c r="I47" s="17">
        <v>0</v>
      </c>
      <c r="J47" s="17">
        <v>0</v>
      </c>
      <c r="K47" s="17" t="s">
        <v>302</v>
      </c>
      <c r="L47" s="18">
        <v>76431.7</v>
      </c>
      <c r="M47" s="18">
        <v>13386.03</v>
      </c>
      <c r="N47" s="18">
        <v>5141.88</v>
      </c>
      <c r="O47" s="18">
        <v>94959.61</v>
      </c>
      <c r="P47" s="18">
        <v>110</v>
      </c>
      <c r="Q47" s="18">
        <v>815.23</v>
      </c>
      <c r="R47" s="18">
        <v>0</v>
      </c>
      <c r="S47" s="18">
        <v>925.23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si="6"/>
        <v>76541.7</v>
      </c>
      <c r="Z47" s="9">
        <f t="shared" si="7"/>
        <v>14201.26</v>
      </c>
      <c r="AA47" s="9">
        <f t="shared" si="8"/>
        <v>5141.88</v>
      </c>
      <c r="AB47" s="9">
        <f t="shared" si="9"/>
        <v>95884.84</v>
      </c>
    </row>
    <row r="48" spans="1:28" s="12" customFormat="1" ht="16.5" customHeight="1" x14ac:dyDescent="0.25">
      <c r="A48" s="10"/>
      <c r="B48" s="10"/>
      <c r="C48" s="10" t="s">
        <v>71</v>
      </c>
      <c r="D48" s="10"/>
      <c r="E48" s="10"/>
      <c r="F48" s="10"/>
      <c r="G48" s="10"/>
      <c r="H48" s="10"/>
      <c r="I48" s="10"/>
      <c r="J48" s="11">
        <f>SUM(J29:J47)</f>
        <v>3573</v>
      </c>
      <c r="K48" s="10"/>
      <c r="L48" s="11">
        <f t="shared" ref="L48:AB48" si="10">SUM(L29:L47)</f>
        <v>977321.37999999977</v>
      </c>
      <c r="M48" s="11">
        <f t="shared" si="10"/>
        <v>119405</v>
      </c>
      <c r="N48" s="11">
        <f t="shared" si="10"/>
        <v>32833.26</v>
      </c>
      <c r="O48" s="11">
        <f t="shared" si="10"/>
        <v>1129559.6399999999</v>
      </c>
      <c r="P48" s="11">
        <f t="shared" si="10"/>
        <v>27299.920000000002</v>
      </c>
      <c r="Q48" s="11">
        <f t="shared" si="10"/>
        <v>10187.199999999999</v>
      </c>
      <c r="R48" s="11">
        <f t="shared" si="10"/>
        <v>2122.3700000000003</v>
      </c>
      <c r="S48" s="11">
        <f t="shared" si="10"/>
        <v>39609.490000000005</v>
      </c>
      <c r="T48" s="11">
        <f t="shared" si="10"/>
        <v>0</v>
      </c>
      <c r="U48" s="11">
        <f t="shared" si="10"/>
        <v>38548.050000000003</v>
      </c>
      <c r="V48" s="11">
        <f t="shared" si="10"/>
        <v>25473.07</v>
      </c>
      <c r="W48" s="11">
        <f t="shared" si="10"/>
        <v>1496.8799999999999</v>
      </c>
      <c r="X48" s="11">
        <f t="shared" si="10"/>
        <v>65518</v>
      </c>
      <c r="Y48" s="11">
        <f t="shared" si="10"/>
        <v>966073.24999999977</v>
      </c>
      <c r="Z48" s="11">
        <f t="shared" si="10"/>
        <v>104119.13</v>
      </c>
      <c r="AA48" s="11">
        <f t="shared" si="10"/>
        <v>33458.75</v>
      </c>
      <c r="AB48" s="11">
        <f t="shared" si="10"/>
        <v>1103651.1299999999</v>
      </c>
    </row>
    <row r="49" spans="1:31" s="12" customFormat="1" ht="16.5" customHeight="1" x14ac:dyDescent="0.25">
      <c r="A49" s="10"/>
      <c r="B49" s="10"/>
      <c r="C49" s="10" t="s">
        <v>119</v>
      </c>
      <c r="D49" s="10"/>
      <c r="E49" s="10"/>
      <c r="F49" s="10"/>
      <c r="G49" s="10"/>
      <c r="H49" s="10"/>
      <c r="I49" s="10"/>
      <c r="J49" s="11">
        <f>J48+J28</f>
        <v>16095</v>
      </c>
      <c r="K49" s="11"/>
      <c r="L49" s="11">
        <f t="shared" ref="L49:AB49" si="11">L48+L28</f>
        <v>2639319.15</v>
      </c>
      <c r="M49" s="11">
        <f t="shared" si="11"/>
        <v>235175.31</v>
      </c>
      <c r="N49" s="11">
        <f t="shared" si="11"/>
        <v>79892.98000000001</v>
      </c>
      <c r="O49" s="11">
        <f t="shared" si="11"/>
        <v>2954387.4399999995</v>
      </c>
      <c r="P49" s="11">
        <f t="shared" si="11"/>
        <v>105870</v>
      </c>
      <c r="Q49" s="11">
        <f t="shared" si="11"/>
        <v>27026.699999999997</v>
      </c>
      <c r="R49" s="11">
        <f t="shared" si="11"/>
        <v>7700.92</v>
      </c>
      <c r="S49" s="11">
        <f>S48+S28</f>
        <v>140597.62</v>
      </c>
      <c r="T49" s="11">
        <f t="shared" si="11"/>
        <v>0</v>
      </c>
      <c r="U49" s="11">
        <f t="shared" si="11"/>
        <v>171096.14</v>
      </c>
      <c r="V49" s="11">
        <f t="shared" si="11"/>
        <v>91250.37</v>
      </c>
      <c r="W49" s="11">
        <f t="shared" si="11"/>
        <v>37653.49</v>
      </c>
      <c r="X49" s="11">
        <f t="shared" si="11"/>
        <v>300000</v>
      </c>
      <c r="Y49" s="11">
        <f t="shared" si="11"/>
        <v>2574093.0099999998</v>
      </c>
      <c r="Z49" s="11">
        <f t="shared" si="11"/>
        <v>170951.64</v>
      </c>
      <c r="AA49" s="11">
        <f t="shared" si="11"/>
        <v>49940.41</v>
      </c>
      <c r="AB49" s="11">
        <f t="shared" si="11"/>
        <v>2794985.0599999996</v>
      </c>
    </row>
    <row r="50" spans="1:31" ht="18" customHeight="1" x14ac:dyDescent="0.25"/>
    <row r="51" spans="1:31" ht="18" customHeight="1" x14ac:dyDescent="0.25"/>
    <row r="54" spans="1:31" ht="15.75" x14ac:dyDescent="0.25">
      <c r="E54" s="13" t="s">
        <v>120</v>
      </c>
      <c r="G54" s="14"/>
      <c r="H54" s="14"/>
      <c r="I54" s="14"/>
      <c r="J54" s="14"/>
      <c r="K54" s="14"/>
      <c r="L54" s="13" t="s">
        <v>122</v>
      </c>
      <c r="M54" s="13"/>
      <c r="O54" s="14"/>
      <c r="Q54" s="14"/>
      <c r="R54" s="13" t="s">
        <v>121</v>
      </c>
      <c r="T54" s="14"/>
      <c r="U54" s="14"/>
      <c r="W54" s="14"/>
      <c r="X54" s="14"/>
      <c r="Y54" s="13" t="s">
        <v>123</v>
      </c>
      <c r="Z54" s="14"/>
      <c r="AA54" s="14"/>
      <c r="AB54" s="14"/>
    </row>
    <row r="55" spans="1:31" ht="15.75" x14ac:dyDescent="0.25">
      <c r="E55" s="13" t="s">
        <v>124</v>
      </c>
      <c r="G55" s="14"/>
      <c r="H55" s="14"/>
      <c r="I55" s="14"/>
      <c r="J55" s="14"/>
      <c r="K55" s="14"/>
      <c r="L55" s="13" t="s">
        <v>124</v>
      </c>
      <c r="M55" s="13"/>
      <c r="O55" s="14"/>
      <c r="Q55" s="14"/>
      <c r="R55" s="13" t="s">
        <v>124</v>
      </c>
      <c r="T55" s="14"/>
      <c r="U55" s="14"/>
      <c r="W55" s="14"/>
      <c r="X55" s="14"/>
      <c r="Y55" s="13" t="s">
        <v>124</v>
      </c>
      <c r="Z55" s="14"/>
      <c r="AA55" s="14"/>
      <c r="AB55" s="14"/>
    </row>
    <row r="56" spans="1:31" ht="32.25" customHeight="1" x14ac:dyDescent="0.55000000000000004">
      <c r="A56" s="75" t="s">
        <v>0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1"/>
      <c r="AD56" s="1"/>
      <c r="AE56" s="1"/>
    </row>
    <row r="57" spans="1:31" ht="21.75" customHeight="1" x14ac:dyDescent="0.4">
      <c r="A57" s="76" t="s">
        <v>1575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2"/>
      <c r="AD57" s="2"/>
      <c r="AE57" s="2"/>
    </row>
    <row r="58" spans="1:31" s="5" customFormat="1" ht="20.25" customHeight="1" x14ac:dyDescent="0.35">
      <c r="A58" s="3" t="s">
        <v>1</v>
      </c>
      <c r="B58" s="4"/>
      <c r="C58" s="3"/>
      <c r="D58" s="3"/>
      <c r="F58" s="3" t="s">
        <v>918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s="7" customFormat="1" ht="90" x14ac:dyDescent="0.25">
      <c r="A59" s="6" t="s">
        <v>3</v>
      </c>
      <c r="B59" s="6" t="s">
        <v>4</v>
      </c>
      <c r="C59" s="6" t="s">
        <v>5</v>
      </c>
      <c r="D59" s="6" t="s">
        <v>6</v>
      </c>
      <c r="E59" s="6" t="s">
        <v>7</v>
      </c>
      <c r="F59" s="6" t="s">
        <v>8</v>
      </c>
      <c r="G59" s="6" t="s">
        <v>9</v>
      </c>
      <c r="H59" s="6" t="s">
        <v>10</v>
      </c>
      <c r="I59" s="6" t="s">
        <v>11</v>
      </c>
      <c r="J59" s="6" t="s">
        <v>12</v>
      </c>
      <c r="K59" s="6" t="s">
        <v>13</v>
      </c>
      <c r="L59" s="6" t="s">
        <v>14</v>
      </c>
      <c r="M59" s="6" t="s">
        <v>15</v>
      </c>
      <c r="N59" s="6" t="s">
        <v>16</v>
      </c>
      <c r="O59" s="6" t="s">
        <v>17</v>
      </c>
      <c r="P59" s="6" t="s">
        <v>18</v>
      </c>
      <c r="Q59" s="6" t="s">
        <v>19</v>
      </c>
      <c r="R59" s="6" t="s">
        <v>20</v>
      </c>
      <c r="S59" s="6" t="s">
        <v>21</v>
      </c>
      <c r="T59" s="6" t="s">
        <v>22</v>
      </c>
      <c r="U59" s="6" t="s">
        <v>23</v>
      </c>
      <c r="V59" s="6" t="s">
        <v>24</v>
      </c>
      <c r="W59" s="6" t="s">
        <v>25</v>
      </c>
      <c r="X59" s="6" t="s">
        <v>26</v>
      </c>
      <c r="Y59" s="6" t="s">
        <v>27</v>
      </c>
      <c r="Z59" s="6" t="s">
        <v>28</v>
      </c>
      <c r="AA59" s="6" t="s">
        <v>29</v>
      </c>
      <c r="AB59" s="6" t="s">
        <v>30</v>
      </c>
    </row>
    <row r="60" spans="1:31" s="15" customFormat="1" ht="17.25" customHeight="1" x14ac:dyDescent="0.25">
      <c r="A60" s="17">
        <v>1</v>
      </c>
      <c r="B60" s="17" t="s">
        <v>868</v>
      </c>
      <c r="C60" s="17" t="s">
        <v>1579</v>
      </c>
      <c r="D60" s="17" t="s">
        <v>870</v>
      </c>
      <c r="E60" s="17" t="s">
        <v>871</v>
      </c>
      <c r="F60" s="17" t="s">
        <v>35</v>
      </c>
      <c r="G60" s="17" t="s">
        <v>144</v>
      </c>
      <c r="H60" s="17">
        <v>35450</v>
      </c>
      <c r="I60" s="17">
        <v>35076</v>
      </c>
      <c r="J60" s="17">
        <v>374</v>
      </c>
      <c r="K60" s="17" t="s">
        <v>37</v>
      </c>
      <c r="L60" s="18">
        <v>95119.31</v>
      </c>
      <c r="M60" s="18">
        <v>1023.76</v>
      </c>
      <c r="N60" s="18">
        <v>480.25</v>
      </c>
      <c r="O60" s="18">
        <v>96623.32</v>
      </c>
      <c r="P60" s="18">
        <v>1699.56</v>
      </c>
      <c r="Q60" s="18">
        <v>1085.03</v>
      </c>
      <c r="R60" s="18">
        <v>166.62</v>
      </c>
      <c r="S60" s="18">
        <v>2951.21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ref="Y60" si="12">L60+P60-U60</f>
        <v>96818.87</v>
      </c>
      <c r="Z60" s="9">
        <f t="shared" ref="Z60" si="13">M60+Q60-V60</f>
        <v>2108.79</v>
      </c>
      <c r="AA60" s="9">
        <f t="shared" ref="AA60" si="14">N60+R60-W60</f>
        <v>646.87</v>
      </c>
      <c r="AB60" s="9">
        <f t="shared" ref="AB60" si="15">O60+S60-X60</f>
        <v>99574.530000000013</v>
      </c>
    </row>
    <row r="61" spans="1:31" s="15" customFormat="1" ht="17.25" customHeight="1" x14ac:dyDescent="0.25">
      <c r="A61" s="17">
        <v>2</v>
      </c>
      <c r="B61" s="17" t="s">
        <v>872</v>
      </c>
      <c r="C61" s="17" t="s">
        <v>1579</v>
      </c>
      <c r="D61" s="17" t="s">
        <v>873</v>
      </c>
      <c r="E61" s="17" t="s">
        <v>874</v>
      </c>
      <c r="F61" s="17" t="s">
        <v>35</v>
      </c>
      <c r="G61" s="17" t="s">
        <v>875</v>
      </c>
      <c r="H61" s="17">
        <v>82510</v>
      </c>
      <c r="I61" s="17">
        <v>82510</v>
      </c>
      <c r="J61" s="17">
        <v>0</v>
      </c>
      <c r="K61" s="17" t="s">
        <v>302</v>
      </c>
      <c r="L61" s="18">
        <v>92323.97</v>
      </c>
      <c r="M61" s="18">
        <v>8956.4699999999993</v>
      </c>
      <c r="N61" s="18">
        <v>0</v>
      </c>
      <c r="O61" s="18">
        <v>101280.44</v>
      </c>
      <c r="P61" s="18">
        <v>-3.5</v>
      </c>
      <c r="Q61" s="18">
        <v>951.24</v>
      </c>
      <c r="R61" s="18">
        <v>0</v>
      </c>
      <c r="S61" s="18">
        <v>947.74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ref="Y61:Y82" si="16">L61+P61-U61</f>
        <v>92320.47</v>
      </c>
      <c r="Z61" s="9">
        <f t="shared" ref="Z61:Z82" si="17">M61+Q61-V61</f>
        <v>9907.7099999999991</v>
      </c>
      <c r="AA61" s="9">
        <f t="shared" ref="AA61:AA82" si="18">N61+R61-W61</f>
        <v>0</v>
      </c>
      <c r="AB61" s="9">
        <f t="shared" ref="AB61:AB82" si="19">O61+S61-X61</f>
        <v>102228.18000000001</v>
      </c>
    </row>
    <row r="62" spans="1:31" s="15" customFormat="1" ht="17.25" customHeight="1" x14ac:dyDescent="0.25">
      <c r="A62" s="17">
        <v>3</v>
      </c>
      <c r="B62" s="17" t="s">
        <v>872</v>
      </c>
      <c r="C62" s="17" t="s">
        <v>1579</v>
      </c>
      <c r="D62" s="17" t="s">
        <v>876</v>
      </c>
      <c r="E62" s="17" t="s">
        <v>877</v>
      </c>
      <c r="F62" s="17" t="s">
        <v>35</v>
      </c>
      <c r="G62" s="17" t="s">
        <v>675</v>
      </c>
      <c r="H62" s="17">
        <v>25525</v>
      </c>
      <c r="I62" s="17">
        <v>25525</v>
      </c>
      <c r="J62" s="17">
        <v>0</v>
      </c>
      <c r="K62" s="17" t="s">
        <v>59</v>
      </c>
      <c r="L62" s="18">
        <v>61857.14</v>
      </c>
      <c r="M62" s="18">
        <v>4709.6099999999997</v>
      </c>
      <c r="N62" s="18">
        <v>2307.6799999999998</v>
      </c>
      <c r="O62" s="18">
        <v>68874.429999999993</v>
      </c>
      <c r="P62" s="18">
        <v>352</v>
      </c>
      <c r="Q62" s="18">
        <v>660.16</v>
      </c>
      <c r="R62" s="18">
        <v>0</v>
      </c>
      <c r="S62" s="18">
        <v>1012.16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6"/>
        <v>62209.14</v>
      </c>
      <c r="Z62" s="9">
        <f t="shared" si="17"/>
        <v>5369.7699999999995</v>
      </c>
      <c r="AA62" s="9">
        <f t="shared" si="18"/>
        <v>2307.6799999999998</v>
      </c>
      <c r="AB62" s="9">
        <f t="shared" si="19"/>
        <v>69886.59</v>
      </c>
    </row>
    <row r="63" spans="1:31" s="15" customFormat="1" ht="17.25" customHeight="1" x14ac:dyDescent="0.25">
      <c r="A63" s="17">
        <v>4</v>
      </c>
      <c r="B63" s="17" t="s">
        <v>868</v>
      </c>
      <c r="C63" s="17" t="s">
        <v>1579</v>
      </c>
      <c r="D63" s="17" t="s">
        <v>878</v>
      </c>
      <c r="E63" s="17" t="s">
        <v>879</v>
      </c>
      <c r="F63" s="17" t="s">
        <v>35</v>
      </c>
      <c r="G63" s="17" t="s">
        <v>750</v>
      </c>
      <c r="H63" s="17">
        <v>62685</v>
      </c>
      <c r="I63" s="17">
        <v>62685</v>
      </c>
      <c r="J63" s="17">
        <v>0</v>
      </c>
      <c r="K63" s="17" t="s">
        <v>302</v>
      </c>
      <c r="L63" s="18">
        <v>46800.76</v>
      </c>
      <c r="M63" s="18">
        <v>4011.95</v>
      </c>
      <c r="N63" s="18">
        <v>2372.92</v>
      </c>
      <c r="O63" s="18">
        <v>53185.63</v>
      </c>
      <c r="P63" s="18">
        <v>-89.25</v>
      </c>
      <c r="Q63" s="18">
        <v>506.79</v>
      </c>
      <c r="R63" s="18">
        <v>0</v>
      </c>
      <c r="S63" s="18">
        <v>417.54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6"/>
        <v>46711.51</v>
      </c>
      <c r="Z63" s="9">
        <f t="shared" si="17"/>
        <v>4518.74</v>
      </c>
      <c r="AA63" s="9">
        <f t="shared" si="18"/>
        <v>2372.92</v>
      </c>
      <c r="AB63" s="9">
        <f t="shared" si="19"/>
        <v>53603.17</v>
      </c>
    </row>
    <row r="64" spans="1:31" s="15" customFormat="1" ht="17.25" customHeight="1" x14ac:dyDescent="0.25">
      <c r="A64" s="17">
        <v>5</v>
      </c>
      <c r="B64" s="17" t="s">
        <v>872</v>
      </c>
      <c r="C64" s="17" t="s">
        <v>1579</v>
      </c>
      <c r="D64" s="17" t="s">
        <v>880</v>
      </c>
      <c r="E64" s="17" t="s">
        <v>881</v>
      </c>
      <c r="F64" s="17" t="s">
        <v>35</v>
      </c>
      <c r="G64" s="17" t="s">
        <v>750</v>
      </c>
      <c r="H64" s="17">
        <v>21442</v>
      </c>
      <c r="I64" s="17">
        <v>20807</v>
      </c>
      <c r="J64" s="17">
        <v>1905</v>
      </c>
      <c r="K64" s="17" t="s">
        <v>37</v>
      </c>
      <c r="L64" s="18">
        <v>108875.21</v>
      </c>
      <c r="M64" s="18">
        <v>1166.26</v>
      </c>
      <c r="N64" s="18">
        <v>624.15</v>
      </c>
      <c r="O64" s="18">
        <v>110665.62</v>
      </c>
      <c r="P64" s="18">
        <v>7923.13</v>
      </c>
      <c r="Q64" s="18">
        <v>1244.55</v>
      </c>
      <c r="R64" s="18">
        <v>848.68</v>
      </c>
      <c r="S64" s="18">
        <v>10016.36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6"/>
        <v>116798.34000000001</v>
      </c>
      <c r="Z64" s="9">
        <f t="shared" si="17"/>
        <v>2410.81</v>
      </c>
      <c r="AA64" s="9">
        <f t="shared" si="18"/>
        <v>1472.83</v>
      </c>
      <c r="AB64" s="9">
        <f t="shared" si="19"/>
        <v>120681.98</v>
      </c>
    </row>
    <row r="65" spans="1:28" s="15" customFormat="1" ht="17.25" customHeight="1" x14ac:dyDescent="0.25">
      <c r="A65" s="17">
        <v>6</v>
      </c>
      <c r="B65" s="17" t="s">
        <v>872</v>
      </c>
      <c r="C65" s="17" t="s">
        <v>1579</v>
      </c>
      <c r="D65" s="17" t="s">
        <v>882</v>
      </c>
      <c r="E65" s="17" t="s">
        <v>883</v>
      </c>
      <c r="F65" s="17" t="s">
        <v>35</v>
      </c>
      <c r="G65" s="17" t="s">
        <v>215</v>
      </c>
      <c r="H65" s="17">
        <v>8379</v>
      </c>
      <c r="I65" s="17">
        <v>8225</v>
      </c>
      <c r="J65" s="17">
        <v>462</v>
      </c>
      <c r="K65" s="17" t="s">
        <v>37</v>
      </c>
      <c r="L65" s="18">
        <v>88853.7</v>
      </c>
      <c r="M65" s="18">
        <v>933.21</v>
      </c>
      <c r="N65" s="18">
        <v>177.75</v>
      </c>
      <c r="O65" s="18">
        <v>89964.66</v>
      </c>
      <c r="P65" s="18">
        <v>2555.5700000000002</v>
      </c>
      <c r="Q65" s="18">
        <v>969.97</v>
      </c>
      <c r="R65" s="18">
        <v>205.82</v>
      </c>
      <c r="S65" s="18">
        <v>3731.36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6"/>
        <v>91409.27</v>
      </c>
      <c r="Z65" s="9">
        <f t="shared" si="17"/>
        <v>1903.18</v>
      </c>
      <c r="AA65" s="9">
        <f t="shared" si="18"/>
        <v>383.57</v>
      </c>
      <c r="AB65" s="9">
        <f t="shared" si="19"/>
        <v>93696.02</v>
      </c>
    </row>
    <row r="66" spans="1:28" s="15" customFormat="1" ht="17.25" customHeight="1" x14ac:dyDescent="0.25">
      <c r="A66" s="17">
        <v>7</v>
      </c>
      <c r="B66" s="17" t="s">
        <v>872</v>
      </c>
      <c r="C66" s="17" t="s">
        <v>1579</v>
      </c>
      <c r="D66" s="17" t="s">
        <v>884</v>
      </c>
      <c r="E66" s="17" t="s">
        <v>885</v>
      </c>
      <c r="F66" s="17" t="s">
        <v>35</v>
      </c>
      <c r="G66" s="17" t="s">
        <v>218</v>
      </c>
      <c r="H66" s="17">
        <v>16041</v>
      </c>
      <c r="I66" s="17">
        <v>15279</v>
      </c>
      <c r="J66" s="17">
        <v>762</v>
      </c>
      <c r="K66" s="17" t="s">
        <v>37</v>
      </c>
      <c r="L66" s="18">
        <v>90553.44</v>
      </c>
      <c r="M66" s="18">
        <v>924.34</v>
      </c>
      <c r="N66" s="18">
        <v>380.01</v>
      </c>
      <c r="O66" s="18">
        <v>91857.79</v>
      </c>
      <c r="P66" s="18">
        <v>5157.76</v>
      </c>
      <c r="Q66" s="18">
        <v>1002.29</v>
      </c>
      <c r="R66" s="18">
        <v>339.47</v>
      </c>
      <c r="S66" s="18">
        <v>6499.52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6"/>
        <v>95711.2</v>
      </c>
      <c r="Z66" s="9">
        <f t="shared" si="17"/>
        <v>1926.63</v>
      </c>
      <c r="AA66" s="9">
        <f t="shared" si="18"/>
        <v>719.48</v>
      </c>
      <c r="AB66" s="9">
        <f t="shared" si="19"/>
        <v>98357.31</v>
      </c>
    </row>
    <row r="67" spans="1:28" s="15" customFormat="1" ht="17.25" customHeight="1" x14ac:dyDescent="0.25">
      <c r="A67" s="17">
        <v>8</v>
      </c>
      <c r="B67" s="17" t="s">
        <v>872</v>
      </c>
      <c r="C67" s="17" t="s">
        <v>1579</v>
      </c>
      <c r="D67" s="17" t="s">
        <v>886</v>
      </c>
      <c r="E67" s="17" t="s">
        <v>887</v>
      </c>
      <c r="F67" s="17" t="s">
        <v>35</v>
      </c>
      <c r="G67" s="17" t="s">
        <v>284</v>
      </c>
      <c r="H67" s="17">
        <v>1609</v>
      </c>
      <c r="I67" s="17">
        <v>1570</v>
      </c>
      <c r="J67" s="17">
        <v>39</v>
      </c>
      <c r="K67" s="17" t="s">
        <v>37</v>
      </c>
      <c r="L67" s="18">
        <v>3610.1</v>
      </c>
      <c r="M67" s="18">
        <v>99.41</v>
      </c>
      <c r="N67" s="18">
        <v>131.01</v>
      </c>
      <c r="O67" s="18">
        <v>3840.52</v>
      </c>
      <c r="P67" s="18">
        <v>477.56</v>
      </c>
      <c r="Q67" s="18">
        <v>36.72</v>
      </c>
      <c r="R67" s="18">
        <v>17.37</v>
      </c>
      <c r="S67" s="18">
        <v>531.65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6"/>
        <v>4087.66</v>
      </c>
      <c r="Z67" s="9">
        <f t="shared" si="17"/>
        <v>136.13</v>
      </c>
      <c r="AA67" s="9">
        <f t="shared" si="18"/>
        <v>148.38</v>
      </c>
      <c r="AB67" s="9">
        <f t="shared" si="19"/>
        <v>4372.17</v>
      </c>
    </row>
    <row r="68" spans="1:28" s="15" customFormat="1" ht="17.25" customHeight="1" x14ac:dyDescent="0.25">
      <c r="A68" s="17">
        <v>9</v>
      </c>
      <c r="B68" s="17" t="s">
        <v>888</v>
      </c>
      <c r="C68" s="17" t="s">
        <v>1579</v>
      </c>
      <c r="D68" s="17" t="s">
        <v>889</v>
      </c>
      <c r="E68" s="17" t="s">
        <v>890</v>
      </c>
      <c r="F68" s="17" t="s">
        <v>35</v>
      </c>
      <c r="G68" s="17" t="s">
        <v>891</v>
      </c>
      <c r="H68" s="17">
        <v>11180</v>
      </c>
      <c r="I68" s="17">
        <v>10765</v>
      </c>
      <c r="J68" s="17">
        <v>415</v>
      </c>
      <c r="K68" s="17" t="s">
        <v>37</v>
      </c>
      <c r="L68" s="18">
        <v>45517.94</v>
      </c>
      <c r="M68" s="18">
        <v>1164.1400000000001</v>
      </c>
      <c r="N68" s="18">
        <v>301.16000000000003</v>
      </c>
      <c r="O68" s="18">
        <v>46983.24</v>
      </c>
      <c r="P68" s="18">
        <v>2079.2800000000002</v>
      </c>
      <c r="Q68" s="18">
        <v>463.33</v>
      </c>
      <c r="R68" s="18">
        <v>184.88</v>
      </c>
      <c r="S68" s="18">
        <v>2727.49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47597.22</v>
      </c>
      <c r="Z68" s="9">
        <f t="shared" si="17"/>
        <v>1627.47</v>
      </c>
      <c r="AA68" s="9">
        <f t="shared" si="18"/>
        <v>486.04</v>
      </c>
      <c r="AB68" s="9">
        <f t="shared" si="19"/>
        <v>49710.729999999996</v>
      </c>
    </row>
    <row r="69" spans="1:28" s="15" customFormat="1" ht="17.25" customHeight="1" x14ac:dyDescent="0.25">
      <c r="A69" s="17">
        <v>10</v>
      </c>
      <c r="B69" s="17" t="s">
        <v>888</v>
      </c>
      <c r="C69" s="17" t="s">
        <v>1579</v>
      </c>
      <c r="D69" s="17" t="s">
        <v>892</v>
      </c>
      <c r="E69" s="17" t="s">
        <v>893</v>
      </c>
      <c r="F69" s="17" t="s">
        <v>35</v>
      </c>
      <c r="G69" s="17" t="s">
        <v>891</v>
      </c>
      <c r="H69" s="17">
        <v>9894</v>
      </c>
      <c r="I69" s="17">
        <v>9894</v>
      </c>
      <c r="J69" s="17">
        <v>0</v>
      </c>
      <c r="K69" s="17" t="s">
        <v>302</v>
      </c>
      <c r="L69" s="18">
        <v>84401.34</v>
      </c>
      <c r="M69" s="18">
        <v>1898.82</v>
      </c>
      <c r="N69" s="18">
        <v>0</v>
      </c>
      <c r="O69" s="18">
        <v>86300.160000000003</v>
      </c>
      <c r="P69" s="18">
        <v>525</v>
      </c>
      <c r="Q69" s="18">
        <v>869.93</v>
      </c>
      <c r="R69" s="18">
        <v>0</v>
      </c>
      <c r="S69" s="18">
        <v>1394.93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6"/>
        <v>84926.34</v>
      </c>
      <c r="Z69" s="9">
        <f t="shared" si="17"/>
        <v>2768.75</v>
      </c>
      <c r="AA69" s="9">
        <f t="shared" si="18"/>
        <v>0</v>
      </c>
      <c r="AB69" s="9">
        <f t="shared" si="19"/>
        <v>87695.09</v>
      </c>
    </row>
    <row r="70" spans="1:28" s="15" customFormat="1" ht="17.25" customHeight="1" x14ac:dyDescent="0.25">
      <c r="A70" s="17">
        <v>11</v>
      </c>
      <c r="B70" s="17" t="s">
        <v>888</v>
      </c>
      <c r="C70" s="17" t="s">
        <v>1579</v>
      </c>
      <c r="D70" s="17" t="s">
        <v>894</v>
      </c>
      <c r="E70" s="17" t="s">
        <v>895</v>
      </c>
      <c r="F70" s="17" t="s">
        <v>35</v>
      </c>
      <c r="G70" s="17" t="s">
        <v>891</v>
      </c>
      <c r="H70" s="17">
        <v>35312</v>
      </c>
      <c r="I70" s="17">
        <v>35312</v>
      </c>
      <c r="J70" s="17">
        <v>0</v>
      </c>
      <c r="K70" s="17" t="s">
        <v>302</v>
      </c>
      <c r="L70" s="18">
        <v>92864.2</v>
      </c>
      <c r="M70" s="18">
        <v>1133.57</v>
      </c>
      <c r="N70" s="18">
        <v>0</v>
      </c>
      <c r="O70" s="18">
        <v>93997.77</v>
      </c>
      <c r="P70" s="18">
        <v>781.16</v>
      </c>
      <c r="Q70" s="18">
        <v>1112.77</v>
      </c>
      <c r="R70" s="18">
        <v>0</v>
      </c>
      <c r="S70" s="18">
        <v>1893.93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93645.36</v>
      </c>
      <c r="Z70" s="9">
        <f t="shared" si="17"/>
        <v>2246.34</v>
      </c>
      <c r="AA70" s="9">
        <f t="shared" si="18"/>
        <v>0</v>
      </c>
      <c r="AB70" s="9">
        <f t="shared" si="19"/>
        <v>95891.7</v>
      </c>
    </row>
    <row r="71" spans="1:28" s="15" customFormat="1" ht="17.25" customHeight="1" x14ac:dyDescent="0.25">
      <c r="A71" s="17">
        <v>12</v>
      </c>
      <c r="B71" s="17" t="s">
        <v>888</v>
      </c>
      <c r="C71" s="17" t="s">
        <v>1579</v>
      </c>
      <c r="D71" s="17" t="s">
        <v>896</v>
      </c>
      <c r="E71" s="17" t="s">
        <v>897</v>
      </c>
      <c r="F71" s="17" t="s">
        <v>35</v>
      </c>
      <c r="G71" s="17" t="s">
        <v>891</v>
      </c>
      <c r="H71" s="17">
        <v>85565</v>
      </c>
      <c r="I71" s="17">
        <v>84093</v>
      </c>
      <c r="J71" s="17">
        <v>1472</v>
      </c>
      <c r="K71" s="17" t="s">
        <v>37</v>
      </c>
      <c r="L71" s="18">
        <v>98575.76</v>
      </c>
      <c r="M71" s="18">
        <v>1203.51</v>
      </c>
      <c r="N71" s="18">
        <v>597.86</v>
      </c>
      <c r="O71" s="18">
        <v>100377.13</v>
      </c>
      <c r="P71" s="18">
        <v>7940.78</v>
      </c>
      <c r="Q71" s="18">
        <v>1164.3800000000001</v>
      </c>
      <c r="R71" s="18">
        <v>655.78</v>
      </c>
      <c r="S71" s="18">
        <v>9760.94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6"/>
        <v>106516.54</v>
      </c>
      <c r="Z71" s="9">
        <f t="shared" si="17"/>
        <v>2367.8900000000003</v>
      </c>
      <c r="AA71" s="9">
        <f t="shared" si="18"/>
        <v>1253.6399999999999</v>
      </c>
      <c r="AB71" s="9">
        <f t="shared" si="19"/>
        <v>110138.07</v>
      </c>
    </row>
    <row r="72" spans="1:28" s="15" customFormat="1" ht="17.25" customHeight="1" x14ac:dyDescent="0.25">
      <c r="A72" s="17">
        <v>13</v>
      </c>
      <c r="B72" s="17" t="s">
        <v>888</v>
      </c>
      <c r="C72" s="17" t="s">
        <v>1579</v>
      </c>
      <c r="D72" s="17" t="s">
        <v>898</v>
      </c>
      <c r="E72" s="17" t="s">
        <v>899</v>
      </c>
      <c r="F72" s="17" t="s">
        <v>35</v>
      </c>
      <c r="G72" s="17" t="s">
        <v>900</v>
      </c>
      <c r="H72" s="17">
        <v>51625</v>
      </c>
      <c r="I72" s="17">
        <v>48998</v>
      </c>
      <c r="J72" s="17">
        <v>2627</v>
      </c>
      <c r="K72" s="17" t="s">
        <v>37</v>
      </c>
      <c r="L72" s="18">
        <v>148659.54999999999</v>
      </c>
      <c r="M72" s="18">
        <v>1612.61</v>
      </c>
      <c r="N72" s="18">
        <v>1070.98</v>
      </c>
      <c r="O72" s="18">
        <v>151343.14000000001</v>
      </c>
      <c r="P72" s="18">
        <v>14040.16</v>
      </c>
      <c r="Q72" s="18">
        <v>1719.19</v>
      </c>
      <c r="R72" s="18">
        <v>1170.33</v>
      </c>
      <c r="S72" s="18">
        <v>16929.68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6"/>
        <v>162699.71</v>
      </c>
      <c r="Z72" s="9">
        <f t="shared" si="17"/>
        <v>3331.8</v>
      </c>
      <c r="AA72" s="9">
        <f t="shared" si="18"/>
        <v>2241.31</v>
      </c>
      <c r="AB72" s="9">
        <f t="shared" si="19"/>
        <v>168272.82</v>
      </c>
    </row>
    <row r="73" spans="1:28" s="15" customFormat="1" ht="17.25" customHeight="1" x14ac:dyDescent="0.25">
      <c r="A73" s="17">
        <v>14</v>
      </c>
      <c r="B73" s="17" t="s">
        <v>888</v>
      </c>
      <c r="C73" s="17" t="s">
        <v>1579</v>
      </c>
      <c r="D73" s="17" t="s">
        <v>901</v>
      </c>
      <c r="E73" s="17" t="s">
        <v>902</v>
      </c>
      <c r="F73" s="17" t="s">
        <v>35</v>
      </c>
      <c r="G73" s="17" t="s">
        <v>903</v>
      </c>
      <c r="H73" s="17">
        <v>40319</v>
      </c>
      <c r="I73" s="17">
        <v>38965</v>
      </c>
      <c r="J73" s="17">
        <v>1354</v>
      </c>
      <c r="K73" s="17" t="s">
        <v>37</v>
      </c>
      <c r="L73" s="18">
        <v>77248.789999999994</v>
      </c>
      <c r="M73" s="18">
        <v>6738.62</v>
      </c>
      <c r="N73" s="18">
        <v>2982.19</v>
      </c>
      <c r="O73" s="18">
        <v>86969.600000000006</v>
      </c>
      <c r="P73" s="18">
        <v>6832.87</v>
      </c>
      <c r="Q73" s="18">
        <v>790.53</v>
      </c>
      <c r="R73" s="18">
        <v>603.21</v>
      </c>
      <c r="S73" s="18">
        <v>8226.61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6"/>
        <v>84081.659999999989</v>
      </c>
      <c r="Z73" s="9">
        <f t="shared" si="17"/>
        <v>7529.15</v>
      </c>
      <c r="AA73" s="9">
        <f t="shared" si="18"/>
        <v>3585.4</v>
      </c>
      <c r="AB73" s="9">
        <f t="shared" si="19"/>
        <v>95196.21</v>
      </c>
    </row>
    <row r="74" spans="1:28" s="15" customFormat="1" ht="17.25" customHeight="1" x14ac:dyDescent="0.25">
      <c r="A74" s="17">
        <v>15</v>
      </c>
      <c r="B74" s="17" t="s">
        <v>888</v>
      </c>
      <c r="C74" s="17" t="s">
        <v>1579</v>
      </c>
      <c r="D74" s="17" t="s">
        <v>904</v>
      </c>
      <c r="E74" s="17" t="s">
        <v>905</v>
      </c>
      <c r="F74" s="17" t="s">
        <v>35</v>
      </c>
      <c r="G74" s="17" t="s">
        <v>906</v>
      </c>
      <c r="H74" s="17">
        <v>88</v>
      </c>
      <c r="I74" s="17">
        <v>86</v>
      </c>
      <c r="J74" s="17">
        <v>2</v>
      </c>
      <c r="K74" s="17" t="s">
        <v>37</v>
      </c>
      <c r="L74" s="18">
        <v>5635.66</v>
      </c>
      <c r="M74" s="18">
        <v>506.65</v>
      </c>
      <c r="N74" s="18">
        <v>0</v>
      </c>
      <c r="O74" s="18">
        <v>6142.31</v>
      </c>
      <c r="P74" s="18">
        <v>324.89999999999998</v>
      </c>
      <c r="Q74" s="18">
        <v>56.9</v>
      </c>
      <c r="R74" s="18">
        <v>0.89</v>
      </c>
      <c r="S74" s="18">
        <v>382.69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16"/>
        <v>5960.5599999999995</v>
      </c>
      <c r="Z74" s="9">
        <f t="shared" si="17"/>
        <v>563.54999999999995</v>
      </c>
      <c r="AA74" s="9">
        <f t="shared" si="18"/>
        <v>0.89</v>
      </c>
      <c r="AB74" s="9">
        <f t="shared" si="19"/>
        <v>6525</v>
      </c>
    </row>
    <row r="75" spans="1:28" s="15" customFormat="1" ht="17.25" customHeight="1" x14ac:dyDescent="0.25">
      <c r="A75" s="17">
        <v>16</v>
      </c>
      <c r="B75" s="17" t="s">
        <v>888</v>
      </c>
      <c r="C75" s="17" t="s">
        <v>1579</v>
      </c>
      <c r="D75" s="17" t="s">
        <v>907</v>
      </c>
      <c r="E75" s="17" t="s">
        <v>908</v>
      </c>
      <c r="F75" s="17" t="s">
        <v>35</v>
      </c>
      <c r="G75" s="17" t="s">
        <v>909</v>
      </c>
      <c r="H75" s="17">
        <v>54877</v>
      </c>
      <c r="I75" s="17">
        <v>53424</v>
      </c>
      <c r="J75" s="17">
        <v>1453</v>
      </c>
      <c r="K75" s="17" t="s">
        <v>37</v>
      </c>
      <c r="L75" s="18">
        <v>98295.53</v>
      </c>
      <c r="M75" s="18">
        <v>1183.0999999999999</v>
      </c>
      <c r="N75" s="18">
        <v>444.61</v>
      </c>
      <c r="O75" s="18">
        <v>99923.24</v>
      </c>
      <c r="P75" s="18">
        <v>7461.19</v>
      </c>
      <c r="Q75" s="18">
        <v>1166.94</v>
      </c>
      <c r="R75" s="18">
        <v>647.30999999999995</v>
      </c>
      <c r="S75" s="18">
        <v>9275.44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si="16"/>
        <v>105756.72</v>
      </c>
      <c r="Z75" s="9">
        <f t="shared" si="17"/>
        <v>2350.04</v>
      </c>
      <c r="AA75" s="9">
        <f t="shared" si="18"/>
        <v>1091.92</v>
      </c>
      <c r="AB75" s="9">
        <f t="shared" si="19"/>
        <v>109198.68000000001</v>
      </c>
    </row>
    <row r="76" spans="1:28" s="15" customFormat="1" ht="17.25" customHeight="1" x14ac:dyDescent="0.25">
      <c r="A76" s="17">
        <v>17</v>
      </c>
      <c r="B76" s="17" t="s">
        <v>888</v>
      </c>
      <c r="C76" s="17" t="s">
        <v>1579</v>
      </c>
      <c r="D76" s="17" t="s">
        <v>910</v>
      </c>
      <c r="E76" s="17" t="s">
        <v>911</v>
      </c>
      <c r="F76" s="17" t="s">
        <v>35</v>
      </c>
      <c r="G76" s="17" t="s">
        <v>912</v>
      </c>
      <c r="H76" s="17">
        <v>8860</v>
      </c>
      <c r="I76" s="17">
        <v>8602</v>
      </c>
      <c r="J76" s="17">
        <v>774</v>
      </c>
      <c r="K76" s="17" t="s">
        <v>37</v>
      </c>
      <c r="L76" s="18">
        <v>67847.210000000006</v>
      </c>
      <c r="M76" s="18">
        <v>5141.1000000000004</v>
      </c>
      <c r="N76" s="18">
        <v>3098.92</v>
      </c>
      <c r="O76" s="18">
        <v>76087.23</v>
      </c>
      <c r="P76" s="18">
        <v>4758.83</v>
      </c>
      <c r="Q76" s="18">
        <v>703.69</v>
      </c>
      <c r="R76" s="18">
        <v>344.82</v>
      </c>
      <c r="S76" s="18">
        <v>5807.34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6"/>
        <v>72606.040000000008</v>
      </c>
      <c r="Z76" s="9">
        <f t="shared" si="17"/>
        <v>5844.7900000000009</v>
      </c>
      <c r="AA76" s="9">
        <f t="shared" si="18"/>
        <v>3443.7400000000002</v>
      </c>
      <c r="AB76" s="9">
        <f t="shared" si="19"/>
        <v>81894.569999999992</v>
      </c>
    </row>
    <row r="77" spans="1:28" s="15" customFormat="1" ht="17.25" customHeight="1" x14ac:dyDescent="0.25">
      <c r="A77" s="17">
        <v>18</v>
      </c>
      <c r="B77" s="17" t="s">
        <v>888</v>
      </c>
      <c r="C77" s="17" t="s">
        <v>1579</v>
      </c>
      <c r="D77" s="17" t="s">
        <v>913</v>
      </c>
      <c r="E77" s="17" t="s">
        <v>914</v>
      </c>
      <c r="F77" s="17" t="s">
        <v>35</v>
      </c>
      <c r="G77" s="17" t="s">
        <v>912</v>
      </c>
      <c r="H77" s="17">
        <v>11099</v>
      </c>
      <c r="I77" s="17">
        <v>11099</v>
      </c>
      <c r="J77" s="17">
        <v>0</v>
      </c>
      <c r="K77" s="17" t="s">
        <v>59</v>
      </c>
      <c r="L77" s="18">
        <v>84748.25</v>
      </c>
      <c r="M77" s="18">
        <v>15907.95</v>
      </c>
      <c r="N77" s="18">
        <v>178.21</v>
      </c>
      <c r="O77" s="18">
        <v>100834.41</v>
      </c>
      <c r="P77" s="18">
        <v>221.5</v>
      </c>
      <c r="Q77" s="18">
        <v>875.25</v>
      </c>
      <c r="R77" s="18">
        <v>0</v>
      </c>
      <c r="S77" s="18">
        <v>1096.75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16"/>
        <v>84969.75</v>
      </c>
      <c r="Z77" s="9">
        <f t="shared" si="17"/>
        <v>16783.2</v>
      </c>
      <c r="AA77" s="9">
        <f t="shared" si="18"/>
        <v>178.21</v>
      </c>
      <c r="AB77" s="9">
        <f t="shared" si="19"/>
        <v>101931.16</v>
      </c>
    </row>
    <row r="78" spans="1:28" s="15" customFormat="1" ht="17.25" customHeight="1" x14ac:dyDescent="0.25">
      <c r="A78" s="17">
        <v>19</v>
      </c>
      <c r="B78" s="17" t="s">
        <v>888</v>
      </c>
      <c r="C78" s="17" t="s">
        <v>1579</v>
      </c>
      <c r="D78" s="17" t="s">
        <v>915</v>
      </c>
      <c r="E78" s="17" t="s">
        <v>916</v>
      </c>
      <c r="F78" s="17" t="s">
        <v>35</v>
      </c>
      <c r="G78" s="17" t="s">
        <v>917</v>
      </c>
      <c r="H78" s="17">
        <v>1000</v>
      </c>
      <c r="I78" s="17">
        <v>1000</v>
      </c>
      <c r="J78" s="17">
        <v>0</v>
      </c>
      <c r="K78" s="17" t="s">
        <v>302</v>
      </c>
      <c r="L78" s="18">
        <v>14423.31</v>
      </c>
      <c r="M78" s="18">
        <v>2250.08</v>
      </c>
      <c r="N78" s="18">
        <v>5.79</v>
      </c>
      <c r="O78" s="18">
        <v>16679.18</v>
      </c>
      <c r="P78" s="18">
        <v>551.5</v>
      </c>
      <c r="Q78" s="18">
        <v>146.78</v>
      </c>
      <c r="R78" s="18">
        <v>0</v>
      </c>
      <c r="S78" s="18">
        <v>698.28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16"/>
        <v>14974.81</v>
      </c>
      <c r="Z78" s="9">
        <f t="shared" si="17"/>
        <v>2396.86</v>
      </c>
      <c r="AA78" s="9">
        <f t="shared" si="18"/>
        <v>5.79</v>
      </c>
      <c r="AB78" s="9">
        <f t="shared" si="19"/>
        <v>17377.46</v>
      </c>
    </row>
    <row r="79" spans="1:28" s="15" customFormat="1" ht="17.25" customHeight="1" x14ac:dyDescent="0.25">
      <c r="A79" s="17">
        <v>20</v>
      </c>
      <c r="B79" s="17" t="s">
        <v>918</v>
      </c>
      <c r="C79" s="17" t="s">
        <v>1579</v>
      </c>
      <c r="D79" s="17" t="s">
        <v>919</v>
      </c>
      <c r="E79" s="17" t="s">
        <v>920</v>
      </c>
      <c r="F79" s="17" t="s">
        <v>35</v>
      </c>
      <c r="G79" s="17" t="s">
        <v>921</v>
      </c>
      <c r="H79" s="17">
        <v>540</v>
      </c>
      <c r="I79" s="17">
        <v>540</v>
      </c>
      <c r="J79" s="17">
        <v>0</v>
      </c>
      <c r="K79" s="17" t="s">
        <v>37</v>
      </c>
      <c r="L79" s="18">
        <v>21669.119999999999</v>
      </c>
      <c r="M79" s="18">
        <v>3321.43</v>
      </c>
      <c r="N79" s="18">
        <v>117.8</v>
      </c>
      <c r="O79" s="18">
        <v>25108.35</v>
      </c>
      <c r="P79" s="18">
        <v>813.5</v>
      </c>
      <c r="Q79" s="18">
        <v>221.69</v>
      </c>
      <c r="R79" s="18">
        <v>0</v>
      </c>
      <c r="S79" s="18">
        <v>1035.19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16"/>
        <v>22482.62</v>
      </c>
      <c r="Z79" s="9">
        <f t="shared" si="17"/>
        <v>3543.12</v>
      </c>
      <c r="AA79" s="9">
        <f t="shared" si="18"/>
        <v>117.8</v>
      </c>
      <c r="AB79" s="9">
        <f t="shared" si="19"/>
        <v>26143.539999999997</v>
      </c>
    </row>
    <row r="80" spans="1:28" s="15" customFormat="1" ht="17.25" customHeight="1" x14ac:dyDescent="0.25">
      <c r="A80" s="17">
        <v>21</v>
      </c>
      <c r="B80" s="17" t="s">
        <v>888</v>
      </c>
      <c r="C80" s="17" t="s">
        <v>1579</v>
      </c>
      <c r="D80" s="17" t="s">
        <v>922</v>
      </c>
      <c r="E80" s="17" t="s">
        <v>923</v>
      </c>
      <c r="F80" s="17" t="s">
        <v>35</v>
      </c>
      <c r="G80" s="17" t="s">
        <v>924</v>
      </c>
      <c r="H80" s="17">
        <v>12455</v>
      </c>
      <c r="I80" s="17">
        <v>12455</v>
      </c>
      <c r="J80" s="17">
        <v>0</v>
      </c>
      <c r="K80" s="17" t="s">
        <v>59</v>
      </c>
      <c r="L80" s="18">
        <v>81233.429999999993</v>
      </c>
      <c r="M80" s="18">
        <v>883.24</v>
      </c>
      <c r="N80" s="18">
        <v>0</v>
      </c>
      <c r="O80" s="18">
        <v>82116.67</v>
      </c>
      <c r="P80" s="18">
        <v>372.5</v>
      </c>
      <c r="Q80" s="18">
        <v>895.89</v>
      </c>
      <c r="R80" s="18">
        <v>0</v>
      </c>
      <c r="S80" s="18">
        <v>1268.3900000000001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16"/>
        <v>81605.929999999993</v>
      </c>
      <c r="Z80" s="9">
        <f t="shared" si="17"/>
        <v>1779.13</v>
      </c>
      <c r="AA80" s="9">
        <f t="shared" si="18"/>
        <v>0</v>
      </c>
      <c r="AB80" s="9">
        <f t="shared" si="19"/>
        <v>83385.06</v>
      </c>
    </row>
    <row r="81" spans="1:28" s="15" customFormat="1" ht="17.25" customHeight="1" x14ac:dyDescent="0.25">
      <c r="A81" s="17">
        <v>22</v>
      </c>
      <c r="B81" s="17" t="s">
        <v>888</v>
      </c>
      <c r="C81" s="17" t="s">
        <v>1579</v>
      </c>
      <c r="D81" s="17" t="s">
        <v>925</v>
      </c>
      <c r="E81" s="17" t="s">
        <v>926</v>
      </c>
      <c r="F81" s="17" t="s">
        <v>35</v>
      </c>
      <c r="G81" s="17" t="s">
        <v>924</v>
      </c>
      <c r="H81" s="17">
        <v>69946</v>
      </c>
      <c r="I81" s="17">
        <v>68518</v>
      </c>
      <c r="J81" s="17">
        <v>1428</v>
      </c>
      <c r="K81" s="17" t="s">
        <v>37</v>
      </c>
      <c r="L81" s="18">
        <v>91453.84</v>
      </c>
      <c r="M81" s="18">
        <v>1784.57</v>
      </c>
      <c r="N81" s="18">
        <v>1088.8</v>
      </c>
      <c r="O81" s="18">
        <v>94327.21</v>
      </c>
      <c r="P81" s="18">
        <v>8245.1</v>
      </c>
      <c r="Q81" s="18">
        <v>917.35</v>
      </c>
      <c r="R81" s="18">
        <v>636.16999999999996</v>
      </c>
      <c r="S81" s="18">
        <v>9798.6200000000008</v>
      </c>
      <c r="T81" s="18">
        <v>0</v>
      </c>
      <c r="U81" s="18">
        <v>0</v>
      </c>
      <c r="V81" s="18">
        <v>0</v>
      </c>
      <c r="W81" s="18">
        <v>0</v>
      </c>
      <c r="X81" s="18"/>
      <c r="Y81" s="9">
        <f t="shared" si="16"/>
        <v>99698.94</v>
      </c>
      <c r="Z81" s="9">
        <f t="shared" si="17"/>
        <v>2701.92</v>
      </c>
      <c r="AA81" s="9">
        <f t="shared" si="18"/>
        <v>1724.9699999999998</v>
      </c>
      <c r="AB81" s="9">
        <f t="shared" si="19"/>
        <v>104125.83</v>
      </c>
    </row>
    <row r="82" spans="1:28" s="15" customFormat="1" ht="17.25" customHeight="1" x14ac:dyDescent="0.25">
      <c r="A82" s="17">
        <v>23</v>
      </c>
      <c r="B82" s="17" t="s">
        <v>927</v>
      </c>
      <c r="C82" s="17" t="s">
        <v>1579</v>
      </c>
      <c r="D82" s="17" t="s">
        <v>929</v>
      </c>
      <c r="E82" s="17" t="s">
        <v>930</v>
      </c>
      <c r="F82" s="17" t="s">
        <v>35</v>
      </c>
      <c r="G82" s="17" t="s">
        <v>931</v>
      </c>
      <c r="H82" s="17">
        <v>285</v>
      </c>
      <c r="I82" s="17">
        <v>285</v>
      </c>
      <c r="J82" s="17">
        <v>0</v>
      </c>
      <c r="K82" s="17" t="s">
        <v>37</v>
      </c>
      <c r="L82" s="18">
        <v>7452.2</v>
      </c>
      <c r="M82" s="18">
        <v>278.11</v>
      </c>
      <c r="N82" s="18">
        <v>121.57</v>
      </c>
      <c r="O82" s="18">
        <v>7851.88</v>
      </c>
      <c r="P82" s="18">
        <v>528.27</v>
      </c>
      <c r="Q82" s="18">
        <v>69.62</v>
      </c>
      <c r="R82" s="18">
        <v>0</v>
      </c>
      <c r="S82" s="18">
        <v>597.89</v>
      </c>
      <c r="T82" s="18">
        <v>0</v>
      </c>
      <c r="U82" s="18">
        <v>0</v>
      </c>
      <c r="V82" s="18">
        <v>0</v>
      </c>
      <c r="W82" s="18">
        <v>0</v>
      </c>
      <c r="X82" s="18"/>
      <c r="Y82" s="9">
        <f t="shared" si="16"/>
        <v>7980.4699999999993</v>
      </c>
      <c r="Z82" s="9">
        <f t="shared" si="17"/>
        <v>347.73</v>
      </c>
      <c r="AA82" s="9">
        <f t="shared" si="18"/>
        <v>121.57</v>
      </c>
      <c r="AB82" s="9">
        <f t="shared" si="19"/>
        <v>8449.77</v>
      </c>
    </row>
    <row r="83" spans="1:28" s="15" customFormat="1" ht="17.25" customHeight="1" x14ac:dyDescent="0.25">
      <c r="A83" s="17">
        <v>24</v>
      </c>
      <c r="B83" s="17" t="s">
        <v>1653</v>
      </c>
      <c r="C83" s="17" t="s">
        <v>869</v>
      </c>
      <c r="D83" s="17" t="s">
        <v>1654</v>
      </c>
      <c r="E83" s="17" t="s">
        <v>1655</v>
      </c>
      <c r="F83" s="17" t="s">
        <v>35</v>
      </c>
      <c r="G83" s="17" t="s">
        <v>1656</v>
      </c>
      <c r="H83" s="17"/>
      <c r="I83" s="17"/>
      <c r="J83" s="17"/>
      <c r="K83" s="17"/>
      <c r="L83" s="18"/>
      <c r="M83" s="18"/>
      <c r="N83" s="18"/>
      <c r="O83" s="18"/>
      <c r="P83" s="18"/>
      <c r="Q83" s="18"/>
      <c r="R83" s="18"/>
      <c r="S83" s="18"/>
      <c r="T83" s="18">
        <v>350016</v>
      </c>
      <c r="U83" s="18"/>
      <c r="V83" s="18"/>
      <c r="W83" s="18">
        <v>77927</v>
      </c>
      <c r="X83" s="18">
        <f>SUM(W83)</f>
        <v>77927</v>
      </c>
      <c r="Y83" s="9">
        <f t="shared" ref="Y83:Y84" si="20">L83+P83-U83</f>
        <v>0</v>
      </c>
      <c r="Z83" s="9">
        <f t="shared" ref="Z83:Z84" si="21">M83+Q83-V83</f>
        <v>0</v>
      </c>
      <c r="AA83" s="9">
        <v>0</v>
      </c>
      <c r="AB83" s="9">
        <v>272089</v>
      </c>
    </row>
    <row r="84" spans="1:28" s="15" customFormat="1" ht="17.25" customHeight="1" x14ac:dyDescent="0.25">
      <c r="A84" s="17">
        <v>25</v>
      </c>
      <c r="B84" s="17" t="s">
        <v>1657</v>
      </c>
      <c r="C84" s="17" t="s">
        <v>869</v>
      </c>
      <c r="D84" s="17" t="s">
        <v>1658</v>
      </c>
      <c r="E84" s="17" t="s">
        <v>1659</v>
      </c>
      <c r="F84" s="17" t="s">
        <v>35</v>
      </c>
      <c r="G84" s="17" t="s">
        <v>1660</v>
      </c>
      <c r="H84" s="17"/>
      <c r="I84" s="17"/>
      <c r="J84" s="17"/>
      <c r="K84" s="17"/>
      <c r="L84" s="18"/>
      <c r="M84" s="18"/>
      <c r="N84" s="18"/>
      <c r="O84" s="18"/>
      <c r="P84" s="18"/>
      <c r="Q84" s="18"/>
      <c r="R84" s="18"/>
      <c r="S84" s="18"/>
      <c r="T84" s="18">
        <v>350016</v>
      </c>
      <c r="U84" s="18"/>
      <c r="V84" s="18"/>
      <c r="W84" s="18">
        <v>77927</v>
      </c>
      <c r="X84" s="18">
        <f>SUM(W84)</f>
        <v>77927</v>
      </c>
      <c r="Y84" s="9">
        <f t="shared" si="20"/>
        <v>0</v>
      </c>
      <c r="Z84" s="9">
        <f t="shared" si="21"/>
        <v>0</v>
      </c>
      <c r="AA84" s="9">
        <v>0</v>
      </c>
      <c r="AB84" s="9">
        <v>272089</v>
      </c>
    </row>
    <row r="85" spans="1:28" s="22" customFormat="1" ht="17.25" customHeight="1" x14ac:dyDescent="0.25">
      <c r="A85" s="19"/>
      <c r="B85" s="19"/>
      <c r="C85" s="10" t="s">
        <v>71</v>
      </c>
      <c r="D85" s="19"/>
      <c r="E85" s="19"/>
      <c r="F85" s="19"/>
      <c r="G85" s="19"/>
      <c r="H85" s="19"/>
      <c r="I85" s="19"/>
      <c r="J85" s="19">
        <f>SUM(J60:J82)</f>
        <v>13067</v>
      </c>
      <c r="K85" s="19"/>
      <c r="L85" s="20">
        <f>SUM(L60:L84)</f>
        <v>1608019.76</v>
      </c>
      <c r="M85" s="20">
        <f t="shared" ref="M85:AB85" si="22">SUM(M60:M84)</f>
        <v>66832.510000000009</v>
      </c>
      <c r="N85" s="20">
        <f t="shared" si="22"/>
        <v>16481.66</v>
      </c>
      <c r="O85" s="20">
        <f t="shared" si="22"/>
        <v>1691333.93</v>
      </c>
      <c r="P85" s="20">
        <f t="shared" si="22"/>
        <v>73549.37000000001</v>
      </c>
      <c r="Q85" s="20">
        <f t="shared" si="22"/>
        <v>17630.990000000002</v>
      </c>
      <c r="R85" s="20">
        <f t="shared" si="22"/>
        <v>5821.35</v>
      </c>
      <c r="S85" s="20">
        <f t="shared" si="22"/>
        <v>97001.709999999992</v>
      </c>
      <c r="T85" s="20">
        <f t="shared" si="22"/>
        <v>700032</v>
      </c>
      <c r="U85" s="20">
        <f t="shared" si="22"/>
        <v>0</v>
      </c>
      <c r="V85" s="20">
        <f t="shared" si="22"/>
        <v>0</v>
      </c>
      <c r="W85" s="20">
        <f t="shared" si="22"/>
        <v>155854</v>
      </c>
      <c r="X85" s="20">
        <f t="shared" si="22"/>
        <v>155854</v>
      </c>
      <c r="Y85" s="20">
        <f t="shared" si="22"/>
        <v>1681569.1300000001</v>
      </c>
      <c r="Z85" s="20">
        <f t="shared" si="22"/>
        <v>84463.500000000015</v>
      </c>
      <c r="AA85" s="20">
        <f t="shared" si="22"/>
        <v>22303.01</v>
      </c>
      <c r="AB85" s="20">
        <f t="shared" si="22"/>
        <v>2332513.64</v>
      </c>
    </row>
    <row r="86" spans="1:28" s="15" customFormat="1" ht="17.25" customHeight="1" x14ac:dyDescent="0.25">
      <c r="A86" s="17">
        <v>1</v>
      </c>
      <c r="B86" s="17" t="s">
        <v>872</v>
      </c>
      <c r="C86" s="17" t="s">
        <v>1579</v>
      </c>
      <c r="D86" s="17" t="s">
        <v>932</v>
      </c>
      <c r="E86" s="17" t="s">
        <v>933</v>
      </c>
      <c r="F86" s="17" t="s">
        <v>75</v>
      </c>
      <c r="G86" s="17" t="s">
        <v>76</v>
      </c>
      <c r="H86" s="17">
        <v>5159</v>
      </c>
      <c r="I86" s="17">
        <v>5009</v>
      </c>
      <c r="J86" s="17">
        <v>150</v>
      </c>
      <c r="K86" s="17" t="s">
        <v>37</v>
      </c>
      <c r="L86" s="18">
        <v>20943.2</v>
      </c>
      <c r="M86" s="18">
        <v>2845.3</v>
      </c>
      <c r="N86" s="18">
        <v>1535.41</v>
      </c>
      <c r="O86" s="18">
        <v>25323.91</v>
      </c>
      <c r="P86" s="18">
        <v>1183.3</v>
      </c>
      <c r="Q86" s="18">
        <v>228.41</v>
      </c>
      <c r="R86" s="18">
        <v>89.1</v>
      </c>
      <c r="S86" s="18">
        <v>1500.81</v>
      </c>
      <c r="T86" s="18">
        <v>0</v>
      </c>
      <c r="U86" s="18">
        <v>0</v>
      </c>
      <c r="V86" s="18">
        <v>0</v>
      </c>
      <c r="W86" s="18">
        <v>0</v>
      </c>
      <c r="X86" s="18"/>
      <c r="Y86" s="9">
        <f t="shared" ref="Y86:Y104" si="23">L86+P86-U86</f>
        <v>22126.5</v>
      </c>
      <c r="Z86" s="9">
        <f t="shared" ref="Z86:Z104" si="24">M86+Q86-V86</f>
        <v>3073.71</v>
      </c>
      <c r="AA86" s="9">
        <f t="shared" ref="AA86:AA104" si="25">N86+R86-W86</f>
        <v>1624.51</v>
      </c>
      <c r="AB86" s="9">
        <f t="shared" ref="AB86:AB104" si="26">O86+S86-X86</f>
        <v>26824.720000000001</v>
      </c>
    </row>
    <row r="87" spans="1:28" s="15" customFormat="1" ht="17.25" customHeight="1" x14ac:dyDescent="0.25">
      <c r="A87" s="17">
        <v>2</v>
      </c>
      <c r="B87" s="17" t="s">
        <v>872</v>
      </c>
      <c r="C87" s="17" t="s">
        <v>1579</v>
      </c>
      <c r="D87" s="17" t="s">
        <v>934</v>
      </c>
      <c r="E87" s="17" t="s">
        <v>935</v>
      </c>
      <c r="F87" s="17" t="s">
        <v>75</v>
      </c>
      <c r="G87" s="17" t="s">
        <v>76</v>
      </c>
      <c r="H87" s="17">
        <v>6061</v>
      </c>
      <c r="I87" s="17">
        <v>5745</v>
      </c>
      <c r="J87" s="17">
        <v>316</v>
      </c>
      <c r="K87" s="17" t="s">
        <v>37</v>
      </c>
      <c r="L87" s="18">
        <v>10640.9</v>
      </c>
      <c r="M87" s="18">
        <v>242.07</v>
      </c>
      <c r="N87" s="18">
        <v>1731.65</v>
      </c>
      <c r="O87" s="18">
        <v>12614.62</v>
      </c>
      <c r="P87" s="18">
        <v>2254.4499999999998</v>
      </c>
      <c r="Q87" s="18">
        <v>118.18</v>
      </c>
      <c r="R87" s="18">
        <v>187.7</v>
      </c>
      <c r="S87" s="18">
        <v>2560.33</v>
      </c>
      <c r="T87" s="18">
        <v>0</v>
      </c>
      <c r="U87" s="18">
        <v>0</v>
      </c>
      <c r="V87" s="18">
        <v>0</v>
      </c>
      <c r="W87" s="18">
        <v>0</v>
      </c>
      <c r="X87" s="18"/>
      <c r="Y87" s="9">
        <f t="shared" si="23"/>
        <v>12895.349999999999</v>
      </c>
      <c r="Z87" s="9">
        <f t="shared" si="24"/>
        <v>360.25</v>
      </c>
      <c r="AA87" s="9">
        <f t="shared" si="25"/>
        <v>1919.3500000000001</v>
      </c>
      <c r="AB87" s="9">
        <f t="shared" si="26"/>
        <v>15174.95</v>
      </c>
    </row>
    <row r="88" spans="1:28" s="15" customFormat="1" ht="17.25" customHeight="1" x14ac:dyDescent="0.25">
      <c r="A88" s="17">
        <v>3</v>
      </c>
      <c r="B88" s="17" t="s">
        <v>868</v>
      </c>
      <c r="C88" s="17" t="s">
        <v>1579</v>
      </c>
      <c r="D88" s="17" t="s">
        <v>936</v>
      </c>
      <c r="E88" s="17" t="s">
        <v>937</v>
      </c>
      <c r="F88" s="17" t="s">
        <v>75</v>
      </c>
      <c r="G88" s="17" t="s">
        <v>516</v>
      </c>
      <c r="H88" s="17">
        <v>1205</v>
      </c>
      <c r="I88" s="17">
        <v>1087</v>
      </c>
      <c r="J88" s="17">
        <v>118</v>
      </c>
      <c r="K88" s="17" t="s">
        <v>37</v>
      </c>
      <c r="L88" s="18">
        <v>28397.279999999999</v>
      </c>
      <c r="M88" s="18">
        <v>5334.96</v>
      </c>
      <c r="N88" s="18">
        <v>1626.89</v>
      </c>
      <c r="O88" s="18">
        <v>35359.129999999997</v>
      </c>
      <c r="P88" s="18">
        <v>1175.01</v>
      </c>
      <c r="Q88" s="18">
        <v>305.12</v>
      </c>
      <c r="R88" s="18">
        <v>70.09</v>
      </c>
      <c r="S88" s="18">
        <v>1550.22</v>
      </c>
      <c r="T88" s="18">
        <v>0</v>
      </c>
      <c r="U88" s="18">
        <v>0</v>
      </c>
      <c r="V88" s="18">
        <v>0</v>
      </c>
      <c r="W88" s="18">
        <v>0</v>
      </c>
      <c r="X88" s="18"/>
      <c r="Y88" s="9">
        <f t="shared" si="23"/>
        <v>29572.289999999997</v>
      </c>
      <c r="Z88" s="9">
        <f t="shared" si="24"/>
        <v>5640.08</v>
      </c>
      <c r="AA88" s="9">
        <f t="shared" si="25"/>
        <v>1696.98</v>
      </c>
      <c r="AB88" s="9">
        <f t="shared" si="26"/>
        <v>36909.35</v>
      </c>
    </row>
    <row r="89" spans="1:28" s="15" customFormat="1" ht="17.25" customHeight="1" x14ac:dyDescent="0.25">
      <c r="A89" s="17">
        <v>4</v>
      </c>
      <c r="B89" s="17" t="s">
        <v>872</v>
      </c>
      <c r="C89" s="17" t="s">
        <v>1579</v>
      </c>
      <c r="D89" s="17" t="s">
        <v>938</v>
      </c>
      <c r="E89" s="17" t="s">
        <v>939</v>
      </c>
      <c r="F89" s="17" t="s">
        <v>75</v>
      </c>
      <c r="G89" s="17" t="s">
        <v>76</v>
      </c>
      <c r="H89" s="17">
        <v>11817</v>
      </c>
      <c r="I89" s="17">
        <v>11737</v>
      </c>
      <c r="J89" s="17">
        <v>80</v>
      </c>
      <c r="K89" s="17" t="s">
        <v>37</v>
      </c>
      <c r="L89" s="18">
        <v>22058.06</v>
      </c>
      <c r="M89" s="18">
        <v>3643.16</v>
      </c>
      <c r="N89" s="18">
        <v>1406.08</v>
      </c>
      <c r="O89" s="18">
        <v>27107.3</v>
      </c>
      <c r="P89" s="18">
        <v>778.03</v>
      </c>
      <c r="Q89" s="18">
        <v>238.67</v>
      </c>
      <c r="R89" s="18">
        <v>47.52</v>
      </c>
      <c r="S89" s="18">
        <v>1064.22</v>
      </c>
      <c r="T89" s="18">
        <v>0</v>
      </c>
      <c r="U89" s="18">
        <v>0</v>
      </c>
      <c r="V89" s="18">
        <v>0</v>
      </c>
      <c r="W89" s="18">
        <v>0</v>
      </c>
      <c r="X89" s="18"/>
      <c r="Y89" s="9">
        <f t="shared" si="23"/>
        <v>22836.09</v>
      </c>
      <c r="Z89" s="9">
        <f t="shared" si="24"/>
        <v>3881.83</v>
      </c>
      <c r="AA89" s="9">
        <f t="shared" si="25"/>
        <v>1453.6</v>
      </c>
      <c r="AB89" s="9">
        <f t="shared" si="26"/>
        <v>28171.52</v>
      </c>
    </row>
    <row r="90" spans="1:28" s="15" customFormat="1" ht="17.25" customHeight="1" x14ac:dyDescent="0.25">
      <c r="A90" s="17">
        <v>5</v>
      </c>
      <c r="B90" s="17" t="s">
        <v>872</v>
      </c>
      <c r="C90" s="17" t="s">
        <v>1579</v>
      </c>
      <c r="D90" s="17" t="s">
        <v>940</v>
      </c>
      <c r="E90" s="17" t="s">
        <v>941</v>
      </c>
      <c r="F90" s="17" t="s">
        <v>75</v>
      </c>
      <c r="G90" s="17" t="s">
        <v>76</v>
      </c>
      <c r="H90" s="17">
        <v>1817</v>
      </c>
      <c r="I90" s="17">
        <v>1763</v>
      </c>
      <c r="J90" s="17">
        <v>54</v>
      </c>
      <c r="K90" s="17" t="s">
        <v>37</v>
      </c>
      <c r="L90" s="18">
        <v>16390.169999999998</v>
      </c>
      <c r="M90" s="18">
        <v>2923.73</v>
      </c>
      <c r="N90" s="18">
        <v>890.92</v>
      </c>
      <c r="O90" s="18">
        <v>20204.82</v>
      </c>
      <c r="P90" s="18">
        <v>599.55999999999995</v>
      </c>
      <c r="Q90" s="18">
        <v>176.05</v>
      </c>
      <c r="R90" s="18">
        <v>32.08</v>
      </c>
      <c r="S90" s="18">
        <v>807.69</v>
      </c>
      <c r="T90" s="18">
        <v>0</v>
      </c>
      <c r="U90" s="18">
        <v>0</v>
      </c>
      <c r="V90" s="18">
        <v>0</v>
      </c>
      <c r="W90" s="18">
        <v>0</v>
      </c>
      <c r="X90" s="18"/>
      <c r="Y90" s="9">
        <f t="shared" si="23"/>
        <v>16989.73</v>
      </c>
      <c r="Z90" s="9">
        <f t="shared" si="24"/>
        <v>3099.78</v>
      </c>
      <c r="AA90" s="9">
        <f t="shared" si="25"/>
        <v>923</v>
      </c>
      <c r="AB90" s="9">
        <f t="shared" si="26"/>
        <v>21012.51</v>
      </c>
    </row>
    <row r="91" spans="1:28" s="15" customFormat="1" ht="17.25" customHeight="1" x14ac:dyDescent="0.25">
      <c r="A91" s="17">
        <v>6</v>
      </c>
      <c r="B91" s="17" t="s">
        <v>872</v>
      </c>
      <c r="C91" s="17" t="s">
        <v>1579</v>
      </c>
      <c r="D91" s="17" t="s">
        <v>942</v>
      </c>
      <c r="E91" s="17" t="s">
        <v>943</v>
      </c>
      <c r="F91" s="17" t="s">
        <v>75</v>
      </c>
      <c r="G91" s="17" t="s">
        <v>76</v>
      </c>
      <c r="H91" s="17">
        <v>1585</v>
      </c>
      <c r="I91" s="17">
        <v>1511</v>
      </c>
      <c r="J91" s="17">
        <v>74</v>
      </c>
      <c r="K91" s="17" t="s">
        <v>37</v>
      </c>
      <c r="L91" s="18">
        <v>56082.3</v>
      </c>
      <c r="M91" s="18">
        <v>12798.51</v>
      </c>
      <c r="N91" s="18">
        <v>4483.63</v>
      </c>
      <c r="O91" s="18">
        <v>73364.44</v>
      </c>
      <c r="P91" s="18">
        <v>699.71</v>
      </c>
      <c r="Q91" s="18">
        <v>621.29</v>
      </c>
      <c r="R91" s="18">
        <v>43.96</v>
      </c>
      <c r="S91" s="18">
        <v>1364.96</v>
      </c>
      <c r="T91" s="18">
        <v>0</v>
      </c>
      <c r="U91" s="18">
        <v>0</v>
      </c>
      <c r="V91" s="18">
        <v>0</v>
      </c>
      <c r="W91" s="18">
        <v>0</v>
      </c>
      <c r="X91" s="18"/>
      <c r="Y91" s="9">
        <f t="shared" si="23"/>
        <v>56782.01</v>
      </c>
      <c r="Z91" s="9">
        <f t="shared" si="24"/>
        <v>13419.8</v>
      </c>
      <c r="AA91" s="9">
        <f t="shared" si="25"/>
        <v>4527.59</v>
      </c>
      <c r="AB91" s="9">
        <f t="shared" si="26"/>
        <v>74729.400000000009</v>
      </c>
    </row>
    <row r="92" spans="1:28" s="15" customFormat="1" ht="17.25" customHeight="1" x14ac:dyDescent="0.25">
      <c r="A92" s="17">
        <v>7</v>
      </c>
      <c r="B92" s="17" t="s">
        <v>868</v>
      </c>
      <c r="C92" s="17" t="s">
        <v>1579</v>
      </c>
      <c r="D92" s="17" t="s">
        <v>944</v>
      </c>
      <c r="E92" s="17" t="s">
        <v>945</v>
      </c>
      <c r="F92" s="17" t="s">
        <v>75</v>
      </c>
      <c r="G92" s="17" t="s">
        <v>946</v>
      </c>
      <c r="H92" s="17">
        <v>0</v>
      </c>
      <c r="I92" s="17">
        <v>0</v>
      </c>
      <c r="J92" s="17">
        <v>360</v>
      </c>
      <c r="K92" s="17" t="s">
        <v>107</v>
      </c>
      <c r="L92" s="18">
        <v>82404.490000000005</v>
      </c>
      <c r="M92" s="18">
        <v>920.33</v>
      </c>
      <c r="N92" s="18">
        <v>213.84</v>
      </c>
      <c r="O92" s="18">
        <v>83538.66</v>
      </c>
      <c r="P92" s="18">
        <v>2535.2399999999998</v>
      </c>
      <c r="Q92" s="18">
        <v>939.07</v>
      </c>
      <c r="R92" s="18">
        <v>213.84</v>
      </c>
      <c r="S92" s="18">
        <v>3688.15</v>
      </c>
      <c r="T92" s="18">
        <v>0</v>
      </c>
      <c r="U92" s="18">
        <v>0</v>
      </c>
      <c r="V92" s="18">
        <v>0</v>
      </c>
      <c r="W92" s="18">
        <v>0</v>
      </c>
      <c r="X92" s="18"/>
      <c r="Y92" s="9">
        <f t="shared" si="23"/>
        <v>84939.73000000001</v>
      </c>
      <c r="Z92" s="9">
        <f t="shared" si="24"/>
        <v>1859.4</v>
      </c>
      <c r="AA92" s="9">
        <f t="shared" si="25"/>
        <v>427.68</v>
      </c>
      <c r="AB92" s="9">
        <f t="shared" si="26"/>
        <v>87226.81</v>
      </c>
    </row>
    <row r="93" spans="1:28" s="15" customFormat="1" ht="17.25" customHeight="1" x14ac:dyDescent="0.25">
      <c r="A93" s="17">
        <v>8</v>
      </c>
      <c r="B93" s="17" t="s">
        <v>872</v>
      </c>
      <c r="C93" s="17" t="s">
        <v>1579</v>
      </c>
      <c r="D93" s="17" t="s">
        <v>947</v>
      </c>
      <c r="E93" s="17" t="s">
        <v>948</v>
      </c>
      <c r="F93" s="17" t="s">
        <v>75</v>
      </c>
      <c r="G93" s="17" t="s">
        <v>949</v>
      </c>
      <c r="H93" s="17">
        <v>360</v>
      </c>
      <c r="I93" s="17">
        <v>360</v>
      </c>
      <c r="J93" s="17">
        <v>360</v>
      </c>
      <c r="K93" s="17" t="s">
        <v>107</v>
      </c>
      <c r="L93" s="18">
        <v>82387.520000000004</v>
      </c>
      <c r="M93" s="18">
        <v>920.1</v>
      </c>
      <c r="N93" s="18">
        <v>213.84</v>
      </c>
      <c r="O93" s="18">
        <v>83521.460000000006</v>
      </c>
      <c r="P93" s="18">
        <v>2535.2399999999998</v>
      </c>
      <c r="Q93" s="18">
        <v>938.85</v>
      </c>
      <c r="R93" s="18">
        <v>213.84</v>
      </c>
      <c r="S93" s="18">
        <v>3687.93</v>
      </c>
      <c r="T93" s="18">
        <v>0</v>
      </c>
      <c r="U93" s="18">
        <v>0</v>
      </c>
      <c r="V93" s="18">
        <v>0</v>
      </c>
      <c r="W93" s="18">
        <v>0</v>
      </c>
      <c r="X93" s="18"/>
      <c r="Y93" s="9">
        <f t="shared" si="23"/>
        <v>84922.760000000009</v>
      </c>
      <c r="Z93" s="9">
        <f t="shared" si="24"/>
        <v>1858.95</v>
      </c>
      <c r="AA93" s="9">
        <f t="shared" si="25"/>
        <v>427.68</v>
      </c>
      <c r="AB93" s="9">
        <f t="shared" si="26"/>
        <v>87209.39</v>
      </c>
    </row>
    <row r="94" spans="1:28" s="15" customFormat="1" ht="17.25" customHeight="1" x14ac:dyDescent="0.25">
      <c r="A94" s="17">
        <v>9</v>
      </c>
      <c r="B94" s="17" t="s">
        <v>888</v>
      </c>
      <c r="C94" s="17" t="s">
        <v>1579</v>
      </c>
      <c r="D94" s="17" t="s">
        <v>950</v>
      </c>
      <c r="E94" s="17" t="s">
        <v>951</v>
      </c>
      <c r="F94" s="17" t="s">
        <v>75</v>
      </c>
      <c r="G94" s="17" t="s">
        <v>891</v>
      </c>
      <c r="H94" s="17">
        <v>725</v>
      </c>
      <c r="I94" s="17">
        <v>705</v>
      </c>
      <c r="J94" s="17">
        <v>20</v>
      </c>
      <c r="K94" s="17" t="s">
        <v>37</v>
      </c>
      <c r="L94" s="18">
        <v>7766.92</v>
      </c>
      <c r="M94" s="18">
        <v>1206.48</v>
      </c>
      <c r="N94" s="18">
        <v>298.18</v>
      </c>
      <c r="O94" s="18">
        <v>9271.58</v>
      </c>
      <c r="P94" s="18">
        <v>313.08999999999997</v>
      </c>
      <c r="Q94" s="18">
        <v>81.569999999999993</v>
      </c>
      <c r="R94" s="18">
        <v>11.88</v>
      </c>
      <c r="S94" s="18">
        <v>406.54</v>
      </c>
      <c r="T94" s="18">
        <v>0</v>
      </c>
      <c r="U94" s="18">
        <v>0</v>
      </c>
      <c r="V94" s="18">
        <v>0</v>
      </c>
      <c r="W94" s="18">
        <v>0</v>
      </c>
      <c r="X94" s="18"/>
      <c r="Y94" s="9">
        <f t="shared" si="23"/>
        <v>8080.01</v>
      </c>
      <c r="Z94" s="9">
        <f t="shared" si="24"/>
        <v>1288.05</v>
      </c>
      <c r="AA94" s="9">
        <f t="shared" si="25"/>
        <v>310.06</v>
      </c>
      <c r="AB94" s="9">
        <f t="shared" si="26"/>
        <v>9678.1200000000008</v>
      </c>
    </row>
    <row r="95" spans="1:28" s="15" customFormat="1" ht="17.25" customHeight="1" x14ac:dyDescent="0.25">
      <c r="A95" s="17">
        <v>10</v>
      </c>
      <c r="B95" s="17" t="s">
        <v>888</v>
      </c>
      <c r="C95" s="17" t="s">
        <v>1579</v>
      </c>
      <c r="D95" s="17" t="s">
        <v>952</v>
      </c>
      <c r="E95" s="17" t="s">
        <v>953</v>
      </c>
      <c r="F95" s="17" t="s">
        <v>75</v>
      </c>
      <c r="G95" s="17" t="s">
        <v>891</v>
      </c>
      <c r="H95" s="17">
        <v>7250</v>
      </c>
      <c r="I95" s="17">
        <v>7163</v>
      </c>
      <c r="J95" s="17">
        <v>87</v>
      </c>
      <c r="K95" s="17" t="s">
        <v>37</v>
      </c>
      <c r="L95" s="18">
        <v>75127.08</v>
      </c>
      <c r="M95" s="18">
        <v>15860.6</v>
      </c>
      <c r="N95" s="18">
        <v>2932.98</v>
      </c>
      <c r="O95" s="18">
        <v>93920.66</v>
      </c>
      <c r="P95" s="18">
        <v>1074.26</v>
      </c>
      <c r="Q95" s="18">
        <v>795.18</v>
      </c>
      <c r="R95" s="18">
        <v>51.68</v>
      </c>
      <c r="S95" s="18">
        <v>1921.12</v>
      </c>
      <c r="T95" s="18">
        <v>0</v>
      </c>
      <c r="U95" s="18">
        <v>0</v>
      </c>
      <c r="V95" s="18">
        <v>0</v>
      </c>
      <c r="W95" s="18">
        <v>0</v>
      </c>
      <c r="X95" s="18"/>
      <c r="Y95" s="9">
        <f t="shared" si="23"/>
        <v>76201.34</v>
      </c>
      <c r="Z95" s="9">
        <f t="shared" si="24"/>
        <v>16655.78</v>
      </c>
      <c r="AA95" s="9">
        <f t="shared" si="25"/>
        <v>2984.66</v>
      </c>
      <c r="AB95" s="9">
        <f t="shared" si="26"/>
        <v>95841.78</v>
      </c>
    </row>
    <row r="96" spans="1:28" s="15" customFormat="1" ht="17.25" customHeight="1" x14ac:dyDescent="0.25">
      <c r="A96" s="17">
        <v>11</v>
      </c>
      <c r="B96" s="17" t="s">
        <v>888</v>
      </c>
      <c r="C96" s="17" t="s">
        <v>1579</v>
      </c>
      <c r="D96" s="17" t="s">
        <v>954</v>
      </c>
      <c r="E96" s="17" t="s">
        <v>955</v>
      </c>
      <c r="F96" s="17" t="s">
        <v>75</v>
      </c>
      <c r="G96" s="17" t="s">
        <v>891</v>
      </c>
      <c r="H96" s="17">
        <v>13802</v>
      </c>
      <c r="I96" s="17">
        <v>13802</v>
      </c>
      <c r="J96" s="17">
        <v>954</v>
      </c>
      <c r="K96" s="17" t="s">
        <v>769</v>
      </c>
      <c r="L96" s="18">
        <v>81475.83</v>
      </c>
      <c r="M96" s="18">
        <v>7773.39</v>
      </c>
      <c r="N96" s="18">
        <v>5186.71</v>
      </c>
      <c r="O96" s="18">
        <v>94435.93</v>
      </c>
      <c r="P96" s="18">
        <v>7032.1</v>
      </c>
      <c r="Q96" s="18">
        <v>860.68</v>
      </c>
      <c r="R96" s="18">
        <v>566.67999999999995</v>
      </c>
      <c r="S96" s="18">
        <v>8459.4599999999991</v>
      </c>
      <c r="T96" s="18">
        <v>0</v>
      </c>
      <c r="U96" s="18">
        <v>0</v>
      </c>
      <c r="V96" s="18">
        <v>0</v>
      </c>
      <c r="W96" s="18">
        <v>0</v>
      </c>
      <c r="X96" s="18"/>
      <c r="Y96" s="9">
        <f t="shared" si="23"/>
        <v>88507.930000000008</v>
      </c>
      <c r="Z96" s="9">
        <f t="shared" si="24"/>
        <v>8634.07</v>
      </c>
      <c r="AA96" s="9">
        <f t="shared" si="25"/>
        <v>5753.39</v>
      </c>
      <c r="AB96" s="9">
        <f t="shared" si="26"/>
        <v>102895.38999999998</v>
      </c>
    </row>
    <row r="97" spans="1:28" s="15" customFormat="1" ht="17.25" customHeight="1" x14ac:dyDescent="0.25">
      <c r="A97" s="17">
        <v>12</v>
      </c>
      <c r="B97" s="17" t="s">
        <v>888</v>
      </c>
      <c r="C97" s="17" t="s">
        <v>1579</v>
      </c>
      <c r="D97" s="17" t="s">
        <v>956</v>
      </c>
      <c r="E97" s="17" t="s">
        <v>957</v>
      </c>
      <c r="F97" s="17" t="s">
        <v>75</v>
      </c>
      <c r="G97" s="17" t="s">
        <v>891</v>
      </c>
      <c r="H97" s="17">
        <v>4440</v>
      </c>
      <c r="I97" s="17">
        <v>4245</v>
      </c>
      <c r="J97" s="17">
        <v>195</v>
      </c>
      <c r="K97" s="17" t="s">
        <v>37</v>
      </c>
      <c r="L97" s="18">
        <v>38744.42</v>
      </c>
      <c r="M97" s="18">
        <v>1416.93</v>
      </c>
      <c r="N97" s="18">
        <v>228.1</v>
      </c>
      <c r="O97" s="18">
        <v>40389.449999999997</v>
      </c>
      <c r="P97" s="18">
        <v>1423.24</v>
      </c>
      <c r="Q97" s="18">
        <v>394.71</v>
      </c>
      <c r="R97" s="18">
        <v>115.83</v>
      </c>
      <c r="S97" s="18">
        <v>1933.78</v>
      </c>
      <c r="T97" s="18">
        <v>0</v>
      </c>
      <c r="U97" s="18">
        <v>0</v>
      </c>
      <c r="V97" s="18">
        <v>0</v>
      </c>
      <c r="W97" s="18">
        <v>0</v>
      </c>
      <c r="X97" s="18"/>
      <c r="Y97" s="9">
        <f t="shared" si="23"/>
        <v>40167.659999999996</v>
      </c>
      <c r="Z97" s="9">
        <f t="shared" si="24"/>
        <v>1811.64</v>
      </c>
      <c r="AA97" s="9">
        <f t="shared" si="25"/>
        <v>343.93</v>
      </c>
      <c r="AB97" s="9">
        <f t="shared" si="26"/>
        <v>42323.229999999996</v>
      </c>
    </row>
    <row r="98" spans="1:28" s="15" customFormat="1" ht="17.25" customHeight="1" x14ac:dyDescent="0.25">
      <c r="A98" s="17">
        <v>13</v>
      </c>
      <c r="B98" s="17" t="s">
        <v>888</v>
      </c>
      <c r="C98" s="17" t="s">
        <v>1579</v>
      </c>
      <c r="D98" s="17" t="s">
        <v>958</v>
      </c>
      <c r="E98" s="17" t="s">
        <v>959</v>
      </c>
      <c r="F98" s="17" t="s">
        <v>75</v>
      </c>
      <c r="G98" s="17" t="s">
        <v>891</v>
      </c>
      <c r="H98" s="17">
        <v>1753</v>
      </c>
      <c r="I98" s="17">
        <v>1633</v>
      </c>
      <c r="J98" s="17">
        <v>120</v>
      </c>
      <c r="K98" s="17" t="s">
        <v>37</v>
      </c>
      <c r="L98" s="18">
        <v>26403.33</v>
      </c>
      <c r="M98" s="18">
        <v>3778.3</v>
      </c>
      <c r="N98" s="18">
        <v>1319.94</v>
      </c>
      <c r="O98" s="18">
        <v>31501.57</v>
      </c>
      <c r="P98" s="18">
        <v>1162.9000000000001</v>
      </c>
      <c r="Q98" s="18">
        <v>280.7</v>
      </c>
      <c r="R98" s="18">
        <v>71.28</v>
      </c>
      <c r="S98" s="18">
        <v>1514.88</v>
      </c>
      <c r="T98" s="18">
        <v>0</v>
      </c>
      <c r="U98" s="18">
        <v>0</v>
      </c>
      <c r="V98" s="18">
        <v>0</v>
      </c>
      <c r="W98" s="18">
        <v>0</v>
      </c>
      <c r="X98" s="18"/>
      <c r="Y98" s="9">
        <f t="shared" si="23"/>
        <v>27566.230000000003</v>
      </c>
      <c r="Z98" s="9">
        <f t="shared" si="24"/>
        <v>4059</v>
      </c>
      <c r="AA98" s="9">
        <f t="shared" si="25"/>
        <v>1391.22</v>
      </c>
      <c r="AB98" s="9">
        <f t="shared" si="26"/>
        <v>33016.449999999997</v>
      </c>
    </row>
    <row r="99" spans="1:28" s="15" customFormat="1" ht="17.25" customHeight="1" x14ac:dyDescent="0.25">
      <c r="A99" s="17">
        <v>14</v>
      </c>
      <c r="B99" s="17" t="s">
        <v>888</v>
      </c>
      <c r="C99" s="17" t="s">
        <v>1579</v>
      </c>
      <c r="D99" s="17" t="s">
        <v>960</v>
      </c>
      <c r="E99" s="17" t="s">
        <v>961</v>
      </c>
      <c r="F99" s="17" t="s">
        <v>75</v>
      </c>
      <c r="G99" s="17" t="s">
        <v>906</v>
      </c>
      <c r="H99" s="17">
        <v>8856</v>
      </c>
      <c r="I99" s="17">
        <v>8242</v>
      </c>
      <c r="J99" s="17">
        <v>614</v>
      </c>
      <c r="K99" s="17" t="s">
        <v>37</v>
      </c>
      <c r="L99" s="18">
        <v>48761.96</v>
      </c>
      <c r="M99" s="18">
        <v>6804.09</v>
      </c>
      <c r="N99" s="18">
        <v>3392.4</v>
      </c>
      <c r="O99" s="18">
        <v>58958.45</v>
      </c>
      <c r="P99" s="18">
        <v>4289.58</v>
      </c>
      <c r="Q99" s="18">
        <v>520.54999999999995</v>
      </c>
      <c r="R99" s="18">
        <v>364.72</v>
      </c>
      <c r="S99" s="18">
        <v>5174.8500000000004</v>
      </c>
      <c r="T99" s="18">
        <v>0</v>
      </c>
      <c r="U99" s="18">
        <v>0</v>
      </c>
      <c r="V99" s="18">
        <v>0</v>
      </c>
      <c r="W99" s="18">
        <v>0</v>
      </c>
      <c r="X99" s="18"/>
      <c r="Y99" s="9">
        <f t="shared" si="23"/>
        <v>53051.54</v>
      </c>
      <c r="Z99" s="9">
        <f t="shared" si="24"/>
        <v>7324.64</v>
      </c>
      <c r="AA99" s="9">
        <f t="shared" si="25"/>
        <v>3757.12</v>
      </c>
      <c r="AB99" s="9">
        <f t="shared" si="26"/>
        <v>64133.299999999996</v>
      </c>
    </row>
    <row r="100" spans="1:28" s="15" customFormat="1" ht="17.25" customHeight="1" x14ac:dyDescent="0.25">
      <c r="A100" s="17">
        <v>15</v>
      </c>
      <c r="B100" s="17" t="s">
        <v>888</v>
      </c>
      <c r="C100" s="17" t="s">
        <v>1579</v>
      </c>
      <c r="D100" s="17" t="s">
        <v>962</v>
      </c>
      <c r="E100" s="17" t="s">
        <v>963</v>
      </c>
      <c r="F100" s="17" t="s">
        <v>75</v>
      </c>
      <c r="G100" s="17" t="s">
        <v>964</v>
      </c>
      <c r="H100" s="17">
        <v>0</v>
      </c>
      <c r="I100" s="17">
        <v>0</v>
      </c>
      <c r="J100" s="17">
        <v>0</v>
      </c>
      <c r="K100" s="17" t="s">
        <v>37</v>
      </c>
      <c r="L100" s="18">
        <v>91658.58</v>
      </c>
      <c r="M100" s="18">
        <v>9077.4699999999993</v>
      </c>
      <c r="N100" s="18">
        <v>213.84</v>
      </c>
      <c r="O100" s="18">
        <v>100949.89</v>
      </c>
      <c r="P100" s="18">
        <v>159.24</v>
      </c>
      <c r="Q100" s="18">
        <v>948.83</v>
      </c>
      <c r="R100" s="18">
        <v>0</v>
      </c>
      <c r="S100" s="18">
        <v>1108.07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9">
        <f t="shared" si="23"/>
        <v>91817.82</v>
      </c>
      <c r="Z100" s="9">
        <f t="shared" si="24"/>
        <v>10026.299999999999</v>
      </c>
      <c r="AA100" s="9">
        <f t="shared" si="25"/>
        <v>213.84</v>
      </c>
      <c r="AB100" s="9">
        <f t="shared" si="26"/>
        <v>102057.96</v>
      </c>
    </row>
    <row r="101" spans="1:28" s="15" customFormat="1" ht="17.25" customHeight="1" x14ac:dyDescent="0.25">
      <c r="A101" s="17">
        <v>16</v>
      </c>
      <c r="B101" s="17" t="s">
        <v>888</v>
      </c>
      <c r="C101" s="17" t="s">
        <v>1579</v>
      </c>
      <c r="D101" s="17" t="s">
        <v>965</v>
      </c>
      <c r="E101" s="17" t="s">
        <v>966</v>
      </c>
      <c r="F101" s="17" t="s">
        <v>75</v>
      </c>
      <c r="G101" s="17" t="s">
        <v>967</v>
      </c>
      <c r="H101" s="17">
        <v>0</v>
      </c>
      <c r="I101" s="17">
        <v>0</v>
      </c>
      <c r="J101" s="17">
        <v>0</v>
      </c>
      <c r="K101" s="17" t="s">
        <v>302</v>
      </c>
      <c r="L101" s="18">
        <v>91658.58</v>
      </c>
      <c r="M101" s="18">
        <v>9077.52</v>
      </c>
      <c r="N101" s="18">
        <v>213.84</v>
      </c>
      <c r="O101" s="18">
        <v>100949.94</v>
      </c>
      <c r="P101" s="18">
        <v>159.24</v>
      </c>
      <c r="Q101" s="18">
        <v>948.83</v>
      </c>
      <c r="R101" s="18">
        <v>0</v>
      </c>
      <c r="S101" s="18">
        <v>1108.07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9">
        <f t="shared" si="23"/>
        <v>91817.82</v>
      </c>
      <c r="Z101" s="9">
        <f t="shared" si="24"/>
        <v>10026.35</v>
      </c>
      <c r="AA101" s="9">
        <f t="shared" si="25"/>
        <v>213.84</v>
      </c>
      <c r="AB101" s="9">
        <f t="shared" si="26"/>
        <v>102058.01000000001</v>
      </c>
    </row>
    <row r="102" spans="1:28" s="15" customFormat="1" ht="17.25" customHeight="1" x14ac:dyDescent="0.25">
      <c r="A102" s="17">
        <v>17</v>
      </c>
      <c r="B102" s="17" t="s">
        <v>888</v>
      </c>
      <c r="C102" s="17" t="s">
        <v>1579</v>
      </c>
      <c r="D102" s="17" t="s">
        <v>968</v>
      </c>
      <c r="E102" s="17" t="s">
        <v>969</v>
      </c>
      <c r="F102" s="17" t="s">
        <v>75</v>
      </c>
      <c r="G102" s="17" t="s">
        <v>967</v>
      </c>
      <c r="H102" s="17">
        <v>0</v>
      </c>
      <c r="I102" s="17">
        <v>0</v>
      </c>
      <c r="J102" s="17">
        <v>0</v>
      </c>
      <c r="K102" s="17" t="s">
        <v>302</v>
      </c>
      <c r="L102" s="18">
        <v>78865.09</v>
      </c>
      <c r="M102" s="18">
        <v>920.69</v>
      </c>
      <c r="N102" s="18">
        <v>0</v>
      </c>
      <c r="O102" s="18">
        <v>79785.78</v>
      </c>
      <c r="P102" s="18">
        <v>159.24</v>
      </c>
      <c r="Q102" s="18">
        <v>912.44</v>
      </c>
      <c r="R102" s="18">
        <v>0</v>
      </c>
      <c r="S102" s="18">
        <v>1071.68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9">
        <f t="shared" si="23"/>
        <v>79024.33</v>
      </c>
      <c r="Z102" s="9">
        <f t="shared" si="24"/>
        <v>1833.13</v>
      </c>
      <c r="AA102" s="9">
        <f t="shared" si="25"/>
        <v>0</v>
      </c>
      <c r="AB102" s="9">
        <f t="shared" si="26"/>
        <v>80857.459999999992</v>
      </c>
    </row>
    <row r="103" spans="1:28" s="15" customFormat="1" ht="17.25" customHeight="1" x14ac:dyDescent="0.25">
      <c r="A103" s="17">
        <v>18</v>
      </c>
      <c r="B103" s="17" t="s">
        <v>970</v>
      </c>
      <c r="C103" s="17" t="s">
        <v>1579</v>
      </c>
      <c r="D103" s="17" t="s">
        <v>971</v>
      </c>
      <c r="E103" s="17" t="s">
        <v>972</v>
      </c>
      <c r="F103" s="17" t="s">
        <v>75</v>
      </c>
      <c r="G103" s="17" t="s">
        <v>973</v>
      </c>
      <c r="H103" s="17">
        <v>1753</v>
      </c>
      <c r="I103" s="17">
        <v>370</v>
      </c>
      <c r="J103" s="17">
        <v>1383</v>
      </c>
      <c r="K103" s="17" t="s">
        <v>37</v>
      </c>
      <c r="L103" s="18">
        <v>29765.84</v>
      </c>
      <c r="M103" s="18">
        <v>4374.24</v>
      </c>
      <c r="N103" s="18">
        <v>2428.62</v>
      </c>
      <c r="O103" s="18">
        <v>36568.699999999997</v>
      </c>
      <c r="P103" s="18">
        <v>9267.9599999999991</v>
      </c>
      <c r="Q103" s="18">
        <v>332.16</v>
      </c>
      <c r="R103" s="18">
        <v>821.5</v>
      </c>
      <c r="S103" s="18">
        <v>10421.620000000001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9">
        <f t="shared" si="23"/>
        <v>39033.800000000003</v>
      </c>
      <c r="Z103" s="9">
        <f t="shared" si="24"/>
        <v>4706.3999999999996</v>
      </c>
      <c r="AA103" s="9">
        <f t="shared" si="25"/>
        <v>3250.12</v>
      </c>
      <c r="AB103" s="9">
        <f t="shared" si="26"/>
        <v>46990.32</v>
      </c>
    </row>
    <row r="104" spans="1:28" s="15" customFormat="1" ht="17.25" customHeight="1" x14ac:dyDescent="0.25">
      <c r="A104" s="17">
        <v>19</v>
      </c>
      <c r="B104" s="17" t="s">
        <v>888</v>
      </c>
      <c r="C104" s="17" t="s">
        <v>1579</v>
      </c>
      <c r="D104" s="17" t="s">
        <v>974</v>
      </c>
      <c r="E104" s="17" t="s">
        <v>975</v>
      </c>
      <c r="F104" s="17" t="s">
        <v>75</v>
      </c>
      <c r="G104" s="17" t="s">
        <v>976</v>
      </c>
      <c r="H104" s="17">
        <v>0</v>
      </c>
      <c r="I104" s="17">
        <v>0</v>
      </c>
      <c r="J104" s="17">
        <v>0</v>
      </c>
      <c r="K104" s="17" t="s">
        <v>302</v>
      </c>
      <c r="L104" s="18">
        <v>76541.7</v>
      </c>
      <c r="M104" s="18">
        <v>14201.26</v>
      </c>
      <c r="N104" s="18">
        <v>5141.88</v>
      </c>
      <c r="O104" s="18">
        <v>95884.84</v>
      </c>
      <c r="P104" s="18">
        <v>159.24</v>
      </c>
      <c r="Q104" s="18">
        <v>843.55</v>
      </c>
      <c r="R104" s="18">
        <v>0</v>
      </c>
      <c r="S104" s="18">
        <v>1002.79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9">
        <f t="shared" si="23"/>
        <v>76700.94</v>
      </c>
      <c r="Z104" s="9">
        <f t="shared" si="24"/>
        <v>15044.81</v>
      </c>
      <c r="AA104" s="9">
        <f t="shared" si="25"/>
        <v>5141.88</v>
      </c>
      <c r="AB104" s="9">
        <f t="shared" si="26"/>
        <v>96887.62999999999</v>
      </c>
    </row>
    <row r="105" spans="1:28" s="12" customFormat="1" ht="16.5" customHeight="1" x14ac:dyDescent="0.25">
      <c r="A105" s="10"/>
      <c r="B105" s="10"/>
      <c r="C105" s="10" t="s">
        <v>71</v>
      </c>
      <c r="D105" s="10"/>
      <c r="E105" s="10"/>
      <c r="F105" s="10"/>
      <c r="G105" s="10"/>
      <c r="H105" s="10"/>
      <c r="I105" s="10"/>
      <c r="J105" s="11">
        <f>SUM(J86:J104)</f>
        <v>4885</v>
      </c>
      <c r="K105" s="10"/>
      <c r="L105" s="11">
        <f t="shared" ref="L105:AB105" si="27">SUM(L86:L104)</f>
        <v>966073.24999999977</v>
      </c>
      <c r="M105" s="11">
        <f t="shared" si="27"/>
        <v>104119.13</v>
      </c>
      <c r="N105" s="11">
        <f t="shared" si="27"/>
        <v>33458.75</v>
      </c>
      <c r="O105" s="11">
        <f t="shared" si="27"/>
        <v>1103651.1299999999</v>
      </c>
      <c r="P105" s="11">
        <f t="shared" si="27"/>
        <v>36960.629999999997</v>
      </c>
      <c r="Q105" s="11">
        <f t="shared" si="27"/>
        <v>10484.84</v>
      </c>
      <c r="R105" s="11">
        <f t="shared" si="27"/>
        <v>2901.7</v>
      </c>
      <c r="S105" s="11">
        <f t="shared" si="27"/>
        <v>50347.17</v>
      </c>
      <c r="T105" s="11">
        <f t="shared" si="27"/>
        <v>0</v>
      </c>
      <c r="U105" s="11">
        <f t="shared" si="27"/>
        <v>0</v>
      </c>
      <c r="V105" s="11">
        <f t="shared" si="27"/>
        <v>0</v>
      </c>
      <c r="W105" s="11">
        <f t="shared" si="27"/>
        <v>0</v>
      </c>
      <c r="X105" s="11">
        <f t="shared" si="27"/>
        <v>0</v>
      </c>
      <c r="Y105" s="11">
        <f t="shared" si="27"/>
        <v>1003033.8800000001</v>
      </c>
      <c r="Z105" s="11">
        <f t="shared" si="27"/>
        <v>114603.97</v>
      </c>
      <c r="AA105" s="11">
        <f t="shared" si="27"/>
        <v>36360.449999999997</v>
      </c>
      <c r="AB105" s="11">
        <f t="shared" si="27"/>
        <v>1153998.2999999998</v>
      </c>
    </row>
    <row r="106" spans="1:28" s="12" customFormat="1" ht="16.5" customHeight="1" x14ac:dyDescent="0.25">
      <c r="A106" s="10"/>
      <c r="B106" s="10"/>
      <c r="C106" s="10" t="s">
        <v>119</v>
      </c>
      <c r="D106" s="10"/>
      <c r="E106" s="10"/>
      <c r="F106" s="10"/>
      <c r="G106" s="10"/>
      <c r="H106" s="10"/>
      <c r="I106" s="10"/>
      <c r="J106" s="11">
        <f>J105+J85</f>
        <v>17952</v>
      </c>
      <c r="K106" s="11"/>
      <c r="L106" s="11">
        <f t="shared" ref="L106:AA106" si="28">L105+L85</f>
        <v>2574093.0099999998</v>
      </c>
      <c r="M106" s="11">
        <f t="shared" si="28"/>
        <v>170951.64</v>
      </c>
      <c r="N106" s="11">
        <f t="shared" si="28"/>
        <v>49940.41</v>
      </c>
      <c r="O106" s="11">
        <f t="shared" si="28"/>
        <v>2794985.0599999996</v>
      </c>
      <c r="P106" s="11">
        <f t="shared" si="28"/>
        <v>110510</v>
      </c>
      <c r="Q106" s="11">
        <f t="shared" si="28"/>
        <v>28115.83</v>
      </c>
      <c r="R106" s="11">
        <f t="shared" si="28"/>
        <v>8723.0499999999993</v>
      </c>
      <c r="S106" s="11">
        <f t="shared" si="28"/>
        <v>147348.88</v>
      </c>
      <c r="T106" s="11">
        <f t="shared" si="28"/>
        <v>700032</v>
      </c>
      <c r="U106" s="11">
        <f t="shared" si="28"/>
        <v>0</v>
      </c>
      <c r="V106" s="11">
        <f t="shared" si="28"/>
        <v>0</v>
      </c>
      <c r="W106" s="11">
        <f t="shared" si="28"/>
        <v>155854</v>
      </c>
      <c r="X106" s="11">
        <f t="shared" si="28"/>
        <v>155854</v>
      </c>
      <c r="Y106" s="11">
        <f t="shared" si="28"/>
        <v>2684603.0100000002</v>
      </c>
      <c r="Z106" s="11">
        <f t="shared" si="28"/>
        <v>199067.47000000003</v>
      </c>
      <c r="AA106" s="11">
        <f t="shared" si="28"/>
        <v>58663.459999999992</v>
      </c>
      <c r="AB106" s="11">
        <f>AB105+AB85</f>
        <v>3486511.94</v>
      </c>
    </row>
    <row r="107" spans="1:28" ht="18" customHeight="1" x14ac:dyDescent="0.25"/>
    <row r="108" spans="1:28" ht="18" customHeight="1" x14ac:dyDescent="0.25"/>
    <row r="111" spans="1:28" ht="15.75" x14ac:dyDescent="0.25">
      <c r="E111" s="13" t="s">
        <v>120</v>
      </c>
      <c r="G111" s="14"/>
      <c r="H111" s="14"/>
      <c r="I111" s="14"/>
      <c r="J111" s="14"/>
      <c r="K111" s="14"/>
      <c r="L111" s="13" t="s">
        <v>122</v>
      </c>
      <c r="M111" s="13"/>
      <c r="O111" s="14"/>
      <c r="Q111" s="14"/>
      <c r="R111" s="13" t="s">
        <v>121</v>
      </c>
      <c r="T111" s="14"/>
      <c r="U111" s="14"/>
      <c r="W111" s="14"/>
      <c r="X111" s="14"/>
      <c r="Y111" s="13" t="s">
        <v>123</v>
      </c>
      <c r="Z111" s="14"/>
      <c r="AA111" s="14"/>
      <c r="AB111" s="14"/>
    </row>
    <row r="112" spans="1:28" ht="15.75" x14ac:dyDescent="0.25">
      <c r="E112" s="13" t="s">
        <v>124</v>
      </c>
      <c r="G112" s="14"/>
      <c r="H112" s="14"/>
      <c r="I112" s="14"/>
      <c r="J112" s="14"/>
      <c r="K112" s="14"/>
      <c r="L112" s="13" t="s">
        <v>124</v>
      </c>
      <c r="M112" s="13"/>
      <c r="O112" s="14"/>
      <c r="Q112" s="14"/>
      <c r="R112" s="13" t="s">
        <v>124</v>
      </c>
      <c r="T112" s="14"/>
      <c r="U112" s="14"/>
      <c r="W112" s="14"/>
      <c r="X112" s="14"/>
      <c r="Y112" s="13" t="s">
        <v>124</v>
      </c>
      <c r="Z112" s="14"/>
      <c r="AA112" s="14"/>
      <c r="AB112" s="14"/>
    </row>
    <row r="115" spans="1:31" ht="32.25" customHeight="1" x14ac:dyDescent="0.55000000000000004">
      <c r="A115" s="75" t="s">
        <v>0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1"/>
      <c r="AD115" s="1"/>
      <c r="AE115" s="1"/>
    </row>
    <row r="116" spans="1:31" ht="21.75" customHeight="1" x14ac:dyDescent="0.4">
      <c r="A116" s="76" t="s">
        <v>1650</v>
      </c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2"/>
      <c r="AD116" s="2"/>
      <c r="AE116" s="2"/>
    </row>
    <row r="117" spans="1:31" s="5" customFormat="1" ht="20.25" customHeight="1" x14ac:dyDescent="0.35">
      <c r="A117" s="3" t="s">
        <v>1</v>
      </c>
      <c r="B117" s="4"/>
      <c r="C117" s="3"/>
      <c r="D117" s="3"/>
      <c r="F117" s="3" t="s">
        <v>918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s="7" customFormat="1" ht="90" x14ac:dyDescent="0.25">
      <c r="A118" s="6" t="s">
        <v>3</v>
      </c>
      <c r="B118" s="6" t="s">
        <v>4</v>
      </c>
      <c r="C118" s="6" t="s">
        <v>5</v>
      </c>
      <c r="D118" s="6" t="s">
        <v>6</v>
      </c>
      <c r="E118" s="6" t="s">
        <v>7</v>
      </c>
      <c r="F118" s="6" t="s">
        <v>8</v>
      </c>
      <c r="G118" s="6" t="s">
        <v>9</v>
      </c>
      <c r="H118" s="6" t="s">
        <v>10</v>
      </c>
      <c r="I118" s="6" t="s">
        <v>11</v>
      </c>
      <c r="J118" s="6" t="s">
        <v>12</v>
      </c>
      <c r="K118" s="6" t="s">
        <v>13</v>
      </c>
      <c r="L118" s="6" t="s">
        <v>14</v>
      </c>
      <c r="M118" s="6" t="s">
        <v>15</v>
      </c>
      <c r="N118" s="6" t="s">
        <v>16</v>
      </c>
      <c r="O118" s="6" t="s">
        <v>17</v>
      </c>
      <c r="P118" s="6" t="s">
        <v>18</v>
      </c>
      <c r="Q118" s="6" t="s">
        <v>19</v>
      </c>
      <c r="R118" s="6" t="s">
        <v>20</v>
      </c>
      <c r="S118" s="6" t="s">
        <v>21</v>
      </c>
      <c r="T118" s="6" t="s">
        <v>22</v>
      </c>
      <c r="U118" s="6" t="s">
        <v>23</v>
      </c>
      <c r="V118" s="6" t="s">
        <v>24</v>
      </c>
      <c r="W118" s="6" t="s">
        <v>25</v>
      </c>
      <c r="X118" s="6" t="s">
        <v>26</v>
      </c>
      <c r="Y118" s="6" t="s">
        <v>27</v>
      </c>
      <c r="Z118" s="6" t="s">
        <v>28</v>
      </c>
      <c r="AA118" s="6" t="s">
        <v>29</v>
      </c>
      <c r="AB118" s="6" t="s">
        <v>30</v>
      </c>
    </row>
    <row r="119" spans="1:31" s="15" customFormat="1" ht="18" customHeight="1" x14ac:dyDescent="0.25">
      <c r="A119" s="17">
        <v>1</v>
      </c>
      <c r="B119" s="17" t="s">
        <v>1653</v>
      </c>
      <c r="C119" s="17" t="s">
        <v>869</v>
      </c>
      <c r="D119" s="17" t="s">
        <v>1654</v>
      </c>
      <c r="E119" s="17" t="s">
        <v>1655</v>
      </c>
      <c r="F119" s="17" t="s">
        <v>35</v>
      </c>
      <c r="G119" s="17" t="s">
        <v>1656</v>
      </c>
      <c r="H119" s="17">
        <v>100</v>
      </c>
      <c r="I119" s="17">
        <v>0</v>
      </c>
      <c r="J119" s="17">
        <v>100</v>
      </c>
      <c r="K119" s="17" t="s">
        <v>37</v>
      </c>
      <c r="L119" s="18">
        <v>272089</v>
      </c>
      <c r="M119" s="18">
        <v>0</v>
      </c>
      <c r="N119" s="18">
        <v>0</v>
      </c>
      <c r="O119" s="18">
        <v>272089</v>
      </c>
      <c r="P119" s="18">
        <v>730.13</v>
      </c>
      <c r="Q119" s="18">
        <v>0</v>
      </c>
      <c r="R119" s="18">
        <v>44.55</v>
      </c>
      <c r="S119" s="18">
        <v>774.68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9">
        <f t="shared" ref="Y119" si="29">L119+P119-U119</f>
        <v>272819.13</v>
      </c>
      <c r="Z119" s="9">
        <f t="shared" ref="Z119" si="30">M119+Q119-V119</f>
        <v>0</v>
      </c>
      <c r="AA119" s="9">
        <f t="shared" ref="AA119" si="31">N119+R119-W119</f>
        <v>44.55</v>
      </c>
      <c r="AB119" s="9">
        <f t="shared" ref="AB119" si="32">O119+S119-X119</f>
        <v>272863.68</v>
      </c>
    </row>
    <row r="120" spans="1:31" s="15" customFormat="1" ht="18" customHeight="1" x14ac:dyDescent="0.25">
      <c r="A120" s="17">
        <v>2</v>
      </c>
      <c r="B120" s="17" t="s">
        <v>1657</v>
      </c>
      <c r="C120" s="17" t="s">
        <v>869</v>
      </c>
      <c r="D120" s="17" t="s">
        <v>1658</v>
      </c>
      <c r="E120" s="17" t="s">
        <v>1659</v>
      </c>
      <c r="F120" s="17" t="s">
        <v>35</v>
      </c>
      <c r="G120" s="17" t="s">
        <v>1660</v>
      </c>
      <c r="H120" s="17">
        <v>1</v>
      </c>
      <c r="I120" s="17">
        <v>0</v>
      </c>
      <c r="J120" s="17">
        <v>1</v>
      </c>
      <c r="K120" s="17" t="s">
        <v>37</v>
      </c>
      <c r="L120" s="18">
        <v>272089</v>
      </c>
      <c r="M120" s="18">
        <v>0</v>
      </c>
      <c r="N120" s="18">
        <v>0</v>
      </c>
      <c r="O120" s="18">
        <v>272089</v>
      </c>
      <c r="P120" s="18">
        <v>218.7</v>
      </c>
      <c r="Q120" s="18">
        <v>0</v>
      </c>
      <c r="R120" s="18">
        <v>0.45</v>
      </c>
      <c r="S120" s="18">
        <v>219.15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9">
        <f t="shared" ref="Y120:Y142" si="33">L120+P120-U120</f>
        <v>272307.7</v>
      </c>
      <c r="Z120" s="9">
        <f t="shared" ref="Z120:Z142" si="34">M120+Q120-V120</f>
        <v>0</v>
      </c>
      <c r="AA120" s="9">
        <f t="shared" ref="AA120:AA142" si="35">N120+R120-W120</f>
        <v>0.45</v>
      </c>
      <c r="AB120" s="9">
        <f t="shared" ref="AB120:AB142" si="36">O120+S120-X120</f>
        <v>272308.15000000002</v>
      </c>
    </row>
    <row r="121" spans="1:31" s="15" customFormat="1" ht="18" customHeight="1" x14ac:dyDescent="0.25">
      <c r="A121" s="17">
        <v>3</v>
      </c>
      <c r="B121" s="17" t="s">
        <v>868</v>
      </c>
      <c r="C121" s="17" t="s">
        <v>869</v>
      </c>
      <c r="D121" s="17" t="s">
        <v>870</v>
      </c>
      <c r="E121" s="17" t="s">
        <v>871</v>
      </c>
      <c r="F121" s="17" t="s">
        <v>35</v>
      </c>
      <c r="G121" s="17" t="s">
        <v>144</v>
      </c>
      <c r="H121" s="17">
        <v>38032</v>
      </c>
      <c r="I121" s="17">
        <v>35450</v>
      </c>
      <c r="J121" s="17">
        <v>2582</v>
      </c>
      <c r="K121" s="17" t="s">
        <v>37</v>
      </c>
      <c r="L121" s="18">
        <v>96818.87</v>
      </c>
      <c r="M121" s="18">
        <v>646.87</v>
      </c>
      <c r="N121" s="18">
        <v>2108.79</v>
      </c>
      <c r="O121" s="18">
        <v>99574.53</v>
      </c>
      <c r="P121" s="18">
        <v>13920.9</v>
      </c>
      <c r="Q121" s="18">
        <v>998.44</v>
      </c>
      <c r="R121" s="18">
        <v>1150.28</v>
      </c>
      <c r="S121" s="18">
        <v>16069.62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9">
        <f t="shared" si="33"/>
        <v>110739.76999999999</v>
      </c>
      <c r="Z121" s="9">
        <f t="shared" si="34"/>
        <v>1645.31</v>
      </c>
      <c r="AA121" s="9">
        <f t="shared" si="35"/>
        <v>3259.0699999999997</v>
      </c>
      <c r="AB121" s="9">
        <f t="shared" si="36"/>
        <v>115644.15</v>
      </c>
    </row>
    <row r="122" spans="1:31" s="15" customFormat="1" ht="18" customHeight="1" x14ac:dyDescent="0.25">
      <c r="A122" s="17">
        <v>4</v>
      </c>
      <c r="B122" s="17" t="s">
        <v>872</v>
      </c>
      <c r="C122" s="17" t="s">
        <v>869</v>
      </c>
      <c r="D122" s="17" t="s">
        <v>873</v>
      </c>
      <c r="E122" s="17" t="s">
        <v>874</v>
      </c>
      <c r="F122" s="17" t="s">
        <v>35</v>
      </c>
      <c r="G122" s="17" t="s">
        <v>875</v>
      </c>
      <c r="H122" s="17">
        <v>82510</v>
      </c>
      <c r="I122" s="17">
        <v>82510</v>
      </c>
      <c r="J122" s="17">
        <v>0</v>
      </c>
      <c r="K122" s="17" t="s">
        <v>302</v>
      </c>
      <c r="L122" s="18">
        <v>92320.47</v>
      </c>
      <c r="M122" s="18">
        <v>0</v>
      </c>
      <c r="N122" s="18">
        <v>9907.7099999999991</v>
      </c>
      <c r="O122" s="18">
        <v>102228.18</v>
      </c>
      <c r="P122" s="18">
        <v>593.75</v>
      </c>
      <c r="Q122" s="18">
        <v>954.01</v>
      </c>
      <c r="R122" s="18">
        <v>0</v>
      </c>
      <c r="S122" s="18">
        <v>1547.76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9">
        <f t="shared" si="33"/>
        <v>92914.22</v>
      </c>
      <c r="Z122" s="9">
        <f t="shared" si="34"/>
        <v>954.01</v>
      </c>
      <c r="AA122" s="9">
        <f t="shared" si="35"/>
        <v>9907.7099999999991</v>
      </c>
      <c r="AB122" s="9">
        <f t="shared" si="36"/>
        <v>103775.93999999999</v>
      </c>
    </row>
    <row r="123" spans="1:31" s="15" customFormat="1" ht="18" customHeight="1" x14ac:dyDescent="0.25">
      <c r="A123" s="17">
        <v>5</v>
      </c>
      <c r="B123" s="17" t="s">
        <v>872</v>
      </c>
      <c r="C123" s="17" t="s">
        <v>869</v>
      </c>
      <c r="D123" s="17" t="s">
        <v>876</v>
      </c>
      <c r="E123" s="17" t="s">
        <v>877</v>
      </c>
      <c r="F123" s="17" t="s">
        <v>35</v>
      </c>
      <c r="G123" s="17" t="s">
        <v>675</v>
      </c>
      <c r="H123" s="17">
        <v>25525</v>
      </c>
      <c r="I123" s="17">
        <v>25525</v>
      </c>
      <c r="J123" s="17">
        <v>0</v>
      </c>
      <c r="K123" s="17" t="s">
        <v>59</v>
      </c>
      <c r="L123" s="18">
        <v>62209.14</v>
      </c>
      <c r="M123" s="18">
        <v>2307.6799999999998</v>
      </c>
      <c r="N123" s="18">
        <v>5369.77</v>
      </c>
      <c r="O123" s="18">
        <v>69886.59</v>
      </c>
      <c r="P123" s="18">
        <v>617.5</v>
      </c>
      <c r="Q123" s="18">
        <v>665.03</v>
      </c>
      <c r="R123" s="18">
        <v>0</v>
      </c>
      <c r="S123" s="18">
        <v>1282.53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9">
        <f t="shared" si="33"/>
        <v>62826.64</v>
      </c>
      <c r="Z123" s="9">
        <f t="shared" si="34"/>
        <v>2972.71</v>
      </c>
      <c r="AA123" s="9">
        <f t="shared" si="35"/>
        <v>5369.77</v>
      </c>
      <c r="AB123" s="9">
        <f t="shared" si="36"/>
        <v>71169.119999999995</v>
      </c>
    </row>
    <row r="124" spans="1:31" s="15" customFormat="1" ht="18" customHeight="1" x14ac:dyDescent="0.25">
      <c r="A124" s="17">
        <v>6</v>
      </c>
      <c r="B124" s="17" t="s">
        <v>868</v>
      </c>
      <c r="C124" s="17" t="s">
        <v>869</v>
      </c>
      <c r="D124" s="17" t="s">
        <v>878</v>
      </c>
      <c r="E124" s="17" t="s">
        <v>879</v>
      </c>
      <c r="F124" s="17" t="s">
        <v>35</v>
      </c>
      <c r="G124" s="17" t="s">
        <v>750</v>
      </c>
      <c r="H124" s="17">
        <v>62685</v>
      </c>
      <c r="I124" s="17">
        <v>62685</v>
      </c>
      <c r="J124" s="17">
        <v>0</v>
      </c>
      <c r="K124" s="17" t="s">
        <v>302</v>
      </c>
      <c r="L124" s="18">
        <v>46711.51</v>
      </c>
      <c r="M124" s="18">
        <v>2372.92</v>
      </c>
      <c r="N124" s="18">
        <v>4518.74</v>
      </c>
      <c r="O124" s="18">
        <v>53603.17</v>
      </c>
      <c r="P124" s="18">
        <v>285</v>
      </c>
      <c r="Q124" s="18">
        <v>508.13</v>
      </c>
      <c r="R124" s="18">
        <v>0</v>
      </c>
      <c r="S124" s="18">
        <v>793.13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9">
        <f t="shared" si="33"/>
        <v>46996.51</v>
      </c>
      <c r="Z124" s="9">
        <f t="shared" si="34"/>
        <v>2881.05</v>
      </c>
      <c r="AA124" s="9">
        <f t="shared" si="35"/>
        <v>4518.74</v>
      </c>
      <c r="AB124" s="9">
        <f t="shared" si="36"/>
        <v>54396.299999999996</v>
      </c>
    </row>
    <row r="125" spans="1:31" s="15" customFormat="1" ht="18" customHeight="1" x14ac:dyDescent="0.25">
      <c r="A125" s="17">
        <v>7</v>
      </c>
      <c r="B125" s="17" t="s">
        <v>872</v>
      </c>
      <c r="C125" s="17" t="s">
        <v>869</v>
      </c>
      <c r="D125" s="17" t="s">
        <v>880</v>
      </c>
      <c r="E125" s="17" t="s">
        <v>881</v>
      </c>
      <c r="F125" s="17" t="s">
        <v>35</v>
      </c>
      <c r="G125" s="17" t="s">
        <v>750</v>
      </c>
      <c r="H125" s="17">
        <v>21905</v>
      </c>
      <c r="I125" s="17">
        <v>21442</v>
      </c>
      <c r="J125" s="17">
        <v>1389</v>
      </c>
      <c r="K125" s="17" t="s">
        <v>37</v>
      </c>
      <c r="L125" s="18">
        <v>116798.34</v>
      </c>
      <c r="M125" s="18">
        <v>1472.83</v>
      </c>
      <c r="N125" s="18">
        <v>2410.81</v>
      </c>
      <c r="O125" s="18">
        <v>120681.98</v>
      </c>
      <c r="P125" s="18">
        <v>7350.55</v>
      </c>
      <c r="Q125" s="18">
        <v>1181.2</v>
      </c>
      <c r="R125" s="18">
        <v>618.79999999999995</v>
      </c>
      <c r="S125" s="18">
        <v>9150.5499999999993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9">
        <f t="shared" si="33"/>
        <v>124148.89</v>
      </c>
      <c r="Z125" s="9">
        <f t="shared" si="34"/>
        <v>2654.0299999999997</v>
      </c>
      <c r="AA125" s="9">
        <f t="shared" si="35"/>
        <v>3029.6099999999997</v>
      </c>
      <c r="AB125" s="9">
        <f t="shared" si="36"/>
        <v>129832.53</v>
      </c>
    </row>
    <row r="126" spans="1:31" s="15" customFormat="1" ht="18" customHeight="1" x14ac:dyDescent="0.25">
      <c r="A126" s="17">
        <v>8</v>
      </c>
      <c r="B126" s="17" t="s">
        <v>872</v>
      </c>
      <c r="C126" s="17" t="s">
        <v>869</v>
      </c>
      <c r="D126" s="17" t="s">
        <v>882</v>
      </c>
      <c r="E126" s="17" t="s">
        <v>883</v>
      </c>
      <c r="F126" s="17" t="s">
        <v>35</v>
      </c>
      <c r="G126" s="17" t="s">
        <v>215</v>
      </c>
      <c r="H126" s="17">
        <v>8528</v>
      </c>
      <c r="I126" s="17">
        <v>8379</v>
      </c>
      <c r="J126" s="17">
        <v>447</v>
      </c>
      <c r="K126" s="17" t="s">
        <v>37</v>
      </c>
      <c r="L126" s="18">
        <v>91409.27</v>
      </c>
      <c r="M126" s="18">
        <v>383.57</v>
      </c>
      <c r="N126" s="18">
        <v>1903.18</v>
      </c>
      <c r="O126" s="18">
        <v>93696.02</v>
      </c>
      <c r="P126" s="18">
        <v>2711.4</v>
      </c>
      <c r="Q126" s="18">
        <v>935.64</v>
      </c>
      <c r="R126" s="18">
        <v>199.14</v>
      </c>
      <c r="S126" s="18">
        <v>3846.18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9">
        <f t="shared" si="33"/>
        <v>94120.67</v>
      </c>
      <c r="Z126" s="9">
        <f t="shared" si="34"/>
        <v>1319.21</v>
      </c>
      <c r="AA126" s="9">
        <f t="shared" si="35"/>
        <v>2102.3200000000002</v>
      </c>
      <c r="AB126" s="9">
        <f t="shared" si="36"/>
        <v>97542.2</v>
      </c>
    </row>
    <row r="127" spans="1:31" s="15" customFormat="1" ht="18" customHeight="1" x14ac:dyDescent="0.25">
      <c r="A127" s="17">
        <v>9</v>
      </c>
      <c r="B127" s="17" t="s">
        <v>872</v>
      </c>
      <c r="C127" s="17" t="s">
        <v>869</v>
      </c>
      <c r="D127" s="17" t="s">
        <v>884</v>
      </c>
      <c r="E127" s="17" t="s">
        <v>885</v>
      </c>
      <c r="F127" s="17" t="s">
        <v>35</v>
      </c>
      <c r="G127" s="17" t="s">
        <v>218</v>
      </c>
      <c r="H127" s="17">
        <v>16753</v>
      </c>
      <c r="I127" s="17">
        <v>16041</v>
      </c>
      <c r="J127" s="17">
        <v>712</v>
      </c>
      <c r="K127" s="17" t="s">
        <v>37</v>
      </c>
      <c r="L127" s="18">
        <v>95711.2</v>
      </c>
      <c r="M127" s="18">
        <v>719.48</v>
      </c>
      <c r="N127" s="18">
        <v>1926.63</v>
      </c>
      <c r="O127" s="18">
        <v>98357.31</v>
      </c>
      <c r="P127" s="18">
        <v>4023.15</v>
      </c>
      <c r="Q127" s="18">
        <v>970.8</v>
      </c>
      <c r="R127" s="18">
        <v>317.2</v>
      </c>
      <c r="S127" s="18">
        <v>5311.15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9">
        <f t="shared" si="33"/>
        <v>99734.349999999991</v>
      </c>
      <c r="Z127" s="9">
        <f t="shared" si="34"/>
        <v>1690.28</v>
      </c>
      <c r="AA127" s="9">
        <f t="shared" si="35"/>
        <v>2243.83</v>
      </c>
      <c r="AB127" s="9">
        <f t="shared" si="36"/>
        <v>103668.45999999999</v>
      </c>
    </row>
    <row r="128" spans="1:31" s="15" customFormat="1" ht="18" customHeight="1" x14ac:dyDescent="0.25">
      <c r="A128" s="17">
        <v>10</v>
      </c>
      <c r="B128" s="17" t="s">
        <v>888</v>
      </c>
      <c r="C128" s="17" t="s">
        <v>869</v>
      </c>
      <c r="D128" s="17" t="s">
        <v>889</v>
      </c>
      <c r="E128" s="17" t="s">
        <v>890</v>
      </c>
      <c r="F128" s="17" t="s">
        <v>35</v>
      </c>
      <c r="G128" s="17" t="s">
        <v>891</v>
      </c>
      <c r="H128" s="17">
        <v>11715</v>
      </c>
      <c r="I128" s="17">
        <v>11180</v>
      </c>
      <c r="J128" s="17">
        <v>535</v>
      </c>
      <c r="K128" s="17" t="s">
        <v>37</v>
      </c>
      <c r="L128" s="18">
        <v>47597.22</v>
      </c>
      <c r="M128" s="18">
        <v>486.04</v>
      </c>
      <c r="N128" s="18">
        <v>1627.47</v>
      </c>
      <c r="O128" s="18">
        <v>49710.73</v>
      </c>
      <c r="P128" s="18">
        <v>3123.25</v>
      </c>
      <c r="Q128" s="18">
        <v>486.29</v>
      </c>
      <c r="R128" s="18">
        <v>238.34</v>
      </c>
      <c r="S128" s="18">
        <v>3847.88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9">
        <f t="shared" si="33"/>
        <v>50720.47</v>
      </c>
      <c r="Z128" s="9">
        <f t="shared" si="34"/>
        <v>972.33</v>
      </c>
      <c r="AA128" s="9">
        <f t="shared" si="35"/>
        <v>1865.81</v>
      </c>
      <c r="AB128" s="9">
        <f t="shared" si="36"/>
        <v>53558.61</v>
      </c>
    </row>
    <row r="129" spans="1:28" s="15" customFormat="1" ht="18" customHeight="1" x14ac:dyDescent="0.25">
      <c r="A129" s="17">
        <v>11</v>
      </c>
      <c r="B129" s="17" t="s">
        <v>888</v>
      </c>
      <c r="C129" s="17" t="s">
        <v>869</v>
      </c>
      <c r="D129" s="17" t="s">
        <v>892</v>
      </c>
      <c r="E129" s="17" t="s">
        <v>893</v>
      </c>
      <c r="F129" s="17" t="s">
        <v>35</v>
      </c>
      <c r="G129" s="17" t="s">
        <v>891</v>
      </c>
      <c r="H129" s="17">
        <v>9894</v>
      </c>
      <c r="I129" s="17">
        <v>9894</v>
      </c>
      <c r="J129" s="17">
        <v>0</v>
      </c>
      <c r="K129" s="17" t="s">
        <v>302</v>
      </c>
      <c r="L129" s="18">
        <v>84926.34</v>
      </c>
      <c r="M129" s="18">
        <v>0</v>
      </c>
      <c r="N129" s="18">
        <v>2768.75</v>
      </c>
      <c r="O129" s="18">
        <v>87695.09</v>
      </c>
      <c r="P129" s="18">
        <v>475</v>
      </c>
      <c r="Q129" s="18">
        <v>875.12</v>
      </c>
      <c r="R129" s="18">
        <v>0</v>
      </c>
      <c r="S129" s="18">
        <v>1350.12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9">
        <f t="shared" si="33"/>
        <v>85401.34</v>
      </c>
      <c r="Z129" s="9">
        <f t="shared" si="34"/>
        <v>875.12</v>
      </c>
      <c r="AA129" s="9">
        <f t="shared" si="35"/>
        <v>2768.75</v>
      </c>
      <c r="AB129" s="9">
        <f t="shared" si="36"/>
        <v>89045.209999999992</v>
      </c>
    </row>
    <row r="130" spans="1:28" s="15" customFormat="1" ht="18" customHeight="1" x14ac:dyDescent="0.25">
      <c r="A130" s="17">
        <v>12</v>
      </c>
      <c r="B130" s="17" t="s">
        <v>888</v>
      </c>
      <c r="C130" s="17" t="s">
        <v>869</v>
      </c>
      <c r="D130" s="17" t="s">
        <v>894</v>
      </c>
      <c r="E130" s="17" t="s">
        <v>895</v>
      </c>
      <c r="F130" s="17" t="s">
        <v>35</v>
      </c>
      <c r="G130" s="17" t="s">
        <v>891</v>
      </c>
      <c r="H130" s="17">
        <v>35312</v>
      </c>
      <c r="I130" s="17">
        <v>35312</v>
      </c>
      <c r="J130" s="17">
        <v>0</v>
      </c>
      <c r="K130" s="17" t="s">
        <v>302</v>
      </c>
      <c r="L130" s="18">
        <v>93645.36</v>
      </c>
      <c r="M130" s="18">
        <v>0</v>
      </c>
      <c r="N130" s="18">
        <v>2246.34</v>
      </c>
      <c r="O130" s="18">
        <v>95891.7</v>
      </c>
      <c r="P130" s="18">
        <v>475</v>
      </c>
      <c r="Q130" s="18">
        <v>964.03</v>
      </c>
      <c r="R130" s="18">
        <v>0</v>
      </c>
      <c r="S130" s="18">
        <v>1439.03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9">
        <f t="shared" si="33"/>
        <v>94120.36</v>
      </c>
      <c r="Z130" s="9">
        <f t="shared" si="34"/>
        <v>964.03</v>
      </c>
      <c r="AA130" s="9">
        <f t="shared" si="35"/>
        <v>2246.34</v>
      </c>
      <c r="AB130" s="9">
        <f t="shared" si="36"/>
        <v>97330.73</v>
      </c>
    </row>
    <row r="131" spans="1:28" s="15" customFormat="1" ht="18" customHeight="1" x14ac:dyDescent="0.25">
      <c r="A131" s="17">
        <v>13</v>
      </c>
      <c r="B131" s="17" t="s">
        <v>888</v>
      </c>
      <c r="C131" s="17" t="s">
        <v>869</v>
      </c>
      <c r="D131" s="17" t="s">
        <v>896</v>
      </c>
      <c r="E131" s="17" t="s">
        <v>897</v>
      </c>
      <c r="F131" s="17" t="s">
        <v>35</v>
      </c>
      <c r="G131" s="17" t="s">
        <v>891</v>
      </c>
      <c r="H131" s="17">
        <v>86991</v>
      </c>
      <c r="I131" s="17">
        <v>85565</v>
      </c>
      <c r="J131" s="17">
        <v>1426</v>
      </c>
      <c r="K131" s="17" t="s">
        <v>37</v>
      </c>
      <c r="L131" s="18">
        <v>106516.54</v>
      </c>
      <c r="M131" s="18">
        <v>1253.6400000000001</v>
      </c>
      <c r="N131" s="18">
        <v>2367.89</v>
      </c>
      <c r="O131" s="18">
        <v>110138.07</v>
      </c>
      <c r="P131" s="18">
        <v>7533.7</v>
      </c>
      <c r="Q131" s="18">
        <v>1073.5</v>
      </c>
      <c r="R131" s="18">
        <v>635.28</v>
      </c>
      <c r="S131" s="18">
        <v>9242.48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9">
        <f t="shared" si="33"/>
        <v>114050.23999999999</v>
      </c>
      <c r="Z131" s="9">
        <f t="shared" si="34"/>
        <v>2327.1400000000003</v>
      </c>
      <c r="AA131" s="9">
        <f t="shared" si="35"/>
        <v>3003.17</v>
      </c>
      <c r="AB131" s="9">
        <f t="shared" si="36"/>
        <v>119380.55</v>
      </c>
    </row>
    <row r="132" spans="1:28" s="15" customFormat="1" ht="18" customHeight="1" x14ac:dyDescent="0.25">
      <c r="A132" s="17">
        <v>14</v>
      </c>
      <c r="B132" s="17" t="s">
        <v>888</v>
      </c>
      <c r="C132" s="17" t="s">
        <v>869</v>
      </c>
      <c r="D132" s="17" t="s">
        <v>898</v>
      </c>
      <c r="E132" s="17" t="s">
        <v>899</v>
      </c>
      <c r="F132" s="17" t="s">
        <v>35</v>
      </c>
      <c r="G132" s="17" t="s">
        <v>900</v>
      </c>
      <c r="H132" s="17">
        <v>54274</v>
      </c>
      <c r="I132" s="17">
        <v>51625</v>
      </c>
      <c r="J132" s="17">
        <v>2649</v>
      </c>
      <c r="K132" s="17" t="s">
        <v>37</v>
      </c>
      <c r="L132" s="18">
        <v>162699.71</v>
      </c>
      <c r="M132" s="18">
        <v>2241.31</v>
      </c>
      <c r="N132" s="18">
        <v>3331.8</v>
      </c>
      <c r="O132" s="18">
        <v>168272.82</v>
      </c>
      <c r="P132" s="18">
        <v>13848.8</v>
      </c>
      <c r="Q132" s="18">
        <v>1633.41</v>
      </c>
      <c r="R132" s="18">
        <v>1180.1300000000001</v>
      </c>
      <c r="S132" s="18">
        <v>16662.34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9">
        <f t="shared" si="33"/>
        <v>176548.50999999998</v>
      </c>
      <c r="Z132" s="9">
        <f t="shared" si="34"/>
        <v>3874.7200000000003</v>
      </c>
      <c r="AA132" s="9">
        <f t="shared" si="35"/>
        <v>4511.93</v>
      </c>
      <c r="AB132" s="9">
        <f t="shared" si="36"/>
        <v>184935.16</v>
      </c>
    </row>
    <row r="133" spans="1:28" s="15" customFormat="1" ht="18" customHeight="1" x14ac:dyDescent="0.25">
      <c r="A133" s="17">
        <v>15</v>
      </c>
      <c r="B133" s="17" t="s">
        <v>888</v>
      </c>
      <c r="C133" s="17" t="s">
        <v>869</v>
      </c>
      <c r="D133" s="17" t="s">
        <v>901</v>
      </c>
      <c r="E133" s="17" t="s">
        <v>902</v>
      </c>
      <c r="F133" s="17" t="s">
        <v>35</v>
      </c>
      <c r="G133" s="17" t="s">
        <v>903</v>
      </c>
      <c r="H133" s="17">
        <v>40410</v>
      </c>
      <c r="I133" s="17">
        <v>40319</v>
      </c>
      <c r="J133" s="17">
        <v>91</v>
      </c>
      <c r="K133" s="17" t="s">
        <v>37</v>
      </c>
      <c r="L133" s="18">
        <v>84081.66</v>
      </c>
      <c r="M133" s="18">
        <v>3585.4</v>
      </c>
      <c r="N133" s="18">
        <v>7529.15</v>
      </c>
      <c r="O133" s="18">
        <v>95196.21</v>
      </c>
      <c r="P133" s="18">
        <v>1471.7</v>
      </c>
      <c r="Q133" s="18">
        <v>871.19</v>
      </c>
      <c r="R133" s="18">
        <v>40.54</v>
      </c>
      <c r="S133" s="18">
        <v>2383.4299999999998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9">
        <f t="shared" si="33"/>
        <v>85553.36</v>
      </c>
      <c r="Z133" s="9">
        <f t="shared" si="34"/>
        <v>4456.59</v>
      </c>
      <c r="AA133" s="9">
        <f t="shared" si="35"/>
        <v>7569.69</v>
      </c>
      <c r="AB133" s="9">
        <f t="shared" si="36"/>
        <v>97579.64</v>
      </c>
    </row>
    <row r="134" spans="1:28" s="15" customFormat="1" ht="18" customHeight="1" x14ac:dyDescent="0.25">
      <c r="A134" s="17">
        <v>16</v>
      </c>
      <c r="B134" s="17" t="s">
        <v>888</v>
      </c>
      <c r="C134" s="17" t="s">
        <v>869</v>
      </c>
      <c r="D134" s="17" t="s">
        <v>904</v>
      </c>
      <c r="E134" s="17" t="s">
        <v>905</v>
      </c>
      <c r="F134" s="17" t="s">
        <v>35</v>
      </c>
      <c r="G134" s="17" t="s">
        <v>906</v>
      </c>
      <c r="H134" s="17">
        <v>88</v>
      </c>
      <c r="I134" s="17">
        <v>88</v>
      </c>
      <c r="J134" s="17">
        <v>0</v>
      </c>
      <c r="K134" s="17" t="s">
        <v>59</v>
      </c>
      <c r="L134" s="18">
        <v>5960.56</v>
      </c>
      <c r="M134" s="18">
        <v>0.89</v>
      </c>
      <c r="N134" s="18">
        <v>563.54999999999995</v>
      </c>
      <c r="O134" s="18">
        <v>6525</v>
      </c>
      <c r="P134" s="18">
        <v>285</v>
      </c>
      <c r="Q134" s="18">
        <v>60.09</v>
      </c>
      <c r="R134" s="18">
        <v>0</v>
      </c>
      <c r="S134" s="18">
        <v>345.09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9">
        <f t="shared" si="33"/>
        <v>6245.56</v>
      </c>
      <c r="Z134" s="9">
        <f t="shared" si="34"/>
        <v>60.980000000000004</v>
      </c>
      <c r="AA134" s="9">
        <f t="shared" si="35"/>
        <v>563.54999999999995</v>
      </c>
      <c r="AB134" s="9">
        <f t="shared" si="36"/>
        <v>6870.09</v>
      </c>
    </row>
    <row r="135" spans="1:28" s="15" customFormat="1" ht="18" customHeight="1" x14ac:dyDescent="0.25">
      <c r="A135" s="17">
        <v>17</v>
      </c>
      <c r="B135" s="17" t="s">
        <v>888</v>
      </c>
      <c r="C135" s="17" t="s">
        <v>869</v>
      </c>
      <c r="D135" s="17" t="s">
        <v>907</v>
      </c>
      <c r="E135" s="17" t="s">
        <v>908</v>
      </c>
      <c r="F135" s="17" t="s">
        <v>35</v>
      </c>
      <c r="G135" s="17" t="s">
        <v>909</v>
      </c>
      <c r="H135" s="17">
        <v>56197</v>
      </c>
      <c r="I135" s="17">
        <v>54877</v>
      </c>
      <c r="J135" s="17">
        <v>1320</v>
      </c>
      <c r="K135" s="17" t="s">
        <v>37</v>
      </c>
      <c r="L135" s="18">
        <v>105756.72</v>
      </c>
      <c r="M135" s="18">
        <v>1091.92</v>
      </c>
      <c r="N135" s="18">
        <v>2350.04</v>
      </c>
      <c r="O135" s="18">
        <v>109198.68</v>
      </c>
      <c r="P135" s="18">
        <v>7246.5</v>
      </c>
      <c r="Q135" s="18">
        <v>1066.26</v>
      </c>
      <c r="R135" s="18">
        <v>588.05999999999995</v>
      </c>
      <c r="S135" s="18">
        <v>8900.82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9">
        <f t="shared" si="33"/>
        <v>113003.22</v>
      </c>
      <c r="Z135" s="9">
        <f t="shared" si="34"/>
        <v>2158.1800000000003</v>
      </c>
      <c r="AA135" s="9">
        <f t="shared" si="35"/>
        <v>2938.1</v>
      </c>
      <c r="AB135" s="9">
        <f t="shared" si="36"/>
        <v>118099.5</v>
      </c>
    </row>
    <row r="136" spans="1:28" s="15" customFormat="1" ht="18" customHeight="1" x14ac:dyDescent="0.25">
      <c r="A136" s="17">
        <v>18</v>
      </c>
      <c r="B136" s="17" t="s">
        <v>888</v>
      </c>
      <c r="C136" s="17" t="s">
        <v>869</v>
      </c>
      <c r="D136" s="17" t="s">
        <v>910</v>
      </c>
      <c r="E136" s="17" t="s">
        <v>911</v>
      </c>
      <c r="F136" s="17" t="s">
        <v>35</v>
      </c>
      <c r="G136" s="17" t="s">
        <v>912</v>
      </c>
      <c r="H136" s="17">
        <v>9285</v>
      </c>
      <c r="I136" s="17">
        <v>8860</v>
      </c>
      <c r="J136" s="17">
        <v>1275</v>
      </c>
      <c r="K136" s="17" t="s">
        <v>37</v>
      </c>
      <c r="L136" s="18">
        <v>72606.039999999994</v>
      </c>
      <c r="M136" s="18">
        <v>3443.74</v>
      </c>
      <c r="N136" s="18">
        <v>5844.79</v>
      </c>
      <c r="O136" s="18">
        <v>81894.570000000007</v>
      </c>
      <c r="P136" s="18">
        <v>7190</v>
      </c>
      <c r="Q136" s="18">
        <v>762.03</v>
      </c>
      <c r="R136" s="18">
        <v>568.01</v>
      </c>
      <c r="S136" s="18">
        <v>8520.0400000000009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9">
        <f t="shared" si="33"/>
        <v>79796.039999999994</v>
      </c>
      <c r="Z136" s="9">
        <f t="shared" si="34"/>
        <v>4205.7699999999995</v>
      </c>
      <c r="AA136" s="9">
        <f t="shared" si="35"/>
        <v>6412.8</v>
      </c>
      <c r="AB136" s="9">
        <f t="shared" si="36"/>
        <v>90414.610000000015</v>
      </c>
    </row>
    <row r="137" spans="1:28" s="15" customFormat="1" ht="18" customHeight="1" x14ac:dyDescent="0.25">
      <c r="A137" s="17">
        <v>19</v>
      </c>
      <c r="B137" s="17" t="s">
        <v>888</v>
      </c>
      <c r="C137" s="17" t="s">
        <v>869</v>
      </c>
      <c r="D137" s="17" t="s">
        <v>913</v>
      </c>
      <c r="E137" s="17" t="s">
        <v>914</v>
      </c>
      <c r="F137" s="17" t="s">
        <v>35</v>
      </c>
      <c r="G137" s="17" t="s">
        <v>912</v>
      </c>
      <c r="H137" s="17">
        <v>11099</v>
      </c>
      <c r="I137" s="17">
        <v>11099</v>
      </c>
      <c r="J137" s="17">
        <v>0</v>
      </c>
      <c r="K137" s="17" t="s">
        <v>59</v>
      </c>
      <c r="L137" s="18">
        <v>84969.75</v>
      </c>
      <c r="M137" s="18">
        <v>178.21</v>
      </c>
      <c r="N137" s="18">
        <v>16783.2</v>
      </c>
      <c r="O137" s="18">
        <v>101931.16</v>
      </c>
      <c r="P137" s="18">
        <v>498.75</v>
      </c>
      <c r="Q137" s="18">
        <v>878.83</v>
      </c>
      <c r="R137" s="18">
        <v>0</v>
      </c>
      <c r="S137" s="18">
        <v>1377.58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9">
        <f t="shared" si="33"/>
        <v>85468.5</v>
      </c>
      <c r="Z137" s="9">
        <f t="shared" si="34"/>
        <v>1057.04</v>
      </c>
      <c r="AA137" s="9">
        <f t="shared" si="35"/>
        <v>16783.2</v>
      </c>
      <c r="AB137" s="9">
        <f t="shared" si="36"/>
        <v>103308.74</v>
      </c>
    </row>
    <row r="138" spans="1:28" s="15" customFormat="1" ht="18" customHeight="1" x14ac:dyDescent="0.25">
      <c r="A138" s="17">
        <v>20</v>
      </c>
      <c r="B138" s="17" t="s">
        <v>888</v>
      </c>
      <c r="C138" s="17" t="s">
        <v>869</v>
      </c>
      <c r="D138" s="17" t="s">
        <v>915</v>
      </c>
      <c r="E138" s="17" t="s">
        <v>916</v>
      </c>
      <c r="F138" s="17" t="s">
        <v>35</v>
      </c>
      <c r="G138" s="17" t="s">
        <v>917</v>
      </c>
      <c r="H138" s="17">
        <v>1000</v>
      </c>
      <c r="I138" s="17">
        <v>1000</v>
      </c>
      <c r="J138" s="17">
        <v>0</v>
      </c>
      <c r="K138" s="17" t="s">
        <v>302</v>
      </c>
      <c r="L138" s="18">
        <v>14974.81</v>
      </c>
      <c r="M138" s="18">
        <v>5.79</v>
      </c>
      <c r="N138" s="18">
        <v>2396.86</v>
      </c>
      <c r="O138" s="18">
        <v>17377.46</v>
      </c>
      <c r="P138" s="18">
        <v>498.75</v>
      </c>
      <c r="Q138" s="18">
        <v>152.22999999999999</v>
      </c>
      <c r="R138" s="18">
        <v>0</v>
      </c>
      <c r="S138" s="18">
        <v>650.98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9">
        <f t="shared" si="33"/>
        <v>15473.56</v>
      </c>
      <c r="Z138" s="9">
        <f t="shared" si="34"/>
        <v>158.01999999999998</v>
      </c>
      <c r="AA138" s="9">
        <f t="shared" si="35"/>
        <v>2396.86</v>
      </c>
      <c r="AB138" s="9">
        <f t="shared" si="36"/>
        <v>18028.439999999999</v>
      </c>
    </row>
    <row r="139" spans="1:28" s="15" customFormat="1" ht="18" customHeight="1" x14ac:dyDescent="0.25">
      <c r="A139" s="17">
        <v>21</v>
      </c>
      <c r="B139" s="17" t="s">
        <v>918</v>
      </c>
      <c r="C139" s="17" t="s">
        <v>869</v>
      </c>
      <c r="D139" s="17" t="s">
        <v>919</v>
      </c>
      <c r="E139" s="17" t="s">
        <v>920</v>
      </c>
      <c r="F139" s="17" t="s">
        <v>35</v>
      </c>
      <c r="G139" s="17" t="s">
        <v>921</v>
      </c>
      <c r="H139" s="17">
        <v>540</v>
      </c>
      <c r="I139" s="17">
        <v>540</v>
      </c>
      <c r="J139" s="17">
        <v>0</v>
      </c>
      <c r="K139" s="17" t="s">
        <v>37</v>
      </c>
      <c r="L139" s="18">
        <v>22482.62</v>
      </c>
      <c r="M139" s="18">
        <v>117.8</v>
      </c>
      <c r="N139" s="18">
        <v>3543.12</v>
      </c>
      <c r="O139" s="18">
        <v>26143.54</v>
      </c>
      <c r="P139" s="18">
        <v>736.25</v>
      </c>
      <c r="Q139" s="18">
        <v>229.74</v>
      </c>
      <c r="R139" s="18">
        <v>0</v>
      </c>
      <c r="S139" s="18">
        <v>965.99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9">
        <f t="shared" si="33"/>
        <v>23218.87</v>
      </c>
      <c r="Z139" s="9">
        <f t="shared" si="34"/>
        <v>347.54</v>
      </c>
      <c r="AA139" s="9">
        <f t="shared" si="35"/>
        <v>3543.12</v>
      </c>
      <c r="AB139" s="9">
        <f t="shared" si="36"/>
        <v>27109.530000000002</v>
      </c>
    </row>
    <row r="140" spans="1:28" s="15" customFormat="1" ht="18" customHeight="1" x14ac:dyDescent="0.25">
      <c r="A140" s="17">
        <v>22</v>
      </c>
      <c r="B140" s="17" t="s">
        <v>888</v>
      </c>
      <c r="C140" s="17" t="s">
        <v>869</v>
      </c>
      <c r="D140" s="17" t="s">
        <v>922</v>
      </c>
      <c r="E140" s="17" t="s">
        <v>923</v>
      </c>
      <c r="F140" s="17" t="s">
        <v>35</v>
      </c>
      <c r="G140" s="17" t="s">
        <v>924</v>
      </c>
      <c r="H140" s="17">
        <v>12455</v>
      </c>
      <c r="I140" s="17">
        <v>12455</v>
      </c>
      <c r="J140" s="17">
        <v>0</v>
      </c>
      <c r="K140" s="17" t="s">
        <v>59</v>
      </c>
      <c r="L140" s="18">
        <v>81605.929999999993</v>
      </c>
      <c r="M140" s="18">
        <v>0</v>
      </c>
      <c r="N140" s="18">
        <v>1779.13</v>
      </c>
      <c r="O140" s="18">
        <v>83385.06</v>
      </c>
      <c r="P140" s="18">
        <v>736.25</v>
      </c>
      <c r="Q140" s="18">
        <v>841.52</v>
      </c>
      <c r="R140" s="18">
        <v>0</v>
      </c>
      <c r="S140" s="18">
        <v>1577.77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9">
        <f t="shared" si="33"/>
        <v>82342.179999999993</v>
      </c>
      <c r="Z140" s="9">
        <f t="shared" si="34"/>
        <v>841.52</v>
      </c>
      <c r="AA140" s="9">
        <f t="shared" si="35"/>
        <v>1779.13</v>
      </c>
      <c r="AB140" s="9">
        <f t="shared" si="36"/>
        <v>84962.83</v>
      </c>
    </row>
    <row r="141" spans="1:28" s="15" customFormat="1" ht="18" customHeight="1" x14ac:dyDescent="0.25">
      <c r="A141" s="17">
        <v>23</v>
      </c>
      <c r="B141" s="17" t="s">
        <v>888</v>
      </c>
      <c r="C141" s="17" t="s">
        <v>869</v>
      </c>
      <c r="D141" s="17" t="s">
        <v>925</v>
      </c>
      <c r="E141" s="17" t="s">
        <v>926</v>
      </c>
      <c r="F141" s="17" t="s">
        <v>35</v>
      </c>
      <c r="G141" s="17" t="s">
        <v>924</v>
      </c>
      <c r="H141" s="17">
        <v>71295</v>
      </c>
      <c r="I141" s="17">
        <v>69946</v>
      </c>
      <c r="J141" s="17">
        <v>1349</v>
      </c>
      <c r="K141" s="17" t="s">
        <v>37</v>
      </c>
      <c r="L141" s="18">
        <v>99698.94</v>
      </c>
      <c r="M141" s="18">
        <v>1724.97</v>
      </c>
      <c r="N141" s="18">
        <v>2701.92</v>
      </c>
      <c r="O141" s="18">
        <v>104125.83</v>
      </c>
      <c r="P141" s="18">
        <v>7413.8</v>
      </c>
      <c r="Q141" s="18">
        <v>1006.6</v>
      </c>
      <c r="R141" s="18">
        <v>600.98</v>
      </c>
      <c r="S141" s="18">
        <v>9021.3799999999992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9">
        <f t="shared" si="33"/>
        <v>107112.74</v>
      </c>
      <c r="Z141" s="9">
        <f t="shared" si="34"/>
        <v>2731.57</v>
      </c>
      <c r="AA141" s="9">
        <f t="shared" si="35"/>
        <v>3302.9</v>
      </c>
      <c r="AB141" s="9">
        <f t="shared" si="36"/>
        <v>113147.21</v>
      </c>
    </row>
    <row r="142" spans="1:28" s="15" customFormat="1" ht="18" customHeight="1" x14ac:dyDescent="0.25">
      <c r="A142" s="17">
        <v>24</v>
      </c>
      <c r="B142" s="17" t="s">
        <v>927</v>
      </c>
      <c r="C142" s="17" t="s">
        <v>928</v>
      </c>
      <c r="D142" s="17" t="s">
        <v>929</v>
      </c>
      <c r="E142" s="17" t="s">
        <v>930</v>
      </c>
      <c r="F142" s="17" t="s">
        <v>35</v>
      </c>
      <c r="G142" s="17" t="s">
        <v>931</v>
      </c>
      <c r="H142" s="17">
        <v>285</v>
      </c>
      <c r="I142" s="17">
        <v>285</v>
      </c>
      <c r="J142" s="17">
        <v>0</v>
      </c>
      <c r="K142" s="17" t="s">
        <v>37</v>
      </c>
      <c r="L142" s="18">
        <v>7980.47</v>
      </c>
      <c r="M142" s="18">
        <v>121.57</v>
      </c>
      <c r="N142" s="18">
        <v>347.73</v>
      </c>
      <c r="O142" s="18">
        <v>8449.77</v>
      </c>
      <c r="P142" s="18">
        <v>475</v>
      </c>
      <c r="Q142" s="18">
        <v>81.25</v>
      </c>
      <c r="R142" s="18">
        <v>0</v>
      </c>
      <c r="S142" s="18">
        <v>556.25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9">
        <f t="shared" si="33"/>
        <v>8455.4700000000012</v>
      </c>
      <c r="Z142" s="9">
        <f t="shared" si="34"/>
        <v>202.82</v>
      </c>
      <c r="AA142" s="9">
        <f t="shared" si="35"/>
        <v>347.73</v>
      </c>
      <c r="AB142" s="9">
        <f t="shared" si="36"/>
        <v>9006.02</v>
      </c>
    </row>
    <row r="143" spans="1:28" s="22" customFormat="1" ht="18" customHeight="1" x14ac:dyDescent="0.25">
      <c r="A143" s="19"/>
      <c r="B143" s="19"/>
      <c r="C143" s="10" t="s">
        <v>71</v>
      </c>
      <c r="D143" s="19"/>
      <c r="E143" s="19"/>
      <c r="F143" s="19"/>
      <c r="G143" s="19"/>
      <c r="H143" s="19"/>
      <c r="I143" s="19"/>
      <c r="J143" s="19">
        <f>SUM(J119:J142)</f>
        <v>13876</v>
      </c>
      <c r="K143" s="19"/>
      <c r="L143" s="19">
        <f t="shared" ref="L143:AB143" si="37">SUM(L119:L142)</f>
        <v>2221659.4700000002</v>
      </c>
      <c r="M143" s="19">
        <f t="shared" si="37"/>
        <v>22154.629999999994</v>
      </c>
      <c r="N143" s="19">
        <f t="shared" si="37"/>
        <v>84327.37000000001</v>
      </c>
      <c r="O143" s="19">
        <f t="shared" si="37"/>
        <v>2328141.4700000002</v>
      </c>
      <c r="P143" s="19">
        <f t="shared" si="37"/>
        <v>82458.83</v>
      </c>
      <c r="Q143" s="19">
        <f t="shared" si="37"/>
        <v>17195.34</v>
      </c>
      <c r="R143" s="19">
        <f t="shared" si="37"/>
        <v>6181.76</v>
      </c>
      <c r="S143" s="19">
        <f t="shared" si="37"/>
        <v>105835.93</v>
      </c>
      <c r="T143" s="19">
        <f t="shared" si="37"/>
        <v>0</v>
      </c>
      <c r="U143" s="19">
        <f t="shared" si="37"/>
        <v>0</v>
      </c>
      <c r="V143" s="19">
        <f t="shared" si="37"/>
        <v>0</v>
      </c>
      <c r="W143" s="19">
        <f t="shared" si="37"/>
        <v>0</v>
      </c>
      <c r="X143" s="19">
        <f t="shared" si="37"/>
        <v>0</v>
      </c>
      <c r="Y143" s="19">
        <f t="shared" si="37"/>
        <v>2304118.3000000012</v>
      </c>
      <c r="Z143" s="19">
        <f t="shared" si="37"/>
        <v>39349.969999999994</v>
      </c>
      <c r="AA143" s="19">
        <f t="shared" si="37"/>
        <v>90509.12999999999</v>
      </c>
      <c r="AB143" s="19">
        <f t="shared" si="37"/>
        <v>2433977.4</v>
      </c>
    </row>
    <row r="144" spans="1:28" s="15" customFormat="1" ht="18" customHeight="1" x14ac:dyDescent="0.25">
      <c r="A144" s="17">
        <v>1</v>
      </c>
      <c r="B144" s="17" t="s">
        <v>872</v>
      </c>
      <c r="C144" s="17" t="s">
        <v>869</v>
      </c>
      <c r="D144" s="17" t="s">
        <v>932</v>
      </c>
      <c r="E144" s="17" t="s">
        <v>933</v>
      </c>
      <c r="F144" s="17" t="s">
        <v>75</v>
      </c>
      <c r="G144" s="17" t="s">
        <v>76</v>
      </c>
      <c r="H144" s="17">
        <v>5280</v>
      </c>
      <c r="I144" s="17">
        <v>5159</v>
      </c>
      <c r="J144" s="17">
        <v>121</v>
      </c>
      <c r="K144" s="17" t="s">
        <v>37</v>
      </c>
      <c r="L144" s="18">
        <v>22126.5</v>
      </c>
      <c r="M144" s="18">
        <v>1624.51</v>
      </c>
      <c r="N144" s="18">
        <v>3073.71</v>
      </c>
      <c r="O144" s="18">
        <v>26824.720000000001</v>
      </c>
      <c r="P144" s="18">
        <v>963.6</v>
      </c>
      <c r="Q144" s="18">
        <v>239.49</v>
      </c>
      <c r="R144" s="18">
        <v>71.87</v>
      </c>
      <c r="S144" s="18">
        <v>1274.96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9">
        <f t="shared" ref="Y144:Y162" si="38">L144+P144-U144</f>
        <v>23090.1</v>
      </c>
      <c r="Z144" s="9">
        <f t="shared" ref="Z144:Z162" si="39">M144+Q144-V144</f>
        <v>1864</v>
      </c>
      <c r="AA144" s="9">
        <f t="shared" ref="AA144:AA162" si="40">N144+R144-W144</f>
        <v>3145.58</v>
      </c>
      <c r="AB144" s="9">
        <f t="shared" ref="AB144:AB162" si="41">O144+S144-X144</f>
        <v>28099.68</v>
      </c>
    </row>
    <row r="145" spans="1:28" s="15" customFormat="1" ht="18" customHeight="1" x14ac:dyDescent="0.25">
      <c r="A145" s="17">
        <v>2</v>
      </c>
      <c r="B145" s="17" t="s">
        <v>872</v>
      </c>
      <c r="C145" s="17" t="s">
        <v>869</v>
      </c>
      <c r="D145" s="17" t="s">
        <v>934</v>
      </c>
      <c r="E145" s="17" t="s">
        <v>935</v>
      </c>
      <c r="F145" s="17" t="s">
        <v>75</v>
      </c>
      <c r="G145" s="17" t="s">
        <v>76</v>
      </c>
      <c r="H145" s="17">
        <v>6319</v>
      </c>
      <c r="I145" s="17">
        <v>6061</v>
      </c>
      <c r="J145" s="17">
        <v>258</v>
      </c>
      <c r="K145" s="17" t="s">
        <v>37</v>
      </c>
      <c r="L145" s="18">
        <v>12895.35</v>
      </c>
      <c r="M145" s="18">
        <v>1919.35</v>
      </c>
      <c r="N145" s="18">
        <v>360.25</v>
      </c>
      <c r="O145" s="18">
        <v>15174.95</v>
      </c>
      <c r="P145" s="18">
        <v>1840.3</v>
      </c>
      <c r="Q145" s="18">
        <v>141.69</v>
      </c>
      <c r="R145" s="18">
        <v>153.25</v>
      </c>
      <c r="S145" s="18">
        <v>2135.2399999999998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9">
        <f t="shared" si="38"/>
        <v>14735.65</v>
      </c>
      <c r="Z145" s="9">
        <f t="shared" si="39"/>
        <v>2061.04</v>
      </c>
      <c r="AA145" s="9">
        <f t="shared" si="40"/>
        <v>513.5</v>
      </c>
      <c r="AB145" s="9">
        <f t="shared" si="41"/>
        <v>17310.190000000002</v>
      </c>
    </row>
    <row r="146" spans="1:28" s="15" customFormat="1" ht="18" customHeight="1" x14ac:dyDescent="0.25">
      <c r="A146" s="17">
        <v>3</v>
      </c>
      <c r="B146" s="17" t="s">
        <v>868</v>
      </c>
      <c r="C146" s="17" t="s">
        <v>869</v>
      </c>
      <c r="D146" s="17" t="s">
        <v>936</v>
      </c>
      <c r="E146" s="17" t="s">
        <v>937</v>
      </c>
      <c r="F146" s="17" t="s">
        <v>75</v>
      </c>
      <c r="G146" s="17" t="s">
        <v>516</v>
      </c>
      <c r="H146" s="17">
        <v>1303</v>
      </c>
      <c r="I146" s="17">
        <v>1205</v>
      </c>
      <c r="J146" s="17">
        <v>98</v>
      </c>
      <c r="K146" s="17" t="s">
        <v>37</v>
      </c>
      <c r="L146" s="18">
        <v>29572.29</v>
      </c>
      <c r="M146" s="18">
        <v>1696.98</v>
      </c>
      <c r="N146" s="18">
        <v>5640.08</v>
      </c>
      <c r="O146" s="18">
        <v>36909.35</v>
      </c>
      <c r="P146" s="18">
        <v>1004.3</v>
      </c>
      <c r="Q146" s="18">
        <v>317.31</v>
      </c>
      <c r="R146" s="18">
        <v>58.21</v>
      </c>
      <c r="S146" s="18">
        <v>1379.82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9">
        <f t="shared" si="38"/>
        <v>30576.59</v>
      </c>
      <c r="Z146" s="9">
        <f t="shared" si="39"/>
        <v>2014.29</v>
      </c>
      <c r="AA146" s="9">
        <f t="shared" si="40"/>
        <v>5698.29</v>
      </c>
      <c r="AB146" s="9">
        <f t="shared" si="41"/>
        <v>38289.17</v>
      </c>
    </row>
    <row r="147" spans="1:28" s="15" customFormat="1" ht="18" customHeight="1" x14ac:dyDescent="0.25">
      <c r="A147" s="17">
        <v>4</v>
      </c>
      <c r="B147" s="17" t="s">
        <v>872</v>
      </c>
      <c r="C147" s="17" t="s">
        <v>869</v>
      </c>
      <c r="D147" s="17" t="s">
        <v>938</v>
      </c>
      <c r="E147" s="17" t="s">
        <v>939</v>
      </c>
      <c r="F147" s="17" t="s">
        <v>75</v>
      </c>
      <c r="G147" s="17" t="s">
        <v>76</v>
      </c>
      <c r="H147" s="17">
        <v>11922</v>
      </c>
      <c r="I147" s="17">
        <v>11817</v>
      </c>
      <c r="J147" s="17">
        <v>105</v>
      </c>
      <c r="K147" s="17" t="s">
        <v>37</v>
      </c>
      <c r="L147" s="18">
        <v>22836.09</v>
      </c>
      <c r="M147" s="18">
        <v>1453.6</v>
      </c>
      <c r="N147" s="18">
        <v>3881.83</v>
      </c>
      <c r="O147" s="18">
        <v>28171.52</v>
      </c>
      <c r="P147" s="18">
        <v>913</v>
      </c>
      <c r="Q147" s="18">
        <v>247.14</v>
      </c>
      <c r="R147" s="18">
        <v>62.37</v>
      </c>
      <c r="S147" s="18">
        <v>1222.51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9">
        <f t="shared" si="38"/>
        <v>23749.09</v>
      </c>
      <c r="Z147" s="9">
        <f t="shared" si="39"/>
        <v>1700.7399999999998</v>
      </c>
      <c r="AA147" s="9">
        <f t="shared" si="40"/>
        <v>3944.2</v>
      </c>
      <c r="AB147" s="9">
        <f t="shared" si="41"/>
        <v>29394.03</v>
      </c>
    </row>
    <row r="148" spans="1:28" s="15" customFormat="1" ht="18" customHeight="1" x14ac:dyDescent="0.25">
      <c r="A148" s="17">
        <v>5</v>
      </c>
      <c r="B148" s="17" t="s">
        <v>872</v>
      </c>
      <c r="C148" s="17" t="s">
        <v>869</v>
      </c>
      <c r="D148" s="17" t="s">
        <v>940</v>
      </c>
      <c r="E148" s="17" t="s">
        <v>941</v>
      </c>
      <c r="F148" s="17" t="s">
        <v>75</v>
      </c>
      <c r="G148" s="17" t="s">
        <v>76</v>
      </c>
      <c r="H148" s="17">
        <v>2085</v>
      </c>
      <c r="I148" s="17">
        <v>1817</v>
      </c>
      <c r="J148" s="17">
        <v>268</v>
      </c>
      <c r="K148" s="17" t="s">
        <v>37</v>
      </c>
      <c r="L148" s="18">
        <v>16989.73</v>
      </c>
      <c r="M148" s="18">
        <v>923</v>
      </c>
      <c r="N148" s="18">
        <v>3099.78</v>
      </c>
      <c r="O148" s="18">
        <v>21012.51</v>
      </c>
      <c r="P148" s="18">
        <v>1988.8</v>
      </c>
      <c r="Q148" s="18">
        <v>182.15</v>
      </c>
      <c r="R148" s="18">
        <v>159.19</v>
      </c>
      <c r="S148" s="18">
        <v>2330.14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9">
        <f t="shared" si="38"/>
        <v>18978.53</v>
      </c>
      <c r="Z148" s="9">
        <f t="shared" si="39"/>
        <v>1105.1500000000001</v>
      </c>
      <c r="AA148" s="9">
        <f t="shared" si="40"/>
        <v>3258.9700000000003</v>
      </c>
      <c r="AB148" s="9">
        <f t="shared" si="41"/>
        <v>23342.649999999998</v>
      </c>
    </row>
    <row r="149" spans="1:28" s="15" customFormat="1" ht="18" customHeight="1" x14ac:dyDescent="0.25">
      <c r="A149" s="17">
        <v>6</v>
      </c>
      <c r="B149" s="17" t="s">
        <v>872</v>
      </c>
      <c r="C149" s="17" t="s">
        <v>869</v>
      </c>
      <c r="D149" s="17" t="s">
        <v>942</v>
      </c>
      <c r="E149" s="17" t="s">
        <v>943</v>
      </c>
      <c r="F149" s="17" t="s">
        <v>75</v>
      </c>
      <c r="G149" s="17" t="s">
        <v>76</v>
      </c>
      <c r="H149" s="17">
        <v>1790</v>
      </c>
      <c r="I149" s="17">
        <v>1585</v>
      </c>
      <c r="J149" s="17">
        <v>205</v>
      </c>
      <c r="K149" s="17" t="s">
        <v>37</v>
      </c>
      <c r="L149" s="18">
        <v>56782.01</v>
      </c>
      <c r="M149" s="18">
        <v>4527.59</v>
      </c>
      <c r="N149" s="18">
        <v>13419.8</v>
      </c>
      <c r="O149" s="18">
        <v>74729.399999999994</v>
      </c>
      <c r="P149" s="18">
        <v>1545.5</v>
      </c>
      <c r="Q149" s="18">
        <v>630.05999999999995</v>
      </c>
      <c r="R149" s="18">
        <v>121.77</v>
      </c>
      <c r="S149" s="18">
        <v>2297.33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9">
        <f t="shared" si="38"/>
        <v>58327.51</v>
      </c>
      <c r="Z149" s="9">
        <f t="shared" si="39"/>
        <v>5157.6499999999996</v>
      </c>
      <c r="AA149" s="9">
        <f t="shared" si="40"/>
        <v>13541.57</v>
      </c>
      <c r="AB149" s="9">
        <f t="shared" si="41"/>
        <v>77026.73</v>
      </c>
    </row>
    <row r="150" spans="1:28" s="15" customFormat="1" ht="18" customHeight="1" x14ac:dyDescent="0.25">
      <c r="A150" s="17">
        <v>7</v>
      </c>
      <c r="B150" s="17" t="s">
        <v>868</v>
      </c>
      <c r="C150" s="17" t="s">
        <v>869</v>
      </c>
      <c r="D150" s="17" t="s">
        <v>944</v>
      </c>
      <c r="E150" s="17" t="s">
        <v>945</v>
      </c>
      <c r="F150" s="17" t="s">
        <v>75</v>
      </c>
      <c r="G150" s="17" t="s">
        <v>946</v>
      </c>
      <c r="H150" s="17">
        <v>0</v>
      </c>
      <c r="I150" s="17">
        <v>0</v>
      </c>
      <c r="J150" s="17">
        <v>360</v>
      </c>
      <c r="K150" s="17" t="s">
        <v>107</v>
      </c>
      <c r="L150" s="18">
        <v>84939.73</v>
      </c>
      <c r="M150" s="18">
        <v>427.68</v>
      </c>
      <c r="N150" s="18">
        <v>1859.4</v>
      </c>
      <c r="O150" s="18">
        <v>87226.81</v>
      </c>
      <c r="P150" s="18">
        <v>2486</v>
      </c>
      <c r="Q150" s="18">
        <v>869.3</v>
      </c>
      <c r="R150" s="18">
        <v>213.84</v>
      </c>
      <c r="S150" s="18">
        <v>3569.14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9">
        <f t="shared" si="38"/>
        <v>87425.73</v>
      </c>
      <c r="Z150" s="9">
        <f t="shared" si="39"/>
        <v>1296.98</v>
      </c>
      <c r="AA150" s="9">
        <f t="shared" si="40"/>
        <v>2073.2400000000002</v>
      </c>
      <c r="AB150" s="9">
        <f t="shared" si="41"/>
        <v>90795.95</v>
      </c>
    </row>
    <row r="151" spans="1:28" s="15" customFormat="1" ht="18" customHeight="1" x14ac:dyDescent="0.25">
      <c r="A151" s="17">
        <v>8</v>
      </c>
      <c r="B151" s="17" t="s">
        <v>872</v>
      </c>
      <c r="C151" s="17" t="s">
        <v>869</v>
      </c>
      <c r="D151" s="17" t="s">
        <v>947</v>
      </c>
      <c r="E151" s="17" t="s">
        <v>948</v>
      </c>
      <c r="F151" s="17" t="s">
        <v>75</v>
      </c>
      <c r="G151" s="17" t="s">
        <v>949</v>
      </c>
      <c r="H151" s="17">
        <v>360</v>
      </c>
      <c r="I151" s="17">
        <v>360</v>
      </c>
      <c r="J151" s="17">
        <v>360</v>
      </c>
      <c r="K151" s="17" t="s">
        <v>107</v>
      </c>
      <c r="L151" s="18">
        <v>84922.76</v>
      </c>
      <c r="M151" s="18">
        <v>427.68</v>
      </c>
      <c r="N151" s="18">
        <v>1858.95</v>
      </c>
      <c r="O151" s="18">
        <v>87209.39</v>
      </c>
      <c r="P151" s="18">
        <v>2486</v>
      </c>
      <c r="Q151" s="18">
        <v>869.13</v>
      </c>
      <c r="R151" s="18">
        <v>213.84</v>
      </c>
      <c r="S151" s="18">
        <v>3568.97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9">
        <f t="shared" si="38"/>
        <v>87408.76</v>
      </c>
      <c r="Z151" s="9">
        <f t="shared" si="39"/>
        <v>1296.81</v>
      </c>
      <c r="AA151" s="9">
        <f t="shared" si="40"/>
        <v>2072.79</v>
      </c>
      <c r="AB151" s="9">
        <f t="shared" si="41"/>
        <v>90778.36</v>
      </c>
    </row>
    <row r="152" spans="1:28" s="15" customFormat="1" ht="18" customHeight="1" x14ac:dyDescent="0.25">
      <c r="A152" s="17">
        <v>9</v>
      </c>
      <c r="B152" s="17" t="s">
        <v>888</v>
      </c>
      <c r="C152" s="17" t="s">
        <v>869</v>
      </c>
      <c r="D152" s="17" t="s">
        <v>950</v>
      </c>
      <c r="E152" s="17" t="s">
        <v>951</v>
      </c>
      <c r="F152" s="17" t="s">
        <v>75</v>
      </c>
      <c r="G152" s="17" t="s">
        <v>891</v>
      </c>
      <c r="H152" s="17">
        <v>735</v>
      </c>
      <c r="I152" s="17">
        <v>725</v>
      </c>
      <c r="J152" s="17">
        <v>10</v>
      </c>
      <c r="K152" s="17" t="s">
        <v>37</v>
      </c>
      <c r="L152" s="18">
        <v>8080.01</v>
      </c>
      <c r="M152" s="18">
        <v>310.06</v>
      </c>
      <c r="N152" s="18">
        <v>1288.05</v>
      </c>
      <c r="O152" s="18">
        <v>9678.1200000000008</v>
      </c>
      <c r="P152" s="18">
        <v>231</v>
      </c>
      <c r="Q152" s="18">
        <v>85.18</v>
      </c>
      <c r="R152" s="18">
        <v>5.94</v>
      </c>
      <c r="S152" s="18">
        <v>322.12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9">
        <f t="shared" si="38"/>
        <v>8311.01</v>
      </c>
      <c r="Z152" s="9">
        <f t="shared" si="39"/>
        <v>395.24</v>
      </c>
      <c r="AA152" s="9">
        <f t="shared" si="40"/>
        <v>1293.99</v>
      </c>
      <c r="AB152" s="9">
        <f t="shared" si="41"/>
        <v>10000.240000000002</v>
      </c>
    </row>
    <row r="153" spans="1:28" s="15" customFormat="1" ht="18" customHeight="1" x14ac:dyDescent="0.25">
      <c r="A153" s="17">
        <v>10</v>
      </c>
      <c r="B153" s="17" t="s">
        <v>888</v>
      </c>
      <c r="C153" s="17" t="s">
        <v>869</v>
      </c>
      <c r="D153" s="17" t="s">
        <v>952</v>
      </c>
      <c r="E153" s="17" t="s">
        <v>953</v>
      </c>
      <c r="F153" s="17" t="s">
        <v>75</v>
      </c>
      <c r="G153" s="17" t="s">
        <v>891</v>
      </c>
      <c r="H153" s="17">
        <v>7250</v>
      </c>
      <c r="I153" s="17">
        <v>7250</v>
      </c>
      <c r="J153" s="17">
        <v>0</v>
      </c>
      <c r="K153" s="17" t="s">
        <v>37</v>
      </c>
      <c r="L153" s="18">
        <v>76201.34</v>
      </c>
      <c r="M153" s="18">
        <v>2984.66</v>
      </c>
      <c r="N153" s="18">
        <v>16655.78</v>
      </c>
      <c r="O153" s="18">
        <v>95841.78</v>
      </c>
      <c r="P153" s="18">
        <v>440</v>
      </c>
      <c r="Q153" s="18">
        <v>813</v>
      </c>
      <c r="R153" s="18">
        <v>0</v>
      </c>
      <c r="S153" s="18">
        <v>1253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9">
        <f t="shared" si="38"/>
        <v>76641.34</v>
      </c>
      <c r="Z153" s="9">
        <f t="shared" si="39"/>
        <v>3797.66</v>
      </c>
      <c r="AA153" s="9">
        <f t="shared" si="40"/>
        <v>16655.78</v>
      </c>
      <c r="AB153" s="9">
        <f t="shared" si="41"/>
        <v>97094.78</v>
      </c>
    </row>
    <row r="154" spans="1:28" s="15" customFormat="1" ht="18" customHeight="1" x14ac:dyDescent="0.25">
      <c r="A154" s="17">
        <v>11</v>
      </c>
      <c r="B154" s="17" t="s">
        <v>888</v>
      </c>
      <c r="C154" s="17" t="s">
        <v>869</v>
      </c>
      <c r="D154" s="17" t="s">
        <v>954</v>
      </c>
      <c r="E154" s="17" t="s">
        <v>955</v>
      </c>
      <c r="F154" s="17" t="s">
        <v>75</v>
      </c>
      <c r="G154" s="17" t="s">
        <v>891</v>
      </c>
      <c r="H154" s="17">
        <v>13802</v>
      </c>
      <c r="I154" s="17">
        <v>13802</v>
      </c>
      <c r="J154" s="17">
        <v>954</v>
      </c>
      <c r="K154" s="17" t="s">
        <v>769</v>
      </c>
      <c r="L154" s="18">
        <v>88507.93</v>
      </c>
      <c r="M154" s="18">
        <v>5753.39</v>
      </c>
      <c r="N154" s="18">
        <v>8634.07</v>
      </c>
      <c r="O154" s="18">
        <v>102895.39</v>
      </c>
      <c r="P154" s="18">
        <v>6956.4</v>
      </c>
      <c r="Q154" s="18">
        <v>938.57</v>
      </c>
      <c r="R154" s="18">
        <v>566.67999999999995</v>
      </c>
      <c r="S154" s="18">
        <v>8461.65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9">
        <f t="shared" si="38"/>
        <v>95464.329999999987</v>
      </c>
      <c r="Z154" s="9">
        <f t="shared" si="39"/>
        <v>6691.96</v>
      </c>
      <c r="AA154" s="9">
        <f t="shared" si="40"/>
        <v>9200.75</v>
      </c>
      <c r="AB154" s="9">
        <f t="shared" si="41"/>
        <v>111357.04</v>
      </c>
    </row>
    <row r="155" spans="1:28" s="15" customFormat="1" ht="18" customHeight="1" x14ac:dyDescent="0.25">
      <c r="A155" s="17">
        <v>12</v>
      </c>
      <c r="B155" s="17" t="s">
        <v>888</v>
      </c>
      <c r="C155" s="17" t="s">
        <v>869</v>
      </c>
      <c r="D155" s="17" t="s">
        <v>956</v>
      </c>
      <c r="E155" s="17" t="s">
        <v>957</v>
      </c>
      <c r="F155" s="17" t="s">
        <v>75</v>
      </c>
      <c r="G155" s="17" t="s">
        <v>891</v>
      </c>
      <c r="H155" s="17">
        <v>4658</v>
      </c>
      <c r="I155" s="17">
        <v>4440</v>
      </c>
      <c r="J155" s="17">
        <v>218</v>
      </c>
      <c r="K155" s="17" t="s">
        <v>37</v>
      </c>
      <c r="L155" s="18">
        <v>40167.660000000003</v>
      </c>
      <c r="M155" s="18">
        <v>343.93</v>
      </c>
      <c r="N155" s="18">
        <v>1811.64</v>
      </c>
      <c r="O155" s="18">
        <v>42323.23</v>
      </c>
      <c r="P155" s="18">
        <v>1548.8</v>
      </c>
      <c r="Q155" s="18">
        <v>411.44</v>
      </c>
      <c r="R155" s="18">
        <v>129.49</v>
      </c>
      <c r="S155" s="18">
        <v>2089.73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9">
        <f t="shared" si="38"/>
        <v>41716.460000000006</v>
      </c>
      <c r="Z155" s="9">
        <f t="shared" si="39"/>
        <v>755.37</v>
      </c>
      <c r="AA155" s="9">
        <f t="shared" si="40"/>
        <v>1941.13</v>
      </c>
      <c r="AB155" s="9">
        <f t="shared" si="41"/>
        <v>44412.960000000006</v>
      </c>
    </row>
    <row r="156" spans="1:28" s="15" customFormat="1" ht="18" customHeight="1" x14ac:dyDescent="0.25">
      <c r="A156" s="17">
        <v>13</v>
      </c>
      <c r="B156" s="17" t="s">
        <v>888</v>
      </c>
      <c r="C156" s="17" t="s">
        <v>869</v>
      </c>
      <c r="D156" s="17" t="s">
        <v>958</v>
      </c>
      <c r="E156" s="17" t="s">
        <v>959</v>
      </c>
      <c r="F156" s="17" t="s">
        <v>75</v>
      </c>
      <c r="G156" s="17" t="s">
        <v>891</v>
      </c>
      <c r="H156" s="17">
        <v>1881</v>
      </c>
      <c r="I156" s="17">
        <v>1753</v>
      </c>
      <c r="J156" s="17">
        <v>128</v>
      </c>
      <c r="K156" s="17" t="s">
        <v>37</v>
      </c>
      <c r="L156" s="18">
        <v>27566.23</v>
      </c>
      <c r="M156" s="18">
        <v>1391.22</v>
      </c>
      <c r="N156" s="18">
        <v>4059</v>
      </c>
      <c r="O156" s="18">
        <v>33016.449999999997</v>
      </c>
      <c r="P156" s="18">
        <v>1174.8</v>
      </c>
      <c r="Q156" s="18">
        <v>293.45999999999998</v>
      </c>
      <c r="R156" s="18">
        <v>76.03</v>
      </c>
      <c r="S156" s="18">
        <v>1544.29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9">
        <f t="shared" si="38"/>
        <v>28741.03</v>
      </c>
      <c r="Z156" s="9">
        <f t="shared" si="39"/>
        <v>1684.68</v>
      </c>
      <c r="AA156" s="9">
        <f t="shared" si="40"/>
        <v>4135.03</v>
      </c>
      <c r="AB156" s="9">
        <f t="shared" si="41"/>
        <v>34560.74</v>
      </c>
    </row>
    <row r="157" spans="1:28" s="15" customFormat="1" ht="18" customHeight="1" x14ac:dyDescent="0.25">
      <c r="A157" s="17">
        <v>14</v>
      </c>
      <c r="B157" s="17" t="s">
        <v>888</v>
      </c>
      <c r="C157" s="17" t="s">
        <v>869</v>
      </c>
      <c r="D157" s="17" t="s">
        <v>960</v>
      </c>
      <c r="E157" s="17" t="s">
        <v>961</v>
      </c>
      <c r="F157" s="17" t="s">
        <v>75</v>
      </c>
      <c r="G157" s="17" t="s">
        <v>906</v>
      </c>
      <c r="H157" s="17">
        <v>9382</v>
      </c>
      <c r="I157" s="17">
        <v>8856</v>
      </c>
      <c r="J157" s="17">
        <v>526</v>
      </c>
      <c r="K157" s="17" t="s">
        <v>37</v>
      </c>
      <c r="L157" s="18">
        <v>53051.54</v>
      </c>
      <c r="M157" s="18">
        <v>3757.12</v>
      </c>
      <c r="N157" s="18">
        <v>7324.64</v>
      </c>
      <c r="O157" s="18">
        <v>64133.3</v>
      </c>
      <c r="P157" s="18">
        <v>3636.6</v>
      </c>
      <c r="Q157" s="18">
        <v>565.29999999999995</v>
      </c>
      <c r="R157" s="18">
        <v>312.44</v>
      </c>
      <c r="S157" s="18">
        <v>4514.34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9">
        <f t="shared" si="38"/>
        <v>56688.14</v>
      </c>
      <c r="Z157" s="9">
        <f t="shared" si="39"/>
        <v>4322.42</v>
      </c>
      <c r="AA157" s="9">
        <f t="shared" si="40"/>
        <v>7637.08</v>
      </c>
      <c r="AB157" s="9">
        <f t="shared" si="41"/>
        <v>68647.64</v>
      </c>
    </row>
    <row r="158" spans="1:28" s="15" customFormat="1" ht="18" customHeight="1" x14ac:dyDescent="0.25">
      <c r="A158" s="17">
        <v>15</v>
      </c>
      <c r="B158" s="17" t="s">
        <v>888</v>
      </c>
      <c r="C158" s="17" t="s">
        <v>869</v>
      </c>
      <c r="D158" s="17" t="s">
        <v>962</v>
      </c>
      <c r="E158" s="17" t="s">
        <v>963</v>
      </c>
      <c r="F158" s="17" t="s">
        <v>75</v>
      </c>
      <c r="G158" s="17" t="s">
        <v>964</v>
      </c>
      <c r="H158" s="17">
        <v>0</v>
      </c>
      <c r="I158" s="17">
        <v>0</v>
      </c>
      <c r="J158" s="17">
        <v>0</v>
      </c>
      <c r="K158" s="17" t="s">
        <v>302</v>
      </c>
      <c r="L158" s="18">
        <v>91817.82</v>
      </c>
      <c r="M158" s="18">
        <v>213.84</v>
      </c>
      <c r="N158" s="18">
        <v>10026.299999999999</v>
      </c>
      <c r="O158" s="18">
        <v>102057.96</v>
      </c>
      <c r="P158" s="18">
        <v>110</v>
      </c>
      <c r="Q158" s="18">
        <v>950.25</v>
      </c>
      <c r="R158" s="18">
        <v>0</v>
      </c>
      <c r="S158" s="18">
        <v>1060.25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9">
        <f t="shared" si="38"/>
        <v>91927.82</v>
      </c>
      <c r="Z158" s="9">
        <f t="shared" si="39"/>
        <v>1164.0899999999999</v>
      </c>
      <c r="AA158" s="9">
        <f t="shared" si="40"/>
        <v>10026.299999999999</v>
      </c>
      <c r="AB158" s="9">
        <f t="shared" si="41"/>
        <v>103118.21</v>
      </c>
    </row>
    <row r="159" spans="1:28" s="15" customFormat="1" ht="18" customHeight="1" x14ac:dyDescent="0.25">
      <c r="A159" s="17">
        <v>16</v>
      </c>
      <c r="B159" s="17" t="s">
        <v>888</v>
      </c>
      <c r="C159" s="17" t="s">
        <v>869</v>
      </c>
      <c r="D159" s="17" t="s">
        <v>965</v>
      </c>
      <c r="E159" s="17" t="s">
        <v>966</v>
      </c>
      <c r="F159" s="17" t="s">
        <v>75</v>
      </c>
      <c r="G159" s="17" t="s">
        <v>967</v>
      </c>
      <c r="H159" s="17">
        <v>0</v>
      </c>
      <c r="I159" s="17">
        <v>0</v>
      </c>
      <c r="J159" s="17">
        <v>0</v>
      </c>
      <c r="K159" s="17" t="s">
        <v>302</v>
      </c>
      <c r="L159" s="18">
        <v>91817.82</v>
      </c>
      <c r="M159" s="18">
        <v>213.84</v>
      </c>
      <c r="N159" s="18">
        <v>10026.35</v>
      </c>
      <c r="O159" s="18">
        <v>102058.01</v>
      </c>
      <c r="P159" s="18">
        <v>110</v>
      </c>
      <c r="Q159" s="18">
        <v>950.25</v>
      </c>
      <c r="R159" s="18">
        <v>0</v>
      </c>
      <c r="S159" s="18">
        <v>1060.25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9">
        <f t="shared" si="38"/>
        <v>91927.82</v>
      </c>
      <c r="Z159" s="9">
        <f t="shared" si="39"/>
        <v>1164.0899999999999</v>
      </c>
      <c r="AA159" s="9">
        <f t="shared" si="40"/>
        <v>10026.35</v>
      </c>
      <c r="AB159" s="9">
        <f t="shared" si="41"/>
        <v>103118.26</v>
      </c>
    </row>
    <row r="160" spans="1:28" s="15" customFormat="1" ht="18" customHeight="1" x14ac:dyDescent="0.25">
      <c r="A160" s="17">
        <v>17</v>
      </c>
      <c r="B160" s="17" t="s">
        <v>888</v>
      </c>
      <c r="C160" s="17" t="s">
        <v>869</v>
      </c>
      <c r="D160" s="17" t="s">
        <v>968</v>
      </c>
      <c r="E160" s="17" t="s">
        <v>969</v>
      </c>
      <c r="F160" s="17" t="s">
        <v>75</v>
      </c>
      <c r="G160" s="17" t="s">
        <v>967</v>
      </c>
      <c r="H160" s="17">
        <v>0</v>
      </c>
      <c r="I160" s="17">
        <v>0</v>
      </c>
      <c r="J160" s="17">
        <v>0</v>
      </c>
      <c r="K160" s="17" t="s">
        <v>302</v>
      </c>
      <c r="L160" s="18">
        <v>79024.33</v>
      </c>
      <c r="M160" s="18">
        <v>0</v>
      </c>
      <c r="N160" s="18">
        <v>1833.13</v>
      </c>
      <c r="O160" s="18">
        <v>80857.460000000006</v>
      </c>
      <c r="P160" s="18">
        <v>110</v>
      </c>
      <c r="Q160" s="18">
        <v>815.84</v>
      </c>
      <c r="R160" s="18">
        <v>0</v>
      </c>
      <c r="S160" s="18">
        <v>925.84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si="38"/>
        <v>79134.33</v>
      </c>
      <c r="Z160" s="9">
        <f t="shared" si="39"/>
        <v>815.84</v>
      </c>
      <c r="AA160" s="9">
        <f t="shared" si="40"/>
        <v>1833.13</v>
      </c>
      <c r="AB160" s="9">
        <f t="shared" si="41"/>
        <v>81783.3</v>
      </c>
    </row>
    <row r="161" spans="1:31" s="15" customFormat="1" ht="18" customHeight="1" x14ac:dyDescent="0.25">
      <c r="A161" s="17">
        <v>18</v>
      </c>
      <c r="B161" s="17" t="s">
        <v>970</v>
      </c>
      <c r="C161" s="17" t="s">
        <v>869</v>
      </c>
      <c r="D161" s="17" t="s">
        <v>971</v>
      </c>
      <c r="E161" s="17" t="s">
        <v>972</v>
      </c>
      <c r="F161" s="17" t="s">
        <v>75</v>
      </c>
      <c r="G161" s="17" t="s">
        <v>973</v>
      </c>
      <c r="H161" s="17">
        <v>4658</v>
      </c>
      <c r="I161" s="17">
        <v>1753</v>
      </c>
      <c r="J161" s="17">
        <v>2905</v>
      </c>
      <c r="K161" s="17" t="s">
        <v>37</v>
      </c>
      <c r="L161" s="18">
        <v>39033.800000000003</v>
      </c>
      <c r="M161" s="18">
        <v>3250.12</v>
      </c>
      <c r="N161" s="18">
        <v>4706.3999999999996</v>
      </c>
      <c r="O161" s="18">
        <v>46990.32</v>
      </c>
      <c r="P161" s="18">
        <v>19283</v>
      </c>
      <c r="Q161" s="18">
        <v>389.85</v>
      </c>
      <c r="R161" s="18">
        <v>1725.57</v>
      </c>
      <c r="S161" s="18">
        <v>21398.42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9">
        <f t="shared" si="38"/>
        <v>58316.800000000003</v>
      </c>
      <c r="Z161" s="9">
        <f t="shared" si="39"/>
        <v>3639.97</v>
      </c>
      <c r="AA161" s="9">
        <f t="shared" si="40"/>
        <v>6431.9699999999993</v>
      </c>
      <c r="AB161" s="9">
        <f t="shared" si="41"/>
        <v>68388.739999999991</v>
      </c>
    </row>
    <row r="162" spans="1:31" s="15" customFormat="1" ht="18" customHeight="1" x14ac:dyDescent="0.25">
      <c r="A162" s="17">
        <v>19</v>
      </c>
      <c r="B162" s="17" t="s">
        <v>888</v>
      </c>
      <c r="C162" s="17" t="s">
        <v>869</v>
      </c>
      <c r="D162" s="17" t="s">
        <v>974</v>
      </c>
      <c r="E162" s="17" t="s">
        <v>975</v>
      </c>
      <c r="F162" s="17" t="s">
        <v>75</v>
      </c>
      <c r="G162" s="17" t="s">
        <v>976</v>
      </c>
      <c r="H162" s="17">
        <v>0</v>
      </c>
      <c r="I162" s="17">
        <v>0</v>
      </c>
      <c r="J162" s="17">
        <v>0</v>
      </c>
      <c r="K162" s="17" t="s">
        <v>302</v>
      </c>
      <c r="L162" s="18">
        <v>76700.94</v>
      </c>
      <c r="M162" s="18">
        <v>5141.88</v>
      </c>
      <c r="N162" s="18">
        <v>15044.81</v>
      </c>
      <c r="O162" s="18">
        <v>96887.63</v>
      </c>
      <c r="P162" s="18">
        <v>110</v>
      </c>
      <c r="Q162" s="18">
        <v>844.96</v>
      </c>
      <c r="R162" s="18">
        <v>0</v>
      </c>
      <c r="S162" s="18">
        <v>954.96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9">
        <f t="shared" si="38"/>
        <v>76810.94</v>
      </c>
      <c r="Z162" s="9">
        <f t="shared" si="39"/>
        <v>5986.84</v>
      </c>
      <c r="AA162" s="9">
        <f t="shared" si="40"/>
        <v>15044.81</v>
      </c>
      <c r="AB162" s="9">
        <f t="shared" si="41"/>
        <v>97842.590000000011</v>
      </c>
    </row>
    <row r="163" spans="1:31" s="12" customFormat="1" ht="16.5" customHeight="1" x14ac:dyDescent="0.25">
      <c r="A163" s="10"/>
      <c r="B163" s="10"/>
      <c r="C163" s="10" t="s">
        <v>71</v>
      </c>
      <c r="D163" s="10"/>
      <c r="E163" s="10"/>
      <c r="F163" s="10"/>
      <c r="G163" s="10"/>
      <c r="H163" s="10"/>
      <c r="I163" s="10"/>
      <c r="J163" s="11">
        <f>SUM(J144:J162)</f>
        <v>6516</v>
      </c>
      <c r="K163" s="10"/>
      <c r="L163" s="11">
        <f t="shared" ref="L163:AB163" si="42">SUM(L144:L162)</f>
        <v>1003033.8800000001</v>
      </c>
      <c r="M163" s="11">
        <f t="shared" si="42"/>
        <v>36360.449999999997</v>
      </c>
      <c r="N163" s="11">
        <f t="shared" si="42"/>
        <v>114603.97</v>
      </c>
      <c r="O163" s="11">
        <f t="shared" si="42"/>
        <v>1153998.2999999998</v>
      </c>
      <c r="P163" s="11">
        <f t="shared" si="42"/>
        <v>46938.1</v>
      </c>
      <c r="Q163" s="11">
        <f t="shared" si="42"/>
        <v>10554.369999999999</v>
      </c>
      <c r="R163" s="11">
        <f t="shared" si="42"/>
        <v>3870.49</v>
      </c>
      <c r="S163" s="11">
        <f t="shared" si="42"/>
        <v>61362.959999999992</v>
      </c>
      <c r="T163" s="11">
        <f t="shared" si="42"/>
        <v>0</v>
      </c>
      <c r="U163" s="11">
        <f t="shared" si="42"/>
        <v>0</v>
      </c>
      <c r="V163" s="11">
        <f t="shared" si="42"/>
        <v>0</v>
      </c>
      <c r="W163" s="11">
        <f t="shared" si="42"/>
        <v>0</v>
      </c>
      <c r="X163" s="11">
        <f t="shared" si="42"/>
        <v>0</v>
      </c>
      <c r="Y163" s="11">
        <f t="shared" si="42"/>
        <v>1049971.9800000002</v>
      </c>
      <c r="Z163" s="11">
        <f t="shared" si="42"/>
        <v>46914.819999999992</v>
      </c>
      <c r="AA163" s="11">
        <f t="shared" si="42"/>
        <v>118474.46</v>
      </c>
      <c r="AB163" s="11">
        <f t="shared" si="42"/>
        <v>1215361.26</v>
      </c>
    </row>
    <row r="164" spans="1:31" s="12" customFormat="1" ht="16.5" customHeight="1" x14ac:dyDescent="0.25">
      <c r="A164" s="10"/>
      <c r="B164" s="10"/>
      <c r="C164" s="10" t="s">
        <v>119</v>
      </c>
      <c r="D164" s="10"/>
      <c r="E164" s="10"/>
      <c r="F164" s="10"/>
      <c r="G164" s="10"/>
      <c r="H164" s="10"/>
      <c r="I164" s="10"/>
      <c r="J164" s="11">
        <f>J163+J143</f>
        <v>20392</v>
      </c>
      <c r="K164" s="11"/>
      <c r="L164" s="11">
        <f t="shared" ref="L164:AA164" si="43">L163+L143</f>
        <v>3224693.3500000006</v>
      </c>
      <c r="M164" s="11">
        <f t="shared" si="43"/>
        <v>58515.079999999987</v>
      </c>
      <c r="N164" s="11">
        <f t="shared" si="43"/>
        <v>198931.34000000003</v>
      </c>
      <c r="O164" s="11">
        <f t="shared" si="43"/>
        <v>3482139.77</v>
      </c>
      <c r="P164" s="11">
        <f t="shared" si="43"/>
        <v>129396.93</v>
      </c>
      <c r="Q164" s="11">
        <f t="shared" si="43"/>
        <v>27749.71</v>
      </c>
      <c r="R164" s="11">
        <f t="shared" si="43"/>
        <v>10052.25</v>
      </c>
      <c r="S164" s="11">
        <f t="shared" si="43"/>
        <v>167198.88999999998</v>
      </c>
      <c r="T164" s="11">
        <f t="shared" si="43"/>
        <v>0</v>
      </c>
      <c r="U164" s="11">
        <f t="shared" si="43"/>
        <v>0</v>
      </c>
      <c r="V164" s="11">
        <f t="shared" si="43"/>
        <v>0</v>
      </c>
      <c r="W164" s="11">
        <f t="shared" si="43"/>
        <v>0</v>
      </c>
      <c r="X164" s="11">
        <f t="shared" si="43"/>
        <v>0</v>
      </c>
      <c r="Y164" s="11">
        <f t="shared" si="43"/>
        <v>3354090.2800000012</v>
      </c>
      <c r="Z164" s="11">
        <f t="shared" si="43"/>
        <v>86264.789999999979</v>
      </c>
      <c r="AA164" s="11">
        <f t="shared" si="43"/>
        <v>208983.59</v>
      </c>
      <c r="AB164" s="11">
        <f>AB163+AB143</f>
        <v>3649338.66</v>
      </c>
    </row>
    <row r="165" spans="1:31" ht="18" customHeight="1" x14ac:dyDescent="0.25">
      <c r="O165" s="34">
        <f>AB106-O164</f>
        <v>4372.1699999999255</v>
      </c>
    </row>
    <row r="166" spans="1:31" ht="18" customHeight="1" x14ac:dyDescent="0.25">
      <c r="O166" s="34"/>
    </row>
    <row r="169" spans="1:31" ht="15.75" x14ac:dyDescent="0.25">
      <c r="E169" s="13" t="s">
        <v>120</v>
      </c>
      <c r="G169" s="14"/>
      <c r="H169" s="14"/>
      <c r="I169" s="14"/>
      <c r="J169" s="14"/>
      <c r="K169" s="14"/>
      <c r="L169" s="13" t="s">
        <v>122</v>
      </c>
      <c r="M169" s="13"/>
      <c r="O169" s="14"/>
      <c r="Q169" s="14"/>
      <c r="R169" s="13" t="s">
        <v>121</v>
      </c>
      <c r="T169" s="14"/>
      <c r="U169" s="14"/>
      <c r="W169" s="14"/>
      <c r="X169" s="14"/>
      <c r="Y169" s="13" t="s">
        <v>123</v>
      </c>
      <c r="Z169" s="14"/>
      <c r="AA169" s="14"/>
      <c r="AB169" s="14"/>
    </row>
    <row r="170" spans="1:31" ht="15.75" x14ac:dyDescent="0.25">
      <c r="E170" s="13" t="s">
        <v>124</v>
      </c>
      <c r="G170" s="14"/>
      <c r="H170" s="14"/>
      <c r="I170" s="14"/>
      <c r="J170" s="14"/>
      <c r="K170" s="14"/>
      <c r="L170" s="13" t="s">
        <v>124</v>
      </c>
      <c r="M170" s="13"/>
      <c r="O170" s="14"/>
      <c r="Q170" s="14"/>
      <c r="R170" s="13" t="s">
        <v>124</v>
      </c>
      <c r="T170" s="14"/>
      <c r="U170" s="14"/>
      <c r="W170" s="14"/>
      <c r="X170" s="14"/>
      <c r="Y170" s="13" t="s">
        <v>124</v>
      </c>
      <c r="Z170" s="14"/>
      <c r="AA170" s="14"/>
      <c r="AB170" s="14"/>
    </row>
    <row r="171" spans="1:31" ht="32.25" customHeight="1" x14ac:dyDescent="0.55000000000000004">
      <c r="A171" s="75" t="s">
        <v>0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1"/>
      <c r="AD171" s="1"/>
      <c r="AE171" s="1"/>
    </row>
    <row r="172" spans="1:31" ht="21.75" customHeight="1" x14ac:dyDescent="0.4">
      <c r="A172" s="76" t="s">
        <v>1668</v>
      </c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2"/>
      <c r="AD172" s="2"/>
      <c r="AE172" s="2"/>
    </row>
    <row r="173" spans="1:31" s="5" customFormat="1" ht="20.25" customHeight="1" x14ac:dyDescent="0.35">
      <c r="A173" s="3" t="s">
        <v>1</v>
      </c>
      <c r="B173" s="4"/>
      <c r="C173" s="3"/>
      <c r="D173" s="3"/>
      <c r="F173" s="3" t="s">
        <v>918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s="7" customFormat="1" ht="90" x14ac:dyDescent="0.25">
      <c r="A174" s="6" t="s">
        <v>3</v>
      </c>
      <c r="B174" s="6" t="s">
        <v>4</v>
      </c>
      <c r="C174" s="6" t="s">
        <v>5</v>
      </c>
      <c r="D174" s="6" t="s">
        <v>6</v>
      </c>
      <c r="E174" s="6" t="s">
        <v>7</v>
      </c>
      <c r="F174" s="6" t="s">
        <v>8</v>
      </c>
      <c r="G174" s="6" t="s">
        <v>9</v>
      </c>
      <c r="H174" s="6" t="s">
        <v>10</v>
      </c>
      <c r="I174" s="6" t="s">
        <v>11</v>
      </c>
      <c r="J174" s="6" t="s">
        <v>12</v>
      </c>
      <c r="K174" s="6" t="s">
        <v>13</v>
      </c>
      <c r="L174" s="6" t="s">
        <v>14</v>
      </c>
      <c r="M174" s="6" t="s">
        <v>15</v>
      </c>
      <c r="N174" s="6" t="s">
        <v>16</v>
      </c>
      <c r="O174" s="6" t="s">
        <v>17</v>
      </c>
      <c r="P174" s="6" t="s">
        <v>18</v>
      </c>
      <c r="Q174" s="6" t="s">
        <v>19</v>
      </c>
      <c r="R174" s="6" t="s">
        <v>20</v>
      </c>
      <c r="S174" s="6" t="s">
        <v>21</v>
      </c>
      <c r="T174" s="6" t="s">
        <v>22</v>
      </c>
      <c r="U174" s="6" t="s">
        <v>23</v>
      </c>
      <c r="V174" s="6" t="s">
        <v>24</v>
      </c>
      <c r="W174" s="6" t="s">
        <v>25</v>
      </c>
      <c r="X174" s="6" t="s">
        <v>26</v>
      </c>
      <c r="Y174" s="6" t="s">
        <v>27</v>
      </c>
      <c r="Z174" s="6" t="s">
        <v>28</v>
      </c>
      <c r="AA174" s="6" t="s">
        <v>29</v>
      </c>
      <c r="AB174" s="6" t="s">
        <v>30</v>
      </c>
    </row>
    <row r="175" spans="1:31" s="15" customFormat="1" x14ac:dyDescent="0.25">
      <c r="A175" s="17">
        <v>1</v>
      </c>
      <c r="B175" s="17" t="s">
        <v>868</v>
      </c>
      <c r="C175" s="17" t="s">
        <v>869</v>
      </c>
      <c r="D175" s="17" t="s">
        <v>870</v>
      </c>
      <c r="E175" s="17" t="s">
        <v>871</v>
      </c>
      <c r="F175" s="17" t="s">
        <v>35</v>
      </c>
      <c r="G175" s="17" t="s">
        <v>144</v>
      </c>
      <c r="H175" s="17">
        <v>40968</v>
      </c>
      <c r="I175" s="17">
        <v>38998</v>
      </c>
      <c r="J175" s="17">
        <v>1970</v>
      </c>
      <c r="K175" s="17" t="s">
        <v>37</v>
      </c>
      <c r="L175" s="18">
        <v>116661.03</v>
      </c>
      <c r="M175" s="18">
        <v>4087.24</v>
      </c>
      <c r="N175" s="18">
        <v>2227.5</v>
      </c>
      <c r="O175" s="18">
        <v>122975.77</v>
      </c>
      <c r="P175" s="18">
        <v>10843.72</v>
      </c>
      <c r="Q175" s="18">
        <v>1198.8699999999999</v>
      </c>
      <c r="R175" s="18">
        <v>877.64</v>
      </c>
      <c r="S175" s="18">
        <v>12920.23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9">
        <f t="shared" ref="Y175:Y197" si="44">L175+P175-U175</f>
        <v>127504.75</v>
      </c>
      <c r="Z175" s="9">
        <f t="shared" ref="Z175:Z197" si="45">M175+Q175-V175</f>
        <v>5286.11</v>
      </c>
      <c r="AA175" s="9">
        <f t="shared" ref="AA175:AA197" si="46">N175+R175-W175</f>
        <v>3105.14</v>
      </c>
      <c r="AB175" s="9">
        <f t="shared" ref="AB175:AB197" si="47">O175+S175-X175</f>
        <v>135896</v>
      </c>
    </row>
    <row r="176" spans="1:31" s="15" customFormat="1" x14ac:dyDescent="0.25">
      <c r="A176" s="17">
        <v>2</v>
      </c>
      <c r="B176" s="17" t="s">
        <v>872</v>
      </c>
      <c r="C176" s="17" t="s">
        <v>869</v>
      </c>
      <c r="D176" s="17" t="s">
        <v>873</v>
      </c>
      <c r="E176" s="17" t="s">
        <v>874</v>
      </c>
      <c r="F176" s="17" t="s">
        <v>35</v>
      </c>
      <c r="G176" s="17" t="s">
        <v>875</v>
      </c>
      <c r="H176" s="17">
        <v>82750</v>
      </c>
      <c r="I176" s="17">
        <v>82510</v>
      </c>
      <c r="J176" s="17">
        <v>240</v>
      </c>
      <c r="K176" s="17" t="s">
        <v>37</v>
      </c>
      <c r="L176" s="18">
        <v>93507.87</v>
      </c>
      <c r="M176" s="18">
        <v>11726.15</v>
      </c>
      <c r="N176" s="18">
        <v>0</v>
      </c>
      <c r="O176" s="18">
        <v>105234.02</v>
      </c>
      <c r="P176" s="18">
        <v>1781.59</v>
      </c>
      <c r="Q176" s="18">
        <v>963.47</v>
      </c>
      <c r="R176" s="18">
        <v>106.92</v>
      </c>
      <c r="S176" s="18">
        <v>2851.98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9">
        <f t="shared" si="44"/>
        <v>95289.459999999992</v>
      </c>
      <c r="Z176" s="9">
        <f t="shared" si="45"/>
        <v>12689.619999999999</v>
      </c>
      <c r="AA176" s="9">
        <f t="shared" si="46"/>
        <v>106.92</v>
      </c>
      <c r="AB176" s="9">
        <f t="shared" si="47"/>
        <v>108086</v>
      </c>
    </row>
    <row r="177" spans="1:28" s="15" customFormat="1" x14ac:dyDescent="0.25">
      <c r="A177" s="17">
        <v>3</v>
      </c>
      <c r="B177" s="17" t="s">
        <v>872</v>
      </c>
      <c r="C177" s="17" t="s">
        <v>869</v>
      </c>
      <c r="D177" s="17" t="s">
        <v>876</v>
      </c>
      <c r="E177" s="17" t="s">
        <v>877</v>
      </c>
      <c r="F177" s="17" t="s">
        <v>35</v>
      </c>
      <c r="G177" s="17" t="s">
        <v>675</v>
      </c>
      <c r="H177" s="17">
        <v>25525</v>
      </c>
      <c r="I177" s="17">
        <v>25525</v>
      </c>
      <c r="J177" s="17">
        <v>0</v>
      </c>
      <c r="K177" s="17" t="s">
        <v>59</v>
      </c>
      <c r="L177" s="18">
        <v>63444.52</v>
      </c>
      <c r="M177" s="18">
        <v>6639.84</v>
      </c>
      <c r="N177" s="18">
        <v>2307.6799999999998</v>
      </c>
      <c r="O177" s="18">
        <v>72392.039999999994</v>
      </c>
      <c r="P177" s="18">
        <v>617.41</v>
      </c>
      <c r="Q177" s="18">
        <v>676.55</v>
      </c>
      <c r="R177" s="18">
        <v>0</v>
      </c>
      <c r="S177" s="18">
        <v>1293.96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9">
        <f t="shared" si="44"/>
        <v>64061.93</v>
      </c>
      <c r="Z177" s="9">
        <f t="shared" si="45"/>
        <v>7316.39</v>
      </c>
      <c r="AA177" s="9">
        <f t="shared" si="46"/>
        <v>2307.6799999999998</v>
      </c>
      <c r="AB177" s="9">
        <f t="shared" si="47"/>
        <v>73686</v>
      </c>
    </row>
    <row r="178" spans="1:28" s="15" customFormat="1" x14ac:dyDescent="0.25">
      <c r="A178" s="17">
        <v>4</v>
      </c>
      <c r="B178" s="17" t="s">
        <v>868</v>
      </c>
      <c r="C178" s="17" t="s">
        <v>869</v>
      </c>
      <c r="D178" s="17" t="s">
        <v>878</v>
      </c>
      <c r="E178" s="17" t="s">
        <v>879</v>
      </c>
      <c r="F178" s="17" t="s">
        <v>35</v>
      </c>
      <c r="G178" s="17" t="s">
        <v>750</v>
      </c>
      <c r="H178" s="17">
        <v>62685</v>
      </c>
      <c r="I178" s="17">
        <v>62685</v>
      </c>
      <c r="J178" s="17">
        <v>0</v>
      </c>
      <c r="K178" s="17" t="s">
        <v>59</v>
      </c>
      <c r="L178" s="18">
        <v>47281.77</v>
      </c>
      <c r="M178" s="18">
        <v>5486.32</v>
      </c>
      <c r="N178" s="18">
        <v>2372.92</v>
      </c>
      <c r="O178" s="18">
        <v>55141.01</v>
      </c>
      <c r="P178" s="18">
        <v>285.23</v>
      </c>
      <c r="Q178" s="18">
        <v>511.76</v>
      </c>
      <c r="R178" s="18">
        <v>0</v>
      </c>
      <c r="S178" s="18">
        <v>796.99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9">
        <f t="shared" si="44"/>
        <v>47567</v>
      </c>
      <c r="Z178" s="9">
        <f t="shared" si="45"/>
        <v>5998.08</v>
      </c>
      <c r="AA178" s="9">
        <f t="shared" si="46"/>
        <v>2372.92</v>
      </c>
      <c r="AB178" s="9">
        <f t="shared" si="47"/>
        <v>55938</v>
      </c>
    </row>
    <row r="179" spans="1:28" s="15" customFormat="1" x14ac:dyDescent="0.25">
      <c r="A179" s="17">
        <v>5</v>
      </c>
      <c r="B179" s="17" t="s">
        <v>872</v>
      </c>
      <c r="C179" s="17" t="s">
        <v>869</v>
      </c>
      <c r="D179" s="17" t="s">
        <v>880</v>
      </c>
      <c r="E179" s="17" t="s">
        <v>881</v>
      </c>
      <c r="F179" s="17" t="s">
        <v>35</v>
      </c>
      <c r="G179" s="17" t="s">
        <v>750</v>
      </c>
      <c r="H179" s="17">
        <v>23006</v>
      </c>
      <c r="I179" s="17">
        <v>22422</v>
      </c>
      <c r="J179" s="17">
        <v>1752</v>
      </c>
      <c r="K179" s="17" t="s">
        <v>37</v>
      </c>
      <c r="L179" s="18">
        <v>132301.23000000001</v>
      </c>
      <c r="M179" s="18">
        <v>4733.0600000000004</v>
      </c>
      <c r="N179" s="18">
        <v>2782.6</v>
      </c>
      <c r="O179" s="18">
        <v>139816.89000000001</v>
      </c>
      <c r="P179" s="18">
        <v>9146.99</v>
      </c>
      <c r="Q179" s="18">
        <v>1354.6</v>
      </c>
      <c r="R179" s="18">
        <v>780.52</v>
      </c>
      <c r="S179" s="18">
        <v>11282.11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9">
        <f t="shared" si="44"/>
        <v>141448.22</v>
      </c>
      <c r="Z179" s="9">
        <f t="shared" si="45"/>
        <v>6087.66</v>
      </c>
      <c r="AA179" s="9">
        <f t="shared" si="46"/>
        <v>3563.12</v>
      </c>
      <c r="AB179" s="9">
        <f t="shared" si="47"/>
        <v>151099</v>
      </c>
    </row>
    <row r="180" spans="1:28" s="15" customFormat="1" x14ac:dyDescent="0.25">
      <c r="A180" s="17">
        <v>6</v>
      </c>
      <c r="B180" s="17" t="s">
        <v>872</v>
      </c>
      <c r="C180" s="17" t="s">
        <v>869</v>
      </c>
      <c r="D180" s="17" t="s">
        <v>882</v>
      </c>
      <c r="E180" s="17" t="s">
        <v>883</v>
      </c>
      <c r="F180" s="17" t="s">
        <v>35</v>
      </c>
      <c r="G180" s="17" t="s">
        <v>215</v>
      </c>
      <c r="H180" s="17">
        <v>8822</v>
      </c>
      <c r="I180" s="17">
        <v>8697</v>
      </c>
      <c r="J180" s="17">
        <v>375</v>
      </c>
      <c r="K180" s="17" t="s">
        <v>37</v>
      </c>
      <c r="L180" s="18">
        <v>97129.26</v>
      </c>
      <c r="M180" s="18">
        <v>3709.13</v>
      </c>
      <c r="N180" s="18">
        <v>808.58</v>
      </c>
      <c r="O180" s="18">
        <v>101646.97</v>
      </c>
      <c r="P180" s="18">
        <v>2355.04</v>
      </c>
      <c r="Q180" s="18">
        <v>996.93</v>
      </c>
      <c r="R180" s="18">
        <v>167.06</v>
      </c>
      <c r="S180" s="18">
        <v>3519.03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9">
        <f t="shared" si="44"/>
        <v>99484.299999999988</v>
      </c>
      <c r="Z180" s="9">
        <f t="shared" si="45"/>
        <v>4706.0600000000004</v>
      </c>
      <c r="AA180" s="9">
        <f t="shared" si="46"/>
        <v>975.6400000000001</v>
      </c>
      <c r="AB180" s="9">
        <f t="shared" si="47"/>
        <v>105166</v>
      </c>
    </row>
    <row r="181" spans="1:28" s="15" customFormat="1" x14ac:dyDescent="0.25">
      <c r="A181" s="17">
        <v>7</v>
      </c>
      <c r="B181" s="17" t="s">
        <v>872</v>
      </c>
      <c r="C181" s="17" t="s">
        <v>869</v>
      </c>
      <c r="D181" s="17" t="s">
        <v>884</v>
      </c>
      <c r="E181" s="17" t="s">
        <v>885</v>
      </c>
      <c r="F181" s="17" t="s">
        <v>35</v>
      </c>
      <c r="G181" s="17" t="s">
        <v>218</v>
      </c>
      <c r="H181" s="17">
        <v>18172</v>
      </c>
      <c r="I181" s="17">
        <v>16753</v>
      </c>
      <c r="J181" s="17">
        <v>1419</v>
      </c>
      <c r="K181" s="17" t="s">
        <v>37</v>
      </c>
      <c r="L181" s="18">
        <v>101610.57</v>
      </c>
      <c r="M181" s="18">
        <v>3817.7</v>
      </c>
      <c r="N181" s="18">
        <v>1036.68</v>
      </c>
      <c r="O181" s="18">
        <v>106464.95</v>
      </c>
      <c r="P181" s="18">
        <v>8899.9599999999991</v>
      </c>
      <c r="Q181" s="18">
        <v>1051.93</v>
      </c>
      <c r="R181" s="18">
        <v>632.16</v>
      </c>
      <c r="S181" s="18">
        <v>10584.05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9">
        <f t="shared" si="44"/>
        <v>110510.53</v>
      </c>
      <c r="Z181" s="9">
        <f t="shared" si="45"/>
        <v>4869.63</v>
      </c>
      <c r="AA181" s="9">
        <f t="shared" si="46"/>
        <v>1668.8400000000001</v>
      </c>
      <c r="AB181" s="9">
        <f t="shared" si="47"/>
        <v>117049</v>
      </c>
    </row>
    <row r="182" spans="1:28" s="15" customFormat="1" x14ac:dyDescent="0.25">
      <c r="A182" s="17">
        <v>8</v>
      </c>
      <c r="B182" s="17" t="s">
        <v>872</v>
      </c>
      <c r="C182" s="17" t="s">
        <v>869</v>
      </c>
      <c r="D182" s="17" t="s">
        <v>886</v>
      </c>
      <c r="E182" s="17" t="s">
        <v>887</v>
      </c>
      <c r="F182" s="17" t="s">
        <v>35</v>
      </c>
      <c r="G182" s="17" t="s">
        <v>284</v>
      </c>
      <c r="H182" s="17">
        <v>1724</v>
      </c>
      <c r="I182" s="17">
        <v>1681</v>
      </c>
      <c r="J182" s="17">
        <v>43</v>
      </c>
      <c r="K182" s="17" t="s">
        <v>37</v>
      </c>
      <c r="L182" s="18">
        <v>534.29</v>
      </c>
      <c r="M182" s="18">
        <v>41.67</v>
      </c>
      <c r="N182" s="18">
        <v>16.04</v>
      </c>
      <c r="O182" s="18">
        <v>592</v>
      </c>
      <c r="P182" s="18">
        <v>473.89</v>
      </c>
      <c r="Q182" s="18">
        <v>35.950000000000003</v>
      </c>
      <c r="R182" s="18">
        <v>19.16</v>
      </c>
      <c r="S182" s="18">
        <v>529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9">
        <f t="shared" si="44"/>
        <v>1008.18</v>
      </c>
      <c r="Z182" s="9">
        <f t="shared" si="45"/>
        <v>77.62</v>
      </c>
      <c r="AA182" s="9">
        <f t="shared" si="46"/>
        <v>35.200000000000003</v>
      </c>
      <c r="AB182" s="9">
        <f t="shared" si="47"/>
        <v>1121</v>
      </c>
    </row>
    <row r="183" spans="1:28" s="15" customFormat="1" x14ac:dyDescent="0.25">
      <c r="A183" s="17">
        <v>9</v>
      </c>
      <c r="B183" s="17" t="s">
        <v>888</v>
      </c>
      <c r="C183" s="17" t="s">
        <v>869</v>
      </c>
      <c r="D183" s="17" t="s">
        <v>889</v>
      </c>
      <c r="E183" s="17" t="s">
        <v>890</v>
      </c>
      <c r="F183" s="17" t="s">
        <v>35</v>
      </c>
      <c r="G183" s="17" t="s">
        <v>891</v>
      </c>
      <c r="H183" s="17">
        <v>12657</v>
      </c>
      <c r="I183" s="17">
        <v>12207</v>
      </c>
      <c r="J183" s="17">
        <v>450</v>
      </c>
      <c r="K183" s="17" t="s">
        <v>37</v>
      </c>
      <c r="L183" s="18">
        <v>53631.17</v>
      </c>
      <c r="M183" s="18">
        <v>2578.23</v>
      </c>
      <c r="N183" s="18">
        <v>943.57</v>
      </c>
      <c r="O183" s="18">
        <v>57152.97</v>
      </c>
      <c r="P183" s="18">
        <v>2702.22</v>
      </c>
      <c r="Q183" s="18">
        <v>549.33000000000004</v>
      </c>
      <c r="R183" s="18">
        <v>200.48</v>
      </c>
      <c r="S183" s="18">
        <v>3452.03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9">
        <f t="shared" si="44"/>
        <v>56333.39</v>
      </c>
      <c r="Z183" s="9">
        <f t="shared" si="45"/>
        <v>3127.56</v>
      </c>
      <c r="AA183" s="9">
        <f t="shared" si="46"/>
        <v>1144.05</v>
      </c>
      <c r="AB183" s="9">
        <f t="shared" si="47"/>
        <v>60605</v>
      </c>
    </row>
    <row r="184" spans="1:28" s="15" customFormat="1" x14ac:dyDescent="0.25">
      <c r="A184" s="17">
        <v>10</v>
      </c>
      <c r="B184" s="17" t="s">
        <v>888</v>
      </c>
      <c r="C184" s="17" t="s">
        <v>869</v>
      </c>
      <c r="D184" s="17" t="s">
        <v>892</v>
      </c>
      <c r="E184" s="17" t="s">
        <v>893</v>
      </c>
      <c r="F184" s="17" t="s">
        <v>35</v>
      </c>
      <c r="G184" s="17" t="s">
        <v>891</v>
      </c>
      <c r="H184" s="17">
        <v>9894</v>
      </c>
      <c r="I184" s="17">
        <v>9894</v>
      </c>
      <c r="J184" s="17">
        <v>0</v>
      </c>
      <c r="K184" s="17" t="s">
        <v>302</v>
      </c>
      <c r="L184" s="18">
        <v>85876.3</v>
      </c>
      <c r="M184" s="18">
        <v>4438.74</v>
      </c>
      <c r="N184" s="18">
        <v>0</v>
      </c>
      <c r="O184" s="18">
        <v>90315.04</v>
      </c>
      <c r="P184" s="18">
        <v>474.79</v>
      </c>
      <c r="Q184" s="18">
        <v>885.17</v>
      </c>
      <c r="R184" s="18">
        <v>0</v>
      </c>
      <c r="S184" s="18">
        <v>1359.96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9">
        <f t="shared" si="44"/>
        <v>86351.09</v>
      </c>
      <c r="Z184" s="9">
        <f t="shared" si="45"/>
        <v>5323.91</v>
      </c>
      <c r="AA184" s="9">
        <f t="shared" si="46"/>
        <v>0</v>
      </c>
      <c r="AB184" s="9">
        <f t="shared" si="47"/>
        <v>91675</v>
      </c>
    </row>
    <row r="185" spans="1:28" s="15" customFormat="1" x14ac:dyDescent="0.25">
      <c r="A185" s="17">
        <v>11</v>
      </c>
      <c r="B185" s="17" t="s">
        <v>888</v>
      </c>
      <c r="C185" s="17" t="s">
        <v>869</v>
      </c>
      <c r="D185" s="17" t="s">
        <v>894</v>
      </c>
      <c r="E185" s="17" t="s">
        <v>895</v>
      </c>
      <c r="F185" s="17" t="s">
        <v>35</v>
      </c>
      <c r="G185" s="17" t="s">
        <v>891</v>
      </c>
      <c r="H185" s="17">
        <v>37912</v>
      </c>
      <c r="I185" s="17">
        <v>35312</v>
      </c>
      <c r="J185" s="17">
        <v>2600</v>
      </c>
      <c r="K185" s="17" t="s">
        <v>37</v>
      </c>
      <c r="L185" s="18">
        <v>94595.35</v>
      </c>
      <c r="M185" s="18">
        <v>4086.61</v>
      </c>
      <c r="N185" s="18">
        <v>0</v>
      </c>
      <c r="O185" s="18">
        <v>98681.96</v>
      </c>
      <c r="P185" s="18">
        <v>13345.47</v>
      </c>
      <c r="Q185" s="18">
        <v>975.27</v>
      </c>
      <c r="R185" s="18">
        <v>1158.3</v>
      </c>
      <c r="S185" s="18">
        <v>15479.04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9">
        <f t="shared" si="44"/>
        <v>107940.82</v>
      </c>
      <c r="Z185" s="9">
        <f t="shared" si="45"/>
        <v>5061.88</v>
      </c>
      <c r="AA185" s="9">
        <f t="shared" si="46"/>
        <v>1158.3</v>
      </c>
      <c r="AB185" s="9">
        <f t="shared" si="47"/>
        <v>114161</v>
      </c>
    </row>
    <row r="186" spans="1:28" s="15" customFormat="1" x14ac:dyDescent="0.25">
      <c r="A186" s="17">
        <v>12</v>
      </c>
      <c r="B186" s="17" t="s">
        <v>888</v>
      </c>
      <c r="C186" s="17" t="s">
        <v>869</v>
      </c>
      <c r="D186" s="17" t="s">
        <v>896</v>
      </c>
      <c r="E186" s="17" t="s">
        <v>897</v>
      </c>
      <c r="F186" s="17" t="s">
        <v>35</v>
      </c>
      <c r="G186" s="17" t="s">
        <v>891</v>
      </c>
      <c r="H186" s="17">
        <v>89521</v>
      </c>
      <c r="I186" s="17">
        <v>88196</v>
      </c>
      <c r="J186" s="17">
        <v>1325</v>
      </c>
      <c r="K186" s="17" t="s">
        <v>37</v>
      </c>
      <c r="L186" s="18">
        <v>120490.12</v>
      </c>
      <c r="M186" s="18">
        <v>4485.37</v>
      </c>
      <c r="N186" s="18">
        <v>2425.75</v>
      </c>
      <c r="O186" s="18">
        <v>127401.24</v>
      </c>
      <c r="P186" s="18">
        <v>7033.9</v>
      </c>
      <c r="Q186" s="18">
        <v>1237.57</v>
      </c>
      <c r="R186" s="18">
        <v>590.29</v>
      </c>
      <c r="S186" s="18">
        <v>8861.76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9">
        <f t="shared" si="44"/>
        <v>127524.01999999999</v>
      </c>
      <c r="Z186" s="9">
        <f t="shared" si="45"/>
        <v>5722.94</v>
      </c>
      <c r="AA186" s="9">
        <f t="shared" si="46"/>
        <v>3016.04</v>
      </c>
      <c r="AB186" s="9">
        <f t="shared" si="47"/>
        <v>136263</v>
      </c>
    </row>
    <row r="187" spans="1:28" s="15" customFormat="1" x14ac:dyDescent="0.25">
      <c r="A187" s="17">
        <v>13</v>
      </c>
      <c r="B187" s="17" t="s">
        <v>888</v>
      </c>
      <c r="C187" s="17" t="s">
        <v>869</v>
      </c>
      <c r="D187" s="17" t="s">
        <v>898</v>
      </c>
      <c r="E187" s="17" t="s">
        <v>899</v>
      </c>
      <c r="F187" s="17" t="s">
        <v>35</v>
      </c>
      <c r="G187" s="17" t="s">
        <v>900</v>
      </c>
      <c r="H187" s="17">
        <v>59365</v>
      </c>
      <c r="I187" s="17">
        <v>56875</v>
      </c>
      <c r="J187" s="17">
        <v>2490</v>
      </c>
      <c r="K187" s="17" t="s">
        <v>37</v>
      </c>
      <c r="L187" s="18">
        <v>190159.52</v>
      </c>
      <c r="M187" s="18">
        <v>6574.8</v>
      </c>
      <c r="N187" s="18">
        <v>4580.1899999999996</v>
      </c>
      <c r="O187" s="18">
        <v>201314.51</v>
      </c>
      <c r="P187" s="18">
        <v>13061.81</v>
      </c>
      <c r="Q187" s="18">
        <v>1943.39</v>
      </c>
      <c r="R187" s="18">
        <v>1109.29</v>
      </c>
      <c r="S187" s="18">
        <v>16114.49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9">
        <f t="shared" si="44"/>
        <v>203221.33</v>
      </c>
      <c r="Z187" s="9">
        <f t="shared" si="45"/>
        <v>8518.19</v>
      </c>
      <c r="AA187" s="9">
        <f t="shared" si="46"/>
        <v>5689.48</v>
      </c>
      <c r="AB187" s="9">
        <f t="shared" si="47"/>
        <v>217429</v>
      </c>
    </row>
    <row r="188" spans="1:28" s="15" customFormat="1" x14ac:dyDescent="0.25">
      <c r="A188" s="17">
        <v>14</v>
      </c>
      <c r="B188" s="17" t="s">
        <v>888</v>
      </c>
      <c r="C188" s="17" t="s">
        <v>869</v>
      </c>
      <c r="D188" s="17" t="s">
        <v>901</v>
      </c>
      <c r="E188" s="17" t="s">
        <v>902</v>
      </c>
      <c r="F188" s="17" t="s">
        <v>35</v>
      </c>
      <c r="G188" s="17" t="s">
        <v>903</v>
      </c>
      <c r="H188" s="17">
        <v>44535</v>
      </c>
      <c r="I188" s="17">
        <v>42770</v>
      </c>
      <c r="J188" s="17">
        <v>1765</v>
      </c>
      <c r="K188" s="17" t="s">
        <v>37</v>
      </c>
      <c r="L188" s="18">
        <v>98304.01</v>
      </c>
      <c r="M188" s="18">
        <v>9225.6299999999992</v>
      </c>
      <c r="N188" s="18">
        <v>4677.32</v>
      </c>
      <c r="O188" s="18">
        <v>112206.96</v>
      </c>
      <c r="P188" s="18">
        <v>9236</v>
      </c>
      <c r="Q188" s="18">
        <v>999.73</v>
      </c>
      <c r="R188" s="18">
        <v>786.31</v>
      </c>
      <c r="S188" s="18">
        <v>11022.04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9">
        <f t="shared" si="44"/>
        <v>107540.01</v>
      </c>
      <c r="Z188" s="9">
        <f t="shared" si="45"/>
        <v>10225.359999999999</v>
      </c>
      <c r="AA188" s="9">
        <f t="shared" si="46"/>
        <v>5463.6299999999992</v>
      </c>
      <c r="AB188" s="9">
        <f t="shared" si="47"/>
        <v>123229</v>
      </c>
    </row>
    <row r="189" spans="1:28" s="15" customFormat="1" x14ac:dyDescent="0.25">
      <c r="A189" s="17">
        <v>15</v>
      </c>
      <c r="B189" s="17" t="s">
        <v>888</v>
      </c>
      <c r="C189" s="17" t="s">
        <v>869</v>
      </c>
      <c r="D189" s="17" t="s">
        <v>904</v>
      </c>
      <c r="E189" s="17" t="s">
        <v>905</v>
      </c>
      <c r="F189" s="17" t="s">
        <v>35</v>
      </c>
      <c r="G189" s="17" t="s">
        <v>906</v>
      </c>
      <c r="H189" s="17">
        <v>88</v>
      </c>
      <c r="I189" s="17">
        <v>88</v>
      </c>
      <c r="J189" s="17">
        <v>0</v>
      </c>
      <c r="K189" s="17" t="s">
        <v>59</v>
      </c>
      <c r="L189" s="18">
        <v>6530.5</v>
      </c>
      <c r="M189" s="18">
        <v>680.61</v>
      </c>
      <c r="N189" s="18">
        <v>0.89</v>
      </c>
      <c r="O189" s="18">
        <v>7212</v>
      </c>
      <c r="P189" s="18">
        <v>284.83999999999997</v>
      </c>
      <c r="Q189" s="18">
        <v>66.16</v>
      </c>
      <c r="R189" s="18">
        <v>0</v>
      </c>
      <c r="S189" s="18">
        <v>351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9">
        <f t="shared" si="44"/>
        <v>6815.34</v>
      </c>
      <c r="Z189" s="9">
        <f t="shared" si="45"/>
        <v>746.77</v>
      </c>
      <c r="AA189" s="9">
        <f t="shared" si="46"/>
        <v>0.89</v>
      </c>
      <c r="AB189" s="9">
        <f t="shared" si="47"/>
        <v>7563</v>
      </c>
    </row>
    <row r="190" spans="1:28" s="15" customFormat="1" x14ac:dyDescent="0.25">
      <c r="A190" s="17">
        <v>16</v>
      </c>
      <c r="B190" s="17" t="s">
        <v>888</v>
      </c>
      <c r="C190" s="17" t="s">
        <v>869</v>
      </c>
      <c r="D190" s="17" t="s">
        <v>907</v>
      </c>
      <c r="E190" s="17" t="s">
        <v>908</v>
      </c>
      <c r="F190" s="17" t="s">
        <v>35</v>
      </c>
      <c r="G190" s="17" t="s">
        <v>909</v>
      </c>
      <c r="H190" s="17">
        <v>57785</v>
      </c>
      <c r="I190" s="17">
        <v>57653</v>
      </c>
      <c r="J190" s="17">
        <v>132</v>
      </c>
      <c r="K190" s="17" t="s">
        <v>37</v>
      </c>
      <c r="L190" s="18">
        <v>121540.48</v>
      </c>
      <c r="M190" s="18">
        <v>4450.1099999999997</v>
      </c>
      <c r="N190" s="18">
        <v>2328.63</v>
      </c>
      <c r="O190" s="18">
        <v>128319.22</v>
      </c>
      <c r="P190" s="18">
        <v>1365.86</v>
      </c>
      <c r="Q190" s="18">
        <v>1237.1099999999999</v>
      </c>
      <c r="R190" s="18">
        <v>58.81</v>
      </c>
      <c r="S190" s="18">
        <v>2661.78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9">
        <f t="shared" si="44"/>
        <v>122906.34</v>
      </c>
      <c r="Z190" s="9">
        <f t="shared" si="45"/>
        <v>5687.2199999999993</v>
      </c>
      <c r="AA190" s="9">
        <f t="shared" si="46"/>
        <v>2387.44</v>
      </c>
      <c r="AB190" s="9">
        <f t="shared" si="47"/>
        <v>130981</v>
      </c>
    </row>
    <row r="191" spans="1:28" s="15" customFormat="1" x14ac:dyDescent="0.25">
      <c r="A191" s="17">
        <v>17</v>
      </c>
      <c r="B191" s="17" t="s">
        <v>888</v>
      </c>
      <c r="C191" s="17" t="s">
        <v>869</v>
      </c>
      <c r="D191" s="17" t="s">
        <v>910</v>
      </c>
      <c r="E191" s="17" t="s">
        <v>911</v>
      </c>
      <c r="F191" s="17" t="s">
        <v>35</v>
      </c>
      <c r="G191" s="17" t="s">
        <v>912</v>
      </c>
      <c r="H191" s="17">
        <v>10128</v>
      </c>
      <c r="I191" s="17">
        <v>9709</v>
      </c>
      <c r="J191" s="17">
        <v>1257</v>
      </c>
      <c r="K191" s="17" t="s">
        <v>37</v>
      </c>
      <c r="L191" s="18">
        <v>86970.79</v>
      </c>
      <c r="M191" s="18">
        <v>7352.82</v>
      </c>
      <c r="N191" s="18">
        <v>4578.43</v>
      </c>
      <c r="O191" s="18">
        <v>98902.04</v>
      </c>
      <c r="P191" s="18">
        <v>7101.09</v>
      </c>
      <c r="Q191" s="18">
        <v>909.88</v>
      </c>
      <c r="R191" s="18">
        <v>559.99</v>
      </c>
      <c r="S191" s="18">
        <v>8570.9599999999991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9">
        <f t="shared" si="44"/>
        <v>94071.87999999999</v>
      </c>
      <c r="Z191" s="9">
        <f t="shared" si="45"/>
        <v>8262.6999999999989</v>
      </c>
      <c r="AA191" s="9">
        <f t="shared" si="46"/>
        <v>5138.42</v>
      </c>
      <c r="AB191" s="9">
        <f t="shared" si="47"/>
        <v>107473</v>
      </c>
    </row>
    <row r="192" spans="1:28" s="15" customFormat="1" x14ac:dyDescent="0.25">
      <c r="A192" s="17">
        <v>18</v>
      </c>
      <c r="B192" s="17" t="s">
        <v>888</v>
      </c>
      <c r="C192" s="17" t="s">
        <v>869</v>
      </c>
      <c r="D192" s="17" t="s">
        <v>913</v>
      </c>
      <c r="E192" s="17" t="s">
        <v>914</v>
      </c>
      <c r="F192" s="17" t="s">
        <v>35</v>
      </c>
      <c r="G192" s="17" t="s">
        <v>912</v>
      </c>
      <c r="H192" s="17">
        <v>11099</v>
      </c>
      <c r="I192" s="17">
        <v>11099</v>
      </c>
      <c r="J192" s="17">
        <v>0</v>
      </c>
      <c r="K192" s="17" t="s">
        <v>59</v>
      </c>
      <c r="L192" s="18">
        <v>85967.72</v>
      </c>
      <c r="M192" s="18">
        <v>18459.07</v>
      </c>
      <c r="N192" s="18">
        <v>178.21</v>
      </c>
      <c r="O192" s="18">
        <v>104605</v>
      </c>
      <c r="P192" s="18">
        <v>499.15</v>
      </c>
      <c r="Q192" s="18">
        <v>887.85</v>
      </c>
      <c r="R192" s="18">
        <v>0</v>
      </c>
      <c r="S192" s="18">
        <v>1387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9">
        <f t="shared" si="44"/>
        <v>86466.87</v>
      </c>
      <c r="Z192" s="9">
        <f t="shared" si="45"/>
        <v>19346.919999999998</v>
      </c>
      <c r="AA192" s="9">
        <f t="shared" si="46"/>
        <v>178.21</v>
      </c>
      <c r="AB192" s="9">
        <f t="shared" si="47"/>
        <v>105992</v>
      </c>
    </row>
    <row r="193" spans="1:28" s="15" customFormat="1" x14ac:dyDescent="0.25">
      <c r="A193" s="17">
        <v>19</v>
      </c>
      <c r="B193" s="17" t="s">
        <v>888</v>
      </c>
      <c r="C193" s="17" t="s">
        <v>869</v>
      </c>
      <c r="D193" s="17" t="s">
        <v>915</v>
      </c>
      <c r="E193" s="17" t="s">
        <v>916</v>
      </c>
      <c r="F193" s="17" t="s">
        <v>35</v>
      </c>
      <c r="G193" s="17" t="s">
        <v>917</v>
      </c>
      <c r="H193" s="17">
        <v>1000</v>
      </c>
      <c r="I193" s="17">
        <v>1000</v>
      </c>
      <c r="J193" s="17">
        <v>0</v>
      </c>
      <c r="K193" s="17" t="s">
        <v>302</v>
      </c>
      <c r="L193" s="18">
        <v>15971.93</v>
      </c>
      <c r="M193" s="18">
        <v>2691.24</v>
      </c>
      <c r="N193" s="18">
        <v>5.79</v>
      </c>
      <c r="O193" s="18">
        <v>18668.96</v>
      </c>
      <c r="P193" s="18">
        <v>498.26</v>
      </c>
      <c r="Q193" s="18">
        <v>162.78</v>
      </c>
      <c r="R193" s="18">
        <v>0</v>
      </c>
      <c r="S193" s="18">
        <v>661.04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9">
        <f t="shared" si="44"/>
        <v>16470.189999999999</v>
      </c>
      <c r="Z193" s="9">
        <f t="shared" si="45"/>
        <v>2854.02</v>
      </c>
      <c r="AA193" s="9">
        <f t="shared" si="46"/>
        <v>5.79</v>
      </c>
      <c r="AB193" s="9">
        <f t="shared" si="47"/>
        <v>19330</v>
      </c>
    </row>
    <row r="194" spans="1:28" s="15" customFormat="1" x14ac:dyDescent="0.25">
      <c r="A194" s="17">
        <v>20</v>
      </c>
      <c r="B194" s="17" t="s">
        <v>918</v>
      </c>
      <c r="C194" s="17" t="s">
        <v>869</v>
      </c>
      <c r="D194" s="17" t="s">
        <v>919</v>
      </c>
      <c r="E194" s="17" t="s">
        <v>920</v>
      </c>
      <c r="F194" s="17" t="s">
        <v>35</v>
      </c>
      <c r="G194" s="17" t="s">
        <v>921</v>
      </c>
      <c r="H194" s="17">
        <v>540</v>
      </c>
      <c r="I194" s="17">
        <v>540</v>
      </c>
      <c r="J194" s="17">
        <v>0</v>
      </c>
      <c r="K194" s="17" t="s">
        <v>59</v>
      </c>
      <c r="L194" s="18">
        <v>23954.93</v>
      </c>
      <c r="M194" s="18">
        <v>3987.24</v>
      </c>
      <c r="N194" s="18">
        <v>117.8</v>
      </c>
      <c r="O194" s="18">
        <v>28059.97</v>
      </c>
      <c r="P194" s="18">
        <v>736.71</v>
      </c>
      <c r="Q194" s="18">
        <v>245.32</v>
      </c>
      <c r="R194" s="18">
        <v>0</v>
      </c>
      <c r="S194" s="18">
        <v>982.03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9">
        <f t="shared" si="44"/>
        <v>24691.64</v>
      </c>
      <c r="Z194" s="9">
        <f t="shared" si="45"/>
        <v>4232.5599999999995</v>
      </c>
      <c r="AA194" s="9">
        <f t="shared" si="46"/>
        <v>117.8</v>
      </c>
      <c r="AB194" s="9">
        <f t="shared" si="47"/>
        <v>29042</v>
      </c>
    </row>
    <row r="195" spans="1:28" s="15" customFormat="1" x14ac:dyDescent="0.25">
      <c r="A195" s="17">
        <v>21</v>
      </c>
      <c r="B195" s="17" t="s">
        <v>888</v>
      </c>
      <c r="C195" s="17" t="s">
        <v>869</v>
      </c>
      <c r="D195" s="17" t="s">
        <v>922</v>
      </c>
      <c r="E195" s="17" t="s">
        <v>923</v>
      </c>
      <c r="F195" s="17" t="s">
        <v>35</v>
      </c>
      <c r="G195" s="17" t="s">
        <v>924</v>
      </c>
      <c r="H195" s="17">
        <v>12455</v>
      </c>
      <c r="I195" s="17">
        <v>12455</v>
      </c>
      <c r="J195" s="17">
        <v>0</v>
      </c>
      <c r="K195" s="17" t="s">
        <v>59</v>
      </c>
      <c r="L195" s="18">
        <v>83078.23</v>
      </c>
      <c r="M195" s="18">
        <v>3385.75</v>
      </c>
      <c r="N195" s="18">
        <v>0</v>
      </c>
      <c r="O195" s="18">
        <v>86463.98</v>
      </c>
      <c r="P195" s="18">
        <v>735.98</v>
      </c>
      <c r="Q195" s="18">
        <v>855.04</v>
      </c>
      <c r="R195" s="18">
        <v>0</v>
      </c>
      <c r="S195" s="18">
        <v>1591.02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9">
        <f t="shared" si="44"/>
        <v>83814.209999999992</v>
      </c>
      <c r="Z195" s="9">
        <f t="shared" si="45"/>
        <v>4240.79</v>
      </c>
      <c r="AA195" s="9">
        <f t="shared" si="46"/>
        <v>0</v>
      </c>
      <c r="AB195" s="9">
        <f t="shared" si="47"/>
        <v>88055</v>
      </c>
    </row>
    <row r="196" spans="1:28" s="15" customFormat="1" x14ac:dyDescent="0.25">
      <c r="A196" s="17">
        <v>22</v>
      </c>
      <c r="B196" s="17" t="s">
        <v>888</v>
      </c>
      <c r="C196" s="17" t="s">
        <v>869</v>
      </c>
      <c r="D196" s="17" t="s">
        <v>925</v>
      </c>
      <c r="E196" s="17" t="s">
        <v>926</v>
      </c>
      <c r="F196" s="17" t="s">
        <v>35</v>
      </c>
      <c r="G196" s="17" t="s">
        <v>924</v>
      </c>
      <c r="H196" s="17">
        <v>75289</v>
      </c>
      <c r="I196" s="17">
        <v>72018</v>
      </c>
      <c r="J196" s="17">
        <v>3271</v>
      </c>
      <c r="K196" s="17" t="s">
        <v>37</v>
      </c>
      <c r="L196" s="18">
        <v>111760.15</v>
      </c>
      <c r="M196" s="18">
        <v>4692.54</v>
      </c>
      <c r="N196" s="18">
        <v>2648.05</v>
      </c>
      <c r="O196" s="18">
        <v>119100.74</v>
      </c>
      <c r="P196" s="18">
        <v>17165</v>
      </c>
      <c r="Q196" s="18">
        <v>1159.03</v>
      </c>
      <c r="R196" s="18">
        <v>1457.23</v>
      </c>
      <c r="S196" s="18">
        <v>19781.259999999998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9">
        <f t="shared" si="44"/>
        <v>128925.15</v>
      </c>
      <c r="Z196" s="9">
        <f t="shared" si="45"/>
        <v>5851.57</v>
      </c>
      <c r="AA196" s="9">
        <f t="shared" si="46"/>
        <v>4105.2800000000007</v>
      </c>
      <c r="AB196" s="9">
        <f t="shared" si="47"/>
        <v>138882</v>
      </c>
    </row>
    <row r="197" spans="1:28" s="15" customFormat="1" x14ac:dyDescent="0.25">
      <c r="A197" s="17">
        <v>23</v>
      </c>
      <c r="B197" s="17" t="s">
        <v>927</v>
      </c>
      <c r="C197" s="17" t="s">
        <v>928</v>
      </c>
      <c r="D197" s="17" t="s">
        <v>929</v>
      </c>
      <c r="E197" s="17" t="s">
        <v>930</v>
      </c>
      <c r="F197" s="17" t="s">
        <v>35</v>
      </c>
      <c r="G197" s="17" t="s">
        <v>931</v>
      </c>
      <c r="H197" s="17">
        <v>355</v>
      </c>
      <c r="I197" s="17">
        <v>355</v>
      </c>
      <c r="J197" s="17">
        <v>0</v>
      </c>
      <c r="K197" s="17" t="s">
        <v>59</v>
      </c>
      <c r="L197" s="18">
        <v>9277.42</v>
      </c>
      <c r="M197" s="18">
        <v>506.82</v>
      </c>
      <c r="N197" s="18">
        <v>152.76</v>
      </c>
      <c r="O197" s="18">
        <v>9937</v>
      </c>
      <c r="P197" s="18">
        <v>474.54</v>
      </c>
      <c r="Q197" s="18">
        <v>93.46</v>
      </c>
      <c r="R197" s="18">
        <v>0</v>
      </c>
      <c r="S197" s="18">
        <v>568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9">
        <f t="shared" si="44"/>
        <v>9751.9600000000009</v>
      </c>
      <c r="Z197" s="9">
        <f t="shared" si="45"/>
        <v>600.28</v>
      </c>
      <c r="AA197" s="9">
        <f t="shared" si="46"/>
        <v>152.76</v>
      </c>
      <c r="AB197" s="9">
        <f t="shared" si="47"/>
        <v>10505</v>
      </c>
    </row>
    <row r="198" spans="1:28" s="22" customFormat="1" x14ac:dyDescent="0.25">
      <c r="A198" s="19"/>
      <c r="B198" s="19"/>
      <c r="C198" s="10" t="s">
        <v>71</v>
      </c>
      <c r="D198" s="19"/>
      <c r="E198" s="19"/>
      <c r="F198" s="19"/>
      <c r="G198" s="19"/>
      <c r="H198" s="19"/>
      <c r="I198" s="19"/>
      <c r="J198" s="19">
        <f>SUM(J175:J197)</f>
        <v>19089</v>
      </c>
      <c r="K198" s="19"/>
      <c r="L198" s="19">
        <f t="shared" ref="L198:AB198" si="48">SUM(L175:L197)</f>
        <v>1840579.1599999997</v>
      </c>
      <c r="M198" s="19">
        <f t="shared" si="48"/>
        <v>117836.69000000002</v>
      </c>
      <c r="N198" s="19">
        <f t="shared" si="48"/>
        <v>34189.390000000007</v>
      </c>
      <c r="O198" s="19">
        <f t="shared" si="48"/>
        <v>1992605.24</v>
      </c>
      <c r="P198" s="19">
        <f t="shared" si="48"/>
        <v>109119.44999999998</v>
      </c>
      <c r="Q198" s="19">
        <f t="shared" si="48"/>
        <v>18997.149999999994</v>
      </c>
      <c r="R198" s="19">
        <f t="shared" si="48"/>
        <v>8504.16</v>
      </c>
      <c r="S198" s="19">
        <f t="shared" si="48"/>
        <v>136620.76</v>
      </c>
      <c r="T198" s="19">
        <f t="shared" si="48"/>
        <v>0</v>
      </c>
      <c r="U198" s="19">
        <f t="shared" si="48"/>
        <v>0</v>
      </c>
      <c r="V198" s="19">
        <f t="shared" si="48"/>
        <v>0</v>
      </c>
      <c r="W198" s="19">
        <f t="shared" si="48"/>
        <v>0</v>
      </c>
      <c r="X198" s="19">
        <f t="shared" si="48"/>
        <v>0</v>
      </c>
      <c r="Y198" s="19">
        <f t="shared" si="48"/>
        <v>1949698.6099999996</v>
      </c>
      <c r="Z198" s="19">
        <f t="shared" si="48"/>
        <v>136833.84</v>
      </c>
      <c r="AA198" s="19">
        <f t="shared" si="48"/>
        <v>42693.55</v>
      </c>
      <c r="AB198" s="19">
        <f t="shared" si="48"/>
        <v>2129226</v>
      </c>
    </row>
    <row r="199" spans="1:28" s="15" customFormat="1" x14ac:dyDescent="0.25">
      <c r="A199" s="17">
        <v>1</v>
      </c>
      <c r="B199" s="17" t="s">
        <v>872</v>
      </c>
      <c r="C199" s="17" t="s">
        <v>869</v>
      </c>
      <c r="D199" s="17" t="s">
        <v>932</v>
      </c>
      <c r="E199" s="17" t="s">
        <v>933</v>
      </c>
      <c r="F199" s="17" t="s">
        <v>75</v>
      </c>
      <c r="G199" s="17" t="s">
        <v>76</v>
      </c>
      <c r="H199" s="17">
        <v>5518</v>
      </c>
      <c r="I199" s="17">
        <v>5393</v>
      </c>
      <c r="J199" s="17">
        <v>125</v>
      </c>
      <c r="K199" s="17" t="s">
        <v>37</v>
      </c>
      <c r="L199" s="18">
        <v>24000.79</v>
      </c>
      <c r="M199" s="18">
        <v>3539.71</v>
      </c>
      <c r="N199" s="18">
        <v>1763.5</v>
      </c>
      <c r="O199" s="18">
        <v>29304</v>
      </c>
      <c r="P199" s="18">
        <v>990.08</v>
      </c>
      <c r="Q199" s="18">
        <v>261.67</v>
      </c>
      <c r="R199" s="18">
        <v>74.25</v>
      </c>
      <c r="S199" s="18">
        <v>1326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9">
        <f t="shared" ref="Y199" si="49">L199+P199-U199</f>
        <v>24990.870000000003</v>
      </c>
      <c r="Z199" s="9">
        <f t="shared" ref="Z199" si="50">M199+Q199-V199</f>
        <v>3801.38</v>
      </c>
      <c r="AA199" s="9">
        <f t="shared" ref="AA199" si="51">N199+R199-W199</f>
        <v>1837.75</v>
      </c>
      <c r="AB199" s="9">
        <f t="shared" ref="AB199" si="52">O199+S199-X199</f>
        <v>30630</v>
      </c>
    </row>
    <row r="200" spans="1:28" s="15" customFormat="1" x14ac:dyDescent="0.25">
      <c r="A200" s="17">
        <v>2</v>
      </c>
      <c r="B200" s="17" t="s">
        <v>872</v>
      </c>
      <c r="C200" s="17" t="s">
        <v>869</v>
      </c>
      <c r="D200" s="17" t="s">
        <v>934</v>
      </c>
      <c r="E200" s="17" t="s">
        <v>935</v>
      </c>
      <c r="F200" s="17" t="s">
        <v>75</v>
      </c>
      <c r="G200" s="17" t="s">
        <v>76</v>
      </c>
      <c r="H200" s="17">
        <v>6844</v>
      </c>
      <c r="I200" s="17">
        <v>6540</v>
      </c>
      <c r="J200" s="17">
        <v>304</v>
      </c>
      <c r="K200" s="17" t="s">
        <v>37</v>
      </c>
      <c r="L200" s="18">
        <v>16331.67</v>
      </c>
      <c r="M200" s="18">
        <v>649.51</v>
      </c>
      <c r="N200" s="18">
        <v>2203.87</v>
      </c>
      <c r="O200" s="18">
        <v>19185.05</v>
      </c>
      <c r="P200" s="18">
        <v>2143.89</v>
      </c>
      <c r="Q200" s="18">
        <v>183.48</v>
      </c>
      <c r="R200" s="18">
        <v>180.58</v>
      </c>
      <c r="S200" s="18">
        <v>2507.9499999999998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9">
        <f t="shared" ref="Y200:Y217" si="53">L200+P200-U200</f>
        <v>18475.560000000001</v>
      </c>
      <c r="Z200" s="9">
        <f t="shared" ref="Z200:Z217" si="54">M200+Q200-V200</f>
        <v>832.99</v>
      </c>
      <c r="AA200" s="9">
        <f t="shared" ref="AA200:AA217" si="55">N200+R200-W200</f>
        <v>2384.4499999999998</v>
      </c>
      <c r="AB200" s="9">
        <f t="shared" ref="AB200:AB217" si="56">O200+S200-X200</f>
        <v>21693</v>
      </c>
    </row>
    <row r="201" spans="1:28" s="15" customFormat="1" x14ac:dyDescent="0.25">
      <c r="A201" s="17">
        <v>3</v>
      </c>
      <c r="B201" s="17" t="s">
        <v>868</v>
      </c>
      <c r="C201" s="17" t="s">
        <v>869</v>
      </c>
      <c r="D201" s="17" t="s">
        <v>936</v>
      </c>
      <c r="E201" s="17" t="s">
        <v>937</v>
      </c>
      <c r="F201" s="17" t="s">
        <v>75</v>
      </c>
      <c r="G201" s="17" t="s">
        <v>516</v>
      </c>
      <c r="H201" s="17">
        <v>1509</v>
      </c>
      <c r="I201" s="17">
        <v>1394</v>
      </c>
      <c r="J201" s="17">
        <v>115</v>
      </c>
      <c r="K201" s="17" t="s">
        <v>37</v>
      </c>
      <c r="L201" s="18">
        <v>31534.55</v>
      </c>
      <c r="M201" s="18">
        <v>6254.2</v>
      </c>
      <c r="N201" s="18">
        <v>1809.24</v>
      </c>
      <c r="O201" s="18">
        <v>39597.99</v>
      </c>
      <c r="P201" s="18">
        <v>1116.8599999999999</v>
      </c>
      <c r="Q201" s="18">
        <v>339.84</v>
      </c>
      <c r="R201" s="18">
        <v>68.31</v>
      </c>
      <c r="S201" s="18">
        <v>1525.01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9">
        <f t="shared" si="53"/>
        <v>32651.41</v>
      </c>
      <c r="Z201" s="9">
        <f t="shared" si="54"/>
        <v>6594.04</v>
      </c>
      <c r="AA201" s="9">
        <f t="shared" si="55"/>
        <v>1877.55</v>
      </c>
      <c r="AB201" s="9">
        <f t="shared" si="56"/>
        <v>41123</v>
      </c>
    </row>
    <row r="202" spans="1:28" s="15" customFormat="1" x14ac:dyDescent="0.25">
      <c r="A202" s="17">
        <v>4</v>
      </c>
      <c r="B202" s="17" t="s">
        <v>872</v>
      </c>
      <c r="C202" s="17" t="s">
        <v>869</v>
      </c>
      <c r="D202" s="17" t="s">
        <v>938</v>
      </c>
      <c r="E202" s="17" t="s">
        <v>939</v>
      </c>
      <c r="F202" s="17" t="s">
        <v>75</v>
      </c>
      <c r="G202" s="17" t="s">
        <v>76</v>
      </c>
      <c r="H202" s="17">
        <v>12073</v>
      </c>
      <c r="I202" s="17">
        <v>11998</v>
      </c>
      <c r="J202" s="17">
        <v>75</v>
      </c>
      <c r="K202" s="17" t="s">
        <v>37</v>
      </c>
      <c r="L202" s="18">
        <v>24470.66</v>
      </c>
      <c r="M202" s="18">
        <v>4360.22</v>
      </c>
      <c r="N202" s="18">
        <v>1561.11</v>
      </c>
      <c r="O202" s="18">
        <v>30391.99</v>
      </c>
      <c r="P202" s="18">
        <v>715.05</v>
      </c>
      <c r="Q202" s="18">
        <v>265.41000000000003</v>
      </c>
      <c r="R202" s="18">
        <v>44.55</v>
      </c>
      <c r="S202" s="18">
        <v>1025.01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9">
        <f t="shared" si="53"/>
        <v>25185.71</v>
      </c>
      <c r="Z202" s="9">
        <f t="shared" si="54"/>
        <v>4625.63</v>
      </c>
      <c r="AA202" s="9">
        <f t="shared" si="55"/>
        <v>1605.6599999999999</v>
      </c>
      <c r="AB202" s="9">
        <f t="shared" si="56"/>
        <v>31417</v>
      </c>
    </row>
    <row r="203" spans="1:28" s="15" customFormat="1" x14ac:dyDescent="0.25">
      <c r="A203" s="17">
        <v>5</v>
      </c>
      <c r="B203" s="17" t="s">
        <v>872</v>
      </c>
      <c r="C203" s="17" t="s">
        <v>869</v>
      </c>
      <c r="D203" s="17" t="s">
        <v>940</v>
      </c>
      <c r="E203" s="17" t="s">
        <v>941</v>
      </c>
      <c r="F203" s="17" t="s">
        <v>75</v>
      </c>
      <c r="G203" s="17" t="s">
        <v>76</v>
      </c>
      <c r="H203" s="17">
        <v>2567</v>
      </c>
      <c r="I203" s="17">
        <v>2181</v>
      </c>
      <c r="J203" s="17">
        <v>386</v>
      </c>
      <c r="K203" s="17" t="s">
        <v>37</v>
      </c>
      <c r="L203" s="18">
        <v>19831.68</v>
      </c>
      <c r="M203" s="18">
        <v>3459.14</v>
      </c>
      <c r="N203" s="18">
        <v>1139.21</v>
      </c>
      <c r="O203" s="18">
        <v>24430.03</v>
      </c>
      <c r="P203" s="18">
        <v>2767.24</v>
      </c>
      <c r="Q203" s="18">
        <v>212.45</v>
      </c>
      <c r="R203" s="18">
        <v>229.28</v>
      </c>
      <c r="S203" s="18">
        <v>3208.97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9">
        <f t="shared" si="53"/>
        <v>22598.92</v>
      </c>
      <c r="Z203" s="9">
        <f t="shared" si="54"/>
        <v>3671.5899999999997</v>
      </c>
      <c r="AA203" s="9">
        <f t="shared" si="55"/>
        <v>1368.49</v>
      </c>
      <c r="AB203" s="9">
        <f t="shared" si="56"/>
        <v>27639</v>
      </c>
    </row>
    <row r="204" spans="1:28" s="15" customFormat="1" x14ac:dyDescent="0.25">
      <c r="A204" s="17">
        <v>6</v>
      </c>
      <c r="B204" s="17" t="s">
        <v>872</v>
      </c>
      <c r="C204" s="17" t="s">
        <v>869</v>
      </c>
      <c r="D204" s="17" t="s">
        <v>942</v>
      </c>
      <c r="E204" s="17" t="s">
        <v>943</v>
      </c>
      <c r="F204" s="17" t="s">
        <v>75</v>
      </c>
      <c r="G204" s="17" t="s">
        <v>76</v>
      </c>
      <c r="H204" s="17">
        <v>2041</v>
      </c>
      <c r="I204" s="17">
        <v>1915</v>
      </c>
      <c r="J204" s="17">
        <v>126</v>
      </c>
      <c r="K204" s="17" t="s">
        <v>37</v>
      </c>
      <c r="L204" s="18">
        <v>59344.54</v>
      </c>
      <c r="M204" s="18">
        <v>14629.86</v>
      </c>
      <c r="N204" s="18">
        <v>4723.6099999999997</v>
      </c>
      <c r="O204" s="18">
        <v>78698.009999999995</v>
      </c>
      <c r="P204" s="18">
        <v>1024.2</v>
      </c>
      <c r="Q204" s="18">
        <v>656.95</v>
      </c>
      <c r="R204" s="18">
        <v>74.84</v>
      </c>
      <c r="S204" s="18">
        <v>1755.99</v>
      </c>
      <c r="T204" s="18">
        <v>0</v>
      </c>
      <c r="U204" s="18">
        <v>0</v>
      </c>
      <c r="V204" s="18">
        <v>0</v>
      </c>
      <c r="W204" s="18">
        <v>0</v>
      </c>
      <c r="X204" s="18"/>
      <c r="Y204" s="9">
        <f t="shared" si="53"/>
        <v>60368.74</v>
      </c>
      <c r="Z204" s="9">
        <f t="shared" si="54"/>
        <v>15286.810000000001</v>
      </c>
      <c r="AA204" s="9">
        <f t="shared" si="55"/>
        <v>4798.45</v>
      </c>
      <c r="AB204" s="9">
        <f t="shared" si="56"/>
        <v>80454</v>
      </c>
    </row>
    <row r="205" spans="1:28" s="15" customFormat="1" x14ac:dyDescent="0.25">
      <c r="A205" s="17">
        <v>7</v>
      </c>
      <c r="B205" s="17" t="s">
        <v>868</v>
      </c>
      <c r="C205" s="17" t="s">
        <v>869</v>
      </c>
      <c r="D205" s="17" t="s">
        <v>944</v>
      </c>
      <c r="E205" s="17" t="s">
        <v>945</v>
      </c>
      <c r="F205" s="17" t="s">
        <v>75</v>
      </c>
      <c r="G205" s="17" t="s">
        <v>946</v>
      </c>
      <c r="H205" s="17">
        <v>0</v>
      </c>
      <c r="I205" s="17">
        <v>0</v>
      </c>
      <c r="J205" s="17">
        <v>360</v>
      </c>
      <c r="K205" s="17" t="s">
        <v>107</v>
      </c>
      <c r="L205" s="18">
        <v>89911.61</v>
      </c>
      <c r="M205" s="18">
        <v>3538.06</v>
      </c>
      <c r="N205" s="18">
        <v>855.36</v>
      </c>
      <c r="O205" s="18">
        <v>94305.03</v>
      </c>
      <c r="P205" s="18">
        <v>2485.8000000000002</v>
      </c>
      <c r="Q205" s="18">
        <v>925.33</v>
      </c>
      <c r="R205" s="18">
        <v>213.84</v>
      </c>
      <c r="S205" s="18">
        <v>3624.97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9">
        <f t="shared" si="53"/>
        <v>92397.41</v>
      </c>
      <c r="Z205" s="9">
        <f t="shared" si="54"/>
        <v>4463.3900000000003</v>
      </c>
      <c r="AA205" s="9">
        <f t="shared" si="55"/>
        <v>1069.2</v>
      </c>
      <c r="AB205" s="9">
        <f t="shared" si="56"/>
        <v>97930</v>
      </c>
    </row>
    <row r="206" spans="1:28" s="15" customFormat="1" x14ac:dyDescent="0.25">
      <c r="A206" s="17">
        <v>8</v>
      </c>
      <c r="B206" s="17" t="s">
        <v>872</v>
      </c>
      <c r="C206" s="17" t="s">
        <v>869</v>
      </c>
      <c r="D206" s="17" t="s">
        <v>947</v>
      </c>
      <c r="E206" s="17" t="s">
        <v>948</v>
      </c>
      <c r="F206" s="17" t="s">
        <v>75</v>
      </c>
      <c r="G206" s="17" t="s">
        <v>949</v>
      </c>
      <c r="H206" s="17">
        <v>360</v>
      </c>
      <c r="I206" s="17">
        <v>360</v>
      </c>
      <c r="J206" s="17">
        <v>360</v>
      </c>
      <c r="K206" s="17" t="s">
        <v>107</v>
      </c>
      <c r="L206" s="18">
        <v>89894.32</v>
      </c>
      <c r="M206" s="18">
        <v>3537.28</v>
      </c>
      <c r="N206" s="18">
        <v>855.36</v>
      </c>
      <c r="O206" s="18">
        <v>94286.96</v>
      </c>
      <c r="P206" s="18">
        <v>2486.0500000000002</v>
      </c>
      <c r="Q206" s="18">
        <v>925.15</v>
      </c>
      <c r="R206" s="18">
        <v>213.84</v>
      </c>
      <c r="S206" s="18">
        <v>3625.04</v>
      </c>
      <c r="T206" s="18">
        <v>0</v>
      </c>
      <c r="U206" s="18">
        <v>0</v>
      </c>
      <c r="V206" s="18">
        <v>0</v>
      </c>
      <c r="W206" s="18">
        <v>0</v>
      </c>
      <c r="X206" s="18"/>
      <c r="Y206" s="9">
        <f t="shared" si="53"/>
        <v>92380.37000000001</v>
      </c>
      <c r="Z206" s="9">
        <f t="shared" si="54"/>
        <v>4462.43</v>
      </c>
      <c r="AA206" s="9">
        <f t="shared" si="55"/>
        <v>1069.2</v>
      </c>
      <c r="AB206" s="9">
        <f t="shared" si="56"/>
        <v>97912</v>
      </c>
    </row>
    <row r="207" spans="1:28" s="15" customFormat="1" x14ac:dyDescent="0.25">
      <c r="A207" s="17">
        <v>9</v>
      </c>
      <c r="B207" s="17" t="s">
        <v>888</v>
      </c>
      <c r="C207" s="17" t="s">
        <v>869</v>
      </c>
      <c r="D207" s="17" t="s">
        <v>950</v>
      </c>
      <c r="E207" s="17" t="s">
        <v>951</v>
      </c>
      <c r="F207" s="17" t="s">
        <v>75</v>
      </c>
      <c r="G207" s="17" t="s">
        <v>891</v>
      </c>
      <c r="H207" s="17">
        <v>736</v>
      </c>
      <c r="I207" s="17">
        <v>736</v>
      </c>
      <c r="J207" s="17">
        <v>0</v>
      </c>
      <c r="K207" s="17" t="s">
        <v>37</v>
      </c>
      <c r="L207" s="18">
        <v>8482.76</v>
      </c>
      <c r="M207" s="18">
        <v>1452.65</v>
      </c>
      <c r="N207" s="18">
        <v>316.58999999999997</v>
      </c>
      <c r="O207" s="18">
        <v>10252</v>
      </c>
      <c r="P207" s="18">
        <v>164.87</v>
      </c>
      <c r="Q207" s="18">
        <v>90.13</v>
      </c>
      <c r="R207" s="18">
        <v>0</v>
      </c>
      <c r="S207" s="18">
        <v>255</v>
      </c>
      <c r="T207" s="18">
        <v>0</v>
      </c>
      <c r="U207" s="18">
        <v>0</v>
      </c>
      <c r="V207" s="18">
        <v>0</v>
      </c>
      <c r="W207" s="18">
        <v>0</v>
      </c>
      <c r="X207" s="18"/>
      <c r="Y207" s="9">
        <f t="shared" si="53"/>
        <v>8647.630000000001</v>
      </c>
      <c r="Z207" s="9">
        <f t="shared" si="54"/>
        <v>1542.7800000000002</v>
      </c>
      <c r="AA207" s="9">
        <f t="shared" si="55"/>
        <v>316.58999999999997</v>
      </c>
      <c r="AB207" s="9">
        <f t="shared" si="56"/>
        <v>10507</v>
      </c>
    </row>
    <row r="208" spans="1:28" s="15" customFormat="1" x14ac:dyDescent="0.25">
      <c r="A208" s="17">
        <v>10</v>
      </c>
      <c r="B208" s="17" t="s">
        <v>888</v>
      </c>
      <c r="C208" s="17" t="s">
        <v>869</v>
      </c>
      <c r="D208" s="17" t="s">
        <v>952</v>
      </c>
      <c r="E208" s="17" t="s">
        <v>953</v>
      </c>
      <c r="F208" s="17" t="s">
        <v>75</v>
      </c>
      <c r="G208" s="17" t="s">
        <v>891</v>
      </c>
      <c r="H208" s="17">
        <v>7250</v>
      </c>
      <c r="I208" s="17">
        <v>7250</v>
      </c>
      <c r="J208" s="17">
        <v>0</v>
      </c>
      <c r="K208" s="17" t="s">
        <v>37</v>
      </c>
      <c r="L208" s="18">
        <v>77081.48</v>
      </c>
      <c r="M208" s="18">
        <v>18209.900000000001</v>
      </c>
      <c r="N208" s="18">
        <v>2984.66</v>
      </c>
      <c r="O208" s="18">
        <v>98276.04</v>
      </c>
      <c r="P208" s="18">
        <v>439.67</v>
      </c>
      <c r="Q208" s="18">
        <v>825.29</v>
      </c>
      <c r="R208" s="18">
        <v>0</v>
      </c>
      <c r="S208" s="18">
        <v>1264.96</v>
      </c>
      <c r="T208" s="18">
        <v>0</v>
      </c>
      <c r="U208" s="18">
        <v>0</v>
      </c>
      <c r="V208" s="18">
        <v>0</v>
      </c>
      <c r="W208" s="18">
        <v>0</v>
      </c>
      <c r="X208" s="18"/>
      <c r="Y208" s="9">
        <f t="shared" si="53"/>
        <v>77521.149999999994</v>
      </c>
      <c r="Z208" s="9">
        <f t="shared" si="54"/>
        <v>19035.190000000002</v>
      </c>
      <c r="AA208" s="9">
        <f t="shared" si="55"/>
        <v>2984.66</v>
      </c>
      <c r="AB208" s="9">
        <f t="shared" si="56"/>
        <v>99541</v>
      </c>
    </row>
    <row r="209" spans="1:28" s="15" customFormat="1" x14ac:dyDescent="0.25">
      <c r="A209" s="17">
        <v>11</v>
      </c>
      <c r="B209" s="17" t="s">
        <v>888</v>
      </c>
      <c r="C209" s="17" t="s">
        <v>869</v>
      </c>
      <c r="D209" s="17" t="s">
        <v>954</v>
      </c>
      <c r="E209" s="17" t="s">
        <v>955</v>
      </c>
      <c r="F209" s="17" t="s">
        <v>75</v>
      </c>
      <c r="G209" s="17" t="s">
        <v>891</v>
      </c>
      <c r="H209" s="17">
        <v>13802</v>
      </c>
      <c r="I209" s="17">
        <v>13802</v>
      </c>
      <c r="J209" s="17">
        <v>954</v>
      </c>
      <c r="K209" s="17" t="s">
        <v>769</v>
      </c>
      <c r="L209" s="18">
        <v>102420.76</v>
      </c>
      <c r="M209" s="18">
        <v>10487.52</v>
      </c>
      <c r="N209" s="18">
        <v>6886.75</v>
      </c>
      <c r="O209" s="18">
        <v>119795.03</v>
      </c>
      <c r="P209" s="18">
        <v>6956.89</v>
      </c>
      <c r="Q209" s="18">
        <v>1094.4000000000001</v>
      </c>
      <c r="R209" s="18">
        <v>566.67999999999995</v>
      </c>
      <c r="S209" s="18">
        <v>8617.9699999999993</v>
      </c>
      <c r="T209" s="18">
        <v>0</v>
      </c>
      <c r="U209" s="18">
        <v>0</v>
      </c>
      <c r="V209" s="18">
        <v>0</v>
      </c>
      <c r="W209" s="18">
        <v>0</v>
      </c>
      <c r="X209" s="18"/>
      <c r="Y209" s="9">
        <f t="shared" si="53"/>
        <v>109377.65</v>
      </c>
      <c r="Z209" s="9">
        <f t="shared" si="54"/>
        <v>11581.92</v>
      </c>
      <c r="AA209" s="9">
        <f t="shared" si="55"/>
        <v>7453.43</v>
      </c>
      <c r="AB209" s="9">
        <f t="shared" si="56"/>
        <v>128413</v>
      </c>
    </row>
    <row r="210" spans="1:28" s="15" customFormat="1" x14ac:dyDescent="0.25">
      <c r="A210" s="17">
        <v>12</v>
      </c>
      <c r="B210" s="17" t="s">
        <v>888</v>
      </c>
      <c r="C210" s="17" t="s">
        <v>869</v>
      </c>
      <c r="D210" s="17" t="s">
        <v>956</v>
      </c>
      <c r="E210" s="17" t="s">
        <v>957</v>
      </c>
      <c r="F210" s="17" t="s">
        <v>75</v>
      </c>
      <c r="G210" s="17" t="s">
        <v>891</v>
      </c>
      <c r="H210" s="17">
        <v>5012</v>
      </c>
      <c r="I210" s="17">
        <v>4835</v>
      </c>
      <c r="J210" s="17">
        <v>177</v>
      </c>
      <c r="K210" s="17" t="s">
        <v>37</v>
      </c>
      <c r="L210" s="18">
        <v>42994.38</v>
      </c>
      <c r="M210" s="18">
        <v>2609.02</v>
      </c>
      <c r="N210" s="18">
        <v>578.55999999999995</v>
      </c>
      <c r="O210" s="18">
        <v>46181.96</v>
      </c>
      <c r="P210" s="18">
        <v>1278.0999999999999</v>
      </c>
      <c r="Q210" s="18">
        <v>443.8</v>
      </c>
      <c r="R210" s="18">
        <v>105.14</v>
      </c>
      <c r="S210" s="18">
        <v>1827.04</v>
      </c>
      <c r="T210" s="18">
        <v>0</v>
      </c>
      <c r="U210" s="18">
        <v>0</v>
      </c>
      <c r="V210" s="18">
        <v>0</v>
      </c>
      <c r="W210" s="18">
        <v>0</v>
      </c>
      <c r="X210" s="18"/>
      <c r="Y210" s="9">
        <f t="shared" si="53"/>
        <v>44272.479999999996</v>
      </c>
      <c r="Z210" s="9">
        <f t="shared" si="54"/>
        <v>3052.82</v>
      </c>
      <c r="AA210" s="9">
        <f t="shared" si="55"/>
        <v>683.69999999999993</v>
      </c>
      <c r="AB210" s="9">
        <f t="shared" si="56"/>
        <v>48009</v>
      </c>
    </row>
    <row r="211" spans="1:28" s="15" customFormat="1" x14ac:dyDescent="0.25">
      <c r="A211" s="17">
        <v>13</v>
      </c>
      <c r="B211" s="17" t="s">
        <v>888</v>
      </c>
      <c r="C211" s="17" t="s">
        <v>869</v>
      </c>
      <c r="D211" s="17" t="s">
        <v>958</v>
      </c>
      <c r="E211" s="17" t="s">
        <v>959</v>
      </c>
      <c r="F211" s="17" t="s">
        <v>75</v>
      </c>
      <c r="G211" s="17" t="s">
        <v>891</v>
      </c>
      <c r="H211" s="17">
        <v>2079</v>
      </c>
      <c r="I211" s="17">
        <v>1981</v>
      </c>
      <c r="J211" s="17">
        <v>98</v>
      </c>
      <c r="K211" s="17" t="s">
        <v>37</v>
      </c>
      <c r="L211" s="18">
        <v>29730.81</v>
      </c>
      <c r="M211" s="18">
        <v>4628.57</v>
      </c>
      <c r="N211" s="18">
        <v>1526.65</v>
      </c>
      <c r="O211" s="18">
        <v>35886.03</v>
      </c>
      <c r="P211" s="18">
        <v>976.66</v>
      </c>
      <c r="Q211" s="18">
        <v>318.10000000000002</v>
      </c>
      <c r="R211" s="18">
        <v>58.21</v>
      </c>
      <c r="S211" s="18">
        <v>1352.97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9">
        <f t="shared" si="53"/>
        <v>30707.47</v>
      </c>
      <c r="Z211" s="9">
        <f t="shared" si="54"/>
        <v>4946.67</v>
      </c>
      <c r="AA211" s="9">
        <f t="shared" si="55"/>
        <v>1584.8600000000001</v>
      </c>
      <c r="AB211" s="9">
        <f t="shared" si="56"/>
        <v>37239</v>
      </c>
    </row>
    <row r="212" spans="1:28" s="15" customFormat="1" x14ac:dyDescent="0.25">
      <c r="A212" s="17">
        <v>14</v>
      </c>
      <c r="B212" s="17" t="s">
        <v>888</v>
      </c>
      <c r="C212" s="17" t="s">
        <v>869</v>
      </c>
      <c r="D212" s="17" t="s">
        <v>960</v>
      </c>
      <c r="E212" s="17" t="s">
        <v>961</v>
      </c>
      <c r="F212" s="17" t="s">
        <v>75</v>
      </c>
      <c r="G212" s="17" t="s">
        <v>906</v>
      </c>
      <c r="H212" s="17">
        <v>9577</v>
      </c>
      <c r="I212" s="17">
        <v>9576</v>
      </c>
      <c r="J212" s="17">
        <v>1</v>
      </c>
      <c r="K212" s="17" t="s">
        <v>37</v>
      </c>
      <c r="L212" s="18">
        <v>58133.66</v>
      </c>
      <c r="M212" s="18">
        <v>8438.58</v>
      </c>
      <c r="N212" s="18">
        <v>4184.8</v>
      </c>
      <c r="O212" s="18">
        <v>70757.039999999994</v>
      </c>
      <c r="P212" s="18">
        <v>281.7</v>
      </c>
      <c r="Q212" s="18">
        <v>636.66999999999996</v>
      </c>
      <c r="R212" s="18">
        <v>0.59</v>
      </c>
      <c r="S212" s="18">
        <v>918.96</v>
      </c>
      <c r="T212" s="18">
        <v>0</v>
      </c>
      <c r="U212" s="18">
        <v>0</v>
      </c>
      <c r="V212" s="18">
        <v>0</v>
      </c>
      <c r="W212" s="18">
        <v>0</v>
      </c>
      <c r="X212" s="18"/>
      <c r="Y212" s="9">
        <f t="shared" si="53"/>
        <v>58415.360000000001</v>
      </c>
      <c r="Z212" s="9">
        <f t="shared" si="54"/>
        <v>9075.25</v>
      </c>
      <c r="AA212" s="9">
        <f t="shared" si="55"/>
        <v>4185.3900000000003</v>
      </c>
      <c r="AB212" s="9">
        <f t="shared" si="56"/>
        <v>71676</v>
      </c>
    </row>
    <row r="213" spans="1:28" s="15" customFormat="1" x14ac:dyDescent="0.25">
      <c r="A213" s="17">
        <v>15</v>
      </c>
      <c r="B213" s="17" t="s">
        <v>888</v>
      </c>
      <c r="C213" s="17" t="s">
        <v>869</v>
      </c>
      <c r="D213" s="17" t="s">
        <v>962</v>
      </c>
      <c r="E213" s="17" t="s">
        <v>963</v>
      </c>
      <c r="F213" s="17" t="s">
        <v>75</v>
      </c>
      <c r="G213" s="17" t="s">
        <v>964</v>
      </c>
      <c r="H213" s="17">
        <v>0</v>
      </c>
      <c r="I213" s="17">
        <v>0</v>
      </c>
      <c r="J213" s="17">
        <v>0</v>
      </c>
      <c r="K213" s="17" t="s">
        <v>59</v>
      </c>
      <c r="L213" s="18">
        <v>92038.16</v>
      </c>
      <c r="M213" s="18">
        <v>11836.02</v>
      </c>
      <c r="N213" s="18">
        <v>213.84</v>
      </c>
      <c r="O213" s="18">
        <v>104088.02</v>
      </c>
      <c r="P213" s="18">
        <v>110.23</v>
      </c>
      <c r="Q213" s="18">
        <v>952.75</v>
      </c>
      <c r="R213" s="18">
        <v>0</v>
      </c>
      <c r="S213" s="18">
        <v>1062.98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9">
        <f t="shared" si="53"/>
        <v>92148.39</v>
      </c>
      <c r="Z213" s="9">
        <f t="shared" si="54"/>
        <v>12788.77</v>
      </c>
      <c r="AA213" s="9">
        <f t="shared" si="55"/>
        <v>213.84</v>
      </c>
      <c r="AB213" s="9">
        <f t="shared" si="56"/>
        <v>105151</v>
      </c>
    </row>
    <row r="214" spans="1:28" s="15" customFormat="1" x14ac:dyDescent="0.25">
      <c r="A214" s="17">
        <v>16</v>
      </c>
      <c r="B214" s="17" t="s">
        <v>888</v>
      </c>
      <c r="C214" s="17" t="s">
        <v>869</v>
      </c>
      <c r="D214" s="17" t="s">
        <v>965</v>
      </c>
      <c r="E214" s="17" t="s">
        <v>966</v>
      </c>
      <c r="F214" s="17" t="s">
        <v>75</v>
      </c>
      <c r="G214" s="17" t="s">
        <v>967</v>
      </c>
      <c r="H214" s="17">
        <v>0</v>
      </c>
      <c r="I214" s="17">
        <v>0</v>
      </c>
      <c r="J214" s="17">
        <v>0</v>
      </c>
      <c r="K214" s="17" t="s">
        <v>302</v>
      </c>
      <c r="L214" s="18">
        <v>92038.11</v>
      </c>
      <c r="M214" s="18">
        <v>11836.07</v>
      </c>
      <c r="N214" s="18">
        <v>213.84</v>
      </c>
      <c r="O214" s="18">
        <v>104088.02</v>
      </c>
      <c r="P214" s="18">
        <v>110.23</v>
      </c>
      <c r="Q214" s="18">
        <v>952.75</v>
      </c>
      <c r="R214" s="18">
        <v>0</v>
      </c>
      <c r="S214" s="18">
        <v>1062.98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9">
        <f t="shared" si="53"/>
        <v>92148.34</v>
      </c>
      <c r="Z214" s="9">
        <f t="shared" si="54"/>
        <v>12788.82</v>
      </c>
      <c r="AA214" s="9">
        <f t="shared" si="55"/>
        <v>213.84</v>
      </c>
      <c r="AB214" s="9">
        <f t="shared" si="56"/>
        <v>105151</v>
      </c>
    </row>
    <row r="215" spans="1:28" s="15" customFormat="1" x14ac:dyDescent="0.25">
      <c r="A215" s="17">
        <v>17</v>
      </c>
      <c r="B215" s="17" t="s">
        <v>888</v>
      </c>
      <c r="C215" s="17" t="s">
        <v>869</v>
      </c>
      <c r="D215" s="17" t="s">
        <v>968</v>
      </c>
      <c r="E215" s="17" t="s">
        <v>969</v>
      </c>
      <c r="F215" s="17" t="s">
        <v>75</v>
      </c>
      <c r="G215" s="17" t="s">
        <v>967</v>
      </c>
      <c r="H215" s="17">
        <v>0</v>
      </c>
      <c r="I215" s="17">
        <v>0</v>
      </c>
      <c r="J215" s="17">
        <v>0</v>
      </c>
      <c r="K215" s="17" t="s">
        <v>59</v>
      </c>
      <c r="L215" s="18">
        <v>79243.990000000005</v>
      </c>
      <c r="M215" s="18">
        <v>3387.04</v>
      </c>
      <c r="N215" s="18">
        <v>0</v>
      </c>
      <c r="O215" s="18">
        <v>82631.03</v>
      </c>
      <c r="P215" s="18">
        <v>109.63</v>
      </c>
      <c r="Q215" s="18">
        <v>818.34</v>
      </c>
      <c r="R215" s="18">
        <v>0</v>
      </c>
      <c r="S215" s="18">
        <v>927.97</v>
      </c>
      <c r="T215" s="18">
        <v>0</v>
      </c>
      <c r="U215" s="18">
        <v>0</v>
      </c>
      <c r="V215" s="18">
        <v>0</v>
      </c>
      <c r="W215" s="18">
        <v>0</v>
      </c>
      <c r="X215" s="18"/>
      <c r="Y215" s="9">
        <f t="shared" si="53"/>
        <v>79353.62000000001</v>
      </c>
      <c r="Z215" s="9">
        <f t="shared" si="54"/>
        <v>4205.38</v>
      </c>
      <c r="AA215" s="9">
        <f t="shared" si="55"/>
        <v>0</v>
      </c>
      <c r="AB215" s="9">
        <f t="shared" si="56"/>
        <v>83559</v>
      </c>
    </row>
    <row r="216" spans="1:28" s="15" customFormat="1" x14ac:dyDescent="0.25">
      <c r="A216" s="17">
        <v>18</v>
      </c>
      <c r="B216" s="17" t="s">
        <v>970</v>
      </c>
      <c r="C216" s="17" t="s">
        <v>869</v>
      </c>
      <c r="D216" s="17" t="s">
        <v>971</v>
      </c>
      <c r="E216" s="17" t="s">
        <v>972</v>
      </c>
      <c r="F216" s="17" t="s">
        <v>75</v>
      </c>
      <c r="G216" s="17" t="s">
        <v>973</v>
      </c>
      <c r="H216" s="17">
        <v>4658</v>
      </c>
      <c r="I216" s="17">
        <v>4658</v>
      </c>
      <c r="J216" s="17">
        <v>0</v>
      </c>
      <c r="K216" s="17" t="s">
        <v>59</v>
      </c>
      <c r="L216" s="18">
        <v>58426.37</v>
      </c>
      <c r="M216" s="18">
        <v>5588.94</v>
      </c>
      <c r="N216" s="18">
        <v>4975.6899999999996</v>
      </c>
      <c r="O216" s="18">
        <v>68991</v>
      </c>
      <c r="P216" s="18">
        <v>110.36</v>
      </c>
      <c r="Q216" s="18">
        <v>654.64</v>
      </c>
      <c r="R216" s="18">
        <v>0</v>
      </c>
      <c r="S216" s="18">
        <v>765</v>
      </c>
      <c r="T216" s="18">
        <v>0</v>
      </c>
      <c r="U216" s="18">
        <v>0</v>
      </c>
      <c r="V216" s="18">
        <v>0</v>
      </c>
      <c r="W216" s="18">
        <v>0</v>
      </c>
      <c r="X216" s="18"/>
      <c r="Y216" s="9">
        <f t="shared" si="53"/>
        <v>58536.73</v>
      </c>
      <c r="Z216" s="9">
        <f t="shared" si="54"/>
        <v>6243.58</v>
      </c>
      <c r="AA216" s="9">
        <f t="shared" si="55"/>
        <v>4975.6899999999996</v>
      </c>
      <c r="AB216" s="9">
        <f t="shared" si="56"/>
        <v>69756</v>
      </c>
    </row>
    <row r="217" spans="1:28" s="15" customFormat="1" x14ac:dyDescent="0.25">
      <c r="A217" s="17">
        <v>19</v>
      </c>
      <c r="B217" s="17" t="s">
        <v>888</v>
      </c>
      <c r="C217" s="17" t="s">
        <v>869</v>
      </c>
      <c r="D217" s="17" t="s">
        <v>974</v>
      </c>
      <c r="E217" s="17" t="s">
        <v>975</v>
      </c>
      <c r="F217" s="17" t="s">
        <v>75</v>
      </c>
      <c r="G217" s="17" t="s">
        <v>976</v>
      </c>
      <c r="H217" s="17">
        <v>0</v>
      </c>
      <c r="I217" s="17">
        <v>0</v>
      </c>
      <c r="J217" s="17">
        <v>0</v>
      </c>
      <c r="K217" s="17" t="s">
        <v>59</v>
      </c>
      <c r="L217" s="18">
        <v>76921.009999999995</v>
      </c>
      <c r="M217" s="18">
        <v>16654.150000000001</v>
      </c>
      <c r="N217" s="18">
        <v>5141.88</v>
      </c>
      <c r="O217" s="18">
        <v>98717.04</v>
      </c>
      <c r="P217" s="18">
        <v>110.49</v>
      </c>
      <c r="Q217" s="18">
        <v>847.47</v>
      </c>
      <c r="R217" s="18">
        <v>0</v>
      </c>
      <c r="S217" s="18">
        <v>957.96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9">
        <f t="shared" si="53"/>
        <v>77031.5</v>
      </c>
      <c r="Z217" s="9">
        <f t="shared" si="54"/>
        <v>17501.620000000003</v>
      </c>
      <c r="AA217" s="9">
        <f t="shared" si="55"/>
        <v>5141.88</v>
      </c>
      <c r="AB217" s="9">
        <f t="shared" si="56"/>
        <v>99675</v>
      </c>
    </row>
    <row r="218" spans="1:28" s="12" customFormat="1" ht="16.5" customHeight="1" x14ac:dyDescent="0.25">
      <c r="A218" s="10"/>
      <c r="B218" s="10"/>
      <c r="C218" s="10" t="s">
        <v>71</v>
      </c>
      <c r="D218" s="10"/>
      <c r="E218" s="10"/>
      <c r="F218" s="10"/>
      <c r="G218" s="10"/>
      <c r="H218" s="10"/>
      <c r="I218" s="10"/>
      <c r="J218" s="11">
        <f>SUM(J199:J217)</f>
        <v>3081</v>
      </c>
      <c r="K218" s="10"/>
      <c r="L218" s="11">
        <f t="shared" ref="L218:AB218" si="57">SUM(L199:L217)</f>
        <v>1072831.31</v>
      </c>
      <c r="M218" s="11">
        <f t="shared" si="57"/>
        <v>135096.44000000003</v>
      </c>
      <c r="N218" s="11">
        <f t="shared" si="57"/>
        <v>41934.520000000004</v>
      </c>
      <c r="O218" s="11">
        <f t="shared" si="57"/>
        <v>1249862.27</v>
      </c>
      <c r="P218" s="11">
        <f t="shared" si="57"/>
        <v>24378</v>
      </c>
      <c r="Q218" s="11">
        <f t="shared" si="57"/>
        <v>11404.62</v>
      </c>
      <c r="R218" s="11">
        <f t="shared" si="57"/>
        <v>1830.1100000000001</v>
      </c>
      <c r="S218" s="11">
        <f t="shared" si="57"/>
        <v>37612.730000000003</v>
      </c>
      <c r="T218" s="11">
        <f t="shared" si="57"/>
        <v>0</v>
      </c>
      <c r="U218" s="11">
        <f t="shared" si="57"/>
        <v>0</v>
      </c>
      <c r="V218" s="11">
        <f t="shared" si="57"/>
        <v>0</v>
      </c>
      <c r="W218" s="11">
        <f t="shared" si="57"/>
        <v>0</v>
      </c>
      <c r="X218" s="11">
        <f t="shared" si="57"/>
        <v>0</v>
      </c>
      <c r="Y218" s="11">
        <f t="shared" si="57"/>
        <v>1097209.31</v>
      </c>
      <c r="Z218" s="11">
        <f t="shared" si="57"/>
        <v>146501.06000000003</v>
      </c>
      <c r="AA218" s="11">
        <f t="shared" si="57"/>
        <v>43764.63</v>
      </c>
      <c r="AB218" s="11">
        <f t="shared" si="57"/>
        <v>1287475</v>
      </c>
    </row>
    <row r="219" spans="1:28" s="12" customFormat="1" ht="16.5" customHeight="1" x14ac:dyDescent="0.25">
      <c r="A219" s="10"/>
      <c r="B219" s="10"/>
      <c r="C219" s="10" t="s">
        <v>119</v>
      </c>
      <c r="D219" s="10"/>
      <c r="E219" s="10"/>
      <c r="F219" s="10"/>
      <c r="G219" s="10"/>
      <c r="H219" s="10"/>
      <c r="I219" s="10"/>
      <c r="J219" s="11">
        <f>J218+J198</f>
        <v>22170</v>
      </c>
      <c r="K219" s="11"/>
      <c r="L219" s="11">
        <f t="shared" ref="L219:AB219" si="58">L218+L198</f>
        <v>2913410.4699999997</v>
      </c>
      <c r="M219" s="11">
        <f t="shared" si="58"/>
        <v>252933.13000000006</v>
      </c>
      <c r="N219" s="11">
        <f t="shared" si="58"/>
        <v>76123.91</v>
      </c>
      <c r="O219" s="11">
        <f t="shared" si="58"/>
        <v>3242467.51</v>
      </c>
      <c r="P219" s="11">
        <f t="shared" si="58"/>
        <v>133497.44999999998</v>
      </c>
      <c r="Q219" s="11">
        <f t="shared" si="58"/>
        <v>30401.769999999997</v>
      </c>
      <c r="R219" s="11">
        <f t="shared" si="58"/>
        <v>10334.27</v>
      </c>
      <c r="S219" s="11">
        <f t="shared" si="58"/>
        <v>174233.49000000002</v>
      </c>
      <c r="T219" s="11">
        <f t="shared" si="58"/>
        <v>0</v>
      </c>
      <c r="U219" s="11">
        <f t="shared" si="58"/>
        <v>0</v>
      </c>
      <c r="V219" s="11">
        <f t="shared" si="58"/>
        <v>0</v>
      </c>
      <c r="W219" s="11">
        <f t="shared" si="58"/>
        <v>0</v>
      </c>
      <c r="X219" s="11">
        <f t="shared" si="58"/>
        <v>0</v>
      </c>
      <c r="Y219" s="11">
        <f t="shared" si="58"/>
        <v>3046907.92</v>
      </c>
      <c r="Z219" s="11">
        <f t="shared" si="58"/>
        <v>283334.90000000002</v>
      </c>
      <c r="AA219" s="11">
        <f t="shared" si="58"/>
        <v>86458.18</v>
      </c>
      <c r="AB219" s="11">
        <f t="shared" si="58"/>
        <v>3416701</v>
      </c>
    </row>
    <row r="220" spans="1:28" ht="18" customHeight="1" x14ac:dyDescent="0.25">
      <c r="O220" s="34"/>
    </row>
    <row r="221" spans="1:28" ht="18" customHeight="1" x14ac:dyDescent="0.25">
      <c r="O221" s="34"/>
    </row>
    <row r="224" spans="1:28" ht="15.75" x14ac:dyDescent="0.25">
      <c r="E224" s="13" t="s">
        <v>120</v>
      </c>
      <c r="G224" s="14"/>
      <c r="H224" s="14"/>
      <c r="I224" s="14"/>
      <c r="J224" s="14"/>
      <c r="K224" s="14"/>
      <c r="L224" s="13" t="s">
        <v>122</v>
      </c>
      <c r="M224" s="13"/>
      <c r="O224" s="14"/>
      <c r="Q224" s="14"/>
      <c r="R224" s="13" t="s">
        <v>121</v>
      </c>
      <c r="T224" s="14"/>
      <c r="U224" s="14"/>
      <c r="W224" s="14"/>
      <c r="X224" s="14"/>
      <c r="Y224" s="13" t="s">
        <v>123</v>
      </c>
      <c r="Z224" s="14"/>
      <c r="AA224" s="14"/>
      <c r="AB224" s="14"/>
    </row>
    <row r="225" spans="1:31" s="39" customFormat="1" ht="15.75" x14ac:dyDescent="0.25">
      <c r="E225" s="38" t="s">
        <v>124</v>
      </c>
      <c r="G225" s="40"/>
      <c r="H225" s="40"/>
      <c r="I225" s="40"/>
      <c r="J225" s="40"/>
      <c r="K225" s="40"/>
      <c r="L225" s="38" t="s">
        <v>124</v>
      </c>
      <c r="M225" s="38"/>
      <c r="O225" s="40"/>
      <c r="Q225" s="40"/>
      <c r="R225" s="38" t="s">
        <v>124</v>
      </c>
      <c r="T225" s="40"/>
      <c r="U225" s="40"/>
      <c r="W225" s="40"/>
      <c r="X225" s="40"/>
      <c r="Y225" s="38" t="s">
        <v>124</v>
      </c>
      <c r="Z225" s="40"/>
      <c r="AA225" s="40"/>
      <c r="AB225" s="40"/>
    </row>
    <row r="226" spans="1:31" ht="32.25" customHeight="1" x14ac:dyDescent="0.55000000000000004">
      <c r="A226" s="75" t="s">
        <v>0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1"/>
      <c r="AD226" s="1"/>
      <c r="AE226" s="1"/>
    </row>
    <row r="227" spans="1:31" ht="21.75" customHeight="1" x14ac:dyDescent="0.4">
      <c r="A227" s="76" t="s">
        <v>1680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2"/>
      <c r="AD227" s="2"/>
      <c r="AE227" s="2"/>
    </row>
    <row r="228" spans="1:31" s="5" customFormat="1" ht="20.25" customHeight="1" x14ac:dyDescent="0.35">
      <c r="A228" s="3" t="s">
        <v>1</v>
      </c>
      <c r="B228" s="4"/>
      <c r="C228" s="3"/>
      <c r="D228" s="3"/>
      <c r="F228" s="3" t="s">
        <v>918</v>
      </c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s="7" customFormat="1" ht="90" x14ac:dyDescent="0.25">
      <c r="A229" s="6" t="s">
        <v>3</v>
      </c>
      <c r="B229" s="6" t="s">
        <v>4</v>
      </c>
      <c r="C229" s="6" t="s">
        <v>5</v>
      </c>
      <c r="D229" s="6" t="s">
        <v>6</v>
      </c>
      <c r="E229" s="6" t="s">
        <v>7</v>
      </c>
      <c r="F229" s="6" t="s">
        <v>8</v>
      </c>
      <c r="G229" s="6" t="s">
        <v>9</v>
      </c>
      <c r="H229" s="6" t="s">
        <v>10</v>
      </c>
      <c r="I229" s="6" t="s">
        <v>11</v>
      </c>
      <c r="J229" s="6" t="s">
        <v>12</v>
      </c>
      <c r="K229" s="6" t="s">
        <v>13</v>
      </c>
      <c r="L229" s="6" t="s">
        <v>14</v>
      </c>
      <c r="M229" s="6" t="s">
        <v>15</v>
      </c>
      <c r="N229" s="6" t="s">
        <v>16</v>
      </c>
      <c r="O229" s="6" t="s">
        <v>17</v>
      </c>
      <c r="P229" s="6" t="s">
        <v>18</v>
      </c>
      <c r="Q229" s="6" t="s">
        <v>19</v>
      </c>
      <c r="R229" s="6" t="s">
        <v>20</v>
      </c>
      <c r="S229" s="6" t="s">
        <v>21</v>
      </c>
      <c r="T229" s="6" t="s">
        <v>22</v>
      </c>
      <c r="U229" s="6" t="s">
        <v>23</v>
      </c>
      <c r="V229" s="6" t="s">
        <v>24</v>
      </c>
      <c r="W229" s="6" t="s">
        <v>25</v>
      </c>
      <c r="X229" s="6" t="s">
        <v>26</v>
      </c>
      <c r="Y229" s="6" t="s">
        <v>27</v>
      </c>
      <c r="Z229" s="6" t="s">
        <v>28</v>
      </c>
      <c r="AA229" s="6" t="s">
        <v>29</v>
      </c>
      <c r="AB229" s="6" t="s">
        <v>30</v>
      </c>
    </row>
    <row r="230" spans="1:31" s="15" customFormat="1" ht="13.5" customHeight="1" x14ac:dyDescent="0.25">
      <c r="A230" s="17">
        <v>1</v>
      </c>
      <c r="B230" s="17" t="s">
        <v>868</v>
      </c>
      <c r="C230" s="17" t="s">
        <v>869</v>
      </c>
      <c r="D230" s="17" t="s">
        <v>870</v>
      </c>
      <c r="E230" s="17" t="s">
        <v>871</v>
      </c>
      <c r="F230" s="17" t="s">
        <v>35</v>
      </c>
      <c r="G230" s="17" t="s">
        <v>144</v>
      </c>
      <c r="H230" s="17">
        <v>42454</v>
      </c>
      <c r="I230" s="17">
        <v>40968</v>
      </c>
      <c r="J230" s="17">
        <v>1486</v>
      </c>
      <c r="K230" s="17" t="s">
        <v>37</v>
      </c>
      <c r="L230" s="18">
        <v>127504.75</v>
      </c>
      <c r="M230" s="18">
        <v>5286.11</v>
      </c>
      <c r="N230" s="18">
        <v>3105.14</v>
      </c>
      <c r="O230" s="18">
        <v>135896</v>
      </c>
      <c r="P230" s="18">
        <v>8749.89</v>
      </c>
      <c r="Q230" s="18">
        <v>1251.4100000000001</v>
      </c>
      <c r="R230" s="18">
        <v>668.7</v>
      </c>
      <c r="S230" s="18">
        <v>10670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9">
        <f t="shared" ref="Y230" si="59">L230+P230-U230</f>
        <v>136254.64000000001</v>
      </c>
      <c r="Z230" s="9">
        <f t="shared" ref="Z230" si="60">M230+Q230-V230</f>
        <v>6537.5199999999995</v>
      </c>
      <c r="AA230" s="9">
        <f t="shared" ref="AA230" si="61">N230+R230-W230</f>
        <v>3773.84</v>
      </c>
      <c r="AB230" s="9">
        <f t="shared" ref="AB230" si="62">O230+S230-X230</f>
        <v>146566</v>
      </c>
    </row>
    <row r="231" spans="1:31" s="15" customFormat="1" ht="13.5" customHeight="1" x14ac:dyDescent="0.25">
      <c r="A231" s="17">
        <v>2</v>
      </c>
      <c r="B231" s="17" t="s">
        <v>872</v>
      </c>
      <c r="C231" s="17" t="s">
        <v>869</v>
      </c>
      <c r="D231" s="17" t="s">
        <v>873</v>
      </c>
      <c r="E231" s="17" t="s">
        <v>874</v>
      </c>
      <c r="F231" s="17" t="s">
        <v>35</v>
      </c>
      <c r="G231" s="17" t="s">
        <v>875</v>
      </c>
      <c r="H231" s="17">
        <v>84652</v>
      </c>
      <c r="I231" s="17">
        <v>82750</v>
      </c>
      <c r="J231" s="17">
        <v>1902</v>
      </c>
      <c r="K231" s="17" t="s">
        <v>37</v>
      </c>
      <c r="L231" s="18">
        <v>95289.46</v>
      </c>
      <c r="M231" s="18">
        <v>12689.62</v>
      </c>
      <c r="N231" s="18">
        <v>106.92</v>
      </c>
      <c r="O231" s="18">
        <v>108086</v>
      </c>
      <c r="P231" s="18">
        <v>10197.950000000001</v>
      </c>
      <c r="Q231" s="18">
        <v>945.15</v>
      </c>
      <c r="R231" s="18">
        <v>855.9</v>
      </c>
      <c r="S231" s="18">
        <v>11999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9">
        <f t="shared" ref="Y231:Y251" si="63">L231+P231-U231</f>
        <v>105487.41</v>
      </c>
      <c r="Z231" s="9">
        <f t="shared" ref="Z231:Z251" si="64">M231+Q231-V231</f>
        <v>13634.77</v>
      </c>
      <c r="AA231" s="9">
        <f t="shared" ref="AA231:AA251" si="65">N231+R231-W231</f>
        <v>962.81999999999994</v>
      </c>
      <c r="AB231" s="9">
        <f t="shared" ref="AB231:AB251" si="66">O231+S231-X231</f>
        <v>120085</v>
      </c>
    </row>
    <row r="232" spans="1:31" s="15" customFormat="1" ht="13.5" customHeight="1" x14ac:dyDescent="0.25">
      <c r="A232" s="17">
        <v>3</v>
      </c>
      <c r="B232" s="17" t="s">
        <v>872</v>
      </c>
      <c r="C232" s="17" t="s">
        <v>869</v>
      </c>
      <c r="D232" s="17" t="s">
        <v>876</v>
      </c>
      <c r="E232" s="17" t="s">
        <v>877</v>
      </c>
      <c r="F232" s="17" t="s">
        <v>35</v>
      </c>
      <c r="G232" s="17" t="s">
        <v>675</v>
      </c>
      <c r="H232" s="17">
        <v>25525</v>
      </c>
      <c r="I232" s="17">
        <v>25525</v>
      </c>
      <c r="J232" s="17">
        <v>0</v>
      </c>
      <c r="K232" s="17" t="s">
        <v>59</v>
      </c>
      <c r="L232" s="18">
        <v>64061.93</v>
      </c>
      <c r="M232" s="18">
        <v>7316.39</v>
      </c>
      <c r="N232" s="18">
        <v>2307.6799999999998</v>
      </c>
      <c r="O232" s="18">
        <v>73686</v>
      </c>
      <c r="P232" s="18">
        <v>715.19</v>
      </c>
      <c r="Q232" s="18">
        <v>660.81</v>
      </c>
      <c r="R232" s="18">
        <v>0</v>
      </c>
      <c r="S232" s="18">
        <v>1376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9">
        <f t="shared" si="63"/>
        <v>64777.120000000003</v>
      </c>
      <c r="Z232" s="9">
        <f t="shared" si="64"/>
        <v>7977.2000000000007</v>
      </c>
      <c r="AA232" s="9">
        <f t="shared" si="65"/>
        <v>2307.6799999999998</v>
      </c>
      <c r="AB232" s="9">
        <f t="shared" si="66"/>
        <v>75062</v>
      </c>
    </row>
    <row r="233" spans="1:31" s="15" customFormat="1" ht="13.5" customHeight="1" x14ac:dyDescent="0.25">
      <c r="A233" s="17">
        <v>4</v>
      </c>
      <c r="B233" s="17" t="s">
        <v>868</v>
      </c>
      <c r="C233" s="17" t="s">
        <v>869</v>
      </c>
      <c r="D233" s="17" t="s">
        <v>878</v>
      </c>
      <c r="E233" s="17" t="s">
        <v>879</v>
      </c>
      <c r="F233" s="17" t="s">
        <v>35</v>
      </c>
      <c r="G233" s="17" t="s">
        <v>750</v>
      </c>
      <c r="H233" s="17">
        <v>62685</v>
      </c>
      <c r="I233" s="17">
        <v>62685</v>
      </c>
      <c r="J233" s="17">
        <v>0</v>
      </c>
      <c r="K233" s="17" t="s">
        <v>59</v>
      </c>
      <c r="L233" s="18">
        <v>47567</v>
      </c>
      <c r="M233" s="18">
        <v>5998.08</v>
      </c>
      <c r="N233" s="18">
        <v>2372.92</v>
      </c>
      <c r="O233" s="18">
        <v>55938</v>
      </c>
      <c r="P233" s="18">
        <v>329.93</v>
      </c>
      <c r="Q233" s="18">
        <v>498.07</v>
      </c>
      <c r="R233" s="18">
        <v>0</v>
      </c>
      <c r="S233" s="18">
        <v>828</v>
      </c>
      <c r="T233" s="18">
        <v>5460</v>
      </c>
      <c r="U233" s="18">
        <v>0</v>
      </c>
      <c r="V233" s="18">
        <v>0</v>
      </c>
      <c r="W233" s="18">
        <v>0</v>
      </c>
      <c r="X233" s="18"/>
      <c r="Y233" s="9">
        <f t="shared" si="63"/>
        <v>47896.93</v>
      </c>
      <c r="Z233" s="9">
        <f t="shared" si="64"/>
        <v>6496.15</v>
      </c>
      <c r="AA233" s="9">
        <f t="shared" si="65"/>
        <v>2372.92</v>
      </c>
      <c r="AB233" s="9">
        <f t="shared" si="66"/>
        <v>56766</v>
      </c>
    </row>
    <row r="234" spans="1:31" s="15" customFormat="1" ht="13.5" customHeight="1" x14ac:dyDescent="0.25">
      <c r="A234" s="17">
        <v>5</v>
      </c>
      <c r="B234" s="17" t="s">
        <v>872</v>
      </c>
      <c r="C234" s="17" t="s">
        <v>869</v>
      </c>
      <c r="D234" s="17" t="s">
        <v>880</v>
      </c>
      <c r="E234" s="17" t="s">
        <v>881</v>
      </c>
      <c r="F234" s="17" t="s">
        <v>35</v>
      </c>
      <c r="G234" s="17" t="s">
        <v>750</v>
      </c>
      <c r="H234" s="17">
        <v>23328</v>
      </c>
      <c r="I234" s="17">
        <v>23006</v>
      </c>
      <c r="J234" s="17">
        <v>966</v>
      </c>
      <c r="K234" s="17" t="s">
        <v>37</v>
      </c>
      <c r="L234" s="18">
        <v>141448.22</v>
      </c>
      <c r="M234" s="18">
        <v>6087.66</v>
      </c>
      <c r="N234" s="18">
        <v>3563.12</v>
      </c>
      <c r="O234" s="18">
        <v>151099</v>
      </c>
      <c r="P234" s="18">
        <v>5379.51</v>
      </c>
      <c r="Q234" s="18">
        <v>1403.79</v>
      </c>
      <c r="R234" s="18">
        <v>434.7</v>
      </c>
      <c r="S234" s="18">
        <v>7218</v>
      </c>
      <c r="T234" s="18">
        <v>7230</v>
      </c>
      <c r="U234" s="18">
        <v>0</v>
      </c>
      <c r="V234" s="18">
        <v>0</v>
      </c>
      <c r="W234" s="18">
        <v>0</v>
      </c>
      <c r="X234" s="18"/>
      <c r="Y234" s="9">
        <f t="shared" si="63"/>
        <v>146827.73000000001</v>
      </c>
      <c r="Z234" s="9">
        <f t="shared" si="64"/>
        <v>7491.45</v>
      </c>
      <c r="AA234" s="9">
        <f t="shared" si="65"/>
        <v>3997.8199999999997</v>
      </c>
      <c r="AB234" s="9">
        <f t="shared" si="66"/>
        <v>158317</v>
      </c>
    </row>
    <row r="235" spans="1:31" s="15" customFormat="1" ht="13.5" customHeight="1" x14ac:dyDescent="0.25">
      <c r="A235" s="17">
        <v>6</v>
      </c>
      <c r="B235" s="17" t="s">
        <v>872</v>
      </c>
      <c r="C235" s="17" t="s">
        <v>869</v>
      </c>
      <c r="D235" s="17" t="s">
        <v>882</v>
      </c>
      <c r="E235" s="17" t="s">
        <v>883</v>
      </c>
      <c r="F235" s="17" t="s">
        <v>35</v>
      </c>
      <c r="G235" s="17" t="s">
        <v>215</v>
      </c>
      <c r="H235" s="17">
        <v>8927</v>
      </c>
      <c r="I235" s="17">
        <v>8822</v>
      </c>
      <c r="J235" s="17">
        <v>315</v>
      </c>
      <c r="K235" s="17" t="s">
        <v>37</v>
      </c>
      <c r="L235" s="18">
        <v>99484.3</v>
      </c>
      <c r="M235" s="18">
        <v>4706.0600000000004</v>
      </c>
      <c r="N235" s="18">
        <v>975.64</v>
      </c>
      <c r="O235" s="18">
        <v>105166</v>
      </c>
      <c r="P235" s="18">
        <v>2152.42</v>
      </c>
      <c r="Q235" s="18">
        <v>992.83</v>
      </c>
      <c r="R235" s="18">
        <v>141.75</v>
      </c>
      <c r="S235" s="18">
        <v>3287</v>
      </c>
      <c r="T235" s="18">
        <v>70</v>
      </c>
      <c r="U235" s="18">
        <v>0</v>
      </c>
      <c r="V235" s="18">
        <v>0</v>
      </c>
      <c r="W235" s="18">
        <v>0</v>
      </c>
      <c r="X235" s="18"/>
      <c r="Y235" s="9">
        <f t="shared" si="63"/>
        <v>101636.72</v>
      </c>
      <c r="Z235" s="9">
        <f t="shared" si="64"/>
        <v>5698.89</v>
      </c>
      <c r="AA235" s="9">
        <f t="shared" si="65"/>
        <v>1117.3899999999999</v>
      </c>
      <c r="AB235" s="9">
        <f t="shared" si="66"/>
        <v>108453</v>
      </c>
    </row>
    <row r="236" spans="1:31" s="15" customFormat="1" ht="13.5" customHeight="1" x14ac:dyDescent="0.25">
      <c r="A236" s="17">
        <v>7</v>
      </c>
      <c r="B236" s="17" t="s">
        <v>872</v>
      </c>
      <c r="C236" s="17" t="s">
        <v>869</v>
      </c>
      <c r="D236" s="17" t="s">
        <v>884</v>
      </c>
      <c r="E236" s="17" t="s">
        <v>885</v>
      </c>
      <c r="F236" s="17" t="s">
        <v>35</v>
      </c>
      <c r="G236" s="17" t="s">
        <v>218</v>
      </c>
      <c r="H236" s="17">
        <v>19267</v>
      </c>
      <c r="I236" s="17">
        <v>18172</v>
      </c>
      <c r="J236" s="17">
        <v>1095</v>
      </c>
      <c r="K236" s="17" t="s">
        <v>37</v>
      </c>
      <c r="L236" s="18">
        <v>110510.53</v>
      </c>
      <c r="M236" s="18">
        <v>4869.63</v>
      </c>
      <c r="N236" s="18">
        <v>1668.84</v>
      </c>
      <c r="O236" s="18">
        <v>117049</v>
      </c>
      <c r="P236" s="18">
        <v>6052.94</v>
      </c>
      <c r="Q236" s="18">
        <v>1077.31</v>
      </c>
      <c r="R236" s="18">
        <v>492.75</v>
      </c>
      <c r="S236" s="18">
        <v>7623</v>
      </c>
      <c r="T236" s="18">
        <v>5190</v>
      </c>
      <c r="U236" s="18">
        <v>0</v>
      </c>
      <c r="V236" s="18">
        <v>0</v>
      </c>
      <c r="W236" s="18">
        <v>0</v>
      </c>
      <c r="X236" s="18"/>
      <c r="Y236" s="9">
        <f t="shared" si="63"/>
        <v>116563.47</v>
      </c>
      <c r="Z236" s="9">
        <f t="shared" si="64"/>
        <v>5946.9400000000005</v>
      </c>
      <c r="AA236" s="9">
        <f t="shared" si="65"/>
        <v>2161.59</v>
      </c>
      <c r="AB236" s="9">
        <f t="shared" si="66"/>
        <v>124672</v>
      </c>
    </row>
    <row r="237" spans="1:31" s="15" customFormat="1" ht="13.5" customHeight="1" x14ac:dyDescent="0.25">
      <c r="A237" s="17">
        <v>8</v>
      </c>
      <c r="B237" s="17" t="s">
        <v>888</v>
      </c>
      <c r="C237" s="17" t="s">
        <v>869</v>
      </c>
      <c r="D237" s="17" t="s">
        <v>889</v>
      </c>
      <c r="E237" s="17" t="s">
        <v>890</v>
      </c>
      <c r="F237" s="17" t="s">
        <v>35</v>
      </c>
      <c r="G237" s="17" t="s">
        <v>891</v>
      </c>
      <c r="H237" s="17">
        <v>13101</v>
      </c>
      <c r="I237" s="17">
        <v>12657</v>
      </c>
      <c r="J237" s="17">
        <v>444</v>
      </c>
      <c r="K237" s="17" t="s">
        <v>37</v>
      </c>
      <c r="L237" s="18">
        <v>56333.39</v>
      </c>
      <c r="M237" s="18">
        <v>3127.56</v>
      </c>
      <c r="N237" s="18">
        <v>1144.05</v>
      </c>
      <c r="O237" s="18">
        <v>60605</v>
      </c>
      <c r="P237" s="18">
        <v>2769.97</v>
      </c>
      <c r="Q237" s="18">
        <v>561.23</v>
      </c>
      <c r="R237" s="18">
        <v>199.8</v>
      </c>
      <c r="S237" s="18">
        <v>3531</v>
      </c>
      <c r="T237" s="18">
        <v>0</v>
      </c>
      <c r="U237" s="18">
        <v>0</v>
      </c>
      <c r="V237" s="18">
        <v>0</v>
      </c>
      <c r="W237" s="18">
        <v>0</v>
      </c>
      <c r="X237" s="18"/>
      <c r="Y237" s="9">
        <f t="shared" si="63"/>
        <v>59103.360000000001</v>
      </c>
      <c r="Z237" s="9">
        <f t="shared" si="64"/>
        <v>3688.79</v>
      </c>
      <c r="AA237" s="9">
        <f t="shared" si="65"/>
        <v>1343.85</v>
      </c>
      <c r="AB237" s="9">
        <f t="shared" si="66"/>
        <v>64136</v>
      </c>
    </row>
    <row r="238" spans="1:31" s="15" customFormat="1" ht="13.5" customHeight="1" x14ac:dyDescent="0.25">
      <c r="A238" s="17">
        <v>9</v>
      </c>
      <c r="B238" s="17" t="s">
        <v>888</v>
      </c>
      <c r="C238" s="17" t="s">
        <v>869</v>
      </c>
      <c r="D238" s="17" t="s">
        <v>892</v>
      </c>
      <c r="E238" s="17" t="s">
        <v>893</v>
      </c>
      <c r="F238" s="17" t="s">
        <v>35</v>
      </c>
      <c r="G238" s="17" t="s">
        <v>891</v>
      </c>
      <c r="H238" s="17">
        <v>9894</v>
      </c>
      <c r="I238" s="17">
        <v>9894</v>
      </c>
      <c r="J238" s="17">
        <v>0</v>
      </c>
      <c r="K238" s="17" t="s">
        <v>302</v>
      </c>
      <c r="L238" s="18">
        <v>86351.09</v>
      </c>
      <c r="M238" s="18">
        <v>5323.91</v>
      </c>
      <c r="N238" s="18">
        <v>0</v>
      </c>
      <c r="O238" s="18">
        <v>91675</v>
      </c>
      <c r="P238" s="18">
        <v>549.71</v>
      </c>
      <c r="Q238" s="18">
        <v>861.29</v>
      </c>
      <c r="R238" s="18">
        <v>0</v>
      </c>
      <c r="S238" s="18">
        <v>1411</v>
      </c>
      <c r="T238" s="18">
        <v>250</v>
      </c>
      <c r="U238" s="18">
        <v>0</v>
      </c>
      <c r="V238" s="18">
        <v>0</v>
      </c>
      <c r="W238" s="18">
        <v>0</v>
      </c>
      <c r="X238" s="18"/>
      <c r="Y238" s="9">
        <f t="shared" si="63"/>
        <v>86900.800000000003</v>
      </c>
      <c r="Z238" s="9">
        <f t="shared" si="64"/>
        <v>6185.2</v>
      </c>
      <c r="AA238" s="9">
        <f t="shared" si="65"/>
        <v>0</v>
      </c>
      <c r="AB238" s="9">
        <f t="shared" si="66"/>
        <v>93086</v>
      </c>
    </row>
    <row r="239" spans="1:31" s="15" customFormat="1" ht="13.5" customHeight="1" x14ac:dyDescent="0.25">
      <c r="A239" s="17">
        <v>10</v>
      </c>
      <c r="B239" s="17" t="s">
        <v>888</v>
      </c>
      <c r="C239" s="17" t="s">
        <v>869</v>
      </c>
      <c r="D239" s="17" t="s">
        <v>894</v>
      </c>
      <c r="E239" s="17" t="s">
        <v>895</v>
      </c>
      <c r="F239" s="17" t="s">
        <v>35</v>
      </c>
      <c r="G239" s="17" t="s">
        <v>891</v>
      </c>
      <c r="H239" s="17">
        <v>38655</v>
      </c>
      <c r="I239" s="17">
        <v>37912</v>
      </c>
      <c r="J239" s="17">
        <v>743</v>
      </c>
      <c r="K239" s="17" t="s">
        <v>37</v>
      </c>
      <c r="L239" s="18">
        <v>107940.82</v>
      </c>
      <c r="M239" s="18">
        <v>5061.88</v>
      </c>
      <c r="N239" s="18">
        <v>1158.3</v>
      </c>
      <c r="O239" s="18">
        <v>114161</v>
      </c>
      <c r="P239" s="18">
        <v>4265.3500000000004</v>
      </c>
      <c r="Q239" s="18">
        <v>1023.3</v>
      </c>
      <c r="R239" s="18">
        <v>334.35</v>
      </c>
      <c r="S239" s="18">
        <v>5623</v>
      </c>
      <c r="T239" s="18">
        <v>10210</v>
      </c>
      <c r="U239" s="18">
        <v>0</v>
      </c>
      <c r="V239" s="18">
        <v>0</v>
      </c>
      <c r="W239" s="18">
        <v>0</v>
      </c>
      <c r="X239" s="18"/>
      <c r="Y239" s="9">
        <f t="shared" si="63"/>
        <v>112206.17000000001</v>
      </c>
      <c r="Z239" s="9">
        <f t="shared" si="64"/>
        <v>6085.18</v>
      </c>
      <c r="AA239" s="9">
        <f t="shared" si="65"/>
        <v>1492.65</v>
      </c>
      <c r="AB239" s="9">
        <f t="shared" si="66"/>
        <v>119784</v>
      </c>
    </row>
    <row r="240" spans="1:31" s="15" customFormat="1" ht="13.5" customHeight="1" x14ac:dyDescent="0.25">
      <c r="A240" s="17">
        <v>11</v>
      </c>
      <c r="B240" s="17" t="s">
        <v>888</v>
      </c>
      <c r="C240" s="17" t="s">
        <v>869</v>
      </c>
      <c r="D240" s="17" t="s">
        <v>896</v>
      </c>
      <c r="E240" s="17" t="s">
        <v>897</v>
      </c>
      <c r="F240" s="17" t="s">
        <v>35</v>
      </c>
      <c r="G240" s="17" t="s">
        <v>891</v>
      </c>
      <c r="H240" s="17">
        <v>89955</v>
      </c>
      <c r="I240" s="17">
        <v>89521</v>
      </c>
      <c r="J240" s="17">
        <v>434</v>
      </c>
      <c r="K240" s="17" t="s">
        <v>37</v>
      </c>
      <c r="L240" s="18">
        <v>127524.02</v>
      </c>
      <c r="M240" s="18">
        <v>5722.94</v>
      </c>
      <c r="N240" s="18">
        <v>3016.04</v>
      </c>
      <c r="O240" s="18">
        <v>136263</v>
      </c>
      <c r="P240" s="18">
        <v>2719.88</v>
      </c>
      <c r="Q240" s="18">
        <v>1269.82</v>
      </c>
      <c r="R240" s="18">
        <v>195.3</v>
      </c>
      <c r="S240" s="18">
        <v>4185</v>
      </c>
      <c r="T240" s="18">
        <v>1910</v>
      </c>
      <c r="U240" s="18">
        <v>0</v>
      </c>
      <c r="V240" s="18">
        <v>0</v>
      </c>
      <c r="W240" s="18">
        <v>0</v>
      </c>
      <c r="X240" s="18"/>
      <c r="Y240" s="9">
        <f t="shared" si="63"/>
        <v>130243.90000000001</v>
      </c>
      <c r="Z240" s="9">
        <f t="shared" si="64"/>
        <v>6992.7599999999993</v>
      </c>
      <c r="AA240" s="9">
        <f t="shared" si="65"/>
        <v>3211.34</v>
      </c>
      <c r="AB240" s="9">
        <f t="shared" si="66"/>
        <v>140448</v>
      </c>
    </row>
    <row r="241" spans="1:28" s="15" customFormat="1" ht="13.5" customHeight="1" x14ac:dyDescent="0.25">
      <c r="A241" s="17">
        <v>12</v>
      </c>
      <c r="B241" s="17" t="s">
        <v>888</v>
      </c>
      <c r="C241" s="17" t="s">
        <v>869</v>
      </c>
      <c r="D241" s="17" t="s">
        <v>898</v>
      </c>
      <c r="E241" s="17" t="s">
        <v>899</v>
      </c>
      <c r="F241" s="17" t="s">
        <v>35</v>
      </c>
      <c r="G241" s="17" t="s">
        <v>900</v>
      </c>
      <c r="H241" s="17">
        <v>61969</v>
      </c>
      <c r="I241" s="17">
        <v>59365</v>
      </c>
      <c r="J241" s="17">
        <v>2604</v>
      </c>
      <c r="K241" s="17" t="s">
        <v>37</v>
      </c>
      <c r="L241" s="18">
        <v>203221.33</v>
      </c>
      <c r="M241" s="18">
        <v>8518.19</v>
      </c>
      <c r="N241" s="18">
        <v>5689.48</v>
      </c>
      <c r="O241" s="18">
        <v>217429</v>
      </c>
      <c r="P241" s="18">
        <v>13872.22</v>
      </c>
      <c r="Q241" s="18">
        <v>2022.98</v>
      </c>
      <c r="R241" s="18">
        <v>1171.8</v>
      </c>
      <c r="S241" s="18">
        <v>17067</v>
      </c>
      <c r="T241" s="18">
        <v>18510</v>
      </c>
      <c r="U241" s="18">
        <v>0</v>
      </c>
      <c r="V241" s="18">
        <v>0</v>
      </c>
      <c r="W241" s="18">
        <v>0</v>
      </c>
      <c r="X241" s="18"/>
      <c r="Y241" s="9">
        <f t="shared" si="63"/>
        <v>217093.55</v>
      </c>
      <c r="Z241" s="9">
        <f t="shared" si="64"/>
        <v>10541.17</v>
      </c>
      <c r="AA241" s="9">
        <f t="shared" si="65"/>
        <v>6861.28</v>
      </c>
      <c r="AB241" s="9">
        <f t="shared" si="66"/>
        <v>234496</v>
      </c>
    </row>
    <row r="242" spans="1:28" s="15" customFormat="1" ht="13.5" customHeight="1" x14ac:dyDescent="0.25">
      <c r="A242" s="17">
        <v>13</v>
      </c>
      <c r="B242" s="17" t="s">
        <v>888</v>
      </c>
      <c r="C242" s="17" t="s">
        <v>869</v>
      </c>
      <c r="D242" s="17" t="s">
        <v>901</v>
      </c>
      <c r="E242" s="17" t="s">
        <v>902</v>
      </c>
      <c r="F242" s="17" t="s">
        <v>35</v>
      </c>
      <c r="G242" s="17" t="s">
        <v>903</v>
      </c>
      <c r="H242" s="17">
        <v>44966</v>
      </c>
      <c r="I242" s="17">
        <v>44535</v>
      </c>
      <c r="J242" s="17">
        <v>431</v>
      </c>
      <c r="K242" s="17" t="s">
        <v>37</v>
      </c>
      <c r="L242" s="18">
        <v>107540.01</v>
      </c>
      <c r="M242" s="18">
        <v>10225.36</v>
      </c>
      <c r="N242" s="18">
        <v>5463.63</v>
      </c>
      <c r="O242" s="18">
        <v>123229</v>
      </c>
      <c r="P242" s="18">
        <v>3502.79</v>
      </c>
      <c r="Q242" s="18">
        <v>1083.26</v>
      </c>
      <c r="R242" s="18">
        <v>193.95</v>
      </c>
      <c r="S242" s="18">
        <v>4780</v>
      </c>
      <c r="T242" s="18">
        <v>0</v>
      </c>
      <c r="U242" s="18">
        <v>0</v>
      </c>
      <c r="V242" s="18">
        <v>0</v>
      </c>
      <c r="W242" s="18">
        <v>0</v>
      </c>
      <c r="X242" s="18"/>
      <c r="Y242" s="9">
        <f t="shared" si="63"/>
        <v>111042.79999999999</v>
      </c>
      <c r="Z242" s="9">
        <f t="shared" si="64"/>
        <v>11308.62</v>
      </c>
      <c r="AA242" s="9">
        <f t="shared" si="65"/>
        <v>5657.58</v>
      </c>
      <c r="AB242" s="9">
        <f t="shared" si="66"/>
        <v>128009</v>
      </c>
    </row>
    <row r="243" spans="1:28" s="15" customFormat="1" ht="13.5" customHeight="1" x14ac:dyDescent="0.25">
      <c r="A243" s="17">
        <v>14</v>
      </c>
      <c r="B243" s="17" t="s">
        <v>888</v>
      </c>
      <c r="C243" s="17" t="s">
        <v>869</v>
      </c>
      <c r="D243" s="17" t="s">
        <v>904</v>
      </c>
      <c r="E243" s="17" t="s">
        <v>905</v>
      </c>
      <c r="F243" s="17" t="s">
        <v>35</v>
      </c>
      <c r="G243" s="17" t="s">
        <v>906</v>
      </c>
      <c r="H243" s="17">
        <v>88</v>
      </c>
      <c r="I243" s="17">
        <v>88</v>
      </c>
      <c r="J243" s="17">
        <v>0</v>
      </c>
      <c r="K243" s="17" t="s">
        <v>59</v>
      </c>
      <c r="L243" s="18">
        <v>6815.34</v>
      </c>
      <c r="M243" s="18">
        <v>746.77</v>
      </c>
      <c r="N243" s="18">
        <v>0.89</v>
      </c>
      <c r="O243" s="18">
        <v>7563</v>
      </c>
      <c r="P243" s="18">
        <v>330.17</v>
      </c>
      <c r="Q243" s="18">
        <v>66.83</v>
      </c>
      <c r="R243" s="18">
        <v>0</v>
      </c>
      <c r="S243" s="18">
        <v>397</v>
      </c>
      <c r="T243" s="18">
        <v>160</v>
      </c>
      <c r="U243" s="18">
        <v>0</v>
      </c>
      <c r="V243" s="18">
        <v>0</v>
      </c>
      <c r="W243" s="18">
        <v>0</v>
      </c>
      <c r="X243" s="18"/>
      <c r="Y243" s="9">
        <f t="shared" si="63"/>
        <v>7145.51</v>
      </c>
      <c r="Z243" s="9">
        <f t="shared" si="64"/>
        <v>813.6</v>
      </c>
      <c r="AA243" s="9">
        <f t="shared" si="65"/>
        <v>0.89</v>
      </c>
      <c r="AB243" s="9">
        <f t="shared" si="66"/>
        <v>7960</v>
      </c>
    </row>
    <row r="244" spans="1:28" s="15" customFormat="1" ht="13.5" customHeight="1" x14ac:dyDescent="0.25">
      <c r="A244" s="17">
        <v>15</v>
      </c>
      <c r="B244" s="17" t="s">
        <v>888</v>
      </c>
      <c r="C244" s="17" t="s">
        <v>869</v>
      </c>
      <c r="D244" s="17" t="s">
        <v>907</v>
      </c>
      <c r="E244" s="17" t="s">
        <v>908</v>
      </c>
      <c r="F244" s="17" t="s">
        <v>35</v>
      </c>
      <c r="G244" s="17" t="s">
        <v>909</v>
      </c>
      <c r="H244" s="17">
        <v>60843</v>
      </c>
      <c r="I244" s="17">
        <v>57785</v>
      </c>
      <c r="J244" s="17">
        <v>3058</v>
      </c>
      <c r="K244" s="17" t="s">
        <v>37</v>
      </c>
      <c r="L244" s="18">
        <v>122906.34</v>
      </c>
      <c r="M244" s="18">
        <v>5687.22</v>
      </c>
      <c r="N244" s="18">
        <v>2387.44</v>
      </c>
      <c r="O244" s="18">
        <v>130981</v>
      </c>
      <c r="P244" s="18">
        <v>17489.61</v>
      </c>
      <c r="Q244" s="18">
        <v>1246.29</v>
      </c>
      <c r="R244" s="18">
        <v>1376.1</v>
      </c>
      <c r="S244" s="18">
        <v>20112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9">
        <f t="shared" si="63"/>
        <v>140395.95000000001</v>
      </c>
      <c r="Z244" s="9">
        <f t="shared" si="64"/>
        <v>6933.51</v>
      </c>
      <c r="AA244" s="9">
        <f t="shared" si="65"/>
        <v>3763.54</v>
      </c>
      <c r="AB244" s="9">
        <f t="shared" si="66"/>
        <v>151093</v>
      </c>
    </row>
    <row r="245" spans="1:28" s="15" customFormat="1" ht="13.5" customHeight="1" x14ac:dyDescent="0.25">
      <c r="A245" s="17">
        <v>16</v>
      </c>
      <c r="B245" s="17" t="s">
        <v>888</v>
      </c>
      <c r="C245" s="17" t="s">
        <v>869</v>
      </c>
      <c r="D245" s="17" t="s">
        <v>910</v>
      </c>
      <c r="E245" s="17" t="s">
        <v>911</v>
      </c>
      <c r="F245" s="17" t="s">
        <v>35</v>
      </c>
      <c r="G245" s="17" t="s">
        <v>912</v>
      </c>
      <c r="H245" s="17">
        <v>10532</v>
      </c>
      <c r="I245" s="17">
        <v>10128</v>
      </c>
      <c r="J245" s="17">
        <v>1212</v>
      </c>
      <c r="K245" s="17" t="s">
        <v>37</v>
      </c>
      <c r="L245" s="18">
        <v>94071.88</v>
      </c>
      <c r="M245" s="18">
        <v>8262.7000000000007</v>
      </c>
      <c r="N245" s="18">
        <v>5138.42</v>
      </c>
      <c r="O245" s="18">
        <v>107473</v>
      </c>
      <c r="P245" s="18">
        <v>7077.25</v>
      </c>
      <c r="Q245" s="18">
        <v>956.35</v>
      </c>
      <c r="R245" s="18">
        <v>545.4</v>
      </c>
      <c r="S245" s="18">
        <v>8579</v>
      </c>
      <c r="T245" s="18">
        <v>2670</v>
      </c>
      <c r="U245" s="18">
        <v>0</v>
      </c>
      <c r="V245" s="18">
        <v>0</v>
      </c>
      <c r="W245" s="18">
        <v>0</v>
      </c>
      <c r="X245" s="18"/>
      <c r="Y245" s="9">
        <f t="shared" si="63"/>
        <v>101149.13</v>
      </c>
      <c r="Z245" s="9">
        <f t="shared" si="64"/>
        <v>9219.0500000000011</v>
      </c>
      <c r="AA245" s="9">
        <f t="shared" si="65"/>
        <v>5683.82</v>
      </c>
      <c r="AB245" s="9">
        <f t="shared" si="66"/>
        <v>116052</v>
      </c>
    </row>
    <row r="246" spans="1:28" s="15" customFormat="1" ht="13.5" customHeight="1" x14ac:dyDescent="0.25">
      <c r="A246" s="17">
        <v>17</v>
      </c>
      <c r="B246" s="17" t="s">
        <v>888</v>
      </c>
      <c r="C246" s="17" t="s">
        <v>869</v>
      </c>
      <c r="D246" s="17" t="s">
        <v>913</v>
      </c>
      <c r="E246" s="17" t="s">
        <v>914</v>
      </c>
      <c r="F246" s="17" t="s">
        <v>35</v>
      </c>
      <c r="G246" s="17" t="s">
        <v>912</v>
      </c>
      <c r="H246" s="17">
        <v>11099</v>
      </c>
      <c r="I246" s="17">
        <v>11099</v>
      </c>
      <c r="J246" s="17">
        <v>0</v>
      </c>
      <c r="K246" s="17" t="s">
        <v>59</v>
      </c>
      <c r="L246" s="18">
        <v>86466.87</v>
      </c>
      <c r="M246" s="18">
        <v>19346.919999999998</v>
      </c>
      <c r="N246" s="18">
        <v>178.21</v>
      </c>
      <c r="O246" s="18">
        <v>105992</v>
      </c>
      <c r="P246" s="18">
        <v>577.88</v>
      </c>
      <c r="Q246" s="18">
        <v>864.12</v>
      </c>
      <c r="R246" s="18">
        <v>0</v>
      </c>
      <c r="S246" s="18">
        <v>1442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9">
        <f t="shared" si="63"/>
        <v>87044.75</v>
      </c>
      <c r="Z246" s="9">
        <f t="shared" si="64"/>
        <v>20211.039999999997</v>
      </c>
      <c r="AA246" s="9">
        <f t="shared" si="65"/>
        <v>178.21</v>
      </c>
      <c r="AB246" s="9">
        <f t="shared" si="66"/>
        <v>107434</v>
      </c>
    </row>
    <row r="247" spans="1:28" s="15" customFormat="1" ht="13.5" customHeight="1" x14ac:dyDescent="0.25">
      <c r="A247" s="17">
        <v>18</v>
      </c>
      <c r="B247" s="17" t="s">
        <v>888</v>
      </c>
      <c r="C247" s="17" t="s">
        <v>869</v>
      </c>
      <c r="D247" s="17" t="s">
        <v>915</v>
      </c>
      <c r="E247" s="17" t="s">
        <v>916</v>
      </c>
      <c r="F247" s="17" t="s">
        <v>35</v>
      </c>
      <c r="G247" s="17" t="s">
        <v>917</v>
      </c>
      <c r="H247" s="17">
        <v>1000</v>
      </c>
      <c r="I247" s="17">
        <v>1000</v>
      </c>
      <c r="J247" s="17">
        <v>0</v>
      </c>
      <c r="K247" s="17" t="s">
        <v>302</v>
      </c>
      <c r="L247" s="18">
        <v>16470.189999999999</v>
      </c>
      <c r="M247" s="18">
        <v>2854.02</v>
      </c>
      <c r="N247" s="18">
        <v>5.79</v>
      </c>
      <c r="O247" s="18">
        <v>19330</v>
      </c>
      <c r="P247" s="18">
        <v>577.55999999999995</v>
      </c>
      <c r="Q247" s="18">
        <v>162.44</v>
      </c>
      <c r="R247" s="18">
        <v>0</v>
      </c>
      <c r="S247" s="18">
        <v>740</v>
      </c>
      <c r="T247" s="18">
        <v>0</v>
      </c>
      <c r="U247" s="18">
        <v>0</v>
      </c>
      <c r="V247" s="18">
        <v>0</v>
      </c>
      <c r="W247" s="18">
        <v>0</v>
      </c>
      <c r="X247" s="18"/>
      <c r="Y247" s="9">
        <f t="shared" si="63"/>
        <v>17047.75</v>
      </c>
      <c r="Z247" s="9">
        <f t="shared" si="64"/>
        <v>3016.46</v>
      </c>
      <c r="AA247" s="9">
        <f t="shared" si="65"/>
        <v>5.79</v>
      </c>
      <c r="AB247" s="9">
        <f t="shared" si="66"/>
        <v>20070</v>
      </c>
    </row>
    <row r="248" spans="1:28" s="15" customFormat="1" ht="13.5" customHeight="1" x14ac:dyDescent="0.25">
      <c r="A248" s="17">
        <v>19</v>
      </c>
      <c r="B248" s="17" t="s">
        <v>918</v>
      </c>
      <c r="C248" s="17" t="s">
        <v>869</v>
      </c>
      <c r="D248" s="17" t="s">
        <v>919</v>
      </c>
      <c r="E248" s="17" t="s">
        <v>920</v>
      </c>
      <c r="F248" s="17" t="s">
        <v>35</v>
      </c>
      <c r="G248" s="17" t="s">
        <v>921</v>
      </c>
      <c r="H248" s="17">
        <v>540</v>
      </c>
      <c r="I248" s="17">
        <v>540</v>
      </c>
      <c r="J248" s="17">
        <v>0</v>
      </c>
      <c r="K248" s="17" t="s">
        <v>59</v>
      </c>
      <c r="L248" s="18">
        <v>24691.64</v>
      </c>
      <c r="M248" s="18">
        <v>4232.5600000000004</v>
      </c>
      <c r="N248" s="18">
        <v>117.8</v>
      </c>
      <c r="O248" s="18">
        <v>29042</v>
      </c>
      <c r="P248" s="18">
        <v>852.34</v>
      </c>
      <c r="Q248" s="18">
        <v>244.66</v>
      </c>
      <c r="R248" s="18">
        <v>0</v>
      </c>
      <c r="S248" s="18">
        <v>1097</v>
      </c>
      <c r="T248" s="18">
        <v>0</v>
      </c>
      <c r="U248" s="18">
        <v>0</v>
      </c>
      <c r="V248" s="18">
        <v>0</v>
      </c>
      <c r="W248" s="18">
        <v>0</v>
      </c>
      <c r="X248" s="18"/>
      <c r="Y248" s="9">
        <f t="shared" si="63"/>
        <v>25543.98</v>
      </c>
      <c r="Z248" s="9">
        <f t="shared" si="64"/>
        <v>4477.22</v>
      </c>
      <c r="AA248" s="9">
        <f t="shared" si="65"/>
        <v>117.8</v>
      </c>
      <c r="AB248" s="9">
        <f t="shared" si="66"/>
        <v>30139</v>
      </c>
    </row>
    <row r="249" spans="1:28" s="15" customFormat="1" ht="13.5" customHeight="1" x14ac:dyDescent="0.25">
      <c r="A249" s="17">
        <v>20</v>
      </c>
      <c r="B249" s="17" t="s">
        <v>888</v>
      </c>
      <c r="C249" s="17" t="s">
        <v>869</v>
      </c>
      <c r="D249" s="17" t="s">
        <v>922</v>
      </c>
      <c r="E249" s="17" t="s">
        <v>923</v>
      </c>
      <c r="F249" s="17" t="s">
        <v>35</v>
      </c>
      <c r="G249" s="17" t="s">
        <v>924</v>
      </c>
      <c r="H249" s="17">
        <v>12455</v>
      </c>
      <c r="I249" s="17">
        <v>12455</v>
      </c>
      <c r="J249" s="17">
        <v>0</v>
      </c>
      <c r="K249" s="17" t="s">
        <v>59</v>
      </c>
      <c r="L249" s="18">
        <v>83814.210000000006</v>
      </c>
      <c r="M249" s="18">
        <v>4240.79</v>
      </c>
      <c r="N249" s="18">
        <v>0</v>
      </c>
      <c r="O249" s="18">
        <v>88055</v>
      </c>
      <c r="P249" s="18">
        <v>852.29</v>
      </c>
      <c r="Q249" s="18">
        <v>834.71</v>
      </c>
      <c r="R249" s="18">
        <v>0</v>
      </c>
      <c r="S249" s="18">
        <v>1687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9">
        <f t="shared" si="63"/>
        <v>84666.5</v>
      </c>
      <c r="Z249" s="9">
        <f t="shared" si="64"/>
        <v>5075.5</v>
      </c>
      <c r="AA249" s="9">
        <f t="shared" si="65"/>
        <v>0</v>
      </c>
      <c r="AB249" s="9">
        <f t="shared" si="66"/>
        <v>89742</v>
      </c>
    </row>
    <row r="250" spans="1:28" s="15" customFormat="1" ht="13.5" customHeight="1" x14ac:dyDescent="0.25">
      <c r="A250" s="17">
        <v>21</v>
      </c>
      <c r="B250" s="17" t="s">
        <v>888</v>
      </c>
      <c r="C250" s="17" t="s">
        <v>869</v>
      </c>
      <c r="D250" s="17" t="s">
        <v>925</v>
      </c>
      <c r="E250" s="17" t="s">
        <v>926</v>
      </c>
      <c r="F250" s="17" t="s">
        <v>35</v>
      </c>
      <c r="G250" s="17" t="s">
        <v>924</v>
      </c>
      <c r="H250" s="17">
        <v>76936</v>
      </c>
      <c r="I250" s="17">
        <v>75289</v>
      </c>
      <c r="J250" s="17">
        <v>1647</v>
      </c>
      <c r="K250" s="17" t="s">
        <v>37</v>
      </c>
      <c r="L250" s="18">
        <v>128925.15</v>
      </c>
      <c r="M250" s="18">
        <v>5851.57</v>
      </c>
      <c r="N250" s="18">
        <v>4105.28</v>
      </c>
      <c r="O250" s="18">
        <v>138882</v>
      </c>
      <c r="P250" s="18">
        <v>9417.4500000000007</v>
      </c>
      <c r="Q250" s="18">
        <v>1243.4000000000001</v>
      </c>
      <c r="R250" s="18">
        <v>741.15</v>
      </c>
      <c r="S250" s="18">
        <v>11402</v>
      </c>
      <c r="T250" s="18">
        <v>10</v>
      </c>
      <c r="U250" s="18">
        <v>0</v>
      </c>
      <c r="V250" s="18">
        <v>0</v>
      </c>
      <c r="W250" s="18">
        <v>0</v>
      </c>
      <c r="X250" s="18"/>
      <c r="Y250" s="9">
        <f t="shared" si="63"/>
        <v>138342.6</v>
      </c>
      <c r="Z250" s="9">
        <f t="shared" si="64"/>
        <v>7094.9699999999993</v>
      </c>
      <c r="AA250" s="9">
        <f t="shared" si="65"/>
        <v>4846.4299999999994</v>
      </c>
      <c r="AB250" s="9">
        <f t="shared" si="66"/>
        <v>150284</v>
      </c>
    </row>
    <row r="251" spans="1:28" s="15" customFormat="1" ht="13.5" customHeight="1" x14ac:dyDescent="0.25">
      <c r="A251" s="17">
        <v>22</v>
      </c>
      <c r="B251" s="17" t="s">
        <v>927</v>
      </c>
      <c r="C251" s="17" t="s">
        <v>928</v>
      </c>
      <c r="D251" s="17" t="s">
        <v>929</v>
      </c>
      <c r="E251" s="17" t="s">
        <v>930</v>
      </c>
      <c r="F251" s="17" t="s">
        <v>35</v>
      </c>
      <c r="G251" s="17" t="s">
        <v>931</v>
      </c>
      <c r="H251" s="17">
        <v>355</v>
      </c>
      <c r="I251" s="17">
        <v>355</v>
      </c>
      <c r="J251" s="17">
        <v>0</v>
      </c>
      <c r="K251" s="17" t="s">
        <v>59</v>
      </c>
      <c r="L251" s="18">
        <v>9751.9599999999991</v>
      </c>
      <c r="M251" s="18">
        <v>600.28</v>
      </c>
      <c r="N251" s="18">
        <v>152.76</v>
      </c>
      <c r="O251" s="18">
        <v>10505</v>
      </c>
      <c r="P251" s="18">
        <v>550.16999999999996</v>
      </c>
      <c r="Q251" s="18">
        <v>96.83</v>
      </c>
      <c r="R251" s="18">
        <v>0</v>
      </c>
      <c r="S251" s="18">
        <v>647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9">
        <f t="shared" si="63"/>
        <v>10302.129999999999</v>
      </c>
      <c r="Z251" s="9">
        <f t="shared" si="64"/>
        <v>697.11</v>
      </c>
      <c r="AA251" s="9">
        <f t="shared" si="65"/>
        <v>152.76</v>
      </c>
      <c r="AB251" s="9">
        <f t="shared" si="66"/>
        <v>11152</v>
      </c>
    </row>
    <row r="252" spans="1:28" s="22" customFormat="1" ht="13.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>
        <f>SUM(J230:J251)</f>
        <v>16337</v>
      </c>
      <c r="K252" s="19"/>
      <c r="L252" s="20">
        <f t="shared" ref="L252:AB252" si="67">SUM(L230:L251)</f>
        <v>1948690.43</v>
      </c>
      <c r="M252" s="20">
        <f t="shared" ref="M252" si="68">SUM(M230:M251)</f>
        <v>136756.21999999997</v>
      </c>
      <c r="N252" s="20">
        <f t="shared" ref="N252" si="69">SUM(N230:N251)</f>
        <v>42658.35</v>
      </c>
      <c r="O252" s="20">
        <f t="shared" ref="O252" si="70">SUM(O230:O251)</f>
        <v>2128105</v>
      </c>
      <c r="P252" s="20">
        <f t="shared" si="67"/>
        <v>98982.469999999987</v>
      </c>
      <c r="Q252" s="20">
        <f t="shared" si="67"/>
        <v>19366.88</v>
      </c>
      <c r="R252" s="20">
        <f t="shared" si="67"/>
        <v>7351.65</v>
      </c>
      <c r="S252" s="20">
        <f t="shared" si="67"/>
        <v>125701</v>
      </c>
      <c r="T252" s="20">
        <f t="shared" si="67"/>
        <v>51670</v>
      </c>
      <c r="U252" s="20">
        <f t="shared" si="67"/>
        <v>0</v>
      </c>
      <c r="V252" s="20">
        <f t="shared" si="67"/>
        <v>0</v>
      </c>
      <c r="W252" s="20">
        <f t="shared" si="67"/>
        <v>0</v>
      </c>
      <c r="X252" s="20">
        <f t="shared" si="67"/>
        <v>0</v>
      </c>
      <c r="Y252" s="20">
        <f t="shared" si="67"/>
        <v>2047672.9</v>
      </c>
      <c r="Z252" s="20">
        <f t="shared" si="67"/>
        <v>156123.09999999998</v>
      </c>
      <c r="AA252" s="20">
        <f t="shared" si="67"/>
        <v>50010</v>
      </c>
      <c r="AB252" s="20">
        <f t="shared" si="67"/>
        <v>2253806</v>
      </c>
    </row>
    <row r="253" spans="1:28" s="15" customFormat="1" ht="13.5" customHeight="1" x14ac:dyDescent="0.25">
      <c r="A253" s="17">
        <v>1</v>
      </c>
      <c r="B253" s="17" t="s">
        <v>872</v>
      </c>
      <c r="C253" s="17" t="s">
        <v>869</v>
      </c>
      <c r="D253" s="17" t="s">
        <v>932</v>
      </c>
      <c r="E253" s="17" t="s">
        <v>933</v>
      </c>
      <c r="F253" s="17" t="s">
        <v>75</v>
      </c>
      <c r="G253" s="17" t="s">
        <v>76</v>
      </c>
      <c r="H253" s="17">
        <v>5655</v>
      </c>
      <c r="I253" s="17">
        <v>5518</v>
      </c>
      <c r="J253" s="17">
        <v>137</v>
      </c>
      <c r="K253" s="17" t="s">
        <v>37</v>
      </c>
      <c r="L253" s="18">
        <v>24990.87</v>
      </c>
      <c r="M253" s="18">
        <v>3801.38</v>
      </c>
      <c r="N253" s="18">
        <v>1837.75</v>
      </c>
      <c r="O253" s="18">
        <v>30630</v>
      </c>
      <c r="P253" s="18">
        <v>1098.69</v>
      </c>
      <c r="Q253" s="18">
        <v>263.32</v>
      </c>
      <c r="R253" s="18">
        <v>81.99</v>
      </c>
      <c r="S253" s="18">
        <v>1444</v>
      </c>
      <c r="T253" s="18">
        <v>270</v>
      </c>
      <c r="U253" s="18">
        <v>0</v>
      </c>
      <c r="V253" s="18">
        <v>0</v>
      </c>
      <c r="W253" s="18">
        <v>0</v>
      </c>
      <c r="X253" s="18"/>
      <c r="Y253" s="9">
        <f t="shared" ref="Y253:Y271" si="71">L253+P253-U253</f>
        <v>26089.559999999998</v>
      </c>
      <c r="Z253" s="9">
        <f t="shared" ref="Z253:Z271" si="72">M253+Q253-V253</f>
        <v>4064.7000000000003</v>
      </c>
      <c r="AA253" s="9">
        <f t="shared" ref="AA253:AA271" si="73">N253+R253-W253</f>
        <v>1919.74</v>
      </c>
      <c r="AB253" s="9">
        <f t="shared" ref="AB253:AB271" si="74">O253+S253-X253</f>
        <v>32074</v>
      </c>
    </row>
    <row r="254" spans="1:28" s="15" customFormat="1" ht="13.5" customHeight="1" x14ac:dyDescent="0.25">
      <c r="A254" s="17">
        <v>2</v>
      </c>
      <c r="B254" s="17" t="s">
        <v>872</v>
      </c>
      <c r="C254" s="17" t="s">
        <v>869</v>
      </c>
      <c r="D254" s="17" t="s">
        <v>934</v>
      </c>
      <c r="E254" s="17" t="s">
        <v>935</v>
      </c>
      <c r="F254" s="17" t="s">
        <v>75</v>
      </c>
      <c r="G254" s="17" t="s">
        <v>76</v>
      </c>
      <c r="H254" s="17">
        <v>7068</v>
      </c>
      <c r="I254" s="17">
        <v>6844</v>
      </c>
      <c r="J254" s="17">
        <v>224</v>
      </c>
      <c r="K254" s="17" t="s">
        <v>37</v>
      </c>
      <c r="L254" s="18">
        <v>18475.560000000001</v>
      </c>
      <c r="M254" s="18">
        <v>832.99</v>
      </c>
      <c r="N254" s="18">
        <v>2384.4499999999998</v>
      </c>
      <c r="O254" s="18">
        <v>21693</v>
      </c>
      <c r="P254" s="18">
        <v>1646.18</v>
      </c>
      <c r="Q254" s="18">
        <v>197.76</v>
      </c>
      <c r="R254" s="18">
        <v>134.06</v>
      </c>
      <c r="S254" s="18">
        <v>1978</v>
      </c>
      <c r="T254" s="18">
        <v>860</v>
      </c>
      <c r="U254" s="18">
        <v>0</v>
      </c>
      <c r="V254" s="18">
        <v>0</v>
      </c>
      <c r="W254" s="18">
        <v>0</v>
      </c>
      <c r="X254" s="18"/>
      <c r="Y254" s="9">
        <f t="shared" si="71"/>
        <v>20121.740000000002</v>
      </c>
      <c r="Z254" s="9">
        <f t="shared" si="72"/>
        <v>1030.75</v>
      </c>
      <c r="AA254" s="9">
        <f t="shared" si="73"/>
        <v>2518.5099999999998</v>
      </c>
      <c r="AB254" s="9">
        <f t="shared" si="74"/>
        <v>23671</v>
      </c>
    </row>
    <row r="255" spans="1:28" s="15" customFormat="1" ht="13.5" customHeight="1" x14ac:dyDescent="0.25">
      <c r="A255" s="17">
        <v>3</v>
      </c>
      <c r="B255" s="17" t="s">
        <v>868</v>
      </c>
      <c r="C255" s="17" t="s">
        <v>869</v>
      </c>
      <c r="D255" s="17" t="s">
        <v>936</v>
      </c>
      <c r="E255" s="17" t="s">
        <v>937</v>
      </c>
      <c r="F255" s="17" t="s">
        <v>75</v>
      </c>
      <c r="G255" s="17" t="s">
        <v>516</v>
      </c>
      <c r="H255" s="17">
        <v>1627</v>
      </c>
      <c r="I255" s="17">
        <v>1509</v>
      </c>
      <c r="J255" s="17">
        <v>118</v>
      </c>
      <c r="K255" s="17" t="s">
        <v>37</v>
      </c>
      <c r="L255" s="18">
        <v>32651.41</v>
      </c>
      <c r="M255" s="18">
        <v>6594.04</v>
      </c>
      <c r="N255" s="18">
        <v>1877.55</v>
      </c>
      <c r="O255" s="18">
        <v>41123</v>
      </c>
      <c r="P255" s="18">
        <v>1190.6199999999999</v>
      </c>
      <c r="Q255" s="18">
        <v>339.76</v>
      </c>
      <c r="R255" s="18">
        <v>70.62</v>
      </c>
      <c r="S255" s="18">
        <v>1601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9">
        <f t="shared" si="71"/>
        <v>33842.03</v>
      </c>
      <c r="Z255" s="9">
        <f t="shared" si="72"/>
        <v>6933.8</v>
      </c>
      <c r="AA255" s="9">
        <f t="shared" si="73"/>
        <v>1948.17</v>
      </c>
      <c r="AB255" s="9">
        <f t="shared" si="74"/>
        <v>42724</v>
      </c>
    </row>
    <row r="256" spans="1:28" s="15" customFormat="1" ht="13.5" customHeight="1" x14ac:dyDescent="0.25">
      <c r="A256" s="17">
        <v>4</v>
      </c>
      <c r="B256" s="17" t="s">
        <v>872</v>
      </c>
      <c r="C256" s="17" t="s">
        <v>869</v>
      </c>
      <c r="D256" s="17" t="s">
        <v>938</v>
      </c>
      <c r="E256" s="17" t="s">
        <v>939</v>
      </c>
      <c r="F256" s="17" t="s">
        <v>75</v>
      </c>
      <c r="G256" s="17" t="s">
        <v>76</v>
      </c>
      <c r="H256" s="17">
        <v>12075</v>
      </c>
      <c r="I256" s="17">
        <v>12073</v>
      </c>
      <c r="J256" s="17">
        <v>2</v>
      </c>
      <c r="K256" s="17" t="s">
        <v>37</v>
      </c>
      <c r="L256" s="18">
        <v>25185.71</v>
      </c>
      <c r="M256" s="18">
        <v>4625.63</v>
      </c>
      <c r="N256" s="18">
        <v>1605.66</v>
      </c>
      <c r="O256" s="18">
        <v>31417</v>
      </c>
      <c r="P256" s="18">
        <v>263.43</v>
      </c>
      <c r="Q256" s="18">
        <v>264.37</v>
      </c>
      <c r="R256" s="18">
        <v>1.2</v>
      </c>
      <c r="S256" s="18">
        <v>529</v>
      </c>
      <c r="T256" s="18">
        <v>170</v>
      </c>
      <c r="U256" s="18">
        <v>0</v>
      </c>
      <c r="V256" s="18">
        <v>0</v>
      </c>
      <c r="W256" s="18">
        <v>0</v>
      </c>
      <c r="X256" s="18"/>
      <c r="Y256" s="9">
        <f t="shared" si="71"/>
        <v>25449.14</v>
      </c>
      <c r="Z256" s="9">
        <f t="shared" si="72"/>
        <v>4890</v>
      </c>
      <c r="AA256" s="9">
        <f t="shared" si="73"/>
        <v>1606.8600000000001</v>
      </c>
      <c r="AB256" s="9">
        <f t="shared" si="74"/>
        <v>31946</v>
      </c>
    </row>
    <row r="257" spans="1:28" s="15" customFormat="1" ht="13.5" customHeight="1" x14ac:dyDescent="0.25">
      <c r="A257" s="17">
        <v>5</v>
      </c>
      <c r="B257" s="17" t="s">
        <v>872</v>
      </c>
      <c r="C257" s="17" t="s">
        <v>869</v>
      </c>
      <c r="D257" s="17" t="s">
        <v>940</v>
      </c>
      <c r="E257" s="17" t="s">
        <v>941</v>
      </c>
      <c r="F257" s="17" t="s">
        <v>75</v>
      </c>
      <c r="G257" s="17" t="s">
        <v>76</v>
      </c>
      <c r="H257" s="17">
        <v>2696</v>
      </c>
      <c r="I257" s="17">
        <v>2567</v>
      </c>
      <c r="J257" s="17">
        <v>129</v>
      </c>
      <c r="K257" s="17" t="s">
        <v>37</v>
      </c>
      <c r="L257" s="18">
        <v>22598.92</v>
      </c>
      <c r="M257" s="18">
        <v>3671.59</v>
      </c>
      <c r="N257" s="18">
        <v>1368.49</v>
      </c>
      <c r="O257" s="18">
        <v>27639</v>
      </c>
      <c r="P257" s="18">
        <v>1108.0999999999999</v>
      </c>
      <c r="Q257" s="18">
        <v>225.69</v>
      </c>
      <c r="R257" s="18">
        <v>77.209999999999994</v>
      </c>
      <c r="S257" s="18">
        <v>1411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9">
        <f t="shared" si="71"/>
        <v>23707.019999999997</v>
      </c>
      <c r="Z257" s="9">
        <f t="shared" si="72"/>
        <v>3897.28</v>
      </c>
      <c r="AA257" s="9">
        <f t="shared" si="73"/>
        <v>1445.7</v>
      </c>
      <c r="AB257" s="9">
        <f t="shared" si="74"/>
        <v>29050</v>
      </c>
    </row>
    <row r="258" spans="1:28" s="15" customFormat="1" ht="13.5" customHeight="1" x14ac:dyDescent="0.25">
      <c r="A258" s="17">
        <v>6</v>
      </c>
      <c r="B258" s="17" t="s">
        <v>872</v>
      </c>
      <c r="C258" s="17" t="s">
        <v>869</v>
      </c>
      <c r="D258" s="17" t="s">
        <v>942</v>
      </c>
      <c r="E258" s="17" t="s">
        <v>943</v>
      </c>
      <c r="F258" s="17" t="s">
        <v>75</v>
      </c>
      <c r="G258" s="17" t="s">
        <v>76</v>
      </c>
      <c r="H258" s="17">
        <v>2181</v>
      </c>
      <c r="I258" s="17">
        <v>2041</v>
      </c>
      <c r="J258" s="17">
        <v>140</v>
      </c>
      <c r="K258" s="17" t="s">
        <v>37</v>
      </c>
      <c r="L258" s="18">
        <v>60368.74</v>
      </c>
      <c r="M258" s="18">
        <v>15286.81</v>
      </c>
      <c r="N258" s="18">
        <v>4798.45</v>
      </c>
      <c r="O258" s="18">
        <v>80454</v>
      </c>
      <c r="P258" s="18">
        <v>1149.67</v>
      </c>
      <c r="Q258" s="18">
        <v>646.54</v>
      </c>
      <c r="R258" s="18">
        <v>83.79</v>
      </c>
      <c r="S258" s="18">
        <v>1880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9">
        <f t="shared" si="71"/>
        <v>61518.409999999996</v>
      </c>
      <c r="Z258" s="9">
        <f t="shared" si="72"/>
        <v>15933.349999999999</v>
      </c>
      <c r="AA258" s="9">
        <f t="shared" si="73"/>
        <v>4882.24</v>
      </c>
      <c r="AB258" s="9">
        <f t="shared" si="74"/>
        <v>82334</v>
      </c>
    </row>
    <row r="259" spans="1:28" s="15" customFormat="1" ht="13.5" customHeight="1" x14ac:dyDescent="0.25">
      <c r="A259" s="17">
        <v>7</v>
      </c>
      <c r="B259" s="17" t="s">
        <v>868</v>
      </c>
      <c r="C259" s="17" t="s">
        <v>869</v>
      </c>
      <c r="D259" s="17" t="s">
        <v>944</v>
      </c>
      <c r="E259" s="17" t="s">
        <v>945</v>
      </c>
      <c r="F259" s="17" t="s">
        <v>75</v>
      </c>
      <c r="G259" s="17" t="s">
        <v>946</v>
      </c>
      <c r="H259" s="17">
        <v>0</v>
      </c>
      <c r="I259" s="17">
        <v>0</v>
      </c>
      <c r="J259" s="17">
        <v>360</v>
      </c>
      <c r="K259" s="17" t="s">
        <v>107</v>
      </c>
      <c r="L259" s="18">
        <v>92397.41</v>
      </c>
      <c r="M259" s="18">
        <v>4463.3900000000003</v>
      </c>
      <c r="N259" s="18">
        <v>1069.2</v>
      </c>
      <c r="O259" s="18">
        <v>97930</v>
      </c>
      <c r="P259" s="18">
        <v>2519.4699999999998</v>
      </c>
      <c r="Q259" s="18">
        <v>922.07</v>
      </c>
      <c r="R259" s="18">
        <v>215.46</v>
      </c>
      <c r="S259" s="18">
        <v>3657</v>
      </c>
      <c r="T259" s="18">
        <v>0</v>
      </c>
      <c r="U259" s="18">
        <v>0</v>
      </c>
      <c r="V259" s="18">
        <v>0</v>
      </c>
      <c r="W259" s="18">
        <v>0</v>
      </c>
      <c r="X259" s="18"/>
      <c r="Y259" s="9">
        <f t="shared" si="71"/>
        <v>94916.88</v>
      </c>
      <c r="Z259" s="9">
        <f t="shared" si="72"/>
        <v>5385.46</v>
      </c>
      <c r="AA259" s="9">
        <f t="shared" si="73"/>
        <v>1284.6600000000001</v>
      </c>
      <c r="AB259" s="9">
        <f t="shared" si="74"/>
        <v>101587</v>
      </c>
    </row>
    <row r="260" spans="1:28" s="15" customFormat="1" ht="13.5" customHeight="1" x14ac:dyDescent="0.25">
      <c r="A260" s="17">
        <v>8</v>
      </c>
      <c r="B260" s="17" t="s">
        <v>872</v>
      </c>
      <c r="C260" s="17" t="s">
        <v>869</v>
      </c>
      <c r="D260" s="17" t="s">
        <v>947</v>
      </c>
      <c r="E260" s="17" t="s">
        <v>948</v>
      </c>
      <c r="F260" s="17" t="s">
        <v>75</v>
      </c>
      <c r="G260" s="17" t="s">
        <v>949</v>
      </c>
      <c r="H260" s="17">
        <v>360</v>
      </c>
      <c r="I260" s="17">
        <v>360</v>
      </c>
      <c r="J260" s="17">
        <v>360</v>
      </c>
      <c r="K260" s="17" t="s">
        <v>107</v>
      </c>
      <c r="L260" s="18">
        <v>92380.37</v>
      </c>
      <c r="M260" s="18">
        <v>4462.43</v>
      </c>
      <c r="N260" s="18">
        <v>1069.2</v>
      </c>
      <c r="O260" s="18">
        <v>97912</v>
      </c>
      <c r="P260" s="18">
        <v>2518.64</v>
      </c>
      <c r="Q260" s="18">
        <v>921.9</v>
      </c>
      <c r="R260" s="18">
        <v>215.46</v>
      </c>
      <c r="S260" s="18">
        <v>3656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9">
        <f t="shared" si="71"/>
        <v>94899.01</v>
      </c>
      <c r="Z260" s="9">
        <f t="shared" si="72"/>
        <v>5384.33</v>
      </c>
      <c r="AA260" s="9">
        <f t="shared" si="73"/>
        <v>1284.6600000000001</v>
      </c>
      <c r="AB260" s="9">
        <f t="shared" si="74"/>
        <v>101568</v>
      </c>
    </row>
    <row r="261" spans="1:28" s="15" customFormat="1" ht="13.5" customHeight="1" x14ac:dyDescent="0.25">
      <c r="A261" s="17">
        <v>9</v>
      </c>
      <c r="B261" s="17" t="s">
        <v>888</v>
      </c>
      <c r="C261" s="17" t="s">
        <v>869</v>
      </c>
      <c r="D261" s="17" t="s">
        <v>950</v>
      </c>
      <c r="E261" s="17" t="s">
        <v>951</v>
      </c>
      <c r="F261" s="17" t="s">
        <v>75</v>
      </c>
      <c r="G261" s="17" t="s">
        <v>891</v>
      </c>
      <c r="H261" s="17">
        <v>855</v>
      </c>
      <c r="I261" s="17">
        <v>736</v>
      </c>
      <c r="J261" s="17">
        <v>119</v>
      </c>
      <c r="K261" s="17" t="s">
        <v>37</v>
      </c>
      <c r="L261" s="18">
        <v>8647.6299999999992</v>
      </c>
      <c r="M261" s="18">
        <v>1542.78</v>
      </c>
      <c r="N261" s="18">
        <v>316.58999999999997</v>
      </c>
      <c r="O261" s="18">
        <v>10507</v>
      </c>
      <c r="P261" s="18">
        <v>978.91</v>
      </c>
      <c r="Q261" s="18">
        <v>88.87</v>
      </c>
      <c r="R261" s="18">
        <v>71.22</v>
      </c>
      <c r="S261" s="18">
        <v>1139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9">
        <f t="shared" si="71"/>
        <v>9626.5399999999991</v>
      </c>
      <c r="Z261" s="9">
        <f t="shared" si="72"/>
        <v>1631.65</v>
      </c>
      <c r="AA261" s="9">
        <f t="shared" si="73"/>
        <v>387.80999999999995</v>
      </c>
      <c r="AB261" s="9">
        <f t="shared" si="74"/>
        <v>11646</v>
      </c>
    </row>
    <row r="262" spans="1:28" s="15" customFormat="1" ht="13.5" customHeight="1" x14ac:dyDescent="0.25">
      <c r="A262" s="17">
        <v>10</v>
      </c>
      <c r="B262" s="17" t="s">
        <v>888</v>
      </c>
      <c r="C262" s="17" t="s">
        <v>869</v>
      </c>
      <c r="D262" s="17" t="s">
        <v>952</v>
      </c>
      <c r="E262" s="17" t="s">
        <v>953</v>
      </c>
      <c r="F262" s="17" t="s">
        <v>75</v>
      </c>
      <c r="G262" s="17" t="s">
        <v>891</v>
      </c>
      <c r="H262" s="17">
        <v>7250</v>
      </c>
      <c r="I262" s="17">
        <v>7250</v>
      </c>
      <c r="J262" s="17">
        <v>0</v>
      </c>
      <c r="K262" s="17" t="s">
        <v>37</v>
      </c>
      <c r="L262" s="18">
        <v>77521.149999999994</v>
      </c>
      <c r="M262" s="18">
        <v>19035.189999999999</v>
      </c>
      <c r="N262" s="18">
        <v>2984.66</v>
      </c>
      <c r="O262" s="18">
        <v>99541</v>
      </c>
      <c r="P262" s="18">
        <v>499.99</v>
      </c>
      <c r="Q262" s="18">
        <v>803.01</v>
      </c>
      <c r="R262" s="18">
        <v>0</v>
      </c>
      <c r="S262" s="18">
        <v>1303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9">
        <f t="shared" si="71"/>
        <v>78021.14</v>
      </c>
      <c r="Z262" s="9">
        <f t="shared" si="72"/>
        <v>19838.199999999997</v>
      </c>
      <c r="AA262" s="9">
        <f t="shared" si="73"/>
        <v>2984.66</v>
      </c>
      <c r="AB262" s="9">
        <f t="shared" si="74"/>
        <v>100844</v>
      </c>
    </row>
    <row r="263" spans="1:28" s="15" customFormat="1" ht="13.5" customHeight="1" x14ac:dyDescent="0.25">
      <c r="A263" s="17">
        <v>11</v>
      </c>
      <c r="B263" s="17" t="s">
        <v>888</v>
      </c>
      <c r="C263" s="17" t="s">
        <v>869</v>
      </c>
      <c r="D263" s="17" t="s">
        <v>954</v>
      </c>
      <c r="E263" s="17" t="s">
        <v>955</v>
      </c>
      <c r="F263" s="17" t="s">
        <v>75</v>
      </c>
      <c r="G263" s="17" t="s">
        <v>891</v>
      </c>
      <c r="H263" s="17">
        <v>13802</v>
      </c>
      <c r="I263" s="17">
        <v>13802</v>
      </c>
      <c r="J263" s="17">
        <v>954</v>
      </c>
      <c r="K263" s="17" t="s">
        <v>769</v>
      </c>
      <c r="L263" s="18">
        <v>109377.65</v>
      </c>
      <c r="M263" s="18">
        <v>11581.92</v>
      </c>
      <c r="N263" s="18">
        <v>7453.43</v>
      </c>
      <c r="O263" s="18">
        <v>128413</v>
      </c>
      <c r="P263" s="18">
        <v>7093.83</v>
      </c>
      <c r="Q263" s="18">
        <v>1133.2</v>
      </c>
      <c r="R263" s="18">
        <v>570.97</v>
      </c>
      <c r="S263" s="18">
        <v>8798</v>
      </c>
      <c r="T263" s="18">
        <v>8620</v>
      </c>
      <c r="U263" s="18">
        <v>0</v>
      </c>
      <c r="V263" s="18">
        <v>0</v>
      </c>
      <c r="W263" s="18">
        <v>0</v>
      </c>
      <c r="X263" s="18"/>
      <c r="Y263" s="9">
        <f t="shared" si="71"/>
        <v>116471.48</v>
      </c>
      <c r="Z263" s="9">
        <f t="shared" si="72"/>
        <v>12715.12</v>
      </c>
      <c r="AA263" s="9">
        <f t="shared" si="73"/>
        <v>8024.4000000000005</v>
      </c>
      <c r="AB263" s="9">
        <f t="shared" si="74"/>
        <v>137211</v>
      </c>
    </row>
    <row r="264" spans="1:28" s="15" customFormat="1" ht="13.5" customHeight="1" x14ac:dyDescent="0.25">
      <c r="A264" s="17">
        <v>12</v>
      </c>
      <c r="B264" s="17" t="s">
        <v>888</v>
      </c>
      <c r="C264" s="17" t="s">
        <v>869</v>
      </c>
      <c r="D264" s="17" t="s">
        <v>956</v>
      </c>
      <c r="E264" s="17" t="s">
        <v>957</v>
      </c>
      <c r="F264" s="17" t="s">
        <v>75</v>
      </c>
      <c r="G264" s="17" t="s">
        <v>891</v>
      </c>
      <c r="H264" s="17">
        <v>5159</v>
      </c>
      <c r="I264" s="17">
        <v>5012</v>
      </c>
      <c r="J264" s="17">
        <v>147</v>
      </c>
      <c r="K264" s="17" t="s">
        <v>37</v>
      </c>
      <c r="L264" s="18">
        <v>44272.480000000003</v>
      </c>
      <c r="M264" s="18">
        <v>3052.82</v>
      </c>
      <c r="N264" s="18">
        <v>683.7</v>
      </c>
      <c r="O264" s="18">
        <v>48009</v>
      </c>
      <c r="P264" s="18">
        <v>1102.9100000000001</v>
      </c>
      <c r="Q264" s="18">
        <v>443.11</v>
      </c>
      <c r="R264" s="18">
        <v>87.98</v>
      </c>
      <c r="S264" s="18">
        <v>1634</v>
      </c>
      <c r="T264" s="18">
        <v>180</v>
      </c>
      <c r="U264" s="18">
        <v>0</v>
      </c>
      <c r="V264" s="18">
        <v>0</v>
      </c>
      <c r="W264" s="18">
        <v>0</v>
      </c>
      <c r="X264" s="18"/>
      <c r="Y264" s="9">
        <f t="shared" si="71"/>
        <v>45375.390000000007</v>
      </c>
      <c r="Z264" s="9">
        <f t="shared" si="72"/>
        <v>3495.9300000000003</v>
      </c>
      <c r="AA264" s="9">
        <f t="shared" si="73"/>
        <v>771.68000000000006</v>
      </c>
      <c r="AB264" s="9">
        <f t="shared" si="74"/>
        <v>49643</v>
      </c>
    </row>
    <row r="265" spans="1:28" s="15" customFormat="1" ht="13.5" customHeight="1" x14ac:dyDescent="0.25">
      <c r="A265" s="17">
        <v>13</v>
      </c>
      <c r="B265" s="17" t="s">
        <v>888</v>
      </c>
      <c r="C265" s="17" t="s">
        <v>869</v>
      </c>
      <c r="D265" s="17" t="s">
        <v>958</v>
      </c>
      <c r="E265" s="17" t="s">
        <v>959</v>
      </c>
      <c r="F265" s="17" t="s">
        <v>75</v>
      </c>
      <c r="G265" s="17" t="s">
        <v>891</v>
      </c>
      <c r="H265" s="17">
        <v>2167</v>
      </c>
      <c r="I265" s="17">
        <v>2079</v>
      </c>
      <c r="J265" s="17">
        <v>88</v>
      </c>
      <c r="K265" s="17" t="s">
        <v>37</v>
      </c>
      <c r="L265" s="18">
        <v>30707.47</v>
      </c>
      <c r="M265" s="18">
        <v>4946.67</v>
      </c>
      <c r="N265" s="18">
        <v>1584.86</v>
      </c>
      <c r="O265" s="18">
        <v>37239</v>
      </c>
      <c r="P265" s="18">
        <v>960.24</v>
      </c>
      <c r="Q265" s="18">
        <v>318.08999999999997</v>
      </c>
      <c r="R265" s="18">
        <v>52.67</v>
      </c>
      <c r="S265" s="18">
        <v>1331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9">
        <f t="shared" si="71"/>
        <v>31667.710000000003</v>
      </c>
      <c r="Z265" s="9">
        <f t="shared" si="72"/>
        <v>5264.76</v>
      </c>
      <c r="AA265" s="9">
        <f t="shared" si="73"/>
        <v>1637.53</v>
      </c>
      <c r="AB265" s="9">
        <f t="shared" si="74"/>
        <v>38570</v>
      </c>
    </row>
    <row r="266" spans="1:28" s="15" customFormat="1" ht="13.5" customHeight="1" x14ac:dyDescent="0.25">
      <c r="A266" s="17">
        <v>14</v>
      </c>
      <c r="B266" s="17" t="s">
        <v>888</v>
      </c>
      <c r="C266" s="17" t="s">
        <v>869</v>
      </c>
      <c r="D266" s="17" t="s">
        <v>960</v>
      </c>
      <c r="E266" s="17" t="s">
        <v>961</v>
      </c>
      <c r="F266" s="17" t="s">
        <v>75</v>
      </c>
      <c r="G266" s="17" t="s">
        <v>906</v>
      </c>
      <c r="H266" s="17">
        <v>9578</v>
      </c>
      <c r="I266" s="17">
        <v>9577</v>
      </c>
      <c r="J266" s="17">
        <v>1</v>
      </c>
      <c r="K266" s="17" t="s">
        <v>37</v>
      </c>
      <c r="L266" s="18">
        <v>58415.360000000001</v>
      </c>
      <c r="M266" s="18">
        <v>9075.25</v>
      </c>
      <c r="N266" s="18">
        <v>4185.3900000000003</v>
      </c>
      <c r="O266" s="18">
        <v>71676</v>
      </c>
      <c r="P266" s="18">
        <v>193.71</v>
      </c>
      <c r="Q266" s="18">
        <v>624.69000000000005</v>
      </c>
      <c r="R266" s="18">
        <v>0.6</v>
      </c>
      <c r="S266" s="18">
        <v>819</v>
      </c>
      <c r="T266" s="18">
        <v>1130</v>
      </c>
      <c r="U266" s="18">
        <v>0</v>
      </c>
      <c r="V266" s="18">
        <v>0</v>
      </c>
      <c r="W266" s="18">
        <v>0</v>
      </c>
      <c r="X266" s="18"/>
      <c r="Y266" s="9">
        <f t="shared" si="71"/>
        <v>58609.07</v>
      </c>
      <c r="Z266" s="9">
        <f t="shared" si="72"/>
        <v>9699.94</v>
      </c>
      <c r="AA266" s="9">
        <f t="shared" si="73"/>
        <v>4185.9900000000007</v>
      </c>
      <c r="AB266" s="9">
        <f t="shared" si="74"/>
        <v>72495</v>
      </c>
    </row>
    <row r="267" spans="1:28" s="15" customFormat="1" ht="13.5" customHeight="1" x14ac:dyDescent="0.25">
      <c r="A267" s="17">
        <v>15</v>
      </c>
      <c r="B267" s="17" t="s">
        <v>888</v>
      </c>
      <c r="C267" s="17" t="s">
        <v>869</v>
      </c>
      <c r="D267" s="17" t="s">
        <v>962</v>
      </c>
      <c r="E267" s="17" t="s">
        <v>963</v>
      </c>
      <c r="F267" s="17" t="s">
        <v>75</v>
      </c>
      <c r="G267" s="17" t="s">
        <v>964</v>
      </c>
      <c r="H267" s="17">
        <v>0</v>
      </c>
      <c r="I267" s="17">
        <v>0</v>
      </c>
      <c r="J267" s="17">
        <v>0</v>
      </c>
      <c r="K267" s="17" t="s">
        <v>59</v>
      </c>
      <c r="L267" s="18">
        <v>92148.39</v>
      </c>
      <c r="M267" s="18">
        <v>12788.77</v>
      </c>
      <c r="N267" s="18">
        <v>213.84</v>
      </c>
      <c r="O267" s="18">
        <v>105151</v>
      </c>
      <c r="P267" s="18">
        <v>124.89</v>
      </c>
      <c r="Q267" s="18">
        <v>923.11</v>
      </c>
      <c r="R267" s="18">
        <v>0</v>
      </c>
      <c r="S267" s="18">
        <v>1048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9">
        <f t="shared" si="71"/>
        <v>92273.279999999999</v>
      </c>
      <c r="Z267" s="9">
        <f t="shared" si="72"/>
        <v>13711.880000000001</v>
      </c>
      <c r="AA267" s="9">
        <f t="shared" si="73"/>
        <v>213.84</v>
      </c>
      <c r="AB267" s="9">
        <f t="shared" si="74"/>
        <v>106199</v>
      </c>
    </row>
    <row r="268" spans="1:28" s="15" customFormat="1" ht="13.5" customHeight="1" x14ac:dyDescent="0.25">
      <c r="A268" s="17">
        <v>16</v>
      </c>
      <c r="B268" s="17" t="s">
        <v>888</v>
      </c>
      <c r="C268" s="17" t="s">
        <v>869</v>
      </c>
      <c r="D268" s="17" t="s">
        <v>965</v>
      </c>
      <c r="E268" s="17" t="s">
        <v>966</v>
      </c>
      <c r="F268" s="17" t="s">
        <v>75</v>
      </c>
      <c r="G268" s="17" t="s">
        <v>967</v>
      </c>
      <c r="H268" s="17">
        <v>0</v>
      </c>
      <c r="I268" s="17">
        <v>0</v>
      </c>
      <c r="J268" s="17">
        <v>0</v>
      </c>
      <c r="K268" s="17" t="s">
        <v>302</v>
      </c>
      <c r="L268" s="18">
        <v>92148.34</v>
      </c>
      <c r="M268" s="18">
        <v>12788.82</v>
      </c>
      <c r="N268" s="18">
        <v>213.84</v>
      </c>
      <c r="O268" s="18">
        <v>105151</v>
      </c>
      <c r="P268" s="18">
        <v>124.89</v>
      </c>
      <c r="Q268" s="18">
        <v>923.11</v>
      </c>
      <c r="R268" s="18">
        <v>0</v>
      </c>
      <c r="S268" s="18">
        <v>1048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9">
        <f t="shared" si="71"/>
        <v>92273.23</v>
      </c>
      <c r="Z268" s="9">
        <f t="shared" si="72"/>
        <v>13711.93</v>
      </c>
      <c r="AA268" s="9">
        <f t="shared" si="73"/>
        <v>213.84</v>
      </c>
      <c r="AB268" s="9">
        <f t="shared" si="74"/>
        <v>106199</v>
      </c>
    </row>
    <row r="269" spans="1:28" s="15" customFormat="1" ht="13.5" customHeight="1" x14ac:dyDescent="0.25">
      <c r="A269" s="17">
        <v>17</v>
      </c>
      <c r="B269" s="17" t="s">
        <v>888</v>
      </c>
      <c r="C269" s="17" t="s">
        <v>869</v>
      </c>
      <c r="D269" s="17" t="s">
        <v>968</v>
      </c>
      <c r="E269" s="17" t="s">
        <v>969</v>
      </c>
      <c r="F269" s="17" t="s">
        <v>75</v>
      </c>
      <c r="G269" s="17" t="s">
        <v>967</v>
      </c>
      <c r="H269" s="17">
        <v>0</v>
      </c>
      <c r="I269" s="17">
        <v>0</v>
      </c>
      <c r="J269" s="17">
        <v>0</v>
      </c>
      <c r="K269" s="17" t="s">
        <v>59</v>
      </c>
      <c r="L269" s="18">
        <v>79353.62</v>
      </c>
      <c r="M269" s="18">
        <v>4205.38</v>
      </c>
      <c r="N269" s="18">
        <v>0</v>
      </c>
      <c r="O269" s="18">
        <v>83559</v>
      </c>
      <c r="P269" s="18">
        <v>124.97</v>
      </c>
      <c r="Q269" s="18">
        <v>793.03</v>
      </c>
      <c r="R269" s="18">
        <v>0</v>
      </c>
      <c r="S269" s="18">
        <v>918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9">
        <f t="shared" si="71"/>
        <v>79478.59</v>
      </c>
      <c r="Z269" s="9">
        <f t="shared" si="72"/>
        <v>4998.41</v>
      </c>
      <c r="AA269" s="9">
        <f t="shared" si="73"/>
        <v>0</v>
      </c>
      <c r="AB269" s="9">
        <f t="shared" si="74"/>
        <v>84477</v>
      </c>
    </row>
    <row r="270" spans="1:28" s="15" customFormat="1" ht="13.5" customHeight="1" x14ac:dyDescent="0.25">
      <c r="A270" s="17">
        <v>18</v>
      </c>
      <c r="B270" s="17" t="s">
        <v>970</v>
      </c>
      <c r="C270" s="17" t="s">
        <v>869</v>
      </c>
      <c r="D270" s="17" t="s">
        <v>971</v>
      </c>
      <c r="E270" s="17" t="s">
        <v>972</v>
      </c>
      <c r="F270" s="17" t="s">
        <v>75</v>
      </c>
      <c r="G270" s="17" t="s">
        <v>973</v>
      </c>
      <c r="H270" s="17">
        <v>4658</v>
      </c>
      <c r="I270" s="17">
        <v>4658</v>
      </c>
      <c r="J270" s="17">
        <v>0</v>
      </c>
      <c r="K270" s="17" t="s">
        <v>59</v>
      </c>
      <c r="L270" s="18">
        <v>58536.73</v>
      </c>
      <c r="M270" s="18">
        <v>6243.58</v>
      </c>
      <c r="N270" s="18">
        <v>4975.6899999999996</v>
      </c>
      <c r="O270" s="18">
        <v>69756</v>
      </c>
      <c r="P270" s="18">
        <v>125.39</v>
      </c>
      <c r="Q270" s="18">
        <v>634.61</v>
      </c>
      <c r="R270" s="18">
        <v>0</v>
      </c>
      <c r="S270" s="18">
        <v>760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9">
        <f t="shared" si="71"/>
        <v>58662.12</v>
      </c>
      <c r="Z270" s="9">
        <f t="shared" si="72"/>
        <v>6878.19</v>
      </c>
      <c r="AA270" s="9">
        <f t="shared" si="73"/>
        <v>4975.6899999999996</v>
      </c>
      <c r="AB270" s="9">
        <f t="shared" si="74"/>
        <v>70516</v>
      </c>
    </row>
    <row r="271" spans="1:28" s="15" customFormat="1" ht="13.5" customHeight="1" x14ac:dyDescent="0.25">
      <c r="A271" s="17">
        <v>19</v>
      </c>
      <c r="B271" s="17" t="s">
        <v>888</v>
      </c>
      <c r="C271" s="17" t="s">
        <v>869</v>
      </c>
      <c r="D271" s="17" t="s">
        <v>974</v>
      </c>
      <c r="E271" s="17" t="s">
        <v>975</v>
      </c>
      <c r="F271" s="17" t="s">
        <v>75</v>
      </c>
      <c r="G271" s="17" t="s">
        <v>976</v>
      </c>
      <c r="H271" s="17">
        <v>0</v>
      </c>
      <c r="I271" s="17">
        <v>0</v>
      </c>
      <c r="J271" s="17">
        <v>0</v>
      </c>
      <c r="K271" s="17" t="s">
        <v>59</v>
      </c>
      <c r="L271" s="18">
        <v>77031.5</v>
      </c>
      <c r="M271" s="18">
        <v>17501.62</v>
      </c>
      <c r="N271" s="18">
        <v>5141.88</v>
      </c>
      <c r="O271" s="18">
        <v>99675</v>
      </c>
      <c r="P271" s="18">
        <v>124.78</v>
      </c>
      <c r="Q271" s="18">
        <v>821.22</v>
      </c>
      <c r="R271" s="18">
        <v>0</v>
      </c>
      <c r="S271" s="18">
        <v>946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9">
        <f t="shared" si="71"/>
        <v>77156.28</v>
      </c>
      <c r="Z271" s="9">
        <f t="shared" si="72"/>
        <v>18322.84</v>
      </c>
      <c r="AA271" s="9">
        <f t="shared" si="73"/>
        <v>5141.88</v>
      </c>
      <c r="AB271" s="9">
        <f t="shared" si="74"/>
        <v>100621</v>
      </c>
    </row>
    <row r="272" spans="1:28" s="12" customFormat="1" ht="16.5" customHeight="1" x14ac:dyDescent="0.25">
      <c r="A272" s="10"/>
      <c r="B272" s="10"/>
      <c r="C272" s="10" t="s">
        <v>71</v>
      </c>
      <c r="D272" s="10"/>
      <c r="E272" s="10"/>
      <c r="F272" s="10"/>
      <c r="G272" s="10"/>
      <c r="H272" s="10"/>
      <c r="I272" s="10"/>
      <c r="J272" s="11">
        <f>SUM(J253:J271)</f>
        <v>2779</v>
      </c>
      <c r="K272" s="10"/>
      <c r="L272" s="11">
        <f t="shared" ref="L272:AB272" si="75">SUM(L253:L271)</f>
        <v>1097209.31</v>
      </c>
      <c r="M272" s="11">
        <f t="shared" si="75"/>
        <v>146501.06000000003</v>
      </c>
      <c r="N272" s="11">
        <f t="shared" si="75"/>
        <v>43764.63</v>
      </c>
      <c r="O272" s="11">
        <f t="shared" si="75"/>
        <v>1287475</v>
      </c>
      <c r="P272" s="11">
        <f t="shared" si="75"/>
        <v>22949.309999999998</v>
      </c>
      <c r="Q272" s="11">
        <f t="shared" si="75"/>
        <v>11287.46</v>
      </c>
      <c r="R272" s="11">
        <f t="shared" si="75"/>
        <v>1663.23</v>
      </c>
      <c r="S272" s="11">
        <f t="shared" si="75"/>
        <v>35900</v>
      </c>
      <c r="T272" s="11">
        <f t="shared" si="75"/>
        <v>11230</v>
      </c>
      <c r="U272" s="11">
        <f t="shared" si="75"/>
        <v>0</v>
      </c>
      <c r="V272" s="11">
        <f t="shared" si="75"/>
        <v>0</v>
      </c>
      <c r="W272" s="11">
        <f t="shared" si="75"/>
        <v>0</v>
      </c>
      <c r="X272" s="11">
        <f t="shared" si="75"/>
        <v>0</v>
      </c>
      <c r="Y272" s="11">
        <f t="shared" si="75"/>
        <v>1120158.6199999999</v>
      </c>
      <c r="Z272" s="11">
        <f t="shared" si="75"/>
        <v>157788.51999999999</v>
      </c>
      <c r="AA272" s="11">
        <f t="shared" si="75"/>
        <v>45427.859999999993</v>
      </c>
      <c r="AB272" s="11">
        <f t="shared" si="75"/>
        <v>1323375</v>
      </c>
    </row>
    <row r="273" spans="1:31" s="12" customFormat="1" ht="16.5" customHeight="1" x14ac:dyDescent="0.25">
      <c r="A273" s="10"/>
      <c r="B273" s="10"/>
      <c r="C273" s="10" t="s">
        <v>119</v>
      </c>
      <c r="D273" s="10"/>
      <c r="E273" s="10"/>
      <c r="F273" s="10"/>
      <c r="G273" s="10"/>
      <c r="H273" s="10"/>
      <c r="I273" s="10"/>
      <c r="J273" s="11">
        <f>J272+J252</f>
        <v>19116</v>
      </c>
      <c r="K273" s="11"/>
      <c r="L273" s="11">
        <f t="shared" ref="L273:AB273" si="76">L272+L252</f>
        <v>3045899.74</v>
      </c>
      <c r="M273" s="11">
        <f t="shared" si="76"/>
        <v>283257.28000000003</v>
      </c>
      <c r="N273" s="11">
        <f t="shared" si="76"/>
        <v>86422.98</v>
      </c>
      <c r="O273" s="11">
        <f t="shared" si="76"/>
        <v>3415580</v>
      </c>
      <c r="P273" s="11">
        <f t="shared" si="76"/>
        <v>121931.77999999998</v>
      </c>
      <c r="Q273" s="11">
        <f t="shared" si="76"/>
        <v>30654.34</v>
      </c>
      <c r="R273" s="11">
        <f t="shared" si="76"/>
        <v>9014.8799999999992</v>
      </c>
      <c r="S273" s="11">
        <f t="shared" si="76"/>
        <v>161601</v>
      </c>
      <c r="T273" s="11">
        <f t="shared" si="76"/>
        <v>62900</v>
      </c>
      <c r="U273" s="11">
        <f t="shared" si="76"/>
        <v>0</v>
      </c>
      <c r="V273" s="11">
        <f t="shared" si="76"/>
        <v>0</v>
      </c>
      <c r="W273" s="11">
        <f t="shared" si="76"/>
        <v>0</v>
      </c>
      <c r="X273" s="11">
        <f t="shared" si="76"/>
        <v>0</v>
      </c>
      <c r="Y273" s="11">
        <f t="shared" si="76"/>
        <v>3167831.5199999996</v>
      </c>
      <c r="Z273" s="11">
        <f t="shared" si="76"/>
        <v>313911.62</v>
      </c>
      <c r="AA273" s="11">
        <f t="shared" si="76"/>
        <v>95437.859999999986</v>
      </c>
      <c r="AB273" s="11">
        <f t="shared" si="76"/>
        <v>3577181</v>
      </c>
    </row>
    <row r="274" spans="1:31" ht="18" customHeight="1" x14ac:dyDescent="0.25">
      <c r="O274" s="34"/>
    </row>
    <row r="275" spans="1:31" ht="6" customHeight="1" x14ac:dyDescent="0.25">
      <c r="O275" s="34"/>
    </row>
    <row r="278" spans="1:31" ht="15.75" x14ac:dyDescent="0.25">
      <c r="E278" s="13" t="s">
        <v>120</v>
      </c>
      <c r="G278" s="14"/>
      <c r="H278" s="14"/>
      <c r="I278" s="14"/>
      <c r="J278" s="14"/>
      <c r="K278" s="14"/>
      <c r="L278" s="13" t="s">
        <v>122</v>
      </c>
      <c r="M278" s="13"/>
      <c r="O278" s="14"/>
      <c r="Q278" s="14"/>
      <c r="R278" s="13" t="s">
        <v>121</v>
      </c>
      <c r="T278" s="14"/>
      <c r="U278" s="14"/>
      <c r="W278" s="14"/>
      <c r="X278" s="14"/>
      <c r="Y278" s="13" t="s">
        <v>123</v>
      </c>
      <c r="Z278" s="14"/>
      <c r="AA278" s="14"/>
      <c r="AB278" s="14"/>
    </row>
    <row r="279" spans="1:31" s="39" customFormat="1" ht="15.75" x14ac:dyDescent="0.25">
      <c r="E279" s="38" t="s">
        <v>124</v>
      </c>
      <c r="G279" s="40"/>
      <c r="H279" s="40"/>
      <c r="I279" s="40"/>
      <c r="J279" s="40"/>
      <c r="K279" s="40"/>
      <c r="L279" s="38" t="s">
        <v>124</v>
      </c>
      <c r="M279" s="38"/>
      <c r="O279" s="40"/>
      <c r="Q279" s="40"/>
      <c r="R279" s="38" t="s">
        <v>124</v>
      </c>
      <c r="T279" s="40"/>
      <c r="U279" s="40"/>
      <c r="W279" s="40"/>
      <c r="X279" s="40"/>
      <c r="Y279" s="38" t="s">
        <v>124</v>
      </c>
      <c r="Z279" s="40"/>
      <c r="AA279" s="40"/>
      <c r="AB279" s="40"/>
    </row>
    <row r="280" spans="1:31" ht="32.25" customHeight="1" x14ac:dyDescent="0.55000000000000004">
      <c r="A280" s="75" t="s">
        <v>0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1"/>
      <c r="AD280" s="1"/>
      <c r="AE280" s="1"/>
    </row>
    <row r="281" spans="1:31" ht="21.75" customHeight="1" x14ac:dyDescent="0.4">
      <c r="A281" s="76" t="s">
        <v>1681</v>
      </c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2"/>
      <c r="AD281" s="2"/>
      <c r="AE281" s="2"/>
    </row>
    <row r="282" spans="1:31" s="5" customFormat="1" ht="20.25" customHeight="1" x14ac:dyDescent="0.35">
      <c r="A282" s="3" t="s">
        <v>1</v>
      </c>
      <c r="B282" s="4"/>
      <c r="C282" s="3"/>
      <c r="D282" s="3"/>
      <c r="F282" s="3" t="s">
        <v>918</v>
      </c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s="7" customFormat="1" ht="90" x14ac:dyDescent="0.25">
      <c r="A283" s="6" t="s">
        <v>3</v>
      </c>
      <c r="B283" s="6" t="s">
        <v>4</v>
      </c>
      <c r="C283" s="6" t="s">
        <v>5</v>
      </c>
      <c r="D283" s="6" t="s">
        <v>6</v>
      </c>
      <c r="E283" s="6" t="s">
        <v>7</v>
      </c>
      <c r="F283" s="6" t="s">
        <v>8</v>
      </c>
      <c r="G283" s="6" t="s">
        <v>9</v>
      </c>
      <c r="H283" s="6" t="s">
        <v>10</v>
      </c>
      <c r="I283" s="6" t="s">
        <v>11</v>
      </c>
      <c r="J283" s="6" t="s">
        <v>12</v>
      </c>
      <c r="K283" s="6" t="s">
        <v>13</v>
      </c>
      <c r="L283" s="6" t="s">
        <v>14</v>
      </c>
      <c r="M283" s="6" t="s">
        <v>15</v>
      </c>
      <c r="N283" s="6" t="s">
        <v>16</v>
      </c>
      <c r="O283" s="6" t="s">
        <v>17</v>
      </c>
      <c r="P283" s="6" t="s">
        <v>18</v>
      </c>
      <c r="Q283" s="6" t="s">
        <v>19</v>
      </c>
      <c r="R283" s="6" t="s">
        <v>20</v>
      </c>
      <c r="S283" s="6" t="s">
        <v>21</v>
      </c>
      <c r="T283" s="6" t="s">
        <v>22</v>
      </c>
      <c r="U283" s="6" t="s">
        <v>23</v>
      </c>
      <c r="V283" s="6" t="s">
        <v>24</v>
      </c>
      <c r="W283" s="6" t="s">
        <v>25</v>
      </c>
      <c r="X283" s="6" t="s">
        <v>26</v>
      </c>
      <c r="Y283" s="6" t="s">
        <v>27</v>
      </c>
      <c r="Z283" s="6" t="s">
        <v>28</v>
      </c>
      <c r="AA283" s="6" t="s">
        <v>29</v>
      </c>
      <c r="AB283" s="6" t="s">
        <v>30</v>
      </c>
    </row>
    <row r="284" spans="1:31" s="15" customFormat="1" ht="18" customHeight="1" x14ac:dyDescent="0.25">
      <c r="A284" s="17">
        <v>1</v>
      </c>
      <c r="B284" s="17" t="s">
        <v>868</v>
      </c>
      <c r="C284" s="17" t="s">
        <v>869</v>
      </c>
      <c r="D284" s="17" t="s">
        <v>870</v>
      </c>
      <c r="E284" s="17" t="s">
        <v>871</v>
      </c>
      <c r="F284" s="17" t="s">
        <v>35</v>
      </c>
      <c r="G284" s="17" t="s">
        <v>144</v>
      </c>
      <c r="H284" s="17">
        <v>44000</v>
      </c>
      <c r="I284" s="17">
        <v>42454</v>
      </c>
      <c r="J284" s="17">
        <v>1546</v>
      </c>
      <c r="K284" s="17" t="s">
        <v>37</v>
      </c>
      <c r="L284" s="18">
        <v>136254.64000000001</v>
      </c>
      <c r="M284" s="18">
        <v>3773.84</v>
      </c>
      <c r="N284" s="18">
        <v>6537.52</v>
      </c>
      <c r="O284" s="18">
        <v>146566</v>
      </c>
      <c r="P284" s="18">
        <v>10040.290000000001</v>
      </c>
      <c r="Q284" s="18">
        <v>1403.01</v>
      </c>
      <c r="R284" s="18">
        <v>695.7</v>
      </c>
      <c r="S284" s="18">
        <v>12139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146294.93</v>
      </c>
      <c r="Z284" s="18">
        <v>7940.53</v>
      </c>
      <c r="AA284" s="18">
        <v>4469.54</v>
      </c>
      <c r="AB284" s="18">
        <v>158705</v>
      </c>
    </row>
    <row r="285" spans="1:31" s="15" customFormat="1" ht="18" customHeight="1" x14ac:dyDescent="0.25">
      <c r="A285" s="17">
        <v>2</v>
      </c>
      <c r="B285" s="17" t="s">
        <v>872</v>
      </c>
      <c r="C285" s="17" t="s">
        <v>869</v>
      </c>
      <c r="D285" s="17" t="s">
        <v>873</v>
      </c>
      <c r="E285" s="17" t="s">
        <v>874</v>
      </c>
      <c r="F285" s="17" t="s">
        <v>35</v>
      </c>
      <c r="G285" s="17" t="s">
        <v>875</v>
      </c>
      <c r="H285" s="17">
        <v>84652</v>
      </c>
      <c r="I285" s="17">
        <v>84652</v>
      </c>
      <c r="J285" s="17">
        <v>0</v>
      </c>
      <c r="K285" s="17" t="s">
        <v>302</v>
      </c>
      <c r="L285" s="18">
        <v>105487.41</v>
      </c>
      <c r="M285" s="18">
        <v>962.82</v>
      </c>
      <c r="N285" s="18">
        <v>13634.77</v>
      </c>
      <c r="O285" s="18">
        <v>120085</v>
      </c>
      <c r="P285" s="18">
        <v>687.6</v>
      </c>
      <c r="Q285" s="18">
        <v>1048.4000000000001</v>
      </c>
      <c r="R285" s="18">
        <v>0</v>
      </c>
      <c r="S285" s="18">
        <v>1736</v>
      </c>
      <c r="T285" s="18">
        <v>0</v>
      </c>
      <c r="U285" s="18">
        <v>0</v>
      </c>
      <c r="V285" s="18">
        <v>0</v>
      </c>
      <c r="W285" s="18">
        <v>0</v>
      </c>
      <c r="X285" s="18"/>
      <c r="Y285" s="18">
        <v>106175.01</v>
      </c>
      <c r="Z285" s="18">
        <v>14683.17</v>
      </c>
      <c r="AA285" s="18">
        <v>962.82</v>
      </c>
      <c r="AB285" s="18">
        <v>121821</v>
      </c>
    </row>
    <row r="286" spans="1:31" s="15" customFormat="1" ht="18" customHeight="1" x14ac:dyDescent="0.25">
      <c r="A286" s="17">
        <v>3</v>
      </c>
      <c r="B286" s="17" t="s">
        <v>872</v>
      </c>
      <c r="C286" s="17" t="s">
        <v>869</v>
      </c>
      <c r="D286" s="17" t="s">
        <v>876</v>
      </c>
      <c r="E286" s="17" t="s">
        <v>877</v>
      </c>
      <c r="F286" s="17" t="s">
        <v>35</v>
      </c>
      <c r="G286" s="17" t="s">
        <v>675</v>
      </c>
      <c r="H286" s="17">
        <v>25525</v>
      </c>
      <c r="I286" s="17">
        <v>25525</v>
      </c>
      <c r="J286" s="17">
        <v>0</v>
      </c>
      <c r="K286" s="17" t="s">
        <v>59</v>
      </c>
      <c r="L286" s="18">
        <v>64777.120000000003</v>
      </c>
      <c r="M286" s="18">
        <v>2307.6799999999998</v>
      </c>
      <c r="N286" s="18">
        <v>7977.2</v>
      </c>
      <c r="O286" s="18">
        <v>75062</v>
      </c>
      <c r="P286" s="18">
        <v>715.13</v>
      </c>
      <c r="Q286" s="18">
        <v>689.87</v>
      </c>
      <c r="R286" s="18">
        <v>0</v>
      </c>
      <c r="S286" s="18">
        <v>1405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18">
        <v>65492.25</v>
      </c>
      <c r="Z286" s="18">
        <v>8667.07</v>
      </c>
      <c r="AA286" s="18">
        <v>2307.6799999999998</v>
      </c>
      <c r="AB286" s="18">
        <v>76467</v>
      </c>
    </row>
    <row r="287" spans="1:31" s="15" customFormat="1" ht="18" customHeight="1" x14ac:dyDescent="0.25">
      <c r="A287" s="17">
        <v>4</v>
      </c>
      <c r="B287" s="17" t="s">
        <v>868</v>
      </c>
      <c r="C287" s="17" t="s">
        <v>869</v>
      </c>
      <c r="D287" s="17" t="s">
        <v>878</v>
      </c>
      <c r="E287" s="17" t="s">
        <v>879</v>
      </c>
      <c r="F287" s="17" t="s">
        <v>35</v>
      </c>
      <c r="G287" s="17" t="s">
        <v>750</v>
      </c>
      <c r="H287" s="17">
        <v>62685</v>
      </c>
      <c r="I287" s="17">
        <v>62685</v>
      </c>
      <c r="J287" s="17">
        <v>0</v>
      </c>
      <c r="K287" s="17" t="s">
        <v>59</v>
      </c>
      <c r="L287" s="18">
        <v>47896.93</v>
      </c>
      <c r="M287" s="18">
        <v>2372.92</v>
      </c>
      <c r="N287" s="18">
        <v>6496.15</v>
      </c>
      <c r="O287" s="18">
        <v>56766</v>
      </c>
      <c r="P287" s="18">
        <v>330.08</v>
      </c>
      <c r="Q287" s="18">
        <v>517.91999999999996</v>
      </c>
      <c r="R287" s="18">
        <v>0</v>
      </c>
      <c r="S287" s="18">
        <v>848</v>
      </c>
      <c r="T287" s="18">
        <v>5460</v>
      </c>
      <c r="U287" s="18">
        <v>0</v>
      </c>
      <c r="V287" s="18">
        <v>0</v>
      </c>
      <c r="W287" s="18">
        <v>0</v>
      </c>
      <c r="X287" s="18"/>
      <c r="Y287" s="18">
        <v>48227.01</v>
      </c>
      <c r="Z287" s="18">
        <v>7014.07</v>
      </c>
      <c r="AA287" s="18">
        <v>2372.92</v>
      </c>
      <c r="AB287" s="18">
        <v>57614</v>
      </c>
    </row>
    <row r="288" spans="1:31" s="15" customFormat="1" ht="18" customHeight="1" x14ac:dyDescent="0.25">
      <c r="A288" s="17">
        <v>5</v>
      </c>
      <c r="B288" s="17" t="s">
        <v>872</v>
      </c>
      <c r="C288" s="17" t="s">
        <v>869</v>
      </c>
      <c r="D288" s="17" t="s">
        <v>880</v>
      </c>
      <c r="E288" s="17" t="s">
        <v>881</v>
      </c>
      <c r="F288" s="17" t="s">
        <v>35</v>
      </c>
      <c r="G288" s="17" t="s">
        <v>750</v>
      </c>
      <c r="H288" s="17">
        <v>23651</v>
      </c>
      <c r="I288" s="17">
        <v>23328</v>
      </c>
      <c r="J288" s="17">
        <v>969</v>
      </c>
      <c r="K288" s="17" t="s">
        <v>37</v>
      </c>
      <c r="L288" s="18">
        <v>146827.73000000001</v>
      </c>
      <c r="M288" s="18">
        <v>3997.82</v>
      </c>
      <c r="N288" s="18">
        <v>7491.45</v>
      </c>
      <c r="O288" s="18">
        <v>158317</v>
      </c>
      <c r="P288" s="18">
        <v>8804.5499999999993</v>
      </c>
      <c r="Q288" s="18">
        <v>1531.4</v>
      </c>
      <c r="R288" s="18">
        <v>436.05</v>
      </c>
      <c r="S288" s="18">
        <v>10772</v>
      </c>
      <c r="T288" s="18">
        <v>7230</v>
      </c>
      <c r="U288" s="18">
        <v>0</v>
      </c>
      <c r="V288" s="18">
        <v>0</v>
      </c>
      <c r="W288" s="18">
        <v>0</v>
      </c>
      <c r="X288" s="18"/>
      <c r="Y288" s="18">
        <v>155632.28</v>
      </c>
      <c r="Z288" s="18">
        <v>9022.85</v>
      </c>
      <c r="AA288" s="18">
        <v>4433.87</v>
      </c>
      <c r="AB288" s="18">
        <v>169089</v>
      </c>
    </row>
    <row r="289" spans="1:28" s="15" customFormat="1" ht="18" customHeight="1" x14ac:dyDescent="0.25">
      <c r="A289" s="17">
        <v>6</v>
      </c>
      <c r="B289" s="17" t="s">
        <v>872</v>
      </c>
      <c r="C289" s="17" t="s">
        <v>869</v>
      </c>
      <c r="D289" s="17" t="s">
        <v>882</v>
      </c>
      <c r="E289" s="17" t="s">
        <v>883</v>
      </c>
      <c r="F289" s="17" t="s">
        <v>35</v>
      </c>
      <c r="G289" s="17" t="s">
        <v>215</v>
      </c>
      <c r="H289" s="17">
        <v>9188</v>
      </c>
      <c r="I289" s="17">
        <v>8927</v>
      </c>
      <c r="J289" s="17">
        <v>783</v>
      </c>
      <c r="K289" s="17" t="s">
        <v>37</v>
      </c>
      <c r="L289" s="18">
        <v>101636.72</v>
      </c>
      <c r="M289" s="18">
        <v>1117.3900000000001</v>
      </c>
      <c r="N289" s="18">
        <v>5698.89</v>
      </c>
      <c r="O289" s="18">
        <v>108453</v>
      </c>
      <c r="P289" s="18">
        <v>6912.56</v>
      </c>
      <c r="Q289" s="18">
        <v>1051.0899999999999</v>
      </c>
      <c r="R289" s="18">
        <v>352.35</v>
      </c>
      <c r="S289" s="18">
        <v>8316</v>
      </c>
      <c r="T289" s="18">
        <v>70</v>
      </c>
      <c r="U289" s="18">
        <v>0</v>
      </c>
      <c r="V289" s="18">
        <v>0</v>
      </c>
      <c r="W289" s="18">
        <v>0</v>
      </c>
      <c r="X289" s="18"/>
      <c r="Y289" s="18">
        <v>108549.28</v>
      </c>
      <c r="Z289" s="18">
        <v>6749.98</v>
      </c>
      <c r="AA289" s="18">
        <v>1469.74</v>
      </c>
      <c r="AB289" s="18">
        <v>116769</v>
      </c>
    </row>
    <row r="290" spans="1:28" s="15" customFormat="1" ht="18" customHeight="1" x14ac:dyDescent="0.25">
      <c r="A290" s="17">
        <v>7</v>
      </c>
      <c r="B290" s="17" t="s">
        <v>872</v>
      </c>
      <c r="C290" s="17" t="s">
        <v>869</v>
      </c>
      <c r="D290" s="17" t="s">
        <v>884</v>
      </c>
      <c r="E290" s="17" t="s">
        <v>885</v>
      </c>
      <c r="F290" s="17" t="s">
        <v>35</v>
      </c>
      <c r="G290" s="17" t="s">
        <v>218</v>
      </c>
      <c r="H290" s="17">
        <v>19987</v>
      </c>
      <c r="I290" s="17">
        <v>19267</v>
      </c>
      <c r="J290" s="17">
        <v>720</v>
      </c>
      <c r="K290" s="17" t="s">
        <v>37</v>
      </c>
      <c r="L290" s="18">
        <v>116563.47</v>
      </c>
      <c r="M290" s="18">
        <v>2161.59</v>
      </c>
      <c r="N290" s="18">
        <v>5946.94</v>
      </c>
      <c r="O290" s="18">
        <v>124672</v>
      </c>
      <c r="P290" s="18">
        <v>5772.72</v>
      </c>
      <c r="Q290" s="18">
        <v>1196.28</v>
      </c>
      <c r="R290" s="18">
        <v>324</v>
      </c>
      <c r="S290" s="18">
        <v>7293</v>
      </c>
      <c r="T290" s="18">
        <v>5190</v>
      </c>
      <c r="U290" s="18">
        <v>0</v>
      </c>
      <c r="V290" s="18">
        <v>0</v>
      </c>
      <c r="W290" s="18">
        <v>0</v>
      </c>
      <c r="X290" s="18"/>
      <c r="Y290" s="18">
        <v>122336.19</v>
      </c>
      <c r="Z290" s="18">
        <v>7143.22</v>
      </c>
      <c r="AA290" s="18">
        <v>2485.59</v>
      </c>
      <c r="AB290" s="18">
        <v>131965</v>
      </c>
    </row>
    <row r="291" spans="1:28" s="15" customFormat="1" ht="18" customHeight="1" x14ac:dyDescent="0.25">
      <c r="A291" s="17">
        <v>8</v>
      </c>
      <c r="B291" s="17" t="s">
        <v>888</v>
      </c>
      <c r="C291" s="17" t="s">
        <v>869</v>
      </c>
      <c r="D291" s="17" t="s">
        <v>889</v>
      </c>
      <c r="E291" s="17" t="s">
        <v>890</v>
      </c>
      <c r="F291" s="17" t="s">
        <v>35</v>
      </c>
      <c r="G291" s="17" t="s">
        <v>891</v>
      </c>
      <c r="H291" s="17">
        <v>13500</v>
      </c>
      <c r="I291" s="17">
        <v>13101</v>
      </c>
      <c r="J291" s="17">
        <v>399</v>
      </c>
      <c r="K291" s="17" t="s">
        <v>37</v>
      </c>
      <c r="L291" s="18">
        <v>59103.360000000001</v>
      </c>
      <c r="M291" s="18">
        <v>1343.85</v>
      </c>
      <c r="N291" s="18">
        <v>3688.79</v>
      </c>
      <c r="O291" s="18">
        <v>64136</v>
      </c>
      <c r="P291" s="18">
        <v>2544.69</v>
      </c>
      <c r="Q291" s="18">
        <v>610.76</v>
      </c>
      <c r="R291" s="18">
        <v>179.55</v>
      </c>
      <c r="S291" s="18">
        <v>3335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18">
        <v>61648.05</v>
      </c>
      <c r="Z291" s="18">
        <v>4299.55</v>
      </c>
      <c r="AA291" s="18">
        <v>1523.4</v>
      </c>
      <c r="AB291" s="18">
        <v>67471</v>
      </c>
    </row>
    <row r="292" spans="1:28" s="15" customFormat="1" ht="18" customHeight="1" x14ac:dyDescent="0.25">
      <c r="A292" s="17">
        <v>9</v>
      </c>
      <c r="B292" s="17" t="s">
        <v>888</v>
      </c>
      <c r="C292" s="17" t="s">
        <v>869</v>
      </c>
      <c r="D292" s="17" t="s">
        <v>892</v>
      </c>
      <c r="E292" s="17" t="s">
        <v>893</v>
      </c>
      <c r="F292" s="17" t="s">
        <v>35</v>
      </c>
      <c r="G292" s="17" t="s">
        <v>891</v>
      </c>
      <c r="H292" s="17">
        <v>9894</v>
      </c>
      <c r="I292" s="17">
        <v>9894</v>
      </c>
      <c r="J292" s="17">
        <v>0</v>
      </c>
      <c r="K292" s="17" t="s">
        <v>302</v>
      </c>
      <c r="L292" s="18">
        <v>86900.800000000003</v>
      </c>
      <c r="M292" s="18">
        <v>0</v>
      </c>
      <c r="N292" s="18">
        <v>6185.2</v>
      </c>
      <c r="O292" s="18">
        <v>93086</v>
      </c>
      <c r="P292" s="18">
        <v>549.59</v>
      </c>
      <c r="Q292" s="18">
        <v>895.41</v>
      </c>
      <c r="R292" s="18">
        <v>0</v>
      </c>
      <c r="S292" s="18">
        <v>1445</v>
      </c>
      <c r="T292" s="18">
        <v>250</v>
      </c>
      <c r="U292" s="18">
        <v>0</v>
      </c>
      <c r="V292" s="18">
        <v>0</v>
      </c>
      <c r="W292" s="18">
        <v>0</v>
      </c>
      <c r="X292" s="18"/>
      <c r="Y292" s="18">
        <v>87450.39</v>
      </c>
      <c r="Z292" s="18">
        <v>7080.61</v>
      </c>
      <c r="AA292" s="18">
        <v>0</v>
      </c>
      <c r="AB292" s="18">
        <v>94531</v>
      </c>
    </row>
    <row r="293" spans="1:28" s="15" customFormat="1" ht="18" customHeight="1" x14ac:dyDescent="0.25">
      <c r="A293" s="17">
        <v>10</v>
      </c>
      <c r="B293" s="17" t="s">
        <v>888</v>
      </c>
      <c r="C293" s="17" t="s">
        <v>869</v>
      </c>
      <c r="D293" s="17" t="s">
        <v>894</v>
      </c>
      <c r="E293" s="17" t="s">
        <v>895</v>
      </c>
      <c r="F293" s="17" t="s">
        <v>35</v>
      </c>
      <c r="G293" s="17" t="s">
        <v>891</v>
      </c>
      <c r="H293" s="17">
        <v>38655</v>
      </c>
      <c r="I293" s="17">
        <v>38655</v>
      </c>
      <c r="J293" s="17">
        <v>0</v>
      </c>
      <c r="K293" s="17" t="s">
        <v>302</v>
      </c>
      <c r="L293" s="18">
        <v>112206.17</v>
      </c>
      <c r="M293" s="18">
        <v>1492.65</v>
      </c>
      <c r="N293" s="18">
        <v>6085.18</v>
      </c>
      <c r="O293" s="18">
        <v>119784</v>
      </c>
      <c r="P293" s="18">
        <v>549.58000000000004</v>
      </c>
      <c r="Q293" s="18">
        <v>1153.42</v>
      </c>
      <c r="R293" s="18">
        <v>0</v>
      </c>
      <c r="S293" s="18">
        <v>1703</v>
      </c>
      <c r="T293" s="18">
        <v>10210</v>
      </c>
      <c r="U293" s="18">
        <v>0</v>
      </c>
      <c r="V293" s="18">
        <v>0</v>
      </c>
      <c r="W293" s="18">
        <v>0</v>
      </c>
      <c r="X293" s="18"/>
      <c r="Y293" s="18">
        <v>112755.75</v>
      </c>
      <c r="Z293" s="18">
        <v>7238.6</v>
      </c>
      <c r="AA293" s="18">
        <v>1492.65</v>
      </c>
      <c r="AB293" s="18">
        <v>121487</v>
      </c>
    </row>
    <row r="294" spans="1:28" s="15" customFormat="1" ht="18" customHeight="1" x14ac:dyDescent="0.25">
      <c r="A294" s="17">
        <v>11</v>
      </c>
      <c r="B294" s="17" t="s">
        <v>888</v>
      </c>
      <c r="C294" s="17" t="s">
        <v>869</v>
      </c>
      <c r="D294" s="17" t="s">
        <v>896</v>
      </c>
      <c r="E294" s="17" t="s">
        <v>897</v>
      </c>
      <c r="F294" s="17" t="s">
        <v>35</v>
      </c>
      <c r="G294" s="17" t="s">
        <v>891</v>
      </c>
      <c r="H294" s="17">
        <v>91932</v>
      </c>
      <c r="I294" s="17">
        <v>89955</v>
      </c>
      <c r="J294" s="17">
        <v>1977</v>
      </c>
      <c r="K294" s="17" t="s">
        <v>37</v>
      </c>
      <c r="L294" s="18">
        <v>130243.9</v>
      </c>
      <c r="M294" s="18">
        <v>3211.34</v>
      </c>
      <c r="N294" s="18">
        <v>6992.76</v>
      </c>
      <c r="O294" s="18">
        <v>140448</v>
      </c>
      <c r="P294" s="18">
        <v>11424.92</v>
      </c>
      <c r="Q294" s="18">
        <v>1365.43</v>
      </c>
      <c r="R294" s="18">
        <v>889.65</v>
      </c>
      <c r="S294" s="18">
        <v>13680</v>
      </c>
      <c r="T294" s="18">
        <v>1910</v>
      </c>
      <c r="U294" s="18">
        <v>0</v>
      </c>
      <c r="V294" s="18">
        <v>0</v>
      </c>
      <c r="W294" s="18">
        <v>0</v>
      </c>
      <c r="X294" s="18"/>
      <c r="Y294" s="18">
        <v>141668.82</v>
      </c>
      <c r="Z294" s="18">
        <v>8358.19</v>
      </c>
      <c r="AA294" s="18">
        <v>4100.99</v>
      </c>
      <c r="AB294" s="18">
        <v>154128</v>
      </c>
    </row>
    <row r="295" spans="1:28" s="15" customFormat="1" ht="18" customHeight="1" x14ac:dyDescent="0.25">
      <c r="A295" s="17">
        <v>12</v>
      </c>
      <c r="B295" s="17" t="s">
        <v>888</v>
      </c>
      <c r="C295" s="17" t="s">
        <v>869</v>
      </c>
      <c r="D295" s="17" t="s">
        <v>898</v>
      </c>
      <c r="E295" s="17" t="s">
        <v>899</v>
      </c>
      <c r="F295" s="17" t="s">
        <v>35</v>
      </c>
      <c r="G295" s="17" t="s">
        <v>900</v>
      </c>
      <c r="H295" s="17">
        <v>61969</v>
      </c>
      <c r="I295" s="17">
        <v>61969</v>
      </c>
      <c r="J295" s="17">
        <v>0</v>
      </c>
      <c r="K295" s="17" t="s">
        <v>302</v>
      </c>
      <c r="L295" s="18">
        <v>217093.55</v>
      </c>
      <c r="M295" s="18">
        <v>6861.28</v>
      </c>
      <c r="N295" s="18">
        <v>10541.17</v>
      </c>
      <c r="O295" s="18">
        <v>234496</v>
      </c>
      <c r="P295" s="18">
        <v>853</v>
      </c>
      <c r="Q295" s="18">
        <v>2244</v>
      </c>
      <c r="R295" s="18">
        <v>0</v>
      </c>
      <c r="S295" s="18">
        <v>3097</v>
      </c>
      <c r="T295" s="18">
        <v>18510</v>
      </c>
      <c r="U295" s="18">
        <v>0</v>
      </c>
      <c r="V295" s="18">
        <v>0</v>
      </c>
      <c r="W295" s="18">
        <v>0</v>
      </c>
      <c r="X295" s="18"/>
      <c r="Y295" s="18">
        <v>217946.55</v>
      </c>
      <c r="Z295" s="18">
        <v>12785.17</v>
      </c>
      <c r="AA295" s="18">
        <v>6861.28</v>
      </c>
      <c r="AB295" s="18">
        <v>237593</v>
      </c>
    </row>
    <row r="296" spans="1:28" s="15" customFormat="1" ht="18" customHeight="1" x14ac:dyDescent="0.25">
      <c r="A296" s="17">
        <v>13</v>
      </c>
      <c r="B296" s="17" t="s">
        <v>888</v>
      </c>
      <c r="C296" s="17" t="s">
        <v>869</v>
      </c>
      <c r="D296" s="17" t="s">
        <v>901</v>
      </c>
      <c r="E296" s="17" t="s">
        <v>902</v>
      </c>
      <c r="F296" s="17" t="s">
        <v>35</v>
      </c>
      <c r="G296" s="17" t="s">
        <v>903</v>
      </c>
      <c r="H296" s="17">
        <v>45948</v>
      </c>
      <c r="I296" s="17">
        <v>44966</v>
      </c>
      <c r="J296" s="17">
        <v>982</v>
      </c>
      <c r="K296" s="17" t="s">
        <v>37</v>
      </c>
      <c r="L296" s="18">
        <v>111042.8</v>
      </c>
      <c r="M296" s="18">
        <v>5657.58</v>
      </c>
      <c r="N296" s="18">
        <v>11308.62</v>
      </c>
      <c r="O296" s="18">
        <v>128009</v>
      </c>
      <c r="P296" s="18">
        <v>6257.45</v>
      </c>
      <c r="Q296" s="18">
        <v>1188.6500000000001</v>
      </c>
      <c r="R296" s="18">
        <v>441.9</v>
      </c>
      <c r="S296" s="18">
        <v>7888</v>
      </c>
      <c r="T296" s="18">
        <v>0</v>
      </c>
      <c r="U296" s="18">
        <v>0</v>
      </c>
      <c r="V296" s="18">
        <v>0</v>
      </c>
      <c r="W296" s="18">
        <v>0</v>
      </c>
      <c r="X296" s="18"/>
      <c r="Y296" s="18">
        <v>117300.25</v>
      </c>
      <c r="Z296" s="18">
        <v>12497.27</v>
      </c>
      <c r="AA296" s="18">
        <v>6099.48</v>
      </c>
      <c r="AB296" s="18">
        <v>135897</v>
      </c>
    </row>
    <row r="297" spans="1:28" s="15" customFormat="1" ht="18" customHeight="1" x14ac:dyDescent="0.25">
      <c r="A297" s="17">
        <v>14</v>
      </c>
      <c r="B297" s="17" t="s">
        <v>888</v>
      </c>
      <c r="C297" s="17" t="s">
        <v>869</v>
      </c>
      <c r="D297" s="17" t="s">
        <v>904</v>
      </c>
      <c r="E297" s="17" t="s">
        <v>905</v>
      </c>
      <c r="F297" s="17" t="s">
        <v>35</v>
      </c>
      <c r="G297" s="17" t="s">
        <v>906</v>
      </c>
      <c r="H297" s="17">
        <v>88</v>
      </c>
      <c r="I297" s="17">
        <v>88</v>
      </c>
      <c r="J297" s="17">
        <v>0</v>
      </c>
      <c r="K297" s="17" t="s">
        <v>59</v>
      </c>
      <c r="L297" s="18">
        <v>7145.51</v>
      </c>
      <c r="M297" s="18">
        <v>0.89</v>
      </c>
      <c r="N297" s="18">
        <v>813.6</v>
      </c>
      <c r="O297" s="18">
        <v>7960</v>
      </c>
      <c r="P297" s="18">
        <v>329.7</v>
      </c>
      <c r="Q297" s="18">
        <v>72.3</v>
      </c>
      <c r="R297" s="18">
        <v>0</v>
      </c>
      <c r="S297" s="18">
        <v>402</v>
      </c>
      <c r="T297" s="18">
        <v>160</v>
      </c>
      <c r="U297" s="18">
        <v>0</v>
      </c>
      <c r="V297" s="18">
        <v>0</v>
      </c>
      <c r="W297" s="18">
        <v>0</v>
      </c>
      <c r="X297" s="18"/>
      <c r="Y297" s="18">
        <v>7475.21</v>
      </c>
      <c r="Z297" s="18">
        <v>885.9</v>
      </c>
      <c r="AA297" s="18">
        <v>0.89</v>
      </c>
      <c r="AB297" s="18">
        <v>8362</v>
      </c>
    </row>
    <row r="298" spans="1:28" s="15" customFormat="1" ht="18" customHeight="1" x14ac:dyDescent="0.25">
      <c r="A298" s="17">
        <v>15</v>
      </c>
      <c r="B298" s="17" t="s">
        <v>888</v>
      </c>
      <c r="C298" s="17" t="s">
        <v>869</v>
      </c>
      <c r="D298" s="17" t="s">
        <v>907</v>
      </c>
      <c r="E298" s="17" t="s">
        <v>908</v>
      </c>
      <c r="F298" s="17" t="s">
        <v>35</v>
      </c>
      <c r="G298" s="17" t="s">
        <v>909</v>
      </c>
      <c r="H298" s="17">
        <v>62201</v>
      </c>
      <c r="I298" s="17">
        <v>60843</v>
      </c>
      <c r="J298" s="17">
        <v>1358</v>
      </c>
      <c r="K298" s="17" t="s">
        <v>37</v>
      </c>
      <c r="L298" s="18">
        <v>140395.95000000001</v>
      </c>
      <c r="M298" s="18">
        <v>3763.54</v>
      </c>
      <c r="N298" s="18">
        <v>6933.51</v>
      </c>
      <c r="O298" s="18">
        <v>151093</v>
      </c>
      <c r="P298" s="18">
        <v>8385.2900000000009</v>
      </c>
      <c r="Q298" s="18">
        <v>1401.61</v>
      </c>
      <c r="R298" s="18">
        <v>611.1</v>
      </c>
      <c r="S298" s="18">
        <v>10398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148781.24</v>
      </c>
      <c r="Z298" s="18">
        <v>8335.1200000000008</v>
      </c>
      <c r="AA298" s="18">
        <v>4374.6400000000003</v>
      </c>
      <c r="AB298" s="18">
        <v>161491</v>
      </c>
    </row>
    <row r="299" spans="1:28" s="15" customFormat="1" ht="18" customHeight="1" x14ac:dyDescent="0.25">
      <c r="A299" s="17">
        <v>16</v>
      </c>
      <c r="B299" s="17" t="s">
        <v>888</v>
      </c>
      <c r="C299" s="17" t="s">
        <v>869</v>
      </c>
      <c r="D299" s="17" t="s">
        <v>910</v>
      </c>
      <c r="E299" s="17" t="s">
        <v>911</v>
      </c>
      <c r="F299" s="17" t="s">
        <v>35</v>
      </c>
      <c r="G299" s="17" t="s">
        <v>912</v>
      </c>
      <c r="H299" s="17">
        <v>10989</v>
      </c>
      <c r="I299" s="17">
        <v>10532</v>
      </c>
      <c r="J299" s="17">
        <v>1371</v>
      </c>
      <c r="K299" s="17" t="s">
        <v>37</v>
      </c>
      <c r="L299" s="18">
        <v>101149.13</v>
      </c>
      <c r="M299" s="18">
        <v>5683.82</v>
      </c>
      <c r="N299" s="18">
        <v>9219.0499999999993</v>
      </c>
      <c r="O299" s="18">
        <v>116052</v>
      </c>
      <c r="P299" s="18">
        <v>7872.68</v>
      </c>
      <c r="Q299" s="18">
        <v>1068.3699999999999</v>
      </c>
      <c r="R299" s="18">
        <v>616.95000000000005</v>
      </c>
      <c r="S299" s="18">
        <v>9558</v>
      </c>
      <c r="T299" s="18">
        <v>2670</v>
      </c>
      <c r="U299" s="18">
        <v>0</v>
      </c>
      <c r="V299" s="18">
        <v>0</v>
      </c>
      <c r="W299" s="18">
        <v>0</v>
      </c>
      <c r="X299" s="18"/>
      <c r="Y299" s="18">
        <v>109021.81</v>
      </c>
      <c r="Z299" s="18">
        <v>10287.42</v>
      </c>
      <c r="AA299" s="18">
        <v>6300.77</v>
      </c>
      <c r="AB299" s="18">
        <v>125610</v>
      </c>
    </row>
    <row r="300" spans="1:28" s="15" customFormat="1" ht="18" customHeight="1" x14ac:dyDescent="0.25">
      <c r="A300" s="17">
        <v>17</v>
      </c>
      <c r="B300" s="17" t="s">
        <v>888</v>
      </c>
      <c r="C300" s="17" t="s">
        <v>869</v>
      </c>
      <c r="D300" s="17" t="s">
        <v>913</v>
      </c>
      <c r="E300" s="17" t="s">
        <v>914</v>
      </c>
      <c r="F300" s="17" t="s">
        <v>35</v>
      </c>
      <c r="G300" s="17" t="s">
        <v>912</v>
      </c>
      <c r="H300" s="17">
        <v>11099</v>
      </c>
      <c r="I300" s="17">
        <v>11099</v>
      </c>
      <c r="J300" s="17">
        <v>0</v>
      </c>
      <c r="K300" s="17" t="s">
        <v>59</v>
      </c>
      <c r="L300" s="18">
        <v>87044.75</v>
      </c>
      <c r="M300" s="18">
        <v>178.21</v>
      </c>
      <c r="N300" s="18">
        <v>20211.04</v>
      </c>
      <c r="O300" s="18">
        <v>107434</v>
      </c>
      <c r="P300" s="18">
        <v>577.4</v>
      </c>
      <c r="Q300" s="18">
        <v>898.6</v>
      </c>
      <c r="R300" s="18">
        <v>0</v>
      </c>
      <c r="S300" s="18">
        <v>1476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87622.15</v>
      </c>
      <c r="Z300" s="18">
        <v>21109.64</v>
      </c>
      <c r="AA300" s="18">
        <v>178.21</v>
      </c>
      <c r="AB300" s="18">
        <v>108910</v>
      </c>
    </row>
    <row r="301" spans="1:28" s="15" customFormat="1" ht="18" customHeight="1" x14ac:dyDescent="0.25">
      <c r="A301" s="17">
        <v>18</v>
      </c>
      <c r="B301" s="17" t="s">
        <v>888</v>
      </c>
      <c r="C301" s="17" t="s">
        <v>869</v>
      </c>
      <c r="D301" s="17" t="s">
        <v>915</v>
      </c>
      <c r="E301" s="17" t="s">
        <v>916</v>
      </c>
      <c r="F301" s="17" t="s">
        <v>35</v>
      </c>
      <c r="G301" s="17" t="s">
        <v>917</v>
      </c>
      <c r="H301" s="17">
        <v>1000</v>
      </c>
      <c r="I301" s="17">
        <v>1000</v>
      </c>
      <c r="J301" s="17">
        <v>0</v>
      </c>
      <c r="K301" s="17" t="s">
        <v>302</v>
      </c>
      <c r="L301" s="18">
        <v>17047.75</v>
      </c>
      <c r="M301" s="18">
        <v>5.79</v>
      </c>
      <c r="N301" s="18">
        <v>3016.46</v>
      </c>
      <c r="O301" s="18">
        <v>20070</v>
      </c>
      <c r="P301" s="18">
        <v>577.48</v>
      </c>
      <c r="Q301" s="18">
        <v>173.52</v>
      </c>
      <c r="R301" s="18">
        <v>0</v>
      </c>
      <c r="S301" s="18">
        <v>751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17625.23</v>
      </c>
      <c r="Z301" s="18">
        <v>3189.98</v>
      </c>
      <c r="AA301" s="18">
        <v>5.79</v>
      </c>
      <c r="AB301" s="18">
        <v>20821</v>
      </c>
    </row>
    <row r="302" spans="1:28" s="15" customFormat="1" ht="18" customHeight="1" x14ac:dyDescent="0.25">
      <c r="A302" s="17">
        <v>19</v>
      </c>
      <c r="B302" s="17" t="s">
        <v>918</v>
      </c>
      <c r="C302" s="17" t="s">
        <v>869</v>
      </c>
      <c r="D302" s="17" t="s">
        <v>919</v>
      </c>
      <c r="E302" s="17" t="s">
        <v>920</v>
      </c>
      <c r="F302" s="17" t="s">
        <v>35</v>
      </c>
      <c r="G302" s="17" t="s">
        <v>921</v>
      </c>
      <c r="H302" s="17">
        <v>540</v>
      </c>
      <c r="I302" s="17">
        <v>540</v>
      </c>
      <c r="J302" s="17">
        <v>0</v>
      </c>
      <c r="K302" s="17" t="s">
        <v>59</v>
      </c>
      <c r="L302" s="18">
        <v>25543.98</v>
      </c>
      <c r="M302" s="18">
        <v>117.8</v>
      </c>
      <c r="N302" s="18">
        <v>4477.22</v>
      </c>
      <c r="O302" s="18">
        <v>30139</v>
      </c>
      <c r="P302" s="18">
        <v>852.81</v>
      </c>
      <c r="Q302" s="18">
        <v>261.19</v>
      </c>
      <c r="R302" s="18">
        <v>0</v>
      </c>
      <c r="S302" s="18">
        <v>1114</v>
      </c>
      <c r="T302" s="18">
        <v>0</v>
      </c>
      <c r="U302" s="18">
        <v>0</v>
      </c>
      <c r="V302" s="18">
        <v>0</v>
      </c>
      <c r="W302" s="18">
        <v>0</v>
      </c>
      <c r="X302" s="18"/>
      <c r="Y302" s="18">
        <v>26396.79</v>
      </c>
      <c r="Z302" s="18">
        <v>4738.41</v>
      </c>
      <c r="AA302" s="18">
        <v>117.8</v>
      </c>
      <c r="AB302" s="18">
        <v>31253</v>
      </c>
    </row>
    <row r="303" spans="1:28" s="15" customFormat="1" ht="18" customHeight="1" x14ac:dyDescent="0.25">
      <c r="A303" s="17">
        <v>20</v>
      </c>
      <c r="B303" s="17" t="s">
        <v>888</v>
      </c>
      <c r="C303" s="17" t="s">
        <v>869</v>
      </c>
      <c r="D303" s="17" t="s">
        <v>922</v>
      </c>
      <c r="E303" s="17" t="s">
        <v>923</v>
      </c>
      <c r="F303" s="17" t="s">
        <v>35</v>
      </c>
      <c r="G303" s="17" t="s">
        <v>924</v>
      </c>
      <c r="H303" s="17">
        <v>12455</v>
      </c>
      <c r="I303" s="17">
        <v>12455</v>
      </c>
      <c r="J303" s="17">
        <v>0</v>
      </c>
      <c r="K303" s="17" t="s">
        <v>59</v>
      </c>
      <c r="L303" s="18">
        <v>84666.5</v>
      </c>
      <c r="M303" s="18">
        <v>0</v>
      </c>
      <c r="N303" s="18">
        <v>5075.5</v>
      </c>
      <c r="O303" s="18">
        <v>89742</v>
      </c>
      <c r="P303" s="18">
        <v>852.09</v>
      </c>
      <c r="Q303" s="18">
        <v>870.91</v>
      </c>
      <c r="R303" s="18">
        <v>0</v>
      </c>
      <c r="S303" s="18">
        <v>1723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85518.59</v>
      </c>
      <c r="Z303" s="18">
        <v>5946.41</v>
      </c>
      <c r="AA303" s="18">
        <v>0</v>
      </c>
      <c r="AB303" s="18">
        <v>91465</v>
      </c>
    </row>
    <row r="304" spans="1:28" s="15" customFormat="1" ht="18" customHeight="1" x14ac:dyDescent="0.25">
      <c r="A304" s="17">
        <v>21</v>
      </c>
      <c r="B304" s="17" t="s">
        <v>888</v>
      </c>
      <c r="C304" s="17" t="s">
        <v>869</v>
      </c>
      <c r="D304" s="17" t="s">
        <v>925</v>
      </c>
      <c r="E304" s="17" t="s">
        <v>926</v>
      </c>
      <c r="F304" s="17" t="s">
        <v>35</v>
      </c>
      <c r="G304" s="17" t="s">
        <v>924</v>
      </c>
      <c r="H304" s="17">
        <v>78883</v>
      </c>
      <c r="I304" s="17">
        <v>76936</v>
      </c>
      <c r="J304" s="17">
        <v>1947</v>
      </c>
      <c r="K304" s="17" t="s">
        <v>37</v>
      </c>
      <c r="L304" s="18">
        <v>138342.6</v>
      </c>
      <c r="M304" s="18">
        <v>4846.43</v>
      </c>
      <c r="N304" s="18">
        <v>7094.97</v>
      </c>
      <c r="O304" s="18">
        <v>150284</v>
      </c>
      <c r="P304" s="18">
        <v>11797.63</v>
      </c>
      <c r="Q304" s="18">
        <v>1432.22</v>
      </c>
      <c r="R304" s="18">
        <v>876.15</v>
      </c>
      <c r="S304" s="18">
        <v>14106</v>
      </c>
      <c r="T304" s="18">
        <v>10</v>
      </c>
      <c r="U304" s="18">
        <v>0</v>
      </c>
      <c r="V304" s="18">
        <v>0</v>
      </c>
      <c r="W304" s="18">
        <v>0</v>
      </c>
      <c r="X304" s="18"/>
      <c r="Y304" s="18">
        <v>150140.23000000001</v>
      </c>
      <c r="Z304" s="18">
        <v>8527.19</v>
      </c>
      <c r="AA304" s="18">
        <v>5722.58</v>
      </c>
      <c r="AB304" s="18">
        <v>164390</v>
      </c>
    </row>
    <row r="305" spans="1:28" s="15" customFormat="1" ht="18" customHeight="1" x14ac:dyDescent="0.25">
      <c r="A305" s="17">
        <v>22</v>
      </c>
      <c r="B305" s="17" t="s">
        <v>927</v>
      </c>
      <c r="C305" s="17" t="s">
        <v>928</v>
      </c>
      <c r="D305" s="17" t="s">
        <v>929</v>
      </c>
      <c r="E305" s="17" t="s">
        <v>930</v>
      </c>
      <c r="F305" s="17" t="s">
        <v>35</v>
      </c>
      <c r="G305" s="17" t="s">
        <v>931</v>
      </c>
      <c r="H305" s="17">
        <v>355</v>
      </c>
      <c r="I305" s="17">
        <v>355</v>
      </c>
      <c r="J305" s="17">
        <v>0</v>
      </c>
      <c r="K305" s="17" t="s">
        <v>59</v>
      </c>
      <c r="L305" s="18">
        <v>10302.129999999999</v>
      </c>
      <c r="M305" s="18">
        <v>152.76</v>
      </c>
      <c r="N305" s="18">
        <v>697.11</v>
      </c>
      <c r="O305" s="18">
        <v>11152</v>
      </c>
      <c r="P305" s="18">
        <v>549.53</v>
      </c>
      <c r="Q305" s="18">
        <v>105.47</v>
      </c>
      <c r="R305" s="18">
        <v>0</v>
      </c>
      <c r="S305" s="18">
        <v>655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10851.66</v>
      </c>
      <c r="Z305" s="18">
        <v>802.58</v>
      </c>
      <c r="AA305" s="18">
        <v>152.76</v>
      </c>
      <c r="AB305" s="18">
        <v>11807</v>
      </c>
    </row>
    <row r="306" spans="1:28" s="22" customFormat="1" ht="18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19"/>
      <c r="J306" s="19">
        <f>SUM(J284:J305)</f>
        <v>12052</v>
      </c>
      <c r="K306" s="19"/>
      <c r="L306" s="19">
        <f t="shared" ref="L306:AB306" si="77">SUM(L284:L305)</f>
        <v>2047672.9</v>
      </c>
      <c r="M306" s="19">
        <f t="shared" si="77"/>
        <v>50010</v>
      </c>
      <c r="N306" s="19">
        <f t="shared" si="77"/>
        <v>156123.09999999998</v>
      </c>
      <c r="O306" s="19">
        <f t="shared" si="77"/>
        <v>2253806</v>
      </c>
      <c r="P306" s="19">
        <f t="shared" si="77"/>
        <v>87236.769999999975</v>
      </c>
      <c r="Q306" s="19">
        <f t="shared" si="77"/>
        <v>21179.83</v>
      </c>
      <c r="R306" s="19">
        <f t="shared" si="77"/>
        <v>5423.4</v>
      </c>
      <c r="S306" s="19">
        <f t="shared" si="77"/>
        <v>113840</v>
      </c>
      <c r="T306" s="19">
        <f t="shared" si="77"/>
        <v>51670</v>
      </c>
      <c r="U306" s="19">
        <f t="shared" si="77"/>
        <v>0</v>
      </c>
      <c r="V306" s="19">
        <f t="shared" si="77"/>
        <v>0</v>
      </c>
      <c r="W306" s="19">
        <f t="shared" si="77"/>
        <v>0</v>
      </c>
      <c r="X306" s="19">
        <f t="shared" si="77"/>
        <v>0</v>
      </c>
      <c r="Y306" s="19">
        <f t="shared" si="77"/>
        <v>2134909.6700000004</v>
      </c>
      <c r="Z306" s="19">
        <f t="shared" si="77"/>
        <v>177302.93</v>
      </c>
      <c r="AA306" s="19">
        <f t="shared" si="77"/>
        <v>55433.4</v>
      </c>
      <c r="AB306" s="19">
        <f t="shared" si="77"/>
        <v>2367646</v>
      </c>
    </row>
    <row r="307" spans="1:28" s="15" customFormat="1" ht="18" customHeight="1" x14ac:dyDescent="0.25">
      <c r="A307" s="17">
        <v>1</v>
      </c>
      <c r="B307" s="17" t="s">
        <v>872</v>
      </c>
      <c r="C307" s="17" t="s">
        <v>869</v>
      </c>
      <c r="D307" s="17" t="s">
        <v>932</v>
      </c>
      <c r="E307" s="17" t="s">
        <v>933</v>
      </c>
      <c r="F307" s="17" t="s">
        <v>75</v>
      </c>
      <c r="G307" s="17" t="s">
        <v>76</v>
      </c>
      <c r="H307" s="17">
        <v>5794</v>
      </c>
      <c r="I307" s="17">
        <v>5655</v>
      </c>
      <c r="J307" s="17">
        <v>139</v>
      </c>
      <c r="K307" s="17" t="s">
        <v>37</v>
      </c>
      <c r="L307" s="18">
        <v>26089.56</v>
      </c>
      <c r="M307" s="18">
        <v>1919.74</v>
      </c>
      <c r="N307" s="18">
        <v>4064.7</v>
      </c>
      <c r="O307" s="18">
        <v>32074</v>
      </c>
      <c r="P307" s="18">
        <v>1111.8900000000001</v>
      </c>
      <c r="Q307" s="18">
        <v>283.92</v>
      </c>
      <c r="R307" s="18">
        <v>83.19</v>
      </c>
      <c r="S307" s="18">
        <v>1479</v>
      </c>
      <c r="T307" s="18">
        <v>270</v>
      </c>
      <c r="U307" s="18">
        <v>0</v>
      </c>
      <c r="V307" s="18">
        <v>0</v>
      </c>
      <c r="W307" s="18">
        <v>0</v>
      </c>
      <c r="X307" s="18"/>
      <c r="Y307" s="18">
        <v>27201.45</v>
      </c>
      <c r="Z307" s="18">
        <v>4348.62</v>
      </c>
      <c r="AA307" s="18">
        <v>2002.93</v>
      </c>
      <c r="AB307" s="18">
        <v>33553</v>
      </c>
    </row>
    <row r="308" spans="1:28" s="15" customFormat="1" ht="18" customHeight="1" x14ac:dyDescent="0.25">
      <c r="A308" s="17">
        <v>2</v>
      </c>
      <c r="B308" s="17" t="s">
        <v>872</v>
      </c>
      <c r="C308" s="17" t="s">
        <v>869</v>
      </c>
      <c r="D308" s="17" t="s">
        <v>934</v>
      </c>
      <c r="E308" s="17" t="s">
        <v>935</v>
      </c>
      <c r="F308" s="17" t="s">
        <v>75</v>
      </c>
      <c r="G308" s="17" t="s">
        <v>76</v>
      </c>
      <c r="H308" s="17">
        <v>7278</v>
      </c>
      <c r="I308" s="17">
        <v>7068</v>
      </c>
      <c r="J308" s="17">
        <v>210</v>
      </c>
      <c r="K308" s="17" t="s">
        <v>37</v>
      </c>
      <c r="L308" s="18">
        <v>20121.740000000002</v>
      </c>
      <c r="M308" s="18">
        <v>2518.5100000000002</v>
      </c>
      <c r="N308" s="18">
        <v>1030.75</v>
      </c>
      <c r="O308" s="18">
        <v>23671</v>
      </c>
      <c r="P308" s="18">
        <v>1552.67</v>
      </c>
      <c r="Q308" s="18">
        <v>225.64</v>
      </c>
      <c r="R308" s="18">
        <v>125.69</v>
      </c>
      <c r="S308" s="18">
        <v>1904</v>
      </c>
      <c r="T308" s="18">
        <v>860</v>
      </c>
      <c r="U308" s="18">
        <v>0</v>
      </c>
      <c r="V308" s="18">
        <v>0</v>
      </c>
      <c r="W308" s="18">
        <v>0</v>
      </c>
      <c r="X308" s="18"/>
      <c r="Y308" s="18">
        <v>21674.41</v>
      </c>
      <c r="Z308" s="18">
        <v>1256.3900000000001</v>
      </c>
      <c r="AA308" s="18">
        <v>2644.2</v>
      </c>
      <c r="AB308" s="18">
        <v>25575</v>
      </c>
    </row>
    <row r="309" spans="1:28" s="15" customFormat="1" ht="18" customHeight="1" x14ac:dyDescent="0.25">
      <c r="A309" s="17">
        <v>3</v>
      </c>
      <c r="B309" s="17" t="s">
        <v>868</v>
      </c>
      <c r="C309" s="17" t="s">
        <v>869</v>
      </c>
      <c r="D309" s="17" t="s">
        <v>936</v>
      </c>
      <c r="E309" s="17" t="s">
        <v>937</v>
      </c>
      <c r="F309" s="17" t="s">
        <v>75</v>
      </c>
      <c r="G309" s="17" t="s">
        <v>516</v>
      </c>
      <c r="H309" s="17">
        <v>1710</v>
      </c>
      <c r="I309" s="17">
        <v>1627</v>
      </c>
      <c r="J309" s="17">
        <v>83</v>
      </c>
      <c r="K309" s="17" t="s">
        <v>37</v>
      </c>
      <c r="L309" s="18">
        <v>33842.03</v>
      </c>
      <c r="M309" s="18">
        <v>1948.17</v>
      </c>
      <c r="N309" s="18">
        <v>6933.8</v>
      </c>
      <c r="O309" s="18">
        <v>42724</v>
      </c>
      <c r="P309" s="18">
        <v>958.37</v>
      </c>
      <c r="Q309" s="18">
        <v>363.95</v>
      </c>
      <c r="R309" s="18">
        <v>49.68</v>
      </c>
      <c r="S309" s="18">
        <v>1372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18">
        <v>34800.400000000001</v>
      </c>
      <c r="Z309" s="18">
        <v>7297.75</v>
      </c>
      <c r="AA309" s="18">
        <v>1997.85</v>
      </c>
      <c r="AB309" s="18">
        <v>44096</v>
      </c>
    </row>
    <row r="310" spans="1:28" s="15" customFormat="1" ht="18" customHeight="1" x14ac:dyDescent="0.25">
      <c r="A310" s="17">
        <v>4</v>
      </c>
      <c r="B310" s="17" t="s">
        <v>872</v>
      </c>
      <c r="C310" s="17" t="s">
        <v>869</v>
      </c>
      <c r="D310" s="17" t="s">
        <v>938</v>
      </c>
      <c r="E310" s="17" t="s">
        <v>939</v>
      </c>
      <c r="F310" s="17" t="s">
        <v>75</v>
      </c>
      <c r="G310" s="17" t="s">
        <v>76</v>
      </c>
      <c r="H310" s="17">
        <v>12122</v>
      </c>
      <c r="I310" s="17">
        <v>12075</v>
      </c>
      <c r="J310" s="17">
        <v>47</v>
      </c>
      <c r="K310" s="17" t="s">
        <v>37</v>
      </c>
      <c r="L310" s="18">
        <v>25449.14</v>
      </c>
      <c r="M310" s="18">
        <v>1606.86</v>
      </c>
      <c r="N310" s="18">
        <v>4890</v>
      </c>
      <c r="O310" s="18">
        <v>31946</v>
      </c>
      <c r="P310" s="18">
        <v>562.53</v>
      </c>
      <c r="Q310" s="18">
        <v>278.33999999999997</v>
      </c>
      <c r="R310" s="18">
        <v>28.13</v>
      </c>
      <c r="S310" s="18">
        <v>869</v>
      </c>
      <c r="T310" s="18">
        <v>170</v>
      </c>
      <c r="U310" s="18">
        <v>0</v>
      </c>
      <c r="V310" s="18">
        <v>0</v>
      </c>
      <c r="W310" s="18">
        <v>0</v>
      </c>
      <c r="X310" s="18"/>
      <c r="Y310" s="18">
        <v>26011.67</v>
      </c>
      <c r="Z310" s="18">
        <v>5168.34</v>
      </c>
      <c r="AA310" s="18">
        <v>1634.99</v>
      </c>
      <c r="AB310" s="18">
        <v>32815</v>
      </c>
    </row>
    <row r="311" spans="1:28" s="15" customFormat="1" ht="18" customHeight="1" x14ac:dyDescent="0.25">
      <c r="A311" s="17">
        <v>5</v>
      </c>
      <c r="B311" s="17" t="s">
        <v>872</v>
      </c>
      <c r="C311" s="17" t="s">
        <v>869</v>
      </c>
      <c r="D311" s="17" t="s">
        <v>940</v>
      </c>
      <c r="E311" s="17" t="s">
        <v>941</v>
      </c>
      <c r="F311" s="17" t="s">
        <v>75</v>
      </c>
      <c r="G311" s="17" t="s">
        <v>76</v>
      </c>
      <c r="H311" s="17">
        <v>2791</v>
      </c>
      <c r="I311" s="17">
        <v>2696</v>
      </c>
      <c r="J311" s="17">
        <v>95</v>
      </c>
      <c r="K311" s="17" t="s">
        <v>37</v>
      </c>
      <c r="L311" s="18">
        <v>23707.02</v>
      </c>
      <c r="M311" s="18">
        <v>1445.7</v>
      </c>
      <c r="N311" s="18">
        <v>3897.28</v>
      </c>
      <c r="O311" s="18">
        <v>29050</v>
      </c>
      <c r="P311" s="18">
        <v>881.76</v>
      </c>
      <c r="Q311" s="18">
        <v>254.38</v>
      </c>
      <c r="R311" s="18">
        <v>56.86</v>
      </c>
      <c r="S311" s="18">
        <v>1193</v>
      </c>
      <c r="T311" s="18">
        <v>0</v>
      </c>
      <c r="U311" s="18">
        <v>0</v>
      </c>
      <c r="V311" s="18">
        <v>0</v>
      </c>
      <c r="W311" s="18">
        <v>0</v>
      </c>
      <c r="X311" s="18"/>
      <c r="Y311" s="18">
        <v>24588.78</v>
      </c>
      <c r="Z311" s="18">
        <v>4151.66</v>
      </c>
      <c r="AA311" s="18">
        <v>1502.56</v>
      </c>
      <c r="AB311" s="18">
        <v>30243</v>
      </c>
    </row>
    <row r="312" spans="1:28" s="15" customFormat="1" ht="18" customHeight="1" x14ac:dyDescent="0.25">
      <c r="A312" s="17">
        <v>6</v>
      </c>
      <c r="B312" s="17" t="s">
        <v>872</v>
      </c>
      <c r="C312" s="17" t="s">
        <v>869</v>
      </c>
      <c r="D312" s="17" t="s">
        <v>942</v>
      </c>
      <c r="E312" s="17" t="s">
        <v>943</v>
      </c>
      <c r="F312" s="17" t="s">
        <v>75</v>
      </c>
      <c r="G312" s="17" t="s">
        <v>76</v>
      </c>
      <c r="H312" s="17">
        <v>2431</v>
      </c>
      <c r="I312" s="17">
        <v>2181</v>
      </c>
      <c r="J312" s="17">
        <v>250</v>
      </c>
      <c r="K312" s="17" t="s">
        <v>37</v>
      </c>
      <c r="L312" s="18">
        <v>61518.41</v>
      </c>
      <c r="M312" s="18">
        <v>4882.24</v>
      </c>
      <c r="N312" s="18">
        <v>15933.35</v>
      </c>
      <c r="O312" s="18">
        <v>82334</v>
      </c>
      <c r="P312" s="18">
        <v>1880.99</v>
      </c>
      <c r="Q312" s="18">
        <v>680.38</v>
      </c>
      <c r="R312" s="18">
        <v>149.63</v>
      </c>
      <c r="S312" s="18">
        <v>2711</v>
      </c>
      <c r="T312" s="18">
        <v>0</v>
      </c>
      <c r="U312" s="18">
        <v>0</v>
      </c>
      <c r="V312" s="18">
        <v>0</v>
      </c>
      <c r="W312" s="18">
        <v>0</v>
      </c>
      <c r="X312" s="18"/>
      <c r="Y312" s="18">
        <v>63399.4</v>
      </c>
      <c r="Z312" s="18">
        <v>16613.73</v>
      </c>
      <c r="AA312" s="18">
        <v>5031.87</v>
      </c>
      <c r="AB312" s="18">
        <v>85045</v>
      </c>
    </row>
    <row r="313" spans="1:28" s="15" customFormat="1" ht="18" customHeight="1" x14ac:dyDescent="0.25">
      <c r="A313" s="17">
        <v>7</v>
      </c>
      <c r="B313" s="17" t="s">
        <v>868</v>
      </c>
      <c r="C313" s="17" t="s">
        <v>869</v>
      </c>
      <c r="D313" s="17" t="s">
        <v>944</v>
      </c>
      <c r="E313" s="17" t="s">
        <v>945</v>
      </c>
      <c r="F313" s="17" t="s">
        <v>75</v>
      </c>
      <c r="G313" s="17" t="s">
        <v>946</v>
      </c>
      <c r="H313" s="17">
        <v>0</v>
      </c>
      <c r="I313" s="17">
        <v>0</v>
      </c>
      <c r="J313" s="17">
        <v>360</v>
      </c>
      <c r="K313" s="17" t="s">
        <v>107</v>
      </c>
      <c r="L313" s="18">
        <v>94916.88</v>
      </c>
      <c r="M313" s="18">
        <v>1284.6600000000001</v>
      </c>
      <c r="N313" s="18">
        <v>5385.46</v>
      </c>
      <c r="O313" s="18">
        <v>101587</v>
      </c>
      <c r="P313" s="18">
        <v>2519.2199999999998</v>
      </c>
      <c r="Q313" s="18">
        <v>981.32</v>
      </c>
      <c r="R313" s="18">
        <v>215.46</v>
      </c>
      <c r="S313" s="18">
        <v>3716</v>
      </c>
      <c r="T313" s="18">
        <v>0</v>
      </c>
      <c r="U313" s="18">
        <v>0</v>
      </c>
      <c r="V313" s="18">
        <v>0</v>
      </c>
      <c r="W313" s="18">
        <v>0</v>
      </c>
      <c r="X313" s="18"/>
      <c r="Y313" s="18">
        <v>97436.1</v>
      </c>
      <c r="Z313" s="18">
        <v>6366.78</v>
      </c>
      <c r="AA313" s="18">
        <v>1500.12</v>
      </c>
      <c r="AB313" s="18">
        <v>105303</v>
      </c>
    </row>
    <row r="314" spans="1:28" s="15" customFormat="1" ht="18" customHeight="1" x14ac:dyDescent="0.25">
      <c r="A314" s="17">
        <v>8</v>
      </c>
      <c r="B314" s="17" t="s">
        <v>872</v>
      </c>
      <c r="C314" s="17" t="s">
        <v>869</v>
      </c>
      <c r="D314" s="17" t="s">
        <v>947</v>
      </c>
      <c r="E314" s="17" t="s">
        <v>948</v>
      </c>
      <c r="F314" s="17" t="s">
        <v>75</v>
      </c>
      <c r="G314" s="17" t="s">
        <v>949</v>
      </c>
      <c r="H314" s="17">
        <v>360</v>
      </c>
      <c r="I314" s="17">
        <v>360</v>
      </c>
      <c r="J314" s="17">
        <v>360</v>
      </c>
      <c r="K314" s="17" t="s">
        <v>107</v>
      </c>
      <c r="L314" s="18">
        <v>94899.01</v>
      </c>
      <c r="M314" s="18">
        <v>1284.6600000000001</v>
      </c>
      <c r="N314" s="18">
        <v>5384.33</v>
      </c>
      <c r="O314" s="18">
        <v>101568</v>
      </c>
      <c r="P314" s="18">
        <v>2519.39</v>
      </c>
      <c r="Q314" s="18">
        <v>981.15</v>
      </c>
      <c r="R314" s="18">
        <v>215.46</v>
      </c>
      <c r="S314" s="18">
        <v>3716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97418.4</v>
      </c>
      <c r="Z314" s="18">
        <v>6365.48</v>
      </c>
      <c r="AA314" s="18">
        <v>1500.12</v>
      </c>
      <c r="AB314" s="18">
        <v>105284</v>
      </c>
    </row>
    <row r="315" spans="1:28" s="15" customFormat="1" ht="18" customHeight="1" x14ac:dyDescent="0.25">
      <c r="A315" s="17">
        <v>9</v>
      </c>
      <c r="B315" s="17" t="s">
        <v>888</v>
      </c>
      <c r="C315" s="17" t="s">
        <v>869</v>
      </c>
      <c r="D315" s="17" t="s">
        <v>950</v>
      </c>
      <c r="E315" s="17" t="s">
        <v>951</v>
      </c>
      <c r="F315" s="17" t="s">
        <v>75</v>
      </c>
      <c r="G315" s="17" t="s">
        <v>891</v>
      </c>
      <c r="H315" s="17">
        <v>860</v>
      </c>
      <c r="I315" s="17">
        <v>855</v>
      </c>
      <c r="J315" s="17">
        <v>5</v>
      </c>
      <c r="K315" s="17" t="s">
        <v>37</v>
      </c>
      <c r="L315" s="18">
        <v>9626.5400000000009</v>
      </c>
      <c r="M315" s="18">
        <v>387.81</v>
      </c>
      <c r="N315" s="18">
        <v>1631.65</v>
      </c>
      <c r="O315" s="18">
        <v>11646</v>
      </c>
      <c r="P315" s="18">
        <v>220.43</v>
      </c>
      <c r="Q315" s="18">
        <v>98.58</v>
      </c>
      <c r="R315" s="18">
        <v>2.99</v>
      </c>
      <c r="S315" s="18">
        <v>322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18">
        <v>9846.9699999999993</v>
      </c>
      <c r="Z315" s="18">
        <v>1730.23</v>
      </c>
      <c r="AA315" s="18">
        <v>390.8</v>
      </c>
      <c r="AB315" s="18">
        <v>11968</v>
      </c>
    </row>
    <row r="316" spans="1:28" s="15" customFormat="1" ht="18" customHeight="1" x14ac:dyDescent="0.25">
      <c r="A316" s="17">
        <v>10</v>
      </c>
      <c r="B316" s="17" t="s">
        <v>888</v>
      </c>
      <c r="C316" s="17" t="s">
        <v>869</v>
      </c>
      <c r="D316" s="17" t="s">
        <v>952</v>
      </c>
      <c r="E316" s="17" t="s">
        <v>953</v>
      </c>
      <c r="F316" s="17" t="s">
        <v>75</v>
      </c>
      <c r="G316" s="17" t="s">
        <v>891</v>
      </c>
      <c r="H316" s="17">
        <v>7250</v>
      </c>
      <c r="I316" s="17">
        <v>7250</v>
      </c>
      <c r="J316" s="17">
        <v>84</v>
      </c>
      <c r="K316" s="17" t="s">
        <v>769</v>
      </c>
      <c r="L316" s="18">
        <v>78021.14</v>
      </c>
      <c r="M316" s="18">
        <v>2984.66</v>
      </c>
      <c r="N316" s="18">
        <v>19838.2</v>
      </c>
      <c r="O316" s="18">
        <v>100844</v>
      </c>
      <c r="P316" s="18">
        <v>1059.01</v>
      </c>
      <c r="Q316" s="18">
        <v>834.72</v>
      </c>
      <c r="R316" s="18">
        <v>50.27</v>
      </c>
      <c r="S316" s="18">
        <v>1944</v>
      </c>
      <c r="T316" s="18">
        <v>0</v>
      </c>
      <c r="U316" s="18">
        <v>0</v>
      </c>
      <c r="V316" s="18">
        <v>0</v>
      </c>
      <c r="W316" s="18">
        <v>0</v>
      </c>
      <c r="X316" s="18"/>
      <c r="Y316" s="18">
        <v>79080.149999999994</v>
      </c>
      <c r="Z316" s="18">
        <v>20672.919999999998</v>
      </c>
      <c r="AA316" s="18">
        <v>3034.93</v>
      </c>
      <c r="AB316" s="18">
        <v>102788</v>
      </c>
    </row>
    <row r="317" spans="1:28" s="15" customFormat="1" ht="18" customHeight="1" x14ac:dyDescent="0.25">
      <c r="A317" s="17">
        <v>11</v>
      </c>
      <c r="B317" s="17" t="s">
        <v>888</v>
      </c>
      <c r="C317" s="17" t="s">
        <v>869</v>
      </c>
      <c r="D317" s="17" t="s">
        <v>954</v>
      </c>
      <c r="E317" s="17" t="s">
        <v>955</v>
      </c>
      <c r="F317" s="17" t="s">
        <v>75</v>
      </c>
      <c r="G317" s="17" t="s">
        <v>891</v>
      </c>
      <c r="H317" s="17">
        <v>13802</v>
      </c>
      <c r="I317" s="17">
        <v>13802</v>
      </c>
      <c r="J317" s="17">
        <v>954</v>
      </c>
      <c r="K317" s="17" t="s">
        <v>769</v>
      </c>
      <c r="L317" s="18">
        <v>116471.48</v>
      </c>
      <c r="M317" s="18">
        <v>8024.4</v>
      </c>
      <c r="N317" s="18">
        <v>12715.12</v>
      </c>
      <c r="O317" s="18">
        <v>137211</v>
      </c>
      <c r="P317" s="18">
        <v>7094.34</v>
      </c>
      <c r="Q317" s="18">
        <v>1250.69</v>
      </c>
      <c r="R317" s="18">
        <v>570.97</v>
      </c>
      <c r="S317" s="18">
        <v>8916</v>
      </c>
      <c r="T317" s="18">
        <v>8620</v>
      </c>
      <c r="U317" s="18">
        <v>0</v>
      </c>
      <c r="V317" s="18">
        <v>0</v>
      </c>
      <c r="W317" s="18">
        <v>0</v>
      </c>
      <c r="X317" s="18"/>
      <c r="Y317" s="18">
        <v>123565.82</v>
      </c>
      <c r="Z317" s="18">
        <v>13965.81</v>
      </c>
      <c r="AA317" s="18">
        <v>8595.3700000000008</v>
      </c>
      <c r="AB317" s="18">
        <v>146127</v>
      </c>
    </row>
    <row r="318" spans="1:28" s="15" customFormat="1" ht="18" customHeight="1" x14ac:dyDescent="0.25">
      <c r="A318" s="17">
        <v>12</v>
      </c>
      <c r="B318" s="17" t="s">
        <v>888</v>
      </c>
      <c r="C318" s="17" t="s">
        <v>869</v>
      </c>
      <c r="D318" s="17" t="s">
        <v>956</v>
      </c>
      <c r="E318" s="17" t="s">
        <v>957</v>
      </c>
      <c r="F318" s="17" t="s">
        <v>75</v>
      </c>
      <c r="G318" s="17" t="s">
        <v>891</v>
      </c>
      <c r="H318" s="17">
        <v>5198</v>
      </c>
      <c r="I318" s="17">
        <v>5159</v>
      </c>
      <c r="J318" s="17">
        <v>39</v>
      </c>
      <c r="K318" s="17" t="s">
        <v>37</v>
      </c>
      <c r="L318" s="18">
        <v>45375.39</v>
      </c>
      <c r="M318" s="18">
        <v>771.68</v>
      </c>
      <c r="N318" s="18">
        <v>3495.93</v>
      </c>
      <c r="O318" s="18">
        <v>49643</v>
      </c>
      <c r="P318" s="18">
        <v>384.36</v>
      </c>
      <c r="Q318" s="18">
        <v>471.3</v>
      </c>
      <c r="R318" s="18">
        <v>23.34</v>
      </c>
      <c r="S318" s="18">
        <v>879</v>
      </c>
      <c r="T318" s="18">
        <v>180</v>
      </c>
      <c r="U318" s="18">
        <v>0</v>
      </c>
      <c r="V318" s="18">
        <v>0</v>
      </c>
      <c r="W318" s="18">
        <v>0</v>
      </c>
      <c r="X318" s="18"/>
      <c r="Y318" s="18">
        <v>45759.75</v>
      </c>
      <c r="Z318" s="18">
        <v>3967.23</v>
      </c>
      <c r="AA318" s="18">
        <v>795.02</v>
      </c>
      <c r="AB318" s="18">
        <v>50522</v>
      </c>
    </row>
    <row r="319" spans="1:28" s="15" customFormat="1" ht="18" customHeight="1" x14ac:dyDescent="0.25">
      <c r="A319" s="17">
        <v>13</v>
      </c>
      <c r="B319" s="17" t="s">
        <v>888</v>
      </c>
      <c r="C319" s="17" t="s">
        <v>869</v>
      </c>
      <c r="D319" s="17" t="s">
        <v>958</v>
      </c>
      <c r="E319" s="17" t="s">
        <v>959</v>
      </c>
      <c r="F319" s="17" t="s">
        <v>75</v>
      </c>
      <c r="G319" s="17" t="s">
        <v>891</v>
      </c>
      <c r="H319" s="17">
        <v>2218</v>
      </c>
      <c r="I319" s="17">
        <v>2167</v>
      </c>
      <c r="J319" s="17">
        <v>51</v>
      </c>
      <c r="K319" s="17" t="s">
        <v>37</v>
      </c>
      <c r="L319" s="18">
        <v>31667.71</v>
      </c>
      <c r="M319" s="18">
        <v>1637.53</v>
      </c>
      <c r="N319" s="18">
        <v>5264.76</v>
      </c>
      <c r="O319" s="18">
        <v>38570</v>
      </c>
      <c r="P319" s="18">
        <v>714.05</v>
      </c>
      <c r="Q319" s="18">
        <v>339.43</v>
      </c>
      <c r="R319" s="18">
        <v>30.52</v>
      </c>
      <c r="S319" s="18">
        <v>1084</v>
      </c>
      <c r="T319" s="18">
        <v>0</v>
      </c>
      <c r="U319" s="18">
        <v>0</v>
      </c>
      <c r="V319" s="18">
        <v>0</v>
      </c>
      <c r="W319" s="18">
        <v>0</v>
      </c>
      <c r="X319" s="18"/>
      <c r="Y319" s="18">
        <v>32381.759999999998</v>
      </c>
      <c r="Z319" s="18">
        <v>5604.19</v>
      </c>
      <c r="AA319" s="18">
        <v>1668.05</v>
      </c>
      <c r="AB319" s="18">
        <v>39654</v>
      </c>
    </row>
    <row r="320" spans="1:28" s="15" customFormat="1" ht="18" customHeight="1" x14ac:dyDescent="0.25">
      <c r="A320" s="17">
        <v>14</v>
      </c>
      <c r="B320" s="17" t="s">
        <v>888</v>
      </c>
      <c r="C320" s="17" t="s">
        <v>869</v>
      </c>
      <c r="D320" s="17" t="s">
        <v>960</v>
      </c>
      <c r="E320" s="17" t="s">
        <v>961</v>
      </c>
      <c r="F320" s="17" t="s">
        <v>75</v>
      </c>
      <c r="G320" s="17" t="s">
        <v>906</v>
      </c>
      <c r="H320" s="17">
        <v>9578</v>
      </c>
      <c r="I320" s="17">
        <v>9578</v>
      </c>
      <c r="J320" s="17">
        <v>65</v>
      </c>
      <c r="K320" s="17" t="s">
        <v>769</v>
      </c>
      <c r="L320" s="18">
        <v>58609.07</v>
      </c>
      <c r="M320" s="18">
        <v>4185.99</v>
      </c>
      <c r="N320" s="18">
        <v>9699.94</v>
      </c>
      <c r="O320" s="18">
        <v>72495</v>
      </c>
      <c r="P320" s="18">
        <v>620.13</v>
      </c>
      <c r="Q320" s="18">
        <v>647.97</v>
      </c>
      <c r="R320" s="18">
        <v>38.9</v>
      </c>
      <c r="S320" s="18">
        <v>1307</v>
      </c>
      <c r="T320" s="18">
        <v>1130</v>
      </c>
      <c r="U320" s="18">
        <v>0</v>
      </c>
      <c r="V320" s="18">
        <v>0</v>
      </c>
      <c r="W320" s="18">
        <v>0</v>
      </c>
      <c r="X320" s="18"/>
      <c r="Y320" s="18">
        <v>59229.2</v>
      </c>
      <c r="Z320" s="18">
        <v>10347.91</v>
      </c>
      <c r="AA320" s="18">
        <v>4224.8900000000003</v>
      </c>
      <c r="AB320" s="18">
        <v>73802</v>
      </c>
    </row>
    <row r="321" spans="1:31" s="15" customFormat="1" ht="18" customHeight="1" x14ac:dyDescent="0.25">
      <c r="A321" s="17">
        <v>15</v>
      </c>
      <c r="B321" s="17" t="s">
        <v>888</v>
      </c>
      <c r="C321" s="17" t="s">
        <v>869</v>
      </c>
      <c r="D321" s="17" t="s">
        <v>962</v>
      </c>
      <c r="E321" s="17" t="s">
        <v>963</v>
      </c>
      <c r="F321" s="17" t="s">
        <v>75</v>
      </c>
      <c r="G321" s="17" t="s">
        <v>964</v>
      </c>
      <c r="H321" s="17">
        <v>0</v>
      </c>
      <c r="I321" s="17">
        <v>0</v>
      </c>
      <c r="J321" s="17">
        <v>0</v>
      </c>
      <c r="K321" s="17" t="s">
        <v>59</v>
      </c>
      <c r="L321" s="18">
        <v>92273.279999999999</v>
      </c>
      <c r="M321" s="18">
        <v>213.84</v>
      </c>
      <c r="N321" s="18">
        <v>13711.88</v>
      </c>
      <c r="O321" s="18">
        <v>106199</v>
      </c>
      <c r="P321" s="18">
        <v>124.88</v>
      </c>
      <c r="Q321" s="18">
        <v>955.12</v>
      </c>
      <c r="R321" s="18">
        <v>0</v>
      </c>
      <c r="S321" s="18">
        <v>1080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92398.16</v>
      </c>
      <c r="Z321" s="18">
        <v>14667</v>
      </c>
      <c r="AA321" s="18">
        <v>213.84</v>
      </c>
      <c r="AB321" s="18">
        <v>107279</v>
      </c>
    </row>
    <row r="322" spans="1:31" s="15" customFormat="1" ht="18" customHeight="1" x14ac:dyDescent="0.25">
      <c r="A322" s="17">
        <v>16</v>
      </c>
      <c r="B322" s="17" t="s">
        <v>888</v>
      </c>
      <c r="C322" s="17" t="s">
        <v>869</v>
      </c>
      <c r="D322" s="17" t="s">
        <v>965</v>
      </c>
      <c r="E322" s="17" t="s">
        <v>966</v>
      </c>
      <c r="F322" s="17" t="s">
        <v>75</v>
      </c>
      <c r="G322" s="17" t="s">
        <v>967</v>
      </c>
      <c r="H322" s="17">
        <v>0</v>
      </c>
      <c r="I322" s="17">
        <v>0</v>
      </c>
      <c r="J322" s="17">
        <v>0</v>
      </c>
      <c r="K322" s="17" t="s">
        <v>302</v>
      </c>
      <c r="L322" s="18">
        <v>92273.23</v>
      </c>
      <c r="M322" s="18">
        <v>213.84</v>
      </c>
      <c r="N322" s="18">
        <v>13711.93</v>
      </c>
      <c r="O322" s="18">
        <v>106199</v>
      </c>
      <c r="P322" s="18">
        <v>124.88</v>
      </c>
      <c r="Q322" s="18">
        <v>955.12</v>
      </c>
      <c r="R322" s="18">
        <v>0</v>
      </c>
      <c r="S322" s="18">
        <v>1080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92398.11</v>
      </c>
      <c r="Z322" s="18">
        <v>14667.05</v>
      </c>
      <c r="AA322" s="18">
        <v>213.84</v>
      </c>
      <c r="AB322" s="18">
        <v>107279</v>
      </c>
    </row>
    <row r="323" spans="1:31" s="15" customFormat="1" ht="18" customHeight="1" x14ac:dyDescent="0.25">
      <c r="A323" s="17">
        <v>17</v>
      </c>
      <c r="B323" s="17" t="s">
        <v>888</v>
      </c>
      <c r="C323" s="17" t="s">
        <v>869</v>
      </c>
      <c r="D323" s="17" t="s">
        <v>968</v>
      </c>
      <c r="E323" s="17" t="s">
        <v>969</v>
      </c>
      <c r="F323" s="17" t="s">
        <v>75</v>
      </c>
      <c r="G323" s="17" t="s">
        <v>967</v>
      </c>
      <c r="H323" s="17">
        <v>0</v>
      </c>
      <c r="I323" s="17">
        <v>0</v>
      </c>
      <c r="J323" s="17">
        <v>0</v>
      </c>
      <c r="K323" s="17" t="s">
        <v>59</v>
      </c>
      <c r="L323" s="18">
        <v>79478.59</v>
      </c>
      <c r="M323" s="18">
        <v>0</v>
      </c>
      <c r="N323" s="18">
        <v>4998.41</v>
      </c>
      <c r="O323" s="18">
        <v>84477</v>
      </c>
      <c r="P323" s="18">
        <v>125.3</v>
      </c>
      <c r="Q323" s="18">
        <v>820.7</v>
      </c>
      <c r="R323" s="18">
        <v>0</v>
      </c>
      <c r="S323" s="18">
        <v>946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79603.89</v>
      </c>
      <c r="Z323" s="18">
        <v>5819.11</v>
      </c>
      <c r="AA323" s="18">
        <v>0</v>
      </c>
      <c r="AB323" s="18">
        <v>85423</v>
      </c>
    </row>
    <row r="324" spans="1:31" s="15" customFormat="1" ht="18" customHeight="1" x14ac:dyDescent="0.25">
      <c r="A324" s="17">
        <v>18</v>
      </c>
      <c r="B324" s="17" t="s">
        <v>970</v>
      </c>
      <c r="C324" s="17" t="s">
        <v>869</v>
      </c>
      <c r="D324" s="17" t="s">
        <v>971</v>
      </c>
      <c r="E324" s="17" t="s">
        <v>972</v>
      </c>
      <c r="F324" s="17" t="s">
        <v>75</v>
      </c>
      <c r="G324" s="17" t="s">
        <v>973</v>
      </c>
      <c r="H324" s="17">
        <v>4658</v>
      </c>
      <c r="I324" s="17">
        <v>4658</v>
      </c>
      <c r="J324" s="17">
        <v>0</v>
      </c>
      <c r="K324" s="17" t="s">
        <v>59</v>
      </c>
      <c r="L324" s="18">
        <v>58662.12</v>
      </c>
      <c r="M324" s="18">
        <v>4975.6899999999996</v>
      </c>
      <c r="N324" s="18">
        <v>6878.19</v>
      </c>
      <c r="O324" s="18">
        <v>70516</v>
      </c>
      <c r="P324" s="18">
        <v>124.99</v>
      </c>
      <c r="Q324" s="18">
        <v>657.01</v>
      </c>
      <c r="R324" s="18">
        <v>0</v>
      </c>
      <c r="S324" s="18">
        <v>782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58787.11</v>
      </c>
      <c r="Z324" s="18">
        <v>7535.2</v>
      </c>
      <c r="AA324" s="18">
        <v>4975.6899999999996</v>
      </c>
      <c r="AB324" s="18">
        <v>71298</v>
      </c>
    </row>
    <row r="325" spans="1:31" s="15" customFormat="1" ht="18" customHeight="1" x14ac:dyDescent="0.25">
      <c r="A325" s="17">
        <v>19</v>
      </c>
      <c r="B325" s="17" t="s">
        <v>888</v>
      </c>
      <c r="C325" s="17" t="s">
        <v>869</v>
      </c>
      <c r="D325" s="17" t="s">
        <v>974</v>
      </c>
      <c r="E325" s="17" t="s">
        <v>975</v>
      </c>
      <c r="F325" s="17" t="s">
        <v>75</v>
      </c>
      <c r="G325" s="17" t="s">
        <v>976</v>
      </c>
      <c r="H325" s="17">
        <v>0</v>
      </c>
      <c r="I325" s="17">
        <v>0</v>
      </c>
      <c r="J325" s="17">
        <v>0</v>
      </c>
      <c r="K325" s="17" t="s">
        <v>59</v>
      </c>
      <c r="L325" s="18">
        <v>77156.28</v>
      </c>
      <c r="M325" s="18">
        <v>5141.88</v>
      </c>
      <c r="N325" s="18">
        <v>18322.84</v>
      </c>
      <c r="O325" s="18">
        <v>100621</v>
      </c>
      <c r="P325" s="18">
        <v>125.17</v>
      </c>
      <c r="Q325" s="18">
        <v>849.83</v>
      </c>
      <c r="R325" s="18">
        <v>0</v>
      </c>
      <c r="S325" s="18">
        <v>975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77281.45</v>
      </c>
      <c r="Z325" s="18">
        <v>19172.669999999998</v>
      </c>
      <c r="AA325" s="18">
        <v>5141.88</v>
      </c>
      <c r="AB325" s="18">
        <v>101596</v>
      </c>
    </row>
    <row r="326" spans="1:31" s="12" customFormat="1" ht="16.5" customHeight="1" x14ac:dyDescent="0.25">
      <c r="A326" s="10"/>
      <c r="B326" s="10"/>
      <c r="C326" s="10" t="s">
        <v>71</v>
      </c>
      <c r="D326" s="10"/>
      <c r="E326" s="10"/>
      <c r="F326" s="10"/>
      <c r="G326" s="10"/>
      <c r="H326" s="10"/>
      <c r="I326" s="10"/>
      <c r="J326" s="11">
        <f>SUM(J307:J325)</f>
        <v>2742</v>
      </c>
      <c r="K326" s="10"/>
      <c r="L326" s="11">
        <f t="shared" ref="L326:AB326" si="78">SUM(L307:L325)</f>
        <v>1120158.6199999999</v>
      </c>
      <c r="M326" s="11">
        <f t="shared" si="78"/>
        <v>45427.859999999993</v>
      </c>
      <c r="N326" s="11">
        <f t="shared" si="78"/>
        <v>157788.51999999999</v>
      </c>
      <c r="O326" s="11">
        <f t="shared" si="78"/>
        <v>1323375</v>
      </c>
      <c r="P326" s="11">
        <f t="shared" si="78"/>
        <v>22704.36</v>
      </c>
      <c r="Q326" s="11">
        <f t="shared" si="78"/>
        <v>11929.550000000005</v>
      </c>
      <c r="R326" s="11">
        <f t="shared" si="78"/>
        <v>1641.09</v>
      </c>
      <c r="S326" s="11">
        <f t="shared" si="78"/>
        <v>36275</v>
      </c>
      <c r="T326" s="11">
        <f t="shared" si="78"/>
        <v>11230</v>
      </c>
      <c r="U326" s="11">
        <f t="shared" si="78"/>
        <v>0</v>
      </c>
      <c r="V326" s="11">
        <f t="shared" si="78"/>
        <v>0</v>
      </c>
      <c r="W326" s="11">
        <f t="shared" si="78"/>
        <v>0</v>
      </c>
      <c r="X326" s="11">
        <f t="shared" si="78"/>
        <v>0</v>
      </c>
      <c r="Y326" s="11">
        <f t="shared" si="78"/>
        <v>1142862.98</v>
      </c>
      <c r="Z326" s="11">
        <f t="shared" si="78"/>
        <v>169718.07</v>
      </c>
      <c r="AA326" s="11">
        <f t="shared" si="78"/>
        <v>47068.94999999999</v>
      </c>
      <c r="AB326" s="11">
        <f t="shared" si="78"/>
        <v>1359650</v>
      </c>
    </row>
    <row r="327" spans="1:31" s="12" customFormat="1" ht="16.5" customHeight="1" x14ac:dyDescent="0.25">
      <c r="A327" s="10"/>
      <c r="B327" s="10"/>
      <c r="C327" s="10" t="s">
        <v>119</v>
      </c>
      <c r="D327" s="10"/>
      <c r="E327" s="10"/>
      <c r="F327" s="10"/>
      <c r="G327" s="10"/>
      <c r="H327" s="10"/>
      <c r="I327" s="10"/>
      <c r="J327" s="11">
        <f>J326+J306</f>
        <v>14794</v>
      </c>
      <c r="K327" s="11"/>
      <c r="L327" s="11">
        <f t="shared" ref="L327:AB327" si="79">L326+L306</f>
        <v>3167831.5199999996</v>
      </c>
      <c r="M327" s="11">
        <f t="shared" si="79"/>
        <v>95437.859999999986</v>
      </c>
      <c r="N327" s="11">
        <f t="shared" si="79"/>
        <v>313911.62</v>
      </c>
      <c r="O327" s="11">
        <f t="shared" si="79"/>
        <v>3577181</v>
      </c>
      <c r="P327" s="11">
        <f t="shared" si="79"/>
        <v>109941.12999999998</v>
      </c>
      <c r="Q327" s="11">
        <f t="shared" si="79"/>
        <v>33109.380000000005</v>
      </c>
      <c r="R327" s="11">
        <f t="shared" si="79"/>
        <v>7064.49</v>
      </c>
      <c r="S327" s="11">
        <f t="shared" si="79"/>
        <v>150115</v>
      </c>
      <c r="T327" s="11">
        <f t="shared" si="79"/>
        <v>62900</v>
      </c>
      <c r="U327" s="11">
        <f t="shared" si="79"/>
        <v>0</v>
      </c>
      <c r="V327" s="11">
        <f t="shared" si="79"/>
        <v>0</v>
      </c>
      <c r="W327" s="11">
        <f t="shared" si="79"/>
        <v>0</v>
      </c>
      <c r="X327" s="11">
        <f t="shared" si="79"/>
        <v>0</v>
      </c>
      <c r="Y327" s="11">
        <f t="shared" si="79"/>
        <v>3277772.6500000004</v>
      </c>
      <c r="Z327" s="11">
        <f t="shared" si="79"/>
        <v>347021</v>
      </c>
      <c r="AA327" s="11">
        <f t="shared" si="79"/>
        <v>102502.34999999999</v>
      </c>
      <c r="AB327" s="11">
        <f t="shared" si="79"/>
        <v>3727296</v>
      </c>
    </row>
    <row r="328" spans="1:31" ht="18" customHeight="1" x14ac:dyDescent="0.25">
      <c r="O328" s="34"/>
    </row>
    <row r="329" spans="1:31" ht="6" customHeight="1" x14ac:dyDescent="0.25">
      <c r="O329" s="34"/>
    </row>
    <row r="332" spans="1:31" ht="15.75" x14ac:dyDescent="0.25">
      <c r="E332" s="13" t="s">
        <v>120</v>
      </c>
      <c r="G332" s="14"/>
      <c r="H332" s="14"/>
      <c r="I332" s="14"/>
      <c r="J332" s="14"/>
      <c r="K332" s="14"/>
      <c r="L332" s="13" t="s">
        <v>122</v>
      </c>
      <c r="M332" s="13"/>
      <c r="O332" s="14"/>
      <c r="Q332" s="14"/>
      <c r="R332" s="13" t="s">
        <v>121</v>
      </c>
      <c r="T332" s="14"/>
      <c r="U332" s="14"/>
      <c r="W332" s="14"/>
      <c r="X332" s="14"/>
      <c r="Y332" s="13" t="s">
        <v>123</v>
      </c>
      <c r="Z332" s="14"/>
      <c r="AA332" s="14"/>
      <c r="AB332" s="14"/>
    </row>
    <row r="333" spans="1:31" s="39" customFormat="1" ht="15.75" x14ac:dyDescent="0.25">
      <c r="E333" s="38" t="s">
        <v>124</v>
      </c>
      <c r="G333" s="40"/>
      <c r="H333" s="40"/>
      <c r="I333" s="40"/>
      <c r="J333" s="40"/>
      <c r="K333" s="40"/>
      <c r="L333" s="38" t="s">
        <v>124</v>
      </c>
      <c r="M333" s="38"/>
      <c r="O333" s="40"/>
      <c r="Q333" s="40"/>
      <c r="R333" s="38" t="s">
        <v>124</v>
      </c>
      <c r="T333" s="40"/>
      <c r="U333" s="40"/>
      <c r="W333" s="40"/>
      <c r="X333" s="40"/>
      <c r="Y333" s="38" t="s">
        <v>124</v>
      </c>
      <c r="Z333" s="40"/>
      <c r="AA333" s="40"/>
      <c r="AB333" s="40"/>
    </row>
    <row r="335" spans="1:31" ht="32.25" customHeight="1" x14ac:dyDescent="0.55000000000000004">
      <c r="A335" s="75" t="s">
        <v>0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1"/>
      <c r="AD335" s="1"/>
      <c r="AE335" s="1"/>
    </row>
    <row r="336" spans="1:31" ht="21.75" customHeight="1" x14ac:dyDescent="0.4">
      <c r="A336" s="76" t="s">
        <v>1699</v>
      </c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2"/>
      <c r="AD336" s="2"/>
      <c r="AE336" s="2"/>
    </row>
    <row r="337" spans="1:31" s="5" customFormat="1" ht="20.25" customHeight="1" x14ac:dyDescent="0.35">
      <c r="A337" s="3" t="s">
        <v>1</v>
      </c>
      <c r="B337" s="4"/>
      <c r="C337" s="3"/>
      <c r="D337" s="3"/>
      <c r="F337" s="3" t="s">
        <v>918</v>
      </c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s="7" customFormat="1" ht="90" x14ac:dyDescent="0.25">
      <c r="A338" s="6" t="s">
        <v>3</v>
      </c>
      <c r="B338" s="6" t="s">
        <v>4</v>
      </c>
      <c r="C338" s="6" t="s">
        <v>5</v>
      </c>
      <c r="D338" s="6" t="s">
        <v>6</v>
      </c>
      <c r="E338" s="6" t="s">
        <v>7</v>
      </c>
      <c r="F338" s="6" t="s">
        <v>8</v>
      </c>
      <c r="G338" s="6" t="s">
        <v>9</v>
      </c>
      <c r="H338" s="6" t="s">
        <v>10</v>
      </c>
      <c r="I338" s="6" t="s">
        <v>11</v>
      </c>
      <c r="J338" s="6" t="s">
        <v>12</v>
      </c>
      <c r="K338" s="6" t="s">
        <v>13</v>
      </c>
      <c r="L338" s="6" t="s">
        <v>14</v>
      </c>
      <c r="M338" s="6" t="s">
        <v>15</v>
      </c>
      <c r="N338" s="6" t="s">
        <v>16</v>
      </c>
      <c r="O338" s="6" t="s">
        <v>17</v>
      </c>
      <c r="P338" s="6" t="s">
        <v>18</v>
      </c>
      <c r="Q338" s="6" t="s">
        <v>19</v>
      </c>
      <c r="R338" s="6" t="s">
        <v>20</v>
      </c>
      <c r="S338" s="6" t="s">
        <v>21</v>
      </c>
      <c r="T338" s="6" t="s">
        <v>22</v>
      </c>
      <c r="U338" s="6" t="s">
        <v>23</v>
      </c>
      <c r="V338" s="6" t="s">
        <v>24</v>
      </c>
      <c r="W338" s="6" t="s">
        <v>25</v>
      </c>
      <c r="X338" s="6" t="s">
        <v>26</v>
      </c>
      <c r="Y338" s="6" t="s">
        <v>27</v>
      </c>
      <c r="Z338" s="6" t="s">
        <v>28</v>
      </c>
      <c r="AA338" s="6" t="s">
        <v>29</v>
      </c>
      <c r="AB338" s="6" t="s">
        <v>30</v>
      </c>
    </row>
    <row r="339" spans="1:31" s="15" customFormat="1" ht="13.5" customHeight="1" x14ac:dyDescent="0.25">
      <c r="A339" s="17">
        <v>1</v>
      </c>
      <c r="B339" s="17" t="s">
        <v>868</v>
      </c>
      <c r="C339" s="17" t="s">
        <v>869</v>
      </c>
      <c r="D339" s="17" t="s">
        <v>870</v>
      </c>
      <c r="E339" s="17" t="s">
        <v>871</v>
      </c>
      <c r="F339" s="17" t="s">
        <v>35</v>
      </c>
      <c r="G339" s="17" t="s">
        <v>144</v>
      </c>
      <c r="H339" s="17">
        <v>45446</v>
      </c>
      <c r="I339" s="17">
        <v>44000</v>
      </c>
      <c r="J339" s="17">
        <v>1446</v>
      </c>
      <c r="K339" s="17" t="s">
        <v>37</v>
      </c>
      <c r="L339" s="18">
        <v>145622.93</v>
      </c>
      <c r="M339" s="18">
        <v>7940.53</v>
      </c>
      <c r="N339" s="18">
        <v>4469.54</v>
      </c>
      <c r="O339" s="18">
        <v>158033</v>
      </c>
      <c r="P339" s="18">
        <v>9814.74</v>
      </c>
      <c r="Q339" s="18">
        <v>1218.56</v>
      </c>
      <c r="R339" s="18">
        <v>650.70000000000005</v>
      </c>
      <c r="S339" s="18">
        <v>11684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155437.67000000001</v>
      </c>
      <c r="Z339" s="18">
        <v>9159.09</v>
      </c>
      <c r="AA339" s="18">
        <v>5120.24</v>
      </c>
      <c r="AB339" s="18">
        <v>169717</v>
      </c>
    </row>
    <row r="340" spans="1:31" s="15" customFormat="1" ht="13.5" customHeight="1" x14ac:dyDescent="0.25">
      <c r="A340" s="17">
        <v>2</v>
      </c>
      <c r="B340" s="17" t="s">
        <v>872</v>
      </c>
      <c r="C340" s="17" t="s">
        <v>869</v>
      </c>
      <c r="D340" s="17" t="s">
        <v>873</v>
      </c>
      <c r="E340" s="17" t="s">
        <v>874</v>
      </c>
      <c r="F340" s="17" t="s">
        <v>35</v>
      </c>
      <c r="G340" s="17" t="s">
        <v>875</v>
      </c>
      <c r="H340" s="17">
        <v>84652</v>
      </c>
      <c r="I340" s="17">
        <v>84652</v>
      </c>
      <c r="J340" s="17">
        <v>0</v>
      </c>
      <c r="K340" s="17" t="s">
        <v>302</v>
      </c>
      <c r="L340" s="18">
        <v>103979.01</v>
      </c>
      <c r="M340" s="18">
        <v>14683.17</v>
      </c>
      <c r="N340" s="18">
        <v>962.82</v>
      </c>
      <c r="O340" s="18">
        <v>119625</v>
      </c>
      <c r="P340" s="18">
        <v>687.12</v>
      </c>
      <c r="Q340" s="18">
        <v>1049.8800000000001</v>
      </c>
      <c r="R340" s="18">
        <v>0</v>
      </c>
      <c r="S340" s="18">
        <v>1737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104666.13</v>
      </c>
      <c r="Z340" s="18">
        <v>15733.05</v>
      </c>
      <c r="AA340" s="18">
        <v>962.82</v>
      </c>
      <c r="AB340" s="18">
        <v>121362</v>
      </c>
    </row>
    <row r="341" spans="1:31" s="15" customFormat="1" ht="13.5" customHeight="1" x14ac:dyDescent="0.25">
      <c r="A341" s="17">
        <v>3</v>
      </c>
      <c r="B341" s="17" t="s">
        <v>872</v>
      </c>
      <c r="C341" s="17" t="s">
        <v>869</v>
      </c>
      <c r="D341" s="17" t="s">
        <v>876</v>
      </c>
      <c r="E341" s="17" t="s">
        <v>877</v>
      </c>
      <c r="F341" s="17" t="s">
        <v>35</v>
      </c>
      <c r="G341" s="17" t="s">
        <v>675</v>
      </c>
      <c r="H341" s="17">
        <v>25525</v>
      </c>
      <c r="I341" s="17">
        <v>25525</v>
      </c>
      <c r="J341" s="17">
        <v>0</v>
      </c>
      <c r="K341" s="17" t="s">
        <v>59</v>
      </c>
      <c r="L341" s="18">
        <v>64880.25</v>
      </c>
      <c r="M341" s="18">
        <v>8667.07</v>
      </c>
      <c r="N341" s="18">
        <v>2307.6799999999998</v>
      </c>
      <c r="O341" s="18">
        <v>75855</v>
      </c>
      <c r="P341" s="18">
        <v>715.44</v>
      </c>
      <c r="Q341" s="18">
        <v>669.56</v>
      </c>
      <c r="R341" s="18">
        <v>0</v>
      </c>
      <c r="S341" s="18">
        <v>1385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65595.69</v>
      </c>
      <c r="Z341" s="18">
        <v>9336.6299999999992</v>
      </c>
      <c r="AA341" s="18">
        <v>2307.6799999999998</v>
      </c>
      <c r="AB341" s="18">
        <v>77240</v>
      </c>
    </row>
    <row r="342" spans="1:31" s="15" customFormat="1" ht="13.5" customHeight="1" x14ac:dyDescent="0.25">
      <c r="A342" s="17">
        <v>4</v>
      </c>
      <c r="B342" s="17" t="s">
        <v>868</v>
      </c>
      <c r="C342" s="17" t="s">
        <v>869</v>
      </c>
      <c r="D342" s="17" t="s">
        <v>878</v>
      </c>
      <c r="E342" s="17" t="s">
        <v>879</v>
      </c>
      <c r="F342" s="17" t="s">
        <v>35</v>
      </c>
      <c r="G342" s="17" t="s">
        <v>750</v>
      </c>
      <c r="H342" s="17">
        <v>62685</v>
      </c>
      <c r="I342" s="17">
        <v>62685</v>
      </c>
      <c r="J342" s="17">
        <v>0</v>
      </c>
      <c r="K342" s="17" t="s">
        <v>59</v>
      </c>
      <c r="L342" s="18">
        <v>48142.01</v>
      </c>
      <c r="M342" s="18">
        <v>7014.07</v>
      </c>
      <c r="N342" s="18">
        <v>2372.92</v>
      </c>
      <c r="O342" s="18">
        <v>57529</v>
      </c>
      <c r="P342" s="18">
        <v>330.25</v>
      </c>
      <c r="Q342" s="18">
        <v>503.75</v>
      </c>
      <c r="R342" s="18">
        <v>0</v>
      </c>
      <c r="S342" s="18">
        <v>834</v>
      </c>
      <c r="T342" s="18">
        <v>5460</v>
      </c>
      <c r="U342" s="18">
        <v>0</v>
      </c>
      <c r="V342" s="18">
        <v>0</v>
      </c>
      <c r="W342" s="18">
        <v>0</v>
      </c>
      <c r="X342" s="18"/>
      <c r="Y342" s="18">
        <v>48472.26</v>
      </c>
      <c r="Z342" s="18">
        <v>7517.82</v>
      </c>
      <c r="AA342" s="18">
        <v>2372.92</v>
      </c>
      <c r="AB342" s="18">
        <v>58363</v>
      </c>
    </row>
    <row r="343" spans="1:31" s="15" customFormat="1" ht="13.5" customHeight="1" x14ac:dyDescent="0.25">
      <c r="A343" s="17">
        <v>5</v>
      </c>
      <c r="B343" s="17" t="s">
        <v>872</v>
      </c>
      <c r="C343" s="17" t="s">
        <v>869</v>
      </c>
      <c r="D343" s="17" t="s">
        <v>880</v>
      </c>
      <c r="E343" s="17" t="s">
        <v>881</v>
      </c>
      <c r="F343" s="17" t="s">
        <v>35</v>
      </c>
      <c r="G343" s="17" t="s">
        <v>750</v>
      </c>
      <c r="H343" s="17">
        <v>23901</v>
      </c>
      <c r="I343" s="17">
        <v>23651</v>
      </c>
      <c r="J343" s="17">
        <v>750</v>
      </c>
      <c r="K343" s="17" t="s">
        <v>37</v>
      </c>
      <c r="L343" s="18">
        <v>155182.28</v>
      </c>
      <c r="M343" s="18">
        <v>9022.85</v>
      </c>
      <c r="N343" s="18">
        <v>4433.87</v>
      </c>
      <c r="O343" s="18">
        <v>168639</v>
      </c>
      <c r="P343" s="18">
        <v>7852.08</v>
      </c>
      <c r="Q343" s="18">
        <v>1302.42</v>
      </c>
      <c r="R343" s="18">
        <v>337.5</v>
      </c>
      <c r="S343" s="18">
        <v>9492</v>
      </c>
      <c r="T343" s="18">
        <v>7230</v>
      </c>
      <c r="U343" s="18">
        <v>0</v>
      </c>
      <c r="V343" s="18">
        <v>0</v>
      </c>
      <c r="W343" s="18">
        <v>0</v>
      </c>
      <c r="X343" s="18"/>
      <c r="Y343" s="18">
        <v>163034.35999999999</v>
      </c>
      <c r="Z343" s="18">
        <v>10325.27</v>
      </c>
      <c r="AA343" s="18">
        <v>4771.37</v>
      </c>
      <c r="AB343" s="18">
        <v>178131</v>
      </c>
    </row>
    <row r="344" spans="1:31" s="15" customFormat="1" ht="13.5" customHeight="1" x14ac:dyDescent="0.25">
      <c r="A344" s="17">
        <v>6</v>
      </c>
      <c r="B344" s="17" t="s">
        <v>872</v>
      </c>
      <c r="C344" s="17" t="s">
        <v>869</v>
      </c>
      <c r="D344" s="17" t="s">
        <v>882</v>
      </c>
      <c r="E344" s="17" t="s">
        <v>883</v>
      </c>
      <c r="F344" s="17" t="s">
        <v>35</v>
      </c>
      <c r="G344" s="17" t="s">
        <v>215</v>
      </c>
      <c r="H344" s="17">
        <v>9386</v>
      </c>
      <c r="I344" s="17">
        <v>9188</v>
      </c>
      <c r="J344" s="17">
        <v>594</v>
      </c>
      <c r="K344" s="17" t="s">
        <v>37</v>
      </c>
      <c r="L344" s="18">
        <v>108318.28</v>
      </c>
      <c r="M344" s="18">
        <v>6749.98</v>
      </c>
      <c r="N344" s="18">
        <v>1469.74</v>
      </c>
      <c r="O344" s="18">
        <v>116538</v>
      </c>
      <c r="P344" s="18">
        <v>7455.59</v>
      </c>
      <c r="Q344" s="18">
        <v>893.11</v>
      </c>
      <c r="R344" s="18">
        <v>267.3</v>
      </c>
      <c r="S344" s="18">
        <v>8616</v>
      </c>
      <c r="T344" s="18">
        <v>70</v>
      </c>
      <c r="U344" s="18">
        <v>0</v>
      </c>
      <c r="V344" s="18">
        <v>0</v>
      </c>
      <c r="W344" s="18">
        <v>0</v>
      </c>
      <c r="X344" s="18"/>
      <c r="Y344" s="18">
        <v>115773.87</v>
      </c>
      <c r="Z344" s="18">
        <v>7643.09</v>
      </c>
      <c r="AA344" s="18">
        <v>1737.04</v>
      </c>
      <c r="AB344" s="18">
        <v>125154</v>
      </c>
    </row>
    <row r="345" spans="1:31" s="15" customFormat="1" ht="13.5" customHeight="1" x14ac:dyDescent="0.25">
      <c r="A345" s="17">
        <v>7</v>
      </c>
      <c r="B345" s="17" t="s">
        <v>872</v>
      </c>
      <c r="C345" s="17" t="s">
        <v>869</v>
      </c>
      <c r="D345" s="17" t="s">
        <v>884</v>
      </c>
      <c r="E345" s="17" t="s">
        <v>885</v>
      </c>
      <c r="F345" s="17" t="s">
        <v>35</v>
      </c>
      <c r="G345" s="17" t="s">
        <v>218</v>
      </c>
      <c r="H345" s="17">
        <v>20685</v>
      </c>
      <c r="I345" s="17">
        <v>19987</v>
      </c>
      <c r="J345" s="17">
        <v>698</v>
      </c>
      <c r="K345" s="17" t="s">
        <v>37</v>
      </c>
      <c r="L345" s="18">
        <v>122169.19</v>
      </c>
      <c r="M345" s="18">
        <v>7143.22</v>
      </c>
      <c r="N345" s="18">
        <v>2485.59</v>
      </c>
      <c r="O345" s="18">
        <v>131798</v>
      </c>
      <c r="P345" s="18">
        <v>5685.41</v>
      </c>
      <c r="Q345" s="18">
        <v>1020.49</v>
      </c>
      <c r="R345" s="18">
        <v>314.10000000000002</v>
      </c>
      <c r="S345" s="18">
        <v>7020</v>
      </c>
      <c r="T345" s="18">
        <v>5190</v>
      </c>
      <c r="U345" s="18">
        <v>0</v>
      </c>
      <c r="V345" s="18">
        <v>0</v>
      </c>
      <c r="W345" s="18">
        <v>0</v>
      </c>
      <c r="X345" s="18"/>
      <c r="Y345" s="18">
        <v>127854.6</v>
      </c>
      <c r="Z345" s="18">
        <v>8163.71</v>
      </c>
      <c r="AA345" s="18">
        <v>2799.69</v>
      </c>
      <c r="AB345" s="18">
        <v>138818</v>
      </c>
    </row>
    <row r="346" spans="1:31" s="15" customFormat="1" ht="13.5" customHeight="1" x14ac:dyDescent="0.25">
      <c r="A346" s="17">
        <v>8</v>
      </c>
      <c r="B346" s="17" t="s">
        <v>888</v>
      </c>
      <c r="C346" s="17" t="s">
        <v>869</v>
      </c>
      <c r="D346" s="17" t="s">
        <v>889</v>
      </c>
      <c r="E346" s="17" t="s">
        <v>890</v>
      </c>
      <c r="F346" s="17" t="s">
        <v>35</v>
      </c>
      <c r="G346" s="17" t="s">
        <v>891</v>
      </c>
      <c r="H346" s="17">
        <v>13901</v>
      </c>
      <c r="I346" s="17">
        <v>13500</v>
      </c>
      <c r="J346" s="17">
        <v>401</v>
      </c>
      <c r="K346" s="17" t="s">
        <v>37</v>
      </c>
      <c r="L346" s="18">
        <v>61347.05</v>
      </c>
      <c r="M346" s="18">
        <v>4299.55</v>
      </c>
      <c r="N346" s="18">
        <v>1523.4</v>
      </c>
      <c r="O346" s="18">
        <v>67170</v>
      </c>
      <c r="P346" s="18">
        <v>2740.8</v>
      </c>
      <c r="Q346" s="18">
        <v>515.75</v>
      </c>
      <c r="R346" s="18">
        <v>180.45</v>
      </c>
      <c r="S346" s="18">
        <v>3437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64087.85</v>
      </c>
      <c r="Z346" s="18">
        <v>4815.3</v>
      </c>
      <c r="AA346" s="18">
        <v>1703.85</v>
      </c>
      <c r="AB346" s="18">
        <v>70607</v>
      </c>
    </row>
    <row r="347" spans="1:31" s="15" customFormat="1" ht="13.5" customHeight="1" x14ac:dyDescent="0.25">
      <c r="A347" s="17">
        <v>9</v>
      </c>
      <c r="B347" s="17" t="s">
        <v>888</v>
      </c>
      <c r="C347" s="17" t="s">
        <v>869</v>
      </c>
      <c r="D347" s="17" t="s">
        <v>892</v>
      </c>
      <c r="E347" s="17" t="s">
        <v>893</v>
      </c>
      <c r="F347" s="17" t="s">
        <v>35</v>
      </c>
      <c r="G347" s="17" t="s">
        <v>891</v>
      </c>
      <c r="H347" s="17">
        <v>9894</v>
      </c>
      <c r="I347" s="17">
        <v>9894</v>
      </c>
      <c r="J347" s="17">
        <v>0</v>
      </c>
      <c r="K347" s="17" t="s">
        <v>302</v>
      </c>
      <c r="L347" s="18">
        <v>87418.39</v>
      </c>
      <c r="M347" s="18">
        <v>7080.61</v>
      </c>
      <c r="N347" s="18">
        <v>0</v>
      </c>
      <c r="O347" s="18">
        <v>94499</v>
      </c>
      <c r="P347" s="18">
        <v>550.33000000000004</v>
      </c>
      <c r="Q347" s="18">
        <v>871.67</v>
      </c>
      <c r="R347" s="18">
        <v>0</v>
      </c>
      <c r="S347" s="18">
        <v>1422</v>
      </c>
      <c r="T347" s="18">
        <v>250</v>
      </c>
      <c r="U347" s="18">
        <v>0</v>
      </c>
      <c r="V347" s="18">
        <v>0</v>
      </c>
      <c r="W347" s="18">
        <v>0</v>
      </c>
      <c r="X347" s="18"/>
      <c r="Y347" s="18">
        <v>87968.72</v>
      </c>
      <c r="Z347" s="18">
        <v>7952.28</v>
      </c>
      <c r="AA347" s="18">
        <v>0</v>
      </c>
      <c r="AB347" s="18">
        <v>95921</v>
      </c>
    </row>
    <row r="348" spans="1:31" s="15" customFormat="1" ht="13.5" customHeight="1" x14ac:dyDescent="0.25">
      <c r="A348" s="17">
        <v>10</v>
      </c>
      <c r="B348" s="17" t="s">
        <v>888</v>
      </c>
      <c r="C348" s="17" t="s">
        <v>869</v>
      </c>
      <c r="D348" s="17" t="s">
        <v>894</v>
      </c>
      <c r="E348" s="17" t="s">
        <v>895</v>
      </c>
      <c r="F348" s="17" t="s">
        <v>35</v>
      </c>
      <c r="G348" s="17" t="s">
        <v>891</v>
      </c>
      <c r="H348" s="17">
        <v>38655</v>
      </c>
      <c r="I348" s="17">
        <v>38655</v>
      </c>
      <c r="J348" s="17">
        <v>0</v>
      </c>
      <c r="K348" s="17" t="s">
        <v>302</v>
      </c>
      <c r="L348" s="18">
        <v>112423.75</v>
      </c>
      <c r="M348" s="18">
        <v>7238.6</v>
      </c>
      <c r="N348" s="18">
        <v>1492.65</v>
      </c>
      <c r="O348" s="18">
        <v>121155</v>
      </c>
      <c r="P348" s="18">
        <v>549.85</v>
      </c>
      <c r="Q348" s="18">
        <v>1137.1500000000001</v>
      </c>
      <c r="R348" s="18">
        <v>0</v>
      </c>
      <c r="S348" s="18">
        <v>1687</v>
      </c>
      <c r="T348" s="18">
        <v>10210</v>
      </c>
      <c r="U348" s="18">
        <v>0</v>
      </c>
      <c r="V348" s="18">
        <v>0</v>
      </c>
      <c r="W348" s="18">
        <v>0</v>
      </c>
      <c r="X348" s="18"/>
      <c r="Y348" s="18">
        <v>112973.6</v>
      </c>
      <c r="Z348" s="18">
        <v>8375.75</v>
      </c>
      <c r="AA348" s="18">
        <v>1492.65</v>
      </c>
      <c r="AB348" s="18">
        <v>122842</v>
      </c>
    </row>
    <row r="349" spans="1:31" s="15" customFormat="1" ht="13.5" customHeight="1" x14ac:dyDescent="0.25">
      <c r="A349" s="17">
        <v>11</v>
      </c>
      <c r="B349" s="17" t="s">
        <v>888</v>
      </c>
      <c r="C349" s="17" t="s">
        <v>869</v>
      </c>
      <c r="D349" s="17" t="s">
        <v>896</v>
      </c>
      <c r="E349" s="17" t="s">
        <v>897</v>
      </c>
      <c r="F349" s="17" t="s">
        <v>35</v>
      </c>
      <c r="G349" s="17" t="s">
        <v>891</v>
      </c>
      <c r="H349" s="17">
        <v>93288</v>
      </c>
      <c r="I349" s="17">
        <v>91932</v>
      </c>
      <c r="J349" s="17">
        <v>1356</v>
      </c>
      <c r="K349" s="17" t="s">
        <v>37</v>
      </c>
      <c r="L349" s="18">
        <v>141279.82</v>
      </c>
      <c r="M349" s="18">
        <v>8358.19</v>
      </c>
      <c r="N349" s="18">
        <v>4100.99</v>
      </c>
      <c r="O349" s="18">
        <v>153739</v>
      </c>
      <c r="P349" s="18">
        <v>7698.06</v>
      </c>
      <c r="Q349" s="18">
        <v>1396.74</v>
      </c>
      <c r="R349" s="18">
        <v>610.20000000000005</v>
      </c>
      <c r="S349" s="18">
        <v>9705</v>
      </c>
      <c r="T349" s="18">
        <v>1910</v>
      </c>
      <c r="U349" s="18">
        <v>0</v>
      </c>
      <c r="V349" s="18">
        <v>0</v>
      </c>
      <c r="W349" s="18">
        <v>0</v>
      </c>
      <c r="X349" s="18"/>
      <c r="Y349" s="18">
        <v>148977.88</v>
      </c>
      <c r="Z349" s="18">
        <v>9754.93</v>
      </c>
      <c r="AA349" s="18">
        <v>4711.1899999999996</v>
      </c>
      <c r="AB349" s="18">
        <v>163444</v>
      </c>
    </row>
    <row r="350" spans="1:31" s="15" customFormat="1" ht="13.5" customHeight="1" x14ac:dyDescent="0.25">
      <c r="A350" s="17">
        <v>12</v>
      </c>
      <c r="B350" s="17" t="s">
        <v>888</v>
      </c>
      <c r="C350" s="17" t="s">
        <v>869</v>
      </c>
      <c r="D350" s="17" t="s">
        <v>898</v>
      </c>
      <c r="E350" s="17" t="s">
        <v>899</v>
      </c>
      <c r="F350" s="17" t="s">
        <v>35</v>
      </c>
      <c r="G350" s="17" t="s">
        <v>900</v>
      </c>
      <c r="H350" s="17">
        <v>61969</v>
      </c>
      <c r="I350" s="17">
        <v>61969</v>
      </c>
      <c r="J350" s="17">
        <v>0</v>
      </c>
      <c r="K350" s="17" t="s">
        <v>302</v>
      </c>
      <c r="L350" s="18">
        <v>217599.55</v>
      </c>
      <c r="M350" s="18">
        <v>12785.17</v>
      </c>
      <c r="N350" s="18">
        <v>6861.28</v>
      </c>
      <c r="O350" s="18">
        <v>237246</v>
      </c>
      <c r="P350" s="18">
        <v>852.79</v>
      </c>
      <c r="Q350" s="18">
        <v>2241.21</v>
      </c>
      <c r="R350" s="18">
        <v>0</v>
      </c>
      <c r="S350" s="18">
        <v>3094</v>
      </c>
      <c r="T350" s="18">
        <v>18510</v>
      </c>
      <c r="U350" s="18">
        <v>0</v>
      </c>
      <c r="V350" s="18">
        <v>0</v>
      </c>
      <c r="W350" s="18">
        <v>0</v>
      </c>
      <c r="X350" s="18"/>
      <c r="Y350" s="18">
        <v>218452.34</v>
      </c>
      <c r="Z350" s="18">
        <v>15026.38</v>
      </c>
      <c r="AA350" s="18">
        <v>6861.28</v>
      </c>
      <c r="AB350" s="18">
        <v>240340</v>
      </c>
    </row>
    <row r="351" spans="1:31" s="15" customFormat="1" ht="13.5" customHeight="1" x14ac:dyDescent="0.25">
      <c r="A351" s="17">
        <v>13</v>
      </c>
      <c r="B351" s="17" t="s">
        <v>888</v>
      </c>
      <c r="C351" s="17" t="s">
        <v>869</v>
      </c>
      <c r="D351" s="17" t="s">
        <v>901</v>
      </c>
      <c r="E351" s="17" t="s">
        <v>902</v>
      </c>
      <c r="F351" s="17" t="s">
        <v>35</v>
      </c>
      <c r="G351" s="17" t="s">
        <v>903</v>
      </c>
      <c r="H351" s="17">
        <v>47745</v>
      </c>
      <c r="I351" s="17">
        <v>45948</v>
      </c>
      <c r="J351" s="17">
        <v>1797</v>
      </c>
      <c r="K351" s="17" t="s">
        <v>37</v>
      </c>
      <c r="L351" s="18">
        <v>116837.25</v>
      </c>
      <c r="M351" s="18">
        <v>12497.27</v>
      </c>
      <c r="N351" s="18">
        <v>6099.48</v>
      </c>
      <c r="O351" s="18">
        <v>135434</v>
      </c>
      <c r="P351" s="18">
        <v>10728.78</v>
      </c>
      <c r="Q351" s="18">
        <v>1198.57</v>
      </c>
      <c r="R351" s="18">
        <v>808.65</v>
      </c>
      <c r="S351" s="18">
        <v>12736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127566.03</v>
      </c>
      <c r="Z351" s="18">
        <v>13695.84</v>
      </c>
      <c r="AA351" s="18">
        <v>6908.13</v>
      </c>
      <c r="AB351" s="18">
        <v>148170</v>
      </c>
    </row>
    <row r="352" spans="1:31" s="15" customFormat="1" ht="13.5" customHeight="1" x14ac:dyDescent="0.25">
      <c r="A352" s="17">
        <v>14</v>
      </c>
      <c r="B352" s="17" t="s">
        <v>888</v>
      </c>
      <c r="C352" s="17" t="s">
        <v>869</v>
      </c>
      <c r="D352" s="17" t="s">
        <v>904</v>
      </c>
      <c r="E352" s="17" t="s">
        <v>905</v>
      </c>
      <c r="F352" s="17" t="s">
        <v>35</v>
      </c>
      <c r="G352" s="17" t="s">
        <v>906</v>
      </c>
      <c r="H352" s="17">
        <v>88</v>
      </c>
      <c r="I352" s="17">
        <v>88</v>
      </c>
      <c r="J352" s="17">
        <v>0</v>
      </c>
      <c r="K352" s="17" t="s">
        <v>59</v>
      </c>
      <c r="L352" s="18">
        <v>7456.21</v>
      </c>
      <c r="M352" s="18">
        <v>885.9</v>
      </c>
      <c r="N352" s="18">
        <v>0.89</v>
      </c>
      <c r="O352" s="18">
        <v>8343</v>
      </c>
      <c r="P352" s="18">
        <v>329.94</v>
      </c>
      <c r="Q352" s="18">
        <v>73.06</v>
      </c>
      <c r="R352" s="18">
        <v>0</v>
      </c>
      <c r="S352" s="18">
        <v>403</v>
      </c>
      <c r="T352" s="18">
        <v>160</v>
      </c>
      <c r="U352" s="18">
        <v>0</v>
      </c>
      <c r="V352" s="18">
        <v>0</v>
      </c>
      <c r="W352" s="18">
        <v>0</v>
      </c>
      <c r="X352" s="18"/>
      <c r="Y352" s="18">
        <v>7786.15</v>
      </c>
      <c r="Z352" s="18">
        <v>958.96</v>
      </c>
      <c r="AA352" s="18">
        <v>0.89</v>
      </c>
      <c r="AB352" s="18">
        <v>8746</v>
      </c>
    </row>
    <row r="353" spans="1:28" s="15" customFormat="1" ht="13.5" customHeight="1" x14ac:dyDescent="0.25">
      <c r="A353" s="17">
        <v>15</v>
      </c>
      <c r="B353" s="17" t="s">
        <v>888</v>
      </c>
      <c r="C353" s="17" t="s">
        <v>869</v>
      </c>
      <c r="D353" s="17" t="s">
        <v>907</v>
      </c>
      <c r="E353" s="17" t="s">
        <v>908</v>
      </c>
      <c r="F353" s="17" t="s">
        <v>35</v>
      </c>
      <c r="G353" s="17" t="s">
        <v>909</v>
      </c>
      <c r="H353" s="17">
        <v>63414</v>
      </c>
      <c r="I353" s="17">
        <v>62201</v>
      </c>
      <c r="J353" s="17">
        <v>1213</v>
      </c>
      <c r="K353" s="17" t="s">
        <v>37</v>
      </c>
      <c r="L353" s="18">
        <v>147602.23999999999</v>
      </c>
      <c r="M353" s="18">
        <v>8335.1200000000008</v>
      </c>
      <c r="N353" s="18">
        <v>4374.6400000000003</v>
      </c>
      <c r="O353" s="18">
        <v>160312</v>
      </c>
      <c r="P353" s="18">
        <v>7780.67</v>
      </c>
      <c r="Q353" s="18">
        <v>1239.48</v>
      </c>
      <c r="R353" s="18">
        <v>545.85</v>
      </c>
      <c r="S353" s="18">
        <v>9566</v>
      </c>
      <c r="T353" s="18">
        <v>0</v>
      </c>
      <c r="U353" s="18">
        <v>0</v>
      </c>
      <c r="V353" s="18">
        <v>0</v>
      </c>
      <c r="W353" s="18">
        <v>0</v>
      </c>
      <c r="X353" s="18"/>
      <c r="Y353" s="18">
        <v>155382.91</v>
      </c>
      <c r="Z353" s="18">
        <v>9574.6</v>
      </c>
      <c r="AA353" s="18">
        <v>4920.49</v>
      </c>
      <c r="AB353" s="18">
        <v>169878</v>
      </c>
    </row>
    <row r="354" spans="1:28" s="15" customFormat="1" ht="13.5" customHeight="1" x14ac:dyDescent="0.25">
      <c r="A354" s="17">
        <v>16</v>
      </c>
      <c r="B354" s="17" t="s">
        <v>888</v>
      </c>
      <c r="C354" s="17" t="s">
        <v>869</v>
      </c>
      <c r="D354" s="17" t="s">
        <v>910</v>
      </c>
      <c r="E354" s="17" t="s">
        <v>911</v>
      </c>
      <c r="F354" s="17" t="s">
        <v>35</v>
      </c>
      <c r="G354" s="17" t="s">
        <v>912</v>
      </c>
      <c r="H354" s="17">
        <v>11001</v>
      </c>
      <c r="I354" s="17">
        <v>10989</v>
      </c>
      <c r="J354" s="17">
        <v>36</v>
      </c>
      <c r="K354" s="17" t="s">
        <v>37</v>
      </c>
      <c r="L354" s="18">
        <v>108792.81</v>
      </c>
      <c r="M354" s="18">
        <v>10287.42</v>
      </c>
      <c r="N354" s="18">
        <v>6300.77</v>
      </c>
      <c r="O354" s="18">
        <v>125381</v>
      </c>
      <c r="P354" s="18">
        <v>1204.25</v>
      </c>
      <c r="Q354" s="18">
        <v>1111.55</v>
      </c>
      <c r="R354" s="18">
        <v>16.2</v>
      </c>
      <c r="S354" s="18">
        <v>2332</v>
      </c>
      <c r="T354" s="18">
        <v>2670</v>
      </c>
      <c r="U354" s="18">
        <v>0</v>
      </c>
      <c r="V354" s="18">
        <v>0</v>
      </c>
      <c r="W354" s="18">
        <v>0</v>
      </c>
      <c r="X354" s="18"/>
      <c r="Y354" s="18">
        <v>109997.06</v>
      </c>
      <c r="Z354" s="18">
        <v>11398.97</v>
      </c>
      <c r="AA354" s="18">
        <v>6316.97</v>
      </c>
      <c r="AB354" s="18">
        <v>127713</v>
      </c>
    </row>
    <row r="355" spans="1:28" s="15" customFormat="1" ht="13.5" customHeight="1" x14ac:dyDescent="0.25">
      <c r="A355" s="17">
        <v>17</v>
      </c>
      <c r="B355" s="17" t="s">
        <v>888</v>
      </c>
      <c r="C355" s="17" t="s">
        <v>869</v>
      </c>
      <c r="D355" s="17" t="s">
        <v>913</v>
      </c>
      <c r="E355" s="17" t="s">
        <v>914</v>
      </c>
      <c r="F355" s="17" t="s">
        <v>35</v>
      </c>
      <c r="G355" s="17" t="s">
        <v>912</v>
      </c>
      <c r="H355" s="17">
        <v>11099</v>
      </c>
      <c r="I355" s="17">
        <v>11099</v>
      </c>
      <c r="J355" s="17">
        <v>0</v>
      </c>
      <c r="K355" s="17" t="s">
        <v>59</v>
      </c>
      <c r="L355" s="18">
        <v>87185.15</v>
      </c>
      <c r="M355" s="18">
        <v>21109.64</v>
      </c>
      <c r="N355" s="18">
        <v>178.21</v>
      </c>
      <c r="O355" s="18">
        <v>108473</v>
      </c>
      <c r="P355" s="18">
        <v>577.63</v>
      </c>
      <c r="Q355" s="18">
        <v>871.37</v>
      </c>
      <c r="R355" s="18">
        <v>0</v>
      </c>
      <c r="S355" s="18">
        <v>1449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87762.78</v>
      </c>
      <c r="Z355" s="18">
        <v>21981.01</v>
      </c>
      <c r="AA355" s="18">
        <v>178.21</v>
      </c>
      <c r="AB355" s="18">
        <v>109922</v>
      </c>
    </row>
    <row r="356" spans="1:28" s="15" customFormat="1" ht="13.5" customHeight="1" x14ac:dyDescent="0.25">
      <c r="A356" s="17">
        <v>18</v>
      </c>
      <c r="B356" s="17" t="s">
        <v>888</v>
      </c>
      <c r="C356" s="17" t="s">
        <v>869</v>
      </c>
      <c r="D356" s="17" t="s">
        <v>915</v>
      </c>
      <c r="E356" s="17" t="s">
        <v>916</v>
      </c>
      <c r="F356" s="17" t="s">
        <v>35</v>
      </c>
      <c r="G356" s="17" t="s">
        <v>917</v>
      </c>
      <c r="H356" s="17">
        <v>1000</v>
      </c>
      <c r="I356" s="17">
        <v>1000</v>
      </c>
      <c r="J356" s="17">
        <v>0</v>
      </c>
      <c r="K356" s="17" t="s">
        <v>302</v>
      </c>
      <c r="L356" s="18">
        <v>17324.23</v>
      </c>
      <c r="M356" s="18">
        <v>3189.98</v>
      </c>
      <c r="N356" s="18">
        <v>5.79</v>
      </c>
      <c r="O356" s="18">
        <v>20520</v>
      </c>
      <c r="P356" s="18">
        <v>577.9</v>
      </c>
      <c r="Q356" s="18">
        <v>171.1</v>
      </c>
      <c r="R356" s="18">
        <v>0</v>
      </c>
      <c r="S356" s="18">
        <v>749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18">
        <v>17902.13</v>
      </c>
      <c r="Z356" s="18">
        <v>3361.08</v>
      </c>
      <c r="AA356" s="18">
        <v>5.79</v>
      </c>
      <c r="AB356" s="18">
        <v>21269</v>
      </c>
    </row>
    <row r="357" spans="1:28" s="15" customFormat="1" ht="13.5" customHeight="1" x14ac:dyDescent="0.25">
      <c r="A357" s="17">
        <v>19</v>
      </c>
      <c r="B357" s="17" t="s">
        <v>918</v>
      </c>
      <c r="C357" s="17" t="s">
        <v>869</v>
      </c>
      <c r="D357" s="17" t="s">
        <v>919</v>
      </c>
      <c r="E357" s="17" t="s">
        <v>920</v>
      </c>
      <c r="F357" s="17" t="s">
        <v>35</v>
      </c>
      <c r="G357" s="17" t="s">
        <v>921</v>
      </c>
      <c r="H357" s="17">
        <v>540</v>
      </c>
      <c r="I357" s="17">
        <v>540</v>
      </c>
      <c r="J357" s="17">
        <v>0</v>
      </c>
      <c r="K357" s="17" t="s">
        <v>59</v>
      </c>
      <c r="L357" s="18">
        <v>26322.79</v>
      </c>
      <c r="M357" s="18">
        <v>4738.41</v>
      </c>
      <c r="N357" s="18">
        <v>117.8</v>
      </c>
      <c r="O357" s="18">
        <v>31179</v>
      </c>
      <c r="P357" s="18">
        <v>852.45</v>
      </c>
      <c r="Q357" s="18">
        <v>260.55</v>
      </c>
      <c r="R357" s="18">
        <v>0</v>
      </c>
      <c r="S357" s="18">
        <v>1113</v>
      </c>
      <c r="T357" s="18">
        <v>0</v>
      </c>
      <c r="U357" s="18">
        <v>0</v>
      </c>
      <c r="V357" s="18">
        <v>0</v>
      </c>
      <c r="W357" s="18">
        <v>0</v>
      </c>
      <c r="X357" s="18"/>
      <c r="Y357" s="18">
        <v>27175.24</v>
      </c>
      <c r="Z357" s="18">
        <v>4998.96</v>
      </c>
      <c r="AA357" s="18">
        <v>117.8</v>
      </c>
      <c r="AB357" s="18">
        <v>32292</v>
      </c>
    </row>
    <row r="358" spans="1:28" s="15" customFormat="1" ht="13.5" customHeight="1" x14ac:dyDescent="0.25">
      <c r="A358" s="17">
        <v>20</v>
      </c>
      <c r="B358" s="17" t="s">
        <v>888</v>
      </c>
      <c r="C358" s="17" t="s">
        <v>869</v>
      </c>
      <c r="D358" s="17" t="s">
        <v>922</v>
      </c>
      <c r="E358" s="17" t="s">
        <v>923</v>
      </c>
      <c r="F358" s="17" t="s">
        <v>35</v>
      </c>
      <c r="G358" s="17" t="s">
        <v>924</v>
      </c>
      <c r="H358" s="17">
        <v>12455</v>
      </c>
      <c r="I358" s="17">
        <v>12455</v>
      </c>
      <c r="J358" s="17">
        <v>0</v>
      </c>
      <c r="K358" s="17" t="s">
        <v>59</v>
      </c>
      <c r="L358" s="18">
        <v>85241.59</v>
      </c>
      <c r="M358" s="18">
        <v>5946.41</v>
      </c>
      <c r="N358" s="18">
        <v>0</v>
      </c>
      <c r="O358" s="18">
        <v>91188</v>
      </c>
      <c r="P358" s="18">
        <v>852.09</v>
      </c>
      <c r="Q358" s="18">
        <v>848.91</v>
      </c>
      <c r="R358" s="18">
        <v>0</v>
      </c>
      <c r="S358" s="18">
        <v>1701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86093.68</v>
      </c>
      <c r="Z358" s="18">
        <v>6795.32</v>
      </c>
      <c r="AA358" s="18">
        <v>0</v>
      </c>
      <c r="AB358" s="18">
        <v>92889</v>
      </c>
    </row>
    <row r="359" spans="1:28" s="15" customFormat="1" ht="13.5" customHeight="1" x14ac:dyDescent="0.25">
      <c r="A359" s="17">
        <v>21</v>
      </c>
      <c r="B359" s="17" t="s">
        <v>888</v>
      </c>
      <c r="C359" s="17" t="s">
        <v>869</v>
      </c>
      <c r="D359" s="17" t="s">
        <v>925</v>
      </c>
      <c r="E359" s="17" t="s">
        <v>926</v>
      </c>
      <c r="F359" s="17" t="s">
        <v>35</v>
      </c>
      <c r="G359" s="17" t="s">
        <v>924</v>
      </c>
      <c r="H359" s="17">
        <v>80535</v>
      </c>
      <c r="I359" s="17">
        <v>78883</v>
      </c>
      <c r="J359" s="17">
        <v>1652</v>
      </c>
      <c r="K359" s="17" t="s">
        <v>37</v>
      </c>
      <c r="L359" s="18">
        <v>149568.23000000001</v>
      </c>
      <c r="M359" s="18">
        <v>8527.19</v>
      </c>
      <c r="N359" s="18">
        <v>5722.58</v>
      </c>
      <c r="O359" s="18">
        <v>163818</v>
      </c>
      <c r="P359" s="18">
        <v>10801.53</v>
      </c>
      <c r="Q359" s="18">
        <v>1256.07</v>
      </c>
      <c r="R359" s="18">
        <v>743.4</v>
      </c>
      <c r="S359" s="18">
        <v>12801</v>
      </c>
      <c r="T359" s="18">
        <v>10</v>
      </c>
      <c r="U359" s="18">
        <v>0</v>
      </c>
      <c r="V359" s="18">
        <v>0</v>
      </c>
      <c r="W359" s="18">
        <v>0</v>
      </c>
      <c r="X359" s="18"/>
      <c r="Y359" s="18">
        <v>160369.76</v>
      </c>
      <c r="Z359" s="18">
        <v>9783.26</v>
      </c>
      <c r="AA359" s="18">
        <v>6465.98</v>
      </c>
      <c r="AB359" s="18">
        <v>176619</v>
      </c>
    </row>
    <row r="360" spans="1:28" s="15" customFormat="1" ht="13.5" customHeight="1" x14ac:dyDescent="0.25">
      <c r="A360" s="17">
        <v>22</v>
      </c>
      <c r="B360" s="17" t="s">
        <v>927</v>
      </c>
      <c r="C360" s="17" t="s">
        <v>928</v>
      </c>
      <c r="D360" s="17" t="s">
        <v>929</v>
      </c>
      <c r="E360" s="17" t="s">
        <v>930</v>
      </c>
      <c r="F360" s="17" t="s">
        <v>35</v>
      </c>
      <c r="G360" s="17" t="s">
        <v>931</v>
      </c>
      <c r="H360" s="17">
        <v>355</v>
      </c>
      <c r="I360" s="17">
        <v>355</v>
      </c>
      <c r="J360" s="17">
        <v>0</v>
      </c>
      <c r="K360" s="17" t="s">
        <v>59</v>
      </c>
      <c r="L360" s="18">
        <v>10668.66</v>
      </c>
      <c r="M360" s="18">
        <v>802.58</v>
      </c>
      <c r="N360" s="18">
        <v>152.76</v>
      </c>
      <c r="O360" s="18">
        <v>11624</v>
      </c>
      <c r="P360" s="18">
        <v>550.04999999999995</v>
      </c>
      <c r="Q360" s="18">
        <v>105.95</v>
      </c>
      <c r="R360" s="18">
        <v>0</v>
      </c>
      <c r="S360" s="18">
        <v>656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11218.71</v>
      </c>
      <c r="Z360" s="18">
        <v>908.53</v>
      </c>
      <c r="AA360" s="18">
        <v>152.76</v>
      </c>
      <c r="AB360" s="18">
        <v>12280</v>
      </c>
    </row>
    <row r="361" spans="1:28" s="22" customFormat="1" ht="13.5" customHeight="1" x14ac:dyDescent="0.25">
      <c r="A361" s="19"/>
      <c r="B361" s="19"/>
      <c r="C361" s="10" t="s">
        <v>71</v>
      </c>
      <c r="D361" s="19"/>
      <c r="E361" s="19"/>
      <c r="F361" s="19"/>
      <c r="G361" s="19"/>
      <c r="H361" s="19"/>
      <c r="I361" s="19"/>
      <c r="J361" s="19">
        <f>SUM(J339:J360)</f>
        <v>9943</v>
      </c>
      <c r="K361" s="19"/>
      <c r="L361" s="19">
        <f t="shared" ref="L361:AB361" si="80">SUM(L339:L360)</f>
        <v>2125361.6700000004</v>
      </c>
      <c r="M361" s="19">
        <f t="shared" si="80"/>
        <v>177302.93</v>
      </c>
      <c r="N361" s="19">
        <f t="shared" si="80"/>
        <v>55433.4</v>
      </c>
      <c r="O361" s="19">
        <f t="shared" si="80"/>
        <v>2358098</v>
      </c>
      <c r="P361" s="19">
        <f t="shared" si="80"/>
        <v>79187.749999999985</v>
      </c>
      <c r="Q361" s="19">
        <f t="shared" si="80"/>
        <v>19956.899999999998</v>
      </c>
      <c r="R361" s="19">
        <f t="shared" si="80"/>
        <v>4474.3499999999995</v>
      </c>
      <c r="S361" s="19">
        <f t="shared" si="80"/>
        <v>103619</v>
      </c>
      <c r="T361" s="19">
        <f t="shared" si="80"/>
        <v>51670</v>
      </c>
      <c r="U361" s="19">
        <f t="shared" si="80"/>
        <v>0</v>
      </c>
      <c r="V361" s="19">
        <f t="shared" si="80"/>
        <v>0</v>
      </c>
      <c r="W361" s="19">
        <f t="shared" si="80"/>
        <v>0</v>
      </c>
      <c r="X361" s="19">
        <f t="shared" si="80"/>
        <v>0</v>
      </c>
      <c r="Y361" s="19">
        <f t="shared" si="80"/>
        <v>2204549.42</v>
      </c>
      <c r="Z361" s="19">
        <f t="shared" si="80"/>
        <v>197259.83000000002</v>
      </c>
      <c r="AA361" s="19">
        <f t="shared" si="80"/>
        <v>59907.749999999993</v>
      </c>
      <c r="AB361" s="19">
        <f t="shared" si="80"/>
        <v>2461717</v>
      </c>
    </row>
    <row r="362" spans="1:28" s="15" customFormat="1" ht="13.5" customHeight="1" x14ac:dyDescent="0.25">
      <c r="A362" s="17">
        <v>1</v>
      </c>
      <c r="B362" s="17" t="s">
        <v>872</v>
      </c>
      <c r="C362" s="17" t="s">
        <v>869</v>
      </c>
      <c r="D362" s="17" t="s">
        <v>932</v>
      </c>
      <c r="E362" s="17" t="s">
        <v>933</v>
      </c>
      <c r="F362" s="17" t="s">
        <v>75</v>
      </c>
      <c r="G362" s="17" t="s">
        <v>76</v>
      </c>
      <c r="H362" s="17">
        <v>5903</v>
      </c>
      <c r="I362" s="17">
        <v>5794</v>
      </c>
      <c r="J362" s="17">
        <v>109</v>
      </c>
      <c r="K362" s="17" t="s">
        <v>37</v>
      </c>
      <c r="L362" s="18">
        <v>27146.45</v>
      </c>
      <c r="M362" s="18">
        <v>4348.62</v>
      </c>
      <c r="N362" s="18">
        <v>2002.93</v>
      </c>
      <c r="O362" s="18">
        <v>33498</v>
      </c>
      <c r="P362" s="18">
        <v>933.44</v>
      </c>
      <c r="Q362" s="18">
        <v>239.32</v>
      </c>
      <c r="R362" s="18">
        <v>65.239999999999995</v>
      </c>
      <c r="S362" s="18">
        <v>1238</v>
      </c>
      <c r="T362" s="18">
        <v>270</v>
      </c>
      <c r="U362" s="18">
        <v>0</v>
      </c>
      <c r="V362" s="18">
        <v>0</v>
      </c>
      <c r="W362" s="18">
        <v>0</v>
      </c>
      <c r="X362" s="18"/>
      <c r="Y362" s="18">
        <v>28079.89</v>
      </c>
      <c r="Z362" s="18">
        <v>4587.9399999999996</v>
      </c>
      <c r="AA362" s="18">
        <v>2068.17</v>
      </c>
      <c r="AB362" s="18">
        <v>34736</v>
      </c>
    </row>
    <row r="363" spans="1:28" s="15" customFormat="1" ht="13.5" customHeight="1" x14ac:dyDescent="0.25">
      <c r="A363" s="17">
        <v>2</v>
      </c>
      <c r="B363" s="17" t="s">
        <v>872</v>
      </c>
      <c r="C363" s="17" t="s">
        <v>869</v>
      </c>
      <c r="D363" s="17" t="s">
        <v>934</v>
      </c>
      <c r="E363" s="17" t="s">
        <v>935</v>
      </c>
      <c r="F363" s="17" t="s">
        <v>75</v>
      </c>
      <c r="G363" s="17" t="s">
        <v>76</v>
      </c>
      <c r="H363" s="17">
        <v>7506</v>
      </c>
      <c r="I363" s="17">
        <v>7278</v>
      </c>
      <c r="J363" s="17">
        <v>228</v>
      </c>
      <c r="K363" s="17" t="s">
        <v>37</v>
      </c>
      <c r="L363" s="18">
        <v>21566.41</v>
      </c>
      <c r="M363" s="18">
        <v>1256.3900000000001</v>
      </c>
      <c r="N363" s="18">
        <v>2644.2</v>
      </c>
      <c r="O363" s="18">
        <v>25467</v>
      </c>
      <c r="P363" s="18">
        <v>1715.82</v>
      </c>
      <c r="Q363" s="18">
        <v>196.72</v>
      </c>
      <c r="R363" s="18">
        <v>136.46</v>
      </c>
      <c r="S363" s="18">
        <v>2049</v>
      </c>
      <c r="T363" s="18">
        <v>860</v>
      </c>
      <c r="U363" s="18">
        <v>0</v>
      </c>
      <c r="V363" s="18">
        <v>0</v>
      </c>
      <c r="W363" s="18">
        <v>0</v>
      </c>
      <c r="X363" s="18"/>
      <c r="Y363" s="18">
        <v>23282.23</v>
      </c>
      <c r="Z363" s="18">
        <v>1453.11</v>
      </c>
      <c r="AA363" s="18">
        <v>2780.66</v>
      </c>
      <c r="AB363" s="18">
        <v>27516</v>
      </c>
    </row>
    <row r="364" spans="1:28" s="15" customFormat="1" ht="13.5" customHeight="1" x14ac:dyDescent="0.25">
      <c r="A364" s="17">
        <v>3</v>
      </c>
      <c r="B364" s="17" t="s">
        <v>868</v>
      </c>
      <c r="C364" s="17" t="s">
        <v>869</v>
      </c>
      <c r="D364" s="17" t="s">
        <v>936</v>
      </c>
      <c r="E364" s="17" t="s">
        <v>937</v>
      </c>
      <c r="F364" s="17" t="s">
        <v>75</v>
      </c>
      <c r="G364" s="17" t="s">
        <v>516</v>
      </c>
      <c r="H364" s="17">
        <v>1794</v>
      </c>
      <c r="I364" s="17">
        <v>1710</v>
      </c>
      <c r="J364" s="17">
        <v>84</v>
      </c>
      <c r="K364" s="17" t="s">
        <v>37</v>
      </c>
      <c r="L364" s="18">
        <v>34715.4</v>
      </c>
      <c r="M364" s="18">
        <v>7297.75</v>
      </c>
      <c r="N364" s="18">
        <v>1997.85</v>
      </c>
      <c r="O364" s="18">
        <v>44011</v>
      </c>
      <c r="P364" s="18">
        <v>980.81</v>
      </c>
      <c r="Q364" s="18">
        <v>302.92</v>
      </c>
      <c r="R364" s="18">
        <v>50.27</v>
      </c>
      <c r="S364" s="18">
        <v>1334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35696.21</v>
      </c>
      <c r="Z364" s="18">
        <v>7600.67</v>
      </c>
      <c r="AA364" s="18">
        <v>2048.12</v>
      </c>
      <c r="AB364" s="18">
        <v>45345</v>
      </c>
    </row>
    <row r="365" spans="1:28" s="15" customFormat="1" ht="13.5" customHeight="1" x14ac:dyDescent="0.25">
      <c r="A365" s="17">
        <v>4</v>
      </c>
      <c r="B365" s="17" t="s">
        <v>872</v>
      </c>
      <c r="C365" s="17" t="s">
        <v>869</v>
      </c>
      <c r="D365" s="17" t="s">
        <v>938</v>
      </c>
      <c r="E365" s="17" t="s">
        <v>939</v>
      </c>
      <c r="F365" s="17" t="s">
        <v>75</v>
      </c>
      <c r="G365" s="17" t="s">
        <v>76</v>
      </c>
      <c r="H365" s="17">
        <v>12130</v>
      </c>
      <c r="I365" s="17">
        <v>12122</v>
      </c>
      <c r="J365" s="17">
        <v>8</v>
      </c>
      <c r="K365" s="17" t="s">
        <v>37</v>
      </c>
      <c r="L365" s="18">
        <v>25959.67</v>
      </c>
      <c r="M365" s="18">
        <v>5168.34</v>
      </c>
      <c r="N365" s="18">
        <v>1634.99</v>
      </c>
      <c r="O365" s="18">
        <v>32763</v>
      </c>
      <c r="P365" s="18">
        <v>305.02999999999997</v>
      </c>
      <c r="Q365" s="18">
        <v>228.18</v>
      </c>
      <c r="R365" s="18">
        <v>4.79</v>
      </c>
      <c r="S365" s="18">
        <v>538</v>
      </c>
      <c r="T365" s="18">
        <v>170</v>
      </c>
      <c r="U365" s="18">
        <v>0</v>
      </c>
      <c r="V365" s="18">
        <v>0</v>
      </c>
      <c r="W365" s="18">
        <v>0</v>
      </c>
      <c r="X365" s="18"/>
      <c r="Y365" s="18">
        <v>26264.7</v>
      </c>
      <c r="Z365" s="18">
        <v>5396.52</v>
      </c>
      <c r="AA365" s="18">
        <v>1639.78</v>
      </c>
      <c r="AB365" s="18">
        <v>33301</v>
      </c>
    </row>
    <row r="366" spans="1:28" s="15" customFormat="1" ht="13.5" customHeight="1" x14ac:dyDescent="0.25">
      <c r="A366" s="17">
        <v>5</v>
      </c>
      <c r="B366" s="17" t="s">
        <v>872</v>
      </c>
      <c r="C366" s="17" t="s">
        <v>869</v>
      </c>
      <c r="D366" s="17" t="s">
        <v>940</v>
      </c>
      <c r="E366" s="17" t="s">
        <v>941</v>
      </c>
      <c r="F366" s="17" t="s">
        <v>75</v>
      </c>
      <c r="G366" s="17" t="s">
        <v>76</v>
      </c>
      <c r="H366" s="17">
        <v>2796</v>
      </c>
      <c r="I366" s="17">
        <v>2791</v>
      </c>
      <c r="J366" s="17">
        <v>5</v>
      </c>
      <c r="K366" s="17" t="s">
        <v>37</v>
      </c>
      <c r="L366" s="18">
        <v>24505.78</v>
      </c>
      <c r="M366" s="18">
        <v>4151.66</v>
      </c>
      <c r="N366" s="18">
        <v>1502.56</v>
      </c>
      <c r="O366" s="18">
        <v>30160</v>
      </c>
      <c r="P366" s="18">
        <v>284.08999999999997</v>
      </c>
      <c r="Q366" s="18">
        <v>213.92</v>
      </c>
      <c r="R366" s="18">
        <v>2.99</v>
      </c>
      <c r="S366" s="18">
        <v>501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24789.87</v>
      </c>
      <c r="Z366" s="18">
        <v>4365.58</v>
      </c>
      <c r="AA366" s="18">
        <v>1505.55</v>
      </c>
      <c r="AB366" s="18">
        <v>30661</v>
      </c>
    </row>
    <row r="367" spans="1:28" s="15" customFormat="1" ht="13.5" customHeight="1" x14ac:dyDescent="0.25">
      <c r="A367" s="17">
        <v>6</v>
      </c>
      <c r="B367" s="17" t="s">
        <v>872</v>
      </c>
      <c r="C367" s="17" t="s">
        <v>869</v>
      </c>
      <c r="D367" s="17" t="s">
        <v>942</v>
      </c>
      <c r="E367" s="17" t="s">
        <v>943</v>
      </c>
      <c r="F367" s="17" t="s">
        <v>75</v>
      </c>
      <c r="G367" s="17" t="s">
        <v>76</v>
      </c>
      <c r="H367" s="17">
        <v>2673</v>
      </c>
      <c r="I367" s="17">
        <v>2431</v>
      </c>
      <c r="J367" s="17">
        <v>242</v>
      </c>
      <c r="K367" s="17" t="s">
        <v>37</v>
      </c>
      <c r="L367" s="18">
        <v>63113.4</v>
      </c>
      <c r="M367" s="18">
        <v>16613.73</v>
      </c>
      <c r="N367" s="18">
        <v>5031.87</v>
      </c>
      <c r="O367" s="18">
        <v>84759</v>
      </c>
      <c r="P367" s="18">
        <v>1874.37</v>
      </c>
      <c r="Q367" s="18">
        <v>561.79</v>
      </c>
      <c r="R367" s="18">
        <v>144.84</v>
      </c>
      <c r="S367" s="18">
        <v>2581</v>
      </c>
      <c r="T367" s="18">
        <v>0</v>
      </c>
      <c r="U367" s="18">
        <v>0</v>
      </c>
      <c r="V367" s="18">
        <v>0</v>
      </c>
      <c r="W367" s="18">
        <v>0</v>
      </c>
      <c r="X367" s="18"/>
      <c r="Y367" s="18">
        <v>64987.77</v>
      </c>
      <c r="Z367" s="18">
        <v>17175.52</v>
      </c>
      <c r="AA367" s="18">
        <v>5176.71</v>
      </c>
      <c r="AB367" s="18">
        <v>87340</v>
      </c>
    </row>
    <row r="368" spans="1:28" s="15" customFormat="1" ht="13.5" customHeight="1" x14ac:dyDescent="0.25">
      <c r="A368" s="17">
        <v>7</v>
      </c>
      <c r="B368" s="17" t="s">
        <v>868</v>
      </c>
      <c r="C368" s="17" t="s">
        <v>869</v>
      </c>
      <c r="D368" s="17" t="s">
        <v>944</v>
      </c>
      <c r="E368" s="17" t="s">
        <v>945</v>
      </c>
      <c r="F368" s="17" t="s">
        <v>75</v>
      </c>
      <c r="G368" s="17" t="s">
        <v>946</v>
      </c>
      <c r="H368" s="17">
        <v>0</v>
      </c>
      <c r="I368" s="17">
        <v>0</v>
      </c>
      <c r="J368" s="17">
        <v>360</v>
      </c>
      <c r="K368" s="17" t="s">
        <v>107</v>
      </c>
      <c r="L368" s="18">
        <v>97152.1</v>
      </c>
      <c r="M368" s="18">
        <v>6366.78</v>
      </c>
      <c r="N368" s="18">
        <v>1500.12</v>
      </c>
      <c r="O368" s="18">
        <v>105019</v>
      </c>
      <c r="P368" s="18">
        <v>2587.5</v>
      </c>
      <c r="Q368" s="18">
        <v>974.04</v>
      </c>
      <c r="R368" s="18">
        <v>215.46</v>
      </c>
      <c r="S368" s="18">
        <v>3777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99739.6</v>
      </c>
      <c r="Z368" s="18">
        <v>7340.82</v>
      </c>
      <c r="AA368" s="18">
        <v>1715.58</v>
      </c>
      <c r="AB368" s="18">
        <v>108796</v>
      </c>
    </row>
    <row r="369" spans="1:28" s="15" customFormat="1" ht="13.5" customHeight="1" x14ac:dyDescent="0.25">
      <c r="A369" s="17">
        <v>8</v>
      </c>
      <c r="B369" s="17" t="s">
        <v>872</v>
      </c>
      <c r="C369" s="17" t="s">
        <v>869</v>
      </c>
      <c r="D369" s="17" t="s">
        <v>947</v>
      </c>
      <c r="E369" s="17" t="s">
        <v>948</v>
      </c>
      <c r="F369" s="17" t="s">
        <v>75</v>
      </c>
      <c r="G369" s="17" t="s">
        <v>949</v>
      </c>
      <c r="H369" s="17">
        <v>360</v>
      </c>
      <c r="I369" s="17">
        <v>360</v>
      </c>
      <c r="J369" s="17">
        <v>360</v>
      </c>
      <c r="K369" s="17" t="s">
        <v>107</v>
      </c>
      <c r="L369" s="18">
        <v>97134.399999999994</v>
      </c>
      <c r="M369" s="18">
        <v>6365.48</v>
      </c>
      <c r="N369" s="18">
        <v>1500.12</v>
      </c>
      <c r="O369" s="18">
        <v>105000</v>
      </c>
      <c r="P369" s="18">
        <v>2587.6799999999998</v>
      </c>
      <c r="Q369" s="18">
        <v>973.86</v>
      </c>
      <c r="R369" s="18">
        <v>215.46</v>
      </c>
      <c r="S369" s="18">
        <v>3777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99722.08</v>
      </c>
      <c r="Z369" s="18">
        <v>7339.34</v>
      </c>
      <c r="AA369" s="18">
        <v>1715.58</v>
      </c>
      <c r="AB369" s="18">
        <v>108777</v>
      </c>
    </row>
    <row r="370" spans="1:28" s="15" customFormat="1" ht="13.5" customHeight="1" x14ac:dyDescent="0.25">
      <c r="A370" s="17">
        <v>9</v>
      </c>
      <c r="B370" s="17" t="s">
        <v>888</v>
      </c>
      <c r="C370" s="17" t="s">
        <v>869</v>
      </c>
      <c r="D370" s="17" t="s">
        <v>950</v>
      </c>
      <c r="E370" s="17" t="s">
        <v>951</v>
      </c>
      <c r="F370" s="17" t="s">
        <v>75</v>
      </c>
      <c r="G370" s="17" t="s">
        <v>891</v>
      </c>
      <c r="H370" s="17">
        <v>865</v>
      </c>
      <c r="I370" s="17">
        <v>860</v>
      </c>
      <c r="J370" s="17">
        <v>5</v>
      </c>
      <c r="K370" s="17" t="s">
        <v>37</v>
      </c>
      <c r="L370" s="18">
        <v>9821.9699999999993</v>
      </c>
      <c r="M370" s="18">
        <v>1730.23</v>
      </c>
      <c r="N370" s="18">
        <v>390.8</v>
      </c>
      <c r="O370" s="18">
        <v>11943</v>
      </c>
      <c r="P370" s="18">
        <v>221.91</v>
      </c>
      <c r="Q370" s="18">
        <v>101.1</v>
      </c>
      <c r="R370" s="18">
        <v>2.99</v>
      </c>
      <c r="S370" s="18">
        <v>326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18">
        <v>10043.879999999999</v>
      </c>
      <c r="Z370" s="18">
        <v>1831.33</v>
      </c>
      <c r="AA370" s="18">
        <v>393.79</v>
      </c>
      <c r="AB370" s="18">
        <v>12269</v>
      </c>
    </row>
    <row r="371" spans="1:28" s="15" customFormat="1" ht="13.5" customHeight="1" x14ac:dyDescent="0.25">
      <c r="A371" s="17">
        <v>10</v>
      </c>
      <c r="B371" s="17" t="s">
        <v>888</v>
      </c>
      <c r="C371" s="17" t="s">
        <v>869</v>
      </c>
      <c r="D371" s="17" t="s">
        <v>952</v>
      </c>
      <c r="E371" s="17" t="s">
        <v>953</v>
      </c>
      <c r="F371" s="17" t="s">
        <v>75</v>
      </c>
      <c r="G371" s="17" t="s">
        <v>891</v>
      </c>
      <c r="H371" s="17">
        <v>7250</v>
      </c>
      <c r="I371" s="17">
        <v>7250</v>
      </c>
      <c r="J371" s="17">
        <v>84</v>
      </c>
      <c r="K371" s="17" t="s">
        <v>769</v>
      </c>
      <c r="L371" s="18">
        <v>78535.149999999994</v>
      </c>
      <c r="M371" s="18">
        <v>20672.919999999998</v>
      </c>
      <c r="N371" s="18">
        <v>3034.93</v>
      </c>
      <c r="O371" s="18">
        <v>102243</v>
      </c>
      <c r="P371" s="18">
        <v>1074.31</v>
      </c>
      <c r="Q371" s="18">
        <v>676.42</v>
      </c>
      <c r="R371" s="18">
        <v>50.27</v>
      </c>
      <c r="S371" s="18">
        <v>1801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79609.460000000006</v>
      </c>
      <c r="Z371" s="18">
        <v>21349.34</v>
      </c>
      <c r="AA371" s="18">
        <v>3085.2</v>
      </c>
      <c r="AB371" s="18">
        <v>104044</v>
      </c>
    </row>
    <row r="372" spans="1:28" s="15" customFormat="1" ht="13.5" customHeight="1" x14ac:dyDescent="0.25">
      <c r="A372" s="17">
        <v>11</v>
      </c>
      <c r="B372" s="17" t="s">
        <v>888</v>
      </c>
      <c r="C372" s="17" t="s">
        <v>869</v>
      </c>
      <c r="D372" s="17" t="s">
        <v>954</v>
      </c>
      <c r="E372" s="17" t="s">
        <v>955</v>
      </c>
      <c r="F372" s="17" t="s">
        <v>75</v>
      </c>
      <c r="G372" s="17" t="s">
        <v>891</v>
      </c>
      <c r="H372" s="17">
        <v>13802</v>
      </c>
      <c r="I372" s="17">
        <v>13802</v>
      </c>
      <c r="J372" s="17">
        <v>954</v>
      </c>
      <c r="K372" s="17" t="s">
        <v>769</v>
      </c>
      <c r="L372" s="18">
        <v>123456.82</v>
      </c>
      <c r="M372" s="18">
        <v>13965.81</v>
      </c>
      <c r="N372" s="18">
        <v>8595.3700000000008</v>
      </c>
      <c r="O372" s="18">
        <v>146018</v>
      </c>
      <c r="P372" s="18">
        <v>7275.59</v>
      </c>
      <c r="Q372" s="18">
        <v>1077.44</v>
      </c>
      <c r="R372" s="18">
        <v>570.97</v>
      </c>
      <c r="S372" s="18">
        <v>8924</v>
      </c>
      <c r="T372" s="18">
        <v>8620</v>
      </c>
      <c r="U372" s="18">
        <v>0</v>
      </c>
      <c r="V372" s="18">
        <v>0</v>
      </c>
      <c r="W372" s="18">
        <v>0</v>
      </c>
      <c r="X372" s="18"/>
      <c r="Y372" s="18">
        <v>130732.41</v>
      </c>
      <c r="Z372" s="18">
        <v>15043.25</v>
      </c>
      <c r="AA372" s="18">
        <v>9166.34</v>
      </c>
      <c r="AB372" s="18">
        <v>154942</v>
      </c>
    </row>
    <row r="373" spans="1:28" s="15" customFormat="1" ht="13.5" customHeight="1" x14ac:dyDescent="0.25">
      <c r="A373" s="17">
        <v>12</v>
      </c>
      <c r="B373" s="17" t="s">
        <v>888</v>
      </c>
      <c r="C373" s="17" t="s">
        <v>869</v>
      </c>
      <c r="D373" s="17" t="s">
        <v>956</v>
      </c>
      <c r="E373" s="17" t="s">
        <v>957</v>
      </c>
      <c r="F373" s="17" t="s">
        <v>75</v>
      </c>
      <c r="G373" s="17" t="s">
        <v>891</v>
      </c>
      <c r="H373" s="17">
        <v>5532</v>
      </c>
      <c r="I373" s="17">
        <v>5198</v>
      </c>
      <c r="J373" s="17">
        <v>334</v>
      </c>
      <c r="K373" s="17" t="s">
        <v>37</v>
      </c>
      <c r="L373" s="18">
        <v>45669.75</v>
      </c>
      <c r="M373" s="18">
        <v>3967.23</v>
      </c>
      <c r="N373" s="18">
        <v>795.02</v>
      </c>
      <c r="O373" s="18">
        <v>50432</v>
      </c>
      <c r="P373" s="18">
        <v>2534.27</v>
      </c>
      <c r="Q373" s="18">
        <v>462.83</v>
      </c>
      <c r="R373" s="18">
        <v>199.9</v>
      </c>
      <c r="S373" s="18">
        <v>3197</v>
      </c>
      <c r="T373" s="18">
        <v>180</v>
      </c>
      <c r="U373" s="18">
        <v>0</v>
      </c>
      <c r="V373" s="18">
        <v>0</v>
      </c>
      <c r="W373" s="18">
        <v>0</v>
      </c>
      <c r="X373" s="18"/>
      <c r="Y373" s="18">
        <v>48204.02</v>
      </c>
      <c r="Z373" s="18">
        <v>4430.0600000000004</v>
      </c>
      <c r="AA373" s="18">
        <v>994.92</v>
      </c>
      <c r="AB373" s="18">
        <v>53629</v>
      </c>
    </row>
    <row r="374" spans="1:28" s="15" customFormat="1" ht="13.5" customHeight="1" x14ac:dyDescent="0.25">
      <c r="A374" s="17">
        <v>13</v>
      </c>
      <c r="B374" s="17" t="s">
        <v>888</v>
      </c>
      <c r="C374" s="17" t="s">
        <v>869</v>
      </c>
      <c r="D374" s="17" t="s">
        <v>958</v>
      </c>
      <c r="E374" s="17" t="s">
        <v>959</v>
      </c>
      <c r="F374" s="17" t="s">
        <v>75</v>
      </c>
      <c r="G374" s="17" t="s">
        <v>891</v>
      </c>
      <c r="H374" s="17">
        <v>2401</v>
      </c>
      <c r="I374" s="17">
        <v>2218</v>
      </c>
      <c r="J374" s="17">
        <v>183</v>
      </c>
      <c r="K374" s="17" t="s">
        <v>37</v>
      </c>
      <c r="L374" s="18">
        <v>31952.76</v>
      </c>
      <c r="M374" s="18">
        <v>5604.19</v>
      </c>
      <c r="N374" s="18">
        <v>1668.05</v>
      </c>
      <c r="O374" s="18">
        <v>39225</v>
      </c>
      <c r="P374" s="18">
        <v>1626.3</v>
      </c>
      <c r="Q374" s="18">
        <v>333.17</v>
      </c>
      <c r="R374" s="18">
        <v>109.53</v>
      </c>
      <c r="S374" s="18">
        <v>2069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33579.06</v>
      </c>
      <c r="Z374" s="18">
        <v>5937.36</v>
      </c>
      <c r="AA374" s="18">
        <v>1777.58</v>
      </c>
      <c r="AB374" s="18">
        <v>41294</v>
      </c>
    </row>
    <row r="375" spans="1:28" s="15" customFormat="1" ht="13.5" customHeight="1" x14ac:dyDescent="0.25">
      <c r="A375" s="17">
        <v>14</v>
      </c>
      <c r="B375" s="17" t="s">
        <v>888</v>
      </c>
      <c r="C375" s="17" t="s">
        <v>869</v>
      </c>
      <c r="D375" s="17" t="s">
        <v>960</v>
      </c>
      <c r="E375" s="17" t="s">
        <v>961</v>
      </c>
      <c r="F375" s="17" t="s">
        <v>75</v>
      </c>
      <c r="G375" s="17" t="s">
        <v>906</v>
      </c>
      <c r="H375" s="17">
        <v>9578</v>
      </c>
      <c r="I375" s="17">
        <v>9578</v>
      </c>
      <c r="J375" s="17">
        <v>65</v>
      </c>
      <c r="K375" s="17" t="s">
        <v>769</v>
      </c>
      <c r="L375" s="18">
        <v>59123.199999999997</v>
      </c>
      <c r="M375" s="18">
        <v>10347.91</v>
      </c>
      <c r="N375" s="18">
        <v>4224.8900000000003</v>
      </c>
      <c r="O375" s="18">
        <v>73696</v>
      </c>
      <c r="P375" s="18">
        <v>632.17999999999995</v>
      </c>
      <c r="Q375" s="18">
        <v>525.91999999999996</v>
      </c>
      <c r="R375" s="18">
        <v>38.9</v>
      </c>
      <c r="S375" s="18">
        <v>1197</v>
      </c>
      <c r="T375" s="18">
        <v>1130</v>
      </c>
      <c r="U375" s="18">
        <v>0</v>
      </c>
      <c r="V375" s="18">
        <v>0</v>
      </c>
      <c r="W375" s="18">
        <v>0</v>
      </c>
      <c r="X375" s="18"/>
      <c r="Y375" s="18">
        <v>59755.38</v>
      </c>
      <c r="Z375" s="18">
        <v>10873.83</v>
      </c>
      <c r="AA375" s="18">
        <v>4263.79</v>
      </c>
      <c r="AB375" s="18">
        <v>74893</v>
      </c>
    </row>
    <row r="376" spans="1:28" s="15" customFormat="1" ht="13.5" customHeight="1" x14ac:dyDescent="0.25">
      <c r="A376" s="17">
        <v>15</v>
      </c>
      <c r="B376" s="17" t="s">
        <v>888</v>
      </c>
      <c r="C376" s="17" t="s">
        <v>869</v>
      </c>
      <c r="D376" s="17" t="s">
        <v>962</v>
      </c>
      <c r="E376" s="17" t="s">
        <v>963</v>
      </c>
      <c r="F376" s="17" t="s">
        <v>75</v>
      </c>
      <c r="G376" s="17" t="s">
        <v>964</v>
      </c>
      <c r="H376" s="17">
        <v>0</v>
      </c>
      <c r="I376" s="17">
        <v>0</v>
      </c>
      <c r="J376" s="17">
        <v>0</v>
      </c>
      <c r="K376" s="17" t="s">
        <v>59</v>
      </c>
      <c r="L376" s="18">
        <v>92197.16</v>
      </c>
      <c r="M376" s="18">
        <v>14667</v>
      </c>
      <c r="N376" s="18">
        <v>213.84</v>
      </c>
      <c r="O376" s="18">
        <v>107078</v>
      </c>
      <c r="P376" s="18">
        <v>125.13</v>
      </c>
      <c r="Q376" s="18">
        <v>923.87</v>
      </c>
      <c r="R376" s="18">
        <v>0</v>
      </c>
      <c r="S376" s="18">
        <v>1049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92322.29</v>
      </c>
      <c r="Z376" s="18">
        <v>15590.87</v>
      </c>
      <c r="AA376" s="18">
        <v>213.84</v>
      </c>
      <c r="AB376" s="18">
        <v>108127</v>
      </c>
    </row>
    <row r="377" spans="1:28" s="15" customFormat="1" ht="13.5" customHeight="1" x14ac:dyDescent="0.25">
      <c r="A377" s="17">
        <v>16</v>
      </c>
      <c r="B377" s="17" t="s">
        <v>888</v>
      </c>
      <c r="C377" s="17" t="s">
        <v>869</v>
      </c>
      <c r="D377" s="17" t="s">
        <v>965</v>
      </c>
      <c r="E377" s="17" t="s">
        <v>966</v>
      </c>
      <c r="F377" s="17" t="s">
        <v>75</v>
      </c>
      <c r="G377" s="17" t="s">
        <v>967</v>
      </c>
      <c r="H377" s="17">
        <v>0</v>
      </c>
      <c r="I377" s="17">
        <v>0</v>
      </c>
      <c r="J377" s="17">
        <v>0</v>
      </c>
      <c r="K377" s="17" t="s">
        <v>302</v>
      </c>
      <c r="L377" s="18">
        <v>92197.11</v>
      </c>
      <c r="M377" s="18">
        <v>14667.05</v>
      </c>
      <c r="N377" s="18">
        <v>213.84</v>
      </c>
      <c r="O377" s="18">
        <v>107078</v>
      </c>
      <c r="P377" s="18">
        <v>125.13</v>
      </c>
      <c r="Q377" s="18">
        <v>923.87</v>
      </c>
      <c r="R377" s="18">
        <v>0</v>
      </c>
      <c r="S377" s="18">
        <v>1049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92322.240000000005</v>
      </c>
      <c r="Z377" s="18">
        <v>15590.92</v>
      </c>
      <c r="AA377" s="18">
        <v>213.84</v>
      </c>
      <c r="AB377" s="18">
        <v>108127</v>
      </c>
    </row>
    <row r="378" spans="1:28" s="15" customFormat="1" ht="13.5" customHeight="1" x14ac:dyDescent="0.25">
      <c r="A378" s="17">
        <v>17</v>
      </c>
      <c r="B378" s="17" t="s">
        <v>888</v>
      </c>
      <c r="C378" s="17" t="s">
        <v>869</v>
      </c>
      <c r="D378" s="17" t="s">
        <v>968</v>
      </c>
      <c r="E378" s="17" t="s">
        <v>969</v>
      </c>
      <c r="F378" s="17" t="s">
        <v>75</v>
      </c>
      <c r="G378" s="17" t="s">
        <v>967</v>
      </c>
      <c r="H378" s="17">
        <v>0</v>
      </c>
      <c r="I378" s="17">
        <v>0</v>
      </c>
      <c r="J378" s="17">
        <v>0</v>
      </c>
      <c r="K378" s="17" t="s">
        <v>59</v>
      </c>
      <c r="L378" s="18">
        <v>79402.89</v>
      </c>
      <c r="M378" s="18">
        <v>5819.11</v>
      </c>
      <c r="N378" s="18">
        <v>0</v>
      </c>
      <c r="O378" s="18">
        <v>85222</v>
      </c>
      <c r="P378" s="18">
        <v>125.22</v>
      </c>
      <c r="Q378" s="18">
        <v>793.78</v>
      </c>
      <c r="R378" s="18">
        <v>0</v>
      </c>
      <c r="S378" s="18">
        <v>919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79528.11</v>
      </c>
      <c r="Z378" s="18">
        <v>6612.89</v>
      </c>
      <c r="AA378" s="18">
        <v>0</v>
      </c>
      <c r="AB378" s="18">
        <v>86141</v>
      </c>
    </row>
    <row r="379" spans="1:28" s="15" customFormat="1" ht="13.5" customHeight="1" x14ac:dyDescent="0.25">
      <c r="A379" s="17">
        <v>18</v>
      </c>
      <c r="B379" s="17" t="s">
        <v>970</v>
      </c>
      <c r="C379" s="17" t="s">
        <v>869</v>
      </c>
      <c r="D379" s="17" t="s">
        <v>971</v>
      </c>
      <c r="E379" s="17" t="s">
        <v>972</v>
      </c>
      <c r="F379" s="17" t="s">
        <v>75</v>
      </c>
      <c r="G379" s="17" t="s">
        <v>973</v>
      </c>
      <c r="H379" s="17">
        <v>4658</v>
      </c>
      <c r="I379" s="17">
        <v>4658</v>
      </c>
      <c r="J379" s="17">
        <v>0</v>
      </c>
      <c r="K379" s="17" t="s">
        <v>59</v>
      </c>
      <c r="L379" s="18">
        <v>58588.11</v>
      </c>
      <c r="M379" s="18">
        <v>7535.2</v>
      </c>
      <c r="N379" s="18">
        <v>4975.6899999999996</v>
      </c>
      <c r="O379" s="18">
        <v>71099</v>
      </c>
      <c r="P379" s="18">
        <v>124.74</v>
      </c>
      <c r="Q379" s="18">
        <v>635.26</v>
      </c>
      <c r="R379" s="18">
        <v>0</v>
      </c>
      <c r="S379" s="18">
        <v>760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58712.85</v>
      </c>
      <c r="Z379" s="18">
        <v>8170.46</v>
      </c>
      <c r="AA379" s="18">
        <v>4975.6899999999996</v>
      </c>
      <c r="AB379" s="18">
        <v>71859</v>
      </c>
    </row>
    <row r="380" spans="1:28" s="15" customFormat="1" ht="13.5" customHeight="1" x14ac:dyDescent="0.25">
      <c r="A380" s="17">
        <v>19</v>
      </c>
      <c r="B380" s="17" t="s">
        <v>888</v>
      </c>
      <c r="C380" s="17" t="s">
        <v>869</v>
      </c>
      <c r="D380" s="17" t="s">
        <v>974</v>
      </c>
      <c r="E380" s="17" t="s">
        <v>975</v>
      </c>
      <c r="F380" s="17" t="s">
        <v>75</v>
      </c>
      <c r="G380" s="17" t="s">
        <v>976</v>
      </c>
      <c r="H380" s="17">
        <v>0</v>
      </c>
      <c r="I380" s="17">
        <v>0</v>
      </c>
      <c r="J380" s="17">
        <v>0</v>
      </c>
      <c r="K380" s="17" t="s">
        <v>59</v>
      </c>
      <c r="L380" s="18">
        <v>77080.45</v>
      </c>
      <c r="M380" s="18">
        <v>19172.669999999998</v>
      </c>
      <c r="N380" s="18">
        <v>5141.88</v>
      </c>
      <c r="O380" s="18">
        <v>101395</v>
      </c>
      <c r="P380" s="18">
        <v>125.03</v>
      </c>
      <c r="Q380" s="18">
        <v>821.97</v>
      </c>
      <c r="R380" s="18">
        <v>0</v>
      </c>
      <c r="S380" s="18">
        <v>947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77205.48</v>
      </c>
      <c r="Z380" s="18">
        <v>19994.64</v>
      </c>
      <c r="AA380" s="18">
        <v>5141.88</v>
      </c>
      <c r="AB380" s="18">
        <v>102342</v>
      </c>
    </row>
    <row r="381" spans="1:28" s="12" customFormat="1" ht="16.5" customHeight="1" x14ac:dyDescent="0.25">
      <c r="A381" s="10"/>
      <c r="B381" s="10"/>
      <c r="C381" s="10" t="s">
        <v>71</v>
      </c>
      <c r="D381" s="10"/>
      <c r="E381" s="10"/>
      <c r="F381" s="10"/>
      <c r="G381" s="10"/>
      <c r="H381" s="10"/>
      <c r="I381" s="10"/>
      <c r="J381" s="11">
        <f>SUM(J362:J380)</f>
        <v>3021</v>
      </c>
      <c r="K381" s="10"/>
      <c r="L381" s="11">
        <f t="shared" ref="L381:AB381" si="81">SUM(L362:L380)</f>
        <v>1139318.98</v>
      </c>
      <c r="M381" s="11">
        <f t="shared" si="81"/>
        <v>169718.07</v>
      </c>
      <c r="N381" s="11">
        <f t="shared" si="81"/>
        <v>47068.94999999999</v>
      </c>
      <c r="O381" s="11">
        <f t="shared" si="81"/>
        <v>1356106</v>
      </c>
      <c r="P381" s="11">
        <f t="shared" si="81"/>
        <v>25258.550000000007</v>
      </c>
      <c r="Q381" s="11">
        <f t="shared" si="81"/>
        <v>10966.380000000001</v>
      </c>
      <c r="R381" s="11">
        <f t="shared" si="81"/>
        <v>1808.0700000000004</v>
      </c>
      <c r="S381" s="11">
        <f t="shared" si="81"/>
        <v>38033</v>
      </c>
      <c r="T381" s="11">
        <f t="shared" si="81"/>
        <v>11230</v>
      </c>
      <c r="U381" s="11">
        <f t="shared" si="81"/>
        <v>0</v>
      </c>
      <c r="V381" s="11">
        <f t="shared" si="81"/>
        <v>0</v>
      </c>
      <c r="W381" s="11">
        <f t="shared" si="81"/>
        <v>0</v>
      </c>
      <c r="X381" s="11">
        <f t="shared" si="81"/>
        <v>0</v>
      </c>
      <c r="Y381" s="11">
        <f t="shared" si="81"/>
        <v>1164577.5300000003</v>
      </c>
      <c r="Z381" s="11">
        <f t="shared" si="81"/>
        <v>180684.45</v>
      </c>
      <c r="AA381" s="11">
        <f t="shared" si="81"/>
        <v>48877.02</v>
      </c>
      <c r="AB381" s="11">
        <f t="shared" si="81"/>
        <v>1394139</v>
      </c>
    </row>
    <row r="382" spans="1:28" s="12" customFormat="1" ht="16.5" customHeight="1" x14ac:dyDescent="0.25">
      <c r="A382" s="10"/>
      <c r="B382" s="10"/>
      <c r="C382" s="10" t="s">
        <v>119</v>
      </c>
      <c r="D382" s="10"/>
      <c r="E382" s="10"/>
      <c r="F382" s="10"/>
      <c r="G382" s="10"/>
      <c r="H382" s="10"/>
      <c r="I382" s="10"/>
      <c r="J382" s="11">
        <f>J381+J361</f>
        <v>12964</v>
      </c>
      <c r="K382" s="11"/>
      <c r="L382" s="11">
        <f t="shared" ref="L382:AB382" si="82">L381+L361</f>
        <v>3264680.6500000004</v>
      </c>
      <c r="M382" s="11">
        <f t="shared" si="82"/>
        <v>347021</v>
      </c>
      <c r="N382" s="11">
        <f t="shared" si="82"/>
        <v>102502.34999999999</v>
      </c>
      <c r="O382" s="11">
        <f t="shared" si="82"/>
        <v>3714204</v>
      </c>
      <c r="P382" s="11">
        <f t="shared" si="82"/>
        <v>104446.29999999999</v>
      </c>
      <c r="Q382" s="11">
        <f t="shared" si="82"/>
        <v>30923.279999999999</v>
      </c>
      <c r="R382" s="11">
        <f t="shared" si="82"/>
        <v>6282.42</v>
      </c>
      <c r="S382" s="11">
        <f t="shared" si="82"/>
        <v>141652</v>
      </c>
      <c r="T382" s="11">
        <f>T381+T361</f>
        <v>62900</v>
      </c>
      <c r="U382" s="11">
        <f t="shared" si="82"/>
        <v>0</v>
      </c>
      <c r="V382" s="11">
        <f t="shared" si="82"/>
        <v>0</v>
      </c>
      <c r="W382" s="11">
        <f t="shared" si="82"/>
        <v>0</v>
      </c>
      <c r="X382" s="11">
        <f t="shared" si="82"/>
        <v>0</v>
      </c>
      <c r="Y382" s="11">
        <f t="shared" si="82"/>
        <v>3369126.95</v>
      </c>
      <c r="Z382" s="11">
        <f t="shared" si="82"/>
        <v>377944.28</v>
      </c>
      <c r="AA382" s="11">
        <f t="shared" si="82"/>
        <v>108784.76999999999</v>
      </c>
      <c r="AB382" s="11">
        <f t="shared" si="82"/>
        <v>3855856</v>
      </c>
    </row>
    <row r="383" spans="1:28" ht="18" customHeight="1" x14ac:dyDescent="0.25">
      <c r="O383" s="34"/>
    </row>
    <row r="384" spans="1:28" ht="6" customHeight="1" x14ac:dyDescent="0.25">
      <c r="O384" s="34"/>
    </row>
    <row r="387" spans="1:31" ht="15.75" x14ac:dyDescent="0.25">
      <c r="E387" s="13" t="s">
        <v>120</v>
      </c>
      <c r="G387" s="14"/>
      <c r="H387" s="14"/>
      <c r="I387" s="14"/>
      <c r="J387" s="14"/>
      <c r="K387" s="14"/>
      <c r="L387" s="13" t="s">
        <v>122</v>
      </c>
      <c r="M387" s="13"/>
      <c r="O387" s="14"/>
      <c r="Q387" s="14"/>
      <c r="R387" s="13" t="s">
        <v>121</v>
      </c>
      <c r="T387" s="14"/>
      <c r="U387" s="14"/>
      <c r="W387" s="14"/>
      <c r="X387" s="14"/>
      <c r="Y387" s="13" t="s">
        <v>123</v>
      </c>
      <c r="Z387" s="14"/>
      <c r="AA387" s="14"/>
      <c r="AB387" s="14"/>
    </row>
    <row r="388" spans="1:31" s="39" customFormat="1" ht="15.75" x14ac:dyDescent="0.25">
      <c r="E388" s="38" t="s">
        <v>124</v>
      </c>
      <c r="G388" s="40"/>
      <c r="H388" s="40"/>
      <c r="I388" s="40"/>
      <c r="J388" s="40"/>
      <c r="K388" s="40"/>
      <c r="L388" s="38" t="s">
        <v>124</v>
      </c>
      <c r="M388" s="38"/>
      <c r="O388" s="40"/>
      <c r="Q388" s="40"/>
      <c r="R388" s="38" t="s">
        <v>124</v>
      </c>
      <c r="T388" s="40"/>
      <c r="U388" s="40"/>
      <c r="W388" s="40"/>
      <c r="X388" s="40"/>
      <c r="Y388" s="38" t="s">
        <v>124</v>
      </c>
      <c r="Z388" s="40"/>
      <c r="AA388" s="40"/>
      <c r="AB388" s="40"/>
    </row>
    <row r="389" spans="1:31" ht="32.25" customHeight="1" x14ac:dyDescent="0.55000000000000004">
      <c r="A389" s="75" t="s">
        <v>0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1"/>
      <c r="AD389" s="1"/>
      <c r="AE389" s="1"/>
    </row>
    <row r="390" spans="1:31" ht="21.75" customHeight="1" x14ac:dyDescent="0.4">
      <c r="A390" s="76" t="s">
        <v>1701</v>
      </c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2"/>
      <c r="AD390" s="2"/>
      <c r="AE390" s="2"/>
    </row>
    <row r="391" spans="1:31" s="5" customFormat="1" ht="20.25" customHeight="1" x14ac:dyDescent="0.35">
      <c r="A391" s="3" t="s">
        <v>1</v>
      </c>
      <c r="B391" s="4"/>
      <c r="C391" s="3"/>
      <c r="D391" s="3"/>
      <c r="F391" s="3" t="s">
        <v>918</v>
      </c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s="7" customFormat="1" ht="90" x14ac:dyDescent="0.25">
      <c r="A392" s="6" t="s">
        <v>3</v>
      </c>
      <c r="B392" s="6" t="s">
        <v>4</v>
      </c>
      <c r="C392" s="6" t="s">
        <v>5</v>
      </c>
      <c r="D392" s="6" t="s">
        <v>6</v>
      </c>
      <c r="E392" s="6" t="s">
        <v>7</v>
      </c>
      <c r="F392" s="6" t="s">
        <v>8</v>
      </c>
      <c r="G392" s="6" t="s">
        <v>9</v>
      </c>
      <c r="H392" s="6" t="s">
        <v>10</v>
      </c>
      <c r="I392" s="6" t="s">
        <v>11</v>
      </c>
      <c r="J392" s="6" t="s">
        <v>12</v>
      </c>
      <c r="K392" s="6" t="s">
        <v>13</v>
      </c>
      <c r="L392" s="6" t="s">
        <v>14</v>
      </c>
      <c r="M392" s="6" t="s">
        <v>15</v>
      </c>
      <c r="N392" s="6" t="s">
        <v>16</v>
      </c>
      <c r="O392" s="6" t="s">
        <v>17</v>
      </c>
      <c r="P392" s="6" t="s">
        <v>18</v>
      </c>
      <c r="Q392" s="6" t="s">
        <v>19</v>
      </c>
      <c r="R392" s="6" t="s">
        <v>20</v>
      </c>
      <c r="S392" s="6" t="s">
        <v>21</v>
      </c>
      <c r="T392" s="6" t="s">
        <v>22</v>
      </c>
      <c r="U392" s="6" t="s">
        <v>23</v>
      </c>
      <c r="V392" s="6" t="s">
        <v>24</v>
      </c>
      <c r="W392" s="6" t="s">
        <v>25</v>
      </c>
      <c r="X392" s="6" t="s">
        <v>26</v>
      </c>
      <c r="Y392" s="6" t="s">
        <v>27</v>
      </c>
      <c r="Z392" s="6" t="s">
        <v>28</v>
      </c>
      <c r="AA392" s="6" t="s">
        <v>29</v>
      </c>
      <c r="AB392" s="6" t="s">
        <v>30</v>
      </c>
    </row>
    <row r="393" spans="1:31" s="15" customFormat="1" ht="12.75" customHeight="1" x14ac:dyDescent="0.25">
      <c r="A393" s="17">
        <v>1</v>
      </c>
      <c r="B393" s="17" t="s">
        <v>868</v>
      </c>
      <c r="C393" s="17" t="s">
        <v>869</v>
      </c>
      <c r="D393" s="17" t="s">
        <v>870</v>
      </c>
      <c r="E393" s="17" t="s">
        <v>871</v>
      </c>
      <c r="F393" s="17" t="s">
        <v>35</v>
      </c>
      <c r="G393" s="17" t="s">
        <v>144</v>
      </c>
      <c r="H393" s="17">
        <v>45550</v>
      </c>
      <c r="I393" s="17">
        <v>45446</v>
      </c>
      <c r="J393" s="17">
        <v>104</v>
      </c>
      <c r="K393" s="17" t="s">
        <v>37</v>
      </c>
      <c r="L393" s="18">
        <v>155437.67000000001</v>
      </c>
      <c r="M393" s="18">
        <v>5120.24</v>
      </c>
      <c r="N393" s="18">
        <v>9159.09</v>
      </c>
      <c r="O393" s="18">
        <v>169717</v>
      </c>
      <c r="P393" s="18">
        <v>1199.94</v>
      </c>
      <c r="Q393" s="18">
        <v>1610.26</v>
      </c>
      <c r="R393" s="18">
        <v>46.8</v>
      </c>
      <c r="S393" s="18">
        <v>2857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156637.60999999999</v>
      </c>
      <c r="Z393" s="18">
        <v>10769.35</v>
      </c>
      <c r="AA393" s="18">
        <v>5167.04</v>
      </c>
      <c r="AB393" s="18">
        <v>172574</v>
      </c>
    </row>
    <row r="394" spans="1:31" s="15" customFormat="1" ht="12.75" customHeight="1" x14ac:dyDescent="0.25">
      <c r="A394" s="17">
        <v>2</v>
      </c>
      <c r="B394" s="17" t="s">
        <v>872</v>
      </c>
      <c r="C394" s="17" t="s">
        <v>869</v>
      </c>
      <c r="D394" s="17" t="s">
        <v>873</v>
      </c>
      <c r="E394" s="17" t="s">
        <v>874</v>
      </c>
      <c r="F394" s="17" t="s">
        <v>35</v>
      </c>
      <c r="G394" s="17" t="s">
        <v>875</v>
      </c>
      <c r="H394" s="17">
        <v>84652</v>
      </c>
      <c r="I394" s="17">
        <v>84652</v>
      </c>
      <c r="J394" s="17">
        <v>0</v>
      </c>
      <c r="K394" s="17" t="s">
        <v>302</v>
      </c>
      <c r="L394" s="18">
        <v>104666.13</v>
      </c>
      <c r="M394" s="18">
        <v>962.82</v>
      </c>
      <c r="N394" s="18">
        <v>15733.05</v>
      </c>
      <c r="O394" s="18">
        <v>121362</v>
      </c>
      <c r="P394" s="18">
        <v>687.7</v>
      </c>
      <c r="Q394" s="18">
        <v>1088.3</v>
      </c>
      <c r="R394" s="18">
        <v>0</v>
      </c>
      <c r="S394" s="18">
        <v>1776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105353.83</v>
      </c>
      <c r="Z394" s="18">
        <v>16821.349999999999</v>
      </c>
      <c r="AA394" s="18">
        <v>962.82</v>
      </c>
      <c r="AB394" s="18">
        <v>123138</v>
      </c>
    </row>
    <row r="395" spans="1:31" s="15" customFormat="1" ht="12.75" customHeight="1" x14ac:dyDescent="0.25">
      <c r="A395" s="17">
        <v>3</v>
      </c>
      <c r="B395" s="17" t="s">
        <v>872</v>
      </c>
      <c r="C395" s="17" t="s">
        <v>869</v>
      </c>
      <c r="D395" s="17" t="s">
        <v>876</v>
      </c>
      <c r="E395" s="17" t="s">
        <v>877</v>
      </c>
      <c r="F395" s="17" t="s">
        <v>35</v>
      </c>
      <c r="G395" s="17" t="s">
        <v>675</v>
      </c>
      <c r="H395" s="17">
        <v>25525</v>
      </c>
      <c r="I395" s="17">
        <v>25525</v>
      </c>
      <c r="J395" s="17">
        <v>0</v>
      </c>
      <c r="K395" s="17" t="s">
        <v>59</v>
      </c>
      <c r="L395" s="18">
        <v>65595.69</v>
      </c>
      <c r="M395" s="18">
        <v>2307.6799999999998</v>
      </c>
      <c r="N395" s="18">
        <v>9336.6299999999992</v>
      </c>
      <c r="O395" s="18">
        <v>77240</v>
      </c>
      <c r="P395" s="18">
        <v>714.67</v>
      </c>
      <c r="Q395" s="18">
        <v>698.33</v>
      </c>
      <c r="R395" s="18">
        <v>0</v>
      </c>
      <c r="S395" s="18">
        <v>1413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66310.36</v>
      </c>
      <c r="Z395" s="18">
        <v>10034.959999999999</v>
      </c>
      <c r="AA395" s="18">
        <v>2307.6799999999998</v>
      </c>
      <c r="AB395" s="18">
        <v>78653</v>
      </c>
    </row>
    <row r="396" spans="1:31" s="15" customFormat="1" ht="12.75" customHeight="1" x14ac:dyDescent="0.25">
      <c r="A396" s="17">
        <v>4</v>
      </c>
      <c r="B396" s="17" t="s">
        <v>868</v>
      </c>
      <c r="C396" s="17" t="s">
        <v>869</v>
      </c>
      <c r="D396" s="17" t="s">
        <v>878</v>
      </c>
      <c r="E396" s="17" t="s">
        <v>879</v>
      </c>
      <c r="F396" s="17" t="s">
        <v>35</v>
      </c>
      <c r="G396" s="17" t="s">
        <v>750</v>
      </c>
      <c r="H396" s="17">
        <v>62685</v>
      </c>
      <c r="I396" s="17">
        <v>62685</v>
      </c>
      <c r="J396" s="17">
        <v>0</v>
      </c>
      <c r="K396" s="17" t="s">
        <v>59</v>
      </c>
      <c r="L396" s="18">
        <v>48472.26</v>
      </c>
      <c r="M396" s="18">
        <v>2372.92</v>
      </c>
      <c r="N396" s="18">
        <v>7517.82</v>
      </c>
      <c r="O396" s="18">
        <v>58363</v>
      </c>
      <c r="P396" s="18">
        <v>330.14</v>
      </c>
      <c r="Q396" s="18">
        <v>523.86</v>
      </c>
      <c r="R396" s="18">
        <v>0</v>
      </c>
      <c r="S396" s="18">
        <v>854</v>
      </c>
      <c r="T396" s="18">
        <v>5460</v>
      </c>
      <c r="U396" s="18">
        <v>0</v>
      </c>
      <c r="V396" s="18">
        <v>0</v>
      </c>
      <c r="W396" s="18">
        <v>0</v>
      </c>
      <c r="X396" s="18"/>
      <c r="Y396" s="18">
        <v>48802.400000000001</v>
      </c>
      <c r="Z396" s="18">
        <v>8041.68</v>
      </c>
      <c r="AA396" s="18">
        <v>2372.92</v>
      </c>
      <c r="AB396" s="18">
        <v>59217</v>
      </c>
    </row>
    <row r="397" spans="1:31" s="15" customFormat="1" ht="12.75" customHeight="1" x14ac:dyDescent="0.25">
      <c r="A397" s="17">
        <v>5</v>
      </c>
      <c r="B397" s="17" t="s">
        <v>872</v>
      </c>
      <c r="C397" s="17" t="s">
        <v>869</v>
      </c>
      <c r="D397" s="17" t="s">
        <v>880</v>
      </c>
      <c r="E397" s="17" t="s">
        <v>881</v>
      </c>
      <c r="F397" s="17" t="s">
        <v>35</v>
      </c>
      <c r="G397" s="17" t="s">
        <v>750</v>
      </c>
      <c r="H397" s="17">
        <v>24139</v>
      </c>
      <c r="I397" s="17">
        <v>23901</v>
      </c>
      <c r="J397" s="17">
        <v>714</v>
      </c>
      <c r="K397" s="17" t="s">
        <v>37</v>
      </c>
      <c r="L397" s="18">
        <v>163034.35999999999</v>
      </c>
      <c r="M397" s="18">
        <v>4771.37</v>
      </c>
      <c r="N397" s="18">
        <v>10325.27</v>
      </c>
      <c r="O397" s="18">
        <v>178131</v>
      </c>
      <c r="P397" s="18">
        <v>7115.92</v>
      </c>
      <c r="Q397" s="18">
        <v>1695.78</v>
      </c>
      <c r="R397" s="18">
        <v>321.3</v>
      </c>
      <c r="S397" s="18">
        <v>9133</v>
      </c>
      <c r="T397" s="18">
        <v>7230</v>
      </c>
      <c r="U397" s="18">
        <v>0</v>
      </c>
      <c r="V397" s="18">
        <v>0</v>
      </c>
      <c r="W397" s="18">
        <v>0</v>
      </c>
      <c r="X397" s="18"/>
      <c r="Y397" s="18">
        <v>170150.28</v>
      </c>
      <c r="Z397" s="18">
        <v>12021.05</v>
      </c>
      <c r="AA397" s="18">
        <v>5092.67</v>
      </c>
      <c r="AB397" s="18">
        <v>187264</v>
      </c>
    </row>
    <row r="398" spans="1:31" s="15" customFormat="1" ht="12.75" customHeight="1" x14ac:dyDescent="0.25">
      <c r="A398" s="17">
        <v>6</v>
      </c>
      <c r="B398" s="17" t="s">
        <v>872</v>
      </c>
      <c r="C398" s="17" t="s">
        <v>869</v>
      </c>
      <c r="D398" s="17" t="s">
        <v>882</v>
      </c>
      <c r="E398" s="17" t="s">
        <v>883</v>
      </c>
      <c r="F398" s="17" t="s">
        <v>35</v>
      </c>
      <c r="G398" s="17" t="s">
        <v>215</v>
      </c>
      <c r="H398" s="17">
        <v>9584</v>
      </c>
      <c r="I398" s="17">
        <v>9386</v>
      </c>
      <c r="J398" s="17">
        <v>594</v>
      </c>
      <c r="K398" s="17" t="s">
        <v>37</v>
      </c>
      <c r="L398" s="18">
        <v>115773.87</v>
      </c>
      <c r="M398" s="18">
        <v>1737.04</v>
      </c>
      <c r="N398" s="18">
        <v>7643.09</v>
      </c>
      <c r="O398" s="18">
        <v>125154</v>
      </c>
      <c r="P398" s="18">
        <v>6135.46</v>
      </c>
      <c r="Q398" s="18">
        <v>1178.24</v>
      </c>
      <c r="R398" s="18">
        <v>267.3</v>
      </c>
      <c r="S398" s="18">
        <v>7581</v>
      </c>
      <c r="T398" s="18">
        <v>70</v>
      </c>
      <c r="U398" s="18">
        <v>0</v>
      </c>
      <c r="V398" s="18">
        <v>0</v>
      </c>
      <c r="W398" s="18">
        <v>0</v>
      </c>
      <c r="X398" s="18"/>
      <c r="Y398" s="18">
        <v>121909.33</v>
      </c>
      <c r="Z398" s="18">
        <v>8821.33</v>
      </c>
      <c r="AA398" s="18">
        <v>2004.34</v>
      </c>
      <c r="AB398" s="18">
        <v>132735</v>
      </c>
    </row>
    <row r="399" spans="1:31" s="15" customFormat="1" ht="12.75" customHeight="1" x14ac:dyDescent="0.25">
      <c r="A399" s="17">
        <v>7</v>
      </c>
      <c r="B399" s="17" t="s">
        <v>872</v>
      </c>
      <c r="C399" s="17" t="s">
        <v>869</v>
      </c>
      <c r="D399" s="17" t="s">
        <v>884</v>
      </c>
      <c r="E399" s="17" t="s">
        <v>885</v>
      </c>
      <c r="F399" s="17" t="s">
        <v>35</v>
      </c>
      <c r="G399" s="17" t="s">
        <v>218</v>
      </c>
      <c r="H399" s="17">
        <v>20940</v>
      </c>
      <c r="I399" s="17">
        <v>20685</v>
      </c>
      <c r="J399" s="17">
        <v>255</v>
      </c>
      <c r="K399" s="17" t="s">
        <v>37</v>
      </c>
      <c r="L399" s="18">
        <v>127854.6</v>
      </c>
      <c r="M399" s="18">
        <v>2799.69</v>
      </c>
      <c r="N399" s="18">
        <v>8163.71</v>
      </c>
      <c r="O399" s="18">
        <v>138818</v>
      </c>
      <c r="P399" s="18">
        <v>3386.15</v>
      </c>
      <c r="Q399" s="18">
        <v>1322.1</v>
      </c>
      <c r="R399" s="18">
        <v>114.75</v>
      </c>
      <c r="S399" s="18">
        <v>4823</v>
      </c>
      <c r="T399" s="18">
        <v>5190</v>
      </c>
      <c r="U399" s="18">
        <v>0</v>
      </c>
      <c r="V399" s="18">
        <v>0</v>
      </c>
      <c r="W399" s="18">
        <v>0</v>
      </c>
      <c r="X399" s="18"/>
      <c r="Y399" s="18">
        <v>131240.75</v>
      </c>
      <c r="Z399" s="18">
        <v>9485.81</v>
      </c>
      <c r="AA399" s="18">
        <v>2914.44</v>
      </c>
      <c r="AB399" s="18">
        <v>143641</v>
      </c>
    </row>
    <row r="400" spans="1:31" s="15" customFormat="1" ht="12.75" customHeight="1" x14ac:dyDescent="0.25">
      <c r="A400" s="17">
        <v>8</v>
      </c>
      <c r="B400" s="17" t="s">
        <v>888</v>
      </c>
      <c r="C400" s="17" t="s">
        <v>869</v>
      </c>
      <c r="D400" s="17" t="s">
        <v>889</v>
      </c>
      <c r="E400" s="17" t="s">
        <v>890</v>
      </c>
      <c r="F400" s="17" t="s">
        <v>35</v>
      </c>
      <c r="G400" s="17" t="s">
        <v>891</v>
      </c>
      <c r="H400" s="17">
        <v>14315</v>
      </c>
      <c r="I400" s="17">
        <v>13901</v>
      </c>
      <c r="J400" s="17">
        <v>414</v>
      </c>
      <c r="K400" s="17" t="s">
        <v>37</v>
      </c>
      <c r="L400" s="18">
        <v>64087.85</v>
      </c>
      <c r="M400" s="18">
        <v>1703.85</v>
      </c>
      <c r="N400" s="18">
        <v>4815.3</v>
      </c>
      <c r="O400" s="18">
        <v>70607</v>
      </c>
      <c r="P400" s="18">
        <v>3193.48</v>
      </c>
      <c r="Q400" s="18">
        <v>666.22</v>
      </c>
      <c r="R400" s="18">
        <v>186.3</v>
      </c>
      <c r="S400" s="18">
        <v>4046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67281.33</v>
      </c>
      <c r="Z400" s="18">
        <v>5481.52</v>
      </c>
      <c r="AA400" s="18">
        <v>1890.15</v>
      </c>
      <c r="AB400" s="18">
        <v>74653</v>
      </c>
    </row>
    <row r="401" spans="1:28" s="15" customFormat="1" ht="12.75" customHeight="1" x14ac:dyDescent="0.25">
      <c r="A401" s="17">
        <v>9</v>
      </c>
      <c r="B401" s="17" t="s">
        <v>888</v>
      </c>
      <c r="C401" s="17" t="s">
        <v>869</v>
      </c>
      <c r="D401" s="17" t="s">
        <v>892</v>
      </c>
      <c r="E401" s="17" t="s">
        <v>893</v>
      </c>
      <c r="F401" s="17" t="s">
        <v>35</v>
      </c>
      <c r="G401" s="17" t="s">
        <v>891</v>
      </c>
      <c r="H401" s="17">
        <v>9894</v>
      </c>
      <c r="I401" s="17">
        <v>9894</v>
      </c>
      <c r="J401" s="17">
        <v>0</v>
      </c>
      <c r="K401" s="17" t="s">
        <v>302</v>
      </c>
      <c r="L401" s="18">
        <v>87968.72</v>
      </c>
      <c r="M401" s="18">
        <v>0</v>
      </c>
      <c r="N401" s="18">
        <v>7952.28</v>
      </c>
      <c r="O401" s="18">
        <v>95921</v>
      </c>
      <c r="P401" s="18">
        <v>549.55999999999995</v>
      </c>
      <c r="Q401" s="18">
        <v>906.44</v>
      </c>
      <c r="R401" s="18">
        <v>0</v>
      </c>
      <c r="S401" s="18">
        <v>1456</v>
      </c>
      <c r="T401" s="18">
        <v>250</v>
      </c>
      <c r="U401" s="18">
        <v>0</v>
      </c>
      <c r="V401" s="18">
        <v>0</v>
      </c>
      <c r="W401" s="18">
        <v>0</v>
      </c>
      <c r="X401" s="18"/>
      <c r="Y401" s="18">
        <v>88518.28</v>
      </c>
      <c r="Z401" s="18">
        <v>8858.7199999999993</v>
      </c>
      <c r="AA401" s="18">
        <v>0</v>
      </c>
      <c r="AB401" s="18">
        <v>97377</v>
      </c>
    </row>
    <row r="402" spans="1:28" s="15" customFormat="1" ht="12.75" customHeight="1" x14ac:dyDescent="0.25">
      <c r="A402" s="17">
        <v>10</v>
      </c>
      <c r="B402" s="17" t="s">
        <v>888</v>
      </c>
      <c r="C402" s="17" t="s">
        <v>869</v>
      </c>
      <c r="D402" s="17" t="s">
        <v>894</v>
      </c>
      <c r="E402" s="17" t="s">
        <v>895</v>
      </c>
      <c r="F402" s="17" t="s">
        <v>35</v>
      </c>
      <c r="G402" s="17" t="s">
        <v>891</v>
      </c>
      <c r="H402" s="17">
        <v>38655</v>
      </c>
      <c r="I402" s="17">
        <v>38655</v>
      </c>
      <c r="J402" s="17">
        <v>0</v>
      </c>
      <c r="K402" s="17" t="s">
        <v>302</v>
      </c>
      <c r="L402" s="18">
        <v>112973.6</v>
      </c>
      <c r="M402" s="18">
        <v>1492.65</v>
      </c>
      <c r="N402" s="18">
        <v>8375.75</v>
      </c>
      <c r="O402" s="18">
        <v>122842</v>
      </c>
      <c r="P402" s="18">
        <v>549.74</v>
      </c>
      <c r="Q402" s="18">
        <v>1180.26</v>
      </c>
      <c r="R402" s="18">
        <v>0</v>
      </c>
      <c r="S402" s="18">
        <v>1730</v>
      </c>
      <c r="T402" s="18">
        <v>10210</v>
      </c>
      <c r="U402" s="18">
        <v>0</v>
      </c>
      <c r="V402" s="18">
        <v>0</v>
      </c>
      <c r="W402" s="18">
        <v>0</v>
      </c>
      <c r="X402" s="18"/>
      <c r="Y402" s="18">
        <v>113523.34</v>
      </c>
      <c r="Z402" s="18">
        <v>9556.01</v>
      </c>
      <c r="AA402" s="18">
        <v>1492.65</v>
      </c>
      <c r="AB402" s="18">
        <v>124572</v>
      </c>
    </row>
    <row r="403" spans="1:28" s="15" customFormat="1" ht="12.75" customHeight="1" x14ac:dyDescent="0.25">
      <c r="A403" s="17">
        <v>11</v>
      </c>
      <c r="B403" s="17" t="s">
        <v>888</v>
      </c>
      <c r="C403" s="17" t="s">
        <v>869</v>
      </c>
      <c r="D403" s="17" t="s">
        <v>896</v>
      </c>
      <c r="E403" s="17" t="s">
        <v>897</v>
      </c>
      <c r="F403" s="17" t="s">
        <v>35</v>
      </c>
      <c r="G403" s="17" t="s">
        <v>891</v>
      </c>
      <c r="H403" s="17">
        <v>94601</v>
      </c>
      <c r="I403" s="17">
        <v>93288</v>
      </c>
      <c r="J403" s="17">
        <v>1313</v>
      </c>
      <c r="K403" s="17" t="s">
        <v>37</v>
      </c>
      <c r="L403" s="18">
        <v>148977.88</v>
      </c>
      <c r="M403" s="18">
        <v>4711.1899999999996</v>
      </c>
      <c r="N403" s="18">
        <v>9754.93</v>
      </c>
      <c r="O403" s="18">
        <v>163444</v>
      </c>
      <c r="P403" s="18">
        <v>7364.8</v>
      </c>
      <c r="Q403" s="18">
        <v>1549.35</v>
      </c>
      <c r="R403" s="18">
        <v>590.85</v>
      </c>
      <c r="S403" s="18">
        <v>9505</v>
      </c>
      <c r="T403" s="18">
        <v>1910</v>
      </c>
      <c r="U403" s="18">
        <v>0</v>
      </c>
      <c r="V403" s="18">
        <v>0</v>
      </c>
      <c r="W403" s="18">
        <v>0</v>
      </c>
      <c r="X403" s="18"/>
      <c r="Y403" s="18">
        <v>156342.68</v>
      </c>
      <c r="Z403" s="18">
        <v>11304.28</v>
      </c>
      <c r="AA403" s="18">
        <v>5302.04</v>
      </c>
      <c r="AB403" s="18">
        <v>172949</v>
      </c>
    </row>
    <row r="404" spans="1:28" s="15" customFormat="1" ht="12.75" customHeight="1" x14ac:dyDescent="0.25">
      <c r="A404" s="17">
        <v>12</v>
      </c>
      <c r="B404" s="17" t="s">
        <v>888</v>
      </c>
      <c r="C404" s="17" t="s">
        <v>869</v>
      </c>
      <c r="D404" s="17" t="s">
        <v>898</v>
      </c>
      <c r="E404" s="17" t="s">
        <v>899</v>
      </c>
      <c r="F404" s="17" t="s">
        <v>35</v>
      </c>
      <c r="G404" s="17" t="s">
        <v>900</v>
      </c>
      <c r="H404" s="17">
        <v>61969</v>
      </c>
      <c r="I404" s="17">
        <v>61969</v>
      </c>
      <c r="J404" s="17">
        <v>0</v>
      </c>
      <c r="K404" s="17" t="s">
        <v>302</v>
      </c>
      <c r="L404" s="18">
        <v>218452.34</v>
      </c>
      <c r="M404" s="18">
        <v>6861.28</v>
      </c>
      <c r="N404" s="18">
        <v>15026.38</v>
      </c>
      <c r="O404" s="18">
        <v>240340</v>
      </c>
      <c r="P404" s="18">
        <v>852.74</v>
      </c>
      <c r="Q404" s="18">
        <v>2324.2600000000002</v>
      </c>
      <c r="R404" s="18">
        <v>0</v>
      </c>
      <c r="S404" s="18">
        <v>3177</v>
      </c>
      <c r="T404" s="18">
        <v>18510</v>
      </c>
      <c r="U404" s="18">
        <v>0</v>
      </c>
      <c r="V404" s="18">
        <v>0</v>
      </c>
      <c r="W404" s="18">
        <v>0</v>
      </c>
      <c r="X404" s="18"/>
      <c r="Y404" s="18">
        <v>219305.08</v>
      </c>
      <c r="Z404" s="18">
        <v>17350.64</v>
      </c>
      <c r="AA404" s="18">
        <v>6861.28</v>
      </c>
      <c r="AB404" s="18">
        <v>243517</v>
      </c>
    </row>
    <row r="405" spans="1:28" s="15" customFormat="1" ht="12.75" customHeight="1" x14ac:dyDescent="0.25">
      <c r="A405" s="17">
        <v>13</v>
      </c>
      <c r="B405" s="17" t="s">
        <v>888</v>
      </c>
      <c r="C405" s="17" t="s">
        <v>869</v>
      </c>
      <c r="D405" s="17" t="s">
        <v>901</v>
      </c>
      <c r="E405" s="17" t="s">
        <v>902</v>
      </c>
      <c r="F405" s="17" t="s">
        <v>35</v>
      </c>
      <c r="G405" s="17" t="s">
        <v>903</v>
      </c>
      <c r="H405" s="17">
        <v>49498</v>
      </c>
      <c r="I405" s="17">
        <v>47745</v>
      </c>
      <c r="J405" s="17">
        <v>1753</v>
      </c>
      <c r="K405" s="17" t="s">
        <v>37</v>
      </c>
      <c r="L405" s="18">
        <v>127566.03</v>
      </c>
      <c r="M405" s="18">
        <v>6908.13</v>
      </c>
      <c r="N405" s="18">
        <v>13695.84</v>
      </c>
      <c r="O405" s="18">
        <v>148170</v>
      </c>
      <c r="P405" s="18">
        <v>10445.42</v>
      </c>
      <c r="Q405" s="18">
        <v>1335.73</v>
      </c>
      <c r="R405" s="18">
        <v>788.85</v>
      </c>
      <c r="S405" s="18">
        <v>12570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138011.45000000001</v>
      </c>
      <c r="Z405" s="18">
        <v>15031.57</v>
      </c>
      <c r="AA405" s="18">
        <v>7696.98</v>
      </c>
      <c r="AB405" s="18">
        <v>160740</v>
      </c>
    </row>
    <row r="406" spans="1:28" s="15" customFormat="1" ht="12.75" customHeight="1" x14ac:dyDescent="0.25">
      <c r="A406" s="17">
        <v>14</v>
      </c>
      <c r="B406" s="17" t="s">
        <v>888</v>
      </c>
      <c r="C406" s="17" t="s">
        <v>869</v>
      </c>
      <c r="D406" s="17" t="s">
        <v>904</v>
      </c>
      <c r="E406" s="17" t="s">
        <v>905</v>
      </c>
      <c r="F406" s="17" t="s">
        <v>35</v>
      </c>
      <c r="G406" s="17" t="s">
        <v>906</v>
      </c>
      <c r="H406" s="17">
        <v>88</v>
      </c>
      <c r="I406" s="17">
        <v>88</v>
      </c>
      <c r="J406" s="17">
        <v>0</v>
      </c>
      <c r="K406" s="17" t="s">
        <v>59</v>
      </c>
      <c r="L406" s="18">
        <v>7786.15</v>
      </c>
      <c r="M406" s="18">
        <v>0.89</v>
      </c>
      <c r="N406" s="18">
        <v>958.96</v>
      </c>
      <c r="O406" s="18">
        <v>8746</v>
      </c>
      <c r="P406" s="18">
        <v>330.07</v>
      </c>
      <c r="Q406" s="18">
        <v>78.930000000000007</v>
      </c>
      <c r="R406" s="18">
        <v>0</v>
      </c>
      <c r="S406" s="18">
        <v>409</v>
      </c>
      <c r="T406" s="18">
        <v>160</v>
      </c>
      <c r="U406" s="18">
        <v>0</v>
      </c>
      <c r="V406" s="18">
        <v>0</v>
      </c>
      <c r="W406" s="18">
        <v>0</v>
      </c>
      <c r="X406" s="18"/>
      <c r="Y406" s="18">
        <v>8116.22</v>
      </c>
      <c r="Z406" s="18">
        <v>1037.8900000000001</v>
      </c>
      <c r="AA406" s="18">
        <v>0.89</v>
      </c>
      <c r="AB406" s="18">
        <v>9155</v>
      </c>
    </row>
    <row r="407" spans="1:28" s="15" customFormat="1" ht="12.75" customHeight="1" x14ac:dyDescent="0.25">
      <c r="A407" s="17">
        <v>15</v>
      </c>
      <c r="B407" s="17" t="s">
        <v>888</v>
      </c>
      <c r="C407" s="17" t="s">
        <v>869</v>
      </c>
      <c r="D407" s="17" t="s">
        <v>907</v>
      </c>
      <c r="E407" s="17" t="s">
        <v>908</v>
      </c>
      <c r="F407" s="17" t="s">
        <v>35</v>
      </c>
      <c r="G407" s="17" t="s">
        <v>909</v>
      </c>
      <c r="H407" s="17">
        <v>64756</v>
      </c>
      <c r="I407" s="17">
        <v>63414</v>
      </c>
      <c r="J407" s="17">
        <v>1342</v>
      </c>
      <c r="K407" s="17" t="s">
        <v>37</v>
      </c>
      <c r="L407" s="18">
        <v>155382.91</v>
      </c>
      <c r="M407" s="18">
        <v>4920.49</v>
      </c>
      <c r="N407" s="18">
        <v>9574.6</v>
      </c>
      <c r="O407" s="18">
        <v>169878</v>
      </c>
      <c r="P407" s="18">
        <v>9714.49</v>
      </c>
      <c r="Q407" s="18">
        <v>1617.61</v>
      </c>
      <c r="R407" s="18">
        <v>603.9</v>
      </c>
      <c r="S407" s="18">
        <v>11936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165097.4</v>
      </c>
      <c r="Z407" s="18">
        <v>11192.21</v>
      </c>
      <c r="AA407" s="18">
        <v>5524.39</v>
      </c>
      <c r="AB407" s="18">
        <v>181814</v>
      </c>
    </row>
    <row r="408" spans="1:28" s="15" customFormat="1" ht="12.75" customHeight="1" x14ac:dyDescent="0.25">
      <c r="A408" s="17">
        <v>16</v>
      </c>
      <c r="B408" s="17" t="s">
        <v>888</v>
      </c>
      <c r="C408" s="17" t="s">
        <v>869</v>
      </c>
      <c r="D408" s="17" t="s">
        <v>910</v>
      </c>
      <c r="E408" s="17" t="s">
        <v>911</v>
      </c>
      <c r="F408" s="17" t="s">
        <v>35</v>
      </c>
      <c r="G408" s="17" t="s">
        <v>912</v>
      </c>
      <c r="H408" s="17">
        <v>11024</v>
      </c>
      <c r="I408" s="17">
        <v>11001</v>
      </c>
      <c r="J408" s="17">
        <v>69</v>
      </c>
      <c r="K408" s="17" t="s">
        <v>37</v>
      </c>
      <c r="L408" s="18">
        <v>109997.06</v>
      </c>
      <c r="M408" s="18">
        <v>6316.97</v>
      </c>
      <c r="N408" s="18">
        <v>11398.97</v>
      </c>
      <c r="O408" s="18">
        <v>127713</v>
      </c>
      <c r="P408" s="18">
        <v>1650.73</v>
      </c>
      <c r="Q408" s="18">
        <v>1196.22</v>
      </c>
      <c r="R408" s="18">
        <v>31.05</v>
      </c>
      <c r="S408" s="18">
        <v>2878</v>
      </c>
      <c r="T408" s="18">
        <v>2670</v>
      </c>
      <c r="U408" s="18">
        <v>0</v>
      </c>
      <c r="V408" s="18">
        <v>0</v>
      </c>
      <c r="W408" s="18">
        <v>0</v>
      </c>
      <c r="X408" s="18"/>
      <c r="Y408" s="18">
        <v>111647.79</v>
      </c>
      <c r="Z408" s="18">
        <v>12595.19</v>
      </c>
      <c r="AA408" s="18">
        <v>6348.02</v>
      </c>
      <c r="AB408" s="18">
        <v>130591</v>
      </c>
    </row>
    <row r="409" spans="1:28" s="15" customFormat="1" ht="12.75" customHeight="1" x14ac:dyDescent="0.25">
      <c r="A409" s="17">
        <v>17</v>
      </c>
      <c r="B409" s="17" t="s">
        <v>888</v>
      </c>
      <c r="C409" s="17" t="s">
        <v>869</v>
      </c>
      <c r="D409" s="17" t="s">
        <v>913</v>
      </c>
      <c r="E409" s="17" t="s">
        <v>914</v>
      </c>
      <c r="F409" s="17" t="s">
        <v>35</v>
      </c>
      <c r="G409" s="17" t="s">
        <v>912</v>
      </c>
      <c r="H409" s="17">
        <v>11099</v>
      </c>
      <c r="I409" s="17">
        <v>11099</v>
      </c>
      <c r="J409" s="17">
        <v>0</v>
      </c>
      <c r="K409" s="17" t="s">
        <v>59</v>
      </c>
      <c r="L409" s="18">
        <v>87762.78</v>
      </c>
      <c r="M409" s="18">
        <v>178.21</v>
      </c>
      <c r="N409" s="18">
        <v>21981.01</v>
      </c>
      <c r="O409" s="18">
        <v>109922</v>
      </c>
      <c r="P409" s="18">
        <v>577.98</v>
      </c>
      <c r="Q409" s="18">
        <v>906.02</v>
      </c>
      <c r="R409" s="18">
        <v>0</v>
      </c>
      <c r="S409" s="18">
        <v>1484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88340.76</v>
      </c>
      <c r="Z409" s="18">
        <v>22887.03</v>
      </c>
      <c r="AA409" s="18">
        <v>178.21</v>
      </c>
      <c r="AB409" s="18">
        <v>111406</v>
      </c>
    </row>
    <row r="410" spans="1:28" s="15" customFormat="1" ht="12.75" customHeight="1" x14ac:dyDescent="0.25">
      <c r="A410" s="17">
        <v>18</v>
      </c>
      <c r="B410" s="17" t="s">
        <v>888</v>
      </c>
      <c r="C410" s="17" t="s">
        <v>869</v>
      </c>
      <c r="D410" s="17" t="s">
        <v>915</v>
      </c>
      <c r="E410" s="17" t="s">
        <v>916</v>
      </c>
      <c r="F410" s="17" t="s">
        <v>35</v>
      </c>
      <c r="G410" s="17" t="s">
        <v>917</v>
      </c>
      <c r="H410" s="17">
        <v>1000</v>
      </c>
      <c r="I410" s="17">
        <v>1000</v>
      </c>
      <c r="J410" s="17">
        <v>0</v>
      </c>
      <c r="K410" s="17" t="s">
        <v>302</v>
      </c>
      <c r="L410" s="18">
        <v>17902.13</v>
      </c>
      <c r="M410" s="18">
        <v>5.79</v>
      </c>
      <c r="N410" s="18">
        <v>3361.08</v>
      </c>
      <c r="O410" s="18">
        <v>21269</v>
      </c>
      <c r="P410" s="18">
        <v>577.65</v>
      </c>
      <c r="Q410" s="18">
        <v>182.35</v>
      </c>
      <c r="R410" s="18">
        <v>0</v>
      </c>
      <c r="S410" s="18">
        <v>760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18479.78</v>
      </c>
      <c r="Z410" s="18">
        <v>3543.43</v>
      </c>
      <c r="AA410" s="18">
        <v>5.79</v>
      </c>
      <c r="AB410" s="18">
        <v>22029</v>
      </c>
    </row>
    <row r="411" spans="1:28" s="15" customFormat="1" ht="12.75" customHeight="1" x14ac:dyDescent="0.25">
      <c r="A411" s="17">
        <v>19</v>
      </c>
      <c r="B411" s="17" t="s">
        <v>918</v>
      </c>
      <c r="C411" s="17" t="s">
        <v>869</v>
      </c>
      <c r="D411" s="17" t="s">
        <v>919</v>
      </c>
      <c r="E411" s="17" t="s">
        <v>920</v>
      </c>
      <c r="F411" s="17" t="s">
        <v>35</v>
      </c>
      <c r="G411" s="17" t="s">
        <v>921</v>
      </c>
      <c r="H411" s="17">
        <v>540</v>
      </c>
      <c r="I411" s="17">
        <v>540</v>
      </c>
      <c r="J411" s="17">
        <v>0</v>
      </c>
      <c r="K411" s="17" t="s">
        <v>59</v>
      </c>
      <c r="L411" s="18">
        <v>27175.24</v>
      </c>
      <c r="M411" s="18">
        <v>117.8</v>
      </c>
      <c r="N411" s="18">
        <v>4998.96</v>
      </c>
      <c r="O411" s="18">
        <v>32292</v>
      </c>
      <c r="P411" s="18">
        <v>852.95</v>
      </c>
      <c r="Q411" s="18">
        <v>278.05</v>
      </c>
      <c r="R411" s="18">
        <v>0</v>
      </c>
      <c r="S411" s="18">
        <v>1131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28028.19</v>
      </c>
      <c r="Z411" s="18">
        <v>5277.01</v>
      </c>
      <c r="AA411" s="18">
        <v>117.8</v>
      </c>
      <c r="AB411" s="18">
        <v>33423</v>
      </c>
    </row>
    <row r="412" spans="1:28" s="15" customFormat="1" ht="12.75" customHeight="1" x14ac:dyDescent="0.25">
      <c r="A412" s="17">
        <v>20</v>
      </c>
      <c r="B412" s="17" t="s">
        <v>888</v>
      </c>
      <c r="C412" s="17" t="s">
        <v>869</v>
      </c>
      <c r="D412" s="17" t="s">
        <v>922</v>
      </c>
      <c r="E412" s="17" t="s">
        <v>923</v>
      </c>
      <c r="F412" s="17" t="s">
        <v>35</v>
      </c>
      <c r="G412" s="17" t="s">
        <v>924</v>
      </c>
      <c r="H412" s="17">
        <v>12455</v>
      </c>
      <c r="I412" s="17">
        <v>12455</v>
      </c>
      <c r="J412" s="17">
        <v>0</v>
      </c>
      <c r="K412" s="17" t="s">
        <v>59</v>
      </c>
      <c r="L412" s="18">
        <v>86093.68</v>
      </c>
      <c r="M412" s="18">
        <v>0</v>
      </c>
      <c r="N412" s="18">
        <v>6795.32</v>
      </c>
      <c r="O412" s="18">
        <v>92889</v>
      </c>
      <c r="P412" s="18">
        <v>852.34</v>
      </c>
      <c r="Q412" s="18">
        <v>885.66</v>
      </c>
      <c r="R412" s="18">
        <v>0</v>
      </c>
      <c r="S412" s="18">
        <v>1738</v>
      </c>
      <c r="T412" s="18">
        <v>0</v>
      </c>
      <c r="U412" s="18">
        <v>0</v>
      </c>
      <c r="V412" s="18">
        <v>0</v>
      </c>
      <c r="W412" s="18">
        <v>0</v>
      </c>
      <c r="X412" s="18"/>
      <c r="Y412" s="18">
        <v>86946.02</v>
      </c>
      <c r="Z412" s="18">
        <v>7680.98</v>
      </c>
      <c r="AA412" s="18">
        <v>0</v>
      </c>
      <c r="AB412" s="18">
        <v>94627</v>
      </c>
    </row>
    <row r="413" spans="1:28" s="15" customFormat="1" ht="12.75" customHeight="1" x14ac:dyDescent="0.25">
      <c r="A413" s="17">
        <v>21</v>
      </c>
      <c r="B413" s="17" t="s">
        <v>888</v>
      </c>
      <c r="C413" s="17" t="s">
        <v>869</v>
      </c>
      <c r="D413" s="17" t="s">
        <v>925</v>
      </c>
      <c r="E413" s="17" t="s">
        <v>926</v>
      </c>
      <c r="F413" s="17" t="s">
        <v>35</v>
      </c>
      <c r="G413" s="17" t="s">
        <v>924</v>
      </c>
      <c r="H413" s="17">
        <v>82117</v>
      </c>
      <c r="I413" s="17">
        <v>80535</v>
      </c>
      <c r="J413" s="17">
        <v>1582</v>
      </c>
      <c r="K413" s="17" t="s">
        <v>37</v>
      </c>
      <c r="L413" s="18">
        <v>160369.76</v>
      </c>
      <c r="M413" s="18">
        <v>6465.98</v>
      </c>
      <c r="N413" s="18">
        <v>9783.26</v>
      </c>
      <c r="O413" s="18">
        <v>176619</v>
      </c>
      <c r="P413" s="18">
        <v>10328.01</v>
      </c>
      <c r="Q413" s="18">
        <v>1670.09</v>
      </c>
      <c r="R413" s="18">
        <v>711.9</v>
      </c>
      <c r="S413" s="18">
        <v>12710</v>
      </c>
      <c r="T413" s="18">
        <v>10</v>
      </c>
      <c r="U413" s="18">
        <v>0</v>
      </c>
      <c r="V413" s="18">
        <v>0</v>
      </c>
      <c r="W413" s="18">
        <v>0</v>
      </c>
      <c r="X413" s="18"/>
      <c r="Y413" s="18">
        <v>170697.77</v>
      </c>
      <c r="Z413" s="18">
        <v>11453.35</v>
      </c>
      <c r="AA413" s="18">
        <v>7177.88</v>
      </c>
      <c r="AB413" s="18">
        <v>189329</v>
      </c>
    </row>
    <row r="414" spans="1:28" s="15" customFormat="1" ht="12.75" customHeight="1" x14ac:dyDescent="0.25">
      <c r="A414" s="17">
        <v>22</v>
      </c>
      <c r="B414" s="17" t="s">
        <v>927</v>
      </c>
      <c r="C414" s="17" t="s">
        <v>928</v>
      </c>
      <c r="D414" s="17" t="s">
        <v>929</v>
      </c>
      <c r="E414" s="17" t="s">
        <v>930</v>
      </c>
      <c r="F414" s="17" t="s">
        <v>35</v>
      </c>
      <c r="G414" s="17" t="s">
        <v>931</v>
      </c>
      <c r="H414" s="17">
        <v>355</v>
      </c>
      <c r="I414" s="17">
        <v>355</v>
      </c>
      <c r="J414" s="17">
        <v>0</v>
      </c>
      <c r="K414" s="17" t="s">
        <v>59</v>
      </c>
      <c r="L414" s="18">
        <v>11218.71</v>
      </c>
      <c r="M414" s="18">
        <v>152.76</v>
      </c>
      <c r="N414" s="18">
        <v>908.53</v>
      </c>
      <c r="O414" s="18">
        <v>12280</v>
      </c>
      <c r="P414" s="18">
        <v>550.05999999999995</v>
      </c>
      <c r="Q414" s="18">
        <v>114.94</v>
      </c>
      <c r="R414" s="18">
        <v>0</v>
      </c>
      <c r="S414" s="18">
        <v>665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11768.77</v>
      </c>
      <c r="Z414" s="18">
        <v>1023.47</v>
      </c>
      <c r="AA414" s="18">
        <v>152.76</v>
      </c>
      <c r="AB414" s="18">
        <v>12945</v>
      </c>
    </row>
    <row r="415" spans="1:28" s="22" customFormat="1" ht="12.75" customHeight="1" x14ac:dyDescent="0.25">
      <c r="A415" s="19"/>
      <c r="B415" s="19"/>
      <c r="C415" s="19"/>
      <c r="D415" s="19"/>
      <c r="E415" s="19"/>
      <c r="F415" s="19"/>
      <c r="G415" s="19"/>
      <c r="H415" s="19"/>
      <c r="I415" s="19"/>
      <c r="J415" s="19">
        <f>SUM(J393:J414)</f>
        <v>8140</v>
      </c>
      <c r="K415" s="19"/>
      <c r="L415" s="19">
        <f t="shared" ref="L415:AB415" si="83">SUM(L393:L414)</f>
        <v>2204549.42</v>
      </c>
      <c r="M415" s="19">
        <f t="shared" si="83"/>
        <v>59907.749999999993</v>
      </c>
      <c r="N415" s="19">
        <f t="shared" si="83"/>
        <v>197259.83000000002</v>
      </c>
      <c r="O415" s="19">
        <f t="shared" si="83"/>
        <v>2461717</v>
      </c>
      <c r="P415" s="19">
        <f t="shared" si="83"/>
        <v>67960</v>
      </c>
      <c r="Q415" s="19">
        <f t="shared" si="83"/>
        <v>23008.999999999996</v>
      </c>
      <c r="R415" s="19">
        <f t="shared" si="83"/>
        <v>3663.0000000000005</v>
      </c>
      <c r="S415" s="19">
        <f t="shared" si="83"/>
        <v>94632</v>
      </c>
      <c r="T415" s="19">
        <f t="shared" si="83"/>
        <v>51670</v>
      </c>
      <c r="U415" s="19">
        <f t="shared" si="83"/>
        <v>0</v>
      </c>
      <c r="V415" s="19">
        <f t="shared" si="83"/>
        <v>0</v>
      </c>
      <c r="W415" s="19">
        <f t="shared" si="83"/>
        <v>0</v>
      </c>
      <c r="X415" s="19">
        <f t="shared" si="83"/>
        <v>0</v>
      </c>
      <c r="Y415" s="19">
        <f t="shared" si="83"/>
        <v>2272509.42</v>
      </c>
      <c r="Z415" s="19">
        <f t="shared" si="83"/>
        <v>220268.83000000002</v>
      </c>
      <c r="AA415" s="19">
        <f t="shared" si="83"/>
        <v>63570.75</v>
      </c>
      <c r="AB415" s="19">
        <f t="shared" si="83"/>
        <v>2556349</v>
      </c>
    </row>
    <row r="416" spans="1:28" s="15" customFormat="1" ht="12.75" customHeight="1" x14ac:dyDescent="0.25">
      <c r="A416" s="17">
        <v>1</v>
      </c>
      <c r="B416" s="17" t="s">
        <v>872</v>
      </c>
      <c r="C416" s="17" t="s">
        <v>869</v>
      </c>
      <c r="D416" s="17" t="s">
        <v>932</v>
      </c>
      <c r="E416" s="17" t="s">
        <v>933</v>
      </c>
      <c r="F416" s="17" t="s">
        <v>75</v>
      </c>
      <c r="G416" s="17" t="s">
        <v>76</v>
      </c>
      <c r="H416" s="17">
        <v>6019</v>
      </c>
      <c r="I416" s="17">
        <v>5903</v>
      </c>
      <c r="J416" s="17">
        <v>116</v>
      </c>
      <c r="K416" s="17" t="s">
        <v>37</v>
      </c>
      <c r="L416" s="18">
        <v>28079.89</v>
      </c>
      <c r="M416" s="18">
        <v>2068.17</v>
      </c>
      <c r="N416" s="18">
        <v>4587.9399999999996</v>
      </c>
      <c r="O416" s="18">
        <v>34736</v>
      </c>
      <c r="P416" s="18">
        <v>980.7</v>
      </c>
      <c r="Q416" s="18">
        <v>306.87</v>
      </c>
      <c r="R416" s="18">
        <v>69.430000000000007</v>
      </c>
      <c r="S416" s="18">
        <v>1357</v>
      </c>
      <c r="T416" s="18">
        <v>270</v>
      </c>
      <c r="U416" s="18">
        <v>0</v>
      </c>
      <c r="V416" s="18">
        <v>0</v>
      </c>
      <c r="W416" s="18">
        <v>0</v>
      </c>
      <c r="X416" s="18"/>
      <c r="Y416" s="18">
        <v>29060.59</v>
      </c>
      <c r="Z416" s="18">
        <v>4894.8100000000004</v>
      </c>
      <c r="AA416" s="18">
        <v>2137.6</v>
      </c>
      <c r="AB416" s="18">
        <v>36093</v>
      </c>
    </row>
    <row r="417" spans="1:28" s="15" customFormat="1" ht="12.75" customHeight="1" x14ac:dyDescent="0.25">
      <c r="A417" s="17">
        <v>2</v>
      </c>
      <c r="B417" s="17" t="s">
        <v>872</v>
      </c>
      <c r="C417" s="17" t="s">
        <v>869</v>
      </c>
      <c r="D417" s="17" t="s">
        <v>934</v>
      </c>
      <c r="E417" s="17" t="s">
        <v>935</v>
      </c>
      <c r="F417" s="17" t="s">
        <v>75</v>
      </c>
      <c r="G417" s="17" t="s">
        <v>76</v>
      </c>
      <c r="H417" s="17">
        <v>7700</v>
      </c>
      <c r="I417" s="17">
        <v>7506</v>
      </c>
      <c r="J417" s="17">
        <v>194</v>
      </c>
      <c r="K417" s="17" t="s">
        <v>37</v>
      </c>
      <c r="L417" s="18">
        <v>23282.23</v>
      </c>
      <c r="M417" s="18">
        <v>2780.66</v>
      </c>
      <c r="N417" s="18">
        <v>1453.11</v>
      </c>
      <c r="O417" s="18">
        <v>27516</v>
      </c>
      <c r="P417" s="18">
        <v>1483.21</v>
      </c>
      <c r="Q417" s="18">
        <v>260.68</v>
      </c>
      <c r="R417" s="18">
        <v>116.11</v>
      </c>
      <c r="S417" s="18">
        <v>1860</v>
      </c>
      <c r="T417" s="18">
        <v>860</v>
      </c>
      <c r="U417" s="18">
        <v>0</v>
      </c>
      <c r="V417" s="18">
        <v>0</v>
      </c>
      <c r="W417" s="18">
        <v>0</v>
      </c>
      <c r="X417" s="18"/>
      <c r="Y417" s="18">
        <v>24765.439999999999</v>
      </c>
      <c r="Z417" s="18">
        <v>1713.79</v>
      </c>
      <c r="AA417" s="18">
        <v>2896.77</v>
      </c>
      <c r="AB417" s="18">
        <v>29376</v>
      </c>
    </row>
    <row r="418" spans="1:28" s="15" customFormat="1" ht="12.75" customHeight="1" x14ac:dyDescent="0.25">
      <c r="A418" s="17">
        <v>3</v>
      </c>
      <c r="B418" s="17" t="s">
        <v>868</v>
      </c>
      <c r="C418" s="17" t="s">
        <v>869</v>
      </c>
      <c r="D418" s="17" t="s">
        <v>936</v>
      </c>
      <c r="E418" s="17" t="s">
        <v>937</v>
      </c>
      <c r="F418" s="17" t="s">
        <v>75</v>
      </c>
      <c r="G418" s="17" t="s">
        <v>516</v>
      </c>
      <c r="H418" s="17">
        <v>1874</v>
      </c>
      <c r="I418" s="17">
        <v>1794</v>
      </c>
      <c r="J418" s="17">
        <v>80</v>
      </c>
      <c r="K418" s="17" t="s">
        <v>37</v>
      </c>
      <c r="L418" s="18">
        <v>35696.21</v>
      </c>
      <c r="M418" s="18">
        <v>2048.12</v>
      </c>
      <c r="N418" s="18">
        <v>7600.67</v>
      </c>
      <c r="O418" s="18">
        <v>45345</v>
      </c>
      <c r="P418" s="18">
        <v>953.91</v>
      </c>
      <c r="Q418" s="18">
        <v>385.21</v>
      </c>
      <c r="R418" s="18">
        <v>47.88</v>
      </c>
      <c r="S418" s="18">
        <v>1387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36650.120000000003</v>
      </c>
      <c r="Z418" s="18">
        <v>7985.88</v>
      </c>
      <c r="AA418" s="18">
        <v>2096</v>
      </c>
      <c r="AB418" s="18">
        <v>46732</v>
      </c>
    </row>
    <row r="419" spans="1:28" s="15" customFormat="1" ht="12.75" customHeight="1" x14ac:dyDescent="0.25">
      <c r="A419" s="17">
        <v>4</v>
      </c>
      <c r="B419" s="17" t="s">
        <v>872</v>
      </c>
      <c r="C419" s="17" t="s">
        <v>869</v>
      </c>
      <c r="D419" s="17" t="s">
        <v>938</v>
      </c>
      <c r="E419" s="17" t="s">
        <v>939</v>
      </c>
      <c r="F419" s="17" t="s">
        <v>75</v>
      </c>
      <c r="G419" s="17" t="s">
        <v>76</v>
      </c>
      <c r="H419" s="17">
        <v>12154</v>
      </c>
      <c r="I419" s="17">
        <v>12130</v>
      </c>
      <c r="J419" s="17">
        <v>24</v>
      </c>
      <c r="K419" s="17" t="s">
        <v>37</v>
      </c>
      <c r="L419" s="18">
        <v>26264.7</v>
      </c>
      <c r="M419" s="18">
        <v>1639.78</v>
      </c>
      <c r="N419" s="18">
        <v>5396.52</v>
      </c>
      <c r="O419" s="18">
        <v>33301</v>
      </c>
      <c r="P419" s="18">
        <v>413.75</v>
      </c>
      <c r="Q419" s="18">
        <v>286.89</v>
      </c>
      <c r="R419" s="18">
        <v>14.36</v>
      </c>
      <c r="S419" s="18">
        <v>715</v>
      </c>
      <c r="T419" s="18">
        <v>170</v>
      </c>
      <c r="U419" s="18">
        <v>0</v>
      </c>
      <c r="V419" s="18">
        <v>0</v>
      </c>
      <c r="W419" s="18">
        <v>0</v>
      </c>
      <c r="X419" s="18"/>
      <c r="Y419" s="18">
        <v>26678.45</v>
      </c>
      <c r="Z419" s="18">
        <v>5683.41</v>
      </c>
      <c r="AA419" s="18">
        <v>1654.14</v>
      </c>
      <c r="AB419" s="18">
        <v>34016</v>
      </c>
    </row>
    <row r="420" spans="1:28" s="15" customFormat="1" ht="12.75" customHeight="1" x14ac:dyDescent="0.25">
      <c r="A420" s="17">
        <v>5</v>
      </c>
      <c r="B420" s="17" t="s">
        <v>872</v>
      </c>
      <c r="C420" s="17" t="s">
        <v>869</v>
      </c>
      <c r="D420" s="17" t="s">
        <v>940</v>
      </c>
      <c r="E420" s="17" t="s">
        <v>941</v>
      </c>
      <c r="F420" s="17" t="s">
        <v>75</v>
      </c>
      <c r="G420" s="17" t="s">
        <v>76</v>
      </c>
      <c r="H420" s="17">
        <v>2971</v>
      </c>
      <c r="I420" s="17">
        <v>2796</v>
      </c>
      <c r="J420" s="17">
        <v>175</v>
      </c>
      <c r="K420" s="17" t="s">
        <v>37</v>
      </c>
      <c r="L420" s="18">
        <v>24789.87</v>
      </c>
      <c r="M420" s="18">
        <v>1505.55</v>
      </c>
      <c r="N420" s="18">
        <v>4365.58</v>
      </c>
      <c r="O420" s="18">
        <v>30661</v>
      </c>
      <c r="P420" s="18">
        <v>1446.88</v>
      </c>
      <c r="Q420" s="18">
        <v>270.38</v>
      </c>
      <c r="R420" s="18">
        <v>104.74</v>
      </c>
      <c r="S420" s="18">
        <v>1822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26236.75</v>
      </c>
      <c r="Z420" s="18">
        <v>4635.96</v>
      </c>
      <c r="AA420" s="18">
        <v>1610.29</v>
      </c>
      <c r="AB420" s="18">
        <v>32483</v>
      </c>
    </row>
    <row r="421" spans="1:28" s="15" customFormat="1" ht="12.75" customHeight="1" x14ac:dyDescent="0.25">
      <c r="A421" s="17">
        <v>6</v>
      </c>
      <c r="B421" s="17" t="s">
        <v>872</v>
      </c>
      <c r="C421" s="17" t="s">
        <v>869</v>
      </c>
      <c r="D421" s="17" t="s">
        <v>942</v>
      </c>
      <c r="E421" s="17" t="s">
        <v>943</v>
      </c>
      <c r="F421" s="17" t="s">
        <v>75</v>
      </c>
      <c r="G421" s="17" t="s">
        <v>76</v>
      </c>
      <c r="H421" s="17">
        <v>2934</v>
      </c>
      <c r="I421" s="17">
        <v>2673</v>
      </c>
      <c r="J421" s="17">
        <v>261</v>
      </c>
      <c r="K421" s="17" t="s">
        <v>37</v>
      </c>
      <c r="L421" s="18">
        <v>64987.77</v>
      </c>
      <c r="M421" s="18">
        <v>5176.71</v>
      </c>
      <c r="N421" s="18">
        <v>17175.52</v>
      </c>
      <c r="O421" s="18">
        <v>87340</v>
      </c>
      <c r="P421" s="18">
        <v>2004.18</v>
      </c>
      <c r="Q421" s="18">
        <v>715.61</v>
      </c>
      <c r="R421" s="18">
        <v>156.21</v>
      </c>
      <c r="S421" s="18">
        <v>2876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66991.95</v>
      </c>
      <c r="Z421" s="18">
        <v>17891.13</v>
      </c>
      <c r="AA421" s="18">
        <v>5332.92</v>
      </c>
      <c r="AB421" s="18">
        <v>90216</v>
      </c>
    </row>
    <row r="422" spans="1:28" s="15" customFormat="1" ht="12.75" customHeight="1" x14ac:dyDescent="0.25">
      <c r="A422" s="17">
        <v>7</v>
      </c>
      <c r="B422" s="17" t="s">
        <v>868</v>
      </c>
      <c r="C422" s="17" t="s">
        <v>869</v>
      </c>
      <c r="D422" s="17" t="s">
        <v>944</v>
      </c>
      <c r="E422" s="17" t="s">
        <v>945</v>
      </c>
      <c r="F422" s="17" t="s">
        <v>75</v>
      </c>
      <c r="G422" s="17" t="s">
        <v>946</v>
      </c>
      <c r="H422" s="17">
        <v>0</v>
      </c>
      <c r="I422" s="17">
        <v>0</v>
      </c>
      <c r="J422" s="17">
        <v>360</v>
      </c>
      <c r="K422" s="17" t="s">
        <v>107</v>
      </c>
      <c r="L422" s="18">
        <v>99739.6</v>
      </c>
      <c r="M422" s="18">
        <v>1715.58</v>
      </c>
      <c r="N422" s="18">
        <v>7340.82</v>
      </c>
      <c r="O422" s="18">
        <v>108796</v>
      </c>
      <c r="P422" s="18">
        <v>2587.25</v>
      </c>
      <c r="Q422" s="18">
        <v>1035.29</v>
      </c>
      <c r="R422" s="18">
        <v>215.46</v>
      </c>
      <c r="S422" s="18">
        <v>3838</v>
      </c>
      <c r="T422" s="18">
        <v>0</v>
      </c>
      <c r="U422" s="18">
        <v>0</v>
      </c>
      <c r="V422" s="18">
        <v>0</v>
      </c>
      <c r="W422" s="18">
        <v>0</v>
      </c>
      <c r="X422" s="18"/>
      <c r="Y422" s="18">
        <v>102326.85</v>
      </c>
      <c r="Z422" s="18">
        <v>8376.11</v>
      </c>
      <c r="AA422" s="18">
        <v>1931.04</v>
      </c>
      <c r="AB422" s="18">
        <v>112634</v>
      </c>
    </row>
    <row r="423" spans="1:28" s="15" customFormat="1" ht="12.75" customHeight="1" x14ac:dyDescent="0.25">
      <c r="A423" s="17">
        <v>8</v>
      </c>
      <c r="B423" s="17" t="s">
        <v>872</v>
      </c>
      <c r="C423" s="17" t="s">
        <v>869</v>
      </c>
      <c r="D423" s="17" t="s">
        <v>947</v>
      </c>
      <c r="E423" s="17" t="s">
        <v>948</v>
      </c>
      <c r="F423" s="17" t="s">
        <v>75</v>
      </c>
      <c r="G423" s="17" t="s">
        <v>949</v>
      </c>
      <c r="H423" s="17">
        <v>360</v>
      </c>
      <c r="I423" s="17">
        <v>360</v>
      </c>
      <c r="J423" s="17">
        <v>360</v>
      </c>
      <c r="K423" s="17" t="s">
        <v>107</v>
      </c>
      <c r="L423" s="18">
        <v>99722.08</v>
      </c>
      <c r="M423" s="18">
        <v>1715.58</v>
      </c>
      <c r="N423" s="18">
        <v>7339.34</v>
      </c>
      <c r="O423" s="18">
        <v>108777</v>
      </c>
      <c r="P423" s="18">
        <v>2587.44</v>
      </c>
      <c r="Q423" s="18">
        <v>1035.0999999999999</v>
      </c>
      <c r="R423" s="18">
        <v>215.46</v>
      </c>
      <c r="S423" s="18">
        <v>3838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102309.52</v>
      </c>
      <c r="Z423" s="18">
        <v>8374.44</v>
      </c>
      <c r="AA423" s="18">
        <v>1931.04</v>
      </c>
      <c r="AB423" s="18">
        <v>112615</v>
      </c>
    </row>
    <row r="424" spans="1:28" s="15" customFormat="1" ht="12.75" customHeight="1" x14ac:dyDescent="0.25">
      <c r="A424" s="17">
        <v>9</v>
      </c>
      <c r="B424" s="17" t="s">
        <v>888</v>
      </c>
      <c r="C424" s="17" t="s">
        <v>869</v>
      </c>
      <c r="D424" s="17" t="s">
        <v>950</v>
      </c>
      <c r="E424" s="17" t="s">
        <v>951</v>
      </c>
      <c r="F424" s="17" t="s">
        <v>75</v>
      </c>
      <c r="G424" s="17" t="s">
        <v>891</v>
      </c>
      <c r="H424" s="17">
        <v>870</v>
      </c>
      <c r="I424" s="17">
        <v>865</v>
      </c>
      <c r="J424" s="17">
        <v>5</v>
      </c>
      <c r="K424" s="17" t="s">
        <v>37</v>
      </c>
      <c r="L424" s="18">
        <v>10043.879999999999</v>
      </c>
      <c r="M424" s="18">
        <v>393.79</v>
      </c>
      <c r="N424" s="18">
        <v>1831.33</v>
      </c>
      <c r="O424" s="18">
        <v>12269</v>
      </c>
      <c r="P424" s="18">
        <v>221.21</v>
      </c>
      <c r="Q424" s="18">
        <v>106.8</v>
      </c>
      <c r="R424" s="18">
        <v>2.99</v>
      </c>
      <c r="S424" s="18">
        <v>331</v>
      </c>
      <c r="T424" s="18">
        <v>0</v>
      </c>
      <c r="U424" s="18">
        <v>0</v>
      </c>
      <c r="V424" s="18">
        <v>0</v>
      </c>
      <c r="W424" s="18">
        <v>0</v>
      </c>
      <c r="X424" s="18"/>
      <c r="Y424" s="18">
        <v>10265.09</v>
      </c>
      <c r="Z424" s="18">
        <v>1938.13</v>
      </c>
      <c r="AA424" s="18">
        <v>396.78</v>
      </c>
      <c r="AB424" s="18">
        <v>12600</v>
      </c>
    </row>
    <row r="425" spans="1:28" s="15" customFormat="1" ht="12.75" customHeight="1" x14ac:dyDescent="0.25">
      <c r="A425" s="17">
        <v>10</v>
      </c>
      <c r="B425" s="17" t="s">
        <v>888</v>
      </c>
      <c r="C425" s="17" t="s">
        <v>869</v>
      </c>
      <c r="D425" s="17" t="s">
        <v>952</v>
      </c>
      <c r="E425" s="17" t="s">
        <v>953</v>
      </c>
      <c r="F425" s="17" t="s">
        <v>75</v>
      </c>
      <c r="G425" s="17" t="s">
        <v>891</v>
      </c>
      <c r="H425" s="17">
        <v>7250</v>
      </c>
      <c r="I425" s="17">
        <v>7250</v>
      </c>
      <c r="J425" s="17">
        <v>360</v>
      </c>
      <c r="K425" s="17" t="s">
        <v>769</v>
      </c>
      <c r="L425" s="18">
        <v>79609.460000000006</v>
      </c>
      <c r="M425" s="18">
        <v>3085.2</v>
      </c>
      <c r="N425" s="18">
        <v>21349.34</v>
      </c>
      <c r="O425" s="18">
        <v>104044</v>
      </c>
      <c r="P425" s="18">
        <v>2962.28</v>
      </c>
      <c r="Q425" s="18">
        <v>849.26</v>
      </c>
      <c r="R425" s="18">
        <v>215.46</v>
      </c>
      <c r="S425" s="18">
        <v>4027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82571.740000000005</v>
      </c>
      <c r="Z425" s="18">
        <v>22198.6</v>
      </c>
      <c r="AA425" s="18">
        <v>3300.66</v>
      </c>
      <c r="AB425" s="18">
        <v>108071</v>
      </c>
    </row>
    <row r="426" spans="1:28" s="15" customFormat="1" ht="12.75" customHeight="1" x14ac:dyDescent="0.25">
      <c r="A426" s="17">
        <v>11</v>
      </c>
      <c r="B426" s="17" t="s">
        <v>888</v>
      </c>
      <c r="C426" s="17" t="s">
        <v>869</v>
      </c>
      <c r="D426" s="17" t="s">
        <v>954</v>
      </c>
      <c r="E426" s="17" t="s">
        <v>955</v>
      </c>
      <c r="F426" s="17" t="s">
        <v>75</v>
      </c>
      <c r="G426" s="17" t="s">
        <v>891</v>
      </c>
      <c r="H426" s="17">
        <v>13802</v>
      </c>
      <c r="I426" s="17">
        <v>13802</v>
      </c>
      <c r="J426" s="17">
        <v>954</v>
      </c>
      <c r="K426" s="17" t="s">
        <v>769</v>
      </c>
      <c r="L426" s="18">
        <v>130732.41</v>
      </c>
      <c r="M426" s="18">
        <v>9166.34</v>
      </c>
      <c r="N426" s="18">
        <v>15043.25</v>
      </c>
      <c r="O426" s="18">
        <v>154942</v>
      </c>
      <c r="P426" s="18">
        <v>7275.03</v>
      </c>
      <c r="Q426" s="18">
        <v>1409</v>
      </c>
      <c r="R426" s="18">
        <v>570.97</v>
      </c>
      <c r="S426" s="18">
        <v>9255</v>
      </c>
      <c r="T426" s="18">
        <v>8620</v>
      </c>
      <c r="U426" s="18">
        <v>0</v>
      </c>
      <c r="V426" s="18">
        <v>0</v>
      </c>
      <c r="W426" s="18">
        <v>0</v>
      </c>
      <c r="X426" s="18"/>
      <c r="Y426" s="18">
        <v>138007.44</v>
      </c>
      <c r="Z426" s="18">
        <v>16452.25</v>
      </c>
      <c r="AA426" s="18">
        <v>9737.31</v>
      </c>
      <c r="AB426" s="18">
        <v>164197</v>
      </c>
    </row>
    <row r="427" spans="1:28" s="15" customFormat="1" ht="12.75" customHeight="1" x14ac:dyDescent="0.25">
      <c r="A427" s="17">
        <v>12</v>
      </c>
      <c r="B427" s="17" t="s">
        <v>888</v>
      </c>
      <c r="C427" s="17" t="s">
        <v>869</v>
      </c>
      <c r="D427" s="17" t="s">
        <v>956</v>
      </c>
      <c r="E427" s="17" t="s">
        <v>957</v>
      </c>
      <c r="F427" s="17" t="s">
        <v>75</v>
      </c>
      <c r="G427" s="17" t="s">
        <v>891</v>
      </c>
      <c r="H427" s="17">
        <v>5860</v>
      </c>
      <c r="I427" s="17">
        <v>5532</v>
      </c>
      <c r="J427" s="17">
        <v>328</v>
      </c>
      <c r="K427" s="17" t="s">
        <v>37</v>
      </c>
      <c r="L427" s="18">
        <v>48204.02</v>
      </c>
      <c r="M427" s="18">
        <v>994.92</v>
      </c>
      <c r="N427" s="18">
        <v>4430.0600000000004</v>
      </c>
      <c r="O427" s="18">
        <v>53629</v>
      </c>
      <c r="P427" s="18">
        <v>2431.0500000000002</v>
      </c>
      <c r="Q427" s="18">
        <v>495.64</v>
      </c>
      <c r="R427" s="18">
        <v>196.31</v>
      </c>
      <c r="S427" s="18">
        <v>3123</v>
      </c>
      <c r="T427" s="18">
        <v>180</v>
      </c>
      <c r="U427" s="18">
        <v>0</v>
      </c>
      <c r="V427" s="18">
        <v>0</v>
      </c>
      <c r="W427" s="18">
        <v>0</v>
      </c>
      <c r="X427" s="18"/>
      <c r="Y427" s="18">
        <v>50635.07</v>
      </c>
      <c r="Z427" s="18">
        <v>4925.7</v>
      </c>
      <c r="AA427" s="18">
        <v>1191.23</v>
      </c>
      <c r="AB427" s="18">
        <v>56752</v>
      </c>
    </row>
    <row r="428" spans="1:28" s="15" customFormat="1" ht="12.75" customHeight="1" x14ac:dyDescent="0.25">
      <c r="A428" s="17">
        <v>13</v>
      </c>
      <c r="B428" s="17" t="s">
        <v>888</v>
      </c>
      <c r="C428" s="17" t="s">
        <v>869</v>
      </c>
      <c r="D428" s="17" t="s">
        <v>958</v>
      </c>
      <c r="E428" s="17" t="s">
        <v>959</v>
      </c>
      <c r="F428" s="17" t="s">
        <v>75</v>
      </c>
      <c r="G428" s="17" t="s">
        <v>891</v>
      </c>
      <c r="H428" s="17">
        <v>2551</v>
      </c>
      <c r="I428" s="17">
        <v>2401</v>
      </c>
      <c r="J428" s="17">
        <v>150</v>
      </c>
      <c r="K428" s="17" t="s">
        <v>37</v>
      </c>
      <c r="L428" s="18">
        <v>33579.06</v>
      </c>
      <c r="M428" s="18">
        <v>1777.58</v>
      </c>
      <c r="N428" s="18">
        <v>5937.36</v>
      </c>
      <c r="O428" s="18">
        <v>41294</v>
      </c>
      <c r="P428" s="18">
        <v>1400.96</v>
      </c>
      <c r="Q428" s="18">
        <v>357.26</v>
      </c>
      <c r="R428" s="18">
        <v>89.78</v>
      </c>
      <c r="S428" s="18">
        <v>1848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34980.019999999997</v>
      </c>
      <c r="Z428" s="18">
        <v>6294.62</v>
      </c>
      <c r="AA428" s="18">
        <v>1867.36</v>
      </c>
      <c r="AB428" s="18">
        <v>43142</v>
      </c>
    </row>
    <row r="429" spans="1:28" s="15" customFormat="1" ht="12.75" customHeight="1" x14ac:dyDescent="0.25">
      <c r="A429" s="17">
        <v>14</v>
      </c>
      <c r="B429" s="17" t="s">
        <v>888</v>
      </c>
      <c r="C429" s="17" t="s">
        <v>869</v>
      </c>
      <c r="D429" s="17" t="s">
        <v>960</v>
      </c>
      <c r="E429" s="17" t="s">
        <v>961</v>
      </c>
      <c r="F429" s="17" t="s">
        <v>75</v>
      </c>
      <c r="G429" s="17" t="s">
        <v>906</v>
      </c>
      <c r="H429" s="17">
        <v>9578</v>
      </c>
      <c r="I429" s="17">
        <v>9578</v>
      </c>
      <c r="J429" s="17">
        <v>65</v>
      </c>
      <c r="K429" s="17" t="s">
        <v>769</v>
      </c>
      <c r="L429" s="18">
        <v>59755.38</v>
      </c>
      <c r="M429" s="18">
        <v>4263.79</v>
      </c>
      <c r="N429" s="18">
        <v>10873.83</v>
      </c>
      <c r="O429" s="18">
        <v>74893</v>
      </c>
      <c r="P429" s="18">
        <v>631.70000000000005</v>
      </c>
      <c r="Q429" s="18">
        <v>658.4</v>
      </c>
      <c r="R429" s="18">
        <v>38.9</v>
      </c>
      <c r="S429" s="18">
        <v>1329</v>
      </c>
      <c r="T429" s="18">
        <v>1130</v>
      </c>
      <c r="U429" s="18">
        <v>0</v>
      </c>
      <c r="V429" s="18">
        <v>0</v>
      </c>
      <c r="W429" s="18">
        <v>0</v>
      </c>
      <c r="X429" s="18"/>
      <c r="Y429" s="18">
        <v>60387.08</v>
      </c>
      <c r="Z429" s="18">
        <v>11532.23</v>
      </c>
      <c r="AA429" s="18">
        <v>4302.6899999999996</v>
      </c>
      <c r="AB429" s="18">
        <v>76222</v>
      </c>
    </row>
    <row r="430" spans="1:28" s="15" customFormat="1" ht="12.75" customHeight="1" x14ac:dyDescent="0.25">
      <c r="A430" s="17">
        <v>15</v>
      </c>
      <c r="B430" s="17" t="s">
        <v>888</v>
      </c>
      <c r="C430" s="17" t="s">
        <v>869</v>
      </c>
      <c r="D430" s="17" t="s">
        <v>962</v>
      </c>
      <c r="E430" s="17" t="s">
        <v>963</v>
      </c>
      <c r="F430" s="17" t="s">
        <v>75</v>
      </c>
      <c r="G430" s="17" t="s">
        <v>964</v>
      </c>
      <c r="H430" s="17">
        <v>0</v>
      </c>
      <c r="I430" s="17">
        <v>0</v>
      </c>
      <c r="J430" s="17">
        <v>0</v>
      </c>
      <c r="K430" s="17" t="s">
        <v>59</v>
      </c>
      <c r="L430" s="18">
        <v>92322.29</v>
      </c>
      <c r="M430" s="18">
        <v>213.84</v>
      </c>
      <c r="N430" s="18">
        <v>15590.87</v>
      </c>
      <c r="O430" s="18">
        <v>108127</v>
      </c>
      <c r="P430" s="18">
        <v>125.38</v>
      </c>
      <c r="Q430" s="18">
        <v>955.62</v>
      </c>
      <c r="R430" s="18">
        <v>0</v>
      </c>
      <c r="S430" s="18">
        <v>1081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92447.67</v>
      </c>
      <c r="Z430" s="18">
        <v>16546.490000000002</v>
      </c>
      <c r="AA430" s="18">
        <v>213.84</v>
      </c>
      <c r="AB430" s="18">
        <v>109208</v>
      </c>
    </row>
    <row r="431" spans="1:28" s="15" customFormat="1" ht="12.75" customHeight="1" x14ac:dyDescent="0.25">
      <c r="A431" s="17">
        <v>16</v>
      </c>
      <c r="B431" s="17" t="s">
        <v>888</v>
      </c>
      <c r="C431" s="17" t="s">
        <v>869</v>
      </c>
      <c r="D431" s="17" t="s">
        <v>965</v>
      </c>
      <c r="E431" s="17" t="s">
        <v>966</v>
      </c>
      <c r="F431" s="17" t="s">
        <v>75</v>
      </c>
      <c r="G431" s="17" t="s">
        <v>967</v>
      </c>
      <c r="H431" s="17">
        <v>0</v>
      </c>
      <c r="I431" s="17">
        <v>0</v>
      </c>
      <c r="J431" s="17">
        <v>0</v>
      </c>
      <c r="K431" s="17" t="s">
        <v>302</v>
      </c>
      <c r="L431" s="18">
        <v>92322.240000000005</v>
      </c>
      <c r="M431" s="18">
        <v>213.84</v>
      </c>
      <c r="N431" s="18">
        <v>15590.92</v>
      </c>
      <c r="O431" s="18">
        <v>108127</v>
      </c>
      <c r="P431" s="18">
        <v>125.38</v>
      </c>
      <c r="Q431" s="18">
        <v>955.62</v>
      </c>
      <c r="R431" s="18">
        <v>0</v>
      </c>
      <c r="S431" s="18">
        <v>1081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92447.62</v>
      </c>
      <c r="Z431" s="18">
        <v>16546.54</v>
      </c>
      <c r="AA431" s="18">
        <v>213.84</v>
      </c>
      <c r="AB431" s="18">
        <v>109208</v>
      </c>
    </row>
    <row r="432" spans="1:28" s="15" customFormat="1" ht="12.75" customHeight="1" x14ac:dyDescent="0.25">
      <c r="A432" s="17">
        <v>17</v>
      </c>
      <c r="B432" s="17" t="s">
        <v>888</v>
      </c>
      <c r="C432" s="17" t="s">
        <v>869</v>
      </c>
      <c r="D432" s="17" t="s">
        <v>968</v>
      </c>
      <c r="E432" s="17" t="s">
        <v>969</v>
      </c>
      <c r="F432" s="17" t="s">
        <v>75</v>
      </c>
      <c r="G432" s="17" t="s">
        <v>967</v>
      </c>
      <c r="H432" s="17">
        <v>0</v>
      </c>
      <c r="I432" s="17">
        <v>0</v>
      </c>
      <c r="J432" s="17">
        <v>0</v>
      </c>
      <c r="K432" s="17" t="s">
        <v>59</v>
      </c>
      <c r="L432" s="18">
        <v>79528.11</v>
      </c>
      <c r="M432" s="18">
        <v>0</v>
      </c>
      <c r="N432" s="18">
        <v>6612.89</v>
      </c>
      <c r="O432" s="18">
        <v>86141</v>
      </c>
      <c r="P432" s="18">
        <v>124.79</v>
      </c>
      <c r="Q432" s="18">
        <v>821.21</v>
      </c>
      <c r="R432" s="18">
        <v>0</v>
      </c>
      <c r="S432" s="18">
        <v>946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79652.899999999994</v>
      </c>
      <c r="Z432" s="18">
        <v>7434.1</v>
      </c>
      <c r="AA432" s="18">
        <v>0</v>
      </c>
      <c r="AB432" s="18">
        <v>87087</v>
      </c>
    </row>
    <row r="433" spans="1:31" s="15" customFormat="1" ht="12.75" customHeight="1" x14ac:dyDescent="0.25">
      <c r="A433" s="17">
        <v>18</v>
      </c>
      <c r="B433" s="17" t="s">
        <v>970</v>
      </c>
      <c r="C433" s="17" t="s">
        <v>869</v>
      </c>
      <c r="D433" s="17" t="s">
        <v>971</v>
      </c>
      <c r="E433" s="17" t="s">
        <v>972</v>
      </c>
      <c r="F433" s="17" t="s">
        <v>75</v>
      </c>
      <c r="G433" s="17" t="s">
        <v>973</v>
      </c>
      <c r="H433" s="17">
        <v>4658</v>
      </c>
      <c r="I433" s="17">
        <v>4658</v>
      </c>
      <c r="J433" s="17">
        <v>0</v>
      </c>
      <c r="K433" s="17" t="s">
        <v>59</v>
      </c>
      <c r="L433" s="18">
        <v>58712.85</v>
      </c>
      <c r="M433" s="18">
        <v>4975.6899999999996</v>
      </c>
      <c r="N433" s="18">
        <v>8170.46</v>
      </c>
      <c r="O433" s="18">
        <v>71859</v>
      </c>
      <c r="P433" s="18">
        <v>125.46</v>
      </c>
      <c r="Q433" s="18">
        <v>657.54</v>
      </c>
      <c r="R433" s="18">
        <v>0</v>
      </c>
      <c r="S433" s="18">
        <v>783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58838.31</v>
      </c>
      <c r="Z433" s="18">
        <v>8828</v>
      </c>
      <c r="AA433" s="18">
        <v>4975.6899999999996</v>
      </c>
      <c r="AB433" s="18">
        <v>72642</v>
      </c>
    </row>
    <row r="434" spans="1:31" s="15" customFormat="1" ht="12.75" customHeight="1" x14ac:dyDescent="0.25">
      <c r="A434" s="17">
        <v>19</v>
      </c>
      <c r="B434" s="17" t="s">
        <v>888</v>
      </c>
      <c r="C434" s="17" t="s">
        <v>869</v>
      </c>
      <c r="D434" s="17" t="s">
        <v>974</v>
      </c>
      <c r="E434" s="17" t="s">
        <v>975</v>
      </c>
      <c r="F434" s="17" t="s">
        <v>75</v>
      </c>
      <c r="G434" s="17" t="s">
        <v>976</v>
      </c>
      <c r="H434" s="17">
        <v>0</v>
      </c>
      <c r="I434" s="17">
        <v>0</v>
      </c>
      <c r="J434" s="17">
        <v>0</v>
      </c>
      <c r="K434" s="17" t="s">
        <v>59</v>
      </c>
      <c r="L434" s="18">
        <v>77205.48</v>
      </c>
      <c r="M434" s="18">
        <v>5141.88</v>
      </c>
      <c r="N434" s="18">
        <v>19994.64</v>
      </c>
      <c r="O434" s="18">
        <v>102342</v>
      </c>
      <c r="P434" s="18">
        <v>124.66</v>
      </c>
      <c r="Q434" s="18">
        <v>850.34</v>
      </c>
      <c r="R434" s="18">
        <v>0</v>
      </c>
      <c r="S434" s="18">
        <v>975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77330.14</v>
      </c>
      <c r="Z434" s="18">
        <v>20844.98</v>
      </c>
      <c r="AA434" s="18">
        <v>5141.88</v>
      </c>
      <c r="AB434" s="18">
        <v>103317</v>
      </c>
    </row>
    <row r="435" spans="1:31" s="12" customFormat="1" ht="16.5" customHeight="1" x14ac:dyDescent="0.25">
      <c r="A435" s="10"/>
      <c r="B435" s="10"/>
      <c r="C435" s="10" t="s">
        <v>71</v>
      </c>
      <c r="D435" s="10"/>
      <c r="E435" s="10"/>
      <c r="F435" s="10"/>
      <c r="G435" s="10"/>
      <c r="H435" s="10"/>
      <c r="I435" s="10"/>
      <c r="J435" s="11">
        <f>SUM(J416:J434)</f>
        <v>3432</v>
      </c>
      <c r="K435" s="10"/>
      <c r="L435" s="11">
        <f t="shared" ref="L435:AA435" si="84">SUM(L416:L434)</f>
        <v>1164577.5300000003</v>
      </c>
      <c r="M435" s="11">
        <f t="shared" si="84"/>
        <v>48877.02</v>
      </c>
      <c r="N435" s="11">
        <f t="shared" si="84"/>
        <v>180684.45</v>
      </c>
      <c r="O435" s="11">
        <f t="shared" si="84"/>
        <v>1394139</v>
      </c>
      <c r="P435" s="11">
        <f t="shared" si="84"/>
        <v>28005.22</v>
      </c>
      <c r="Q435" s="11">
        <f t="shared" si="84"/>
        <v>12412.720000000005</v>
      </c>
      <c r="R435" s="11">
        <f t="shared" si="84"/>
        <v>2054.06</v>
      </c>
      <c r="S435" s="11">
        <f t="shared" si="84"/>
        <v>42472</v>
      </c>
      <c r="T435" s="11">
        <f t="shared" si="84"/>
        <v>11230</v>
      </c>
      <c r="U435" s="11">
        <f t="shared" si="84"/>
        <v>0</v>
      </c>
      <c r="V435" s="11">
        <f t="shared" si="84"/>
        <v>0</v>
      </c>
      <c r="W435" s="11">
        <f t="shared" si="84"/>
        <v>0</v>
      </c>
      <c r="X435" s="11">
        <f t="shared" si="84"/>
        <v>0</v>
      </c>
      <c r="Y435" s="11">
        <f t="shared" si="84"/>
        <v>1192582.75</v>
      </c>
      <c r="Z435" s="11">
        <f t="shared" si="84"/>
        <v>193097.17</v>
      </c>
      <c r="AA435" s="11">
        <f t="shared" si="84"/>
        <v>50931.079999999994</v>
      </c>
      <c r="AB435" s="11">
        <f>SUM(AB416:AB434)</f>
        <v>1436611</v>
      </c>
    </row>
    <row r="436" spans="1:31" s="12" customFormat="1" ht="16.5" customHeight="1" x14ac:dyDescent="0.25">
      <c r="A436" s="10"/>
      <c r="B436" s="10"/>
      <c r="C436" s="10" t="s">
        <v>119</v>
      </c>
      <c r="D436" s="10"/>
      <c r="E436" s="10"/>
      <c r="F436" s="10"/>
      <c r="G436" s="10"/>
      <c r="H436" s="10"/>
      <c r="I436" s="10"/>
      <c r="J436" s="11">
        <f>J435+J415</f>
        <v>11572</v>
      </c>
      <c r="K436" s="11"/>
      <c r="L436" s="11">
        <f t="shared" ref="L436:S436" si="85">L435+L415</f>
        <v>3369126.95</v>
      </c>
      <c r="M436" s="11">
        <f t="shared" si="85"/>
        <v>108784.76999999999</v>
      </c>
      <c r="N436" s="11">
        <f t="shared" si="85"/>
        <v>377944.28</v>
      </c>
      <c r="O436" s="11">
        <f t="shared" si="85"/>
        <v>3855856</v>
      </c>
      <c r="P436" s="11">
        <f t="shared" si="85"/>
        <v>95965.22</v>
      </c>
      <c r="Q436" s="11">
        <f t="shared" si="85"/>
        <v>35421.72</v>
      </c>
      <c r="R436" s="11">
        <f t="shared" si="85"/>
        <v>5717.06</v>
      </c>
      <c r="S436" s="11">
        <f t="shared" si="85"/>
        <v>137104</v>
      </c>
      <c r="T436" s="11">
        <f>T435+T415</f>
        <v>62900</v>
      </c>
      <c r="U436" s="11">
        <f t="shared" ref="U436:AB436" si="86">U435+U415</f>
        <v>0</v>
      </c>
      <c r="V436" s="11">
        <f t="shared" si="86"/>
        <v>0</v>
      </c>
      <c r="W436" s="11">
        <f t="shared" si="86"/>
        <v>0</v>
      </c>
      <c r="X436" s="11">
        <f t="shared" si="86"/>
        <v>0</v>
      </c>
      <c r="Y436" s="11">
        <f t="shared" si="86"/>
        <v>3465092.17</v>
      </c>
      <c r="Z436" s="11">
        <f t="shared" si="86"/>
        <v>413366</v>
      </c>
      <c r="AA436" s="11">
        <f t="shared" si="86"/>
        <v>114501.82999999999</v>
      </c>
      <c r="AB436" s="11">
        <f t="shared" si="86"/>
        <v>3992960</v>
      </c>
    </row>
    <row r="437" spans="1:31" ht="18.75" customHeight="1" x14ac:dyDescent="0.25">
      <c r="O437" s="34"/>
    </row>
    <row r="438" spans="1:31" ht="18.75" customHeight="1" x14ac:dyDescent="0.25">
      <c r="O438" s="34"/>
    </row>
    <row r="439" spans="1:31" ht="18.75" customHeight="1" x14ac:dyDescent="0.25"/>
    <row r="440" spans="1:31" ht="18.75" customHeight="1" x14ac:dyDescent="0.25"/>
    <row r="441" spans="1:31" ht="15.75" x14ac:dyDescent="0.25">
      <c r="E441" s="13" t="s">
        <v>120</v>
      </c>
      <c r="G441" s="14"/>
      <c r="H441" s="14"/>
      <c r="I441" s="14"/>
      <c r="J441" s="14"/>
      <c r="K441" s="14"/>
      <c r="L441" s="13" t="s">
        <v>122</v>
      </c>
      <c r="M441" s="13"/>
      <c r="O441" s="14"/>
      <c r="Q441" s="14"/>
      <c r="R441" s="13" t="s">
        <v>121</v>
      </c>
      <c r="T441" s="14"/>
      <c r="U441" s="14"/>
      <c r="W441" s="14"/>
      <c r="X441" s="14"/>
      <c r="Y441" s="13" t="s">
        <v>123</v>
      </c>
      <c r="Z441" s="14"/>
      <c r="AA441" s="14"/>
      <c r="AB441" s="14"/>
    </row>
    <row r="442" spans="1:31" s="39" customFormat="1" ht="15.75" x14ac:dyDescent="0.25">
      <c r="E442" s="38" t="s">
        <v>124</v>
      </c>
      <c r="G442" s="40"/>
      <c r="H442" s="40"/>
      <c r="I442" s="40"/>
      <c r="J442" s="40"/>
      <c r="K442" s="40"/>
      <c r="L442" s="38" t="s">
        <v>124</v>
      </c>
      <c r="M442" s="38"/>
      <c r="O442" s="40"/>
      <c r="Q442" s="40"/>
      <c r="R442" s="38" t="s">
        <v>124</v>
      </c>
      <c r="T442" s="40"/>
      <c r="U442" s="40"/>
      <c r="W442" s="40"/>
      <c r="X442" s="40"/>
      <c r="Y442" s="38" t="s">
        <v>124</v>
      </c>
      <c r="Z442" s="40"/>
      <c r="AA442" s="40"/>
      <c r="AB442" s="40"/>
    </row>
    <row r="444" spans="1:31" ht="32.25" customHeight="1" x14ac:dyDescent="0.55000000000000004">
      <c r="A444" s="75" t="s">
        <v>0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1"/>
      <c r="AD444" s="1"/>
      <c r="AE444" s="1"/>
    </row>
    <row r="445" spans="1:31" ht="21.75" customHeight="1" x14ac:dyDescent="0.4">
      <c r="A445" s="76" t="s">
        <v>1701</v>
      </c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2"/>
      <c r="AD445" s="2"/>
      <c r="AE445" s="2"/>
    </row>
    <row r="446" spans="1:31" s="5" customFormat="1" ht="20.25" customHeight="1" x14ac:dyDescent="0.35">
      <c r="A446" s="3" t="s">
        <v>1</v>
      </c>
      <c r="B446" s="4"/>
      <c r="C446" s="3"/>
      <c r="D446" s="3"/>
      <c r="F446" s="3" t="s">
        <v>918</v>
      </c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s="7" customFormat="1" ht="90" x14ac:dyDescent="0.25">
      <c r="A447" s="6" t="s">
        <v>3</v>
      </c>
      <c r="B447" s="6" t="s">
        <v>4</v>
      </c>
      <c r="C447" s="6" t="s">
        <v>5</v>
      </c>
      <c r="D447" s="6" t="s">
        <v>6</v>
      </c>
      <c r="E447" s="6" t="s">
        <v>7</v>
      </c>
      <c r="F447" s="6" t="s">
        <v>8</v>
      </c>
      <c r="G447" s="6" t="s">
        <v>9</v>
      </c>
      <c r="H447" s="6" t="s">
        <v>10</v>
      </c>
      <c r="I447" s="6" t="s">
        <v>11</v>
      </c>
      <c r="J447" s="6" t="s">
        <v>12</v>
      </c>
      <c r="K447" s="6" t="s">
        <v>13</v>
      </c>
      <c r="L447" s="6" t="s">
        <v>14</v>
      </c>
      <c r="M447" s="6" t="s">
        <v>15</v>
      </c>
      <c r="N447" s="6" t="s">
        <v>16</v>
      </c>
      <c r="O447" s="6" t="s">
        <v>17</v>
      </c>
      <c r="P447" s="6" t="s">
        <v>18</v>
      </c>
      <c r="Q447" s="6" t="s">
        <v>19</v>
      </c>
      <c r="R447" s="6" t="s">
        <v>20</v>
      </c>
      <c r="S447" s="6" t="s">
        <v>21</v>
      </c>
      <c r="T447" s="6" t="s">
        <v>22</v>
      </c>
      <c r="U447" s="6" t="s">
        <v>23</v>
      </c>
      <c r="V447" s="6" t="s">
        <v>24</v>
      </c>
      <c r="W447" s="6" t="s">
        <v>25</v>
      </c>
      <c r="X447" s="6" t="s">
        <v>26</v>
      </c>
      <c r="Y447" s="6" t="s">
        <v>27</v>
      </c>
      <c r="Z447" s="6" t="s">
        <v>28</v>
      </c>
      <c r="AA447" s="6" t="s">
        <v>29</v>
      </c>
      <c r="AB447" s="6" t="s">
        <v>30</v>
      </c>
    </row>
    <row r="448" spans="1:31" s="15" customFormat="1" x14ac:dyDescent="0.25">
      <c r="A448" s="17">
        <v>1</v>
      </c>
      <c r="B448" s="17" t="s">
        <v>1653</v>
      </c>
      <c r="C448" s="17" t="s">
        <v>869</v>
      </c>
      <c r="D448" s="17" t="s">
        <v>1654</v>
      </c>
      <c r="E448" s="17" t="s">
        <v>1655</v>
      </c>
      <c r="F448" s="17" t="s">
        <v>35</v>
      </c>
      <c r="G448" s="17" t="s">
        <v>1656</v>
      </c>
      <c r="H448" s="17">
        <v>1908</v>
      </c>
      <c r="I448" s="17">
        <v>1908</v>
      </c>
      <c r="J448" s="17">
        <v>0</v>
      </c>
      <c r="K448" s="17" t="s">
        <v>59</v>
      </c>
      <c r="L448" s="18">
        <v>-240550</v>
      </c>
      <c r="M448" s="18">
        <v>0</v>
      </c>
      <c r="N448" s="18">
        <v>0</v>
      </c>
      <c r="O448" s="18">
        <v>-240550</v>
      </c>
      <c r="P448" s="18">
        <v>825</v>
      </c>
      <c r="Q448" s="18">
        <v>0</v>
      </c>
      <c r="R448" s="18">
        <v>0</v>
      </c>
      <c r="S448" s="18">
        <v>825</v>
      </c>
      <c r="T448" s="18">
        <v>0</v>
      </c>
      <c r="U448" s="18">
        <v>17089</v>
      </c>
      <c r="V448" s="18">
        <v>0</v>
      </c>
      <c r="W448" s="18">
        <v>0</v>
      </c>
      <c r="X448" s="18">
        <v>17089</v>
      </c>
      <c r="Y448" s="18">
        <v>0</v>
      </c>
      <c r="Z448" s="18">
        <v>0</v>
      </c>
      <c r="AA448" s="18">
        <v>0</v>
      </c>
      <c r="AB448" s="18">
        <v>0</v>
      </c>
    </row>
    <row r="449" spans="1:28" s="15" customFormat="1" x14ac:dyDescent="0.25">
      <c r="A449" s="17">
        <v>2</v>
      </c>
      <c r="B449" s="17" t="s">
        <v>1657</v>
      </c>
      <c r="C449" s="17" t="s">
        <v>869</v>
      </c>
      <c r="D449" s="17" t="s">
        <v>1658</v>
      </c>
      <c r="E449" s="17" t="s">
        <v>1659</v>
      </c>
      <c r="F449" s="17" t="s">
        <v>35</v>
      </c>
      <c r="G449" s="17" t="s">
        <v>1660</v>
      </c>
      <c r="H449" s="17">
        <v>395</v>
      </c>
      <c r="I449" s="17">
        <v>350</v>
      </c>
      <c r="J449" s="17">
        <v>45</v>
      </c>
      <c r="K449" s="17" t="s">
        <v>37</v>
      </c>
      <c r="L449" s="18">
        <v>-249842.75</v>
      </c>
      <c r="M449" s="18">
        <v>42.75</v>
      </c>
      <c r="N449" s="18">
        <v>0</v>
      </c>
      <c r="O449" s="18">
        <v>-249800</v>
      </c>
      <c r="P449" s="18">
        <v>1883.75</v>
      </c>
      <c r="Q449" s="18">
        <v>0</v>
      </c>
      <c r="R449" s="18">
        <v>20.25</v>
      </c>
      <c r="S449" s="18">
        <v>1904</v>
      </c>
      <c r="T449" s="18">
        <v>0</v>
      </c>
      <c r="U449" s="18">
        <v>17026</v>
      </c>
      <c r="V449" s="18">
        <v>0</v>
      </c>
      <c r="W449" s="18">
        <v>63</v>
      </c>
      <c r="X449" s="18">
        <v>17089</v>
      </c>
      <c r="Y449" s="18">
        <v>0</v>
      </c>
      <c r="Z449" s="18">
        <v>0</v>
      </c>
      <c r="AA449" s="18">
        <v>0</v>
      </c>
      <c r="AB449" s="18">
        <v>0</v>
      </c>
    </row>
    <row r="450" spans="1:28" s="15" customFormat="1" x14ac:dyDescent="0.25">
      <c r="A450" s="17">
        <v>3</v>
      </c>
      <c r="B450" s="17" t="s">
        <v>868</v>
      </c>
      <c r="C450" s="17" t="s">
        <v>869</v>
      </c>
      <c r="D450" s="17" t="s">
        <v>870</v>
      </c>
      <c r="E450" s="17" t="s">
        <v>871</v>
      </c>
      <c r="F450" s="17" t="s">
        <v>35</v>
      </c>
      <c r="G450" s="17" t="s">
        <v>144</v>
      </c>
      <c r="H450" s="17">
        <v>45550</v>
      </c>
      <c r="I450" s="17">
        <v>45446</v>
      </c>
      <c r="J450" s="17">
        <v>104</v>
      </c>
      <c r="K450" s="17" t="s">
        <v>37</v>
      </c>
      <c r="L450" s="18">
        <v>155437.67000000001</v>
      </c>
      <c r="M450" s="18">
        <v>5120.24</v>
      </c>
      <c r="N450" s="18">
        <v>9159.09</v>
      </c>
      <c r="O450" s="18">
        <v>169717</v>
      </c>
      <c r="P450" s="18">
        <v>1199.94</v>
      </c>
      <c r="Q450" s="18">
        <v>1610.26</v>
      </c>
      <c r="R450" s="18">
        <v>46.8</v>
      </c>
      <c r="S450" s="18">
        <v>2857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156637.60999999999</v>
      </c>
      <c r="Z450" s="18">
        <v>10769.35</v>
      </c>
      <c r="AA450" s="18">
        <v>5167.04</v>
      </c>
      <c r="AB450" s="18">
        <v>172574</v>
      </c>
    </row>
    <row r="451" spans="1:28" s="15" customFormat="1" x14ac:dyDescent="0.25">
      <c r="A451" s="17">
        <v>4</v>
      </c>
      <c r="B451" s="17" t="s">
        <v>872</v>
      </c>
      <c r="C451" s="17" t="s">
        <v>869</v>
      </c>
      <c r="D451" s="17" t="s">
        <v>873</v>
      </c>
      <c r="E451" s="17" t="s">
        <v>874</v>
      </c>
      <c r="F451" s="17" t="s">
        <v>35</v>
      </c>
      <c r="G451" s="17" t="s">
        <v>875</v>
      </c>
      <c r="H451" s="17">
        <v>84652</v>
      </c>
      <c r="I451" s="17">
        <v>84652</v>
      </c>
      <c r="J451" s="17">
        <v>0</v>
      </c>
      <c r="K451" s="17" t="s">
        <v>302</v>
      </c>
      <c r="L451" s="18">
        <v>104666.13</v>
      </c>
      <c r="M451" s="18">
        <v>962.82</v>
      </c>
      <c r="N451" s="18">
        <v>15733.05</v>
      </c>
      <c r="O451" s="18">
        <v>121362</v>
      </c>
      <c r="P451" s="18">
        <v>687.7</v>
      </c>
      <c r="Q451" s="18">
        <v>1088.3</v>
      </c>
      <c r="R451" s="18">
        <v>0</v>
      </c>
      <c r="S451" s="18">
        <v>1776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105353.83</v>
      </c>
      <c r="Z451" s="18">
        <v>16821.349999999999</v>
      </c>
      <c r="AA451" s="18">
        <v>962.82</v>
      </c>
      <c r="AB451" s="18">
        <v>123138</v>
      </c>
    </row>
    <row r="452" spans="1:28" s="15" customFormat="1" x14ac:dyDescent="0.25">
      <c r="A452" s="17">
        <v>5</v>
      </c>
      <c r="B452" s="17" t="s">
        <v>872</v>
      </c>
      <c r="C452" s="17" t="s">
        <v>869</v>
      </c>
      <c r="D452" s="17" t="s">
        <v>876</v>
      </c>
      <c r="E452" s="17" t="s">
        <v>877</v>
      </c>
      <c r="F452" s="17" t="s">
        <v>35</v>
      </c>
      <c r="G452" s="17" t="s">
        <v>675</v>
      </c>
      <c r="H452" s="17">
        <v>25525</v>
      </c>
      <c r="I452" s="17">
        <v>25525</v>
      </c>
      <c r="J452" s="17">
        <v>0</v>
      </c>
      <c r="K452" s="17" t="s">
        <v>59</v>
      </c>
      <c r="L452" s="18">
        <v>65595.69</v>
      </c>
      <c r="M452" s="18">
        <v>2307.6799999999998</v>
      </c>
      <c r="N452" s="18">
        <v>9336.6299999999992</v>
      </c>
      <c r="O452" s="18">
        <v>77240</v>
      </c>
      <c r="P452" s="18">
        <v>714.67</v>
      </c>
      <c r="Q452" s="18">
        <v>698.33</v>
      </c>
      <c r="R452" s="18">
        <v>0</v>
      </c>
      <c r="S452" s="18">
        <v>1413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66310.36</v>
      </c>
      <c r="Z452" s="18">
        <v>10034.959999999999</v>
      </c>
      <c r="AA452" s="18">
        <v>2307.6799999999998</v>
      </c>
      <c r="AB452" s="18">
        <v>78653</v>
      </c>
    </row>
    <row r="453" spans="1:28" s="15" customFormat="1" x14ac:dyDescent="0.25">
      <c r="A453" s="17">
        <v>6</v>
      </c>
      <c r="B453" s="17" t="s">
        <v>868</v>
      </c>
      <c r="C453" s="17" t="s">
        <v>869</v>
      </c>
      <c r="D453" s="17" t="s">
        <v>878</v>
      </c>
      <c r="E453" s="17" t="s">
        <v>879</v>
      </c>
      <c r="F453" s="17" t="s">
        <v>35</v>
      </c>
      <c r="G453" s="17" t="s">
        <v>750</v>
      </c>
      <c r="H453" s="17">
        <v>62685</v>
      </c>
      <c r="I453" s="17">
        <v>62685</v>
      </c>
      <c r="J453" s="17">
        <v>0</v>
      </c>
      <c r="K453" s="17" t="s">
        <v>59</v>
      </c>
      <c r="L453" s="18">
        <v>48472.26</v>
      </c>
      <c r="M453" s="18">
        <v>2372.92</v>
      </c>
      <c r="N453" s="18">
        <v>7517.82</v>
      </c>
      <c r="O453" s="18">
        <v>58363</v>
      </c>
      <c r="P453" s="18">
        <v>330.14</v>
      </c>
      <c r="Q453" s="18">
        <v>523.86</v>
      </c>
      <c r="R453" s="18">
        <v>0</v>
      </c>
      <c r="S453" s="18">
        <v>854</v>
      </c>
      <c r="T453" s="18">
        <v>5460</v>
      </c>
      <c r="U453" s="18">
        <v>0</v>
      </c>
      <c r="V453" s="18">
        <v>0</v>
      </c>
      <c r="W453" s="18">
        <v>0</v>
      </c>
      <c r="X453" s="18"/>
      <c r="Y453" s="18">
        <v>48802.400000000001</v>
      </c>
      <c r="Z453" s="18">
        <v>8041.68</v>
      </c>
      <c r="AA453" s="18">
        <v>2372.92</v>
      </c>
      <c r="AB453" s="18">
        <v>59217</v>
      </c>
    </row>
    <row r="454" spans="1:28" s="15" customFormat="1" x14ac:dyDescent="0.25">
      <c r="A454" s="17">
        <v>7</v>
      </c>
      <c r="B454" s="17" t="s">
        <v>872</v>
      </c>
      <c r="C454" s="17" t="s">
        <v>869</v>
      </c>
      <c r="D454" s="17" t="s">
        <v>880</v>
      </c>
      <c r="E454" s="17" t="s">
        <v>881</v>
      </c>
      <c r="F454" s="17" t="s">
        <v>35</v>
      </c>
      <c r="G454" s="17" t="s">
        <v>750</v>
      </c>
      <c r="H454" s="17">
        <v>24139</v>
      </c>
      <c r="I454" s="17">
        <v>23901</v>
      </c>
      <c r="J454" s="17">
        <v>714</v>
      </c>
      <c r="K454" s="17" t="s">
        <v>37</v>
      </c>
      <c r="L454" s="18">
        <v>163034.35999999999</v>
      </c>
      <c r="M454" s="18">
        <v>4771.37</v>
      </c>
      <c r="N454" s="18">
        <v>10325.27</v>
      </c>
      <c r="O454" s="18">
        <v>178131</v>
      </c>
      <c r="P454" s="18">
        <v>7115.92</v>
      </c>
      <c r="Q454" s="18">
        <v>1695.78</v>
      </c>
      <c r="R454" s="18">
        <v>321.3</v>
      </c>
      <c r="S454" s="18">
        <v>9133</v>
      </c>
      <c r="T454" s="18">
        <v>7230</v>
      </c>
      <c r="U454" s="18">
        <v>0</v>
      </c>
      <c r="V454" s="18">
        <v>0</v>
      </c>
      <c r="W454" s="18">
        <v>0</v>
      </c>
      <c r="X454" s="18"/>
      <c r="Y454" s="18">
        <v>170150.28</v>
      </c>
      <c r="Z454" s="18">
        <v>12021.05</v>
      </c>
      <c r="AA454" s="18">
        <v>5092.67</v>
      </c>
      <c r="AB454" s="18">
        <v>187264</v>
      </c>
    </row>
    <row r="455" spans="1:28" s="15" customFormat="1" x14ac:dyDescent="0.25">
      <c r="A455" s="17">
        <v>8</v>
      </c>
      <c r="B455" s="17" t="s">
        <v>872</v>
      </c>
      <c r="C455" s="17" t="s">
        <v>869</v>
      </c>
      <c r="D455" s="17" t="s">
        <v>882</v>
      </c>
      <c r="E455" s="17" t="s">
        <v>883</v>
      </c>
      <c r="F455" s="17" t="s">
        <v>35</v>
      </c>
      <c r="G455" s="17" t="s">
        <v>215</v>
      </c>
      <c r="H455" s="17">
        <v>9584</v>
      </c>
      <c r="I455" s="17">
        <v>9386</v>
      </c>
      <c r="J455" s="17">
        <v>594</v>
      </c>
      <c r="K455" s="17" t="s">
        <v>37</v>
      </c>
      <c r="L455" s="18">
        <v>115773.87</v>
      </c>
      <c r="M455" s="18">
        <v>1737.04</v>
      </c>
      <c r="N455" s="18">
        <v>7643.09</v>
      </c>
      <c r="O455" s="18">
        <v>125154</v>
      </c>
      <c r="P455" s="18">
        <v>6135.46</v>
      </c>
      <c r="Q455" s="18">
        <v>1178.24</v>
      </c>
      <c r="R455" s="18">
        <v>267.3</v>
      </c>
      <c r="S455" s="18">
        <v>7581</v>
      </c>
      <c r="T455" s="18">
        <v>70</v>
      </c>
      <c r="U455" s="18">
        <v>0</v>
      </c>
      <c r="V455" s="18">
        <v>0</v>
      </c>
      <c r="W455" s="18">
        <v>0</v>
      </c>
      <c r="X455" s="18"/>
      <c r="Y455" s="18">
        <v>121909.33</v>
      </c>
      <c r="Z455" s="18">
        <v>8821.33</v>
      </c>
      <c r="AA455" s="18">
        <v>2004.34</v>
      </c>
      <c r="AB455" s="18">
        <v>132735</v>
      </c>
    </row>
    <row r="456" spans="1:28" s="15" customFormat="1" x14ac:dyDescent="0.25">
      <c r="A456" s="17">
        <v>9</v>
      </c>
      <c r="B456" s="17" t="s">
        <v>872</v>
      </c>
      <c r="C456" s="17" t="s">
        <v>869</v>
      </c>
      <c r="D456" s="17" t="s">
        <v>884</v>
      </c>
      <c r="E456" s="17" t="s">
        <v>885</v>
      </c>
      <c r="F456" s="17" t="s">
        <v>35</v>
      </c>
      <c r="G456" s="17" t="s">
        <v>218</v>
      </c>
      <c r="H456" s="17">
        <v>20940</v>
      </c>
      <c r="I456" s="17">
        <v>20685</v>
      </c>
      <c r="J456" s="17">
        <v>255</v>
      </c>
      <c r="K456" s="17" t="s">
        <v>37</v>
      </c>
      <c r="L456" s="18">
        <v>127854.6</v>
      </c>
      <c r="M456" s="18">
        <v>2799.69</v>
      </c>
      <c r="N456" s="18">
        <v>8163.71</v>
      </c>
      <c r="O456" s="18">
        <v>138818</v>
      </c>
      <c r="P456" s="18">
        <v>3386.15</v>
      </c>
      <c r="Q456" s="18">
        <v>1322.1</v>
      </c>
      <c r="R456" s="18">
        <v>114.75</v>
      </c>
      <c r="S456" s="18">
        <v>4823</v>
      </c>
      <c r="T456" s="18">
        <v>5190</v>
      </c>
      <c r="U456" s="18">
        <v>0</v>
      </c>
      <c r="V456" s="18">
        <v>0</v>
      </c>
      <c r="W456" s="18">
        <v>0</v>
      </c>
      <c r="X456" s="18"/>
      <c r="Y456" s="18">
        <v>131240.75</v>
      </c>
      <c r="Z456" s="18">
        <v>9485.81</v>
      </c>
      <c r="AA456" s="18">
        <v>2914.44</v>
      </c>
      <c r="AB456" s="18">
        <v>143641</v>
      </c>
    </row>
    <row r="457" spans="1:28" s="15" customFormat="1" x14ac:dyDescent="0.25">
      <c r="A457" s="17">
        <v>10</v>
      </c>
      <c r="B457" s="17" t="s">
        <v>888</v>
      </c>
      <c r="C457" s="17" t="s">
        <v>869</v>
      </c>
      <c r="D457" s="17" t="s">
        <v>889</v>
      </c>
      <c r="E457" s="17" t="s">
        <v>890</v>
      </c>
      <c r="F457" s="17" t="s">
        <v>35</v>
      </c>
      <c r="G457" s="17" t="s">
        <v>891</v>
      </c>
      <c r="H457" s="17">
        <v>14315</v>
      </c>
      <c r="I457" s="17">
        <v>13901</v>
      </c>
      <c r="J457" s="17">
        <v>414</v>
      </c>
      <c r="K457" s="17" t="s">
        <v>37</v>
      </c>
      <c r="L457" s="18">
        <v>64087.85</v>
      </c>
      <c r="M457" s="18">
        <v>1703.85</v>
      </c>
      <c r="N457" s="18">
        <v>4815.3</v>
      </c>
      <c r="O457" s="18">
        <v>70607</v>
      </c>
      <c r="P457" s="18">
        <v>3193.48</v>
      </c>
      <c r="Q457" s="18">
        <v>666.22</v>
      </c>
      <c r="R457" s="18">
        <v>186.3</v>
      </c>
      <c r="S457" s="18">
        <v>4046</v>
      </c>
      <c r="T457" s="18">
        <v>0</v>
      </c>
      <c r="U457" s="18">
        <v>0</v>
      </c>
      <c r="V457" s="18">
        <v>0</v>
      </c>
      <c r="W457" s="18">
        <v>0</v>
      </c>
      <c r="X457" s="18"/>
      <c r="Y457" s="18">
        <v>67281.33</v>
      </c>
      <c r="Z457" s="18">
        <v>5481.52</v>
      </c>
      <c r="AA457" s="18">
        <v>1890.15</v>
      </c>
      <c r="AB457" s="18">
        <v>74653</v>
      </c>
    </row>
    <row r="458" spans="1:28" s="15" customFormat="1" x14ac:dyDescent="0.25">
      <c r="A458" s="17">
        <v>11</v>
      </c>
      <c r="B458" s="17" t="s">
        <v>888</v>
      </c>
      <c r="C458" s="17" t="s">
        <v>869</v>
      </c>
      <c r="D458" s="17" t="s">
        <v>892</v>
      </c>
      <c r="E458" s="17" t="s">
        <v>893</v>
      </c>
      <c r="F458" s="17" t="s">
        <v>35</v>
      </c>
      <c r="G458" s="17" t="s">
        <v>891</v>
      </c>
      <c r="H458" s="17">
        <v>9894</v>
      </c>
      <c r="I458" s="17">
        <v>9894</v>
      </c>
      <c r="J458" s="17">
        <v>0</v>
      </c>
      <c r="K458" s="17" t="s">
        <v>302</v>
      </c>
      <c r="L458" s="18">
        <v>87968.72</v>
      </c>
      <c r="M458" s="18">
        <v>0</v>
      </c>
      <c r="N458" s="18">
        <v>7952.28</v>
      </c>
      <c r="O458" s="18">
        <v>95921</v>
      </c>
      <c r="P458" s="18">
        <v>549.55999999999995</v>
      </c>
      <c r="Q458" s="18">
        <v>906.44</v>
      </c>
      <c r="R458" s="18">
        <v>0</v>
      </c>
      <c r="S458" s="18">
        <v>1456</v>
      </c>
      <c r="T458" s="18">
        <v>250</v>
      </c>
      <c r="U458" s="18">
        <v>0</v>
      </c>
      <c r="V458" s="18">
        <v>0</v>
      </c>
      <c r="W458" s="18">
        <v>0</v>
      </c>
      <c r="X458" s="18"/>
      <c r="Y458" s="18">
        <v>88518.28</v>
      </c>
      <c r="Z458" s="18">
        <v>8858.7199999999993</v>
      </c>
      <c r="AA458" s="18">
        <v>0</v>
      </c>
      <c r="AB458" s="18">
        <v>97377</v>
      </c>
    </row>
    <row r="459" spans="1:28" s="15" customFormat="1" x14ac:dyDescent="0.25">
      <c r="A459" s="17">
        <v>12</v>
      </c>
      <c r="B459" s="17" t="s">
        <v>888</v>
      </c>
      <c r="C459" s="17" t="s">
        <v>869</v>
      </c>
      <c r="D459" s="17" t="s">
        <v>894</v>
      </c>
      <c r="E459" s="17" t="s">
        <v>895</v>
      </c>
      <c r="F459" s="17" t="s">
        <v>35</v>
      </c>
      <c r="G459" s="17" t="s">
        <v>891</v>
      </c>
      <c r="H459" s="17">
        <v>38655</v>
      </c>
      <c r="I459" s="17">
        <v>38655</v>
      </c>
      <c r="J459" s="17">
        <v>0</v>
      </c>
      <c r="K459" s="17" t="s">
        <v>302</v>
      </c>
      <c r="L459" s="18">
        <v>112973.6</v>
      </c>
      <c r="M459" s="18">
        <v>1492.65</v>
      </c>
      <c r="N459" s="18">
        <v>8375.75</v>
      </c>
      <c r="O459" s="18">
        <v>122842</v>
      </c>
      <c r="P459" s="18">
        <v>549.74</v>
      </c>
      <c r="Q459" s="18">
        <v>1180.26</v>
      </c>
      <c r="R459" s="18">
        <v>0</v>
      </c>
      <c r="S459" s="18">
        <v>1730</v>
      </c>
      <c r="T459" s="18">
        <v>10210</v>
      </c>
      <c r="U459" s="18">
        <v>0</v>
      </c>
      <c r="V459" s="18">
        <v>0</v>
      </c>
      <c r="W459" s="18">
        <v>0</v>
      </c>
      <c r="X459" s="18"/>
      <c r="Y459" s="18">
        <v>113523.34</v>
      </c>
      <c r="Z459" s="18">
        <v>9556.01</v>
      </c>
      <c r="AA459" s="18">
        <v>1492.65</v>
      </c>
      <c r="AB459" s="18">
        <v>124572</v>
      </c>
    </row>
    <row r="460" spans="1:28" s="15" customFormat="1" x14ac:dyDescent="0.25">
      <c r="A460" s="17">
        <v>13</v>
      </c>
      <c r="B460" s="17" t="s">
        <v>888</v>
      </c>
      <c r="C460" s="17" t="s">
        <v>869</v>
      </c>
      <c r="D460" s="17" t="s">
        <v>896</v>
      </c>
      <c r="E460" s="17" t="s">
        <v>897</v>
      </c>
      <c r="F460" s="17" t="s">
        <v>35</v>
      </c>
      <c r="G460" s="17" t="s">
        <v>891</v>
      </c>
      <c r="H460" s="17">
        <v>94601</v>
      </c>
      <c r="I460" s="17">
        <v>93288</v>
      </c>
      <c r="J460" s="17">
        <v>1313</v>
      </c>
      <c r="K460" s="17" t="s">
        <v>37</v>
      </c>
      <c r="L460" s="18">
        <v>148977.88</v>
      </c>
      <c r="M460" s="18">
        <v>4711.1899999999996</v>
      </c>
      <c r="N460" s="18">
        <v>9754.93</v>
      </c>
      <c r="O460" s="18">
        <v>163444</v>
      </c>
      <c r="P460" s="18">
        <v>7364.8</v>
      </c>
      <c r="Q460" s="18">
        <v>1549.35</v>
      </c>
      <c r="R460" s="18">
        <v>590.85</v>
      </c>
      <c r="S460" s="18">
        <v>9505</v>
      </c>
      <c r="T460" s="18">
        <v>1910</v>
      </c>
      <c r="U460" s="18">
        <v>0</v>
      </c>
      <c r="V460" s="18">
        <v>0</v>
      </c>
      <c r="W460" s="18">
        <v>0</v>
      </c>
      <c r="X460" s="18"/>
      <c r="Y460" s="18">
        <v>156342.68</v>
      </c>
      <c r="Z460" s="18">
        <v>11304.28</v>
      </c>
      <c r="AA460" s="18">
        <v>5302.04</v>
      </c>
      <c r="AB460" s="18">
        <v>172949</v>
      </c>
    </row>
    <row r="461" spans="1:28" s="15" customFormat="1" x14ac:dyDescent="0.25">
      <c r="A461" s="17">
        <v>14</v>
      </c>
      <c r="B461" s="17" t="s">
        <v>888</v>
      </c>
      <c r="C461" s="17" t="s">
        <v>869</v>
      </c>
      <c r="D461" s="17" t="s">
        <v>898</v>
      </c>
      <c r="E461" s="17" t="s">
        <v>899</v>
      </c>
      <c r="F461" s="17" t="s">
        <v>35</v>
      </c>
      <c r="G461" s="17" t="s">
        <v>900</v>
      </c>
      <c r="H461" s="17">
        <v>61969</v>
      </c>
      <c r="I461" s="17">
        <v>61969</v>
      </c>
      <c r="J461" s="17">
        <v>0</v>
      </c>
      <c r="K461" s="17" t="s">
        <v>302</v>
      </c>
      <c r="L461" s="18">
        <v>218452.34</v>
      </c>
      <c r="M461" s="18">
        <v>6861.28</v>
      </c>
      <c r="N461" s="18">
        <v>15026.38</v>
      </c>
      <c r="O461" s="18">
        <v>240340</v>
      </c>
      <c r="P461" s="18">
        <v>852.74</v>
      </c>
      <c r="Q461" s="18">
        <v>2324.2600000000002</v>
      </c>
      <c r="R461" s="18">
        <v>0</v>
      </c>
      <c r="S461" s="18">
        <v>3177</v>
      </c>
      <c r="T461" s="18">
        <v>18510</v>
      </c>
      <c r="U461" s="18">
        <v>99499.34</v>
      </c>
      <c r="V461" s="18">
        <v>15026.38</v>
      </c>
      <c r="W461" s="18">
        <v>6861.28</v>
      </c>
      <c r="X461" s="18">
        <v>121387</v>
      </c>
      <c r="Y461" s="18">
        <v>119805.74</v>
      </c>
      <c r="Z461" s="18">
        <v>2324.2600000000002</v>
      </c>
      <c r="AA461" s="18">
        <v>0</v>
      </c>
      <c r="AB461" s="18">
        <v>122130</v>
      </c>
    </row>
    <row r="462" spans="1:28" s="15" customFormat="1" x14ac:dyDescent="0.25">
      <c r="A462" s="17">
        <v>15</v>
      </c>
      <c r="B462" s="17" t="s">
        <v>888</v>
      </c>
      <c r="C462" s="17" t="s">
        <v>869</v>
      </c>
      <c r="D462" s="17" t="s">
        <v>901</v>
      </c>
      <c r="E462" s="17" t="s">
        <v>902</v>
      </c>
      <c r="F462" s="17" t="s">
        <v>35</v>
      </c>
      <c r="G462" s="17" t="s">
        <v>903</v>
      </c>
      <c r="H462" s="17">
        <v>49498</v>
      </c>
      <c r="I462" s="17">
        <v>47745</v>
      </c>
      <c r="J462" s="17">
        <v>1753</v>
      </c>
      <c r="K462" s="17" t="s">
        <v>37</v>
      </c>
      <c r="L462" s="18">
        <v>127566.03</v>
      </c>
      <c r="M462" s="18">
        <v>6908.13</v>
      </c>
      <c r="N462" s="18">
        <v>13695.84</v>
      </c>
      <c r="O462" s="18">
        <v>148170</v>
      </c>
      <c r="P462" s="18">
        <v>10445.42</v>
      </c>
      <c r="Q462" s="18">
        <v>1335.73</v>
      </c>
      <c r="R462" s="18">
        <v>788.85</v>
      </c>
      <c r="S462" s="18">
        <v>12570</v>
      </c>
      <c r="T462" s="18">
        <v>0</v>
      </c>
      <c r="U462" s="18">
        <v>0</v>
      </c>
      <c r="V462" s="18">
        <v>0</v>
      </c>
      <c r="W462" s="18">
        <v>0</v>
      </c>
      <c r="X462" s="18"/>
      <c r="Y462" s="18">
        <v>138011.45000000001</v>
      </c>
      <c r="Z462" s="18">
        <v>15031.57</v>
      </c>
      <c r="AA462" s="18">
        <v>7696.98</v>
      </c>
      <c r="AB462" s="18">
        <v>160740</v>
      </c>
    </row>
    <row r="463" spans="1:28" s="15" customFormat="1" x14ac:dyDescent="0.25">
      <c r="A463" s="17">
        <v>16</v>
      </c>
      <c r="B463" s="17" t="s">
        <v>888</v>
      </c>
      <c r="C463" s="17" t="s">
        <v>869</v>
      </c>
      <c r="D463" s="17" t="s">
        <v>904</v>
      </c>
      <c r="E463" s="17" t="s">
        <v>905</v>
      </c>
      <c r="F463" s="17" t="s">
        <v>35</v>
      </c>
      <c r="G463" s="17" t="s">
        <v>906</v>
      </c>
      <c r="H463" s="17">
        <v>88</v>
      </c>
      <c r="I463" s="17">
        <v>88</v>
      </c>
      <c r="J463" s="17">
        <v>0</v>
      </c>
      <c r="K463" s="17" t="s">
        <v>59</v>
      </c>
      <c r="L463" s="18">
        <v>7786.15</v>
      </c>
      <c r="M463" s="18">
        <v>0.89</v>
      </c>
      <c r="N463" s="18">
        <v>958.96</v>
      </c>
      <c r="O463" s="18">
        <v>8746</v>
      </c>
      <c r="P463" s="18">
        <v>330.07</v>
      </c>
      <c r="Q463" s="18">
        <v>78.930000000000007</v>
      </c>
      <c r="R463" s="18">
        <v>0</v>
      </c>
      <c r="S463" s="18">
        <v>409</v>
      </c>
      <c r="T463" s="18">
        <v>160</v>
      </c>
      <c r="U463" s="18">
        <v>0</v>
      </c>
      <c r="V463" s="18">
        <v>0</v>
      </c>
      <c r="W463" s="18">
        <v>0</v>
      </c>
      <c r="X463" s="18"/>
      <c r="Y463" s="18">
        <v>8116.22</v>
      </c>
      <c r="Z463" s="18">
        <v>1037.8900000000001</v>
      </c>
      <c r="AA463" s="18">
        <v>0.89</v>
      </c>
      <c r="AB463" s="18">
        <v>9155</v>
      </c>
    </row>
    <row r="464" spans="1:28" s="15" customFormat="1" x14ac:dyDescent="0.25">
      <c r="A464" s="17">
        <v>17</v>
      </c>
      <c r="B464" s="17" t="s">
        <v>888</v>
      </c>
      <c r="C464" s="17" t="s">
        <v>869</v>
      </c>
      <c r="D464" s="17" t="s">
        <v>907</v>
      </c>
      <c r="E464" s="17" t="s">
        <v>908</v>
      </c>
      <c r="F464" s="17" t="s">
        <v>35</v>
      </c>
      <c r="G464" s="17" t="s">
        <v>909</v>
      </c>
      <c r="H464" s="17">
        <v>64756</v>
      </c>
      <c r="I464" s="17">
        <v>63414</v>
      </c>
      <c r="J464" s="17">
        <v>1342</v>
      </c>
      <c r="K464" s="17" t="s">
        <v>37</v>
      </c>
      <c r="L464" s="18">
        <v>155382.91</v>
      </c>
      <c r="M464" s="18">
        <v>4920.49</v>
      </c>
      <c r="N464" s="18">
        <v>9574.6</v>
      </c>
      <c r="O464" s="18">
        <v>169878</v>
      </c>
      <c r="P464" s="18">
        <v>9714.49</v>
      </c>
      <c r="Q464" s="18">
        <v>1617.61</v>
      </c>
      <c r="R464" s="18">
        <v>603.9</v>
      </c>
      <c r="S464" s="18">
        <v>11936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165097.4</v>
      </c>
      <c r="Z464" s="18">
        <v>11192.21</v>
      </c>
      <c r="AA464" s="18">
        <v>5524.39</v>
      </c>
      <c r="AB464" s="18">
        <v>181814</v>
      </c>
    </row>
    <row r="465" spans="1:28" s="15" customFormat="1" x14ac:dyDescent="0.25">
      <c r="A465" s="17">
        <v>18</v>
      </c>
      <c r="B465" s="17" t="s">
        <v>888</v>
      </c>
      <c r="C465" s="17" t="s">
        <v>869</v>
      </c>
      <c r="D465" s="17" t="s">
        <v>910</v>
      </c>
      <c r="E465" s="17" t="s">
        <v>911</v>
      </c>
      <c r="F465" s="17" t="s">
        <v>35</v>
      </c>
      <c r="G465" s="17" t="s">
        <v>912</v>
      </c>
      <c r="H465" s="17">
        <v>11024</v>
      </c>
      <c r="I465" s="17">
        <v>11001</v>
      </c>
      <c r="J465" s="17">
        <v>69</v>
      </c>
      <c r="K465" s="17" t="s">
        <v>37</v>
      </c>
      <c r="L465" s="18">
        <v>109997.06</v>
      </c>
      <c r="M465" s="18">
        <v>6316.97</v>
      </c>
      <c r="N465" s="18">
        <v>11398.97</v>
      </c>
      <c r="O465" s="18">
        <v>127713</v>
      </c>
      <c r="P465" s="18">
        <v>1650.73</v>
      </c>
      <c r="Q465" s="18">
        <v>1196.22</v>
      </c>
      <c r="R465" s="18">
        <v>31.05</v>
      </c>
      <c r="S465" s="18">
        <v>2878</v>
      </c>
      <c r="T465" s="18">
        <v>2670</v>
      </c>
      <c r="U465" s="18">
        <v>0</v>
      </c>
      <c r="V465" s="18">
        <v>0</v>
      </c>
      <c r="W465" s="18">
        <v>0</v>
      </c>
      <c r="X465" s="18"/>
      <c r="Y465" s="18">
        <v>111647.79</v>
      </c>
      <c r="Z465" s="18">
        <v>12595.19</v>
      </c>
      <c r="AA465" s="18">
        <v>6348.02</v>
      </c>
      <c r="AB465" s="18">
        <v>130591</v>
      </c>
    </row>
    <row r="466" spans="1:28" s="15" customFormat="1" x14ac:dyDescent="0.25">
      <c r="A466" s="17">
        <v>19</v>
      </c>
      <c r="B466" s="17" t="s">
        <v>888</v>
      </c>
      <c r="C466" s="17" t="s">
        <v>869</v>
      </c>
      <c r="D466" s="17" t="s">
        <v>913</v>
      </c>
      <c r="E466" s="17" t="s">
        <v>914</v>
      </c>
      <c r="F466" s="17" t="s">
        <v>35</v>
      </c>
      <c r="G466" s="17" t="s">
        <v>912</v>
      </c>
      <c r="H466" s="17">
        <v>11099</v>
      </c>
      <c r="I466" s="17">
        <v>11099</v>
      </c>
      <c r="J466" s="17">
        <v>0</v>
      </c>
      <c r="K466" s="17" t="s">
        <v>59</v>
      </c>
      <c r="L466" s="18">
        <v>87762.78</v>
      </c>
      <c r="M466" s="18">
        <v>178.21</v>
      </c>
      <c r="N466" s="18">
        <v>21981.01</v>
      </c>
      <c r="O466" s="18">
        <v>109922</v>
      </c>
      <c r="P466" s="18">
        <v>577.98</v>
      </c>
      <c r="Q466" s="18">
        <v>906.02</v>
      </c>
      <c r="R466" s="18">
        <v>0</v>
      </c>
      <c r="S466" s="18">
        <v>1484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88340.76</v>
      </c>
      <c r="Z466" s="18">
        <v>22887.03</v>
      </c>
      <c r="AA466" s="18">
        <v>178.21</v>
      </c>
      <c r="AB466" s="18">
        <v>111406</v>
      </c>
    </row>
    <row r="467" spans="1:28" s="15" customFormat="1" x14ac:dyDescent="0.25">
      <c r="A467" s="17">
        <v>20</v>
      </c>
      <c r="B467" s="17" t="s">
        <v>888</v>
      </c>
      <c r="C467" s="17" t="s">
        <v>869</v>
      </c>
      <c r="D467" s="17" t="s">
        <v>915</v>
      </c>
      <c r="E467" s="17" t="s">
        <v>916</v>
      </c>
      <c r="F467" s="17" t="s">
        <v>35</v>
      </c>
      <c r="G467" s="17" t="s">
        <v>917</v>
      </c>
      <c r="H467" s="17">
        <v>1000</v>
      </c>
      <c r="I467" s="17">
        <v>1000</v>
      </c>
      <c r="J467" s="17">
        <v>0</v>
      </c>
      <c r="K467" s="17" t="s">
        <v>302</v>
      </c>
      <c r="L467" s="18">
        <v>17902.13</v>
      </c>
      <c r="M467" s="18">
        <v>5.79</v>
      </c>
      <c r="N467" s="18">
        <v>3361.08</v>
      </c>
      <c r="O467" s="18">
        <v>21269</v>
      </c>
      <c r="P467" s="18">
        <v>577.65</v>
      </c>
      <c r="Q467" s="18">
        <v>182.35</v>
      </c>
      <c r="R467" s="18">
        <v>0</v>
      </c>
      <c r="S467" s="18">
        <v>760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18479.78</v>
      </c>
      <c r="Z467" s="18">
        <v>3543.43</v>
      </c>
      <c r="AA467" s="18">
        <v>5.79</v>
      </c>
      <c r="AB467" s="18">
        <v>22029</v>
      </c>
    </row>
    <row r="468" spans="1:28" s="15" customFormat="1" x14ac:dyDescent="0.25">
      <c r="A468" s="17">
        <v>21</v>
      </c>
      <c r="B468" s="17" t="s">
        <v>918</v>
      </c>
      <c r="C468" s="17" t="s">
        <v>869</v>
      </c>
      <c r="D468" s="17" t="s">
        <v>919</v>
      </c>
      <c r="E468" s="17" t="s">
        <v>920</v>
      </c>
      <c r="F468" s="17" t="s">
        <v>35</v>
      </c>
      <c r="G468" s="17" t="s">
        <v>921</v>
      </c>
      <c r="H468" s="17">
        <v>540</v>
      </c>
      <c r="I468" s="17">
        <v>540</v>
      </c>
      <c r="J468" s="17">
        <v>0</v>
      </c>
      <c r="K468" s="17" t="s">
        <v>59</v>
      </c>
      <c r="L468" s="18">
        <v>27175.24</v>
      </c>
      <c r="M468" s="18">
        <v>117.8</v>
      </c>
      <c r="N468" s="18">
        <v>4998.96</v>
      </c>
      <c r="O468" s="18">
        <v>32292</v>
      </c>
      <c r="P468" s="18">
        <v>852.95</v>
      </c>
      <c r="Q468" s="18">
        <v>278.05</v>
      </c>
      <c r="R468" s="18">
        <v>0</v>
      </c>
      <c r="S468" s="18">
        <v>1131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28028.19</v>
      </c>
      <c r="Z468" s="18">
        <v>5277.01</v>
      </c>
      <c r="AA468" s="18">
        <v>117.8</v>
      </c>
      <c r="AB468" s="18">
        <v>33423</v>
      </c>
    </row>
    <row r="469" spans="1:28" s="15" customFormat="1" x14ac:dyDescent="0.25">
      <c r="A469" s="17">
        <v>22</v>
      </c>
      <c r="B469" s="17" t="s">
        <v>888</v>
      </c>
      <c r="C469" s="17" t="s">
        <v>869</v>
      </c>
      <c r="D469" s="17" t="s">
        <v>922</v>
      </c>
      <c r="E469" s="17" t="s">
        <v>923</v>
      </c>
      <c r="F469" s="17" t="s">
        <v>35</v>
      </c>
      <c r="G469" s="17" t="s">
        <v>924</v>
      </c>
      <c r="H469" s="17">
        <v>12455</v>
      </c>
      <c r="I469" s="17">
        <v>12455</v>
      </c>
      <c r="J469" s="17">
        <v>0</v>
      </c>
      <c r="K469" s="17" t="s">
        <v>59</v>
      </c>
      <c r="L469" s="18">
        <v>86093.68</v>
      </c>
      <c r="M469" s="18">
        <v>0</v>
      </c>
      <c r="N469" s="18">
        <v>6795.32</v>
      </c>
      <c r="O469" s="18">
        <v>92889</v>
      </c>
      <c r="P469" s="18">
        <v>852.34</v>
      </c>
      <c r="Q469" s="18">
        <v>885.66</v>
      </c>
      <c r="R469" s="18">
        <v>0</v>
      </c>
      <c r="S469" s="18">
        <v>1738</v>
      </c>
      <c r="T469" s="18">
        <v>0</v>
      </c>
      <c r="U469" s="18">
        <v>0</v>
      </c>
      <c r="V469" s="18">
        <v>0</v>
      </c>
      <c r="W469" s="18">
        <v>0</v>
      </c>
      <c r="X469" s="18"/>
      <c r="Y469" s="18">
        <v>86946.02</v>
      </c>
      <c r="Z469" s="18">
        <v>7680.98</v>
      </c>
      <c r="AA469" s="18">
        <v>0</v>
      </c>
      <c r="AB469" s="18">
        <v>94627</v>
      </c>
    </row>
    <row r="470" spans="1:28" s="15" customFormat="1" x14ac:dyDescent="0.25">
      <c r="A470" s="17">
        <v>23</v>
      </c>
      <c r="B470" s="17" t="s">
        <v>888</v>
      </c>
      <c r="C470" s="17" t="s">
        <v>869</v>
      </c>
      <c r="D470" s="17" t="s">
        <v>925</v>
      </c>
      <c r="E470" s="17" t="s">
        <v>926</v>
      </c>
      <c r="F470" s="17" t="s">
        <v>35</v>
      </c>
      <c r="G470" s="17" t="s">
        <v>924</v>
      </c>
      <c r="H470" s="17">
        <v>82117</v>
      </c>
      <c r="I470" s="17">
        <v>80535</v>
      </c>
      <c r="J470" s="17">
        <v>1582</v>
      </c>
      <c r="K470" s="17" t="s">
        <v>37</v>
      </c>
      <c r="L470" s="18">
        <v>160369.76</v>
      </c>
      <c r="M470" s="18">
        <v>6465.98</v>
      </c>
      <c r="N470" s="18">
        <v>9783.26</v>
      </c>
      <c r="O470" s="18">
        <v>176619</v>
      </c>
      <c r="P470" s="18">
        <v>10328.01</v>
      </c>
      <c r="Q470" s="18">
        <v>1670.09</v>
      </c>
      <c r="R470" s="18">
        <v>711.9</v>
      </c>
      <c r="S470" s="18">
        <v>12710</v>
      </c>
      <c r="T470" s="18">
        <v>10</v>
      </c>
      <c r="U470" s="18">
        <v>0</v>
      </c>
      <c r="V470" s="18">
        <v>0</v>
      </c>
      <c r="W470" s="18">
        <v>0</v>
      </c>
      <c r="X470" s="18"/>
      <c r="Y470" s="18">
        <v>170697.77</v>
      </c>
      <c r="Z470" s="18">
        <v>11453.35</v>
      </c>
      <c r="AA470" s="18">
        <v>7177.88</v>
      </c>
      <c r="AB470" s="18">
        <v>189329</v>
      </c>
    </row>
    <row r="471" spans="1:28" s="15" customFormat="1" x14ac:dyDescent="0.25">
      <c r="A471" s="17">
        <v>24</v>
      </c>
      <c r="B471" s="17" t="s">
        <v>927</v>
      </c>
      <c r="C471" s="17" t="s">
        <v>928</v>
      </c>
      <c r="D471" s="17" t="s">
        <v>929</v>
      </c>
      <c r="E471" s="17" t="s">
        <v>930</v>
      </c>
      <c r="F471" s="17" t="s">
        <v>35</v>
      </c>
      <c r="G471" s="17" t="s">
        <v>931</v>
      </c>
      <c r="H471" s="17">
        <v>355</v>
      </c>
      <c r="I471" s="17">
        <v>355</v>
      </c>
      <c r="J471" s="17">
        <v>0</v>
      </c>
      <c r="K471" s="17" t="s">
        <v>59</v>
      </c>
      <c r="L471" s="18">
        <v>11218.71</v>
      </c>
      <c r="M471" s="18">
        <v>152.76</v>
      </c>
      <c r="N471" s="18">
        <v>908.53</v>
      </c>
      <c r="O471" s="18">
        <v>12280</v>
      </c>
      <c r="P471" s="18">
        <v>550.05999999999995</v>
      </c>
      <c r="Q471" s="18">
        <v>114.94</v>
      </c>
      <c r="R471" s="18">
        <v>0</v>
      </c>
      <c r="S471" s="18">
        <v>665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11768.77</v>
      </c>
      <c r="Z471" s="18">
        <v>1023.47</v>
      </c>
      <c r="AA471" s="18">
        <v>152.76</v>
      </c>
      <c r="AB471" s="18">
        <v>12945</v>
      </c>
    </row>
    <row r="472" spans="1:28" s="22" customFormat="1" x14ac:dyDescent="0.25">
      <c r="A472" s="19"/>
      <c r="B472" s="19"/>
      <c r="C472" s="19"/>
      <c r="D472" s="19"/>
      <c r="E472" s="19"/>
      <c r="F472" s="19"/>
      <c r="G472" s="19"/>
      <c r="H472" s="19"/>
      <c r="I472" s="19"/>
      <c r="J472" s="19">
        <f>SUM(J448:J471)</f>
        <v>8185</v>
      </c>
      <c r="K472" s="19"/>
      <c r="L472" s="20">
        <f t="shared" ref="L472:AB472" si="87">SUM(L448:L471)</f>
        <v>1714156.6699999997</v>
      </c>
      <c r="M472" s="20">
        <f t="shared" si="87"/>
        <v>59950.499999999993</v>
      </c>
      <c r="N472" s="20">
        <f t="shared" si="87"/>
        <v>197259.83000000002</v>
      </c>
      <c r="O472" s="20">
        <f t="shared" si="87"/>
        <v>1971367</v>
      </c>
      <c r="P472" s="20">
        <f t="shared" si="87"/>
        <v>70668.75</v>
      </c>
      <c r="Q472" s="20">
        <f t="shared" si="87"/>
        <v>23008.999999999996</v>
      </c>
      <c r="R472" s="20">
        <f t="shared" si="87"/>
        <v>3683.2500000000005</v>
      </c>
      <c r="S472" s="20">
        <f t="shared" si="87"/>
        <v>97361</v>
      </c>
      <c r="T472" s="20">
        <f t="shared" si="87"/>
        <v>51670</v>
      </c>
      <c r="U472" s="20">
        <f t="shared" si="87"/>
        <v>133614.34</v>
      </c>
      <c r="V472" s="20">
        <f t="shared" si="87"/>
        <v>15026.38</v>
      </c>
      <c r="W472" s="20">
        <f t="shared" si="87"/>
        <v>6924.28</v>
      </c>
      <c r="X472" s="20">
        <f t="shared" si="87"/>
        <v>155565</v>
      </c>
      <c r="Y472" s="20">
        <f t="shared" si="87"/>
        <v>2173010.0799999996</v>
      </c>
      <c r="Z472" s="20">
        <f t="shared" si="87"/>
        <v>205242.45</v>
      </c>
      <c r="AA472" s="20">
        <f t="shared" si="87"/>
        <v>56709.47</v>
      </c>
      <c r="AB472" s="20">
        <f t="shared" si="87"/>
        <v>2434962</v>
      </c>
    </row>
    <row r="473" spans="1:28" s="15" customFormat="1" x14ac:dyDescent="0.25">
      <c r="A473" s="17">
        <v>1</v>
      </c>
      <c r="B473" s="17" t="s">
        <v>872</v>
      </c>
      <c r="C473" s="17" t="s">
        <v>869</v>
      </c>
      <c r="D473" s="17" t="s">
        <v>932</v>
      </c>
      <c r="E473" s="17" t="s">
        <v>933</v>
      </c>
      <c r="F473" s="17" t="s">
        <v>75</v>
      </c>
      <c r="G473" s="17" t="s">
        <v>76</v>
      </c>
      <c r="H473" s="17">
        <v>6019</v>
      </c>
      <c r="I473" s="17">
        <v>5903</v>
      </c>
      <c r="J473" s="17">
        <v>116</v>
      </c>
      <c r="K473" s="17" t="s">
        <v>37</v>
      </c>
      <c r="L473" s="18">
        <v>28079.89</v>
      </c>
      <c r="M473" s="18">
        <v>2068.17</v>
      </c>
      <c r="N473" s="18">
        <v>4587.9399999999996</v>
      </c>
      <c r="O473" s="18">
        <v>34736</v>
      </c>
      <c r="P473" s="18">
        <v>980.7</v>
      </c>
      <c r="Q473" s="18">
        <v>306.87</v>
      </c>
      <c r="R473" s="18">
        <v>69.430000000000007</v>
      </c>
      <c r="S473" s="18">
        <v>1357</v>
      </c>
      <c r="T473" s="18">
        <v>270</v>
      </c>
      <c r="U473" s="18">
        <v>0</v>
      </c>
      <c r="V473" s="18">
        <v>0</v>
      </c>
      <c r="W473" s="18">
        <v>0</v>
      </c>
      <c r="X473" s="18"/>
      <c r="Y473" s="18">
        <v>29060.59</v>
      </c>
      <c r="Z473" s="18">
        <v>4894.8100000000004</v>
      </c>
      <c r="AA473" s="18">
        <v>2137.6</v>
      </c>
      <c r="AB473" s="18">
        <v>36093</v>
      </c>
    </row>
    <row r="474" spans="1:28" s="15" customFormat="1" x14ac:dyDescent="0.25">
      <c r="A474" s="17">
        <v>2</v>
      </c>
      <c r="B474" s="17" t="s">
        <v>872</v>
      </c>
      <c r="C474" s="17" t="s">
        <v>869</v>
      </c>
      <c r="D474" s="17" t="s">
        <v>934</v>
      </c>
      <c r="E474" s="17" t="s">
        <v>935</v>
      </c>
      <c r="F474" s="17" t="s">
        <v>75</v>
      </c>
      <c r="G474" s="17" t="s">
        <v>76</v>
      </c>
      <c r="H474" s="17">
        <v>7700</v>
      </c>
      <c r="I474" s="17">
        <v>7506</v>
      </c>
      <c r="J474" s="17">
        <v>194</v>
      </c>
      <c r="K474" s="17" t="s">
        <v>37</v>
      </c>
      <c r="L474" s="18">
        <v>23282.23</v>
      </c>
      <c r="M474" s="18">
        <v>2780.66</v>
      </c>
      <c r="N474" s="18">
        <v>1453.11</v>
      </c>
      <c r="O474" s="18">
        <v>27516</v>
      </c>
      <c r="P474" s="18">
        <v>1483.21</v>
      </c>
      <c r="Q474" s="18">
        <v>260.68</v>
      </c>
      <c r="R474" s="18">
        <v>116.11</v>
      </c>
      <c r="S474" s="18">
        <v>1860</v>
      </c>
      <c r="T474" s="18">
        <v>860</v>
      </c>
      <c r="U474" s="18">
        <v>0</v>
      </c>
      <c r="V474" s="18">
        <v>0</v>
      </c>
      <c r="W474" s="18">
        <v>0</v>
      </c>
      <c r="X474" s="18"/>
      <c r="Y474" s="18">
        <v>24765.439999999999</v>
      </c>
      <c r="Z474" s="18">
        <v>1713.79</v>
      </c>
      <c r="AA474" s="18">
        <v>2896.77</v>
      </c>
      <c r="AB474" s="18">
        <v>29376</v>
      </c>
    </row>
    <row r="475" spans="1:28" s="15" customFormat="1" x14ac:dyDescent="0.25">
      <c r="A475" s="17">
        <v>3</v>
      </c>
      <c r="B475" s="17" t="s">
        <v>868</v>
      </c>
      <c r="C475" s="17" t="s">
        <v>869</v>
      </c>
      <c r="D475" s="17" t="s">
        <v>936</v>
      </c>
      <c r="E475" s="17" t="s">
        <v>937</v>
      </c>
      <c r="F475" s="17" t="s">
        <v>75</v>
      </c>
      <c r="G475" s="17" t="s">
        <v>516</v>
      </c>
      <c r="H475" s="17">
        <v>1874</v>
      </c>
      <c r="I475" s="17">
        <v>1794</v>
      </c>
      <c r="J475" s="17">
        <v>80</v>
      </c>
      <c r="K475" s="17" t="s">
        <v>37</v>
      </c>
      <c r="L475" s="18">
        <v>35696.21</v>
      </c>
      <c r="M475" s="18">
        <v>2048.12</v>
      </c>
      <c r="N475" s="18">
        <v>7600.67</v>
      </c>
      <c r="O475" s="18">
        <v>45345</v>
      </c>
      <c r="P475" s="18">
        <v>953.91</v>
      </c>
      <c r="Q475" s="18">
        <v>385.21</v>
      </c>
      <c r="R475" s="18">
        <v>47.88</v>
      </c>
      <c r="S475" s="18">
        <v>1387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36650.120000000003</v>
      </c>
      <c r="Z475" s="18">
        <v>7985.88</v>
      </c>
      <c r="AA475" s="18">
        <v>2096</v>
      </c>
      <c r="AB475" s="18">
        <v>46732</v>
      </c>
    </row>
    <row r="476" spans="1:28" s="15" customFormat="1" x14ac:dyDescent="0.25">
      <c r="A476" s="17">
        <v>4</v>
      </c>
      <c r="B476" s="17" t="s">
        <v>872</v>
      </c>
      <c r="C476" s="17" t="s">
        <v>869</v>
      </c>
      <c r="D476" s="17" t="s">
        <v>938</v>
      </c>
      <c r="E476" s="17" t="s">
        <v>939</v>
      </c>
      <c r="F476" s="17" t="s">
        <v>75</v>
      </c>
      <c r="G476" s="17" t="s">
        <v>76</v>
      </c>
      <c r="H476" s="17">
        <v>12154</v>
      </c>
      <c r="I476" s="17">
        <v>12130</v>
      </c>
      <c r="J476" s="17">
        <v>24</v>
      </c>
      <c r="K476" s="17" t="s">
        <v>37</v>
      </c>
      <c r="L476" s="18">
        <v>26264.7</v>
      </c>
      <c r="M476" s="18">
        <v>1639.78</v>
      </c>
      <c r="N476" s="18">
        <v>5396.52</v>
      </c>
      <c r="O476" s="18">
        <v>33301</v>
      </c>
      <c r="P476" s="18">
        <v>413.75</v>
      </c>
      <c r="Q476" s="18">
        <v>286.89</v>
      </c>
      <c r="R476" s="18">
        <v>14.36</v>
      </c>
      <c r="S476" s="18">
        <v>715</v>
      </c>
      <c r="T476" s="18">
        <v>170</v>
      </c>
      <c r="U476" s="18">
        <v>0</v>
      </c>
      <c r="V476" s="18">
        <v>0</v>
      </c>
      <c r="W476" s="18">
        <v>0</v>
      </c>
      <c r="X476" s="18"/>
      <c r="Y476" s="18">
        <v>26678.45</v>
      </c>
      <c r="Z476" s="18">
        <v>5683.41</v>
      </c>
      <c r="AA476" s="18">
        <v>1654.14</v>
      </c>
      <c r="AB476" s="18">
        <v>34016</v>
      </c>
    </row>
    <row r="477" spans="1:28" s="15" customFormat="1" x14ac:dyDescent="0.25">
      <c r="A477" s="17">
        <v>5</v>
      </c>
      <c r="B477" s="17" t="s">
        <v>872</v>
      </c>
      <c r="C477" s="17" t="s">
        <v>869</v>
      </c>
      <c r="D477" s="17" t="s">
        <v>940</v>
      </c>
      <c r="E477" s="17" t="s">
        <v>941</v>
      </c>
      <c r="F477" s="17" t="s">
        <v>75</v>
      </c>
      <c r="G477" s="17" t="s">
        <v>76</v>
      </c>
      <c r="H477" s="17">
        <v>2971</v>
      </c>
      <c r="I477" s="17">
        <v>2796</v>
      </c>
      <c r="J477" s="17">
        <v>175</v>
      </c>
      <c r="K477" s="17" t="s">
        <v>37</v>
      </c>
      <c r="L477" s="18">
        <v>24789.87</v>
      </c>
      <c r="M477" s="18">
        <v>1505.55</v>
      </c>
      <c r="N477" s="18">
        <v>4365.58</v>
      </c>
      <c r="O477" s="18">
        <v>30661</v>
      </c>
      <c r="P477" s="18">
        <v>1446.88</v>
      </c>
      <c r="Q477" s="18">
        <v>270.38</v>
      </c>
      <c r="R477" s="18">
        <v>104.74</v>
      </c>
      <c r="S477" s="18">
        <v>1822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26236.75</v>
      </c>
      <c r="Z477" s="18">
        <v>4635.96</v>
      </c>
      <c r="AA477" s="18">
        <v>1610.29</v>
      </c>
      <c r="AB477" s="18">
        <v>32483</v>
      </c>
    </row>
    <row r="478" spans="1:28" s="15" customFormat="1" x14ac:dyDescent="0.25">
      <c r="A478" s="17">
        <v>6</v>
      </c>
      <c r="B478" s="17" t="s">
        <v>872</v>
      </c>
      <c r="C478" s="17" t="s">
        <v>869</v>
      </c>
      <c r="D478" s="17" t="s">
        <v>942</v>
      </c>
      <c r="E478" s="17" t="s">
        <v>943</v>
      </c>
      <c r="F478" s="17" t="s">
        <v>75</v>
      </c>
      <c r="G478" s="17" t="s">
        <v>76</v>
      </c>
      <c r="H478" s="17">
        <v>2934</v>
      </c>
      <c r="I478" s="17">
        <v>2673</v>
      </c>
      <c r="J478" s="17">
        <v>261</v>
      </c>
      <c r="K478" s="17" t="s">
        <v>37</v>
      </c>
      <c r="L478" s="18">
        <v>64987.77</v>
      </c>
      <c r="M478" s="18">
        <v>5176.71</v>
      </c>
      <c r="N478" s="18">
        <v>17175.52</v>
      </c>
      <c r="O478" s="18">
        <v>87340</v>
      </c>
      <c r="P478" s="18">
        <v>2004.18</v>
      </c>
      <c r="Q478" s="18">
        <v>715.61</v>
      </c>
      <c r="R478" s="18">
        <v>156.21</v>
      </c>
      <c r="S478" s="18">
        <v>2876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66991.95</v>
      </c>
      <c r="Z478" s="18">
        <v>17891.13</v>
      </c>
      <c r="AA478" s="18">
        <v>5332.92</v>
      </c>
      <c r="AB478" s="18">
        <v>90216</v>
      </c>
    </row>
    <row r="479" spans="1:28" s="15" customFormat="1" x14ac:dyDescent="0.25">
      <c r="A479" s="17">
        <v>7</v>
      </c>
      <c r="B479" s="17" t="s">
        <v>868</v>
      </c>
      <c r="C479" s="17" t="s">
        <v>869</v>
      </c>
      <c r="D479" s="17" t="s">
        <v>944</v>
      </c>
      <c r="E479" s="17" t="s">
        <v>945</v>
      </c>
      <c r="F479" s="17" t="s">
        <v>75</v>
      </c>
      <c r="G479" s="17" t="s">
        <v>946</v>
      </c>
      <c r="H479" s="17">
        <v>0</v>
      </c>
      <c r="I479" s="17">
        <v>0</v>
      </c>
      <c r="J479" s="17">
        <v>360</v>
      </c>
      <c r="K479" s="17" t="s">
        <v>107</v>
      </c>
      <c r="L479" s="18">
        <v>99739.6</v>
      </c>
      <c r="M479" s="18">
        <v>1715.58</v>
      </c>
      <c r="N479" s="18">
        <v>7340.82</v>
      </c>
      <c r="O479" s="18">
        <v>108796</v>
      </c>
      <c r="P479" s="18">
        <v>2587.25</v>
      </c>
      <c r="Q479" s="18">
        <v>1035.29</v>
      </c>
      <c r="R479" s="18">
        <v>215.46</v>
      </c>
      <c r="S479" s="18">
        <v>3838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102326.85</v>
      </c>
      <c r="Z479" s="18">
        <v>8376.11</v>
      </c>
      <c r="AA479" s="18">
        <v>1931.04</v>
      </c>
      <c r="AB479" s="18">
        <v>112634</v>
      </c>
    </row>
    <row r="480" spans="1:28" s="15" customFormat="1" x14ac:dyDescent="0.25">
      <c r="A480" s="17">
        <v>8</v>
      </c>
      <c r="B480" s="17" t="s">
        <v>872</v>
      </c>
      <c r="C480" s="17" t="s">
        <v>869</v>
      </c>
      <c r="D480" s="17" t="s">
        <v>947</v>
      </c>
      <c r="E480" s="17" t="s">
        <v>948</v>
      </c>
      <c r="F480" s="17" t="s">
        <v>75</v>
      </c>
      <c r="G480" s="17" t="s">
        <v>949</v>
      </c>
      <c r="H480" s="17">
        <v>360</v>
      </c>
      <c r="I480" s="17">
        <v>360</v>
      </c>
      <c r="J480" s="17">
        <v>360</v>
      </c>
      <c r="K480" s="17" t="s">
        <v>107</v>
      </c>
      <c r="L480" s="18">
        <v>99722.08</v>
      </c>
      <c r="M480" s="18">
        <v>1715.58</v>
      </c>
      <c r="N480" s="18">
        <v>7339.34</v>
      </c>
      <c r="O480" s="18">
        <v>108777</v>
      </c>
      <c r="P480" s="18">
        <v>2587.44</v>
      </c>
      <c r="Q480" s="18">
        <v>1035.0999999999999</v>
      </c>
      <c r="R480" s="18">
        <v>215.46</v>
      </c>
      <c r="S480" s="18">
        <v>3838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102309.52</v>
      </c>
      <c r="Z480" s="18">
        <v>8374.44</v>
      </c>
      <c r="AA480" s="18">
        <v>1931.04</v>
      </c>
      <c r="AB480" s="18">
        <v>112615</v>
      </c>
    </row>
    <row r="481" spans="1:28" s="15" customFormat="1" x14ac:dyDescent="0.25">
      <c r="A481" s="17">
        <v>9</v>
      </c>
      <c r="B481" s="17" t="s">
        <v>888</v>
      </c>
      <c r="C481" s="17" t="s">
        <v>869</v>
      </c>
      <c r="D481" s="17" t="s">
        <v>950</v>
      </c>
      <c r="E481" s="17" t="s">
        <v>951</v>
      </c>
      <c r="F481" s="17" t="s">
        <v>75</v>
      </c>
      <c r="G481" s="17" t="s">
        <v>891</v>
      </c>
      <c r="H481" s="17">
        <v>870</v>
      </c>
      <c r="I481" s="17">
        <v>865</v>
      </c>
      <c r="J481" s="17">
        <v>5</v>
      </c>
      <c r="K481" s="17" t="s">
        <v>37</v>
      </c>
      <c r="L481" s="18">
        <v>10043.879999999999</v>
      </c>
      <c r="M481" s="18">
        <v>393.79</v>
      </c>
      <c r="N481" s="18">
        <v>1831.33</v>
      </c>
      <c r="O481" s="18">
        <v>12269</v>
      </c>
      <c r="P481" s="18">
        <v>221.21</v>
      </c>
      <c r="Q481" s="18">
        <v>106.8</v>
      </c>
      <c r="R481" s="18">
        <v>2.99</v>
      </c>
      <c r="S481" s="18">
        <v>331</v>
      </c>
      <c r="T481" s="18">
        <v>0</v>
      </c>
      <c r="U481" s="18">
        <v>0</v>
      </c>
      <c r="V481" s="18">
        <v>41.21</v>
      </c>
      <c r="W481" s="18">
        <v>393.79</v>
      </c>
      <c r="X481" s="18">
        <v>435</v>
      </c>
      <c r="Y481" s="18">
        <v>10265.09</v>
      </c>
      <c r="Z481" s="18">
        <v>1896.92</v>
      </c>
      <c r="AA481" s="18">
        <v>2.99</v>
      </c>
      <c r="AB481" s="18">
        <v>12165</v>
      </c>
    </row>
    <row r="482" spans="1:28" s="15" customFormat="1" x14ac:dyDescent="0.25">
      <c r="A482" s="17">
        <v>10</v>
      </c>
      <c r="B482" s="17" t="s">
        <v>888</v>
      </c>
      <c r="C482" s="17" t="s">
        <v>869</v>
      </c>
      <c r="D482" s="17" t="s">
        <v>952</v>
      </c>
      <c r="E482" s="17" t="s">
        <v>953</v>
      </c>
      <c r="F482" s="17" t="s">
        <v>75</v>
      </c>
      <c r="G482" s="17" t="s">
        <v>891</v>
      </c>
      <c r="H482" s="17">
        <v>7250</v>
      </c>
      <c r="I482" s="17">
        <v>7250</v>
      </c>
      <c r="J482" s="17">
        <v>360</v>
      </c>
      <c r="K482" s="17" t="s">
        <v>769</v>
      </c>
      <c r="L482" s="18">
        <v>79609.460000000006</v>
      </c>
      <c r="M482" s="18">
        <v>3085.2</v>
      </c>
      <c r="N482" s="18">
        <v>21349.34</v>
      </c>
      <c r="O482" s="18">
        <v>104044</v>
      </c>
      <c r="P482" s="18">
        <v>2962.28</v>
      </c>
      <c r="Q482" s="18">
        <v>849.26</v>
      </c>
      <c r="R482" s="18">
        <v>215.46</v>
      </c>
      <c r="S482" s="18">
        <v>4027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82571.740000000005</v>
      </c>
      <c r="Z482" s="18">
        <v>22198.6</v>
      </c>
      <c r="AA482" s="18">
        <v>3300.66</v>
      </c>
      <c r="AB482" s="18">
        <v>108071</v>
      </c>
    </row>
    <row r="483" spans="1:28" s="15" customFormat="1" x14ac:dyDescent="0.25">
      <c r="A483" s="17">
        <v>11</v>
      </c>
      <c r="B483" s="17" t="s">
        <v>888</v>
      </c>
      <c r="C483" s="17" t="s">
        <v>869</v>
      </c>
      <c r="D483" s="17" t="s">
        <v>954</v>
      </c>
      <c r="E483" s="17" t="s">
        <v>955</v>
      </c>
      <c r="F483" s="17" t="s">
        <v>75</v>
      </c>
      <c r="G483" s="17" t="s">
        <v>891</v>
      </c>
      <c r="H483" s="17">
        <v>13802</v>
      </c>
      <c r="I483" s="17">
        <v>13802</v>
      </c>
      <c r="J483" s="17">
        <v>954</v>
      </c>
      <c r="K483" s="17" t="s">
        <v>769</v>
      </c>
      <c r="L483" s="18">
        <v>130732.41</v>
      </c>
      <c r="M483" s="18">
        <v>9166.34</v>
      </c>
      <c r="N483" s="18">
        <v>15043.25</v>
      </c>
      <c r="O483" s="18">
        <v>154942</v>
      </c>
      <c r="P483" s="18">
        <v>7275.03</v>
      </c>
      <c r="Q483" s="18">
        <v>1409</v>
      </c>
      <c r="R483" s="18">
        <v>570.97</v>
      </c>
      <c r="S483" s="18">
        <v>9255</v>
      </c>
      <c r="T483" s="18">
        <v>8620</v>
      </c>
      <c r="U483" s="18">
        <v>0</v>
      </c>
      <c r="V483" s="18">
        <v>0</v>
      </c>
      <c r="W483" s="18">
        <v>0</v>
      </c>
      <c r="X483" s="18"/>
      <c r="Y483" s="18">
        <v>138007.44</v>
      </c>
      <c r="Z483" s="18">
        <v>16452.25</v>
      </c>
      <c r="AA483" s="18">
        <v>9737.31</v>
      </c>
      <c r="AB483" s="18">
        <v>164197</v>
      </c>
    </row>
    <row r="484" spans="1:28" s="15" customFormat="1" x14ac:dyDescent="0.25">
      <c r="A484" s="17">
        <v>12</v>
      </c>
      <c r="B484" s="17" t="s">
        <v>888</v>
      </c>
      <c r="C484" s="17" t="s">
        <v>869</v>
      </c>
      <c r="D484" s="17" t="s">
        <v>956</v>
      </c>
      <c r="E484" s="17" t="s">
        <v>957</v>
      </c>
      <c r="F484" s="17" t="s">
        <v>75</v>
      </c>
      <c r="G484" s="17" t="s">
        <v>891</v>
      </c>
      <c r="H484" s="17">
        <v>5860</v>
      </c>
      <c r="I484" s="17">
        <v>5532</v>
      </c>
      <c r="J484" s="17">
        <v>328</v>
      </c>
      <c r="K484" s="17" t="s">
        <v>37</v>
      </c>
      <c r="L484" s="18">
        <v>48204.02</v>
      </c>
      <c r="M484" s="18">
        <v>994.92</v>
      </c>
      <c r="N484" s="18">
        <v>4430.0600000000004</v>
      </c>
      <c r="O484" s="18">
        <v>53629</v>
      </c>
      <c r="P484" s="18">
        <v>2431.0500000000002</v>
      </c>
      <c r="Q484" s="18">
        <v>495.64</v>
      </c>
      <c r="R484" s="18">
        <v>196.31</v>
      </c>
      <c r="S484" s="18">
        <v>3123</v>
      </c>
      <c r="T484" s="18">
        <v>180</v>
      </c>
      <c r="U484" s="18">
        <v>0</v>
      </c>
      <c r="V484" s="18">
        <v>0</v>
      </c>
      <c r="W484" s="18">
        <v>0</v>
      </c>
      <c r="X484" s="18"/>
      <c r="Y484" s="18">
        <v>50635.07</v>
      </c>
      <c r="Z484" s="18">
        <v>4925.7</v>
      </c>
      <c r="AA484" s="18">
        <v>1191.23</v>
      </c>
      <c r="AB484" s="18">
        <v>56752</v>
      </c>
    </row>
    <row r="485" spans="1:28" s="15" customFormat="1" x14ac:dyDescent="0.25">
      <c r="A485" s="17">
        <v>13</v>
      </c>
      <c r="B485" s="17" t="s">
        <v>888</v>
      </c>
      <c r="C485" s="17" t="s">
        <v>869</v>
      </c>
      <c r="D485" s="17" t="s">
        <v>958</v>
      </c>
      <c r="E485" s="17" t="s">
        <v>959</v>
      </c>
      <c r="F485" s="17" t="s">
        <v>75</v>
      </c>
      <c r="G485" s="17" t="s">
        <v>891</v>
      </c>
      <c r="H485" s="17">
        <v>2551</v>
      </c>
      <c r="I485" s="17">
        <v>2401</v>
      </c>
      <c r="J485" s="17">
        <v>150</v>
      </c>
      <c r="K485" s="17" t="s">
        <v>37</v>
      </c>
      <c r="L485" s="18">
        <v>33579.06</v>
      </c>
      <c r="M485" s="18">
        <v>1777.58</v>
      </c>
      <c r="N485" s="18">
        <v>5937.36</v>
      </c>
      <c r="O485" s="18">
        <v>41294</v>
      </c>
      <c r="P485" s="18">
        <v>1400.96</v>
      </c>
      <c r="Q485" s="18">
        <v>357.26</v>
      </c>
      <c r="R485" s="18">
        <v>89.78</v>
      </c>
      <c r="S485" s="18">
        <v>1848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34980.019999999997</v>
      </c>
      <c r="Z485" s="18">
        <v>6294.62</v>
      </c>
      <c r="AA485" s="18">
        <v>1867.36</v>
      </c>
      <c r="AB485" s="18">
        <v>43142</v>
      </c>
    </row>
    <row r="486" spans="1:28" s="15" customFormat="1" x14ac:dyDescent="0.25">
      <c r="A486" s="17">
        <v>14</v>
      </c>
      <c r="B486" s="17" t="s">
        <v>888</v>
      </c>
      <c r="C486" s="17" t="s">
        <v>869</v>
      </c>
      <c r="D486" s="17" t="s">
        <v>960</v>
      </c>
      <c r="E486" s="17" t="s">
        <v>961</v>
      </c>
      <c r="F486" s="17" t="s">
        <v>75</v>
      </c>
      <c r="G486" s="17" t="s">
        <v>906</v>
      </c>
      <c r="H486" s="17">
        <v>9578</v>
      </c>
      <c r="I486" s="17">
        <v>9578</v>
      </c>
      <c r="J486" s="17">
        <v>65</v>
      </c>
      <c r="K486" s="17" t="s">
        <v>769</v>
      </c>
      <c r="L486" s="18">
        <v>59755.38</v>
      </c>
      <c r="M486" s="18">
        <v>4263.79</v>
      </c>
      <c r="N486" s="18">
        <v>10873.83</v>
      </c>
      <c r="O486" s="18">
        <v>74893</v>
      </c>
      <c r="P486" s="18">
        <v>631.70000000000005</v>
      </c>
      <c r="Q486" s="18">
        <v>658.4</v>
      </c>
      <c r="R486" s="18">
        <v>38.9</v>
      </c>
      <c r="S486" s="18">
        <v>1329</v>
      </c>
      <c r="T486" s="18">
        <v>1130</v>
      </c>
      <c r="U486" s="18">
        <v>0</v>
      </c>
      <c r="V486" s="18">
        <v>0</v>
      </c>
      <c r="W486" s="18">
        <v>0</v>
      </c>
      <c r="X486" s="18"/>
      <c r="Y486" s="18">
        <v>60387.08</v>
      </c>
      <c r="Z486" s="18">
        <v>11532.23</v>
      </c>
      <c r="AA486" s="18">
        <v>4302.6899999999996</v>
      </c>
      <c r="AB486" s="18">
        <v>76222</v>
      </c>
    </row>
    <row r="487" spans="1:28" s="15" customFormat="1" x14ac:dyDescent="0.25">
      <c r="A487" s="17">
        <v>15</v>
      </c>
      <c r="B487" s="17" t="s">
        <v>888</v>
      </c>
      <c r="C487" s="17" t="s">
        <v>869</v>
      </c>
      <c r="D487" s="17" t="s">
        <v>962</v>
      </c>
      <c r="E487" s="17" t="s">
        <v>963</v>
      </c>
      <c r="F487" s="17" t="s">
        <v>75</v>
      </c>
      <c r="G487" s="17" t="s">
        <v>964</v>
      </c>
      <c r="H487" s="17">
        <v>0</v>
      </c>
      <c r="I487" s="17">
        <v>0</v>
      </c>
      <c r="J487" s="17">
        <v>0</v>
      </c>
      <c r="K487" s="17" t="s">
        <v>59</v>
      </c>
      <c r="L487" s="18">
        <v>92322.29</v>
      </c>
      <c r="M487" s="18">
        <v>213.84</v>
      </c>
      <c r="N487" s="18">
        <v>15590.87</v>
      </c>
      <c r="O487" s="18">
        <v>108127</v>
      </c>
      <c r="P487" s="18">
        <v>125.38</v>
      </c>
      <c r="Q487" s="18">
        <v>955.62</v>
      </c>
      <c r="R487" s="18">
        <v>0</v>
      </c>
      <c r="S487" s="18">
        <v>1081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92447.67</v>
      </c>
      <c r="Z487" s="18">
        <v>16546.490000000002</v>
      </c>
      <c r="AA487" s="18">
        <v>213.84</v>
      </c>
      <c r="AB487" s="18">
        <v>109208</v>
      </c>
    </row>
    <row r="488" spans="1:28" s="15" customFormat="1" x14ac:dyDescent="0.25">
      <c r="A488" s="17">
        <v>16</v>
      </c>
      <c r="B488" s="17" t="s">
        <v>888</v>
      </c>
      <c r="C488" s="17" t="s">
        <v>869</v>
      </c>
      <c r="D488" s="17" t="s">
        <v>965</v>
      </c>
      <c r="E488" s="17" t="s">
        <v>966</v>
      </c>
      <c r="F488" s="17" t="s">
        <v>75</v>
      </c>
      <c r="G488" s="17" t="s">
        <v>967</v>
      </c>
      <c r="H488" s="17">
        <v>0</v>
      </c>
      <c r="I488" s="17">
        <v>0</v>
      </c>
      <c r="J488" s="17">
        <v>0</v>
      </c>
      <c r="K488" s="17" t="s">
        <v>302</v>
      </c>
      <c r="L488" s="18">
        <v>92322.240000000005</v>
      </c>
      <c r="M488" s="18">
        <v>213.84</v>
      </c>
      <c r="N488" s="18">
        <v>15590.92</v>
      </c>
      <c r="O488" s="18">
        <v>108127</v>
      </c>
      <c r="P488" s="18">
        <v>125.38</v>
      </c>
      <c r="Q488" s="18">
        <v>955.62</v>
      </c>
      <c r="R488" s="18">
        <v>0</v>
      </c>
      <c r="S488" s="18">
        <v>1081</v>
      </c>
      <c r="T488" s="18">
        <v>0</v>
      </c>
      <c r="U488" s="18">
        <v>0</v>
      </c>
      <c r="V488" s="18">
        <v>0</v>
      </c>
      <c r="W488" s="18">
        <v>0</v>
      </c>
      <c r="X488" s="18"/>
      <c r="Y488" s="18">
        <v>92447.62</v>
      </c>
      <c r="Z488" s="18">
        <v>16546.54</v>
      </c>
      <c r="AA488" s="18">
        <v>213.84</v>
      </c>
      <c r="AB488" s="18">
        <v>109208</v>
      </c>
    </row>
    <row r="489" spans="1:28" s="15" customFormat="1" x14ac:dyDescent="0.25">
      <c r="A489" s="17">
        <v>17</v>
      </c>
      <c r="B489" s="17" t="s">
        <v>888</v>
      </c>
      <c r="C489" s="17" t="s">
        <v>869</v>
      </c>
      <c r="D489" s="17" t="s">
        <v>968</v>
      </c>
      <c r="E489" s="17" t="s">
        <v>969</v>
      </c>
      <c r="F489" s="17" t="s">
        <v>75</v>
      </c>
      <c r="G489" s="17" t="s">
        <v>967</v>
      </c>
      <c r="H489" s="17">
        <v>0</v>
      </c>
      <c r="I489" s="17">
        <v>0</v>
      </c>
      <c r="J489" s="17">
        <v>0</v>
      </c>
      <c r="K489" s="17" t="s">
        <v>59</v>
      </c>
      <c r="L489" s="18">
        <v>79528.11</v>
      </c>
      <c r="M489" s="18">
        <v>0</v>
      </c>
      <c r="N489" s="18">
        <v>6612.89</v>
      </c>
      <c r="O489" s="18">
        <v>86141</v>
      </c>
      <c r="P489" s="18">
        <v>124.79</v>
      </c>
      <c r="Q489" s="18">
        <v>821.21</v>
      </c>
      <c r="R489" s="18">
        <v>0</v>
      </c>
      <c r="S489" s="18">
        <v>946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79652.899999999994</v>
      </c>
      <c r="Z489" s="18">
        <v>7434.1</v>
      </c>
      <c r="AA489" s="18">
        <v>0</v>
      </c>
      <c r="AB489" s="18">
        <v>87087</v>
      </c>
    </row>
    <row r="490" spans="1:28" s="15" customFormat="1" x14ac:dyDescent="0.25">
      <c r="A490" s="17">
        <v>18</v>
      </c>
      <c r="B490" s="17" t="s">
        <v>970</v>
      </c>
      <c r="C490" s="17" t="s">
        <v>869</v>
      </c>
      <c r="D490" s="17" t="s">
        <v>971</v>
      </c>
      <c r="E490" s="17" t="s">
        <v>972</v>
      </c>
      <c r="F490" s="17" t="s">
        <v>75</v>
      </c>
      <c r="G490" s="17" t="s">
        <v>973</v>
      </c>
      <c r="H490" s="17">
        <v>4658</v>
      </c>
      <c r="I490" s="17">
        <v>4658</v>
      </c>
      <c r="J490" s="17">
        <v>0</v>
      </c>
      <c r="K490" s="17" t="s">
        <v>59</v>
      </c>
      <c r="L490" s="18">
        <v>58712.85</v>
      </c>
      <c r="M490" s="18">
        <v>4975.6899999999996</v>
      </c>
      <c r="N490" s="18">
        <v>8170.46</v>
      </c>
      <c r="O490" s="18">
        <v>71859</v>
      </c>
      <c r="P490" s="18">
        <v>125.46</v>
      </c>
      <c r="Q490" s="18">
        <v>657.54</v>
      </c>
      <c r="R490" s="18">
        <v>0</v>
      </c>
      <c r="S490" s="18">
        <v>783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58838.31</v>
      </c>
      <c r="Z490" s="18">
        <v>8828</v>
      </c>
      <c r="AA490" s="18">
        <v>4975.6899999999996</v>
      </c>
      <c r="AB490" s="18">
        <v>72642</v>
      </c>
    </row>
    <row r="491" spans="1:28" s="15" customFormat="1" x14ac:dyDescent="0.25">
      <c r="A491" s="17">
        <v>19</v>
      </c>
      <c r="B491" s="17" t="s">
        <v>888</v>
      </c>
      <c r="C491" s="17" t="s">
        <v>869</v>
      </c>
      <c r="D491" s="17" t="s">
        <v>974</v>
      </c>
      <c r="E491" s="17" t="s">
        <v>975</v>
      </c>
      <c r="F491" s="17" t="s">
        <v>75</v>
      </c>
      <c r="G491" s="17" t="s">
        <v>976</v>
      </c>
      <c r="H491" s="17">
        <v>0</v>
      </c>
      <c r="I491" s="17">
        <v>0</v>
      </c>
      <c r="J491" s="17">
        <v>0</v>
      </c>
      <c r="K491" s="17" t="s">
        <v>59</v>
      </c>
      <c r="L491" s="18">
        <v>77205.48</v>
      </c>
      <c r="M491" s="18">
        <v>5141.88</v>
      </c>
      <c r="N491" s="18">
        <v>19994.64</v>
      </c>
      <c r="O491" s="18">
        <v>102342</v>
      </c>
      <c r="P491" s="18">
        <v>124.66</v>
      </c>
      <c r="Q491" s="18">
        <v>850.34</v>
      </c>
      <c r="R491" s="18">
        <v>0</v>
      </c>
      <c r="S491" s="18">
        <v>975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77330.14</v>
      </c>
      <c r="Z491" s="18">
        <v>20844.98</v>
      </c>
      <c r="AA491" s="18">
        <v>5141.88</v>
      </c>
      <c r="AB491" s="18">
        <v>103317</v>
      </c>
    </row>
    <row r="492" spans="1:28" s="12" customFormat="1" ht="16.5" customHeight="1" x14ac:dyDescent="0.25">
      <c r="A492" s="10"/>
      <c r="B492" s="10"/>
      <c r="C492" s="10" t="s">
        <v>71</v>
      </c>
      <c r="D492" s="10"/>
      <c r="E492" s="10"/>
      <c r="F492" s="10"/>
      <c r="G492" s="10"/>
      <c r="H492" s="10"/>
      <c r="I492" s="10"/>
      <c r="J492" s="11">
        <f>SUM(J473:J491)</f>
        <v>3432</v>
      </c>
      <c r="K492" s="10"/>
      <c r="L492" s="11">
        <f t="shared" ref="L492:AB492" si="88">SUM(L473:L491)</f>
        <v>1164577.5300000003</v>
      </c>
      <c r="M492" s="11">
        <f t="shared" si="88"/>
        <v>48877.02</v>
      </c>
      <c r="N492" s="11">
        <f t="shared" si="88"/>
        <v>180684.45</v>
      </c>
      <c r="O492" s="11">
        <f t="shared" si="88"/>
        <v>1394139</v>
      </c>
      <c r="P492" s="11">
        <f t="shared" si="88"/>
        <v>28005.22</v>
      </c>
      <c r="Q492" s="11">
        <f t="shared" si="88"/>
        <v>12412.720000000005</v>
      </c>
      <c r="R492" s="11">
        <f t="shared" si="88"/>
        <v>2054.06</v>
      </c>
      <c r="S492" s="11">
        <f t="shared" si="88"/>
        <v>42472</v>
      </c>
      <c r="T492" s="11">
        <f t="shared" si="88"/>
        <v>11230</v>
      </c>
      <c r="U492" s="11">
        <f t="shared" si="88"/>
        <v>0</v>
      </c>
      <c r="V492" s="11">
        <f t="shared" si="88"/>
        <v>41.21</v>
      </c>
      <c r="W492" s="11">
        <f t="shared" si="88"/>
        <v>393.79</v>
      </c>
      <c r="X492" s="11">
        <f t="shared" si="88"/>
        <v>435</v>
      </c>
      <c r="Y492" s="11">
        <f t="shared" si="88"/>
        <v>1192582.75</v>
      </c>
      <c r="Z492" s="11">
        <f t="shared" si="88"/>
        <v>193055.96</v>
      </c>
      <c r="AA492" s="11">
        <f t="shared" si="88"/>
        <v>50537.29</v>
      </c>
      <c r="AB492" s="11">
        <f t="shared" si="88"/>
        <v>1436176</v>
      </c>
    </row>
    <row r="493" spans="1:28" s="12" customFormat="1" ht="16.5" customHeight="1" x14ac:dyDescent="0.25">
      <c r="A493" s="10"/>
      <c r="B493" s="10"/>
      <c r="C493" s="10" t="s">
        <v>119</v>
      </c>
      <c r="D493" s="10"/>
      <c r="E493" s="10"/>
      <c r="F493" s="10"/>
      <c r="G493" s="10"/>
      <c r="H493" s="10"/>
      <c r="I493" s="10"/>
      <c r="J493" s="11">
        <f>J492+J472</f>
        <v>11617</v>
      </c>
      <c r="K493" s="11"/>
      <c r="L493" s="11">
        <f t="shared" ref="L493:S493" si="89">L492+L472</f>
        <v>2878734.2</v>
      </c>
      <c r="M493" s="11">
        <f t="shared" si="89"/>
        <v>108827.51999999999</v>
      </c>
      <c r="N493" s="11">
        <f t="shared" si="89"/>
        <v>377944.28</v>
      </c>
      <c r="O493" s="11">
        <f t="shared" si="89"/>
        <v>3365506</v>
      </c>
      <c r="P493" s="11">
        <f t="shared" si="89"/>
        <v>98673.97</v>
      </c>
      <c r="Q493" s="11">
        <f t="shared" si="89"/>
        <v>35421.72</v>
      </c>
      <c r="R493" s="11">
        <f t="shared" si="89"/>
        <v>5737.31</v>
      </c>
      <c r="S493" s="11">
        <f t="shared" si="89"/>
        <v>139833</v>
      </c>
      <c r="T493" s="11">
        <f>T492+T472</f>
        <v>62900</v>
      </c>
      <c r="U493" s="11">
        <f t="shared" ref="U493:AB493" si="90">U492+U472</f>
        <v>133614.34</v>
      </c>
      <c r="V493" s="11">
        <f t="shared" si="90"/>
        <v>15067.589999999998</v>
      </c>
      <c r="W493" s="11">
        <f t="shared" si="90"/>
        <v>7318.07</v>
      </c>
      <c r="X493" s="11">
        <f t="shared" si="90"/>
        <v>156000</v>
      </c>
      <c r="Y493" s="11">
        <f t="shared" si="90"/>
        <v>3365592.8299999996</v>
      </c>
      <c r="Z493" s="11">
        <f t="shared" si="90"/>
        <v>398298.41000000003</v>
      </c>
      <c r="AA493" s="11">
        <f t="shared" si="90"/>
        <v>107246.76000000001</v>
      </c>
      <c r="AB493" s="11">
        <f t="shared" si="90"/>
        <v>3871138</v>
      </c>
    </row>
    <row r="494" spans="1:28" ht="18.75" customHeight="1" x14ac:dyDescent="0.25">
      <c r="O494" s="34"/>
    </row>
    <row r="495" spans="1:28" ht="18.75" customHeight="1" x14ac:dyDescent="0.25">
      <c r="O495" s="34"/>
    </row>
    <row r="496" spans="1:28" ht="18.75" customHeight="1" x14ac:dyDescent="0.25"/>
    <row r="497" spans="1:31" ht="18.75" customHeight="1" x14ac:dyDescent="0.25"/>
    <row r="498" spans="1:31" ht="15.75" x14ac:dyDescent="0.25">
      <c r="E498" s="13" t="s">
        <v>120</v>
      </c>
      <c r="G498" s="14"/>
      <c r="H498" s="14"/>
      <c r="I498" s="14"/>
      <c r="J498" s="14"/>
      <c r="K498" s="14"/>
      <c r="L498" s="13" t="s">
        <v>122</v>
      </c>
      <c r="M498" s="13"/>
      <c r="O498" s="14"/>
      <c r="Q498" s="14"/>
      <c r="R498" s="13" t="s">
        <v>121</v>
      </c>
      <c r="T498" s="14"/>
      <c r="U498" s="14"/>
      <c r="W498" s="14"/>
      <c r="X498" s="14"/>
      <c r="Y498" s="13" t="s">
        <v>123</v>
      </c>
      <c r="Z498" s="14"/>
      <c r="AA498" s="14"/>
      <c r="AB498" s="14"/>
    </row>
    <row r="499" spans="1:31" s="39" customFormat="1" ht="15.75" x14ac:dyDescent="0.25">
      <c r="E499" s="38" t="s">
        <v>124</v>
      </c>
      <c r="G499" s="40"/>
      <c r="H499" s="40"/>
      <c r="I499" s="40"/>
      <c r="J499" s="40"/>
      <c r="K499" s="40"/>
      <c r="L499" s="38" t="s">
        <v>124</v>
      </c>
      <c r="M499" s="38"/>
      <c r="O499" s="40"/>
      <c r="Q499" s="40"/>
      <c r="R499" s="38" t="s">
        <v>124</v>
      </c>
      <c r="T499" s="40"/>
      <c r="U499" s="40"/>
      <c r="W499" s="40"/>
      <c r="X499" s="40"/>
      <c r="Y499" s="38" t="s">
        <v>124</v>
      </c>
      <c r="Z499" s="40"/>
      <c r="AA499" s="40"/>
      <c r="AB499" s="40"/>
    </row>
    <row r="501" spans="1:31" ht="32.25" customHeight="1" x14ac:dyDescent="0.55000000000000004">
      <c r="A501" s="75" t="s">
        <v>0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1"/>
      <c r="AD501" s="1"/>
      <c r="AE501" s="1"/>
    </row>
    <row r="502" spans="1:31" ht="21.75" customHeight="1" x14ac:dyDescent="0.4">
      <c r="A502" s="76" t="s">
        <v>1704</v>
      </c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2"/>
      <c r="AD502" s="2"/>
      <c r="AE502" s="2"/>
    </row>
    <row r="503" spans="1:31" s="5" customFormat="1" ht="20.25" customHeight="1" x14ac:dyDescent="0.35">
      <c r="A503" s="3" t="s">
        <v>1</v>
      </c>
      <c r="B503" s="4"/>
      <c r="C503" s="3"/>
      <c r="D503" s="3"/>
      <c r="F503" s="3" t="s">
        <v>918</v>
      </c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s="7" customFormat="1" ht="90" x14ac:dyDescent="0.25">
      <c r="A504" s="6" t="s">
        <v>3</v>
      </c>
      <c r="B504" s="6" t="s">
        <v>4</v>
      </c>
      <c r="C504" s="6" t="s">
        <v>5</v>
      </c>
      <c r="D504" s="6" t="s">
        <v>6</v>
      </c>
      <c r="E504" s="6" t="s">
        <v>7</v>
      </c>
      <c r="F504" s="6" t="s">
        <v>8</v>
      </c>
      <c r="G504" s="6" t="s">
        <v>9</v>
      </c>
      <c r="H504" s="6" t="s">
        <v>10</v>
      </c>
      <c r="I504" s="6" t="s">
        <v>11</v>
      </c>
      <c r="J504" s="6" t="s">
        <v>12</v>
      </c>
      <c r="K504" s="6" t="s">
        <v>13</v>
      </c>
      <c r="L504" s="6" t="s">
        <v>14</v>
      </c>
      <c r="M504" s="6" t="s">
        <v>15</v>
      </c>
      <c r="N504" s="6" t="s">
        <v>16</v>
      </c>
      <c r="O504" s="6" t="s">
        <v>17</v>
      </c>
      <c r="P504" s="6" t="s">
        <v>18</v>
      </c>
      <c r="Q504" s="6" t="s">
        <v>19</v>
      </c>
      <c r="R504" s="6" t="s">
        <v>20</v>
      </c>
      <c r="S504" s="6" t="s">
        <v>21</v>
      </c>
      <c r="T504" s="6" t="s">
        <v>22</v>
      </c>
      <c r="U504" s="6" t="s">
        <v>23</v>
      </c>
      <c r="V504" s="6" t="s">
        <v>24</v>
      </c>
      <c r="W504" s="6" t="s">
        <v>25</v>
      </c>
      <c r="X504" s="6" t="s">
        <v>26</v>
      </c>
      <c r="Y504" s="6" t="s">
        <v>27</v>
      </c>
      <c r="Z504" s="6" t="s">
        <v>28</v>
      </c>
      <c r="AA504" s="6" t="s">
        <v>29</v>
      </c>
      <c r="AB504" s="6" t="s">
        <v>30</v>
      </c>
    </row>
    <row r="505" spans="1:31" s="15" customFormat="1" x14ac:dyDescent="0.25">
      <c r="A505" s="17">
        <v>1</v>
      </c>
      <c r="B505" s="17" t="s">
        <v>868</v>
      </c>
      <c r="C505" s="17" t="s">
        <v>869</v>
      </c>
      <c r="D505" s="17" t="s">
        <v>870</v>
      </c>
      <c r="E505" s="17" t="s">
        <v>871</v>
      </c>
      <c r="F505" s="17" t="s">
        <v>35</v>
      </c>
      <c r="G505" s="17" t="s">
        <v>144</v>
      </c>
      <c r="H505" s="17">
        <v>48573</v>
      </c>
      <c r="I505" s="17">
        <v>45550</v>
      </c>
      <c r="J505" s="17">
        <v>3023</v>
      </c>
      <c r="K505" s="17" t="s">
        <v>37</v>
      </c>
      <c r="L505" s="18">
        <v>156637.60999999999</v>
      </c>
      <c r="M505" s="18">
        <v>10769.35</v>
      </c>
      <c r="N505" s="18">
        <v>5167.04</v>
      </c>
      <c r="O505" s="18">
        <v>172574</v>
      </c>
      <c r="P505" s="18">
        <v>18164.490000000002</v>
      </c>
      <c r="Q505" s="18">
        <v>1666.16</v>
      </c>
      <c r="R505" s="18">
        <v>1360.35</v>
      </c>
      <c r="S505" s="18">
        <v>21191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174802.1</v>
      </c>
      <c r="Z505" s="18">
        <v>12435.51</v>
      </c>
      <c r="AA505" s="18">
        <v>6527.39</v>
      </c>
      <c r="AB505" s="18">
        <v>193765</v>
      </c>
    </row>
    <row r="506" spans="1:31" s="15" customFormat="1" x14ac:dyDescent="0.25">
      <c r="A506" s="17">
        <v>2</v>
      </c>
      <c r="B506" s="17" t="s">
        <v>872</v>
      </c>
      <c r="C506" s="17" t="s">
        <v>869</v>
      </c>
      <c r="D506" s="17" t="s">
        <v>873</v>
      </c>
      <c r="E506" s="17" t="s">
        <v>874</v>
      </c>
      <c r="F506" s="17" t="s">
        <v>35</v>
      </c>
      <c r="G506" s="17" t="s">
        <v>875</v>
      </c>
      <c r="H506" s="17">
        <v>84652</v>
      </c>
      <c r="I506" s="17">
        <v>84652</v>
      </c>
      <c r="J506" s="17">
        <v>0</v>
      </c>
      <c r="K506" s="17" t="s">
        <v>302</v>
      </c>
      <c r="L506" s="18">
        <v>105353.83</v>
      </c>
      <c r="M506" s="18">
        <v>16821.349999999999</v>
      </c>
      <c r="N506" s="18">
        <v>962.82</v>
      </c>
      <c r="O506" s="18">
        <v>123138</v>
      </c>
      <c r="P506" s="18">
        <v>687.6</v>
      </c>
      <c r="Q506" s="18">
        <v>1095.4000000000001</v>
      </c>
      <c r="R506" s="18">
        <v>0</v>
      </c>
      <c r="S506" s="18">
        <v>1783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106041.43</v>
      </c>
      <c r="Z506" s="18">
        <v>17916.75</v>
      </c>
      <c r="AA506" s="18">
        <v>962.82</v>
      </c>
      <c r="AB506" s="18">
        <v>124921</v>
      </c>
    </row>
    <row r="507" spans="1:31" s="15" customFormat="1" x14ac:dyDescent="0.25">
      <c r="A507" s="17">
        <v>3</v>
      </c>
      <c r="B507" s="17" t="s">
        <v>872</v>
      </c>
      <c r="C507" s="17" t="s">
        <v>869</v>
      </c>
      <c r="D507" s="17" t="s">
        <v>876</v>
      </c>
      <c r="E507" s="17" t="s">
        <v>877</v>
      </c>
      <c r="F507" s="17" t="s">
        <v>35</v>
      </c>
      <c r="G507" s="17" t="s">
        <v>675</v>
      </c>
      <c r="H507" s="17">
        <v>25525</v>
      </c>
      <c r="I507" s="17">
        <v>25525</v>
      </c>
      <c r="J507" s="17">
        <v>0</v>
      </c>
      <c r="K507" s="17" t="s">
        <v>59</v>
      </c>
      <c r="L507" s="18">
        <v>66310.36</v>
      </c>
      <c r="M507" s="18">
        <v>10034.959999999999</v>
      </c>
      <c r="N507" s="18">
        <v>2307.6799999999998</v>
      </c>
      <c r="O507" s="18">
        <v>78653</v>
      </c>
      <c r="P507" s="18">
        <v>715.28</v>
      </c>
      <c r="Q507" s="18">
        <v>705.72</v>
      </c>
      <c r="R507" s="18">
        <v>0</v>
      </c>
      <c r="S507" s="18">
        <v>1421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67025.64</v>
      </c>
      <c r="Z507" s="18">
        <v>10740.68</v>
      </c>
      <c r="AA507" s="18">
        <v>2307.6799999999998</v>
      </c>
      <c r="AB507" s="18">
        <v>80074</v>
      </c>
    </row>
    <row r="508" spans="1:31" s="15" customFormat="1" x14ac:dyDescent="0.25">
      <c r="A508" s="17">
        <v>4</v>
      </c>
      <c r="B508" s="17" t="s">
        <v>868</v>
      </c>
      <c r="C508" s="17" t="s">
        <v>869</v>
      </c>
      <c r="D508" s="17" t="s">
        <v>878</v>
      </c>
      <c r="E508" s="17" t="s">
        <v>879</v>
      </c>
      <c r="F508" s="17" t="s">
        <v>35</v>
      </c>
      <c r="G508" s="17" t="s">
        <v>750</v>
      </c>
      <c r="H508" s="17">
        <v>62685</v>
      </c>
      <c r="I508" s="17">
        <v>62685</v>
      </c>
      <c r="J508" s="17">
        <v>0</v>
      </c>
      <c r="K508" s="17" t="s">
        <v>59</v>
      </c>
      <c r="L508" s="18">
        <v>48802.400000000001</v>
      </c>
      <c r="M508" s="18">
        <v>8041.68</v>
      </c>
      <c r="N508" s="18">
        <v>2372.92</v>
      </c>
      <c r="O508" s="18">
        <v>59217</v>
      </c>
      <c r="P508" s="18">
        <v>329.73</v>
      </c>
      <c r="Q508" s="18">
        <v>527.27</v>
      </c>
      <c r="R508" s="18">
        <v>0</v>
      </c>
      <c r="S508" s="18">
        <v>857</v>
      </c>
      <c r="T508" s="18">
        <v>5460</v>
      </c>
      <c r="U508" s="18">
        <v>0</v>
      </c>
      <c r="V508" s="18">
        <v>0</v>
      </c>
      <c r="W508" s="18">
        <v>0</v>
      </c>
      <c r="X508" s="18"/>
      <c r="Y508" s="18">
        <v>49132.13</v>
      </c>
      <c r="Z508" s="18">
        <v>8568.9500000000007</v>
      </c>
      <c r="AA508" s="18">
        <v>2372.92</v>
      </c>
      <c r="AB508" s="18">
        <v>60074</v>
      </c>
    </row>
    <row r="509" spans="1:31" s="15" customFormat="1" x14ac:dyDescent="0.25">
      <c r="A509" s="17">
        <v>5</v>
      </c>
      <c r="B509" s="17" t="s">
        <v>872</v>
      </c>
      <c r="C509" s="17" t="s">
        <v>869</v>
      </c>
      <c r="D509" s="17" t="s">
        <v>880</v>
      </c>
      <c r="E509" s="17" t="s">
        <v>881</v>
      </c>
      <c r="F509" s="17" t="s">
        <v>35</v>
      </c>
      <c r="G509" s="17" t="s">
        <v>750</v>
      </c>
      <c r="H509" s="17">
        <v>24385</v>
      </c>
      <c r="I509" s="17">
        <v>24139</v>
      </c>
      <c r="J509" s="17">
        <v>738</v>
      </c>
      <c r="K509" s="17" t="s">
        <v>37</v>
      </c>
      <c r="L509" s="18">
        <v>170150.28</v>
      </c>
      <c r="M509" s="18">
        <v>12021.05</v>
      </c>
      <c r="N509" s="18">
        <v>5092.67</v>
      </c>
      <c r="O509" s="18">
        <v>187264</v>
      </c>
      <c r="P509" s="18">
        <v>6854.77</v>
      </c>
      <c r="Q509" s="18">
        <v>1776.13</v>
      </c>
      <c r="R509" s="18">
        <v>332.1</v>
      </c>
      <c r="S509" s="18">
        <v>8963</v>
      </c>
      <c r="T509" s="18">
        <v>7230</v>
      </c>
      <c r="U509" s="18">
        <v>0</v>
      </c>
      <c r="V509" s="18">
        <v>0</v>
      </c>
      <c r="W509" s="18">
        <v>0</v>
      </c>
      <c r="X509" s="18"/>
      <c r="Y509" s="18">
        <v>177005.05</v>
      </c>
      <c r="Z509" s="18">
        <v>13797.18</v>
      </c>
      <c r="AA509" s="18">
        <v>5424.77</v>
      </c>
      <c r="AB509" s="18">
        <v>196227</v>
      </c>
    </row>
    <row r="510" spans="1:31" s="15" customFormat="1" x14ac:dyDescent="0.25">
      <c r="A510" s="17">
        <v>6</v>
      </c>
      <c r="B510" s="17" t="s">
        <v>872</v>
      </c>
      <c r="C510" s="17" t="s">
        <v>869</v>
      </c>
      <c r="D510" s="17" t="s">
        <v>882</v>
      </c>
      <c r="E510" s="17" t="s">
        <v>883</v>
      </c>
      <c r="F510" s="17" t="s">
        <v>35</v>
      </c>
      <c r="G510" s="17" t="s">
        <v>215</v>
      </c>
      <c r="H510" s="17">
        <v>9757</v>
      </c>
      <c r="I510" s="17">
        <v>9584</v>
      </c>
      <c r="J510" s="17">
        <v>519</v>
      </c>
      <c r="K510" s="17" t="s">
        <v>37</v>
      </c>
      <c r="L510" s="18">
        <v>121909.33</v>
      </c>
      <c r="M510" s="18">
        <v>8821.33</v>
      </c>
      <c r="N510" s="18">
        <v>2004.34</v>
      </c>
      <c r="O510" s="18">
        <v>132735</v>
      </c>
      <c r="P510" s="18">
        <v>8330.89</v>
      </c>
      <c r="Q510" s="18">
        <v>1250.56</v>
      </c>
      <c r="R510" s="18">
        <v>233.55</v>
      </c>
      <c r="S510" s="18">
        <v>9815</v>
      </c>
      <c r="T510" s="18">
        <v>70</v>
      </c>
      <c r="U510" s="18">
        <v>0</v>
      </c>
      <c r="V510" s="18">
        <v>0</v>
      </c>
      <c r="W510" s="18">
        <v>0</v>
      </c>
      <c r="X510" s="18"/>
      <c r="Y510" s="18">
        <v>130240.22</v>
      </c>
      <c r="Z510" s="18">
        <v>10071.89</v>
      </c>
      <c r="AA510" s="18">
        <v>2237.89</v>
      </c>
      <c r="AB510" s="18">
        <v>142550</v>
      </c>
    </row>
    <row r="511" spans="1:31" s="15" customFormat="1" x14ac:dyDescent="0.25">
      <c r="A511" s="17">
        <v>7</v>
      </c>
      <c r="B511" s="17" t="s">
        <v>872</v>
      </c>
      <c r="C511" s="17" t="s">
        <v>869</v>
      </c>
      <c r="D511" s="17" t="s">
        <v>884</v>
      </c>
      <c r="E511" s="17" t="s">
        <v>885</v>
      </c>
      <c r="F511" s="17" t="s">
        <v>35</v>
      </c>
      <c r="G511" s="17" t="s">
        <v>218</v>
      </c>
      <c r="H511" s="17">
        <v>22002</v>
      </c>
      <c r="I511" s="17">
        <v>20940</v>
      </c>
      <c r="J511" s="17">
        <v>1062</v>
      </c>
      <c r="K511" s="17" t="s">
        <v>37</v>
      </c>
      <c r="L511" s="18">
        <v>131240.75</v>
      </c>
      <c r="M511" s="18">
        <v>9485.81</v>
      </c>
      <c r="N511" s="18">
        <v>2914.44</v>
      </c>
      <c r="O511" s="18">
        <v>143641</v>
      </c>
      <c r="P511" s="18">
        <v>7574.17</v>
      </c>
      <c r="Q511" s="18">
        <v>1369.93</v>
      </c>
      <c r="R511" s="18">
        <v>477.9</v>
      </c>
      <c r="S511" s="18">
        <v>9422</v>
      </c>
      <c r="T511" s="18">
        <v>5190</v>
      </c>
      <c r="U511" s="18">
        <v>0</v>
      </c>
      <c r="V511" s="18">
        <v>0</v>
      </c>
      <c r="W511" s="18">
        <v>0</v>
      </c>
      <c r="X511" s="18"/>
      <c r="Y511" s="18">
        <v>138814.92000000001</v>
      </c>
      <c r="Z511" s="18">
        <v>10855.74</v>
      </c>
      <c r="AA511" s="18">
        <v>3392.34</v>
      </c>
      <c r="AB511" s="18">
        <v>153063</v>
      </c>
    </row>
    <row r="512" spans="1:31" s="15" customFormat="1" x14ac:dyDescent="0.25">
      <c r="A512" s="17">
        <v>8</v>
      </c>
      <c r="B512" s="17" t="s">
        <v>888</v>
      </c>
      <c r="C512" s="17" t="s">
        <v>869</v>
      </c>
      <c r="D512" s="17" t="s">
        <v>889</v>
      </c>
      <c r="E512" s="17" t="s">
        <v>890</v>
      </c>
      <c r="F512" s="17" t="s">
        <v>35</v>
      </c>
      <c r="G512" s="17" t="s">
        <v>891</v>
      </c>
      <c r="H512" s="17">
        <v>14753</v>
      </c>
      <c r="I512" s="17">
        <v>14315</v>
      </c>
      <c r="J512" s="17">
        <v>438</v>
      </c>
      <c r="K512" s="17" t="s">
        <v>37</v>
      </c>
      <c r="L512" s="18">
        <v>67281.33</v>
      </c>
      <c r="M512" s="18">
        <v>5481.52</v>
      </c>
      <c r="N512" s="18">
        <v>1890.15</v>
      </c>
      <c r="O512" s="18">
        <v>74653</v>
      </c>
      <c r="P512" s="18">
        <v>3042.9</v>
      </c>
      <c r="Q512" s="18">
        <v>699</v>
      </c>
      <c r="R512" s="18">
        <v>197.1</v>
      </c>
      <c r="S512" s="18">
        <v>3939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70324.23</v>
      </c>
      <c r="Z512" s="18">
        <v>6180.52</v>
      </c>
      <c r="AA512" s="18">
        <v>2087.25</v>
      </c>
      <c r="AB512" s="18">
        <v>78592</v>
      </c>
    </row>
    <row r="513" spans="1:28" s="15" customFormat="1" x14ac:dyDescent="0.25">
      <c r="A513" s="17">
        <v>9</v>
      </c>
      <c r="B513" s="17" t="s">
        <v>888</v>
      </c>
      <c r="C513" s="17" t="s">
        <v>869</v>
      </c>
      <c r="D513" s="17" t="s">
        <v>892</v>
      </c>
      <c r="E513" s="17" t="s">
        <v>893</v>
      </c>
      <c r="F513" s="17" t="s">
        <v>35</v>
      </c>
      <c r="G513" s="17" t="s">
        <v>891</v>
      </c>
      <c r="H513" s="17">
        <v>9894</v>
      </c>
      <c r="I513" s="17">
        <v>9894</v>
      </c>
      <c r="J513" s="17">
        <v>0</v>
      </c>
      <c r="K513" s="17" t="s">
        <v>302</v>
      </c>
      <c r="L513" s="18">
        <v>88518.28</v>
      </c>
      <c r="M513" s="18">
        <v>8858.7199999999993</v>
      </c>
      <c r="N513" s="18">
        <v>0</v>
      </c>
      <c r="O513" s="18">
        <v>97377</v>
      </c>
      <c r="P513" s="18">
        <v>549.87</v>
      </c>
      <c r="Q513" s="18">
        <v>912.13</v>
      </c>
      <c r="R513" s="18">
        <v>0</v>
      </c>
      <c r="S513" s="18">
        <v>1462</v>
      </c>
      <c r="T513" s="18">
        <v>250</v>
      </c>
      <c r="U513" s="18">
        <v>0</v>
      </c>
      <c r="V513" s="18">
        <v>0</v>
      </c>
      <c r="W513" s="18">
        <v>0</v>
      </c>
      <c r="X513" s="18"/>
      <c r="Y513" s="18">
        <v>89068.15</v>
      </c>
      <c r="Z513" s="18">
        <v>9770.85</v>
      </c>
      <c r="AA513" s="18">
        <v>0</v>
      </c>
      <c r="AB513" s="18">
        <v>98839</v>
      </c>
    </row>
    <row r="514" spans="1:28" s="15" customFormat="1" x14ac:dyDescent="0.25">
      <c r="A514" s="17">
        <v>10</v>
      </c>
      <c r="B514" s="17" t="s">
        <v>888</v>
      </c>
      <c r="C514" s="17" t="s">
        <v>869</v>
      </c>
      <c r="D514" s="17" t="s">
        <v>894</v>
      </c>
      <c r="E514" s="17" t="s">
        <v>895</v>
      </c>
      <c r="F514" s="17" t="s">
        <v>35</v>
      </c>
      <c r="G514" s="17" t="s">
        <v>891</v>
      </c>
      <c r="H514" s="17">
        <v>38655</v>
      </c>
      <c r="I514" s="17">
        <v>38655</v>
      </c>
      <c r="J514" s="17">
        <v>0</v>
      </c>
      <c r="K514" s="17" t="s">
        <v>302</v>
      </c>
      <c r="L514" s="18">
        <v>113523.34</v>
      </c>
      <c r="M514" s="18">
        <v>9556.01</v>
      </c>
      <c r="N514" s="18">
        <v>1492.65</v>
      </c>
      <c r="O514" s="18">
        <v>124572</v>
      </c>
      <c r="P514" s="18">
        <v>550.05999999999995</v>
      </c>
      <c r="Q514" s="18">
        <v>1185.94</v>
      </c>
      <c r="R514" s="18">
        <v>0</v>
      </c>
      <c r="S514" s="18">
        <v>1736</v>
      </c>
      <c r="T514" s="18">
        <v>10210</v>
      </c>
      <c r="U514" s="18">
        <v>0</v>
      </c>
      <c r="V514" s="18">
        <v>0</v>
      </c>
      <c r="W514" s="18">
        <v>0</v>
      </c>
      <c r="X514" s="18"/>
      <c r="Y514" s="18">
        <v>114073.4</v>
      </c>
      <c r="Z514" s="18">
        <v>10741.95</v>
      </c>
      <c r="AA514" s="18">
        <v>1492.65</v>
      </c>
      <c r="AB514" s="18">
        <v>126308</v>
      </c>
    </row>
    <row r="515" spans="1:28" s="15" customFormat="1" x14ac:dyDescent="0.25">
      <c r="A515" s="17">
        <v>11</v>
      </c>
      <c r="B515" s="17" t="s">
        <v>888</v>
      </c>
      <c r="C515" s="17" t="s">
        <v>869</v>
      </c>
      <c r="D515" s="17" t="s">
        <v>896</v>
      </c>
      <c r="E515" s="17" t="s">
        <v>897</v>
      </c>
      <c r="F515" s="17" t="s">
        <v>35</v>
      </c>
      <c r="G515" s="17" t="s">
        <v>891</v>
      </c>
      <c r="H515" s="17">
        <v>96024</v>
      </c>
      <c r="I515" s="17">
        <v>94601</v>
      </c>
      <c r="J515" s="17">
        <v>1423</v>
      </c>
      <c r="K515" s="17" t="s">
        <v>37</v>
      </c>
      <c r="L515" s="18">
        <v>156342.68</v>
      </c>
      <c r="M515" s="18">
        <v>11304.28</v>
      </c>
      <c r="N515" s="18">
        <v>5302.04</v>
      </c>
      <c r="O515" s="18">
        <v>172949</v>
      </c>
      <c r="P515" s="18">
        <v>7935.45</v>
      </c>
      <c r="Q515" s="18">
        <v>1633.2</v>
      </c>
      <c r="R515" s="18">
        <v>640.35</v>
      </c>
      <c r="S515" s="18">
        <v>10209</v>
      </c>
      <c r="T515" s="18">
        <v>1910</v>
      </c>
      <c r="U515" s="18">
        <v>0</v>
      </c>
      <c r="V515" s="18">
        <v>0</v>
      </c>
      <c r="W515" s="18">
        <v>0</v>
      </c>
      <c r="X515" s="18"/>
      <c r="Y515" s="18">
        <v>164278.13</v>
      </c>
      <c r="Z515" s="18">
        <v>12937.48</v>
      </c>
      <c r="AA515" s="18">
        <v>5942.39</v>
      </c>
      <c r="AB515" s="18">
        <v>183158</v>
      </c>
    </row>
    <row r="516" spans="1:28" s="15" customFormat="1" x14ac:dyDescent="0.25">
      <c r="A516" s="17">
        <v>12</v>
      </c>
      <c r="B516" s="17" t="s">
        <v>888</v>
      </c>
      <c r="C516" s="17" t="s">
        <v>869</v>
      </c>
      <c r="D516" s="17" t="s">
        <v>898</v>
      </c>
      <c r="E516" s="17" t="s">
        <v>899</v>
      </c>
      <c r="F516" s="17" t="s">
        <v>35</v>
      </c>
      <c r="G516" s="17" t="s">
        <v>900</v>
      </c>
      <c r="H516" s="17">
        <v>61969</v>
      </c>
      <c r="I516" s="17">
        <v>61969</v>
      </c>
      <c r="J516" s="17">
        <v>0</v>
      </c>
      <c r="K516" s="17" t="s">
        <v>302</v>
      </c>
      <c r="L516" s="18">
        <v>119805.74</v>
      </c>
      <c r="M516" s="18">
        <v>2324.2600000000002</v>
      </c>
      <c r="N516" s="18">
        <v>0</v>
      </c>
      <c r="O516" s="18">
        <v>122130</v>
      </c>
      <c r="P516" s="18">
        <v>852.37</v>
      </c>
      <c r="Q516" s="18">
        <v>1907.63</v>
      </c>
      <c r="R516" s="18">
        <v>0</v>
      </c>
      <c r="S516" s="18">
        <v>2760</v>
      </c>
      <c r="T516" s="18">
        <v>18510</v>
      </c>
      <c r="U516" s="18">
        <v>0</v>
      </c>
      <c r="V516" s="18">
        <v>0</v>
      </c>
      <c r="W516" s="18">
        <v>0</v>
      </c>
      <c r="X516" s="18"/>
      <c r="Y516" s="18">
        <v>120658.11</v>
      </c>
      <c r="Z516" s="18">
        <v>4231.8900000000003</v>
      </c>
      <c r="AA516" s="18">
        <v>0</v>
      </c>
      <c r="AB516" s="18">
        <v>124890</v>
      </c>
    </row>
    <row r="517" spans="1:28" s="15" customFormat="1" x14ac:dyDescent="0.25">
      <c r="A517" s="17">
        <v>13</v>
      </c>
      <c r="B517" s="17" t="s">
        <v>888</v>
      </c>
      <c r="C517" s="17" t="s">
        <v>869</v>
      </c>
      <c r="D517" s="17" t="s">
        <v>901</v>
      </c>
      <c r="E517" s="17" t="s">
        <v>902</v>
      </c>
      <c r="F517" s="17" t="s">
        <v>35</v>
      </c>
      <c r="G517" s="17" t="s">
        <v>903</v>
      </c>
      <c r="H517" s="17">
        <v>51898</v>
      </c>
      <c r="I517" s="17">
        <v>49498</v>
      </c>
      <c r="J517" s="17">
        <v>2400</v>
      </c>
      <c r="K517" s="17" t="s">
        <v>37</v>
      </c>
      <c r="L517" s="18">
        <v>138011.45000000001</v>
      </c>
      <c r="M517" s="18">
        <v>15031.57</v>
      </c>
      <c r="N517" s="18">
        <v>7696.98</v>
      </c>
      <c r="O517" s="18">
        <v>160740</v>
      </c>
      <c r="P517" s="18">
        <v>13803.77</v>
      </c>
      <c r="Q517" s="18">
        <v>1453.23</v>
      </c>
      <c r="R517" s="18">
        <v>1080</v>
      </c>
      <c r="S517" s="18">
        <v>16337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151815.22</v>
      </c>
      <c r="Z517" s="18">
        <v>16484.8</v>
      </c>
      <c r="AA517" s="18">
        <v>8776.98</v>
      </c>
      <c r="AB517" s="18">
        <v>177077</v>
      </c>
    </row>
    <row r="518" spans="1:28" s="15" customFormat="1" x14ac:dyDescent="0.25">
      <c r="A518" s="17">
        <v>14</v>
      </c>
      <c r="B518" s="17" t="s">
        <v>888</v>
      </c>
      <c r="C518" s="17" t="s">
        <v>869</v>
      </c>
      <c r="D518" s="17" t="s">
        <v>904</v>
      </c>
      <c r="E518" s="17" t="s">
        <v>905</v>
      </c>
      <c r="F518" s="17" t="s">
        <v>35</v>
      </c>
      <c r="G518" s="17" t="s">
        <v>906</v>
      </c>
      <c r="H518" s="17">
        <v>88</v>
      </c>
      <c r="I518" s="17">
        <v>88</v>
      </c>
      <c r="J518" s="17">
        <v>0</v>
      </c>
      <c r="K518" s="17" t="s">
        <v>59</v>
      </c>
      <c r="L518" s="18">
        <v>8116.22</v>
      </c>
      <c r="M518" s="18">
        <v>1037.8900000000001</v>
      </c>
      <c r="N518" s="18">
        <v>0.89</v>
      </c>
      <c r="O518" s="18">
        <v>9155</v>
      </c>
      <c r="P518" s="18">
        <v>329.66</v>
      </c>
      <c r="Q518" s="18">
        <v>82.34</v>
      </c>
      <c r="R518" s="18">
        <v>0</v>
      </c>
      <c r="S518" s="18">
        <v>412</v>
      </c>
      <c r="T518" s="18">
        <v>160</v>
      </c>
      <c r="U518" s="18">
        <v>0</v>
      </c>
      <c r="V518" s="18">
        <v>0</v>
      </c>
      <c r="W518" s="18">
        <v>0</v>
      </c>
      <c r="X518" s="18"/>
      <c r="Y518" s="18">
        <v>8445.8799999999992</v>
      </c>
      <c r="Z518" s="18">
        <v>1120.23</v>
      </c>
      <c r="AA518" s="18">
        <v>0.89</v>
      </c>
      <c r="AB518" s="18">
        <v>9567</v>
      </c>
    </row>
    <row r="519" spans="1:28" s="15" customFormat="1" x14ac:dyDescent="0.25">
      <c r="A519" s="17">
        <v>15</v>
      </c>
      <c r="B519" s="17" t="s">
        <v>888</v>
      </c>
      <c r="C519" s="17" t="s">
        <v>869</v>
      </c>
      <c r="D519" s="17" t="s">
        <v>907</v>
      </c>
      <c r="E519" s="17" t="s">
        <v>908</v>
      </c>
      <c r="F519" s="17" t="s">
        <v>35</v>
      </c>
      <c r="G519" s="17" t="s">
        <v>909</v>
      </c>
      <c r="H519" s="17">
        <v>66205</v>
      </c>
      <c r="I519" s="17">
        <v>64756</v>
      </c>
      <c r="J519" s="17">
        <v>1449</v>
      </c>
      <c r="K519" s="17" t="s">
        <v>37</v>
      </c>
      <c r="L519" s="18">
        <v>165097.4</v>
      </c>
      <c r="M519" s="18">
        <v>11192.21</v>
      </c>
      <c r="N519" s="18">
        <v>5524.39</v>
      </c>
      <c r="O519" s="18">
        <v>181814</v>
      </c>
      <c r="P519" s="18">
        <v>9060.01</v>
      </c>
      <c r="Q519" s="18">
        <v>1714.94</v>
      </c>
      <c r="R519" s="18">
        <v>652.04999999999995</v>
      </c>
      <c r="S519" s="18">
        <v>11427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174157.41</v>
      </c>
      <c r="Z519" s="18">
        <v>12907.15</v>
      </c>
      <c r="AA519" s="18">
        <v>6176.44</v>
      </c>
      <c r="AB519" s="18">
        <v>193241</v>
      </c>
    </row>
    <row r="520" spans="1:28" s="15" customFormat="1" x14ac:dyDescent="0.25">
      <c r="A520" s="17">
        <v>16</v>
      </c>
      <c r="B520" s="17" t="s">
        <v>888</v>
      </c>
      <c r="C520" s="17" t="s">
        <v>869</v>
      </c>
      <c r="D520" s="17" t="s">
        <v>910</v>
      </c>
      <c r="E520" s="17" t="s">
        <v>911</v>
      </c>
      <c r="F520" s="17" t="s">
        <v>35</v>
      </c>
      <c r="G520" s="17" t="s">
        <v>912</v>
      </c>
      <c r="H520" s="17">
        <v>11068</v>
      </c>
      <c r="I520" s="17">
        <v>11024</v>
      </c>
      <c r="J520" s="17">
        <v>132</v>
      </c>
      <c r="K520" s="17" t="s">
        <v>37</v>
      </c>
      <c r="L520" s="18">
        <v>111647.79</v>
      </c>
      <c r="M520" s="18">
        <v>12595.19</v>
      </c>
      <c r="N520" s="18">
        <v>6348.02</v>
      </c>
      <c r="O520" s="18">
        <v>130591</v>
      </c>
      <c r="P520" s="18">
        <v>1702.16</v>
      </c>
      <c r="Q520" s="18">
        <v>1211.44</v>
      </c>
      <c r="R520" s="18">
        <v>59.4</v>
      </c>
      <c r="S520" s="18">
        <v>2973</v>
      </c>
      <c r="T520" s="18">
        <v>2670</v>
      </c>
      <c r="U520" s="18">
        <v>0</v>
      </c>
      <c r="V520" s="18">
        <v>0</v>
      </c>
      <c r="W520" s="18">
        <v>0</v>
      </c>
      <c r="X520" s="18"/>
      <c r="Y520" s="18">
        <v>113349.95</v>
      </c>
      <c r="Z520" s="18">
        <v>13806.63</v>
      </c>
      <c r="AA520" s="18">
        <v>6407.42</v>
      </c>
      <c r="AB520" s="18">
        <v>133564</v>
      </c>
    </row>
    <row r="521" spans="1:28" s="15" customFormat="1" x14ac:dyDescent="0.25">
      <c r="A521" s="17">
        <v>17</v>
      </c>
      <c r="B521" s="17" t="s">
        <v>888</v>
      </c>
      <c r="C521" s="17" t="s">
        <v>869</v>
      </c>
      <c r="D521" s="17" t="s">
        <v>913</v>
      </c>
      <c r="E521" s="17" t="s">
        <v>914</v>
      </c>
      <c r="F521" s="17" t="s">
        <v>35</v>
      </c>
      <c r="G521" s="17" t="s">
        <v>912</v>
      </c>
      <c r="H521" s="17">
        <v>11099</v>
      </c>
      <c r="I521" s="17">
        <v>11099</v>
      </c>
      <c r="J521" s="17">
        <v>0</v>
      </c>
      <c r="K521" s="17" t="s">
        <v>59</v>
      </c>
      <c r="L521" s="18">
        <v>88340.76</v>
      </c>
      <c r="M521" s="18">
        <v>22887.03</v>
      </c>
      <c r="N521" s="18">
        <v>178.21</v>
      </c>
      <c r="O521" s="18">
        <v>111406</v>
      </c>
      <c r="P521" s="18">
        <v>577.01</v>
      </c>
      <c r="Q521" s="18">
        <v>911.99</v>
      </c>
      <c r="R521" s="18">
        <v>0</v>
      </c>
      <c r="S521" s="18">
        <v>1489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88917.77</v>
      </c>
      <c r="Z521" s="18">
        <v>23799.02</v>
      </c>
      <c r="AA521" s="18">
        <v>178.21</v>
      </c>
      <c r="AB521" s="18">
        <v>112895</v>
      </c>
    </row>
    <row r="522" spans="1:28" s="15" customFormat="1" x14ac:dyDescent="0.25">
      <c r="A522" s="17">
        <v>18</v>
      </c>
      <c r="B522" s="17" t="s">
        <v>888</v>
      </c>
      <c r="C522" s="17" t="s">
        <v>869</v>
      </c>
      <c r="D522" s="17" t="s">
        <v>915</v>
      </c>
      <c r="E522" s="17" t="s">
        <v>916</v>
      </c>
      <c r="F522" s="17" t="s">
        <v>35</v>
      </c>
      <c r="G522" s="17" t="s">
        <v>917</v>
      </c>
      <c r="H522" s="17">
        <v>1000</v>
      </c>
      <c r="I522" s="17">
        <v>1000</v>
      </c>
      <c r="J522" s="17">
        <v>0</v>
      </c>
      <c r="K522" s="17" t="s">
        <v>302</v>
      </c>
      <c r="L522" s="18">
        <v>18479.78</v>
      </c>
      <c r="M522" s="18">
        <v>3543.43</v>
      </c>
      <c r="N522" s="18">
        <v>5.79</v>
      </c>
      <c r="O522" s="18">
        <v>22029</v>
      </c>
      <c r="P522" s="18">
        <v>577.67999999999995</v>
      </c>
      <c r="Q522" s="18">
        <v>188.32</v>
      </c>
      <c r="R522" s="18">
        <v>0</v>
      </c>
      <c r="S522" s="18">
        <v>766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19057.46</v>
      </c>
      <c r="Z522" s="18">
        <v>3731.75</v>
      </c>
      <c r="AA522" s="18">
        <v>5.79</v>
      </c>
      <c r="AB522" s="18">
        <v>22795</v>
      </c>
    </row>
    <row r="523" spans="1:28" s="15" customFormat="1" x14ac:dyDescent="0.25">
      <c r="A523" s="17">
        <v>19</v>
      </c>
      <c r="B523" s="17" t="s">
        <v>918</v>
      </c>
      <c r="C523" s="17" t="s">
        <v>869</v>
      </c>
      <c r="D523" s="17" t="s">
        <v>919</v>
      </c>
      <c r="E523" s="17" t="s">
        <v>920</v>
      </c>
      <c r="F523" s="17" t="s">
        <v>35</v>
      </c>
      <c r="G523" s="17" t="s">
        <v>921</v>
      </c>
      <c r="H523" s="17">
        <v>540</v>
      </c>
      <c r="I523" s="17">
        <v>540</v>
      </c>
      <c r="J523" s="17">
        <v>0</v>
      </c>
      <c r="K523" s="17" t="s">
        <v>59</v>
      </c>
      <c r="L523" s="18">
        <v>28028.19</v>
      </c>
      <c r="M523" s="18">
        <v>5277.01</v>
      </c>
      <c r="N523" s="18">
        <v>117.8</v>
      </c>
      <c r="O523" s="18">
        <v>33423</v>
      </c>
      <c r="P523" s="18">
        <v>852.14</v>
      </c>
      <c r="Q523" s="18">
        <v>286.86</v>
      </c>
      <c r="R523" s="18">
        <v>0</v>
      </c>
      <c r="S523" s="18">
        <v>1139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28880.33</v>
      </c>
      <c r="Z523" s="18">
        <v>5563.87</v>
      </c>
      <c r="AA523" s="18">
        <v>117.8</v>
      </c>
      <c r="AB523" s="18">
        <v>34562</v>
      </c>
    </row>
    <row r="524" spans="1:28" s="15" customFormat="1" x14ac:dyDescent="0.25">
      <c r="A524" s="17">
        <v>20</v>
      </c>
      <c r="B524" s="17" t="s">
        <v>888</v>
      </c>
      <c r="C524" s="17" t="s">
        <v>869</v>
      </c>
      <c r="D524" s="17" t="s">
        <v>922</v>
      </c>
      <c r="E524" s="17" t="s">
        <v>923</v>
      </c>
      <c r="F524" s="17" t="s">
        <v>35</v>
      </c>
      <c r="G524" s="17" t="s">
        <v>924</v>
      </c>
      <c r="H524" s="17">
        <v>12455</v>
      </c>
      <c r="I524" s="17">
        <v>12455</v>
      </c>
      <c r="J524" s="17">
        <v>0</v>
      </c>
      <c r="K524" s="17" t="s">
        <v>59</v>
      </c>
      <c r="L524" s="18">
        <v>86946.02</v>
      </c>
      <c r="M524" s="18">
        <v>7680.98</v>
      </c>
      <c r="N524" s="18">
        <v>0</v>
      </c>
      <c r="O524" s="18">
        <v>94627</v>
      </c>
      <c r="P524" s="18">
        <v>852.54</v>
      </c>
      <c r="Q524" s="18">
        <v>894.46</v>
      </c>
      <c r="R524" s="18">
        <v>0</v>
      </c>
      <c r="S524" s="18">
        <v>1747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87798.56</v>
      </c>
      <c r="Z524" s="18">
        <v>8575.44</v>
      </c>
      <c r="AA524" s="18">
        <v>0</v>
      </c>
      <c r="AB524" s="18">
        <v>96374</v>
      </c>
    </row>
    <row r="525" spans="1:28" s="15" customFormat="1" x14ac:dyDescent="0.25">
      <c r="A525" s="17">
        <v>21</v>
      </c>
      <c r="B525" s="17" t="s">
        <v>888</v>
      </c>
      <c r="C525" s="17" t="s">
        <v>869</v>
      </c>
      <c r="D525" s="17" t="s">
        <v>925</v>
      </c>
      <c r="E525" s="17" t="s">
        <v>926</v>
      </c>
      <c r="F525" s="17" t="s">
        <v>35</v>
      </c>
      <c r="G525" s="17" t="s">
        <v>924</v>
      </c>
      <c r="H525" s="17">
        <v>84146</v>
      </c>
      <c r="I525" s="17">
        <v>82117</v>
      </c>
      <c r="J525" s="17">
        <v>2029</v>
      </c>
      <c r="K525" s="17" t="s">
        <v>37</v>
      </c>
      <c r="L525" s="18">
        <v>170697.77</v>
      </c>
      <c r="M525" s="18">
        <v>11453.35</v>
      </c>
      <c r="N525" s="18">
        <v>7177.88</v>
      </c>
      <c r="O525" s="18">
        <v>189329</v>
      </c>
      <c r="P525" s="18">
        <v>12593.42</v>
      </c>
      <c r="Q525" s="18">
        <v>1786.53</v>
      </c>
      <c r="R525" s="18">
        <v>913.05</v>
      </c>
      <c r="S525" s="18">
        <v>15293</v>
      </c>
      <c r="T525" s="18">
        <v>10</v>
      </c>
      <c r="U525" s="18">
        <v>148750.76</v>
      </c>
      <c r="V525" s="18">
        <v>9783.26</v>
      </c>
      <c r="W525" s="18">
        <v>6465.98</v>
      </c>
      <c r="X525" s="18">
        <v>165000</v>
      </c>
      <c r="Y525" s="18">
        <v>34540.43</v>
      </c>
      <c r="Z525" s="18">
        <v>3456.62</v>
      </c>
      <c r="AA525" s="18">
        <v>1624.95</v>
      </c>
      <c r="AB525" s="18">
        <v>39622</v>
      </c>
    </row>
    <row r="526" spans="1:28" s="15" customFormat="1" x14ac:dyDescent="0.25">
      <c r="A526" s="17">
        <v>22</v>
      </c>
      <c r="B526" s="17" t="s">
        <v>927</v>
      </c>
      <c r="C526" s="17" t="s">
        <v>928</v>
      </c>
      <c r="D526" s="17" t="s">
        <v>929</v>
      </c>
      <c r="E526" s="17" t="s">
        <v>930</v>
      </c>
      <c r="F526" s="17" t="s">
        <v>35</v>
      </c>
      <c r="G526" s="17" t="s">
        <v>931</v>
      </c>
      <c r="H526" s="17">
        <v>355</v>
      </c>
      <c r="I526" s="17">
        <v>355</v>
      </c>
      <c r="J526" s="17">
        <v>0</v>
      </c>
      <c r="K526" s="17" t="s">
        <v>59</v>
      </c>
      <c r="L526" s="18">
        <v>11768.77</v>
      </c>
      <c r="M526" s="18">
        <v>1023.47</v>
      </c>
      <c r="N526" s="18">
        <v>152.76</v>
      </c>
      <c r="O526" s="18">
        <v>12945</v>
      </c>
      <c r="P526" s="18">
        <v>550.37</v>
      </c>
      <c r="Q526" s="18">
        <v>120.63</v>
      </c>
      <c r="R526" s="18">
        <v>0</v>
      </c>
      <c r="S526" s="18">
        <v>671</v>
      </c>
      <c r="T526" s="18">
        <v>0</v>
      </c>
      <c r="U526" s="18">
        <v>0</v>
      </c>
      <c r="V526" s="18">
        <v>0</v>
      </c>
      <c r="W526" s="18">
        <v>0</v>
      </c>
      <c r="X526" s="18"/>
      <c r="Y526" s="18">
        <v>12319.14</v>
      </c>
      <c r="Z526" s="18">
        <v>1144.0999999999999</v>
      </c>
      <c r="AA526" s="18">
        <v>152.76</v>
      </c>
      <c r="AB526" s="18">
        <v>13616</v>
      </c>
    </row>
    <row r="527" spans="1:28" s="22" customFormat="1" x14ac:dyDescent="0.25">
      <c r="A527" s="19"/>
      <c r="B527" s="19"/>
      <c r="C527" s="10" t="s">
        <v>71</v>
      </c>
      <c r="D527" s="19"/>
      <c r="E527" s="19"/>
      <c r="F527" s="19"/>
      <c r="G527" s="19"/>
      <c r="H527" s="19"/>
      <c r="I527" s="19"/>
      <c r="J527" s="19">
        <f>SUM(J505:J526)</f>
        <v>13213</v>
      </c>
      <c r="K527" s="19"/>
      <c r="L527" s="20">
        <f t="shared" ref="L527:AB527" si="91">SUM(L505:L526)</f>
        <v>2173010.0799999996</v>
      </c>
      <c r="M527" s="20">
        <f>SUM(M505:M526)</f>
        <v>205242.45</v>
      </c>
      <c r="N527" s="20">
        <f t="shared" si="91"/>
        <v>56709.47</v>
      </c>
      <c r="O527" s="20">
        <f t="shared" si="91"/>
        <v>2434962</v>
      </c>
      <c r="P527" s="20">
        <f t="shared" si="91"/>
        <v>96486.339999999967</v>
      </c>
      <c r="Q527" s="20">
        <f t="shared" si="91"/>
        <v>23379.809999999998</v>
      </c>
      <c r="R527" s="20">
        <f t="shared" si="91"/>
        <v>5945.8499999999995</v>
      </c>
      <c r="S527" s="20">
        <f t="shared" si="91"/>
        <v>125812</v>
      </c>
      <c r="T527" s="20">
        <f t="shared" si="91"/>
        <v>51670</v>
      </c>
      <c r="U527" s="20">
        <f t="shared" si="91"/>
        <v>148750.76</v>
      </c>
      <c r="V527" s="20">
        <f t="shared" si="91"/>
        <v>9783.26</v>
      </c>
      <c r="W527" s="20">
        <f t="shared" si="91"/>
        <v>6465.98</v>
      </c>
      <c r="X527" s="20">
        <f t="shared" si="91"/>
        <v>165000</v>
      </c>
      <c r="Y527" s="20">
        <f t="shared" si="91"/>
        <v>2120745.66</v>
      </c>
      <c r="Z527" s="20">
        <f t="shared" si="91"/>
        <v>218839</v>
      </c>
      <c r="AA527" s="20">
        <f t="shared" si="91"/>
        <v>56189.340000000004</v>
      </c>
      <c r="AB527" s="20">
        <f t="shared" si="91"/>
        <v>2395774</v>
      </c>
    </row>
    <row r="528" spans="1:28" s="15" customFormat="1" x14ac:dyDescent="0.25">
      <c r="A528" s="17">
        <v>1</v>
      </c>
      <c r="B528" s="17" t="s">
        <v>872</v>
      </c>
      <c r="C528" s="17" t="s">
        <v>869</v>
      </c>
      <c r="D528" s="17" t="s">
        <v>932</v>
      </c>
      <c r="E528" s="17" t="s">
        <v>933</v>
      </c>
      <c r="F528" s="17" t="s">
        <v>75</v>
      </c>
      <c r="G528" s="17" t="s">
        <v>76</v>
      </c>
      <c r="H528" s="17">
        <v>6140</v>
      </c>
      <c r="I528" s="17">
        <v>6019</v>
      </c>
      <c r="J528" s="17">
        <v>121</v>
      </c>
      <c r="K528" s="17" t="s">
        <v>37</v>
      </c>
      <c r="L528" s="18">
        <v>29060.59</v>
      </c>
      <c r="M528" s="18">
        <v>4894.8100000000004</v>
      </c>
      <c r="N528" s="18">
        <v>2137.6</v>
      </c>
      <c r="O528" s="18">
        <v>36093</v>
      </c>
      <c r="P528" s="18">
        <v>1015.1</v>
      </c>
      <c r="Q528" s="18">
        <v>317.48</v>
      </c>
      <c r="R528" s="18">
        <v>72.42</v>
      </c>
      <c r="S528" s="18">
        <v>1405</v>
      </c>
      <c r="T528" s="18">
        <v>270</v>
      </c>
      <c r="U528" s="18">
        <v>0</v>
      </c>
      <c r="V528" s="18">
        <v>0</v>
      </c>
      <c r="W528" s="18">
        <v>0</v>
      </c>
      <c r="X528" s="18"/>
      <c r="Y528" s="18">
        <v>30075.69</v>
      </c>
      <c r="Z528" s="18">
        <v>5212.29</v>
      </c>
      <c r="AA528" s="18">
        <v>2210.02</v>
      </c>
      <c r="AB528" s="18">
        <v>37498</v>
      </c>
    </row>
    <row r="529" spans="1:28" s="15" customFormat="1" x14ac:dyDescent="0.25">
      <c r="A529" s="17">
        <v>2</v>
      </c>
      <c r="B529" s="17" t="s">
        <v>872</v>
      </c>
      <c r="C529" s="17" t="s">
        <v>869</v>
      </c>
      <c r="D529" s="17" t="s">
        <v>934</v>
      </c>
      <c r="E529" s="17" t="s">
        <v>935</v>
      </c>
      <c r="F529" s="17" t="s">
        <v>75</v>
      </c>
      <c r="G529" s="17" t="s">
        <v>76</v>
      </c>
      <c r="H529" s="17">
        <v>7928</v>
      </c>
      <c r="I529" s="17">
        <v>7700</v>
      </c>
      <c r="J529" s="17">
        <v>228</v>
      </c>
      <c r="K529" s="17" t="s">
        <v>37</v>
      </c>
      <c r="L529" s="18">
        <v>24765.439999999999</v>
      </c>
      <c r="M529" s="18">
        <v>1713.79</v>
      </c>
      <c r="N529" s="18">
        <v>2896.77</v>
      </c>
      <c r="O529" s="18">
        <v>29376</v>
      </c>
      <c r="P529" s="18">
        <v>1716.16</v>
      </c>
      <c r="Q529" s="18">
        <v>278.38</v>
      </c>
      <c r="R529" s="18">
        <v>136.46</v>
      </c>
      <c r="S529" s="18">
        <v>2131</v>
      </c>
      <c r="T529" s="18">
        <v>860</v>
      </c>
      <c r="U529" s="18">
        <v>0</v>
      </c>
      <c r="V529" s="18">
        <v>0</v>
      </c>
      <c r="W529" s="18">
        <v>0</v>
      </c>
      <c r="X529" s="18"/>
      <c r="Y529" s="18">
        <v>26481.599999999999</v>
      </c>
      <c r="Z529" s="18">
        <v>1992.17</v>
      </c>
      <c r="AA529" s="18">
        <v>3033.23</v>
      </c>
      <c r="AB529" s="18">
        <v>31507</v>
      </c>
    </row>
    <row r="530" spans="1:28" s="15" customFormat="1" x14ac:dyDescent="0.25">
      <c r="A530" s="17">
        <v>3</v>
      </c>
      <c r="B530" s="17" t="s">
        <v>868</v>
      </c>
      <c r="C530" s="17" t="s">
        <v>869</v>
      </c>
      <c r="D530" s="17" t="s">
        <v>936</v>
      </c>
      <c r="E530" s="17" t="s">
        <v>937</v>
      </c>
      <c r="F530" s="17" t="s">
        <v>75</v>
      </c>
      <c r="G530" s="17" t="s">
        <v>516</v>
      </c>
      <c r="H530" s="17">
        <v>1968</v>
      </c>
      <c r="I530" s="17">
        <v>1874</v>
      </c>
      <c r="J530" s="17">
        <v>94</v>
      </c>
      <c r="K530" s="17" t="s">
        <v>37</v>
      </c>
      <c r="L530" s="18">
        <v>36650.120000000003</v>
      </c>
      <c r="M530" s="18">
        <v>7985.88</v>
      </c>
      <c r="N530" s="18">
        <v>2096</v>
      </c>
      <c r="O530" s="18">
        <v>46732</v>
      </c>
      <c r="P530" s="18">
        <v>1049.05</v>
      </c>
      <c r="Q530" s="18">
        <v>395.69</v>
      </c>
      <c r="R530" s="18">
        <v>56.26</v>
      </c>
      <c r="S530" s="18">
        <v>1501</v>
      </c>
      <c r="T530" s="18">
        <v>0</v>
      </c>
      <c r="U530" s="18">
        <v>0</v>
      </c>
      <c r="V530" s="18">
        <v>0</v>
      </c>
      <c r="W530" s="18">
        <v>0</v>
      </c>
      <c r="X530" s="18"/>
      <c r="Y530" s="18">
        <v>37699.17</v>
      </c>
      <c r="Z530" s="18">
        <v>8381.57</v>
      </c>
      <c r="AA530" s="18">
        <v>2152.2600000000002</v>
      </c>
      <c r="AB530" s="18">
        <v>48233</v>
      </c>
    </row>
    <row r="531" spans="1:28" s="15" customFormat="1" x14ac:dyDescent="0.25">
      <c r="A531" s="17">
        <v>4</v>
      </c>
      <c r="B531" s="17" t="s">
        <v>872</v>
      </c>
      <c r="C531" s="17" t="s">
        <v>869</v>
      </c>
      <c r="D531" s="17" t="s">
        <v>938</v>
      </c>
      <c r="E531" s="17" t="s">
        <v>939</v>
      </c>
      <c r="F531" s="17" t="s">
        <v>75</v>
      </c>
      <c r="G531" s="17" t="s">
        <v>76</v>
      </c>
      <c r="H531" s="17">
        <v>12177</v>
      </c>
      <c r="I531" s="17">
        <v>12154</v>
      </c>
      <c r="J531" s="17">
        <v>23</v>
      </c>
      <c r="K531" s="17" t="s">
        <v>37</v>
      </c>
      <c r="L531" s="18">
        <v>26678.45</v>
      </c>
      <c r="M531" s="18">
        <v>5683.41</v>
      </c>
      <c r="N531" s="18">
        <v>1654.14</v>
      </c>
      <c r="O531" s="18">
        <v>34016</v>
      </c>
      <c r="P531" s="18">
        <v>407.45</v>
      </c>
      <c r="Q531" s="18">
        <v>290.77999999999997</v>
      </c>
      <c r="R531" s="18">
        <v>13.77</v>
      </c>
      <c r="S531" s="18">
        <v>712</v>
      </c>
      <c r="T531" s="18">
        <v>170</v>
      </c>
      <c r="U531" s="18">
        <v>0</v>
      </c>
      <c r="V531" s="18">
        <v>0</v>
      </c>
      <c r="W531" s="18">
        <v>0</v>
      </c>
      <c r="X531" s="18"/>
      <c r="Y531" s="18">
        <v>27085.9</v>
      </c>
      <c r="Z531" s="18">
        <v>5974.19</v>
      </c>
      <c r="AA531" s="18">
        <v>1667.91</v>
      </c>
      <c r="AB531" s="18">
        <v>34728</v>
      </c>
    </row>
    <row r="532" spans="1:28" s="15" customFormat="1" x14ac:dyDescent="0.25">
      <c r="A532" s="17">
        <v>5</v>
      </c>
      <c r="B532" s="17" t="s">
        <v>872</v>
      </c>
      <c r="C532" s="17" t="s">
        <v>869</v>
      </c>
      <c r="D532" s="17" t="s">
        <v>940</v>
      </c>
      <c r="E532" s="17" t="s">
        <v>941</v>
      </c>
      <c r="F532" s="17" t="s">
        <v>75</v>
      </c>
      <c r="G532" s="17" t="s">
        <v>76</v>
      </c>
      <c r="H532" s="17">
        <v>3081</v>
      </c>
      <c r="I532" s="17">
        <v>2971</v>
      </c>
      <c r="J532" s="17">
        <v>110</v>
      </c>
      <c r="K532" s="17" t="s">
        <v>37</v>
      </c>
      <c r="L532" s="18">
        <v>26236.75</v>
      </c>
      <c r="M532" s="18">
        <v>4635.96</v>
      </c>
      <c r="N532" s="18">
        <v>1610.29</v>
      </c>
      <c r="O532" s="18">
        <v>32483</v>
      </c>
      <c r="P532" s="18">
        <v>1002.66</v>
      </c>
      <c r="Q532" s="18">
        <v>280.51</v>
      </c>
      <c r="R532" s="18">
        <v>65.83</v>
      </c>
      <c r="S532" s="18">
        <v>1349</v>
      </c>
      <c r="T532" s="18">
        <v>0</v>
      </c>
      <c r="U532" s="18">
        <v>0</v>
      </c>
      <c r="V532" s="18">
        <v>0</v>
      </c>
      <c r="W532" s="18">
        <v>0</v>
      </c>
      <c r="X532" s="18"/>
      <c r="Y532" s="18">
        <v>27239.41</v>
      </c>
      <c r="Z532" s="18">
        <v>4916.47</v>
      </c>
      <c r="AA532" s="18">
        <v>1676.12</v>
      </c>
      <c r="AB532" s="18">
        <v>33832</v>
      </c>
    </row>
    <row r="533" spans="1:28" s="15" customFormat="1" x14ac:dyDescent="0.25">
      <c r="A533" s="17">
        <v>6</v>
      </c>
      <c r="B533" s="17" t="s">
        <v>872</v>
      </c>
      <c r="C533" s="17" t="s">
        <v>869</v>
      </c>
      <c r="D533" s="17" t="s">
        <v>942</v>
      </c>
      <c r="E533" s="17" t="s">
        <v>943</v>
      </c>
      <c r="F533" s="17" t="s">
        <v>75</v>
      </c>
      <c r="G533" s="17" t="s">
        <v>76</v>
      </c>
      <c r="H533" s="17">
        <v>3188</v>
      </c>
      <c r="I533" s="17">
        <v>2934</v>
      </c>
      <c r="J533" s="17">
        <v>254</v>
      </c>
      <c r="K533" s="17" t="s">
        <v>37</v>
      </c>
      <c r="L533" s="18">
        <v>66991.95</v>
      </c>
      <c r="M533" s="18">
        <v>17891.13</v>
      </c>
      <c r="N533" s="18">
        <v>5332.92</v>
      </c>
      <c r="O533" s="18">
        <v>90216</v>
      </c>
      <c r="P533" s="18">
        <v>1955.71</v>
      </c>
      <c r="Q533" s="18">
        <v>737.27</v>
      </c>
      <c r="R533" s="18">
        <v>152.02000000000001</v>
      </c>
      <c r="S533" s="18">
        <v>2845</v>
      </c>
      <c r="T533" s="18">
        <v>0</v>
      </c>
      <c r="U533" s="18">
        <v>0</v>
      </c>
      <c r="V533" s="18">
        <v>0</v>
      </c>
      <c r="W533" s="18">
        <v>0</v>
      </c>
      <c r="X533" s="18"/>
      <c r="Y533" s="18">
        <v>68947.66</v>
      </c>
      <c r="Z533" s="18">
        <v>18628.400000000001</v>
      </c>
      <c r="AA533" s="18">
        <v>5484.94</v>
      </c>
      <c r="AB533" s="18">
        <v>93061</v>
      </c>
    </row>
    <row r="534" spans="1:28" s="15" customFormat="1" x14ac:dyDescent="0.25">
      <c r="A534" s="17">
        <v>7</v>
      </c>
      <c r="B534" s="17" t="s">
        <v>868</v>
      </c>
      <c r="C534" s="17" t="s">
        <v>869</v>
      </c>
      <c r="D534" s="17" t="s">
        <v>944</v>
      </c>
      <c r="E534" s="17" t="s">
        <v>945</v>
      </c>
      <c r="F534" s="17" t="s">
        <v>75</v>
      </c>
      <c r="G534" s="17" t="s">
        <v>946</v>
      </c>
      <c r="H534" s="17">
        <v>0</v>
      </c>
      <c r="I534" s="17">
        <v>0</v>
      </c>
      <c r="J534" s="17">
        <v>130</v>
      </c>
      <c r="K534" s="17" t="s">
        <v>107</v>
      </c>
      <c r="L534" s="18">
        <v>102326.85</v>
      </c>
      <c r="M534" s="18">
        <v>8376.11</v>
      </c>
      <c r="N534" s="18">
        <v>1931.04</v>
      </c>
      <c r="O534" s="18">
        <v>112634</v>
      </c>
      <c r="P534" s="18">
        <v>1013.95</v>
      </c>
      <c r="Q534" s="18">
        <v>1064.25</v>
      </c>
      <c r="R534" s="18">
        <v>77.8</v>
      </c>
      <c r="S534" s="18">
        <v>2156</v>
      </c>
      <c r="T534" s="18">
        <v>0</v>
      </c>
      <c r="U534" s="18">
        <v>0</v>
      </c>
      <c r="V534" s="18">
        <v>0</v>
      </c>
      <c r="W534" s="18">
        <v>0</v>
      </c>
      <c r="X534" s="18"/>
      <c r="Y534" s="18">
        <v>103340.8</v>
      </c>
      <c r="Z534" s="18">
        <v>9440.36</v>
      </c>
      <c r="AA534" s="18">
        <v>2008.84</v>
      </c>
      <c r="AB534" s="18">
        <v>114790</v>
      </c>
    </row>
    <row r="535" spans="1:28" s="15" customFormat="1" x14ac:dyDescent="0.25">
      <c r="A535" s="17">
        <v>8</v>
      </c>
      <c r="B535" s="17" t="s">
        <v>872</v>
      </c>
      <c r="C535" s="17" t="s">
        <v>869</v>
      </c>
      <c r="D535" s="17" t="s">
        <v>947</v>
      </c>
      <c r="E535" s="17" t="s">
        <v>948</v>
      </c>
      <c r="F535" s="17" t="s">
        <v>75</v>
      </c>
      <c r="G535" s="17" t="s">
        <v>949</v>
      </c>
      <c r="H535" s="17">
        <v>360</v>
      </c>
      <c r="I535" s="17">
        <v>360</v>
      </c>
      <c r="J535" s="17">
        <v>298</v>
      </c>
      <c r="K535" s="17" t="s">
        <v>107</v>
      </c>
      <c r="L535" s="18">
        <v>102309.52</v>
      </c>
      <c r="M535" s="18">
        <v>8374.44</v>
      </c>
      <c r="N535" s="18">
        <v>1931.04</v>
      </c>
      <c r="O535" s="18">
        <v>112615</v>
      </c>
      <c r="P535" s="18">
        <v>2163.58</v>
      </c>
      <c r="Q535" s="18">
        <v>1064.07</v>
      </c>
      <c r="R535" s="18">
        <v>178.35</v>
      </c>
      <c r="S535" s="18">
        <v>3406</v>
      </c>
      <c r="T535" s="18">
        <v>0</v>
      </c>
      <c r="U535" s="18">
        <v>0</v>
      </c>
      <c r="V535" s="18">
        <v>0</v>
      </c>
      <c r="W535" s="18">
        <v>0</v>
      </c>
      <c r="X535" s="18"/>
      <c r="Y535" s="18">
        <v>104473.1</v>
      </c>
      <c r="Z535" s="18">
        <v>9438.51</v>
      </c>
      <c r="AA535" s="18">
        <v>2109.39</v>
      </c>
      <c r="AB535" s="18">
        <v>116021</v>
      </c>
    </row>
    <row r="536" spans="1:28" s="15" customFormat="1" x14ac:dyDescent="0.25">
      <c r="A536" s="17">
        <v>9</v>
      </c>
      <c r="B536" s="17" t="s">
        <v>888</v>
      </c>
      <c r="C536" s="17" t="s">
        <v>869</v>
      </c>
      <c r="D536" s="17" t="s">
        <v>950</v>
      </c>
      <c r="E536" s="17" t="s">
        <v>951</v>
      </c>
      <c r="F536" s="17" t="s">
        <v>75</v>
      </c>
      <c r="G536" s="17" t="s">
        <v>891</v>
      </c>
      <c r="H536" s="17">
        <v>880</v>
      </c>
      <c r="I536" s="17">
        <v>870</v>
      </c>
      <c r="J536" s="17">
        <v>10</v>
      </c>
      <c r="K536" s="17" t="s">
        <v>37</v>
      </c>
      <c r="L536" s="18">
        <v>10265.09</v>
      </c>
      <c r="M536" s="18">
        <v>1896.92</v>
      </c>
      <c r="N536" s="18">
        <v>2.99</v>
      </c>
      <c r="O536" s="18">
        <v>12165</v>
      </c>
      <c r="P536" s="18">
        <v>255.88</v>
      </c>
      <c r="Q536" s="18">
        <v>109.13</v>
      </c>
      <c r="R536" s="18">
        <v>5.99</v>
      </c>
      <c r="S536" s="18">
        <v>371</v>
      </c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10520.97</v>
      </c>
      <c r="Z536" s="18">
        <v>2006.05</v>
      </c>
      <c r="AA536" s="18">
        <v>8.98</v>
      </c>
      <c r="AB536" s="18">
        <v>12536</v>
      </c>
    </row>
    <row r="537" spans="1:28" s="15" customFormat="1" x14ac:dyDescent="0.25">
      <c r="A537" s="17">
        <v>10</v>
      </c>
      <c r="B537" s="17" t="s">
        <v>888</v>
      </c>
      <c r="C537" s="17" t="s">
        <v>869</v>
      </c>
      <c r="D537" s="17" t="s">
        <v>952</v>
      </c>
      <c r="E537" s="17" t="s">
        <v>953</v>
      </c>
      <c r="F537" s="17" t="s">
        <v>75</v>
      </c>
      <c r="G537" s="17" t="s">
        <v>891</v>
      </c>
      <c r="H537" s="17">
        <v>7250</v>
      </c>
      <c r="I537" s="17">
        <v>7250</v>
      </c>
      <c r="J537" s="17">
        <v>1440</v>
      </c>
      <c r="K537" s="17" t="s">
        <v>769</v>
      </c>
      <c r="L537" s="18">
        <v>82571.740000000005</v>
      </c>
      <c r="M537" s="18">
        <v>22198.6</v>
      </c>
      <c r="N537" s="18">
        <v>3300.66</v>
      </c>
      <c r="O537" s="18">
        <v>108071</v>
      </c>
      <c r="P537" s="18">
        <v>10349.64</v>
      </c>
      <c r="Q537" s="18">
        <v>872.52</v>
      </c>
      <c r="R537" s="18">
        <v>861.84</v>
      </c>
      <c r="S537" s="18">
        <v>12084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92921.38</v>
      </c>
      <c r="Z537" s="18">
        <v>23071.119999999999</v>
      </c>
      <c r="AA537" s="18">
        <v>4162.5</v>
      </c>
      <c r="AB537" s="18">
        <v>120155</v>
      </c>
    </row>
    <row r="538" spans="1:28" s="15" customFormat="1" x14ac:dyDescent="0.25">
      <c r="A538" s="17">
        <v>11</v>
      </c>
      <c r="B538" s="17" t="s">
        <v>888</v>
      </c>
      <c r="C538" s="17" t="s">
        <v>869</v>
      </c>
      <c r="D538" s="17" t="s">
        <v>954</v>
      </c>
      <c r="E538" s="17" t="s">
        <v>955</v>
      </c>
      <c r="F538" s="17" t="s">
        <v>75</v>
      </c>
      <c r="G538" s="17" t="s">
        <v>891</v>
      </c>
      <c r="H538" s="17">
        <v>13802</v>
      </c>
      <c r="I538" s="17">
        <v>13802</v>
      </c>
      <c r="J538" s="17">
        <v>954</v>
      </c>
      <c r="K538" s="17" t="s">
        <v>769</v>
      </c>
      <c r="L538" s="18">
        <v>138007.44</v>
      </c>
      <c r="M538" s="18">
        <v>16452.25</v>
      </c>
      <c r="N538" s="18">
        <v>9737.31</v>
      </c>
      <c r="O538" s="18">
        <v>164197</v>
      </c>
      <c r="P538" s="18">
        <v>7274.95</v>
      </c>
      <c r="Q538" s="18">
        <v>1490.08</v>
      </c>
      <c r="R538" s="18">
        <v>570.97</v>
      </c>
      <c r="S538" s="18">
        <v>9336</v>
      </c>
      <c r="T538" s="18">
        <v>8620</v>
      </c>
      <c r="U538" s="18">
        <v>0</v>
      </c>
      <c r="V538" s="18">
        <v>0</v>
      </c>
      <c r="W538" s="18">
        <v>0</v>
      </c>
      <c r="X538" s="18"/>
      <c r="Y538" s="18">
        <v>145282.39000000001</v>
      </c>
      <c r="Z538" s="18">
        <v>17942.330000000002</v>
      </c>
      <c r="AA538" s="18">
        <v>10308.280000000001</v>
      </c>
      <c r="AB538" s="18">
        <v>173533</v>
      </c>
    </row>
    <row r="539" spans="1:28" s="15" customFormat="1" x14ac:dyDescent="0.25">
      <c r="A539" s="17">
        <v>12</v>
      </c>
      <c r="B539" s="17" t="s">
        <v>888</v>
      </c>
      <c r="C539" s="17" t="s">
        <v>869</v>
      </c>
      <c r="D539" s="17" t="s">
        <v>956</v>
      </c>
      <c r="E539" s="17" t="s">
        <v>957</v>
      </c>
      <c r="F539" s="17" t="s">
        <v>75</v>
      </c>
      <c r="G539" s="17" t="s">
        <v>891</v>
      </c>
      <c r="H539" s="17">
        <v>6102</v>
      </c>
      <c r="I539" s="17">
        <v>5860</v>
      </c>
      <c r="J539" s="17">
        <v>242</v>
      </c>
      <c r="K539" s="17" t="s">
        <v>37</v>
      </c>
      <c r="L539" s="18">
        <v>50635.07</v>
      </c>
      <c r="M539" s="18">
        <v>4925.7</v>
      </c>
      <c r="N539" s="18">
        <v>1191.23</v>
      </c>
      <c r="O539" s="18">
        <v>56752</v>
      </c>
      <c r="P539" s="18">
        <v>1842.88</v>
      </c>
      <c r="Q539" s="18">
        <v>523.28</v>
      </c>
      <c r="R539" s="18">
        <v>144.84</v>
      </c>
      <c r="S539" s="18">
        <v>2511</v>
      </c>
      <c r="T539" s="18">
        <v>180</v>
      </c>
      <c r="U539" s="18">
        <v>0</v>
      </c>
      <c r="V539" s="18">
        <v>0</v>
      </c>
      <c r="W539" s="18">
        <v>0</v>
      </c>
      <c r="X539" s="18"/>
      <c r="Y539" s="18">
        <v>52477.95</v>
      </c>
      <c r="Z539" s="18">
        <v>5448.98</v>
      </c>
      <c r="AA539" s="18">
        <v>1336.07</v>
      </c>
      <c r="AB539" s="18">
        <v>59263</v>
      </c>
    </row>
    <row r="540" spans="1:28" s="15" customFormat="1" x14ac:dyDescent="0.25">
      <c r="A540" s="17">
        <v>13</v>
      </c>
      <c r="B540" s="17" t="s">
        <v>888</v>
      </c>
      <c r="C540" s="17" t="s">
        <v>869</v>
      </c>
      <c r="D540" s="17" t="s">
        <v>958</v>
      </c>
      <c r="E540" s="17" t="s">
        <v>959</v>
      </c>
      <c r="F540" s="17" t="s">
        <v>75</v>
      </c>
      <c r="G540" s="17" t="s">
        <v>891</v>
      </c>
      <c r="H540" s="17">
        <v>2681</v>
      </c>
      <c r="I540" s="17">
        <v>2551</v>
      </c>
      <c r="J540" s="17">
        <v>130</v>
      </c>
      <c r="K540" s="17" t="s">
        <v>37</v>
      </c>
      <c r="L540" s="18">
        <v>34980.019999999997</v>
      </c>
      <c r="M540" s="18">
        <v>6294.62</v>
      </c>
      <c r="N540" s="18">
        <v>1867.36</v>
      </c>
      <c r="O540" s="18">
        <v>43142</v>
      </c>
      <c r="P540" s="18">
        <v>1264.4000000000001</v>
      </c>
      <c r="Q540" s="18">
        <v>373.8</v>
      </c>
      <c r="R540" s="18">
        <v>77.8</v>
      </c>
      <c r="S540" s="18">
        <v>1716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36244.42</v>
      </c>
      <c r="Z540" s="18">
        <v>6668.42</v>
      </c>
      <c r="AA540" s="18">
        <v>1945.16</v>
      </c>
      <c r="AB540" s="18">
        <v>44858</v>
      </c>
    </row>
    <row r="541" spans="1:28" s="15" customFormat="1" x14ac:dyDescent="0.25">
      <c r="A541" s="17">
        <v>14</v>
      </c>
      <c r="B541" s="17" t="s">
        <v>888</v>
      </c>
      <c r="C541" s="17" t="s">
        <v>869</v>
      </c>
      <c r="D541" s="17" t="s">
        <v>960</v>
      </c>
      <c r="E541" s="17" t="s">
        <v>961</v>
      </c>
      <c r="F541" s="17" t="s">
        <v>75</v>
      </c>
      <c r="G541" s="17" t="s">
        <v>906</v>
      </c>
      <c r="H541" s="17">
        <v>9578</v>
      </c>
      <c r="I541" s="17">
        <v>9578</v>
      </c>
      <c r="J541" s="17">
        <v>65</v>
      </c>
      <c r="K541" s="17" t="s">
        <v>769</v>
      </c>
      <c r="L541" s="18">
        <v>60387.08</v>
      </c>
      <c r="M541" s="18">
        <v>11532.23</v>
      </c>
      <c r="N541" s="18">
        <v>4302.6899999999996</v>
      </c>
      <c r="O541" s="18">
        <v>76222</v>
      </c>
      <c r="P541" s="18">
        <v>631.77</v>
      </c>
      <c r="Q541" s="18">
        <v>665.33</v>
      </c>
      <c r="R541" s="18">
        <v>38.9</v>
      </c>
      <c r="S541" s="18">
        <v>1336</v>
      </c>
      <c r="T541" s="18">
        <v>1130</v>
      </c>
      <c r="U541" s="18">
        <v>0</v>
      </c>
      <c r="V541" s="18">
        <v>0</v>
      </c>
      <c r="W541" s="18">
        <v>0</v>
      </c>
      <c r="X541" s="18"/>
      <c r="Y541" s="18">
        <v>61018.85</v>
      </c>
      <c r="Z541" s="18">
        <v>12197.56</v>
      </c>
      <c r="AA541" s="18">
        <v>4341.59</v>
      </c>
      <c r="AB541" s="18">
        <v>77558</v>
      </c>
    </row>
    <row r="542" spans="1:28" s="15" customFormat="1" x14ac:dyDescent="0.25">
      <c r="A542" s="17">
        <v>15</v>
      </c>
      <c r="B542" s="17" t="s">
        <v>888</v>
      </c>
      <c r="C542" s="17" t="s">
        <v>869</v>
      </c>
      <c r="D542" s="17" t="s">
        <v>962</v>
      </c>
      <c r="E542" s="17" t="s">
        <v>963</v>
      </c>
      <c r="F542" s="17" t="s">
        <v>75</v>
      </c>
      <c r="G542" s="17" t="s">
        <v>964</v>
      </c>
      <c r="H542" s="17">
        <v>0</v>
      </c>
      <c r="I542" s="17">
        <v>0</v>
      </c>
      <c r="J542" s="17">
        <v>0</v>
      </c>
      <c r="K542" s="17" t="s">
        <v>59</v>
      </c>
      <c r="L542" s="18">
        <v>92447.67</v>
      </c>
      <c r="M542" s="18">
        <v>16546.490000000002</v>
      </c>
      <c r="N542" s="18">
        <v>213.84</v>
      </c>
      <c r="O542" s="18">
        <v>109208</v>
      </c>
      <c r="P542" s="18">
        <v>125.08</v>
      </c>
      <c r="Q542" s="18">
        <v>956.92</v>
      </c>
      <c r="R542" s="18">
        <v>0</v>
      </c>
      <c r="S542" s="18">
        <v>1082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92572.75</v>
      </c>
      <c r="Z542" s="18">
        <v>17503.41</v>
      </c>
      <c r="AA542" s="18">
        <v>213.84</v>
      </c>
      <c r="AB542" s="18">
        <v>110290</v>
      </c>
    </row>
    <row r="543" spans="1:28" s="15" customFormat="1" x14ac:dyDescent="0.25">
      <c r="A543" s="17">
        <v>16</v>
      </c>
      <c r="B543" s="17" t="s">
        <v>888</v>
      </c>
      <c r="C543" s="17" t="s">
        <v>869</v>
      </c>
      <c r="D543" s="17" t="s">
        <v>965</v>
      </c>
      <c r="E543" s="17" t="s">
        <v>966</v>
      </c>
      <c r="F543" s="17" t="s">
        <v>75</v>
      </c>
      <c r="G543" s="17" t="s">
        <v>967</v>
      </c>
      <c r="H543" s="17">
        <v>0</v>
      </c>
      <c r="I543" s="17">
        <v>0</v>
      </c>
      <c r="J543" s="17">
        <v>0</v>
      </c>
      <c r="K543" s="17" t="s">
        <v>302</v>
      </c>
      <c r="L543" s="18">
        <v>92447.62</v>
      </c>
      <c r="M543" s="18">
        <v>16546.54</v>
      </c>
      <c r="N543" s="18">
        <v>213.84</v>
      </c>
      <c r="O543" s="18">
        <v>109208</v>
      </c>
      <c r="P543" s="18">
        <v>125.08</v>
      </c>
      <c r="Q543" s="18">
        <v>956.92</v>
      </c>
      <c r="R543" s="18">
        <v>0</v>
      </c>
      <c r="S543" s="18">
        <v>1082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92572.7</v>
      </c>
      <c r="Z543" s="18">
        <v>17503.46</v>
      </c>
      <c r="AA543" s="18">
        <v>213.84</v>
      </c>
      <c r="AB543" s="18">
        <v>110290</v>
      </c>
    </row>
    <row r="544" spans="1:28" s="15" customFormat="1" x14ac:dyDescent="0.25">
      <c r="A544" s="17">
        <v>17</v>
      </c>
      <c r="B544" s="17" t="s">
        <v>888</v>
      </c>
      <c r="C544" s="17" t="s">
        <v>869</v>
      </c>
      <c r="D544" s="17" t="s">
        <v>968</v>
      </c>
      <c r="E544" s="17" t="s">
        <v>969</v>
      </c>
      <c r="F544" s="17" t="s">
        <v>75</v>
      </c>
      <c r="G544" s="17" t="s">
        <v>967</v>
      </c>
      <c r="H544" s="17">
        <v>0</v>
      </c>
      <c r="I544" s="17">
        <v>0</v>
      </c>
      <c r="J544" s="17">
        <v>0</v>
      </c>
      <c r="K544" s="17" t="s">
        <v>59</v>
      </c>
      <c r="L544" s="18">
        <v>79652.899999999994</v>
      </c>
      <c r="M544" s="18">
        <v>7434.1</v>
      </c>
      <c r="N544" s="18">
        <v>0</v>
      </c>
      <c r="O544" s="18">
        <v>87087</v>
      </c>
      <c r="P544" s="18">
        <v>125.5</v>
      </c>
      <c r="Q544" s="18">
        <v>822.5</v>
      </c>
      <c r="R544" s="18">
        <v>0</v>
      </c>
      <c r="S544" s="18">
        <v>948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79778.399999999994</v>
      </c>
      <c r="Z544" s="18">
        <v>8256.6</v>
      </c>
      <c r="AA544" s="18">
        <v>0</v>
      </c>
      <c r="AB544" s="18">
        <v>88035</v>
      </c>
    </row>
    <row r="545" spans="1:31" s="15" customFormat="1" x14ac:dyDescent="0.25">
      <c r="A545" s="17">
        <v>18</v>
      </c>
      <c r="B545" s="17" t="s">
        <v>970</v>
      </c>
      <c r="C545" s="17" t="s">
        <v>869</v>
      </c>
      <c r="D545" s="17" t="s">
        <v>971</v>
      </c>
      <c r="E545" s="17" t="s">
        <v>972</v>
      </c>
      <c r="F545" s="17" t="s">
        <v>75</v>
      </c>
      <c r="G545" s="17" t="s">
        <v>973</v>
      </c>
      <c r="H545" s="17">
        <v>4658</v>
      </c>
      <c r="I545" s="17">
        <v>4658</v>
      </c>
      <c r="J545" s="17">
        <v>0</v>
      </c>
      <c r="K545" s="17" t="s">
        <v>59</v>
      </c>
      <c r="L545" s="18">
        <v>58838.31</v>
      </c>
      <c r="M545" s="18">
        <v>8828</v>
      </c>
      <c r="N545" s="18">
        <v>4975.6899999999996</v>
      </c>
      <c r="O545" s="18">
        <v>72642</v>
      </c>
      <c r="P545" s="18">
        <v>125.18</v>
      </c>
      <c r="Q545" s="18">
        <v>658.82</v>
      </c>
      <c r="R545" s="18">
        <v>0</v>
      </c>
      <c r="S545" s="18">
        <v>784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58963.49</v>
      </c>
      <c r="Z545" s="18">
        <v>9486.82</v>
      </c>
      <c r="AA545" s="18">
        <v>4975.6899999999996</v>
      </c>
      <c r="AB545" s="18">
        <v>73426</v>
      </c>
    </row>
    <row r="546" spans="1:31" s="15" customFormat="1" x14ac:dyDescent="0.25">
      <c r="A546" s="17">
        <v>19</v>
      </c>
      <c r="B546" s="17" t="s">
        <v>888</v>
      </c>
      <c r="C546" s="17" t="s">
        <v>869</v>
      </c>
      <c r="D546" s="17" t="s">
        <v>974</v>
      </c>
      <c r="E546" s="17" t="s">
        <v>975</v>
      </c>
      <c r="F546" s="17" t="s">
        <v>75</v>
      </c>
      <c r="G546" s="17" t="s">
        <v>976</v>
      </c>
      <c r="H546" s="17">
        <v>0</v>
      </c>
      <c r="I546" s="17">
        <v>0</v>
      </c>
      <c r="J546" s="17">
        <v>0</v>
      </c>
      <c r="K546" s="17" t="s">
        <v>59</v>
      </c>
      <c r="L546" s="18">
        <v>77330.14</v>
      </c>
      <c r="M546" s="18">
        <v>20844.98</v>
      </c>
      <c r="N546" s="18">
        <v>5141.88</v>
      </c>
      <c r="O546" s="18">
        <v>103317</v>
      </c>
      <c r="P546" s="18">
        <v>125.37</v>
      </c>
      <c r="Q546" s="18">
        <v>851.63</v>
      </c>
      <c r="R546" s="18">
        <v>0</v>
      </c>
      <c r="S546" s="18">
        <v>977</v>
      </c>
      <c r="T546" s="18">
        <v>0</v>
      </c>
      <c r="U546" s="18">
        <v>0</v>
      </c>
      <c r="V546" s="18">
        <v>0</v>
      </c>
      <c r="W546" s="18">
        <v>0</v>
      </c>
      <c r="X546" s="18"/>
      <c r="Y546" s="18">
        <v>77455.509999999995</v>
      </c>
      <c r="Z546" s="18">
        <v>21696.61</v>
      </c>
      <c r="AA546" s="18">
        <v>5141.88</v>
      </c>
      <c r="AB546" s="18">
        <v>104294</v>
      </c>
    </row>
    <row r="547" spans="1:31" s="12" customFormat="1" ht="16.5" customHeight="1" x14ac:dyDescent="0.25">
      <c r="A547" s="10"/>
      <c r="B547" s="10"/>
      <c r="C547" s="10" t="s">
        <v>71</v>
      </c>
      <c r="D547" s="10"/>
      <c r="E547" s="10"/>
      <c r="F547" s="10"/>
      <c r="G547" s="10"/>
      <c r="H547" s="10"/>
      <c r="I547" s="10"/>
      <c r="J547" s="11">
        <f>SUM(J528:J546)</f>
        <v>4099</v>
      </c>
      <c r="K547" s="10"/>
      <c r="L547" s="11">
        <f t="shared" ref="L547:AB547" si="92">SUM(L528:L546)</f>
        <v>1192582.75</v>
      </c>
      <c r="M547" s="11">
        <f t="shared" si="92"/>
        <v>193055.96</v>
      </c>
      <c r="N547" s="11">
        <f t="shared" si="92"/>
        <v>50537.29</v>
      </c>
      <c r="O547" s="11">
        <f t="shared" si="92"/>
        <v>1436176</v>
      </c>
      <c r="P547" s="11">
        <f t="shared" si="92"/>
        <v>32569.390000000007</v>
      </c>
      <c r="Q547" s="11">
        <f t="shared" si="92"/>
        <v>12709.359999999999</v>
      </c>
      <c r="R547" s="11">
        <f t="shared" si="92"/>
        <v>2453.2500000000005</v>
      </c>
      <c r="S547" s="11">
        <f t="shared" si="92"/>
        <v>47732</v>
      </c>
      <c r="T547" s="11">
        <f t="shared" si="92"/>
        <v>11230</v>
      </c>
      <c r="U547" s="11">
        <f t="shared" si="92"/>
        <v>0</v>
      </c>
      <c r="V547" s="11">
        <f t="shared" si="92"/>
        <v>0</v>
      </c>
      <c r="W547" s="11">
        <f t="shared" si="92"/>
        <v>0</v>
      </c>
      <c r="X547" s="11">
        <f t="shared" si="92"/>
        <v>0</v>
      </c>
      <c r="Y547" s="11">
        <f t="shared" si="92"/>
        <v>1225152.1399999999</v>
      </c>
      <c r="Z547" s="11">
        <f t="shared" si="92"/>
        <v>205765.32</v>
      </c>
      <c r="AA547" s="11">
        <f t="shared" si="92"/>
        <v>52990.54</v>
      </c>
      <c r="AB547" s="11">
        <f t="shared" si="92"/>
        <v>1483908</v>
      </c>
    </row>
    <row r="548" spans="1:31" s="12" customFormat="1" ht="16.5" customHeight="1" x14ac:dyDescent="0.25">
      <c r="A548" s="10"/>
      <c r="B548" s="10"/>
      <c r="C548" s="10" t="s">
        <v>119</v>
      </c>
      <c r="D548" s="10"/>
      <c r="E548" s="10"/>
      <c r="F548" s="10"/>
      <c r="G548" s="10"/>
      <c r="H548" s="10"/>
      <c r="I548" s="10"/>
      <c r="J548" s="11">
        <f>J547+J527</f>
        <v>17312</v>
      </c>
      <c r="K548" s="11"/>
      <c r="L548" s="11">
        <f t="shared" ref="L548:S548" si="93">L547+L527</f>
        <v>3365592.8299999996</v>
      </c>
      <c r="M548" s="11">
        <f t="shared" si="93"/>
        <v>398298.41000000003</v>
      </c>
      <c r="N548" s="11">
        <f t="shared" si="93"/>
        <v>107246.76000000001</v>
      </c>
      <c r="O548" s="11">
        <f t="shared" si="93"/>
        <v>3871138</v>
      </c>
      <c r="P548" s="11">
        <f t="shared" si="93"/>
        <v>129055.72999999998</v>
      </c>
      <c r="Q548" s="11">
        <f t="shared" si="93"/>
        <v>36089.17</v>
      </c>
      <c r="R548" s="11">
        <f t="shared" si="93"/>
        <v>8399.1</v>
      </c>
      <c r="S548" s="11">
        <f t="shared" si="93"/>
        <v>173544</v>
      </c>
      <c r="T548" s="11">
        <f>T547+T527</f>
        <v>62900</v>
      </c>
      <c r="U548" s="11">
        <f t="shared" ref="U548:AB548" si="94">U547+U527</f>
        <v>148750.76</v>
      </c>
      <c r="V548" s="11">
        <f t="shared" si="94"/>
        <v>9783.26</v>
      </c>
      <c r="W548" s="11">
        <f t="shared" si="94"/>
        <v>6465.98</v>
      </c>
      <c r="X548" s="11">
        <f t="shared" si="94"/>
        <v>165000</v>
      </c>
      <c r="Y548" s="11">
        <f t="shared" si="94"/>
        <v>3345897.8</v>
      </c>
      <c r="Z548" s="11">
        <f t="shared" si="94"/>
        <v>424604.32</v>
      </c>
      <c r="AA548" s="11">
        <f t="shared" si="94"/>
        <v>109179.88</v>
      </c>
      <c r="AB548" s="11">
        <f t="shared" si="94"/>
        <v>3879682</v>
      </c>
    </row>
    <row r="549" spans="1:31" ht="18.75" customHeight="1" x14ac:dyDescent="0.25">
      <c r="O549" s="34"/>
    </row>
    <row r="550" spans="1:31" ht="18.75" customHeight="1" x14ac:dyDescent="0.25">
      <c r="O550" s="34"/>
    </row>
    <row r="551" spans="1:31" ht="18.75" customHeight="1" x14ac:dyDescent="0.25"/>
    <row r="552" spans="1:31" ht="18.75" customHeight="1" x14ac:dyDescent="0.25"/>
    <row r="553" spans="1:31" ht="15.75" x14ac:dyDescent="0.25">
      <c r="E553" s="13" t="s">
        <v>120</v>
      </c>
      <c r="G553" s="14"/>
      <c r="H553" s="14"/>
      <c r="I553" s="14"/>
      <c r="J553" s="14"/>
      <c r="K553" s="14"/>
      <c r="L553" s="13" t="s">
        <v>122</v>
      </c>
      <c r="M553" s="13"/>
      <c r="O553" s="14"/>
      <c r="Q553" s="14"/>
      <c r="R553" s="13" t="s">
        <v>121</v>
      </c>
      <c r="T553" s="14"/>
      <c r="U553" s="14"/>
      <c r="W553" s="14"/>
      <c r="X553" s="14"/>
      <c r="Y553" s="13" t="s">
        <v>123</v>
      </c>
      <c r="Z553" s="14"/>
      <c r="AA553" s="14"/>
      <c r="AB553" s="14"/>
    </row>
    <row r="554" spans="1:31" s="39" customFormat="1" ht="15.75" x14ac:dyDescent="0.25">
      <c r="E554" s="38" t="s">
        <v>124</v>
      </c>
      <c r="G554" s="40"/>
      <c r="H554" s="40"/>
      <c r="I554" s="40"/>
      <c r="J554" s="40"/>
      <c r="K554" s="40"/>
      <c r="L554" s="38" t="s">
        <v>124</v>
      </c>
      <c r="M554" s="38"/>
      <c r="O554" s="40"/>
      <c r="Q554" s="40"/>
      <c r="R554" s="38" t="s">
        <v>124</v>
      </c>
      <c r="T554" s="40"/>
      <c r="U554" s="40"/>
      <c r="W554" s="40"/>
      <c r="X554" s="40"/>
      <c r="Y554" s="38" t="s">
        <v>124</v>
      </c>
      <c r="Z554" s="40"/>
      <c r="AA554" s="40"/>
      <c r="AB554" s="40"/>
    </row>
    <row r="556" spans="1:31" ht="32.25" customHeight="1" x14ac:dyDescent="0.55000000000000004">
      <c r="A556" s="75" t="s">
        <v>0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1"/>
      <c r="AD556" s="1"/>
      <c r="AE556" s="1"/>
    </row>
    <row r="557" spans="1:31" ht="21.75" customHeight="1" x14ac:dyDescent="0.4">
      <c r="A557" s="76" t="s">
        <v>1708</v>
      </c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2"/>
      <c r="AD557" s="2"/>
      <c r="AE557" s="2"/>
    </row>
    <row r="558" spans="1:31" s="5" customFormat="1" ht="20.25" customHeight="1" x14ac:dyDescent="0.35">
      <c r="A558" s="3" t="s">
        <v>1</v>
      </c>
      <c r="B558" s="4"/>
      <c r="C558" s="3"/>
      <c r="D558" s="3"/>
      <c r="F558" s="3" t="s">
        <v>918</v>
      </c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s="7" customFormat="1" ht="75.75" customHeight="1" x14ac:dyDescent="0.25">
      <c r="A559" s="6" t="s">
        <v>3</v>
      </c>
      <c r="B559" s="6" t="s">
        <v>4</v>
      </c>
      <c r="C559" s="6" t="s">
        <v>5</v>
      </c>
      <c r="D559" s="6" t="s">
        <v>6</v>
      </c>
      <c r="E559" s="6" t="s">
        <v>7</v>
      </c>
      <c r="F559" s="6" t="s">
        <v>8</v>
      </c>
      <c r="G559" s="6" t="s">
        <v>9</v>
      </c>
      <c r="H559" s="6" t="s">
        <v>10</v>
      </c>
      <c r="I559" s="6" t="s">
        <v>11</v>
      </c>
      <c r="J559" s="6" t="s">
        <v>12</v>
      </c>
      <c r="K559" s="6" t="s">
        <v>13</v>
      </c>
      <c r="L559" s="6" t="s">
        <v>14</v>
      </c>
      <c r="M559" s="6" t="s">
        <v>15</v>
      </c>
      <c r="N559" s="6" t="s">
        <v>16</v>
      </c>
      <c r="O559" s="6" t="s">
        <v>17</v>
      </c>
      <c r="P559" s="6" t="s">
        <v>18</v>
      </c>
      <c r="Q559" s="6" t="s">
        <v>19</v>
      </c>
      <c r="R559" s="6" t="s">
        <v>20</v>
      </c>
      <c r="S559" s="6" t="s">
        <v>21</v>
      </c>
      <c r="T559" s="6" t="s">
        <v>22</v>
      </c>
      <c r="U559" s="6" t="s">
        <v>23</v>
      </c>
      <c r="V559" s="6" t="s">
        <v>24</v>
      </c>
      <c r="W559" s="6" t="s">
        <v>25</v>
      </c>
      <c r="X559" s="6" t="s">
        <v>26</v>
      </c>
      <c r="Y559" s="6" t="s">
        <v>27</v>
      </c>
      <c r="Z559" s="6" t="s">
        <v>28</v>
      </c>
      <c r="AA559" s="6" t="s">
        <v>29</v>
      </c>
      <c r="AB559" s="6" t="s">
        <v>30</v>
      </c>
    </row>
    <row r="560" spans="1:31" s="15" customFormat="1" ht="14.25" customHeight="1" x14ac:dyDescent="0.25">
      <c r="A560" s="17">
        <v>1</v>
      </c>
      <c r="B560" s="17" t="s">
        <v>868</v>
      </c>
      <c r="C560" s="17" t="s">
        <v>869</v>
      </c>
      <c r="D560" s="17" t="s">
        <v>870</v>
      </c>
      <c r="E560" s="17" t="s">
        <v>871</v>
      </c>
      <c r="F560" s="17" t="s">
        <v>35</v>
      </c>
      <c r="G560" s="17" t="s">
        <v>144</v>
      </c>
      <c r="H560" s="17">
        <v>50025</v>
      </c>
      <c r="I560" s="17">
        <v>48573</v>
      </c>
      <c r="J560" s="17">
        <v>1452</v>
      </c>
      <c r="K560" s="17" t="s">
        <v>37</v>
      </c>
      <c r="L560" s="18">
        <v>174802.1</v>
      </c>
      <c r="M560" s="18">
        <v>6527.39</v>
      </c>
      <c r="N560" s="18">
        <v>12435.51</v>
      </c>
      <c r="O560" s="18">
        <v>193765</v>
      </c>
      <c r="P560" s="18">
        <v>9844.42</v>
      </c>
      <c r="Q560" s="18">
        <v>1722.18</v>
      </c>
      <c r="R560" s="18">
        <v>653.4</v>
      </c>
      <c r="S560" s="18">
        <v>12220</v>
      </c>
      <c r="T560" s="18">
        <v>0</v>
      </c>
      <c r="U560" s="18">
        <v>0</v>
      </c>
      <c r="V560" s="18">
        <v>0</v>
      </c>
      <c r="W560" s="18">
        <v>0</v>
      </c>
      <c r="X560" s="18"/>
      <c r="Y560" s="18">
        <v>184646.52</v>
      </c>
      <c r="Z560" s="18">
        <v>14157.69</v>
      </c>
      <c r="AA560" s="18">
        <v>7180.79</v>
      </c>
      <c r="AB560" s="18">
        <v>205985</v>
      </c>
    </row>
    <row r="561" spans="1:28" s="15" customFormat="1" ht="14.25" customHeight="1" x14ac:dyDescent="0.25">
      <c r="A561" s="17">
        <v>2</v>
      </c>
      <c r="B561" s="17" t="s">
        <v>872</v>
      </c>
      <c r="C561" s="17" t="s">
        <v>869</v>
      </c>
      <c r="D561" s="17" t="s">
        <v>873</v>
      </c>
      <c r="E561" s="17" t="s">
        <v>874</v>
      </c>
      <c r="F561" s="17" t="s">
        <v>35</v>
      </c>
      <c r="G561" s="17" t="s">
        <v>875</v>
      </c>
      <c r="H561" s="17">
        <v>84652</v>
      </c>
      <c r="I561" s="17">
        <v>84652</v>
      </c>
      <c r="J561" s="17">
        <v>0</v>
      </c>
      <c r="K561" s="17" t="s">
        <v>302</v>
      </c>
      <c r="L561" s="18">
        <v>106041.43</v>
      </c>
      <c r="M561" s="18">
        <v>962.82</v>
      </c>
      <c r="N561" s="18">
        <v>17916.75</v>
      </c>
      <c r="O561" s="18">
        <v>124921</v>
      </c>
      <c r="P561" s="18">
        <v>687.16</v>
      </c>
      <c r="Q561" s="18">
        <v>1066.8399999999999</v>
      </c>
      <c r="R561" s="18">
        <v>0</v>
      </c>
      <c r="S561" s="18">
        <v>1754</v>
      </c>
      <c r="T561" s="18">
        <v>0</v>
      </c>
      <c r="U561" s="18">
        <v>0</v>
      </c>
      <c r="V561" s="18">
        <v>0</v>
      </c>
      <c r="W561" s="18">
        <v>0</v>
      </c>
      <c r="X561" s="18"/>
      <c r="Y561" s="18">
        <v>106728.59</v>
      </c>
      <c r="Z561" s="18">
        <v>18983.59</v>
      </c>
      <c r="AA561" s="18">
        <v>962.82</v>
      </c>
      <c r="AB561" s="18">
        <v>126675</v>
      </c>
    </row>
    <row r="562" spans="1:28" s="15" customFormat="1" ht="14.25" customHeight="1" x14ac:dyDescent="0.25">
      <c r="A562" s="17">
        <v>3</v>
      </c>
      <c r="B562" s="17" t="s">
        <v>872</v>
      </c>
      <c r="C562" s="17" t="s">
        <v>869</v>
      </c>
      <c r="D562" s="17" t="s">
        <v>876</v>
      </c>
      <c r="E562" s="17" t="s">
        <v>877</v>
      </c>
      <c r="F562" s="17" t="s">
        <v>35</v>
      </c>
      <c r="G562" s="17" t="s">
        <v>675</v>
      </c>
      <c r="H562" s="17">
        <v>25525</v>
      </c>
      <c r="I562" s="17">
        <v>25525</v>
      </c>
      <c r="J562" s="17">
        <v>0</v>
      </c>
      <c r="K562" s="17" t="s">
        <v>59</v>
      </c>
      <c r="L562" s="18">
        <v>67025.64</v>
      </c>
      <c r="M562" s="18">
        <v>2307.6799999999998</v>
      </c>
      <c r="N562" s="18">
        <v>10740.68</v>
      </c>
      <c r="O562" s="18">
        <v>80074</v>
      </c>
      <c r="P562" s="18">
        <v>715.01</v>
      </c>
      <c r="Q562" s="18">
        <v>689.99</v>
      </c>
      <c r="R562" s="18">
        <v>0</v>
      </c>
      <c r="S562" s="18">
        <v>1405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67740.649999999994</v>
      </c>
      <c r="Z562" s="18">
        <v>11430.67</v>
      </c>
      <c r="AA562" s="18">
        <v>2307.6799999999998</v>
      </c>
      <c r="AB562" s="18">
        <v>81479</v>
      </c>
    </row>
    <row r="563" spans="1:28" s="15" customFormat="1" ht="14.25" customHeight="1" x14ac:dyDescent="0.25">
      <c r="A563" s="17">
        <v>4</v>
      </c>
      <c r="B563" s="17" t="s">
        <v>868</v>
      </c>
      <c r="C563" s="17" t="s">
        <v>869</v>
      </c>
      <c r="D563" s="17" t="s">
        <v>878</v>
      </c>
      <c r="E563" s="17" t="s">
        <v>879</v>
      </c>
      <c r="F563" s="17" t="s">
        <v>35</v>
      </c>
      <c r="G563" s="17" t="s">
        <v>750</v>
      </c>
      <c r="H563" s="17">
        <v>62685</v>
      </c>
      <c r="I563" s="17">
        <v>62685</v>
      </c>
      <c r="J563" s="17">
        <v>0</v>
      </c>
      <c r="K563" s="17" t="s">
        <v>59</v>
      </c>
      <c r="L563" s="18">
        <v>49132.13</v>
      </c>
      <c r="M563" s="18">
        <v>2372.92</v>
      </c>
      <c r="N563" s="18">
        <v>8568.9500000000007</v>
      </c>
      <c r="O563" s="18">
        <v>60074</v>
      </c>
      <c r="P563" s="18">
        <v>330.49</v>
      </c>
      <c r="Q563" s="18">
        <v>513.51</v>
      </c>
      <c r="R563" s="18">
        <v>0</v>
      </c>
      <c r="S563" s="18">
        <v>844</v>
      </c>
      <c r="T563" s="18">
        <v>5460</v>
      </c>
      <c r="U563" s="18">
        <v>0</v>
      </c>
      <c r="V563" s="18">
        <v>0</v>
      </c>
      <c r="W563" s="18">
        <v>0</v>
      </c>
      <c r="X563" s="18"/>
      <c r="Y563" s="18">
        <v>49462.62</v>
      </c>
      <c r="Z563" s="18">
        <v>9082.4599999999991</v>
      </c>
      <c r="AA563" s="18">
        <v>2372.92</v>
      </c>
      <c r="AB563" s="18">
        <v>60918</v>
      </c>
    </row>
    <row r="564" spans="1:28" s="15" customFormat="1" ht="14.25" customHeight="1" x14ac:dyDescent="0.25">
      <c r="A564" s="17">
        <v>5</v>
      </c>
      <c r="B564" s="17" t="s">
        <v>872</v>
      </c>
      <c r="C564" s="17" t="s">
        <v>869</v>
      </c>
      <c r="D564" s="17" t="s">
        <v>880</v>
      </c>
      <c r="E564" s="17" t="s">
        <v>881</v>
      </c>
      <c r="F564" s="17" t="s">
        <v>35</v>
      </c>
      <c r="G564" s="17" t="s">
        <v>750</v>
      </c>
      <c r="H564" s="17">
        <v>24690</v>
      </c>
      <c r="I564" s="17">
        <v>24385</v>
      </c>
      <c r="J564" s="17">
        <v>915</v>
      </c>
      <c r="K564" s="17" t="s">
        <v>37</v>
      </c>
      <c r="L564" s="18">
        <v>177005.05</v>
      </c>
      <c r="M564" s="18">
        <v>5424.77</v>
      </c>
      <c r="N564" s="18">
        <v>13797.18</v>
      </c>
      <c r="O564" s="18">
        <v>196227</v>
      </c>
      <c r="P564" s="18">
        <v>6269.49</v>
      </c>
      <c r="Q564" s="18">
        <v>1790.76</v>
      </c>
      <c r="R564" s="18">
        <v>411.75</v>
      </c>
      <c r="S564" s="18">
        <v>8472</v>
      </c>
      <c r="T564" s="18">
        <v>7230</v>
      </c>
      <c r="U564" s="18">
        <v>0</v>
      </c>
      <c r="V564" s="18">
        <v>0</v>
      </c>
      <c r="W564" s="18">
        <v>0</v>
      </c>
      <c r="X564" s="18"/>
      <c r="Y564" s="18">
        <v>183274.54</v>
      </c>
      <c r="Z564" s="18">
        <v>15587.94</v>
      </c>
      <c r="AA564" s="18">
        <v>5836.52</v>
      </c>
      <c r="AB564" s="18">
        <v>204699</v>
      </c>
    </row>
    <row r="565" spans="1:28" s="15" customFormat="1" ht="14.25" customHeight="1" x14ac:dyDescent="0.25">
      <c r="A565" s="17">
        <v>6</v>
      </c>
      <c r="B565" s="17" t="s">
        <v>872</v>
      </c>
      <c r="C565" s="17" t="s">
        <v>869</v>
      </c>
      <c r="D565" s="17" t="s">
        <v>882</v>
      </c>
      <c r="E565" s="17" t="s">
        <v>883</v>
      </c>
      <c r="F565" s="17" t="s">
        <v>35</v>
      </c>
      <c r="G565" s="17" t="s">
        <v>215</v>
      </c>
      <c r="H565" s="17">
        <v>9928</v>
      </c>
      <c r="I565" s="17">
        <v>9757</v>
      </c>
      <c r="J565" s="17">
        <v>513</v>
      </c>
      <c r="K565" s="17" t="s">
        <v>37</v>
      </c>
      <c r="L565" s="18">
        <v>130240.22</v>
      </c>
      <c r="M565" s="18">
        <v>2237.89</v>
      </c>
      <c r="N565" s="18">
        <v>10071.89</v>
      </c>
      <c r="O565" s="18">
        <v>142550</v>
      </c>
      <c r="P565" s="18">
        <v>4349.33</v>
      </c>
      <c r="Q565" s="18">
        <v>1284.82</v>
      </c>
      <c r="R565" s="18">
        <v>230.85</v>
      </c>
      <c r="S565" s="18">
        <v>5865</v>
      </c>
      <c r="T565" s="18">
        <v>70</v>
      </c>
      <c r="U565" s="18">
        <v>0</v>
      </c>
      <c r="V565" s="18">
        <v>0</v>
      </c>
      <c r="W565" s="18">
        <v>0</v>
      </c>
      <c r="X565" s="18"/>
      <c r="Y565" s="18">
        <v>134589.54999999999</v>
      </c>
      <c r="Z565" s="18">
        <v>11356.71</v>
      </c>
      <c r="AA565" s="18">
        <v>2468.7399999999998</v>
      </c>
      <c r="AB565" s="18">
        <v>148415</v>
      </c>
    </row>
    <row r="566" spans="1:28" s="15" customFormat="1" ht="14.25" customHeight="1" x14ac:dyDescent="0.25">
      <c r="A566" s="17">
        <v>7</v>
      </c>
      <c r="B566" s="17" t="s">
        <v>872</v>
      </c>
      <c r="C566" s="17" t="s">
        <v>869</v>
      </c>
      <c r="D566" s="17" t="s">
        <v>884</v>
      </c>
      <c r="E566" s="17" t="s">
        <v>885</v>
      </c>
      <c r="F566" s="17" t="s">
        <v>35</v>
      </c>
      <c r="G566" s="17" t="s">
        <v>218</v>
      </c>
      <c r="H566" s="17">
        <v>22002</v>
      </c>
      <c r="I566" s="17">
        <v>22002</v>
      </c>
      <c r="J566" s="17">
        <v>558</v>
      </c>
      <c r="K566" s="17" t="s">
        <v>1114</v>
      </c>
      <c r="L566" s="18">
        <v>138814.92000000001</v>
      </c>
      <c r="M566" s="18">
        <v>3392.34</v>
      </c>
      <c r="N566" s="18">
        <v>10855.74</v>
      </c>
      <c r="O566" s="18">
        <v>153063</v>
      </c>
      <c r="P566" s="18">
        <v>3663.41</v>
      </c>
      <c r="Q566" s="18">
        <v>1384.49</v>
      </c>
      <c r="R566" s="18">
        <v>251.1</v>
      </c>
      <c r="S566" s="18">
        <v>5299</v>
      </c>
      <c r="T566" s="18">
        <v>5190</v>
      </c>
      <c r="U566" s="18">
        <v>0</v>
      </c>
      <c r="V566" s="18">
        <v>0</v>
      </c>
      <c r="W566" s="18">
        <v>0</v>
      </c>
      <c r="X566" s="18"/>
      <c r="Y566" s="18">
        <v>142478.32999999999</v>
      </c>
      <c r="Z566" s="18">
        <v>12240.23</v>
      </c>
      <c r="AA566" s="18">
        <v>3643.44</v>
      </c>
      <c r="AB566" s="18">
        <v>158362</v>
      </c>
    </row>
    <row r="567" spans="1:28" s="15" customFormat="1" ht="14.25" customHeight="1" x14ac:dyDescent="0.25">
      <c r="A567" s="17">
        <v>8</v>
      </c>
      <c r="B567" s="17" t="s">
        <v>888</v>
      </c>
      <c r="C567" s="17" t="s">
        <v>869</v>
      </c>
      <c r="D567" s="17" t="s">
        <v>889</v>
      </c>
      <c r="E567" s="17" t="s">
        <v>890</v>
      </c>
      <c r="F567" s="17" t="s">
        <v>35</v>
      </c>
      <c r="G567" s="17" t="s">
        <v>891</v>
      </c>
      <c r="H567" s="17">
        <v>15136</v>
      </c>
      <c r="I567" s="17">
        <v>14753</v>
      </c>
      <c r="J567" s="17">
        <v>383</v>
      </c>
      <c r="K567" s="17" t="s">
        <v>37</v>
      </c>
      <c r="L567" s="18">
        <v>70324.23</v>
      </c>
      <c r="M567" s="18">
        <v>2087.25</v>
      </c>
      <c r="N567" s="18">
        <v>6180.52</v>
      </c>
      <c r="O567" s="18">
        <v>78592</v>
      </c>
      <c r="P567" s="18">
        <v>2887.66</v>
      </c>
      <c r="Q567" s="18">
        <v>708.99</v>
      </c>
      <c r="R567" s="18">
        <v>172.35</v>
      </c>
      <c r="S567" s="18">
        <v>3769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73211.89</v>
      </c>
      <c r="Z567" s="18">
        <v>6889.51</v>
      </c>
      <c r="AA567" s="18">
        <v>2259.6</v>
      </c>
      <c r="AB567" s="18">
        <v>82361</v>
      </c>
    </row>
    <row r="568" spans="1:28" s="15" customFormat="1" ht="14.25" customHeight="1" x14ac:dyDescent="0.25">
      <c r="A568" s="17">
        <v>9</v>
      </c>
      <c r="B568" s="17" t="s">
        <v>888</v>
      </c>
      <c r="C568" s="17" t="s">
        <v>869</v>
      </c>
      <c r="D568" s="17" t="s">
        <v>892</v>
      </c>
      <c r="E568" s="17" t="s">
        <v>893</v>
      </c>
      <c r="F568" s="17" t="s">
        <v>35</v>
      </c>
      <c r="G568" s="17" t="s">
        <v>891</v>
      </c>
      <c r="H568" s="17">
        <v>9894</v>
      </c>
      <c r="I568" s="17">
        <v>9894</v>
      </c>
      <c r="J568" s="17">
        <v>0</v>
      </c>
      <c r="K568" s="17" t="s">
        <v>302</v>
      </c>
      <c r="L568" s="18">
        <v>89068.15</v>
      </c>
      <c r="M568" s="18">
        <v>0</v>
      </c>
      <c r="N568" s="18">
        <v>9770.85</v>
      </c>
      <c r="O568" s="18">
        <v>98839</v>
      </c>
      <c r="P568" s="18">
        <v>549.89</v>
      </c>
      <c r="Q568" s="18">
        <v>888.11</v>
      </c>
      <c r="R568" s="18">
        <v>0</v>
      </c>
      <c r="S568" s="18">
        <v>1438</v>
      </c>
      <c r="T568" s="18">
        <v>250</v>
      </c>
      <c r="U568" s="18">
        <v>0</v>
      </c>
      <c r="V568" s="18">
        <v>0</v>
      </c>
      <c r="W568" s="18">
        <v>0</v>
      </c>
      <c r="X568" s="18"/>
      <c r="Y568" s="18">
        <v>89618.04</v>
      </c>
      <c r="Z568" s="18">
        <v>10658.96</v>
      </c>
      <c r="AA568" s="18">
        <v>0</v>
      </c>
      <c r="AB568" s="18">
        <v>100277</v>
      </c>
    </row>
    <row r="569" spans="1:28" s="15" customFormat="1" ht="14.25" customHeight="1" x14ac:dyDescent="0.25">
      <c r="A569" s="17">
        <v>10</v>
      </c>
      <c r="B569" s="17" t="s">
        <v>888</v>
      </c>
      <c r="C569" s="17" t="s">
        <v>869</v>
      </c>
      <c r="D569" s="17" t="s">
        <v>894</v>
      </c>
      <c r="E569" s="17" t="s">
        <v>895</v>
      </c>
      <c r="F569" s="17" t="s">
        <v>35</v>
      </c>
      <c r="G569" s="17" t="s">
        <v>891</v>
      </c>
      <c r="H569" s="17">
        <v>38655</v>
      </c>
      <c r="I569" s="17">
        <v>38655</v>
      </c>
      <c r="J569" s="17">
        <v>0</v>
      </c>
      <c r="K569" s="17" t="s">
        <v>302</v>
      </c>
      <c r="L569" s="18">
        <v>114073.4</v>
      </c>
      <c r="M569" s="18">
        <v>1492.65</v>
      </c>
      <c r="N569" s="18">
        <v>10741.95</v>
      </c>
      <c r="O569" s="18">
        <v>126308</v>
      </c>
      <c r="P569" s="18">
        <v>549.91</v>
      </c>
      <c r="Q569" s="18">
        <v>1153.0899999999999</v>
      </c>
      <c r="R569" s="18">
        <v>0</v>
      </c>
      <c r="S569" s="18">
        <v>1703</v>
      </c>
      <c r="T569" s="18">
        <v>10210</v>
      </c>
      <c r="U569" s="18">
        <v>0</v>
      </c>
      <c r="V569" s="18">
        <v>0</v>
      </c>
      <c r="W569" s="18">
        <v>0</v>
      </c>
      <c r="X569" s="18"/>
      <c r="Y569" s="18">
        <v>114623.31</v>
      </c>
      <c r="Z569" s="18">
        <v>11895.04</v>
      </c>
      <c r="AA569" s="18">
        <v>1492.65</v>
      </c>
      <c r="AB569" s="18">
        <v>128011</v>
      </c>
    </row>
    <row r="570" spans="1:28" s="15" customFormat="1" ht="14.25" customHeight="1" x14ac:dyDescent="0.25">
      <c r="A570" s="17">
        <v>11</v>
      </c>
      <c r="B570" s="17" t="s">
        <v>888</v>
      </c>
      <c r="C570" s="17" t="s">
        <v>869</v>
      </c>
      <c r="D570" s="17" t="s">
        <v>896</v>
      </c>
      <c r="E570" s="17" t="s">
        <v>897</v>
      </c>
      <c r="F570" s="17" t="s">
        <v>35</v>
      </c>
      <c r="G570" s="17" t="s">
        <v>891</v>
      </c>
      <c r="H570" s="17">
        <v>97654</v>
      </c>
      <c r="I570" s="17">
        <v>96024</v>
      </c>
      <c r="J570" s="17">
        <v>1630</v>
      </c>
      <c r="K570" s="17" t="s">
        <v>37</v>
      </c>
      <c r="L570" s="18">
        <v>164278.13</v>
      </c>
      <c r="M570" s="18">
        <v>5942.39</v>
      </c>
      <c r="N570" s="18">
        <v>12937.48</v>
      </c>
      <c r="O570" s="18">
        <v>183158</v>
      </c>
      <c r="P570" s="18">
        <v>9564.31</v>
      </c>
      <c r="Q570" s="18">
        <v>1662.19</v>
      </c>
      <c r="R570" s="18">
        <v>733.5</v>
      </c>
      <c r="S570" s="18">
        <v>11960</v>
      </c>
      <c r="T570" s="18">
        <v>1910</v>
      </c>
      <c r="U570" s="18">
        <v>0</v>
      </c>
      <c r="V570" s="18">
        <v>0</v>
      </c>
      <c r="W570" s="18">
        <v>0</v>
      </c>
      <c r="X570" s="18"/>
      <c r="Y570" s="18">
        <v>173842.44</v>
      </c>
      <c r="Z570" s="18">
        <v>14599.67</v>
      </c>
      <c r="AA570" s="18">
        <v>6675.89</v>
      </c>
      <c r="AB570" s="18">
        <v>195118</v>
      </c>
    </row>
    <row r="571" spans="1:28" s="15" customFormat="1" ht="14.25" customHeight="1" x14ac:dyDescent="0.25">
      <c r="A571" s="17">
        <v>12</v>
      </c>
      <c r="B571" s="17" t="s">
        <v>888</v>
      </c>
      <c r="C571" s="17" t="s">
        <v>869</v>
      </c>
      <c r="D571" s="17" t="s">
        <v>898</v>
      </c>
      <c r="E571" s="17" t="s">
        <v>899</v>
      </c>
      <c r="F571" s="17" t="s">
        <v>35</v>
      </c>
      <c r="G571" s="17" t="s">
        <v>900</v>
      </c>
      <c r="H571" s="17">
        <v>61969</v>
      </c>
      <c r="I571" s="17">
        <v>61969</v>
      </c>
      <c r="J571" s="17">
        <v>0</v>
      </c>
      <c r="K571" s="17" t="s">
        <v>302</v>
      </c>
      <c r="L571" s="18">
        <v>120658.11</v>
      </c>
      <c r="M571" s="18">
        <v>0</v>
      </c>
      <c r="N571" s="18">
        <v>4231.8900000000003</v>
      </c>
      <c r="O571" s="18">
        <v>124890</v>
      </c>
      <c r="P571" s="18">
        <v>852.39</v>
      </c>
      <c r="Q571" s="18">
        <v>1202.6099999999999</v>
      </c>
      <c r="R571" s="18">
        <v>0</v>
      </c>
      <c r="S571" s="18">
        <v>2055</v>
      </c>
      <c r="T571" s="18">
        <v>18510</v>
      </c>
      <c r="U571" s="18">
        <v>0</v>
      </c>
      <c r="V571" s="18">
        <v>0</v>
      </c>
      <c r="W571" s="18">
        <v>0</v>
      </c>
      <c r="X571" s="18"/>
      <c r="Y571" s="18">
        <v>121510.5</v>
      </c>
      <c r="Z571" s="18">
        <v>5434.5</v>
      </c>
      <c r="AA571" s="18">
        <v>0</v>
      </c>
      <c r="AB571" s="18">
        <v>126945</v>
      </c>
    </row>
    <row r="572" spans="1:28" s="15" customFormat="1" ht="14.25" customHeight="1" x14ac:dyDescent="0.25">
      <c r="A572" s="17">
        <v>13</v>
      </c>
      <c r="B572" s="17" t="s">
        <v>888</v>
      </c>
      <c r="C572" s="17" t="s">
        <v>869</v>
      </c>
      <c r="D572" s="17" t="s">
        <v>901</v>
      </c>
      <c r="E572" s="17" t="s">
        <v>902</v>
      </c>
      <c r="F572" s="17" t="s">
        <v>35</v>
      </c>
      <c r="G572" s="17" t="s">
        <v>903</v>
      </c>
      <c r="H572" s="17">
        <v>52128</v>
      </c>
      <c r="I572" s="17">
        <v>51898</v>
      </c>
      <c r="J572" s="17">
        <v>230</v>
      </c>
      <c r="K572" s="17" t="s">
        <v>37</v>
      </c>
      <c r="L572" s="18">
        <v>151815.22</v>
      </c>
      <c r="M572" s="18">
        <v>8776.98</v>
      </c>
      <c r="N572" s="18">
        <v>16484.8</v>
      </c>
      <c r="O572" s="18">
        <v>177077</v>
      </c>
      <c r="P572" s="18">
        <v>2619.04</v>
      </c>
      <c r="Q572" s="18">
        <v>1536.46</v>
      </c>
      <c r="R572" s="18">
        <v>103.5</v>
      </c>
      <c r="S572" s="18">
        <v>4259</v>
      </c>
      <c r="T572" s="18">
        <v>0</v>
      </c>
      <c r="U572" s="18">
        <v>0</v>
      </c>
      <c r="V572" s="18">
        <v>0</v>
      </c>
      <c r="W572" s="18">
        <v>0</v>
      </c>
      <c r="X572" s="18"/>
      <c r="Y572" s="18">
        <v>154434.26</v>
      </c>
      <c r="Z572" s="18">
        <v>18021.259999999998</v>
      </c>
      <c r="AA572" s="18">
        <v>8880.48</v>
      </c>
      <c r="AB572" s="18">
        <v>181336</v>
      </c>
    </row>
    <row r="573" spans="1:28" s="15" customFormat="1" ht="14.25" customHeight="1" x14ac:dyDescent="0.25">
      <c r="A573" s="17">
        <v>14</v>
      </c>
      <c r="B573" s="17" t="s">
        <v>888</v>
      </c>
      <c r="C573" s="17" t="s">
        <v>869</v>
      </c>
      <c r="D573" s="17" t="s">
        <v>904</v>
      </c>
      <c r="E573" s="17" t="s">
        <v>905</v>
      </c>
      <c r="F573" s="17" t="s">
        <v>35</v>
      </c>
      <c r="G573" s="17" t="s">
        <v>906</v>
      </c>
      <c r="H573" s="17">
        <v>88</v>
      </c>
      <c r="I573" s="17">
        <v>88</v>
      </c>
      <c r="J573" s="17">
        <v>0</v>
      </c>
      <c r="K573" s="17" t="s">
        <v>59</v>
      </c>
      <c r="L573" s="18">
        <v>8445.8799999999992</v>
      </c>
      <c r="M573" s="18">
        <v>0.89</v>
      </c>
      <c r="N573" s="18">
        <v>1120.23</v>
      </c>
      <c r="O573" s="18">
        <v>9567</v>
      </c>
      <c r="P573" s="18">
        <v>330.07</v>
      </c>
      <c r="Q573" s="18">
        <v>82.93</v>
      </c>
      <c r="R573" s="18">
        <v>0</v>
      </c>
      <c r="S573" s="18">
        <v>413</v>
      </c>
      <c r="T573" s="18">
        <v>160</v>
      </c>
      <c r="U573" s="18">
        <v>0</v>
      </c>
      <c r="V573" s="18">
        <v>0</v>
      </c>
      <c r="W573" s="18">
        <v>0</v>
      </c>
      <c r="X573" s="18"/>
      <c r="Y573" s="18">
        <v>8775.9500000000007</v>
      </c>
      <c r="Z573" s="18">
        <v>1203.1600000000001</v>
      </c>
      <c r="AA573" s="18">
        <v>0.89</v>
      </c>
      <c r="AB573" s="18">
        <v>9980</v>
      </c>
    </row>
    <row r="574" spans="1:28" s="15" customFormat="1" ht="14.25" customHeight="1" x14ac:dyDescent="0.25">
      <c r="A574" s="17">
        <v>15</v>
      </c>
      <c r="B574" s="17" t="s">
        <v>888</v>
      </c>
      <c r="C574" s="17" t="s">
        <v>869</v>
      </c>
      <c r="D574" s="17" t="s">
        <v>907</v>
      </c>
      <c r="E574" s="17" t="s">
        <v>908</v>
      </c>
      <c r="F574" s="17" t="s">
        <v>35</v>
      </c>
      <c r="G574" s="17" t="s">
        <v>909</v>
      </c>
      <c r="H574" s="17">
        <v>67302</v>
      </c>
      <c r="I574" s="17">
        <v>66205</v>
      </c>
      <c r="J574" s="17">
        <v>1097</v>
      </c>
      <c r="K574" s="17" t="s">
        <v>37</v>
      </c>
      <c r="L574" s="18">
        <v>174157.41</v>
      </c>
      <c r="M574" s="18">
        <v>6176.44</v>
      </c>
      <c r="N574" s="18">
        <v>12907.15</v>
      </c>
      <c r="O574" s="18">
        <v>193241</v>
      </c>
      <c r="P574" s="18">
        <v>7606.33</v>
      </c>
      <c r="Q574" s="18">
        <v>1758.02</v>
      </c>
      <c r="R574" s="18">
        <v>493.65</v>
      </c>
      <c r="S574" s="18">
        <v>9858</v>
      </c>
      <c r="T574" s="18">
        <v>0</v>
      </c>
      <c r="U574" s="18">
        <v>0</v>
      </c>
      <c r="V574" s="18">
        <v>0</v>
      </c>
      <c r="W574" s="18">
        <v>0</v>
      </c>
      <c r="X574" s="18"/>
      <c r="Y574" s="18">
        <v>181763.74</v>
      </c>
      <c r="Z574" s="18">
        <v>14665.17</v>
      </c>
      <c r="AA574" s="18">
        <v>6670.09</v>
      </c>
      <c r="AB574" s="18">
        <v>203099</v>
      </c>
    </row>
    <row r="575" spans="1:28" s="15" customFormat="1" ht="14.25" customHeight="1" x14ac:dyDescent="0.25">
      <c r="A575" s="17">
        <v>16</v>
      </c>
      <c r="B575" s="17" t="s">
        <v>888</v>
      </c>
      <c r="C575" s="17" t="s">
        <v>869</v>
      </c>
      <c r="D575" s="17" t="s">
        <v>910</v>
      </c>
      <c r="E575" s="17" t="s">
        <v>911</v>
      </c>
      <c r="F575" s="17" t="s">
        <v>35</v>
      </c>
      <c r="G575" s="17" t="s">
        <v>912</v>
      </c>
      <c r="H575" s="17">
        <v>11098</v>
      </c>
      <c r="I575" s="17">
        <v>11068</v>
      </c>
      <c r="J575" s="17">
        <v>90</v>
      </c>
      <c r="K575" s="17" t="s">
        <v>37</v>
      </c>
      <c r="L575" s="18">
        <v>113349.95</v>
      </c>
      <c r="M575" s="18">
        <v>6407.42</v>
      </c>
      <c r="N575" s="18">
        <v>13806.63</v>
      </c>
      <c r="O575" s="18">
        <v>133564</v>
      </c>
      <c r="P575" s="18">
        <v>1515.14</v>
      </c>
      <c r="Q575" s="18">
        <v>1189.3599999999999</v>
      </c>
      <c r="R575" s="18">
        <v>40.5</v>
      </c>
      <c r="S575" s="18">
        <v>2745</v>
      </c>
      <c r="T575" s="18">
        <v>2670</v>
      </c>
      <c r="U575" s="18">
        <v>0</v>
      </c>
      <c r="V575" s="18">
        <v>0</v>
      </c>
      <c r="W575" s="18">
        <v>0</v>
      </c>
      <c r="X575" s="18"/>
      <c r="Y575" s="18">
        <v>114865.09</v>
      </c>
      <c r="Z575" s="18">
        <v>14995.99</v>
      </c>
      <c r="AA575" s="18">
        <v>6447.92</v>
      </c>
      <c r="AB575" s="18">
        <v>136309</v>
      </c>
    </row>
    <row r="576" spans="1:28" s="15" customFormat="1" ht="14.25" customHeight="1" x14ac:dyDescent="0.25">
      <c r="A576" s="17">
        <v>17</v>
      </c>
      <c r="B576" s="17" t="s">
        <v>888</v>
      </c>
      <c r="C576" s="17" t="s">
        <v>869</v>
      </c>
      <c r="D576" s="17" t="s">
        <v>913</v>
      </c>
      <c r="E576" s="17" t="s">
        <v>914</v>
      </c>
      <c r="F576" s="17" t="s">
        <v>35</v>
      </c>
      <c r="G576" s="17" t="s">
        <v>912</v>
      </c>
      <c r="H576" s="17">
        <v>11099</v>
      </c>
      <c r="I576" s="17">
        <v>11099</v>
      </c>
      <c r="J576" s="17">
        <v>0</v>
      </c>
      <c r="K576" s="17" t="s">
        <v>59</v>
      </c>
      <c r="L576" s="18">
        <v>88917.77</v>
      </c>
      <c r="M576" s="18">
        <v>178.21</v>
      </c>
      <c r="N576" s="18">
        <v>23799.02</v>
      </c>
      <c r="O576" s="18">
        <v>112895</v>
      </c>
      <c r="P576" s="18">
        <v>577.73</v>
      </c>
      <c r="Q576" s="18">
        <v>888.27</v>
      </c>
      <c r="R576" s="18">
        <v>0</v>
      </c>
      <c r="S576" s="18">
        <v>1466</v>
      </c>
      <c r="T576" s="18">
        <v>0</v>
      </c>
      <c r="U576" s="18">
        <v>0</v>
      </c>
      <c r="V576" s="18">
        <v>0</v>
      </c>
      <c r="W576" s="18">
        <v>0</v>
      </c>
      <c r="X576" s="18"/>
      <c r="Y576" s="18">
        <v>89495.5</v>
      </c>
      <c r="Z576" s="18">
        <v>24687.29</v>
      </c>
      <c r="AA576" s="18">
        <v>178.21</v>
      </c>
      <c r="AB576" s="18">
        <v>114361</v>
      </c>
    </row>
    <row r="577" spans="1:28" s="15" customFormat="1" ht="14.25" customHeight="1" x14ac:dyDescent="0.25">
      <c r="A577" s="17">
        <v>18</v>
      </c>
      <c r="B577" s="17" t="s">
        <v>888</v>
      </c>
      <c r="C577" s="17" t="s">
        <v>869</v>
      </c>
      <c r="D577" s="17" t="s">
        <v>915</v>
      </c>
      <c r="E577" s="17" t="s">
        <v>916</v>
      </c>
      <c r="F577" s="17" t="s">
        <v>35</v>
      </c>
      <c r="G577" s="17" t="s">
        <v>917</v>
      </c>
      <c r="H577" s="17">
        <v>1000</v>
      </c>
      <c r="I577" s="17">
        <v>1000</v>
      </c>
      <c r="J577" s="17">
        <v>0</v>
      </c>
      <c r="K577" s="17" t="s">
        <v>302</v>
      </c>
      <c r="L577" s="18">
        <v>19057.46</v>
      </c>
      <c r="M577" s="18">
        <v>5.79</v>
      </c>
      <c r="N577" s="18">
        <v>3731.75</v>
      </c>
      <c r="O577" s="18">
        <v>22795</v>
      </c>
      <c r="P577" s="18">
        <v>577.05999999999995</v>
      </c>
      <c r="Q577" s="18">
        <v>187.94</v>
      </c>
      <c r="R577" s="18">
        <v>0</v>
      </c>
      <c r="S577" s="18">
        <v>765</v>
      </c>
      <c r="T577" s="18">
        <v>0</v>
      </c>
      <c r="U577" s="18">
        <v>0</v>
      </c>
      <c r="V577" s="18">
        <v>0</v>
      </c>
      <c r="W577" s="18">
        <v>0</v>
      </c>
      <c r="X577" s="18"/>
      <c r="Y577" s="18">
        <v>19634.52</v>
      </c>
      <c r="Z577" s="18">
        <v>3919.69</v>
      </c>
      <c r="AA577" s="18">
        <v>5.79</v>
      </c>
      <c r="AB577" s="18">
        <v>23560</v>
      </c>
    </row>
    <row r="578" spans="1:28" s="15" customFormat="1" ht="14.25" customHeight="1" x14ac:dyDescent="0.25">
      <c r="A578" s="17">
        <v>19</v>
      </c>
      <c r="B578" s="17" t="s">
        <v>918</v>
      </c>
      <c r="C578" s="17" t="s">
        <v>869</v>
      </c>
      <c r="D578" s="17" t="s">
        <v>919</v>
      </c>
      <c r="E578" s="17" t="s">
        <v>920</v>
      </c>
      <c r="F578" s="17" t="s">
        <v>35</v>
      </c>
      <c r="G578" s="17" t="s">
        <v>921</v>
      </c>
      <c r="H578" s="17">
        <v>540</v>
      </c>
      <c r="I578" s="17">
        <v>540</v>
      </c>
      <c r="J578" s="17">
        <v>0</v>
      </c>
      <c r="K578" s="17" t="s">
        <v>59</v>
      </c>
      <c r="L578" s="18">
        <v>28880.33</v>
      </c>
      <c r="M578" s="18">
        <v>117.8</v>
      </c>
      <c r="N578" s="18">
        <v>5563.87</v>
      </c>
      <c r="O578" s="18">
        <v>34562</v>
      </c>
      <c r="P578" s="18">
        <v>852.99</v>
      </c>
      <c r="Q578" s="18">
        <v>286.01</v>
      </c>
      <c r="R578" s="18">
        <v>0</v>
      </c>
      <c r="S578" s="18">
        <v>1139</v>
      </c>
      <c r="T578" s="18">
        <v>0</v>
      </c>
      <c r="U578" s="18">
        <v>0</v>
      </c>
      <c r="V578" s="18">
        <v>0</v>
      </c>
      <c r="W578" s="18">
        <v>0</v>
      </c>
      <c r="X578" s="18"/>
      <c r="Y578" s="18">
        <v>29733.32</v>
      </c>
      <c r="Z578" s="18">
        <v>5849.88</v>
      </c>
      <c r="AA578" s="18">
        <v>117.8</v>
      </c>
      <c r="AB578" s="18">
        <v>35701</v>
      </c>
    </row>
    <row r="579" spans="1:28" s="15" customFormat="1" ht="14.25" customHeight="1" x14ac:dyDescent="0.25">
      <c r="A579" s="17">
        <v>20</v>
      </c>
      <c r="B579" s="17" t="s">
        <v>888</v>
      </c>
      <c r="C579" s="17" t="s">
        <v>869</v>
      </c>
      <c r="D579" s="17" t="s">
        <v>922</v>
      </c>
      <c r="E579" s="17" t="s">
        <v>923</v>
      </c>
      <c r="F579" s="17" t="s">
        <v>35</v>
      </c>
      <c r="G579" s="17" t="s">
        <v>924</v>
      </c>
      <c r="H579" s="17">
        <v>12455</v>
      </c>
      <c r="I579" s="17">
        <v>12455</v>
      </c>
      <c r="J579" s="17">
        <v>0</v>
      </c>
      <c r="K579" s="17" t="s">
        <v>59</v>
      </c>
      <c r="L579" s="18">
        <v>87798.56</v>
      </c>
      <c r="M579" s="18">
        <v>0</v>
      </c>
      <c r="N579" s="18">
        <v>8575.44</v>
      </c>
      <c r="O579" s="18">
        <v>96374</v>
      </c>
      <c r="P579" s="18">
        <v>852.99</v>
      </c>
      <c r="Q579" s="18">
        <v>874.01</v>
      </c>
      <c r="R579" s="18">
        <v>0</v>
      </c>
      <c r="S579" s="18">
        <v>1727</v>
      </c>
      <c r="T579" s="18">
        <v>0</v>
      </c>
      <c r="U579" s="18">
        <v>0</v>
      </c>
      <c r="V579" s="18">
        <v>0</v>
      </c>
      <c r="W579" s="18">
        <v>0</v>
      </c>
      <c r="X579" s="18"/>
      <c r="Y579" s="18">
        <v>88651.55</v>
      </c>
      <c r="Z579" s="18">
        <v>9449.4500000000007</v>
      </c>
      <c r="AA579" s="18">
        <v>0</v>
      </c>
      <c r="AB579" s="18">
        <v>98101</v>
      </c>
    </row>
    <row r="580" spans="1:28" s="15" customFormat="1" ht="14.25" customHeight="1" x14ac:dyDescent="0.25">
      <c r="A580" s="17">
        <v>21</v>
      </c>
      <c r="B580" s="17" t="s">
        <v>888</v>
      </c>
      <c r="C580" s="17" t="s">
        <v>869</v>
      </c>
      <c r="D580" s="17" t="s">
        <v>925</v>
      </c>
      <c r="E580" s="17" t="s">
        <v>926</v>
      </c>
      <c r="F580" s="17" t="s">
        <v>35</v>
      </c>
      <c r="G580" s="17" t="s">
        <v>924</v>
      </c>
      <c r="H580" s="17">
        <v>84146</v>
      </c>
      <c r="I580" s="17">
        <v>84146</v>
      </c>
      <c r="J580" s="17">
        <v>1727</v>
      </c>
      <c r="K580" s="17" t="s">
        <v>1114</v>
      </c>
      <c r="L580" s="18">
        <v>34540.43</v>
      </c>
      <c r="M580" s="18">
        <v>1624.95</v>
      </c>
      <c r="N580" s="18">
        <v>3456.62</v>
      </c>
      <c r="O580" s="18">
        <v>39622</v>
      </c>
      <c r="P580" s="18">
        <v>10403.24</v>
      </c>
      <c r="Q580" s="18">
        <v>12.61</v>
      </c>
      <c r="R580" s="18">
        <v>777.15</v>
      </c>
      <c r="S580" s="18">
        <v>11193</v>
      </c>
      <c r="T580" s="18">
        <v>10</v>
      </c>
      <c r="U580" s="18">
        <v>0</v>
      </c>
      <c r="V580" s="18">
        <v>0</v>
      </c>
      <c r="W580" s="18">
        <v>0</v>
      </c>
      <c r="X580" s="18"/>
      <c r="Y580" s="18">
        <v>44943.67</v>
      </c>
      <c r="Z580" s="18">
        <v>3469.23</v>
      </c>
      <c r="AA580" s="18">
        <v>2402.1</v>
      </c>
      <c r="AB580" s="18">
        <v>50815</v>
      </c>
    </row>
    <row r="581" spans="1:28" s="15" customFormat="1" ht="14.25" customHeight="1" x14ac:dyDescent="0.25">
      <c r="A581" s="17">
        <v>22</v>
      </c>
      <c r="B581" s="17" t="s">
        <v>927</v>
      </c>
      <c r="C581" s="17" t="s">
        <v>928</v>
      </c>
      <c r="D581" s="17" t="s">
        <v>929</v>
      </c>
      <c r="E581" s="17" t="s">
        <v>930</v>
      </c>
      <c r="F581" s="17" t="s">
        <v>35</v>
      </c>
      <c r="G581" s="17" t="s">
        <v>931</v>
      </c>
      <c r="H581" s="17">
        <v>355</v>
      </c>
      <c r="I581" s="17">
        <v>355</v>
      </c>
      <c r="J581" s="17">
        <v>0</v>
      </c>
      <c r="K581" s="17" t="s">
        <v>59</v>
      </c>
      <c r="L581" s="18">
        <v>12319.14</v>
      </c>
      <c r="M581" s="18">
        <v>152.76</v>
      </c>
      <c r="N581" s="18">
        <v>1144.0999999999999</v>
      </c>
      <c r="O581" s="18">
        <v>13616</v>
      </c>
      <c r="P581" s="18">
        <v>549.85</v>
      </c>
      <c r="Q581" s="18">
        <v>122.15</v>
      </c>
      <c r="R581" s="18">
        <v>0</v>
      </c>
      <c r="S581" s="18">
        <v>672</v>
      </c>
      <c r="T581" s="18">
        <v>0</v>
      </c>
      <c r="U581" s="18">
        <v>0</v>
      </c>
      <c r="V581" s="18">
        <v>0</v>
      </c>
      <c r="W581" s="18">
        <v>0</v>
      </c>
      <c r="X581" s="18"/>
      <c r="Y581" s="18">
        <v>12868.99</v>
      </c>
      <c r="Z581" s="18">
        <v>1266.25</v>
      </c>
      <c r="AA581" s="18">
        <v>152.76</v>
      </c>
      <c r="AB581" s="18">
        <v>14288</v>
      </c>
    </row>
    <row r="582" spans="1:28" s="22" customFormat="1" ht="14.25" customHeight="1" x14ac:dyDescent="0.25">
      <c r="A582" s="19"/>
      <c r="B582" s="19"/>
      <c r="C582" s="10" t="s">
        <v>71</v>
      </c>
      <c r="D582" s="19"/>
      <c r="E582" s="19"/>
      <c r="F582" s="19"/>
      <c r="G582" s="19"/>
      <c r="H582" s="19"/>
      <c r="I582" s="19"/>
      <c r="J582" s="19">
        <f>SUM(J560:J581)</f>
        <v>8595</v>
      </c>
      <c r="K582" s="19"/>
      <c r="L582" s="20">
        <f t="shared" ref="L582:AB582" si="95">SUM(L560:L581)</f>
        <v>2120745.66</v>
      </c>
      <c r="M582" s="20">
        <f t="shared" si="95"/>
        <v>56189.340000000004</v>
      </c>
      <c r="N582" s="20">
        <f t="shared" si="95"/>
        <v>218839</v>
      </c>
      <c r="O582" s="20">
        <f t="shared" si="95"/>
        <v>2395774</v>
      </c>
      <c r="P582" s="20">
        <f t="shared" si="95"/>
        <v>66147.91</v>
      </c>
      <c r="Q582" s="20">
        <f t="shared" si="95"/>
        <v>21005.34</v>
      </c>
      <c r="R582" s="20">
        <f t="shared" si="95"/>
        <v>3867.75</v>
      </c>
      <c r="S582" s="20">
        <f t="shared" si="95"/>
        <v>91021</v>
      </c>
      <c r="T582" s="20">
        <f t="shared" si="95"/>
        <v>51670</v>
      </c>
      <c r="U582" s="20">
        <f t="shared" si="95"/>
        <v>0</v>
      </c>
      <c r="V582" s="20">
        <f t="shared" si="95"/>
        <v>0</v>
      </c>
      <c r="W582" s="20">
        <f t="shared" si="95"/>
        <v>0</v>
      </c>
      <c r="X582" s="20">
        <f t="shared" si="95"/>
        <v>0</v>
      </c>
      <c r="Y582" s="20">
        <f t="shared" si="95"/>
        <v>2186893.5700000003</v>
      </c>
      <c r="Z582" s="20">
        <f t="shared" si="95"/>
        <v>239844.34000000005</v>
      </c>
      <c r="AA582" s="20">
        <f t="shared" si="95"/>
        <v>60057.09</v>
      </c>
      <c r="AB582" s="20">
        <f t="shared" si="95"/>
        <v>2486795</v>
      </c>
    </row>
    <row r="583" spans="1:28" s="15" customFormat="1" ht="14.25" customHeight="1" x14ac:dyDescent="0.25">
      <c r="A583" s="17">
        <v>1</v>
      </c>
      <c r="B583" s="17" t="s">
        <v>872</v>
      </c>
      <c r="C583" s="17" t="s">
        <v>869</v>
      </c>
      <c r="D583" s="17" t="s">
        <v>932</v>
      </c>
      <c r="E583" s="17" t="s">
        <v>933</v>
      </c>
      <c r="F583" s="17" t="s">
        <v>75</v>
      </c>
      <c r="G583" s="17" t="s">
        <v>76</v>
      </c>
      <c r="H583" s="17">
        <v>6261</v>
      </c>
      <c r="I583" s="17">
        <v>6140</v>
      </c>
      <c r="J583" s="17">
        <v>121</v>
      </c>
      <c r="K583" s="17" t="s">
        <v>37</v>
      </c>
      <c r="L583" s="18">
        <v>30075.69</v>
      </c>
      <c r="M583" s="18">
        <v>2210.02</v>
      </c>
      <c r="N583" s="18">
        <v>5212.29</v>
      </c>
      <c r="O583" s="18">
        <v>37498</v>
      </c>
      <c r="P583" s="18">
        <v>1055.8</v>
      </c>
      <c r="Q583" s="18">
        <v>317.77999999999997</v>
      </c>
      <c r="R583" s="18">
        <v>72.42</v>
      </c>
      <c r="S583" s="18">
        <v>1446</v>
      </c>
      <c r="T583" s="18">
        <v>270</v>
      </c>
      <c r="U583" s="18">
        <v>0</v>
      </c>
      <c r="V583" s="18">
        <v>0</v>
      </c>
      <c r="W583" s="18">
        <v>0</v>
      </c>
      <c r="X583" s="18"/>
      <c r="Y583" s="18">
        <v>31131.49</v>
      </c>
      <c r="Z583" s="18">
        <v>5530.07</v>
      </c>
      <c r="AA583" s="18">
        <v>2282.44</v>
      </c>
      <c r="AB583" s="18">
        <v>38944</v>
      </c>
    </row>
    <row r="584" spans="1:28" s="15" customFormat="1" ht="14.25" customHeight="1" x14ac:dyDescent="0.25">
      <c r="A584" s="17">
        <v>2</v>
      </c>
      <c r="B584" s="17" t="s">
        <v>872</v>
      </c>
      <c r="C584" s="17" t="s">
        <v>869</v>
      </c>
      <c r="D584" s="17" t="s">
        <v>934</v>
      </c>
      <c r="E584" s="17" t="s">
        <v>935</v>
      </c>
      <c r="F584" s="17" t="s">
        <v>75</v>
      </c>
      <c r="G584" s="17" t="s">
        <v>76</v>
      </c>
      <c r="H584" s="17">
        <v>8185</v>
      </c>
      <c r="I584" s="17">
        <v>7928</v>
      </c>
      <c r="J584" s="17">
        <v>257</v>
      </c>
      <c r="K584" s="17" t="s">
        <v>37</v>
      </c>
      <c r="L584" s="18">
        <v>26481.599999999999</v>
      </c>
      <c r="M584" s="18">
        <v>3033.23</v>
      </c>
      <c r="N584" s="18">
        <v>1992.17</v>
      </c>
      <c r="O584" s="18">
        <v>31507</v>
      </c>
      <c r="P584" s="18">
        <v>2001.69</v>
      </c>
      <c r="Q584" s="18">
        <v>286.5</v>
      </c>
      <c r="R584" s="18">
        <v>153.81</v>
      </c>
      <c r="S584" s="18">
        <v>2442</v>
      </c>
      <c r="T584" s="18">
        <v>860</v>
      </c>
      <c r="U584" s="18">
        <v>0</v>
      </c>
      <c r="V584" s="18">
        <v>0</v>
      </c>
      <c r="W584" s="18">
        <v>0</v>
      </c>
      <c r="X584" s="18"/>
      <c r="Y584" s="18">
        <v>28483.29</v>
      </c>
      <c r="Z584" s="18">
        <v>2278.67</v>
      </c>
      <c r="AA584" s="18">
        <v>3187.04</v>
      </c>
      <c r="AB584" s="18">
        <v>33949</v>
      </c>
    </row>
    <row r="585" spans="1:28" s="15" customFormat="1" ht="14.25" customHeight="1" x14ac:dyDescent="0.25">
      <c r="A585" s="17">
        <v>3</v>
      </c>
      <c r="B585" s="17" t="s">
        <v>868</v>
      </c>
      <c r="C585" s="17" t="s">
        <v>869</v>
      </c>
      <c r="D585" s="17" t="s">
        <v>936</v>
      </c>
      <c r="E585" s="17" t="s">
        <v>937</v>
      </c>
      <c r="F585" s="17" t="s">
        <v>75</v>
      </c>
      <c r="G585" s="17" t="s">
        <v>516</v>
      </c>
      <c r="H585" s="17">
        <v>2063</v>
      </c>
      <c r="I585" s="17">
        <v>1968</v>
      </c>
      <c r="J585" s="17">
        <v>95</v>
      </c>
      <c r="K585" s="17" t="s">
        <v>37</v>
      </c>
      <c r="L585" s="18">
        <v>37699.17</v>
      </c>
      <c r="M585" s="18">
        <v>2152.2600000000002</v>
      </c>
      <c r="N585" s="18">
        <v>8381.57</v>
      </c>
      <c r="O585" s="18">
        <v>48233</v>
      </c>
      <c r="P585" s="18">
        <v>1088.78</v>
      </c>
      <c r="Q585" s="18">
        <v>393.36</v>
      </c>
      <c r="R585" s="18">
        <v>56.86</v>
      </c>
      <c r="S585" s="18">
        <v>1539</v>
      </c>
      <c r="T585" s="18">
        <v>0</v>
      </c>
      <c r="U585" s="18">
        <v>0</v>
      </c>
      <c r="V585" s="18">
        <v>0</v>
      </c>
      <c r="W585" s="18">
        <v>0</v>
      </c>
      <c r="X585" s="18"/>
      <c r="Y585" s="18">
        <v>38787.949999999997</v>
      </c>
      <c r="Z585" s="18">
        <v>8774.93</v>
      </c>
      <c r="AA585" s="18">
        <v>2209.12</v>
      </c>
      <c r="AB585" s="18">
        <v>49772</v>
      </c>
    </row>
    <row r="586" spans="1:28" s="15" customFormat="1" ht="14.25" customHeight="1" x14ac:dyDescent="0.25">
      <c r="A586" s="17">
        <v>4</v>
      </c>
      <c r="B586" s="17" t="s">
        <v>872</v>
      </c>
      <c r="C586" s="17" t="s">
        <v>869</v>
      </c>
      <c r="D586" s="17" t="s">
        <v>938</v>
      </c>
      <c r="E586" s="17" t="s">
        <v>939</v>
      </c>
      <c r="F586" s="17" t="s">
        <v>75</v>
      </c>
      <c r="G586" s="17" t="s">
        <v>76</v>
      </c>
      <c r="H586" s="17">
        <v>12998</v>
      </c>
      <c r="I586" s="17">
        <v>12177</v>
      </c>
      <c r="J586" s="17">
        <v>821</v>
      </c>
      <c r="K586" s="17" t="s">
        <v>37</v>
      </c>
      <c r="L586" s="18">
        <v>27085.9</v>
      </c>
      <c r="M586" s="18">
        <v>1667.91</v>
      </c>
      <c r="N586" s="18">
        <v>5974.19</v>
      </c>
      <c r="O586" s="18">
        <v>34728</v>
      </c>
      <c r="P586" s="18">
        <v>6145.05</v>
      </c>
      <c r="Q586" s="18">
        <v>285.58</v>
      </c>
      <c r="R586" s="18">
        <v>491.37</v>
      </c>
      <c r="S586" s="18">
        <v>6922</v>
      </c>
      <c r="T586" s="18">
        <v>170</v>
      </c>
      <c r="U586" s="18">
        <v>0</v>
      </c>
      <c r="V586" s="18">
        <v>0</v>
      </c>
      <c r="W586" s="18">
        <v>0</v>
      </c>
      <c r="X586" s="18"/>
      <c r="Y586" s="18">
        <v>33230.949999999997</v>
      </c>
      <c r="Z586" s="18">
        <v>6259.77</v>
      </c>
      <c r="AA586" s="18">
        <v>2159.2800000000002</v>
      </c>
      <c r="AB586" s="18">
        <v>41650</v>
      </c>
    </row>
    <row r="587" spans="1:28" s="15" customFormat="1" ht="14.25" customHeight="1" x14ac:dyDescent="0.25">
      <c r="A587" s="17">
        <v>5</v>
      </c>
      <c r="B587" s="17" t="s">
        <v>872</v>
      </c>
      <c r="C587" s="17" t="s">
        <v>869</v>
      </c>
      <c r="D587" s="17" t="s">
        <v>940</v>
      </c>
      <c r="E587" s="17" t="s">
        <v>941</v>
      </c>
      <c r="F587" s="17" t="s">
        <v>75</v>
      </c>
      <c r="G587" s="17" t="s">
        <v>76</v>
      </c>
      <c r="H587" s="17">
        <v>3186</v>
      </c>
      <c r="I587" s="17">
        <v>3081</v>
      </c>
      <c r="J587" s="17">
        <v>105</v>
      </c>
      <c r="K587" s="17" t="s">
        <v>37</v>
      </c>
      <c r="L587" s="18">
        <v>27239.41</v>
      </c>
      <c r="M587" s="18">
        <v>1676.12</v>
      </c>
      <c r="N587" s="18">
        <v>4916.47</v>
      </c>
      <c r="O587" s="18">
        <v>33832</v>
      </c>
      <c r="P587" s="18">
        <v>1003.99</v>
      </c>
      <c r="Q587" s="18">
        <v>284.17</v>
      </c>
      <c r="R587" s="18">
        <v>62.84</v>
      </c>
      <c r="S587" s="18">
        <v>1351</v>
      </c>
      <c r="T587" s="18">
        <v>0</v>
      </c>
      <c r="U587" s="18">
        <v>0</v>
      </c>
      <c r="V587" s="18">
        <v>0</v>
      </c>
      <c r="W587" s="18">
        <v>0</v>
      </c>
      <c r="X587" s="18"/>
      <c r="Y587" s="18">
        <v>28243.4</v>
      </c>
      <c r="Z587" s="18">
        <v>5200.6400000000003</v>
      </c>
      <c r="AA587" s="18">
        <v>1738.96</v>
      </c>
      <c r="AB587" s="18">
        <v>35183</v>
      </c>
    </row>
    <row r="588" spans="1:28" s="15" customFormat="1" ht="14.25" customHeight="1" x14ac:dyDescent="0.25">
      <c r="A588" s="17">
        <v>6</v>
      </c>
      <c r="B588" s="17" t="s">
        <v>872</v>
      </c>
      <c r="C588" s="17" t="s">
        <v>869</v>
      </c>
      <c r="D588" s="17" t="s">
        <v>942</v>
      </c>
      <c r="E588" s="17" t="s">
        <v>943</v>
      </c>
      <c r="F588" s="17" t="s">
        <v>75</v>
      </c>
      <c r="G588" s="17" t="s">
        <v>76</v>
      </c>
      <c r="H588" s="17">
        <v>3447</v>
      </c>
      <c r="I588" s="17">
        <v>3188</v>
      </c>
      <c r="J588" s="17">
        <v>259</v>
      </c>
      <c r="K588" s="17" t="s">
        <v>37</v>
      </c>
      <c r="L588" s="18">
        <v>68947.66</v>
      </c>
      <c r="M588" s="18">
        <v>5484.94</v>
      </c>
      <c r="N588" s="18">
        <v>18628.400000000001</v>
      </c>
      <c r="O588" s="18">
        <v>93061</v>
      </c>
      <c r="P588" s="18">
        <v>2078.5</v>
      </c>
      <c r="Q588" s="18">
        <v>734.49</v>
      </c>
      <c r="R588" s="18">
        <v>155.01</v>
      </c>
      <c r="S588" s="18">
        <v>2968</v>
      </c>
      <c r="T588" s="18">
        <v>0</v>
      </c>
      <c r="U588" s="18">
        <v>0</v>
      </c>
      <c r="V588" s="18">
        <v>0</v>
      </c>
      <c r="W588" s="18">
        <v>0</v>
      </c>
      <c r="X588" s="18"/>
      <c r="Y588" s="18">
        <v>71026.16</v>
      </c>
      <c r="Z588" s="18">
        <v>19362.89</v>
      </c>
      <c r="AA588" s="18">
        <v>5639.95</v>
      </c>
      <c r="AB588" s="18">
        <v>96029</v>
      </c>
    </row>
    <row r="589" spans="1:28" s="15" customFormat="1" ht="14.25" customHeight="1" x14ac:dyDescent="0.25">
      <c r="A589" s="17">
        <v>7</v>
      </c>
      <c r="B589" s="17" t="s">
        <v>868</v>
      </c>
      <c r="C589" s="17" t="s">
        <v>869</v>
      </c>
      <c r="D589" s="17" t="s">
        <v>944</v>
      </c>
      <c r="E589" s="17" t="s">
        <v>945</v>
      </c>
      <c r="F589" s="17" t="s">
        <v>75</v>
      </c>
      <c r="G589" s="17" t="s">
        <v>946</v>
      </c>
      <c r="H589" s="17">
        <v>0</v>
      </c>
      <c r="I589" s="17">
        <v>0</v>
      </c>
      <c r="J589" s="17">
        <v>130</v>
      </c>
      <c r="K589" s="17" t="s">
        <v>107</v>
      </c>
      <c r="L589" s="18">
        <v>103340.8</v>
      </c>
      <c r="M589" s="18">
        <v>2008.84</v>
      </c>
      <c r="N589" s="18">
        <v>9440.36</v>
      </c>
      <c r="O589" s="18">
        <v>114790</v>
      </c>
      <c r="P589" s="18">
        <v>1058.8</v>
      </c>
      <c r="Q589" s="18">
        <v>1048.4000000000001</v>
      </c>
      <c r="R589" s="18">
        <v>77.8</v>
      </c>
      <c r="S589" s="18">
        <v>2185</v>
      </c>
      <c r="T589" s="18">
        <v>0</v>
      </c>
      <c r="U589" s="18">
        <v>0</v>
      </c>
      <c r="V589" s="18">
        <v>0</v>
      </c>
      <c r="W589" s="18">
        <v>0</v>
      </c>
      <c r="X589" s="18"/>
      <c r="Y589" s="18">
        <v>104399.6</v>
      </c>
      <c r="Z589" s="18">
        <v>10488.76</v>
      </c>
      <c r="AA589" s="18">
        <v>2086.64</v>
      </c>
      <c r="AB589" s="18">
        <v>116975</v>
      </c>
    </row>
    <row r="590" spans="1:28" s="15" customFormat="1" ht="14.25" customHeight="1" x14ac:dyDescent="0.25">
      <c r="A590" s="17">
        <v>8</v>
      </c>
      <c r="B590" s="17" t="s">
        <v>872</v>
      </c>
      <c r="C590" s="17" t="s">
        <v>869</v>
      </c>
      <c r="D590" s="17" t="s">
        <v>947</v>
      </c>
      <c r="E590" s="17" t="s">
        <v>948</v>
      </c>
      <c r="F590" s="17" t="s">
        <v>75</v>
      </c>
      <c r="G590" s="17" t="s">
        <v>949</v>
      </c>
      <c r="H590" s="17">
        <v>360</v>
      </c>
      <c r="I590" s="17">
        <v>360</v>
      </c>
      <c r="J590" s="17">
        <v>298</v>
      </c>
      <c r="K590" s="17" t="s">
        <v>107</v>
      </c>
      <c r="L590" s="18">
        <v>104473.1</v>
      </c>
      <c r="M590" s="18">
        <v>2109.39</v>
      </c>
      <c r="N590" s="18">
        <v>9438.51</v>
      </c>
      <c r="O590" s="18">
        <v>116021</v>
      </c>
      <c r="P590" s="18">
        <v>2264.75</v>
      </c>
      <c r="Q590" s="18">
        <v>1054.9000000000001</v>
      </c>
      <c r="R590" s="18">
        <v>178.35</v>
      </c>
      <c r="S590" s="18">
        <v>3498</v>
      </c>
      <c r="T590" s="18">
        <v>0</v>
      </c>
      <c r="U590" s="18">
        <v>0</v>
      </c>
      <c r="V590" s="18">
        <v>0</v>
      </c>
      <c r="W590" s="18">
        <v>0</v>
      </c>
      <c r="X590" s="18"/>
      <c r="Y590" s="18">
        <v>106737.85</v>
      </c>
      <c r="Z590" s="18">
        <v>10493.41</v>
      </c>
      <c r="AA590" s="18">
        <v>2287.7399999999998</v>
      </c>
      <c r="AB590" s="18">
        <v>119519</v>
      </c>
    </row>
    <row r="591" spans="1:28" s="15" customFormat="1" ht="14.25" customHeight="1" x14ac:dyDescent="0.25">
      <c r="A591" s="17">
        <v>9</v>
      </c>
      <c r="B591" s="17" t="s">
        <v>888</v>
      </c>
      <c r="C591" s="17" t="s">
        <v>869</v>
      </c>
      <c r="D591" s="17" t="s">
        <v>950</v>
      </c>
      <c r="E591" s="17" t="s">
        <v>951</v>
      </c>
      <c r="F591" s="17" t="s">
        <v>75</v>
      </c>
      <c r="G591" s="17" t="s">
        <v>891</v>
      </c>
      <c r="H591" s="17">
        <v>885</v>
      </c>
      <c r="I591" s="17">
        <v>880</v>
      </c>
      <c r="J591" s="17">
        <v>5</v>
      </c>
      <c r="K591" s="17" t="s">
        <v>37</v>
      </c>
      <c r="L591" s="18">
        <v>10520.97</v>
      </c>
      <c r="M591" s="18">
        <v>8.98</v>
      </c>
      <c r="N591" s="18">
        <v>2006.05</v>
      </c>
      <c r="O591" s="18">
        <v>12536</v>
      </c>
      <c r="P591" s="18">
        <v>222.93</v>
      </c>
      <c r="Q591" s="18">
        <v>104.08</v>
      </c>
      <c r="R591" s="18">
        <v>2.99</v>
      </c>
      <c r="S591" s="18">
        <v>330</v>
      </c>
      <c r="T591" s="18">
        <v>0</v>
      </c>
      <c r="U591" s="18">
        <v>0</v>
      </c>
      <c r="V591" s="18">
        <v>0</v>
      </c>
      <c r="W591" s="18">
        <v>0</v>
      </c>
      <c r="X591" s="18"/>
      <c r="Y591" s="18">
        <v>10743.9</v>
      </c>
      <c r="Z591" s="18">
        <v>2110.13</v>
      </c>
      <c r="AA591" s="18">
        <v>11.97</v>
      </c>
      <c r="AB591" s="18">
        <v>12866</v>
      </c>
    </row>
    <row r="592" spans="1:28" s="15" customFormat="1" ht="14.25" customHeight="1" x14ac:dyDescent="0.25">
      <c r="A592" s="17">
        <v>10</v>
      </c>
      <c r="B592" s="17" t="s">
        <v>888</v>
      </c>
      <c r="C592" s="17" t="s">
        <v>869</v>
      </c>
      <c r="D592" s="17" t="s">
        <v>952</v>
      </c>
      <c r="E592" s="17" t="s">
        <v>953</v>
      </c>
      <c r="F592" s="17" t="s">
        <v>75</v>
      </c>
      <c r="G592" s="17" t="s">
        <v>891</v>
      </c>
      <c r="H592" s="17">
        <v>7250</v>
      </c>
      <c r="I592" s="17">
        <v>7250</v>
      </c>
      <c r="J592" s="17">
        <v>1440</v>
      </c>
      <c r="K592" s="17" t="s">
        <v>769</v>
      </c>
      <c r="L592" s="18">
        <v>92921.38</v>
      </c>
      <c r="M592" s="18">
        <v>4162.5</v>
      </c>
      <c r="N592" s="18">
        <v>23071.119999999999</v>
      </c>
      <c r="O592" s="18">
        <v>120155</v>
      </c>
      <c r="P592" s="18">
        <v>10839.65</v>
      </c>
      <c r="Q592" s="18">
        <v>918.51</v>
      </c>
      <c r="R592" s="18">
        <v>861.84</v>
      </c>
      <c r="S592" s="18">
        <v>12620</v>
      </c>
      <c r="T592" s="18">
        <v>0</v>
      </c>
      <c r="U592" s="18">
        <v>0</v>
      </c>
      <c r="V592" s="18">
        <v>0</v>
      </c>
      <c r="W592" s="18">
        <v>0</v>
      </c>
      <c r="X592" s="18"/>
      <c r="Y592" s="18">
        <v>103761.03</v>
      </c>
      <c r="Z592" s="18">
        <v>23989.63</v>
      </c>
      <c r="AA592" s="18">
        <v>5024.34</v>
      </c>
      <c r="AB592" s="18">
        <v>132775</v>
      </c>
    </row>
    <row r="593" spans="1:31" s="15" customFormat="1" ht="14.25" customHeight="1" x14ac:dyDescent="0.25">
      <c r="A593" s="17">
        <v>11</v>
      </c>
      <c r="B593" s="17" t="s">
        <v>888</v>
      </c>
      <c r="C593" s="17" t="s">
        <v>869</v>
      </c>
      <c r="D593" s="17" t="s">
        <v>954</v>
      </c>
      <c r="E593" s="17" t="s">
        <v>955</v>
      </c>
      <c r="F593" s="17" t="s">
        <v>75</v>
      </c>
      <c r="G593" s="17" t="s">
        <v>891</v>
      </c>
      <c r="H593" s="17">
        <v>13802</v>
      </c>
      <c r="I593" s="17">
        <v>13802</v>
      </c>
      <c r="J593" s="17">
        <v>954</v>
      </c>
      <c r="K593" s="17" t="s">
        <v>769</v>
      </c>
      <c r="L593" s="18">
        <v>145282.39000000001</v>
      </c>
      <c r="M593" s="18">
        <v>10308.280000000001</v>
      </c>
      <c r="N593" s="18">
        <v>17942.330000000002</v>
      </c>
      <c r="O593" s="18">
        <v>173533</v>
      </c>
      <c r="P593" s="18">
        <v>7599.73</v>
      </c>
      <c r="Q593" s="18">
        <v>1519.3</v>
      </c>
      <c r="R593" s="18">
        <v>570.97</v>
      </c>
      <c r="S593" s="18">
        <v>9690</v>
      </c>
      <c r="T593" s="18">
        <v>8620</v>
      </c>
      <c r="U593" s="18">
        <v>0</v>
      </c>
      <c r="V593" s="18">
        <v>0</v>
      </c>
      <c r="W593" s="18">
        <v>0</v>
      </c>
      <c r="X593" s="18"/>
      <c r="Y593" s="18">
        <v>152882.12</v>
      </c>
      <c r="Z593" s="18">
        <v>19461.63</v>
      </c>
      <c r="AA593" s="18">
        <v>10879.25</v>
      </c>
      <c r="AB593" s="18">
        <v>183223</v>
      </c>
    </row>
    <row r="594" spans="1:31" s="15" customFormat="1" ht="14.25" customHeight="1" x14ac:dyDescent="0.25">
      <c r="A594" s="17">
        <v>12</v>
      </c>
      <c r="B594" s="17" t="s">
        <v>888</v>
      </c>
      <c r="C594" s="17" t="s">
        <v>869</v>
      </c>
      <c r="D594" s="17" t="s">
        <v>956</v>
      </c>
      <c r="E594" s="17" t="s">
        <v>957</v>
      </c>
      <c r="F594" s="17" t="s">
        <v>75</v>
      </c>
      <c r="G594" s="17" t="s">
        <v>891</v>
      </c>
      <c r="H594" s="17">
        <v>6234</v>
      </c>
      <c r="I594" s="17">
        <v>6102</v>
      </c>
      <c r="J594" s="17">
        <v>132</v>
      </c>
      <c r="K594" s="17" t="s">
        <v>37</v>
      </c>
      <c r="L594" s="18">
        <v>52477.95</v>
      </c>
      <c r="M594" s="18">
        <v>1336.07</v>
      </c>
      <c r="N594" s="18">
        <v>5448.98</v>
      </c>
      <c r="O594" s="18">
        <v>59263</v>
      </c>
      <c r="P594" s="18">
        <v>1135.1400000000001</v>
      </c>
      <c r="Q594" s="18">
        <v>528.86</v>
      </c>
      <c r="R594" s="18">
        <v>79</v>
      </c>
      <c r="S594" s="18">
        <v>1743</v>
      </c>
      <c r="T594" s="18">
        <v>180</v>
      </c>
      <c r="U594" s="18">
        <v>0</v>
      </c>
      <c r="V594" s="18">
        <v>0</v>
      </c>
      <c r="W594" s="18">
        <v>0</v>
      </c>
      <c r="X594" s="18"/>
      <c r="Y594" s="18">
        <v>53613.09</v>
      </c>
      <c r="Z594" s="18">
        <v>5977.84</v>
      </c>
      <c r="AA594" s="18">
        <v>1415.07</v>
      </c>
      <c r="AB594" s="18">
        <v>61006</v>
      </c>
    </row>
    <row r="595" spans="1:31" s="15" customFormat="1" ht="14.25" customHeight="1" x14ac:dyDescent="0.25">
      <c r="A595" s="17">
        <v>13</v>
      </c>
      <c r="B595" s="17" t="s">
        <v>888</v>
      </c>
      <c r="C595" s="17" t="s">
        <v>869</v>
      </c>
      <c r="D595" s="17" t="s">
        <v>958</v>
      </c>
      <c r="E595" s="17" t="s">
        <v>959</v>
      </c>
      <c r="F595" s="17" t="s">
        <v>75</v>
      </c>
      <c r="G595" s="17" t="s">
        <v>891</v>
      </c>
      <c r="H595" s="17">
        <v>2897</v>
      </c>
      <c r="I595" s="17">
        <v>2681</v>
      </c>
      <c r="J595" s="17">
        <v>216</v>
      </c>
      <c r="K595" s="17" t="s">
        <v>37</v>
      </c>
      <c r="L595" s="18">
        <v>36244.42</v>
      </c>
      <c r="M595" s="18">
        <v>1945.16</v>
      </c>
      <c r="N595" s="18">
        <v>6668.42</v>
      </c>
      <c r="O595" s="18">
        <v>44858</v>
      </c>
      <c r="P595" s="18">
        <v>1926.09</v>
      </c>
      <c r="Q595" s="18">
        <v>375.63</v>
      </c>
      <c r="R595" s="18">
        <v>129.28</v>
      </c>
      <c r="S595" s="18">
        <v>2431</v>
      </c>
      <c r="T595" s="18">
        <v>0</v>
      </c>
      <c r="U595" s="18">
        <v>0</v>
      </c>
      <c r="V595" s="18">
        <v>0</v>
      </c>
      <c r="W595" s="18">
        <v>0</v>
      </c>
      <c r="X595" s="18"/>
      <c r="Y595" s="18">
        <v>38170.51</v>
      </c>
      <c r="Z595" s="18">
        <v>7044.05</v>
      </c>
      <c r="AA595" s="18">
        <v>2074.44</v>
      </c>
      <c r="AB595" s="18">
        <v>47289</v>
      </c>
    </row>
    <row r="596" spans="1:31" s="15" customFormat="1" ht="14.25" customHeight="1" x14ac:dyDescent="0.25">
      <c r="A596" s="17">
        <v>14</v>
      </c>
      <c r="B596" s="17" t="s">
        <v>888</v>
      </c>
      <c r="C596" s="17" t="s">
        <v>869</v>
      </c>
      <c r="D596" s="17" t="s">
        <v>960</v>
      </c>
      <c r="E596" s="17" t="s">
        <v>961</v>
      </c>
      <c r="F596" s="17" t="s">
        <v>75</v>
      </c>
      <c r="G596" s="17" t="s">
        <v>906</v>
      </c>
      <c r="H596" s="17">
        <v>9578</v>
      </c>
      <c r="I596" s="17">
        <v>9578</v>
      </c>
      <c r="J596" s="17">
        <v>65</v>
      </c>
      <c r="K596" s="17" t="s">
        <v>769</v>
      </c>
      <c r="L596" s="18">
        <v>61018.85</v>
      </c>
      <c r="M596" s="18">
        <v>4341.59</v>
      </c>
      <c r="N596" s="18">
        <v>12197.56</v>
      </c>
      <c r="O596" s="18">
        <v>77558</v>
      </c>
      <c r="P596" s="18">
        <v>654.62</v>
      </c>
      <c r="Q596" s="18">
        <v>650.48</v>
      </c>
      <c r="R596" s="18">
        <v>38.9</v>
      </c>
      <c r="S596" s="18">
        <v>1344</v>
      </c>
      <c r="T596" s="18">
        <v>1130</v>
      </c>
      <c r="U596" s="18">
        <v>0</v>
      </c>
      <c r="V596" s="18">
        <v>0</v>
      </c>
      <c r="W596" s="18">
        <v>0</v>
      </c>
      <c r="X596" s="18"/>
      <c r="Y596" s="18">
        <v>61673.47</v>
      </c>
      <c r="Z596" s="18">
        <v>12848.04</v>
      </c>
      <c r="AA596" s="18">
        <v>4380.49</v>
      </c>
      <c r="AB596" s="18">
        <v>78902</v>
      </c>
    </row>
    <row r="597" spans="1:31" s="15" customFormat="1" ht="14.25" customHeight="1" x14ac:dyDescent="0.25">
      <c r="A597" s="17">
        <v>15</v>
      </c>
      <c r="B597" s="17" t="s">
        <v>888</v>
      </c>
      <c r="C597" s="17" t="s">
        <v>869</v>
      </c>
      <c r="D597" s="17" t="s">
        <v>962</v>
      </c>
      <c r="E597" s="17" t="s">
        <v>963</v>
      </c>
      <c r="F597" s="17" t="s">
        <v>75</v>
      </c>
      <c r="G597" s="17" t="s">
        <v>964</v>
      </c>
      <c r="H597" s="17">
        <v>0</v>
      </c>
      <c r="I597" s="17">
        <v>0</v>
      </c>
      <c r="J597" s="17">
        <v>0</v>
      </c>
      <c r="K597" s="17" t="s">
        <v>59</v>
      </c>
      <c r="L597" s="18">
        <v>92572.75</v>
      </c>
      <c r="M597" s="18">
        <v>213.84</v>
      </c>
      <c r="N597" s="18">
        <v>17503.41</v>
      </c>
      <c r="O597" s="18">
        <v>110290</v>
      </c>
      <c r="P597" s="18">
        <v>124.71</v>
      </c>
      <c r="Q597" s="18">
        <v>927.29</v>
      </c>
      <c r="R597" s="18">
        <v>0</v>
      </c>
      <c r="S597" s="18">
        <v>1052</v>
      </c>
      <c r="T597" s="18">
        <v>0</v>
      </c>
      <c r="U597" s="18">
        <v>0</v>
      </c>
      <c r="V597" s="18">
        <v>0</v>
      </c>
      <c r="W597" s="18">
        <v>0</v>
      </c>
      <c r="X597" s="18"/>
      <c r="Y597" s="18">
        <v>92697.46</v>
      </c>
      <c r="Z597" s="18">
        <v>18430.7</v>
      </c>
      <c r="AA597" s="18">
        <v>213.84</v>
      </c>
      <c r="AB597" s="18">
        <v>111342</v>
      </c>
    </row>
    <row r="598" spans="1:31" s="15" customFormat="1" ht="14.25" customHeight="1" x14ac:dyDescent="0.25">
      <c r="A598" s="17">
        <v>16</v>
      </c>
      <c r="B598" s="17" t="s">
        <v>888</v>
      </c>
      <c r="C598" s="17" t="s">
        <v>869</v>
      </c>
      <c r="D598" s="17" t="s">
        <v>965</v>
      </c>
      <c r="E598" s="17" t="s">
        <v>966</v>
      </c>
      <c r="F598" s="17" t="s">
        <v>75</v>
      </c>
      <c r="G598" s="17" t="s">
        <v>967</v>
      </c>
      <c r="H598" s="17">
        <v>0</v>
      </c>
      <c r="I598" s="17">
        <v>0</v>
      </c>
      <c r="J598" s="17">
        <v>0</v>
      </c>
      <c r="K598" s="17" t="s">
        <v>302</v>
      </c>
      <c r="L598" s="18">
        <v>92572.7</v>
      </c>
      <c r="M598" s="18">
        <v>213.84</v>
      </c>
      <c r="N598" s="18">
        <v>17503.46</v>
      </c>
      <c r="O598" s="18">
        <v>110290</v>
      </c>
      <c r="P598" s="18">
        <v>124.72</v>
      </c>
      <c r="Q598" s="18">
        <v>927.28</v>
      </c>
      <c r="R598" s="18">
        <v>0</v>
      </c>
      <c r="S598" s="18">
        <v>1052</v>
      </c>
      <c r="T598" s="18">
        <v>0</v>
      </c>
      <c r="U598" s="18">
        <v>0</v>
      </c>
      <c r="V598" s="18">
        <v>0</v>
      </c>
      <c r="W598" s="18">
        <v>0</v>
      </c>
      <c r="X598" s="18"/>
      <c r="Y598" s="18">
        <v>92697.42</v>
      </c>
      <c r="Z598" s="18">
        <v>18430.740000000002</v>
      </c>
      <c r="AA598" s="18">
        <v>213.84</v>
      </c>
      <c r="AB598" s="18">
        <v>111342</v>
      </c>
    </row>
    <row r="599" spans="1:31" s="15" customFormat="1" ht="14.25" customHeight="1" x14ac:dyDescent="0.25">
      <c r="A599" s="17">
        <v>17</v>
      </c>
      <c r="B599" s="17" t="s">
        <v>888</v>
      </c>
      <c r="C599" s="17" t="s">
        <v>869</v>
      </c>
      <c r="D599" s="17" t="s">
        <v>968</v>
      </c>
      <c r="E599" s="17" t="s">
        <v>969</v>
      </c>
      <c r="F599" s="17" t="s">
        <v>75</v>
      </c>
      <c r="G599" s="17" t="s">
        <v>967</v>
      </c>
      <c r="H599" s="17">
        <v>0</v>
      </c>
      <c r="I599" s="17">
        <v>0</v>
      </c>
      <c r="J599" s="17">
        <v>0</v>
      </c>
      <c r="K599" s="17" t="s">
        <v>59</v>
      </c>
      <c r="L599" s="18">
        <v>79778.399999999994</v>
      </c>
      <c r="M599" s="18">
        <v>0</v>
      </c>
      <c r="N599" s="18">
        <v>8256.6</v>
      </c>
      <c r="O599" s="18">
        <v>88035</v>
      </c>
      <c r="P599" s="18">
        <v>124.8</v>
      </c>
      <c r="Q599" s="18">
        <v>797.2</v>
      </c>
      <c r="R599" s="18">
        <v>0</v>
      </c>
      <c r="S599" s="18">
        <v>922</v>
      </c>
      <c r="T599" s="18">
        <v>0</v>
      </c>
      <c r="U599" s="18">
        <v>0</v>
      </c>
      <c r="V599" s="18">
        <v>0</v>
      </c>
      <c r="W599" s="18">
        <v>0</v>
      </c>
      <c r="X599" s="18"/>
      <c r="Y599" s="18">
        <v>79903.199999999997</v>
      </c>
      <c r="Z599" s="18">
        <v>9053.7999999999993</v>
      </c>
      <c r="AA599" s="18">
        <v>0</v>
      </c>
      <c r="AB599" s="18">
        <v>88957</v>
      </c>
    </row>
    <row r="600" spans="1:31" s="15" customFormat="1" ht="14.25" customHeight="1" x14ac:dyDescent="0.25">
      <c r="A600" s="17">
        <v>18</v>
      </c>
      <c r="B600" s="17" t="s">
        <v>970</v>
      </c>
      <c r="C600" s="17" t="s">
        <v>869</v>
      </c>
      <c r="D600" s="17" t="s">
        <v>971</v>
      </c>
      <c r="E600" s="17" t="s">
        <v>972</v>
      </c>
      <c r="F600" s="17" t="s">
        <v>75</v>
      </c>
      <c r="G600" s="17" t="s">
        <v>973</v>
      </c>
      <c r="H600" s="17">
        <v>4658</v>
      </c>
      <c r="I600" s="17">
        <v>4658</v>
      </c>
      <c r="J600" s="17">
        <v>0</v>
      </c>
      <c r="K600" s="17" t="s">
        <v>59</v>
      </c>
      <c r="L600" s="18">
        <v>58963.49</v>
      </c>
      <c r="M600" s="18">
        <v>4975.6899999999996</v>
      </c>
      <c r="N600" s="18">
        <v>9486.82</v>
      </c>
      <c r="O600" s="18">
        <v>73426</v>
      </c>
      <c r="P600" s="18">
        <v>125.19</v>
      </c>
      <c r="Q600" s="18">
        <v>638.80999999999995</v>
      </c>
      <c r="R600" s="18">
        <v>0</v>
      </c>
      <c r="S600" s="18">
        <v>764</v>
      </c>
      <c r="T600" s="18">
        <v>0</v>
      </c>
      <c r="U600" s="18">
        <v>0</v>
      </c>
      <c r="V600" s="18">
        <v>0</v>
      </c>
      <c r="W600" s="18">
        <v>0</v>
      </c>
      <c r="X600" s="18"/>
      <c r="Y600" s="18">
        <v>59088.68</v>
      </c>
      <c r="Z600" s="18">
        <v>10125.629999999999</v>
      </c>
      <c r="AA600" s="18">
        <v>4975.6899999999996</v>
      </c>
      <c r="AB600" s="18">
        <v>74190</v>
      </c>
    </row>
    <row r="601" spans="1:31" s="15" customFormat="1" ht="14.25" customHeight="1" x14ac:dyDescent="0.25">
      <c r="A601" s="17">
        <v>19</v>
      </c>
      <c r="B601" s="17" t="s">
        <v>888</v>
      </c>
      <c r="C601" s="17" t="s">
        <v>869</v>
      </c>
      <c r="D601" s="17" t="s">
        <v>974</v>
      </c>
      <c r="E601" s="17" t="s">
        <v>975</v>
      </c>
      <c r="F601" s="17" t="s">
        <v>75</v>
      </c>
      <c r="G601" s="17" t="s">
        <v>976</v>
      </c>
      <c r="H601" s="17">
        <v>0</v>
      </c>
      <c r="I601" s="17">
        <v>0</v>
      </c>
      <c r="J601" s="17">
        <v>0</v>
      </c>
      <c r="K601" s="17" t="s">
        <v>59</v>
      </c>
      <c r="L601" s="18">
        <v>77455.509999999995</v>
      </c>
      <c r="M601" s="18">
        <v>5141.88</v>
      </c>
      <c r="N601" s="18">
        <v>21696.61</v>
      </c>
      <c r="O601" s="18">
        <v>104294</v>
      </c>
      <c r="P601" s="18">
        <v>124.61</v>
      </c>
      <c r="Q601" s="18">
        <v>825.39</v>
      </c>
      <c r="R601" s="18">
        <v>0</v>
      </c>
      <c r="S601" s="18">
        <v>950</v>
      </c>
      <c r="T601" s="18">
        <v>0</v>
      </c>
      <c r="U601" s="18">
        <v>0</v>
      </c>
      <c r="V601" s="18">
        <v>0</v>
      </c>
      <c r="W601" s="18">
        <v>0</v>
      </c>
      <c r="X601" s="18"/>
      <c r="Y601" s="18">
        <v>77580.12</v>
      </c>
      <c r="Z601" s="18">
        <v>22522</v>
      </c>
      <c r="AA601" s="18">
        <v>5141.88</v>
      </c>
      <c r="AB601" s="18">
        <v>105244</v>
      </c>
    </row>
    <row r="602" spans="1:31" s="12" customFormat="1" ht="16.5" customHeight="1" x14ac:dyDescent="0.25">
      <c r="A602" s="10"/>
      <c r="B602" s="10"/>
      <c r="C602" s="10" t="s">
        <v>71</v>
      </c>
      <c r="D602" s="10"/>
      <c r="E602" s="10"/>
      <c r="F602" s="10"/>
      <c r="G602" s="10"/>
      <c r="H602" s="10"/>
      <c r="I602" s="10"/>
      <c r="J602" s="11">
        <f>SUM(J583:J601)</f>
        <v>4898</v>
      </c>
      <c r="K602" s="10"/>
      <c r="L602" s="11">
        <f t="shared" ref="L602:AB602" si="96">SUM(L583:L601)</f>
        <v>1225152.1399999999</v>
      </c>
      <c r="M602" s="11">
        <f t="shared" si="96"/>
        <v>52990.54</v>
      </c>
      <c r="N602" s="11">
        <f t="shared" si="96"/>
        <v>205765.32</v>
      </c>
      <c r="O602" s="11">
        <f t="shared" si="96"/>
        <v>1483908</v>
      </c>
      <c r="P602" s="11">
        <f t="shared" si="96"/>
        <v>39699.550000000003</v>
      </c>
      <c r="Q602" s="11">
        <f t="shared" si="96"/>
        <v>12618.010000000002</v>
      </c>
      <c r="R602" s="11">
        <f t="shared" si="96"/>
        <v>2931.4400000000005</v>
      </c>
      <c r="S602" s="11">
        <f t="shared" si="96"/>
        <v>55249</v>
      </c>
      <c r="T602" s="11">
        <f t="shared" si="96"/>
        <v>11230</v>
      </c>
      <c r="U602" s="11">
        <f t="shared" si="96"/>
        <v>0</v>
      </c>
      <c r="V602" s="11">
        <f t="shared" si="96"/>
        <v>0</v>
      </c>
      <c r="W602" s="11">
        <f t="shared" si="96"/>
        <v>0</v>
      </c>
      <c r="X602" s="11">
        <f t="shared" si="96"/>
        <v>0</v>
      </c>
      <c r="Y602" s="11">
        <f t="shared" si="96"/>
        <v>1264851.69</v>
      </c>
      <c r="Z602" s="11">
        <f t="shared" si="96"/>
        <v>218383.33000000002</v>
      </c>
      <c r="AA602" s="11">
        <f t="shared" si="96"/>
        <v>55921.979999999989</v>
      </c>
      <c r="AB602" s="11">
        <f t="shared" si="96"/>
        <v>1539157</v>
      </c>
    </row>
    <row r="603" spans="1:31" s="12" customFormat="1" ht="16.5" customHeight="1" x14ac:dyDescent="0.25">
      <c r="A603" s="10"/>
      <c r="B603" s="10"/>
      <c r="C603" s="10" t="s">
        <v>119</v>
      </c>
      <c r="D603" s="10"/>
      <c r="E603" s="10"/>
      <c r="F603" s="10"/>
      <c r="G603" s="10"/>
      <c r="H603" s="10"/>
      <c r="I603" s="10"/>
      <c r="J603" s="11">
        <f>J602+J582</f>
        <v>13493</v>
      </c>
      <c r="K603" s="11"/>
      <c r="L603" s="11">
        <f t="shared" ref="L603:S603" si="97">L602+L582</f>
        <v>3345897.8</v>
      </c>
      <c r="M603" s="11">
        <f t="shared" si="97"/>
        <v>109179.88</v>
      </c>
      <c r="N603" s="11">
        <f t="shared" si="97"/>
        <v>424604.32</v>
      </c>
      <c r="O603" s="11">
        <f t="shared" si="97"/>
        <v>3879682</v>
      </c>
      <c r="P603" s="11">
        <f t="shared" si="97"/>
        <v>105847.46</v>
      </c>
      <c r="Q603" s="11">
        <f t="shared" si="97"/>
        <v>33623.350000000006</v>
      </c>
      <c r="R603" s="11">
        <f t="shared" si="97"/>
        <v>6799.1900000000005</v>
      </c>
      <c r="S603" s="11">
        <f t="shared" si="97"/>
        <v>146270</v>
      </c>
      <c r="T603" s="11">
        <f>T602+T582</f>
        <v>62900</v>
      </c>
      <c r="U603" s="11">
        <f t="shared" ref="U603:AA603" si="98">U602+U582</f>
        <v>0</v>
      </c>
      <c r="V603" s="11">
        <f t="shared" si="98"/>
        <v>0</v>
      </c>
      <c r="W603" s="11">
        <f t="shared" si="98"/>
        <v>0</v>
      </c>
      <c r="X603" s="11">
        <f t="shared" si="98"/>
        <v>0</v>
      </c>
      <c r="Y603" s="11">
        <f t="shared" si="98"/>
        <v>3451745.2600000002</v>
      </c>
      <c r="Z603" s="11">
        <f t="shared" si="98"/>
        <v>458227.67000000004</v>
      </c>
      <c r="AA603" s="11">
        <f t="shared" si="98"/>
        <v>115979.06999999998</v>
      </c>
      <c r="AB603" s="11">
        <f>AB602+AB582</f>
        <v>4025952</v>
      </c>
    </row>
    <row r="604" spans="1:31" ht="18.75" customHeight="1" x14ac:dyDescent="0.25">
      <c r="O604" s="34"/>
    </row>
    <row r="605" spans="1:31" ht="18.75" customHeight="1" x14ac:dyDescent="0.25"/>
    <row r="606" spans="1:31" ht="15.75" x14ac:dyDescent="0.25">
      <c r="E606" s="13" t="s">
        <v>120</v>
      </c>
      <c r="G606" s="14"/>
      <c r="H606" s="14"/>
      <c r="I606" s="14"/>
      <c r="J606" s="14"/>
      <c r="K606" s="14"/>
      <c r="L606" s="13" t="s">
        <v>122</v>
      </c>
      <c r="M606" s="13"/>
      <c r="O606" s="14"/>
      <c r="Q606" s="14"/>
      <c r="R606" s="13" t="s">
        <v>121</v>
      </c>
      <c r="T606" s="14"/>
      <c r="U606" s="14"/>
      <c r="W606" s="14"/>
      <c r="X606" s="14"/>
      <c r="Y606" s="13" t="s">
        <v>123</v>
      </c>
      <c r="Z606" s="14"/>
      <c r="AA606" s="14"/>
      <c r="AB606" s="14"/>
    </row>
    <row r="607" spans="1:31" s="39" customFormat="1" ht="15.75" x14ac:dyDescent="0.25">
      <c r="E607" s="38" t="s">
        <v>124</v>
      </c>
      <c r="G607" s="40"/>
      <c r="H607" s="40"/>
      <c r="I607" s="40"/>
      <c r="J607" s="40"/>
      <c r="K607" s="40"/>
      <c r="L607" s="38" t="s">
        <v>124</v>
      </c>
      <c r="M607" s="38"/>
      <c r="O607" s="40"/>
      <c r="Q607" s="40"/>
      <c r="R607" s="38" t="s">
        <v>124</v>
      </c>
      <c r="T607" s="40"/>
      <c r="U607" s="40"/>
      <c r="W607" s="40"/>
      <c r="X607" s="40"/>
      <c r="Y607" s="38" t="s">
        <v>124</v>
      </c>
      <c r="Z607" s="40"/>
      <c r="AA607" s="40"/>
      <c r="AB607" s="40"/>
    </row>
    <row r="608" spans="1:31" ht="32.25" customHeight="1" x14ac:dyDescent="0.55000000000000004">
      <c r="A608" s="75" t="s">
        <v>0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1"/>
      <c r="AD608" s="1"/>
      <c r="AE608" s="1"/>
    </row>
    <row r="609" spans="1:31" ht="21.75" customHeight="1" x14ac:dyDescent="0.4">
      <c r="A609" s="76" t="s">
        <v>1709</v>
      </c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2"/>
      <c r="AD609" s="2"/>
      <c r="AE609" s="2"/>
    </row>
    <row r="610" spans="1:31" s="5" customFormat="1" ht="20.25" customHeight="1" x14ac:dyDescent="0.35">
      <c r="A610" s="3" t="s">
        <v>1</v>
      </c>
      <c r="B610" s="4"/>
      <c r="C610" s="3"/>
      <c r="D610" s="3"/>
      <c r="F610" s="3" t="s">
        <v>918</v>
      </c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s="7" customFormat="1" ht="75.75" customHeight="1" x14ac:dyDescent="0.25">
      <c r="A611" s="6" t="s">
        <v>3</v>
      </c>
      <c r="B611" s="6" t="s">
        <v>4</v>
      </c>
      <c r="C611" s="6" t="s">
        <v>5</v>
      </c>
      <c r="D611" s="6" t="s">
        <v>6</v>
      </c>
      <c r="E611" s="6" t="s">
        <v>7</v>
      </c>
      <c r="F611" s="6" t="s">
        <v>8</v>
      </c>
      <c r="G611" s="6" t="s">
        <v>9</v>
      </c>
      <c r="H611" s="6" t="s">
        <v>10</v>
      </c>
      <c r="I611" s="6" t="s">
        <v>11</v>
      </c>
      <c r="J611" s="6" t="s">
        <v>12</v>
      </c>
      <c r="K611" s="6" t="s">
        <v>13</v>
      </c>
      <c r="L611" s="6" t="s">
        <v>14</v>
      </c>
      <c r="M611" s="6" t="s">
        <v>15</v>
      </c>
      <c r="N611" s="6" t="s">
        <v>16</v>
      </c>
      <c r="O611" s="6" t="s">
        <v>17</v>
      </c>
      <c r="P611" s="6" t="s">
        <v>18</v>
      </c>
      <c r="Q611" s="6" t="s">
        <v>19</v>
      </c>
      <c r="R611" s="6" t="s">
        <v>20</v>
      </c>
      <c r="S611" s="6" t="s">
        <v>21</v>
      </c>
      <c r="T611" s="6" t="s">
        <v>22</v>
      </c>
      <c r="U611" s="6" t="s">
        <v>23</v>
      </c>
      <c r="V611" s="6" t="s">
        <v>24</v>
      </c>
      <c r="W611" s="6" t="s">
        <v>25</v>
      </c>
      <c r="X611" s="6" t="s">
        <v>26</v>
      </c>
      <c r="Y611" s="6" t="s">
        <v>27</v>
      </c>
      <c r="Z611" s="6" t="s">
        <v>28</v>
      </c>
      <c r="AA611" s="6" t="s">
        <v>29</v>
      </c>
      <c r="AB611" s="6" t="s">
        <v>30</v>
      </c>
    </row>
    <row r="612" spans="1:31" s="15" customFormat="1" ht="14.25" customHeight="1" x14ac:dyDescent="0.25">
      <c r="A612" s="17">
        <v>1</v>
      </c>
      <c r="B612" s="17" t="s">
        <v>868</v>
      </c>
      <c r="C612" s="17" t="s">
        <v>869</v>
      </c>
      <c r="D612" s="17" t="s">
        <v>870</v>
      </c>
      <c r="E612" s="17" t="s">
        <v>871</v>
      </c>
      <c r="F612" s="17" t="s">
        <v>35</v>
      </c>
      <c r="G612" s="17" t="s">
        <v>144</v>
      </c>
      <c r="H612" s="17">
        <v>51513</v>
      </c>
      <c r="I612" s="17">
        <v>50025</v>
      </c>
      <c r="J612" s="17">
        <v>1488</v>
      </c>
      <c r="K612" s="17" t="s">
        <v>37</v>
      </c>
      <c r="L612" s="18">
        <v>184646.52</v>
      </c>
      <c r="M612" s="18">
        <v>14157.69</v>
      </c>
      <c r="N612" s="18">
        <v>7180.79</v>
      </c>
      <c r="O612" s="18">
        <v>205985</v>
      </c>
      <c r="P612" s="18">
        <v>10043.17</v>
      </c>
      <c r="Q612" s="18">
        <v>1933.23</v>
      </c>
      <c r="R612" s="18">
        <v>669.6</v>
      </c>
      <c r="S612" s="18">
        <v>12646</v>
      </c>
      <c r="T612" s="18">
        <v>0</v>
      </c>
      <c r="U612" s="18">
        <v>0</v>
      </c>
      <c r="V612" s="18">
        <v>0</v>
      </c>
      <c r="W612" s="18">
        <v>0</v>
      </c>
      <c r="X612" s="18">
        <v>0</v>
      </c>
      <c r="Y612" s="18">
        <v>194689.69</v>
      </c>
      <c r="Z612" s="18">
        <v>16090.92</v>
      </c>
      <c r="AA612" s="18">
        <v>7850.39</v>
      </c>
      <c r="AB612" s="18">
        <v>218631</v>
      </c>
    </row>
    <row r="613" spans="1:31" s="15" customFormat="1" ht="14.25" customHeight="1" x14ac:dyDescent="0.25">
      <c r="A613" s="17">
        <v>2</v>
      </c>
      <c r="B613" s="17" t="s">
        <v>872</v>
      </c>
      <c r="C613" s="17" t="s">
        <v>869</v>
      </c>
      <c r="D613" s="17" t="s">
        <v>873</v>
      </c>
      <c r="E613" s="17" t="s">
        <v>874</v>
      </c>
      <c r="F613" s="17" t="s">
        <v>35</v>
      </c>
      <c r="G613" s="17" t="s">
        <v>875</v>
      </c>
      <c r="H613" s="17">
        <v>84652</v>
      </c>
      <c r="I613" s="17">
        <v>84652</v>
      </c>
      <c r="J613" s="17">
        <v>0</v>
      </c>
      <c r="K613" s="17" t="s">
        <v>302</v>
      </c>
      <c r="L613" s="18">
        <v>106728.59</v>
      </c>
      <c r="M613" s="18">
        <v>18983.59</v>
      </c>
      <c r="N613" s="18">
        <v>962.82</v>
      </c>
      <c r="O613" s="18">
        <v>126675</v>
      </c>
      <c r="P613" s="18">
        <v>687.39</v>
      </c>
      <c r="Q613" s="18">
        <v>1109.6099999999999</v>
      </c>
      <c r="R613" s="18">
        <v>0</v>
      </c>
      <c r="S613" s="18">
        <v>1797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107415.98</v>
      </c>
      <c r="Z613" s="18">
        <v>20093.2</v>
      </c>
      <c r="AA613" s="18">
        <v>962.82</v>
      </c>
      <c r="AB613" s="18">
        <v>128472</v>
      </c>
    </row>
    <row r="614" spans="1:31" s="15" customFormat="1" ht="14.25" customHeight="1" x14ac:dyDescent="0.25">
      <c r="A614" s="17">
        <v>3</v>
      </c>
      <c r="B614" s="17" t="s">
        <v>872</v>
      </c>
      <c r="C614" s="17" t="s">
        <v>869</v>
      </c>
      <c r="D614" s="17" t="s">
        <v>876</v>
      </c>
      <c r="E614" s="17" t="s">
        <v>877</v>
      </c>
      <c r="F614" s="17" t="s">
        <v>35</v>
      </c>
      <c r="G614" s="17" t="s">
        <v>675</v>
      </c>
      <c r="H614" s="17">
        <v>25525</v>
      </c>
      <c r="I614" s="17">
        <v>25525</v>
      </c>
      <c r="J614" s="17">
        <v>0</v>
      </c>
      <c r="K614" s="17" t="s">
        <v>59</v>
      </c>
      <c r="L614" s="18">
        <v>67740.649999999994</v>
      </c>
      <c r="M614" s="18">
        <v>11430.67</v>
      </c>
      <c r="N614" s="18">
        <v>2307.6799999999998</v>
      </c>
      <c r="O614" s="18">
        <v>81479</v>
      </c>
      <c r="P614" s="18">
        <v>714.51</v>
      </c>
      <c r="Q614" s="18">
        <v>720.49</v>
      </c>
      <c r="R614" s="18">
        <v>0</v>
      </c>
      <c r="S614" s="18">
        <v>1435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68455.16</v>
      </c>
      <c r="Z614" s="18">
        <v>12151.16</v>
      </c>
      <c r="AA614" s="18">
        <v>2307.6799999999998</v>
      </c>
      <c r="AB614" s="18">
        <v>82914</v>
      </c>
    </row>
    <row r="615" spans="1:31" s="15" customFormat="1" ht="14.25" customHeight="1" x14ac:dyDescent="0.25">
      <c r="A615" s="17">
        <v>4</v>
      </c>
      <c r="B615" s="17" t="s">
        <v>868</v>
      </c>
      <c r="C615" s="17" t="s">
        <v>869</v>
      </c>
      <c r="D615" s="17" t="s">
        <v>878</v>
      </c>
      <c r="E615" s="17" t="s">
        <v>879</v>
      </c>
      <c r="F615" s="17" t="s">
        <v>35</v>
      </c>
      <c r="G615" s="17" t="s">
        <v>750</v>
      </c>
      <c r="H615" s="17">
        <v>62685</v>
      </c>
      <c r="I615" s="17">
        <v>62685</v>
      </c>
      <c r="J615" s="17">
        <v>0</v>
      </c>
      <c r="K615" s="17" t="s">
        <v>59</v>
      </c>
      <c r="L615" s="18">
        <v>49462.62</v>
      </c>
      <c r="M615" s="18">
        <v>9082.4599999999991</v>
      </c>
      <c r="N615" s="18">
        <v>2372.92</v>
      </c>
      <c r="O615" s="18">
        <v>60918</v>
      </c>
      <c r="P615" s="18">
        <v>329.91</v>
      </c>
      <c r="Q615" s="18">
        <v>534.09</v>
      </c>
      <c r="R615" s="18">
        <v>0</v>
      </c>
      <c r="S615" s="18">
        <v>864</v>
      </c>
      <c r="T615" s="18">
        <v>5460</v>
      </c>
      <c r="U615" s="18">
        <v>0</v>
      </c>
      <c r="V615" s="18">
        <v>0</v>
      </c>
      <c r="W615" s="18">
        <v>0</v>
      </c>
      <c r="X615" s="18"/>
      <c r="Y615" s="18">
        <v>49792.53</v>
      </c>
      <c r="Z615" s="18">
        <v>9616.5499999999993</v>
      </c>
      <c r="AA615" s="18">
        <v>2372.92</v>
      </c>
      <c r="AB615" s="18">
        <v>61782</v>
      </c>
    </row>
    <row r="616" spans="1:31" s="15" customFormat="1" ht="14.25" customHeight="1" x14ac:dyDescent="0.25">
      <c r="A616" s="17">
        <v>5</v>
      </c>
      <c r="B616" s="17" t="s">
        <v>872</v>
      </c>
      <c r="C616" s="17" t="s">
        <v>869</v>
      </c>
      <c r="D616" s="17" t="s">
        <v>880</v>
      </c>
      <c r="E616" s="17" t="s">
        <v>881</v>
      </c>
      <c r="F616" s="17" t="s">
        <v>35</v>
      </c>
      <c r="G616" s="17" t="s">
        <v>750</v>
      </c>
      <c r="H616" s="17">
        <v>24690</v>
      </c>
      <c r="I616" s="17">
        <v>24690</v>
      </c>
      <c r="J616" s="17">
        <v>789</v>
      </c>
      <c r="K616" s="17" t="s">
        <v>1114</v>
      </c>
      <c r="L616" s="18">
        <v>183274.54</v>
      </c>
      <c r="M616" s="18">
        <v>15587.94</v>
      </c>
      <c r="N616" s="18">
        <v>5836.52</v>
      </c>
      <c r="O616" s="18">
        <v>204699</v>
      </c>
      <c r="P616" s="18">
        <v>4912.9799999999996</v>
      </c>
      <c r="Q616" s="18">
        <v>1922.97</v>
      </c>
      <c r="R616" s="18">
        <v>355.05</v>
      </c>
      <c r="S616" s="18">
        <v>7191</v>
      </c>
      <c r="T616" s="18">
        <v>7230</v>
      </c>
      <c r="U616" s="18">
        <v>0</v>
      </c>
      <c r="V616" s="18">
        <v>0</v>
      </c>
      <c r="W616" s="18">
        <v>0</v>
      </c>
      <c r="X616" s="18"/>
      <c r="Y616" s="18">
        <v>188187.51999999999</v>
      </c>
      <c r="Z616" s="18">
        <v>17510.91</v>
      </c>
      <c r="AA616" s="18">
        <v>6191.57</v>
      </c>
      <c r="AB616" s="18">
        <v>211890</v>
      </c>
    </row>
    <row r="617" spans="1:31" s="15" customFormat="1" ht="14.25" customHeight="1" x14ac:dyDescent="0.25">
      <c r="A617" s="17">
        <v>6</v>
      </c>
      <c r="B617" s="17" t="s">
        <v>872</v>
      </c>
      <c r="C617" s="17" t="s">
        <v>869</v>
      </c>
      <c r="D617" s="17" t="s">
        <v>882</v>
      </c>
      <c r="E617" s="17" t="s">
        <v>883</v>
      </c>
      <c r="F617" s="17" t="s">
        <v>35</v>
      </c>
      <c r="G617" s="17" t="s">
        <v>215</v>
      </c>
      <c r="H617" s="17">
        <v>10122</v>
      </c>
      <c r="I617" s="17">
        <v>9928</v>
      </c>
      <c r="J617" s="17">
        <v>582</v>
      </c>
      <c r="K617" s="17" t="s">
        <v>37</v>
      </c>
      <c r="L617" s="18">
        <v>134589.54999999999</v>
      </c>
      <c r="M617" s="18">
        <v>11356.71</v>
      </c>
      <c r="N617" s="18">
        <v>2468.7399999999998</v>
      </c>
      <c r="O617" s="18">
        <v>148415</v>
      </c>
      <c r="P617" s="18">
        <v>4731.21</v>
      </c>
      <c r="Q617" s="18">
        <v>1394.89</v>
      </c>
      <c r="R617" s="18">
        <v>261.89999999999998</v>
      </c>
      <c r="S617" s="18">
        <v>6388</v>
      </c>
      <c r="T617" s="18">
        <v>70</v>
      </c>
      <c r="U617" s="18">
        <v>0</v>
      </c>
      <c r="V617" s="18">
        <v>0</v>
      </c>
      <c r="W617" s="18">
        <v>0</v>
      </c>
      <c r="X617" s="18"/>
      <c r="Y617" s="18">
        <v>139320.76</v>
      </c>
      <c r="Z617" s="18">
        <v>12751.6</v>
      </c>
      <c r="AA617" s="18">
        <v>2730.64</v>
      </c>
      <c r="AB617" s="18">
        <v>154803</v>
      </c>
    </row>
    <row r="618" spans="1:31" s="15" customFormat="1" ht="14.25" customHeight="1" x14ac:dyDescent="0.25">
      <c r="A618" s="17">
        <v>7</v>
      </c>
      <c r="B618" s="17" t="s">
        <v>872</v>
      </c>
      <c r="C618" s="17" t="s">
        <v>869</v>
      </c>
      <c r="D618" s="17" t="s">
        <v>884</v>
      </c>
      <c r="E618" s="17" t="s">
        <v>885</v>
      </c>
      <c r="F618" s="17" t="s">
        <v>35</v>
      </c>
      <c r="G618" s="17" t="s">
        <v>218</v>
      </c>
      <c r="H618" s="17">
        <v>22002</v>
      </c>
      <c r="I618" s="17">
        <v>22002</v>
      </c>
      <c r="J618" s="17">
        <v>672</v>
      </c>
      <c r="K618" s="17" t="s">
        <v>1114</v>
      </c>
      <c r="L618" s="18">
        <v>142478.32999999999</v>
      </c>
      <c r="M618" s="18">
        <v>12240.23</v>
      </c>
      <c r="N618" s="18">
        <v>3643.44</v>
      </c>
      <c r="O618" s="18">
        <v>158362</v>
      </c>
      <c r="P618" s="18">
        <v>4293.9399999999996</v>
      </c>
      <c r="Q618" s="18">
        <v>1491.66</v>
      </c>
      <c r="R618" s="18">
        <v>302.39999999999998</v>
      </c>
      <c r="S618" s="18">
        <v>6088</v>
      </c>
      <c r="T618" s="18">
        <v>5190</v>
      </c>
      <c r="U618" s="18">
        <v>0</v>
      </c>
      <c r="V618" s="18">
        <v>0</v>
      </c>
      <c r="W618" s="18">
        <v>0</v>
      </c>
      <c r="X618" s="18"/>
      <c r="Y618" s="18">
        <v>146772.26999999999</v>
      </c>
      <c r="Z618" s="18">
        <v>13731.89</v>
      </c>
      <c r="AA618" s="18">
        <v>3945.84</v>
      </c>
      <c r="AB618" s="18">
        <v>164450</v>
      </c>
    </row>
    <row r="619" spans="1:31" s="15" customFormat="1" ht="14.25" customHeight="1" x14ac:dyDescent="0.25">
      <c r="A619" s="17">
        <v>8</v>
      </c>
      <c r="B619" s="17" t="s">
        <v>888</v>
      </c>
      <c r="C619" s="17" t="s">
        <v>869</v>
      </c>
      <c r="D619" s="17" t="s">
        <v>889</v>
      </c>
      <c r="E619" s="17" t="s">
        <v>890</v>
      </c>
      <c r="F619" s="17" t="s">
        <v>35</v>
      </c>
      <c r="G619" s="17" t="s">
        <v>891</v>
      </c>
      <c r="H619" s="17">
        <v>15600</v>
      </c>
      <c r="I619" s="17">
        <v>15136</v>
      </c>
      <c r="J619" s="17">
        <v>464</v>
      </c>
      <c r="K619" s="17" t="s">
        <v>37</v>
      </c>
      <c r="L619" s="18">
        <v>73211.89</v>
      </c>
      <c r="M619" s="18">
        <v>6889.51</v>
      </c>
      <c r="N619" s="18">
        <v>2259.6</v>
      </c>
      <c r="O619" s="18">
        <v>82361</v>
      </c>
      <c r="P619" s="18">
        <v>3885.61</v>
      </c>
      <c r="Q619" s="18">
        <v>765.59</v>
      </c>
      <c r="R619" s="18">
        <v>208.8</v>
      </c>
      <c r="S619" s="18">
        <v>4860</v>
      </c>
      <c r="T619" s="18">
        <v>0</v>
      </c>
      <c r="U619" s="18">
        <v>0</v>
      </c>
      <c r="V619" s="18">
        <v>0</v>
      </c>
      <c r="W619" s="18">
        <v>0</v>
      </c>
      <c r="X619" s="18"/>
      <c r="Y619" s="18">
        <v>77097.5</v>
      </c>
      <c r="Z619" s="18">
        <v>7655.1</v>
      </c>
      <c r="AA619" s="18">
        <v>2468.4</v>
      </c>
      <c r="AB619" s="18">
        <v>87221</v>
      </c>
    </row>
    <row r="620" spans="1:31" s="15" customFormat="1" ht="14.25" customHeight="1" x14ac:dyDescent="0.25">
      <c r="A620" s="17">
        <v>9</v>
      </c>
      <c r="B620" s="17" t="s">
        <v>888</v>
      </c>
      <c r="C620" s="17" t="s">
        <v>869</v>
      </c>
      <c r="D620" s="17" t="s">
        <v>892</v>
      </c>
      <c r="E620" s="17" t="s">
        <v>893</v>
      </c>
      <c r="F620" s="17" t="s">
        <v>35</v>
      </c>
      <c r="G620" s="17" t="s">
        <v>891</v>
      </c>
      <c r="H620" s="17">
        <v>9894</v>
      </c>
      <c r="I620" s="17">
        <v>9894</v>
      </c>
      <c r="J620" s="17">
        <v>0</v>
      </c>
      <c r="K620" s="17" t="s">
        <v>302</v>
      </c>
      <c r="L620" s="18">
        <v>89618.04</v>
      </c>
      <c r="M620" s="18">
        <v>10658.96</v>
      </c>
      <c r="N620" s="18">
        <v>0</v>
      </c>
      <c r="O620" s="18">
        <v>100277</v>
      </c>
      <c r="P620" s="18">
        <v>549.51</v>
      </c>
      <c r="Q620" s="18">
        <v>923.49</v>
      </c>
      <c r="R620" s="18">
        <v>0</v>
      </c>
      <c r="S620" s="18">
        <v>1473</v>
      </c>
      <c r="T620" s="18">
        <v>250</v>
      </c>
      <c r="U620" s="18">
        <v>0</v>
      </c>
      <c r="V620" s="18">
        <v>0</v>
      </c>
      <c r="W620" s="18">
        <v>0</v>
      </c>
      <c r="X620" s="18"/>
      <c r="Y620" s="18">
        <v>90167.55</v>
      </c>
      <c r="Z620" s="18">
        <v>11582.45</v>
      </c>
      <c r="AA620" s="18">
        <v>0</v>
      </c>
      <c r="AB620" s="18">
        <v>101750</v>
      </c>
    </row>
    <row r="621" spans="1:31" s="15" customFormat="1" ht="14.25" customHeight="1" x14ac:dyDescent="0.25">
      <c r="A621" s="17">
        <v>10</v>
      </c>
      <c r="B621" s="17" t="s">
        <v>888</v>
      </c>
      <c r="C621" s="17" t="s">
        <v>869</v>
      </c>
      <c r="D621" s="17" t="s">
        <v>894</v>
      </c>
      <c r="E621" s="17" t="s">
        <v>895</v>
      </c>
      <c r="F621" s="17" t="s">
        <v>35</v>
      </c>
      <c r="G621" s="17" t="s">
        <v>891</v>
      </c>
      <c r="H621" s="17">
        <v>41655</v>
      </c>
      <c r="I621" s="17">
        <v>38655</v>
      </c>
      <c r="J621" s="17">
        <v>3000</v>
      </c>
      <c r="K621" s="17" t="s">
        <v>37</v>
      </c>
      <c r="L621" s="18">
        <v>114623.31</v>
      </c>
      <c r="M621" s="18">
        <v>11895.04</v>
      </c>
      <c r="N621" s="18">
        <v>1492.65</v>
      </c>
      <c r="O621" s="18">
        <v>128011</v>
      </c>
      <c r="P621" s="18">
        <v>17139.7</v>
      </c>
      <c r="Q621" s="18">
        <v>1197.3</v>
      </c>
      <c r="R621" s="18">
        <v>1350</v>
      </c>
      <c r="S621" s="18">
        <v>19687</v>
      </c>
      <c r="T621" s="18">
        <v>10210</v>
      </c>
      <c r="U621" s="18">
        <v>0</v>
      </c>
      <c r="V621" s="18">
        <v>0</v>
      </c>
      <c r="W621" s="18">
        <v>0</v>
      </c>
      <c r="X621" s="18"/>
      <c r="Y621" s="18">
        <v>131763.01</v>
      </c>
      <c r="Z621" s="18">
        <v>13092.34</v>
      </c>
      <c r="AA621" s="18">
        <v>2842.65</v>
      </c>
      <c r="AB621" s="18">
        <v>147698</v>
      </c>
    </row>
    <row r="622" spans="1:31" s="15" customFormat="1" ht="14.25" customHeight="1" x14ac:dyDescent="0.25">
      <c r="A622" s="17">
        <v>11</v>
      </c>
      <c r="B622" s="17" t="s">
        <v>888</v>
      </c>
      <c r="C622" s="17" t="s">
        <v>869</v>
      </c>
      <c r="D622" s="17" t="s">
        <v>896</v>
      </c>
      <c r="E622" s="17" t="s">
        <v>897</v>
      </c>
      <c r="F622" s="17" t="s">
        <v>35</v>
      </c>
      <c r="G622" s="17" t="s">
        <v>891</v>
      </c>
      <c r="H622" s="17">
        <v>98972</v>
      </c>
      <c r="I622" s="17">
        <v>97654</v>
      </c>
      <c r="J622" s="17">
        <v>1318</v>
      </c>
      <c r="K622" s="17" t="s">
        <v>37</v>
      </c>
      <c r="L622" s="18">
        <v>173842.44</v>
      </c>
      <c r="M622" s="18">
        <v>14599.67</v>
      </c>
      <c r="N622" s="18">
        <v>6675.89</v>
      </c>
      <c r="O622" s="18">
        <v>195118</v>
      </c>
      <c r="P622" s="18">
        <v>7948.6</v>
      </c>
      <c r="Q622" s="18">
        <v>1817.3</v>
      </c>
      <c r="R622" s="18">
        <v>593.1</v>
      </c>
      <c r="S622" s="18">
        <v>10359</v>
      </c>
      <c r="T622" s="18">
        <v>1910</v>
      </c>
      <c r="U622" s="18">
        <v>0</v>
      </c>
      <c r="V622" s="18">
        <v>0</v>
      </c>
      <c r="W622" s="18">
        <v>0</v>
      </c>
      <c r="X622" s="18"/>
      <c r="Y622" s="18">
        <v>181791.04</v>
      </c>
      <c r="Z622" s="18">
        <v>16416.97</v>
      </c>
      <c r="AA622" s="18">
        <v>7268.99</v>
      </c>
      <c r="AB622" s="18">
        <v>205477</v>
      </c>
    </row>
    <row r="623" spans="1:31" s="15" customFormat="1" ht="14.25" customHeight="1" x14ac:dyDescent="0.25">
      <c r="A623" s="17">
        <v>12</v>
      </c>
      <c r="B623" s="17" t="s">
        <v>888</v>
      </c>
      <c r="C623" s="17" t="s">
        <v>869</v>
      </c>
      <c r="D623" s="17" t="s">
        <v>898</v>
      </c>
      <c r="E623" s="17" t="s">
        <v>899</v>
      </c>
      <c r="F623" s="17" t="s">
        <v>35</v>
      </c>
      <c r="G623" s="17" t="s">
        <v>900</v>
      </c>
      <c r="H623" s="17">
        <v>64969</v>
      </c>
      <c r="I623" s="17">
        <v>61969</v>
      </c>
      <c r="J623" s="17">
        <v>3000</v>
      </c>
      <c r="K623" s="17" t="s">
        <v>37</v>
      </c>
      <c r="L623" s="18">
        <v>121510.5</v>
      </c>
      <c r="M623" s="18">
        <v>5434.5</v>
      </c>
      <c r="N623" s="18">
        <v>0</v>
      </c>
      <c r="O623" s="18">
        <v>126945</v>
      </c>
      <c r="P623" s="18">
        <v>17442.37</v>
      </c>
      <c r="Q623" s="18">
        <v>1251.6300000000001</v>
      </c>
      <c r="R623" s="18">
        <v>1350</v>
      </c>
      <c r="S623" s="18">
        <v>20044</v>
      </c>
      <c r="T623" s="18">
        <v>18510</v>
      </c>
      <c r="U623" s="18">
        <v>0</v>
      </c>
      <c r="V623" s="18">
        <v>0</v>
      </c>
      <c r="W623" s="18">
        <v>0</v>
      </c>
      <c r="X623" s="18"/>
      <c r="Y623" s="18">
        <v>138952.87</v>
      </c>
      <c r="Z623" s="18">
        <v>6686.13</v>
      </c>
      <c r="AA623" s="18">
        <v>1350</v>
      </c>
      <c r="AB623" s="18">
        <v>146989</v>
      </c>
    </row>
    <row r="624" spans="1:31" s="15" customFormat="1" ht="14.25" customHeight="1" x14ac:dyDescent="0.25">
      <c r="A624" s="17">
        <v>13</v>
      </c>
      <c r="B624" s="17" t="s">
        <v>888</v>
      </c>
      <c r="C624" s="17" t="s">
        <v>869</v>
      </c>
      <c r="D624" s="17" t="s">
        <v>901</v>
      </c>
      <c r="E624" s="17" t="s">
        <v>902</v>
      </c>
      <c r="F624" s="17" t="s">
        <v>35</v>
      </c>
      <c r="G624" s="17" t="s">
        <v>903</v>
      </c>
      <c r="H624" s="17">
        <v>53434</v>
      </c>
      <c r="I624" s="17">
        <v>52128</v>
      </c>
      <c r="J624" s="17">
        <v>1306</v>
      </c>
      <c r="K624" s="17" t="s">
        <v>37</v>
      </c>
      <c r="L624" s="18">
        <v>154434.26</v>
      </c>
      <c r="M624" s="18">
        <v>18021.259999999998</v>
      </c>
      <c r="N624" s="18">
        <v>8880.48</v>
      </c>
      <c r="O624" s="18">
        <v>181336</v>
      </c>
      <c r="P624" s="18">
        <v>8569.42</v>
      </c>
      <c r="Q624" s="18">
        <v>1674.88</v>
      </c>
      <c r="R624" s="18">
        <v>587.70000000000005</v>
      </c>
      <c r="S624" s="18">
        <v>10832</v>
      </c>
      <c r="T624" s="18">
        <v>0</v>
      </c>
      <c r="U624" s="18">
        <v>0</v>
      </c>
      <c r="V624" s="18">
        <v>0</v>
      </c>
      <c r="W624" s="18">
        <v>0</v>
      </c>
      <c r="X624" s="18"/>
      <c r="Y624" s="18">
        <v>163003.68</v>
      </c>
      <c r="Z624" s="18">
        <v>19696.14</v>
      </c>
      <c r="AA624" s="18">
        <v>9468.18</v>
      </c>
      <c r="AB624" s="18">
        <v>192168</v>
      </c>
    </row>
    <row r="625" spans="1:28" s="15" customFormat="1" ht="14.25" customHeight="1" x14ac:dyDescent="0.25">
      <c r="A625" s="17">
        <v>14</v>
      </c>
      <c r="B625" s="17" t="s">
        <v>888</v>
      </c>
      <c r="C625" s="17" t="s">
        <v>869</v>
      </c>
      <c r="D625" s="17" t="s">
        <v>904</v>
      </c>
      <c r="E625" s="17" t="s">
        <v>905</v>
      </c>
      <c r="F625" s="17" t="s">
        <v>35</v>
      </c>
      <c r="G625" s="17" t="s">
        <v>906</v>
      </c>
      <c r="H625" s="17">
        <v>88</v>
      </c>
      <c r="I625" s="17">
        <v>88</v>
      </c>
      <c r="J625" s="17">
        <v>0</v>
      </c>
      <c r="K625" s="17" t="s">
        <v>59</v>
      </c>
      <c r="L625" s="18">
        <v>8775.9500000000007</v>
      </c>
      <c r="M625" s="18">
        <v>1203.1600000000001</v>
      </c>
      <c r="N625" s="18">
        <v>0.89</v>
      </c>
      <c r="O625" s="18">
        <v>9980</v>
      </c>
      <c r="P625" s="18">
        <v>329.85</v>
      </c>
      <c r="Q625" s="18">
        <v>89.15</v>
      </c>
      <c r="R625" s="18">
        <v>0</v>
      </c>
      <c r="S625" s="18">
        <v>419</v>
      </c>
      <c r="T625" s="18">
        <v>160</v>
      </c>
      <c r="U625" s="18">
        <v>0</v>
      </c>
      <c r="V625" s="18">
        <v>0</v>
      </c>
      <c r="W625" s="18">
        <v>0</v>
      </c>
      <c r="X625" s="18"/>
      <c r="Y625" s="18">
        <v>9105.7999999999993</v>
      </c>
      <c r="Z625" s="18">
        <v>1292.31</v>
      </c>
      <c r="AA625" s="18">
        <v>0.89</v>
      </c>
      <c r="AB625" s="18">
        <v>10399</v>
      </c>
    </row>
    <row r="626" spans="1:28" s="15" customFormat="1" ht="14.25" customHeight="1" x14ac:dyDescent="0.25">
      <c r="A626" s="17">
        <v>15</v>
      </c>
      <c r="B626" s="17" t="s">
        <v>888</v>
      </c>
      <c r="C626" s="17" t="s">
        <v>869</v>
      </c>
      <c r="D626" s="17" t="s">
        <v>907</v>
      </c>
      <c r="E626" s="17" t="s">
        <v>908</v>
      </c>
      <c r="F626" s="17" t="s">
        <v>35</v>
      </c>
      <c r="G626" s="17" t="s">
        <v>909</v>
      </c>
      <c r="H626" s="17">
        <v>69115</v>
      </c>
      <c r="I626" s="17">
        <v>67302</v>
      </c>
      <c r="J626" s="17">
        <v>1813</v>
      </c>
      <c r="K626" s="17" t="s">
        <v>37</v>
      </c>
      <c r="L626" s="18">
        <v>181763.74</v>
      </c>
      <c r="M626" s="18">
        <v>14665.17</v>
      </c>
      <c r="N626" s="18">
        <v>6670.09</v>
      </c>
      <c r="O626" s="18">
        <v>203099</v>
      </c>
      <c r="P626" s="18">
        <v>11510.8</v>
      </c>
      <c r="Q626" s="18">
        <v>1909.35</v>
      </c>
      <c r="R626" s="18">
        <v>815.85</v>
      </c>
      <c r="S626" s="18">
        <v>14236</v>
      </c>
      <c r="T626" s="18">
        <v>0</v>
      </c>
      <c r="U626" s="18">
        <v>0</v>
      </c>
      <c r="V626" s="18">
        <v>0</v>
      </c>
      <c r="W626" s="18">
        <v>0</v>
      </c>
      <c r="X626" s="18"/>
      <c r="Y626" s="18">
        <v>193274.54</v>
      </c>
      <c r="Z626" s="18">
        <v>16574.52</v>
      </c>
      <c r="AA626" s="18">
        <v>7485.94</v>
      </c>
      <c r="AB626" s="18">
        <v>217335</v>
      </c>
    </row>
    <row r="627" spans="1:28" s="15" customFormat="1" ht="14.25" customHeight="1" x14ac:dyDescent="0.25">
      <c r="A627" s="17">
        <v>16</v>
      </c>
      <c r="B627" s="17" t="s">
        <v>888</v>
      </c>
      <c r="C627" s="17" t="s">
        <v>869</v>
      </c>
      <c r="D627" s="17" t="s">
        <v>910</v>
      </c>
      <c r="E627" s="17" t="s">
        <v>911</v>
      </c>
      <c r="F627" s="17" t="s">
        <v>35</v>
      </c>
      <c r="G627" s="17" t="s">
        <v>912</v>
      </c>
      <c r="H627" s="17">
        <v>11138</v>
      </c>
      <c r="I627" s="17">
        <v>11098</v>
      </c>
      <c r="J627" s="17">
        <v>120</v>
      </c>
      <c r="K627" s="17" t="s">
        <v>37</v>
      </c>
      <c r="L627" s="18">
        <v>114865.09</v>
      </c>
      <c r="M627" s="18">
        <v>14995.99</v>
      </c>
      <c r="N627" s="18">
        <v>6447.92</v>
      </c>
      <c r="O627" s="18">
        <v>136309</v>
      </c>
      <c r="P627" s="18">
        <v>1680.69</v>
      </c>
      <c r="Q627" s="18">
        <v>1246.31</v>
      </c>
      <c r="R627" s="18">
        <v>54</v>
      </c>
      <c r="S627" s="18">
        <v>2981</v>
      </c>
      <c r="T627" s="18">
        <v>2670</v>
      </c>
      <c r="U627" s="18">
        <v>0</v>
      </c>
      <c r="V627" s="18">
        <v>0</v>
      </c>
      <c r="W627" s="18">
        <v>0</v>
      </c>
      <c r="X627" s="18"/>
      <c r="Y627" s="18">
        <v>116545.78</v>
      </c>
      <c r="Z627" s="18">
        <v>16242.3</v>
      </c>
      <c r="AA627" s="18">
        <v>6501.92</v>
      </c>
      <c r="AB627" s="18">
        <v>139290</v>
      </c>
    </row>
    <row r="628" spans="1:28" s="15" customFormat="1" ht="14.25" customHeight="1" x14ac:dyDescent="0.25">
      <c r="A628" s="17">
        <v>17</v>
      </c>
      <c r="B628" s="17" t="s">
        <v>888</v>
      </c>
      <c r="C628" s="17" t="s">
        <v>869</v>
      </c>
      <c r="D628" s="17" t="s">
        <v>913</v>
      </c>
      <c r="E628" s="17" t="s">
        <v>914</v>
      </c>
      <c r="F628" s="17" t="s">
        <v>35</v>
      </c>
      <c r="G628" s="17" t="s">
        <v>912</v>
      </c>
      <c r="H628" s="17">
        <v>11099</v>
      </c>
      <c r="I628" s="17">
        <v>11099</v>
      </c>
      <c r="J628" s="17">
        <v>0</v>
      </c>
      <c r="K628" s="17" t="s">
        <v>59</v>
      </c>
      <c r="L628" s="18">
        <v>89495.5</v>
      </c>
      <c r="M628" s="18">
        <v>24687.29</v>
      </c>
      <c r="N628" s="18">
        <v>178.21</v>
      </c>
      <c r="O628" s="18">
        <v>114361</v>
      </c>
      <c r="P628" s="18">
        <v>577.07000000000005</v>
      </c>
      <c r="Q628" s="18">
        <v>923.93</v>
      </c>
      <c r="R628" s="18">
        <v>0</v>
      </c>
      <c r="S628" s="18">
        <v>1501</v>
      </c>
      <c r="T628" s="18">
        <v>0</v>
      </c>
      <c r="U628" s="18">
        <v>0</v>
      </c>
      <c r="V628" s="18">
        <v>0</v>
      </c>
      <c r="W628" s="18">
        <v>0</v>
      </c>
      <c r="X628" s="18"/>
      <c r="Y628" s="18">
        <v>90072.57</v>
      </c>
      <c r="Z628" s="18">
        <v>25611.22</v>
      </c>
      <c r="AA628" s="18">
        <v>178.21</v>
      </c>
      <c r="AB628" s="18">
        <v>115862</v>
      </c>
    </row>
    <row r="629" spans="1:28" s="15" customFormat="1" ht="14.25" customHeight="1" x14ac:dyDescent="0.25">
      <c r="A629" s="17">
        <v>18</v>
      </c>
      <c r="B629" s="17" t="s">
        <v>888</v>
      </c>
      <c r="C629" s="17" t="s">
        <v>869</v>
      </c>
      <c r="D629" s="17" t="s">
        <v>915</v>
      </c>
      <c r="E629" s="17" t="s">
        <v>916</v>
      </c>
      <c r="F629" s="17" t="s">
        <v>35</v>
      </c>
      <c r="G629" s="17" t="s">
        <v>917</v>
      </c>
      <c r="H629" s="17">
        <v>1000</v>
      </c>
      <c r="I629" s="17">
        <v>1000</v>
      </c>
      <c r="J629" s="17">
        <v>0</v>
      </c>
      <c r="K629" s="17" t="s">
        <v>302</v>
      </c>
      <c r="L629" s="18">
        <v>19634.52</v>
      </c>
      <c r="M629" s="18">
        <v>3919.69</v>
      </c>
      <c r="N629" s="18">
        <v>5.79</v>
      </c>
      <c r="O629" s="18">
        <v>23560</v>
      </c>
      <c r="P629" s="18">
        <v>577.74</v>
      </c>
      <c r="Q629" s="18">
        <v>200.26</v>
      </c>
      <c r="R629" s="18">
        <v>0</v>
      </c>
      <c r="S629" s="18">
        <v>778</v>
      </c>
      <c r="T629" s="18">
        <v>0</v>
      </c>
      <c r="U629" s="18">
        <v>0</v>
      </c>
      <c r="V629" s="18">
        <v>0</v>
      </c>
      <c r="W629" s="18">
        <v>0</v>
      </c>
      <c r="X629" s="18"/>
      <c r="Y629" s="18">
        <v>20212.259999999998</v>
      </c>
      <c r="Z629" s="18">
        <v>4119.95</v>
      </c>
      <c r="AA629" s="18">
        <v>5.79</v>
      </c>
      <c r="AB629" s="18">
        <v>24338</v>
      </c>
    </row>
    <row r="630" spans="1:28" s="15" customFormat="1" ht="14.25" customHeight="1" x14ac:dyDescent="0.25">
      <c r="A630" s="17">
        <v>19</v>
      </c>
      <c r="B630" s="17" t="s">
        <v>918</v>
      </c>
      <c r="C630" s="17" t="s">
        <v>869</v>
      </c>
      <c r="D630" s="17" t="s">
        <v>919</v>
      </c>
      <c r="E630" s="17" t="s">
        <v>920</v>
      </c>
      <c r="F630" s="17" t="s">
        <v>35</v>
      </c>
      <c r="G630" s="17" t="s">
        <v>921</v>
      </c>
      <c r="H630" s="17">
        <v>540</v>
      </c>
      <c r="I630" s="17">
        <v>540</v>
      </c>
      <c r="J630" s="17">
        <v>0</v>
      </c>
      <c r="K630" s="17" t="s">
        <v>59</v>
      </c>
      <c r="L630" s="18">
        <v>29733.32</v>
      </c>
      <c r="M630" s="18">
        <v>5849.88</v>
      </c>
      <c r="N630" s="18">
        <v>117.8</v>
      </c>
      <c r="O630" s="18">
        <v>35701</v>
      </c>
      <c r="P630" s="18">
        <v>852.52</v>
      </c>
      <c r="Q630" s="18">
        <v>304.48</v>
      </c>
      <c r="R630" s="18">
        <v>0</v>
      </c>
      <c r="S630" s="18">
        <v>1157</v>
      </c>
      <c r="T630" s="18">
        <v>0</v>
      </c>
      <c r="U630" s="18">
        <v>0</v>
      </c>
      <c r="V630" s="18">
        <v>0</v>
      </c>
      <c r="W630" s="18">
        <v>0</v>
      </c>
      <c r="X630" s="18"/>
      <c r="Y630" s="18">
        <v>30585.84</v>
      </c>
      <c r="Z630" s="18">
        <v>6154.36</v>
      </c>
      <c r="AA630" s="18">
        <v>117.8</v>
      </c>
      <c r="AB630" s="18">
        <v>36858</v>
      </c>
    </row>
    <row r="631" spans="1:28" s="15" customFormat="1" ht="14.25" customHeight="1" x14ac:dyDescent="0.25">
      <c r="A631" s="17">
        <v>20</v>
      </c>
      <c r="B631" s="17" t="s">
        <v>888</v>
      </c>
      <c r="C631" s="17" t="s">
        <v>869</v>
      </c>
      <c r="D631" s="17" t="s">
        <v>922</v>
      </c>
      <c r="E631" s="17" t="s">
        <v>923</v>
      </c>
      <c r="F631" s="17" t="s">
        <v>35</v>
      </c>
      <c r="G631" s="17" t="s">
        <v>924</v>
      </c>
      <c r="H631" s="17">
        <v>12455</v>
      </c>
      <c r="I631" s="17">
        <v>12455</v>
      </c>
      <c r="J631" s="17">
        <v>0</v>
      </c>
      <c r="K631" s="17" t="s">
        <v>59</v>
      </c>
      <c r="L631" s="18">
        <v>88651.55</v>
      </c>
      <c r="M631" s="18">
        <v>9449.4500000000007</v>
      </c>
      <c r="N631" s="18">
        <v>0</v>
      </c>
      <c r="O631" s="18">
        <v>98101</v>
      </c>
      <c r="P631" s="18">
        <v>852.92</v>
      </c>
      <c r="Q631" s="18">
        <v>912.08</v>
      </c>
      <c r="R631" s="18">
        <v>0</v>
      </c>
      <c r="S631" s="18">
        <v>1765</v>
      </c>
      <c r="T631" s="18">
        <v>0</v>
      </c>
      <c r="U631" s="18">
        <v>0</v>
      </c>
      <c r="V631" s="18">
        <v>0</v>
      </c>
      <c r="W631" s="18">
        <v>0</v>
      </c>
      <c r="X631" s="18"/>
      <c r="Y631" s="18">
        <v>89504.47</v>
      </c>
      <c r="Z631" s="18">
        <v>10361.530000000001</v>
      </c>
      <c r="AA631" s="18">
        <v>0</v>
      </c>
      <c r="AB631" s="18">
        <v>99866</v>
      </c>
    </row>
    <row r="632" spans="1:28" s="15" customFormat="1" ht="14.25" customHeight="1" x14ac:dyDescent="0.25">
      <c r="A632" s="17">
        <v>21</v>
      </c>
      <c r="B632" s="17" t="s">
        <v>888</v>
      </c>
      <c r="C632" s="17" t="s">
        <v>869</v>
      </c>
      <c r="D632" s="17" t="s">
        <v>925</v>
      </c>
      <c r="E632" s="17" t="s">
        <v>926</v>
      </c>
      <c r="F632" s="17" t="s">
        <v>35</v>
      </c>
      <c r="G632" s="17" t="s">
        <v>924</v>
      </c>
      <c r="H632" s="17">
        <v>88947</v>
      </c>
      <c r="I632" s="17">
        <v>84146</v>
      </c>
      <c r="J632" s="17">
        <v>4801</v>
      </c>
      <c r="K632" s="17" t="s">
        <v>37</v>
      </c>
      <c r="L632" s="18">
        <v>44943.67</v>
      </c>
      <c r="M632" s="18">
        <v>3469.23</v>
      </c>
      <c r="N632" s="18">
        <v>2402.1</v>
      </c>
      <c r="O632" s="18">
        <v>50815</v>
      </c>
      <c r="P632" s="18">
        <v>18394.490000000002</v>
      </c>
      <c r="Q632" s="18">
        <v>437.06</v>
      </c>
      <c r="R632" s="18">
        <v>2160.4499999999998</v>
      </c>
      <c r="S632" s="18">
        <v>20992</v>
      </c>
      <c r="T632" s="18">
        <v>10</v>
      </c>
      <c r="U632" s="18">
        <v>0</v>
      </c>
      <c r="V632" s="18">
        <v>0</v>
      </c>
      <c r="W632" s="18">
        <v>0</v>
      </c>
      <c r="X632" s="18"/>
      <c r="Y632" s="18">
        <v>63338.16</v>
      </c>
      <c r="Z632" s="18">
        <v>3906.29</v>
      </c>
      <c r="AA632" s="18">
        <v>4562.55</v>
      </c>
      <c r="AB632" s="18">
        <v>71807</v>
      </c>
    </row>
    <row r="633" spans="1:28" s="15" customFormat="1" ht="14.25" customHeight="1" x14ac:dyDescent="0.25">
      <c r="A633" s="17">
        <v>22</v>
      </c>
      <c r="B633" s="17" t="s">
        <v>927</v>
      </c>
      <c r="C633" s="17" t="s">
        <v>928</v>
      </c>
      <c r="D633" s="17" t="s">
        <v>929</v>
      </c>
      <c r="E633" s="17" t="s">
        <v>930</v>
      </c>
      <c r="F633" s="17" t="s">
        <v>35</v>
      </c>
      <c r="G633" s="17" t="s">
        <v>931</v>
      </c>
      <c r="H633" s="17">
        <v>355</v>
      </c>
      <c r="I633" s="17">
        <v>355</v>
      </c>
      <c r="J633" s="17">
        <v>0</v>
      </c>
      <c r="K633" s="17" t="s">
        <v>59</v>
      </c>
      <c r="L633" s="18">
        <v>12868.99</v>
      </c>
      <c r="M633" s="18">
        <v>1266.25</v>
      </c>
      <c r="N633" s="18">
        <v>152.76</v>
      </c>
      <c r="O633" s="18">
        <v>14288</v>
      </c>
      <c r="P633" s="18">
        <v>550</v>
      </c>
      <c r="Q633" s="18">
        <v>132</v>
      </c>
      <c r="R633" s="18">
        <v>0</v>
      </c>
      <c r="S633" s="18">
        <v>682</v>
      </c>
      <c r="T633" s="18">
        <v>0</v>
      </c>
      <c r="U633" s="18">
        <v>0</v>
      </c>
      <c r="V633" s="18">
        <v>0</v>
      </c>
      <c r="W633" s="18">
        <v>0</v>
      </c>
      <c r="X633" s="18"/>
      <c r="Y633" s="18">
        <v>13418.99</v>
      </c>
      <c r="Z633" s="18">
        <v>1398.25</v>
      </c>
      <c r="AA633" s="18">
        <v>152.76</v>
      </c>
      <c r="AB633" s="18">
        <v>14970</v>
      </c>
    </row>
    <row r="634" spans="1:28" s="22" customFormat="1" ht="14.25" customHeight="1" x14ac:dyDescent="0.25">
      <c r="A634" s="19"/>
      <c r="B634" s="19"/>
      <c r="C634" s="10" t="s">
        <v>71</v>
      </c>
      <c r="D634" s="19"/>
      <c r="E634" s="19"/>
      <c r="F634" s="19"/>
      <c r="G634" s="19"/>
      <c r="H634" s="19"/>
      <c r="I634" s="19"/>
      <c r="J634" s="19">
        <f>SUM(J612:J633)</f>
        <v>19353</v>
      </c>
      <c r="K634" s="19"/>
      <c r="L634" s="19">
        <f t="shared" ref="L634:AB634" si="99">SUM(L612:L633)</f>
        <v>2186893.5700000003</v>
      </c>
      <c r="M634" s="19">
        <f t="shared" si="99"/>
        <v>239844.34000000005</v>
      </c>
      <c r="N634" s="19">
        <f t="shared" si="99"/>
        <v>60057.09</v>
      </c>
      <c r="O634" s="19">
        <f t="shared" si="99"/>
        <v>2486795</v>
      </c>
      <c r="P634" s="19">
        <f t="shared" si="99"/>
        <v>116574.40000000002</v>
      </c>
      <c r="Q634" s="19">
        <f t="shared" si="99"/>
        <v>22891.750000000004</v>
      </c>
      <c r="R634" s="19">
        <f t="shared" si="99"/>
        <v>8708.85</v>
      </c>
      <c r="S634" s="19">
        <f t="shared" si="99"/>
        <v>148175</v>
      </c>
      <c r="T634" s="19">
        <f t="shared" si="99"/>
        <v>51670</v>
      </c>
      <c r="U634" s="19">
        <f t="shared" si="99"/>
        <v>0</v>
      </c>
      <c r="V634" s="19">
        <f t="shared" si="99"/>
        <v>0</v>
      </c>
      <c r="W634" s="19">
        <f t="shared" si="99"/>
        <v>0</v>
      </c>
      <c r="X634" s="19">
        <f t="shared" si="99"/>
        <v>0</v>
      </c>
      <c r="Y634" s="19">
        <f t="shared" si="99"/>
        <v>2303467.9700000002</v>
      </c>
      <c r="Z634" s="19">
        <f t="shared" si="99"/>
        <v>262736.09000000003</v>
      </c>
      <c r="AA634" s="19">
        <f t="shared" si="99"/>
        <v>68765.94</v>
      </c>
      <c r="AB634" s="19">
        <f t="shared" si="99"/>
        <v>2634970</v>
      </c>
    </row>
    <row r="635" spans="1:28" s="15" customFormat="1" ht="14.25" customHeight="1" x14ac:dyDescent="0.25">
      <c r="A635" s="17">
        <v>1</v>
      </c>
      <c r="B635" s="17" t="s">
        <v>872</v>
      </c>
      <c r="C635" s="17" t="s">
        <v>869</v>
      </c>
      <c r="D635" s="17" t="s">
        <v>932</v>
      </c>
      <c r="E635" s="17" t="s">
        <v>933</v>
      </c>
      <c r="F635" s="17" t="s">
        <v>75</v>
      </c>
      <c r="G635" s="17" t="s">
        <v>76</v>
      </c>
      <c r="H635" s="17">
        <v>6386</v>
      </c>
      <c r="I635" s="17">
        <v>6261</v>
      </c>
      <c r="J635" s="17">
        <v>125</v>
      </c>
      <c r="K635" s="17" t="s">
        <v>37</v>
      </c>
      <c r="L635" s="18">
        <v>31131.49</v>
      </c>
      <c r="M635" s="18">
        <v>5530.07</v>
      </c>
      <c r="N635" s="18">
        <v>2282.44</v>
      </c>
      <c r="O635" s="18">
        <v>38944</v>
      </c>
      <c r="P635" s="18">
        <v>1085.17</v>
      </c>
      <c r="Q635" s="18">
        <v>340.02</v>
      </c>
      <c r="R635" s="18">
        <v>74.81</v>
      </c>
      <c r="S635" s="18">
        <v>1500</v>
      </c>
      <c r="T635" s="18">
        <v>270</v>
      </c>
      <c r="U635" s="18">
        <v>0</v>
      </c>
      <c r="V635" s="18">
        <v>0</v>
      </c>
      <c r="W635" s="18">
        <v>0</v>
      </c>
      <c r="X635" s="18"/>
      <c r="Y635" s="18">
        <v>32216.66</v>
      </c>
      <c r="Z635" s="18">
        <v>5870.09</v>
      </c>
      <c r="AA635" s="18">
        <v>2357.25</v>
      </c>
      <c r="AB635" s="18">
        <v>40444</v>
      </c>
    </row>
    <row r="636" spans="1:28" s="15" customFormat="1" ht="14.25" customHeight="1" x14ac:dyDescent="0.25">
      <c r="A636" s="17">
        <v>2</v>
      </c>
      <c r="B636" s="17" t="s">
        <v>872</v>
      </c>
      <c r="C636" s="17" t="s">
        <v>869</v>
      </c>
      <c r="D636" s="17" t="s">
        <v>934</v>
      </c>
      <c r="E636" s="17" t="s">
        <v>935</v>
      </c>
      <c r="F636" s="17" t="s">
        <v>75</v>
      </c>
      <c r="G636" s="17" t="s">
        <v>76</v>
      </c>
      <c r="H636" s="17">
        <v>8400</v>
      </c>
      <c r="I636" s="17">
        <v>8185</v>
      </c>
      <c r="J636" s="17">
        <v>215</v>
      </c>
      <c r="K636" s="17" t="s">
        <v>37</v>
      </c>
      <c r="L636" s="18">
        <v>28483.29</v>
      </c>
      <c r="M636" s="18">
        <v>2278.67</v>
      </c>
      <c r="N636" s="18">
        <v>3187.04</v>
      </c>
      <c r="O636" s="18">
        <v>33949</v>
      </c>
      <c r="P636" s="18">
        <v>1700.12</v>
      </c>
      <c r="Q636" s="18">
        <v>317.2</v>
      </c>
      <c r="R636" s="18">
        <v>128.68</v>
      </c>
      <c r="S636" s="18">
        <v>2146</v>
      </c>
      <c r="T636" s="18">
        <v>860</v>
      </c>
      <c r="U636" s="18">
        <v>0</v>
      </c>
      <c r="V636" s="18">
        <v>0</v>
      </c>
      <c r="W636" s="18">
        <v>0</v>
      </c>
      <c r="X636" s="18"/>
      <c r="Y636" s="18">
        <v>30183.41</v>
      </c>
      <c r="Z636" s="18">
        <v>2595.87</v>
      </c>
      <c r="AA636" s="18">
        <v>3315.72</v>
      </c>
      <c r="AB636" s="18">
        <v>36095</v>
      </c>
    </row>
    <row r="637" spans="1:28" s="15" customFormat="1" ht="14.25" customHeight="1" x14ac:dyDescent="0.25">
      <c r="A637" s="17">
        <v>3</v>
      </c>
      <c r="B637" s="17" t="s">
        <v>868</v>
      </c>
      <c r="C637" s="17" t="s">
        <v>869</v>
      </c>
      <c r="D637" s="17" t="s">
        <v>936</v>
      </c>
      <c r="E637" s="17" t="s">
        <v>937</v>
      </c>
      <c r="F637" s="17" t="s">
        <v>75</v>
      </c>
      <c r="G637" s="17" t="s">
        <v>516</v>
      </c>
      <c r="H637" s="17">
        <v>2169</v>
      </c>
      <c r="I637" s="17">
        <v>2063</v>
      </c>
      <c r="J637" s="17">
        <v>106</v>
      </c>
      <c r="K637" s="17" t="s">
        <v>37</v>
      </c>
      <c r="L637" s="18">
        <v>38787.949999999997</v>
      </c>
      <c r="M637" s="18">
        <v>8774.93</v>
      </c>
      <c r="N637" s="18">
        <v>2209.12</v>
      </c>
      <c r="O637" s="18">
        <v>49772</v>
      </c>
      <c r="P637" s="18">
        <v>1167.27</v>
      </c>
      <c r="Q637" s="18">
        <v>418.29</v>
      </c>
      <c r="R637" s="18">
        <v>63.44</v>
      </c>
      <c r="S637" s="18">
        <v>1649</v>
      </c>
      <c r="T637" s="18">
        <v>0</v>
      </c>
      <c r="U637" s="18">
        <v>0</v>
      </c>
      <c r="V637" s="18">
        <v>0</v>
      </c>
      <c r="W637" s="18">
        <v>0</v>
      </c>
      <c r="X637" s="18"/>
      <c r="Y637" s="18">
        <v>39955.22</v>
      </c>
      <c r="Z637" s="18">
        <v>9193.2199999999993</v>
      </c>
      <c r="AA637" s="18">
        <v>2272.56</v>
      </c>
      <c r="AB637" s="18">
        <v>51421</v>
      </c>
    </row>
    <row r="638" spans="1:28" s="15" customFormat="1" ht="14.25" customHeight="1" x14ac:dyDescent="0.25">
      <c r="A638" s="17">
        <v>4</v>
      </c>
      <c r="B638" s="17" t="s">
        <v>872</v>
      </c>
      <c r="C638" s="17" t="s">
        <v>869</v>
      </c>
      <c r="D638" s="17" t="s">
        <v>938</v>
      </c>
      <c r="E638" s="17" t="s">
        <v>939</v>
      </c>
      <c r="F638" s="17" t="s">
        <v>75</v>
      </c>
      <c r="G638" s="17" t="s">
        <v>76</v>
      </c>
      <c r="H638" s="17">
        <v>13200</v>
      </c>
      <c r="I638" s="17">
        <v>12998</v>
      </c>
      <c r="J638" s="17">
        <v>202</v>
      </c>
      <c r="K638" s="17" t="s">
        <v>37</v>
      </c>
      <c r="L638" s="18">
        <v>33230.949999999997</v>
      </c>
      <c r="M638" s="18">
        <v>6259.77</v>
      </c>
      <c r="N638" s="18">
        <v>2159.2800000000002</v>
      </c>
      <c r="O638" s="18">
        <v>41650</v>
      </c>
      <c r="P638" s="18">
        <v>1700.38</v>
      </c>
      <c r="Q638" s="18">
        <v>334.72</v>
      </c>
      <c r="R638" s="18">
        <v>120.9</v>
      </c>
      <c r="S638" s="18">
        <v>2156</v>
      </c>
      <c r="T638" s="18">
        <v>170</v>
      </c>
      <c r="U638" s="18">
        <v>0</v>
      </c>
      <c r="V638" s="18">
        <v>0</v>
      </c>
      <c r="W638" s="18">
        <v>0</v>
      </c>
      <c r="X638" s="18"/>
      <c r="Y638" s="18">
        <v>34931.33</v>
      </c>
      <c r="Z638" s="18">
        <v>6594.49</v>
      </c>
      <c r="AA638" s="18">
        <v>2280.1799999999998</v>
      </c>
      <c r="AB638" s="18">
        <v>43806</v>
      </c>
    </row>
    <row r="639" spans="1:28" s="15" customFormat="1" ht="14.25" customHeight="1" x14ac:dyDescent="0.25">
      <c r="A639" s="17">
        <v>5</v>
      </c>
      <c r="B639" s="17" t="s">
        <v>872</v>
      </c>
      <c r="C639" s="17" t="s">
        <v>869</v>
      </c>
      <c r="D639" s="17" t="s">
        <v>940</v>
      </c>
      <c r="E639" s="17" t="s">
        <v>941</v>
      </c>
      <c r="F639" s="17" t="s">
        <v>75</v>
      </c>
      <c r="G639" s="17" t="s">
        <v>76</v>
      </c>
      <c r="H639" s="17">
        <v>3295</v>
      </c>
      <c r="I639" s="17">
        <v>3186</v>
      </c>
      <c r="J639" s="17">
        <v>109</v>
      </c>
      <c r="K639" s="17" t="s">
        <v>37</v>
      </c>
      <c r="L639" s="18">
        <v>28243.4</v>
      </c>
      <c r="M639" s="18">
        <v>5200.6400000000003</v>
      </c>
      <c r="N639" s="18">
        <v>1738.96</v>
      </c>
      <c r="O639" s="18">
        <v>35183</v>
      </c>
      <c r="P639" s="18">
        <v>1032.93</v>
      </c>
      <c r="Q639" s="18">
        <v>304.83</v>
      </c>
      <c r="R639" s="18">
        <v>65.239999999999995</v>
      </c>
      <c r="S639" s="18">
        <v>1403</v>
      </c>
      <c r="T639" s="18">
        <v>0</v>
      </c>
      <c r="U639" s="18">
        <v>0</v>
      </c>
      <c r="V639" s="18">
        <v>0</v>
      </c>
      <c r="W639" s="18">
        <v>0</v>
      </c>
      <c r="X639" s="18"/>
      <c r="Y639" s="18">
        <v>29276.33</v>
      </c>
      <c r="Z639" s="18">
        <v>5505.47</v>
      </c>
      <c r="AA639" s="18">
        <v>1804.2</v>
      </c>
      <c r="AB639" s="18">
        <v>36586</v>
      </c>
    </row>
    <row r="640" spans="1:28" s="15" customFormat="1" ht="14.25" customHeight="1" x14ac:dyDescent="0.25">
      <c r="A640" s="17">
        <v>6</v>
      </c>
      <c r="B640" s="17" t="s">
        <v>872</v>
      </c>
      <c r="C640" s="17" t="s">
        <v>869</v>
      </c>
      <c r="D640" s="17" t="s">
        <v>942</v>
      </c>
      <c r="E640" s="17" t="s">
        <v>943</v>
      </c>
      <c r="F640" s="17" t="s">
        <v>75</v>
      </c>
      <c r="G640" s="17" t="s">
        <v>76</v>
      </c>
      <c r="H640" s="17">
        <v>3723</v>
      </c>
      <c r="I640" s="17">
        <v>3447</v>
      </c>
      <c r="J640" s="17">
        <v>276</v>
      </c>
      <c r="K640" s="17" t="s">
        <v>37</v>
      </c>
      <c r="L640" s="18">
        <v>71026.16</v>
      </c>
      <c r="M640" s="18">
        <v>19362.89</v>
      </c>
      <c r="N640" s="18">
        <v>5639.95</v>
      </c>
      <c r="O640" s="18">
        <v>96029</v>
      </c>
      <c r="P640" s="18">
        <v>2200.0100000000002</v>
      </c>
      <c r="Q640" s="18">
        <v>781.8</v>
      </c>
      <c r="R640" s="18">
        <v>165.19</v>
      </c>
      <c r="S640" s="18">
        <v>3147</v>
      </c>
      <c r="T640" s="18">
        <v>0</v>
      </c>
      <c r="U640" s="18">
        <v>0</v>
      </c>
      <c r="V640" s="18">
        <v>0</v>
      </c>
      <c r="W640" s="18">
        <v>0</v>
      </c>
      <c r="X640" s="18"/>
      <c r="Y640" s="18">
        <v>73226.17</v>
      </c>
      <c r="Z640" s="18">
        <v>20144.689999999999</v>
      </c>
      <c r="AA640" s="18">
        <v>5805.14</v>
      </c>
      <c r="AB640" s="18">
        <v>99176</v>
      </c>
    </row>
    <row r="641" spans="1:28" s="15" customFormat="1" ht="14.25" customHeight="1" x14ac:dyDescent="0.25">
      <c r="A641" s="17">
        <v>7</v>
      </c>
      <c r="B641" s="17" t="s">
        <v>868</v>
      </c>
      <c r="C641" s="17" t="s">
        <v>869</v>
      </c>
      <c r="D641" s="17" t="s">
        <v>944</v>
      </c>
      <c r="E641" s="17" t="s">
        <v>945</v>
      </c>
      <c r="F641" s="17" t="s">
        <v>75</v>
      </c>
      <c r="G641" s="17" t="s">
        <v>946</v>
      </c>
      <c r="H641" s="17">
        <v>0</v>
      </c>
      <c r="I641" s="17">
        <v>0</v>
      </c>
      <c r="J641" s="17">
        <v>130</v>
      </c>
      <c r="K641" s="17" t="s">
        <v>107</v>
      </c>
      <c r="L641" s="18">
        <v>104399.6</v>
      </c>
      <c r="M641" s="18">
        <v>10488.76</v>
      </c>
      <c r="N641" s="18">
        <v>2086.64</v>
      </c>
      <c r="O641" s="18">
        <v>116975</v>
      </c>
      <c r="P641" s="18">
        <v>1058.1500000000001</v>
      </c>
      <c r="Q641" s="18">
        <v>1095.05</v>
      </c>
      <c r="R641" s="18">
        <v>77.8</v>
      </c>
      <c r="S641" s="18">
        <v>2231</v>
      </c>
      <c r="T641" s="18">
        <v>0</v>
      </c>
      <c r="U641" s="18">
        <v>0</v>
      </c>
      <c r="V641" s="18">
        <v>0</v>
      </c>
      <c r="W641" s="18">
        <v>0</v>
      </c>
      <c r="X641" s="18"/>
      <c r="Y641" s="18">
        <v>105457.75</v>
      </c>
      <c r="Z641" s="18">
        <v>11583.81</v>
      </c>
      <c r="AA641" s="18">
        <v>2164.44</v>
      </c>
      <c r="AB641" s="18">
        <v>119206</v>
      </c>
    </row>
    <row r="642" spans="1:28" s="15" customFormat="1" ht="14.25" customHeight="1" x14ac:dyDescent="0.25">
      <c r="A642" s="17">
        <v>8</v>
      </c>
      <c r="B642" s="17" t="s">
        <v>872</v>
      </c>
      <c r="C642" s="17" t="s">
        <v>869</v>
      </c>
      <c r="D642" s="17" t="s">
        <v>947</v>
      </c>
      <c r="E642" s="17" t="s">
        <v>948</v>
      </c>
      <c r="F642" s="17" t="s">
        <v>75</v>
      </c>
      <c r="G642" s="17" t="s">
        <v>949</v>
      </c>
      <c r="H642" s="17">
        <v>360</v>
      </c>
      <c r="I642" s="17">
        <v>360</v>
      </c>
      <c r="J642" s="17">
        <v>298</v>
      </c>
      <c r="K642" s="17" t="s">
        <v>107</v>
      </c>
      <c r="L642" s="18">
        <v>106737.85</v>
      </c>
      <c r="M642" s="18">
        <v>10493.41</v>
      </c>
      <c r="N642" s="18">
        <v>2287.7399999999998</v>
      </c>
      <c r="O642" s="18">
        <v>119519</v>
      </c>
      <c r="P642" s="18">
        <v>2264.46</v>
      </c>
      <c r="Q642" s="18">
        <v>1115.19</v>
      </c>
      <c r="R642" s="18">
        <v>178.35</v>
      </c>
      <c r="S642" s="18">
        <v>3558</v>
      </c>
      <c r="T642" s="18">
        <v>0</v>
      </c>
      <c r="U642" s="18">
        <v>0</v>
      </c>
      <c r="V642" s="18">
        <v>0</v>
      </c>
      <c r="W642" s="18">
        <v>0</v>
      </c>
      <c r="X642" s="18"/>
      <c r="Y642" s="18">
        <v>109002.31</v>
      </c>
      <c r="Z642" s="18">
        <v>11608.6</v>
      </c>
      <c r="AA642" s="18">
        <v>2466.09</v>
      </c>
      <c r="AB642" s="18">
        <v>123077</v>
      </c>
    </row>
    <row r="643" spans="1:28" s="15" customFormat="1" ht="14.25" customHeight="1" x14ac:dyDescent="0.25">
      <c r="A643" s="17">
        <v>9</v>
      </c>
      <c r="B643" s="17" t="s">
        <v>888</v>
      </c>
      <c r="C643" s="17" t="s">
        <v>869</v>
      </c>
      <c r="D643" s="17" t="s">
        <v>950</v>
      </c>
      <c r="E643" s="17" t="s">
        <v>951</v>
      </c>
      <c r="F643" s="17" t="s">
        <v>75</v>
      </c>
      <c r="G643" s="17" t="s">
        <v>891</v>
      </c>
      <c r="H643" s="17">
        <v>885</v>
      </c>
      <c r="I643" s="17">
        <v>885</v>
      </c>
      <c r="J643" s="17">
        <v>0</v>
      </c>
      <c r="K643" s="17" t="s">
        <v>59</v>
      </c>
      <c r="L643" s="18">
        <v>10743.9</v>
      </c>
      <c r="M643" s="18">
        <v>2110.13</v>
      </c>
      <c r="N643" s="18">
        <v>11.97</v>
      </c>
      <c r="O643" s="18">
        <v>12866</v>
      </c>
      <c r="P643" s="18">
        <v>187.91</v>
      </c>
      <c r="Q643" s="18">
        <v>110.09</v>
      </c>
      <c r="R643" s="18">
        <v>0</v>
      </c>
      <c r="S643" s="18">
        <v>298</v>
      </c>
      <c r="T643" s="18">
        <v>0</v>
      </c>
      <c r="U643" s="18">
        <v>0</v>
      </c>
      <c r="V643" s="18">
        <v>0</v>
      </c>
      <c r="W643" s="18">
        <v>0</v>
      </c>
      <c r="X643" s="18"/>
      <c r="Y643" s="18">
        <v>10931.81</v>
      </c>
      <c r="Z643" s="18">
        <v>2220.2199999999998</v>
      </c>
      <c r="AA643" s="18">
        <v>11.97</v>
      </c>
      <c r="AB643" s="18">
        <v>13164</v>
      </c>
    </row>
    <row r="644" spans="1:28" s="15" customFormat="1" ht="14.25" customHeight="1" x14ac:dyDescent="0.25">
      <c r="A644" s="17">
        <v>10</v>
      </c>
      <c r="B644" s="17" t="s">
        <v>888</v>
      </c>
      <c r="C644" s="17" t="s">
        <v>869</v>
      </c>
      <c r="D644" s="17" t="s">
        <v>952</v>
      </c>
      <c r="E644" s="17" t="s">
        <v>953</v>
      </c>
      <c r="F644" s="17" t="s">
        <v>75</v>
      </c>
      <c r="G644" s="17" t="s">
        <v>891</v>
      </c>
      <c r="H644" s="17">
        <v>7250</v>
      </c>
      <c r="I644" s="17">
        <v>7250</v>
      </c>
      <c r="J644" s="17">
        <v>1440</v>
      </c>
      <c r="K644" s="17" t="s">
        <v>769</v>
      </c>
      <c r="L644" s="18">
        <v>103761.03</v>
      </c>
      <c r="M644" s="18">
        <v>23989.63</v>
      </c>
      <c r="N644" s="18">
        <v>5024.34</v>
      </c>
      <c r="O644" s="18">
        <v>132775</v>
      </c>
      <c r="P644" s="18">
        <v>10839.65</v>
      </c>
      <c r="Q644" s="18">
        <v>1069.51</v>
      </c>
      <c r="R644" s="18">
        <v>861.84</v>
      </c>
      <c r="S644" s="18">
        <v>12771</v>
      </c>
      <c r="T644" s="18">
        <v>0</v>
      </c>
      <c r="U644" s="18">
        <v>0</v>
      </c>
      <c r="V644" s="18">
        <v>0</v>
      </c>
      <c r="W644" s="18">
        <v>0</v>
      </c>
      <c r="X644" s="18"/>
      <c r="Y644" s="18">
        <v>114600.68</v>
      </c>
      <c r="Z644" s="18">
        <v>25059.14</v>
      </c>
      <c r="AA644" s="18">
        <v>5886.18</v>
      </c>
      <c r="AB644" s="18">
        <v>145546</v>
      </c>
    </row>
    <row r="645" spans="1:28" s="15" customFormat="1" ht="14.25" customHeight="1" x14ac:dyDescent="0.25">
      <c r="A645" s="17">
        <v>11</v>
      </c>
      <c r="B645" s="17" t="s">
        <v>888</v>
      </c>
      <c r="C645" s="17" t="s">
        <v>869</v>
      </c>
      <c r="D645" s="17" t="s">
        <v>954</v>
      </c>
      <c r="E645" s="17" t="s">
        <v>955</v>
      </c>
      <c r="F645" s="17" t="s">
        <v>75</v>
      </c>
      <c r="G645" s="17" t="s">
        <v>891</v>
      </c>
      <c r="H645" s="17">
        <v>13802</v>
      </c>
      <c r="I645" s="17">
        <v>13802</v>
      </c>
      <c r="J645" s="17">
        <v>954</v>
      </c>
      <c r="K645" s="17" t="s">
        <v>769</v>
      </c>
      <c r="L645" s="18">
        <v>152882.12</v>
      </c>
      <c r="M645" s="18">
        <v>19461.63</v>
      </c>
      <c r="N645" s="18">
        <v>10879.25</v>
      </c>
      <c r="O645" s="18">
        <v>183223</v>
      </c>
      <c r="P645" s="18">
        <v>7599.96</v>
      </c>
      <c r="Q645" s="18">
        <v>1654.07</v>
      </c>
      <c r="R645" s="18">
        <v>570.97</v>
      </c>
      <c r="S645" s="18">
        <v>9825</v>
      </c>
      <c r="T645" s="18">
        <v>8620</v>
      </c>
      <c r="U645" s="18">
        <v>0</v>
      </c>
      <c r="V645" s="18">
        <v>0</v>
      </c>
      <c r="W645" s="18">
        <v>0</v>
      </c>
      <c r="X645" s="18"/>
      <c r="Y645" s="18">
        <v>160482.07999999999</v>
      </c>
      <c r="Z645" s="18">
        <v>21115.7</v>
      </c>
      <c r="AA645" s="18">
        <v>11450.22</v>
      </c>
      <c r="AB645" s="18">
        <v>193048</v>
      </c>
    </row>
    <row r="646" spans="1:28" s="15" customFormat="1" ht="14.25" customHeight="1" x14ac:dyDescent="0.25">
      <c r="A646" s="17">
        <v>12</v>
      </c>
      <c r="B646" s="17" t="s">
        <v>888</v>
      </c>
      <c r="C646" s="17" t="s">
        <v>869</v>
      </c>
      <c r="D646" s="17" t="s">
        <v>956</v>
      </c>
      <c r="E646" s="17" t="s">
        <v>957</v>
      </c>
      <c r="F646" s="17" t="s">
        <v>75</v>
      </c>
      <c r="G646" s="17" t="s">
        <v>891</v>
      </c>
      <c r="H646" s="17">
        <v>6389</v>
      </c>
      <c r="I646" s="17">
        <v>6234</v>
      </c>
      <c r="J646" s="17">
        <v>155</v>
      </c>
      <c r="K646" s="17" t="s">
        <v>37</v>
      </c>
      <c r="L646" s="18">
        <v>53613.09</v>
      </c>
      <c r="M646" s="18">
        <v>5977.84</v>
      </c>
      <c r="N646" s="18">
        <v>1415.07</v>
      </c>
      <c r="O646" s="18">
        <v>61006</v>
      </c>
      <c r="P646" s="18">
        <v>1300.27</v>
      </c>
      <c r="Q646" s="18">
        <v>562.96</v>
      </c>
      <c r="R646" s="18">
        <v>92.77</v>
      </c>
      <c r="S646" s="18">
        <v>1956</v>
      </c>
      <c r="T646" s="18">
        <v>180</v>
      </c>
      <c r="U646" s="18">
        <v>0</v>
      </c>
      <c r="V646" s="18">
        <v>0</v>
      </c>
      <c r="W646" s="18">
        <v>0</v>
      </c>
      <c r="X646" s="18"/>
      <c r="Y646" s="18">
        <v>54913.36</v>
      </c>
      <c r="Z646" s="18">
        <v>6540.8</v>
      </c>
      <c r="AA646" s="18">
        <v>1507.84</v>
      </c>
      <c r="AB646" s="18">
        <v>62962</v>
      </c>
    </row>
    <row r="647" spans="1:28" s="15" customFormat="1" ht="14.25" customHeight="1" x14ac:dyDescent="0.25">
      <c r="A647" s="17">
        <v>13</v>
      </c>
      <c r="B647" s="17" t="s">
        <v>888</v>
      </c>
      <c r="C647" s="17" t="s">
        <v>869</v>
      </c>
      <c r="D647" s="17" t="s">
        <v>958</v>
      </c>
      <c r="E647" s="17" t="s">
        <v>959</v>
      </c>
      <c r="F647" s="17" t="s">
        <v>75</v>
      </c>
      <c r="G647" s="17" t="s">
        <v>891</v>
      </c>
      <c r="H647" s="17">
        <v>3007</v>
      </c>
      <c r="I647" s="17">
        <v>2897</v>
      </c>
      <c r="J647" s="17">
        <v>110</v>
      </c>
      <c r="K647" s="17" t="s">
        <v>37</v>
      </c>
      <c r="L647" s="18">
        <v>38170.51</v>
      </c>
      <c r="M647" s="18">
        <v>7044.05</v>
      </c>
      <c r="N647" s="18">
        <v>2074.44</v>
      </c>
      <c r="O647" s="18">
        <v>47289</v>
      </c>
      <c r="P647" s="18">
        <v>1164.8900000000001</v>
      </c>
      <c r="Q647" s="18">
        <v>406.28</v>
      </c>
      <c r="R647" s="18">
        <v>65.83</v>
      </c>
      <c r="S647" s="18">
        <v>1637</v>
      </c>
      <c r="T647" s="18">
        <v>0</v>
      </c>
      <c r="U647" s="18">
        <v>0</v>
      </c>
      <c r="V647" s="18">
        <v>0</v>
      </c>
      <c r="W647" s="18">
        <v>0</v>
      </c>
      <c r="X647" s="18"/>
      <c r="Y647" s="18">
        <v>39335.4</v>
      </c>
      <c r="Z647" s="18">
        <v>7450.33</v>
      </c>
      <c r="AA647" s="18">
        <v>2140.27</v>
      </c>
      <c r="AB647" s="18">
        <v>48926</v>
      </c>
    </row>
    <row r="648" spans="1:28" s="15" customFormat="1" ht="14.25" customHeight="1" x14ac:dyDescent="0.25">
      <c r="A648" s="17">
        <v>14</v>
      </c>
      <c r="B648" s="17" t="s">
        <v>888</v>
      </c>
      <c r="C648" s="17" t="s">
        <v>869</v>
      </c>
      <c r="D648" s="17" t="s">
        <v>960</v>
      </c>
      <c r="E648" s="17" t="s">
        <v>961</v>
      </c>
      <c r="F648" s="17" t="s">
        <v>75</v>
      </c>
      <c r="G648" s="17" t="s">
        <v>906</v>
      </c>
      <c r="H648" s="17">
        <v>9578</v>
      </c>
      <c r="I648" s="17">
        <v>9578</v>
      </c>
      <c r="J648" s="17">
        <v>65</v>
      </c>
      <c r="K648" s="17" t="s">
        <v>769</v>
      </c>
      <c r="L648" s="18">
        <v>61673.47</v>
      </c>
      <c r="M648" s="18">
        <v>12848.04</v>
      </c>
      <c r="N648" s="18">
        <v>4380.49</v>
      </c>
      <c r="O648" s="18">
        <v>78902</v>
      </c>
      <c r="P648" s="18">
        <v>653.78</v>
      </c>
      <c r="Q648" s="18">
        <v>679.32</v>
      </c>
      <c r="R648" s="18">
        <v>38.9</v>
      </c>
      <c r="S648" s="18">
        <v>1372</v>
      </c>
      <c r="T648" s="18">
        <v>1130</v>
      </c>
      <c r="U648" s="18">
        <v>0</v>
      </c>
      <c r="V648" s="18">
        <v>0</v>
      </c>
      <c r="W648" s="18">
        <v>0</v>
      </c>
      <c r="X648" s="18"/>
      <c r="Y648" s="18">
        <v>62327.25</v>
      </c>
      <c r="Z648" s="18">
        <v>13527.36</v>
      </c>
      <c r="AA648" s="18">
        <v>4419.3900000000003</v>
      </c>
      <c r="AB648" s="18">
        <v>80274</v>
      </c>
    </row>
    <row r="649" spans="1:28" s="15" customFormat="1" ht="14.25" customHeight="1" x14ac:dyDescent="0.25">
      <c r="A649" s="17">
        <v>15</v>
      </c>
      <c r="B649" s="17" t="s">
        <v>888</v>
      </c>
      <c r="C649" s="17" t="s">
        <v>869</v>
      </c>
      <c r="D649" s="17" t="s">
        <v>962</v>
      </c>
      <c r="E649" s="17" t="s">
        <v>963</v>
      </c>
      <c r="F649" s="17" t="s">
        <v>75</v>
      </c>
      <c r="G649" s="17" t="s">
        <v>964</v>
      </c>
      <c r="H649" s="17">
        <v>0</v>
      </c>
      <c r="I649" s="17">
        <v>0</v>
      </c>
      <c r="J649" s="17">
        <v>0</v>
      </c>
      <c r="K649" s="17" t="s">
        <v>59</v>
      </c>
      <c r="L649" s="18">
        <v>92697.46</v>
      </c>
      <c r="M649" s="18">
        <v>18430.7</v>
      </c>
      <c r="N649" s="18">
        <v>213.84</v>
      </c>
      <c r="O649" s="18">
        <v>111342</v>
      </c>
      <c r="P649" s="18">
        <v>125.5</v>
      </c>
      <c r="Q649" s="18">
        <v>959.5</v>
      </c>
      <c r="R649" s="18">
        <v>0</v>
      </c>
      <c r="S649" s="18">
        <v>1085</v>
      </c>
      <c r="T649" s="18">
        <v>0</v>
      </c>
      <c r="U649" s="18">
        <v>0</v>
      </c>
      <c r="V649" s="18">
        <v>0</v>
      </c>
      <c r="W649" s="18">
        <v>0</v>
      </c>
      <c r="X649" s="18"/>
      <c r="Y649" s="18">
        <v>92822.96</v>
      </c>
      <c r="Z649" s="18">
        <v>19390.2</v>
      </c>
      <c r="AA649" s="18">
        <v>213.84</v>
      </c>
      <c r="AB649" s="18">
        <v>112427</v>
      </c>
    </row>
    <row r="650" spans="1:28" s="15" customFormat="1" ht="14.25" customHeight="1" x14ac:dyDescent="0.25">
      <c r="A650" s="17">
        <v>16</v>
      </c>
      <c r="B650" s="17" t="s">
        <v>888</v>
      </c>
      <c r="C650" s="17" t="s">
        <v>869</v>
      </c>
      <c r="D650" s="17" t="s">
        <v>965</v>
      </c>
      <c r="E650" s="17" t="s">
        <v>966</v>
      </c>
      <c r="F650" s="17" t="s">
        <v>75</v>
      </c>
      <c r="G650" s="17" t="s">
        <v>967</v>
      </c>
      <c r="H650" s="17">
        <v>0</v>
      </c>
      <c r="I650" s="17">
        <v>0</v>
      </c>
      <c r="J650" s="17">
        <v>0</v>
      </c>
      <c r="K650" s="17" t="s">
        <v>302</v>
      </c>
      <c r="L650" s="18">
        <v>92697.42</v>
      </c>
      <c r="M650" s="18">
        <v>18430.740000000002</v>
      </c>
      <c r="N650" s="18">
        <v>213.84</v>
      </c>
      <c r="O650" s="18">
        <v>111342</v>
      </c>
      <c r="P650" s="18">
        <v>125.5</v>
      </c>
      <c r="Q650" s="18">
        <v>959.5</v>
      </c>
      <c r="R650" s="18">
        <v>0</v>
      </c>
      <c r="S650" s="18">
        <v>1085</v>
      </c>
      <c r="T650" s="18">
        <v>0</v>
      </c>
      <c r="U650" s="18">
        <v>0</v>
      </c>
      <c r="V650" s="18">
        <v>0</v>
      </c>
      <c r="W650" s="18">
        <v>0</v>
      </c>
      <c r="X650" s="18"/>
      <c r="Y650" s="18">
        <v>92822.92</v>
      </c>
      <c r="Z650" s="18">
        <v>19390.240000000002</v>
      </c>
      <c r="AA650" s="18">
        <v>213.84</v>
      </c>
      <c r="AB650" s="18">
        <v>112427</v>
      </c>
    </row>
    <row r="651" spans="1:28" s="15" customFormat="1" ht="14.25" customHeight="1" x14ac:dyDescent="0.25">
      <c r="A651" s="17">
        <v>17</v>
      </c>
      <c r="B651" s="17" t="s">
        <v>888</v>
      </c>
      <c r="C651" s="17" t="s">
        <v>869</v>
      </c>
      <c r="D651" s="17" t="s">
        <v>968</v>
      </c>
      <c r="E651" s="17" t="s">
        <v>969</v>
      </c>
      <c r="F651" s="17" t="s">
        <v>75</v>
      </c>
      <c r="G651" s="17" t="s">
        <v>967</v>
      </c>
      <c r="H651" s="17">
        <v>0</v>
      </c>
      <c r="I651" s="17">
        <v>0</v>
      </c>
      <c r="J651" s="17">
        <v>0</v>
      </c>
      <c r="K651" s="17" t="s">
        <v>59</v>
      </c>
      <c r="L651" s="18">
        <v>79903.199999999997</v>
      </c>
      <c r="M651" s="18">
        <v>9053.7999999999993</v>
      </c>
      <c r="N651" s="18">
        <v>0</v>
      </c>
      <c r="O651" s="18">
        <v>88957</v>
      </c>
      <c r="P651" s="18">
        <v>124.91</v>
      </c>
      <c r="Q651" s="18">
        <v>825.09</v>
      </c>
      <c r="R651" s="18">
        <v>0</v>
      </c>
      <c r="S651" s="18">
        <v>950</v>
      </c>
      <c r="T651" s="18">
        <v>0</v>
      </c>
      <c r="U651" s="18">
        <v>0</v>
      </c>
      <c r="V651" s="18">
        <v>0</v>
      </c>
      <c r="W651" s="18">
        <v>0</v>
      </c>
      <c r="X651" s="18"/>
      <c r="Y651" s="18">
        <v>80028.11</v>
      </c>
      <c r="Z651" s="18">
        <v>9878.89</v>
      </c>
      <c r="AA651" s="18">
        <v>0</v>
      </c>
      <c r="AB651" s="18">
        <v>89907</v>
      </c>
    </row>
    <row r="652" spans="1:28" s="15" customFormat="1" ht="14.25" customHeight="1" x14ac:dyDescent="0.25">
      <c r="A652" s="17">
        <v>18</v>
      </c>
      <c r="B652" s="17" t="s">
        <v>970</v>
      </c>
      <c r="C652" s="17" t="s">
        <v>869</v>
      </c>
      <c r="D652" s="17" t="s">
        <v>971</v>
      </c>
      <c r="E652" s="17" t="s">
        <v>972</v>
      </c>
      <c r="F652" s="17" t="s">
        <v>75</v>
      </c>
      <c r="G652" s="17" t="s">
        <v>973</v>
      </c>
      <c r="H652" s="17">
        <v>4658</v>
      </c>
      <c r="I652" s="17">
        <v>4658</v>
      </c>
      <c r="J652" s="17">
        <v>0</v>
      </c>
      <c r="K652" s="17" t="s">
        <v>59</v>
      </c>
      <c r="L652" s="18">
        <v>59088.68</v>
      </c>
      <c r="M652" s="18">
        <v>10125.629999999999</v>
      </c>
      <c r="N652" s="18">
        <v>4975.6899999999996</v>
      </c>
      <c r="O652" s="18">
        <v>74190</v>
      </c>
      <c r="P652" s="18">
        <v>124.59</v>
      </c>
      <c r="Q652" s="18">
        <v>661.41</v>
      </c>
      <c r="R652" s="18">
        <v>0</v>
      </c>
      <c r="S652" s="18">
        <v>786</v>
      </c>
      <c r="T652" s="18">
        <v>0</v>
      </c>
      <c r="U652" s="18">
        <v>0</v>
      </c>
      <c r="V652" s="18">
        <v>0</v>
      </c>
      <c r="W652" s="18">
        <v>0</v>
      </c>
      <c r="X652" s="18"/>
      <c r="Y652" s="18">
        <v>59213.27</v>
      </c>
      <c r="Z652" s="18">
        <v>10787.04</v>
      </c>
      <c r="AA652" s="18">
        <v>4975.6899999999996</v>
      </c>
      <c r="AB652" s="18">
        <v>74976</v>
      </c>
    </row>
    <row r="653" spans="1:28" s="15" customFormat="1" ht="14.25" customHeight="1" x14ac:dyDescent="0.25">
      <c r="A653" s="17">
        <v>19</v>
      </c>
      <c r="B653" s="17" t="s">
        <v>888</v>
      </c>
      <c r="C653" s="17" t="s">
        <v>869</v>
      </c>
      <c r="D653" s="17" t="s">
        <v>974</v>
      </c>
      <c r="E653" s="17" t="s">
        <v>975</v>
      </c>
      <c r="F653" s="17" t="s">
        <v>75</v>
      </c>
      <c r="G653" s="17" t="s">
        <v>976</v>
      </c>
      <c r="H653" s="17">
        <v>0</v>
      </c>
      <c r="I653" s="17">
        <v>0</v>
      </c>
      <c r="J653" s="17">
        <v>0</v>
      </c>
      <c r="K653" s="17" t="s">
        <v>59</v>
      </c>
      <c r="L653" s="18">
        <v>77580.12</v>
      </c>
      <c r="M653" s="18">
        <v>22522</v>
      </c>
      <c r="N653" s="18">
        <v>5141.88</v>
      </c>
      <c r="O653" s="18">
        <v>105244</v>
      </c>
      <c r="P653" s="18">
        <v>124.78</v>
      </c>
      <c r="Q653" s="18">
        <v>854.22</v>
      </c>
      <c r="R653" s="18">
        <v>0</v>
      </c>
      <c r="S653" s="18">
        <v>979</v>
      </c>
      <c r="T653" s="18">
        <v>0</v>
      </c>
      <c r="U653" s="18">
        <v>0</v>
      </c>
      <c r="V653" s="18">
        <v>0</v>
      </c>
      <c r="W653" s="18">
        <v>0</v>
      </c>
      <c r="X653" s="18"/>
      <c r="Y653" s="18">
        <v>77704.899999999994</v>
      </c>
      <c r="Z653" s="18">
        <v>23376.22</v>
      </c>
      <c r="AA653" s="18">
        <v>5141.88</v>
      </c>
      <c r="AB653" s="18">
        <v>106223</v>
      </c>
    </row>
    <row r="654" spans="1:28" s="12" customFormat="1" ht="16.5" customHeight="1" x14ac:dyDescent="0.25">
      <c r="A654" s="10"/>
      <c r="B654" s="10"/>
      <c r="C654" s="10" t="s">
        <v>71</v>
      </c>
      <c r="D654" s="10"/>
      <c r="E654" s="10"/>
      <c r="F654" s="10"/>
      <c r="G654" s="10"/>
      <c r="H654" s="10"/>
      <c r="I654" s="10"/>
      <c r="J654" s="11">
        <f>SUM(J635:J653)</f>
        <v>4185</v>
      </c>
      <c r="K654" s="10"/>
      <c r="L654" s="11">
        <f t="shared" ref="L654:AB654" si="100">SUM(L635:L653)</f>
        <v>1264851.69</v>
      </c>
      <c r="M654" s="11">
        <f t="shared" si="100"/>
        <v>218383.33000000002</v>
      </c>
      <c r="N654" s="11">
        <f t="shared" si="100"/>
        <v>55921.979999999989</v>
      </c>
      <c r="O654" s="11">
        <f t="shared" si="100"/>
        <v>1539157</v>
      </c>
      <c r="P654" s="11">
        <f t="shared" si="100"/>
        <v>34580.230000000003</v>
      </c>
      <c r="Q654" s="11">
        <f t="shared" si="100"/>
        <v>13449.05</v>
      </c>
      <c r="R654" s="11">
        <f t="shared" si="100"/>
        <v>2504.7200000000003</v>
      </c>
      <c r="S654" s="11">
        <f t="shared" si="100"/>
        <v>50534</v>
      </c>
      <c r="T654" s="11">
        <f t="shared" si="100"/>
        <v>11230</v>
      </c>
      <c r="U654" s="11">
        <f t="shared" si="100"/>
        <v>0</v>
      </c>
      <c r="V654" s="11">
        <f t="shared" si="100"/>
        <v>0</v>
      </c>
      <c r="W654" s="11">
        <f t="shared" si="100"/>
        <v>0</v>
      </c>
      <c r="X654" s="11">
        <f t="shared" si="100"/>
        <v>0</v>
      </c>
      <c r="Y654" s="11">
        <f t="shared" si="100"/>
        <v>1299431.92</v>
      </c>
      <c r="Z654" s="11">
        <f t="shared" si="100"/>
        <v>231832.38</v>
      </c>
      <c r="AA654" s="11">
        <f t="shared" si="100"/>
        <v>58426.699999999983</v>
      </c>
      <c r="AB654" s="11">
        <f t="shared" si="100"/>
        <v>1589691</v>
      </c>
    </row>
    <row r="655" spans="1:28" s="12" customFormat="1" ht="16.5" customHeight="1" x14ac:dyDescent="0.25">
      <c r="A655" s="10"/>
      <c r="B655" s="10"/>
      <c r="C655" s="10" t="s">
        <v>119</v>
      </c>
      <c r="D655" s="10"/>
      <c r="E655" s="10"/>
      <c r="F655" s="10"/>
      <c r="G655" s="10"/>
      <c r="H655" s="10"/>
      <c r="I655" s="10"/>
      <c r="J655" s="11">
        <f>J654+J634</f>
        <v>23538</v>
      </c>
      <c r="K655" s="11"/>
      <c r="L655" s="11">
        <f t="shared" ref="L655:S655" si="101">L654+L634</f>
        <v>3451745.2600000002</v>
      </c>
      <c r="M655" s="11">
        <f t="shared" si="101"/>
        <v>458227.67000000004</v>
      </c>
      <c r="N655" s="11">
        <f t="shared" si="101"/>
        <v>115979.06999999998</v>
      </c>
      <c r="O655" s="11">
        <f t="shared" si="101"/>
        <v>4025952</v>
      </c>
      <c r="P655" s="11">
        <f t="shared" si="101"/>
        <v>151154.63000000003</v>
      </c>
      <c r="Q655" s="11">
        <f t="shared" si="101"/>
        <v>36340.800000000003</v>
      </c>
      <c r="R655" s="11">
        <f t="shared" si="101"/>
        <v>11213.57</v>
      </c>
      <c r="S655" s="11">
        <f t="shared" si="101"/>
        <v>198709</v>
      </c>
      <c r="T655" s="11">
        <f>T654+T634</f>
        <v>62900</v>
      </c>
      <c r="U655" s="11">
        <f t="shared" ref="U655:AA655" si="102">U654+U634</f>
        <v>0</v>
      </c>
      <c r="V655" s="11">
        <f t="shared" si="102"/>
        <v>0</v>
      </c>
      <c r="W655" s="11">
        <f t="shared" si="102"/>
        <v>0</v>
      </c>
      <c r="X655" s="11">
        <f t="shared" si="102"/>
        <v>0</v>
      </c>
      <c r="Y655" s="11">
        <f t="shared" si="102"/>
        <v>3602899.89</v>
      </c>
      <c r="Z655" s="11">
        <f t="shared" si="102"/>
        <v>494568.47000000003</v>
      </c>
      <c r="AA655" s="11">
        <f t="shared" si="102"/>
        <v>127192.63999999998</v>
      </c>
      <c r="AB655" s="11">
        <f>AB654+AB634</f>
        <v>4224661</v>
      </c>
    </row>
    <row r="656" spans="1:28" ht="18.75" customHeight="1" x14ac:dyDescent="0.25">
      <c r="O656" s="34"/>
    </row>
    <row r="657" spans="1:31" ht="18.75" customHeight="1" x14ac:dyDescent="0.25"/>
    <row r="658" spans="1:31" ht="15.75" x14ac:dyDescent="0.25">
      <c r="E658" s="13" t="s">
        <v>120</v>
      </c>
      <c r="G658" s="14"/>
      <c r="H658" s="14"/>
      <c r="I658" s="14"/>
      <c r="J658" s="14"/>
      <c r="K658" s="14"/>
      <c r="L658" s="13" t="s">
        <v>122</v>
      </c>
      <c r="M658" s="13"/>
      <c r="O658" s="14"/>
      <c r="Q658" s="14"/>
      <c r="R658" s="13" t="s">
        <v>121</v>
      </c>
      <c r="T658" s="14"/>
      <c r="U658" s="14"/>
      <c r="W658" s="14"/>
      <c r="X658" s="14"/>
      <c r="Y658" s="13" t="s">
        <v>123</v>
      </c>
      <c r="Z658" s="14"/>
      <c r="AA658" s="14"/>
      <c r="AB658" s="14"/>
    </row>
    <row r="659" spans="1:31" s="39" customFormat="1" ht="15.75" x14ac:dyDescent="0.25">
      <c r="E659" s="38" t="s">
        <v>124</v>
      </c>
      <c r="G659" s="40"/>
      <c r="H659" s="40"/>
      <c r="I659" s="40"/>
      <c r="J659" s="40"/>
      <c r="K659" s="40"/>
      <c r="L659" s="38" t="s">
        <v>124</v>
      </c>
      <c r="M659" s="38"/>
      <c r="O659" s="40"/>
      <c r="Q659" s="40"/>
      <c r="R659" s="38" t="s">
        <v>124</v>
      </c>
      <c r="T659" s="40"/>
      <c r="U659" s="40"/>
      <c r="W659" s="40"/>
      <c r="X659" s="40"/>
      <c r="Y659" s="38" t="s">
        <v>124</v>
      </c>
      <c r="Z659" s="40"/>
      <c r="AA659" s="40"/>
      <c r="AB659" s="40"/>
    </row>
    <row r="660" spans="1:31" ht="32.25" customHeight="1" x14ac:dyDescent="0.55000000000000004">
      <c r="A660" s="75" t="s">
        <v>0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1"/>
      <c r="AD660" s="1"/>
      <c r="AE660" s="1"/>
    </row>
    <row r="661" spans="1:31" ht="21.75" customHeight="1" x14ac:dyDescent="0.4">
      <c r="A661" s="76" t="s">
        <v>1711</v>
      </c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2"/>
      <c r="AD661" s="2"/>
      <c r="AE661" s="2"/>
    </row>
    <row r="662" spans="1:31" s="5" customFormat="1" ht="20.25" customHeight="1" x14ac:dyDescent="0.35">
      <c r="A662" s="3" t="s">
        <v>1</v>
      </c>
      <c r="B662" s="4"/>
      <c r="C662" s="3"/>
      <c r="D662" s="3"/>
      <c r="F662" s="3" t="s">
        <v>918</v>
      </c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s="7" customFormat="1" ht="75.75" customHeight="1" x14ac:dyDescent="0.25">
      <c r="A663" s="6" t="s">
        <v>3</v>
      </c>
      <c r="B663" s="6" t="s">
        <v>4</v>
      </c>
      <c r="C663" s="6" t="s">
        <v>5</v>
      </c>
      <c r="D663" s="6" t="s">
        <v>6</v>
      </c>
      <c r="E663" s="6" t="s">
        <v>7</v>
      </c>
      <c r="F663" s="6" t="s">
        <v>8</v>
      </c>
      <c r="G663" s="6" t="s">
        <v>9</v>
      </c>
      <c r="H663" s="6" t="s">
        <v>10</v>
      </c>
      <c r="I663" s="6" t="s">
        <v>11</v>
      </c>
      <c r="J663" s="6" t="s">
        <v>12</v>
      </c>
      <c r="K663" s="6" t="s">
        <v>13</v>
      </c>
      <c r="L663" s="6" t="s">
        <v>14</v>
      </c>
      <c r="M663" s="6" t="s">
        <v>15</v>
      </c>
      <c r="N663" s="6" t="s">
        <v>16</v>
      </c>
      <c r="O663" s="6" t="s">
        <v>17</v>
      </c>
      <c r="P663" s="6" t="s">
        <v>18</v>
      </c>
      <c r="Q663" s="6" t="s">
        <v>19</v>
      </c>
      <c r="R663" s="6" t="s">
        <v>20</v>
      </c>
      <c r="S663" s="6" t="s">
        <v>21</v>
      </c>
      <c r="T663" s="6" t="s">
        <v>22</v>
      </c>
      <c r="U663" s="6" t="s">
        <v>23</v>
      </c>
      <c r="V663" s="6" t="s">
        <v>24</v>
      </c>
      <c r="W663" s="6" t="s">
        <v>25</v>
      </c>
      <c r="X663" s="6" t="s">
        <v>26</v>
      </c>
      <c r="Y663" s="6" t="s">
        <v>27</v>
      </c>
      <c r="Z663" s="6" t="s">
        <v>28</v>
      </c>
      <c r="AA663" s="6" t="s">
        <v>29</v>
      </c>
      <c r="AB663" s="6" t="s">
        <v>30</v>
      </c>
    </row>
    <row r="664" spans="1:31" s="15" customFormat="1" ht="14.25" customHeight="1" x14ac:dyDescent="0.25">
      <c r="A664" s="17">
        <v>1</v>
      </c>
      <c r="B664" s="17" t="s">
        <v>868</v>
      </c>
      <c r="C664" s="17" t="s">
        <v>869</v>
      </c>
      <c r="D664" s="17" t="s">
        <v>870</v>
      </c>
      <c r="E664" s="17" t="s">
        <v>871</v>
      </c>
      <c r="F664" s="17" t="s">
        <v>35</v>
      </c>
      <c r="G664" s="17" t="s">
        <v>144</v>
      </c>
      <c r="H664" s="17">
        <v>53052</v>
      </c>
      <c r="I664" s="17">
        <v>51513</v>
      </c>
      <c r="J664" s="17">
        <v>1539</v>
      </c>
      <c r="K664" s="17" t="s">
        <v>37</v>
      </c>
      <c r="L664" s="18">
        <v>194689.69</v>
      </c>
      <c r="M664" s="18">
        <v>16090.92</v>
      </c>
      <c r="N664" s="18">
        <v>7850.39</v>
      </c>
      <c r="O664" s="18">
        <v>218631</v>
      </c>
      <c r="P664" s="18">
        <v>10381.040000000001</v>
      </c>
      <c r="Q664" s="18">
        <v>1975.41</v>
      </c>
      <c r="R664" s="18">
        <v>692.55</v>
      </c>
      <c r="S664" s="18">
        <v>13049</v>
      </c>
      <c r="T664" s="18">
        <v>0</v>
      </c>
      <c r="U664" s="18">
        <v>0</v>
      </c>
      <c r="V664" s="18">
        <v>0</v>
      </c>
      <c r="W664" s="18">
        <v>0</v>
      </c>
      <c r="X664" s="18">
        <v>138100</v>
      </c>
      <c r="Y664" s="18">
        <v>205070.73</v>
      </c>
      <c r="Z664" s="18">
        <v>18066.330000000002</v>
      </c>
      <c r="AA664" s="18">
        <v>8542.94</v>
      </c>
      <c r="AB664" s="18">
        <f>231680-X664</f>
        <v>93580</v>
      </c>
      <c r="AD664" s="7"/>
    </row>
    <row r="665" spans="1:31" s="15" customFormat="1" ht="14.25" customHeight="1" x14ac:dyDescent="0.25">
      <c r="A665" s="17">
        <v>2</v>
      </c>
      <c r="B665" s="17" t="s">
        <v>872</v>
      </c>
      <c r="C665" s="17" t="s">
        <v>869</v>
      </c>
      <c r="D665" s="17" t="s">
        <v>873</v>
      </c>
      <c r="E665" s="17" t="s">
        <v>874</v>
      </c>
      <c r="F665" s="17" t="s">
        <v>35</v>
      </c>
      <c r="G665" s="17" t="s">
        <v>875</v>
      </c>
      <c r="H665" s="17">
        <v>84652</v>
      </c>
      <c r="I665" s="17">
        <v>84652</v>
      </c>
      <c r="J665" s="17">
        <v>0</v>
      </c>
      <c r="K665" s="17" t="s">
        <v>302</v>
      </c>
      <c r="L665" s="18">
        <v>107415.98</v>
      </c>
      <c r="M665" s="18">
        <v>20093.2</v>
      </c>
      <c r="N665" s="18">
        <v>962.82</v>
      </c>
      <c r="O665" s="18">
        <v>128472</v>
      </c>
      <c r="P665" s="18">
        <v>687.42</v>
      </c>
      <c r="Q665" s="18">
        <v>1080.58</v>
      </c>
      <c r="R665" s="18">
        <v>0</v>
      </c>
      <c r="S665" s="18">
        <v>1768</v>
      </c>
      <c r="T665" s="18">
        <v>0</v>
      </c>
      <c r="U665" s="18">
        <v>0</v>
      </c>
      <c r="V665" s="18">
        <v>0</v>
      </c>
      <c r="W665" s="18">
        <v>0</v>
      </c>
      <c r="X665" s="18"/>
      <c r="Y665" s="18">
        <v>108103.4</v>
      </c>
      <c r="Z665" s="18">
        <v>21173.78</v>
      </c>
      <c r="AA665" s="18">
        <v>962.82</v>
      </c>
      <c r="AB665" s="18">
        <v>130240</v>
      </c>
      <c r="AD665" s="7"/>
    </row>
    <row r="666" spans="1:31" s="15" customFormat="1" ht="14.25" customHeight="1" x14ac:dyDescent="0.25">
      <c r="A666" s="17">
        <v>3</v>
      </c>
      <c r="B666" s="17" t="s">
        <v>872</v>
      </c>
      <c r="C666" s="17" t="s">
        <v>869</v>
      </c>
      <c r="D666" s="17" t="s">
        <v>876</v>
      </c>
      <c r="E666" s="17" t="s">
        <v>877</v>
      </c>
      <c r="F666" s="17" t="s">
        <v>35</v>
      </c>
      <c r="G666" s="17" t="s">
        <v>675</v>
      </c>
      <c r="H666" s="17">
        <v>25525</v>
      </c>
      <c r="I666" s="17">
        <v>25525</v>
      </c>
      <c r="J666" s="17">
        <v>0</v>
      </c>
      <c r="K666" s="17" t="s">
        <v>59</v>
      </c>
      <c r="L666" s="18">
        <v>68455.16</v>
      </c>
      <c r="M666" s="18">
        <v>12151.16</v>
      </c>
      <c r="N666" s="18">
        <v>2307.6799999999998</v>
      </c>
      <c r="O666" s="18">
        <v>82914</v>
      </c>
      <c r="P666" s="18">
        <v>714.71</v>
      </c>
      <c r="Q666" s="18">
        <v>704.29</v>
      </c>
      <c r="R666" s="18">
        <v>0</v>
      </c>
      <c r="S666" s="18">
        <v>1419</v>
      </c>
      <c r="T666" s="18">
        <v>0</v>
      </c>
      <c r="U666" s="18">
        <v>0</v>
      </c>
      <c r="V666" s="18">
        <v>0</v>
      </c>
      <c r="W666" s="18">
        <v>0</v>
      </c>
      <c r="X666" s="18"/>
      <c r="Y666" s="18">
        <v>69169.87</v>
      </c>
      <c r="Z666" s="18">
        <v>12855.45</v>
      </c>
      <c r="AA666" s="18">
        <v>2307.6799999999998</v>
      </c>
      <c r="AB666" s="18">
        <v>84333</v>
      </c>
      <c r="AD666" s="7"/>
    </row>
    <row r="667" spans="1:31" s="15" customFormat="1" ht="14.25" customHeight="1" x14ac:dyDescent="0.25">
      <c r="A667" s="17">
        <v>4</v>
      </c>
      <c r="B667" s="17" t="s">
        <v>868</v>
      </c>
      <c r="C667" s="17" t="s">
        <v>869</v>
      </c>
      <c r="D667" s="17" t="s">
        <v>878</v>
      </c>
      <c r="E667" s="17" t="s">
        <v>879</v>
      </c>
      <c r="F667" s="17" t="s">
        <v>35</v>
      </c>
      <c r="G667" s="17" t="s">
        <v>750</v>
      </c>
      <c r="H667" s="17">
        <v>62685</v>
      </c>
      <c r="I667" s="17">
        <v>62685</v>
      </c>
      <c r="J667" s="17">
        <v>0</v>
      </c>
      <c r="K667" s="17" t="s">
        <v>59</v>
      </c>
      <c r="L667" s="18">
        <v>49792.53</v>
      </c>
      <c r="M667" s="18">
        <v>9616.5499999999993</v>
      </c>
      <c r="N667" s="18">
        <v>2372.92</v>
      </c>
      <c r="O667" s="18">
        <v>61782</v>
      </c>
      <c r="P667" s="18">
        <v>329.88</v>
      </c>
      <c r="Q667" s="18">
        <v>520.12</v>
      </c>
      <c r="R667" s="18">
        <v>0</v>
      </c>
      <c r="S667" s="18">
        <v>850</v>
      </c>
      <c r="T667" s="18">
        <v>5460</v>
      </c>
      <c r="U667" s="18">
        <v>0</v>
      </c>
      <c r="V667" s="18">
        <v>0</v>
      </c>
      <c r="W667" s="18">
        <v>0</v>
      </c>
      <c r="X667" s="18"/>
      <c r="Y667" s="18">
        <v>50122.41</v>
      </c>
      <c r="Z667" s="18">
        <v>10136.67</v>
      </c>
      <c r="AA667" s="18">
        <v>2372.92</v>
      </c>
      <c r="AB667" s="18">
        <v>62632</v>
      </c>
      <c r="AD667" s="7"/>
    </row>
    <row r="668" spans="1:31" s="15" customFormat="1" ht="14.25" customHeight="1" x14ac:dyDescent="0.25">
      <c r="A668" s="17">
        <v>5</v>
      </c>
      <c r="B668" s="17" t="s">
        <v>872</v>
      </c>
      <c r="C668" s="17" t="s">
        <v>869</v>
      </c>
      <c r="D668" s="17" t="s">
        <v>880</v>
      </c>
      <c r="E668" s="17" t="s">
        <v>881</v>
      </c>
      <c r="F668" s="17" t="s">
        <v>35</v>
      </c>
      <c r="G668" s="17" t="s">
        <v>750</v>
      </c>
      <c r="H668" s="17">
        <v>25200</v>
      </c>
      <c r="I668" s="17">
        <v>24690</v>
      </c>
      <c r="J668" s="17">
        <v>1530</v>
      </c>
      <c r="K668" s="17" t="s">
        <v>37</v>
      </c>
      <c r="L668" s="18">
        <v>188187.51999999999</v>
      </c>
      <c r="M668" s="18">
        <v>17510.91</v>
      </c>
      <c r="N668" s="18">
        <v>6191.57</v>
      </c>
      <c r="O668" s="18">
        <v>211890</v>
      </c>
      <c r="P668" s="18">
        <v>5282.29</v>
      </c>
      <c r="Q668" s="18">
        <v>1919.21</v>
      </c>
      <c r="R668" s="18">
        <v>688.5</v>
      </c>
      <c r="S668" s="18">
        <v>7890</v>
      </c>
      <c r="T668" s="18">
        <v>7230</v>
      </c>
      <c r="U668" s="18">
        <v>0</v>
      </c>
      <c r="V668" s="18">
        <v>0</v>
      </c>
      <c r="W668" s="18">
        <v>0</v>
      </c>
      <c r="X668" s="18"/>
      <c r="Y668" s="18">
        <v>193469.81</v>
      </c>
      <c r="Z668" s="18">
        <v>19430.12</v>
      </c>
      <c r="AA668" s="18">
        <v>6880.07</v>
      </c>
      <c r="AB668" s="18">
        <v>219780</v>
      </c>
      <c r="AD668" s="7"/>
    </row>
    <row r="669" spans="1:31" s="15" customFormat="1" ht="14.25" customHeight="1" x14ac:dyDescent="0.25">
      <c r="A669" s="17">
        <v>6</v>
      </c>
      <c r="B669" s="17" t="s">
        <v>872</v>
      </c>
      <c r="C669" s="17" t="s">
        <v>869</v>
      </c>
      <c r="D669" s="17" t="s">
        <v>882</v>
      </c>
      <c r="E669" s="17" t="s">
        <v>883</v>
      </c>
      <c r="F669" s="17" t="s">
        <v>35</v>
      </c>
      <c r="G669" s="17" t="s">
        <v>215</v>
      </c>
      <c r="H669" s="17">
        <v>10319</v>
      </c>
      <c r="I669" s="17">
        <v>10122</v>
      </c>
      <c r="J669" s="17">
        <v>591</v>
      </c>
      <c r="K669" s="17" t="s">
        <v>37</v>
      </c>
      <c r="L669" s="18">
        <v>139320.76</v>
      </c>
      <c r="M669" s="18">
        <v>12751.6</v>
      </c>
      <c r="N669" s="18">
        <v>2730.64</v>
      </c>
      <c r="O669" s="18">
        <v>154803</v>
      </c>
      <c r="P669" s="18">
        <v>4780.84</v>
      </c>
      <c r="Q669" s="18">
        <v>1397.21</v>
      </c>
      <c r="R669" s="18">
        <v>265.95</v>
      </c>
      <c r="S669" s="18">
        <v>6444</v>
      </c>
      <c r="T669" s="18">
        <v>70</v>
      </c>
      <c r="U669" s="18">
        <v>0</v>
      </c>
      <c r="V669" s="18">
        <v>0</v>
      </c>
      <c r="W669" s="18">
        <v>0</v>
      </c>
      <c r="X669" s="18"/>
      <c r="Y669" s="18">
        <v>144101.6</v>
      </c>
      <c r="Z669" s="18">
        <v>14148.81</v>
      </c>
      <c r="AA669" s="18">
        <v>2996.59</v>
      </c>
      <c r="AB669" s="18">
        <v>161247</v>
      </c>
      <c r="AD669" s="7"/>
    </row>
    <row r="670" spans="1:31" s="15" customFormat="1" ht="14.25" customHeight="1" x14ac:dyDescent="0.25">
      <c r="A670" s="17">
        <v>7</v>
      </c>
      <c r="B670" s="17" t="s">
        <v>872</v>
      </c>
      <c r="C670" s="17" t="s">
        <v>869</v>
      </c>
      <c r="D670" s="17" t="s">
        <v>884</v>
      </c>
      <c r="E670" s="17" t="s">
        <v>885</v>
      </c>
      <c r="F670" s="17" t="s">
        <v>35</v>
      </c>
      <c r="G670" s="17" t="s">
        <v>218</v>
      </c>
      <c r="H670" s="17">
        <v>24240</v>
      </c>
      <c r="I670" s="17">
        <v>22002</v>
      </c>
      <c r="J670" s="17">
        <v>2238</v>
      </c>
      <c r="K670" s="17" t="s">
        <v>37</v>
      </c>
      <c r="L670" s="18">
        <v>146772.26999999999</v>
      </c>
      <c r="M670" s="18">
        <v>13731.89</v>
      </c>
      <c r="N670" s="18">
        <v>3945.84</v>
      </c>
      <c r="O670" s="18">
        <v>164450</v>
      </c>
      <c r="P670" s="18">
        <v>10053.17</v>
      </c>
      <c r="Q670" s="18">
        <v>1485.73</v>
      </c>
      <c r="R670" s="18">
        <v>1007.1</v>
      </c>
      <c r="S670" s="18">
        <v>12546</v>
      </c>
      <c r="T670" s="18">
        <v>5190</v>
      </c>
      <c r="U670" s="18">
        <v>0</v>
      </c>
      <c r="V670" s="18">
        <v>0</v>
      </c>
      <c r="W670" s="18">
        <v>0</v>
      </c>
      <c r="X670" s="18"/>
      <c r="Y670" s="18">
        <v>156825.44</v>
      </c>
      <c r="Z670" s="18">
        <v>15217.62</v>
      </c>
      <c r="AA670" s="18">
        <v>4952.9399999999996</v>
      </c>
      <c r="AB670" s="18">
        <v>176996</v>
      </c>
      <c r="AD670" s="7"/>
    </row>
    <row r="671" spans="1:31" s="15" customFormat="1" ht="14.25" customHeight="1" x14ac:dyDescent="0.25">
      <c r="A671" s="17">
        <v>8</v>
      </c>
      <c r="B671" s="17" t="s">
        <v>888</v>
      </c>
      <c r="C671" s="17" t="s">
        <v>869</v>
      </c>
      <c r="D671" s="17" t="s">
        <v>889</v>
      </c>
      <c r="E671" s="17" t="s">
        <v>890</v>
      </c>
      <c r="F671" s="17" t="s">
        <v>35</v>
      </c>
      <c r="G671" s="17" t="s">
        <v>891</v>
      </c>
      <c r="H671" s="17">
        <v>15990</v>
      </c>
      <c r="I671" s="17">
        <v>15600</v>
      </c>
      <c r="J671" s="17">
        <v>390</v>
      </c>
      <c r="K671" s="17" t="s">
        <v>37</v>
      </c>
      <c r="L671" s="18">
        <v>77097.5</v>
      </c>
      <c r="M671" s="18">
        <v>7655.1</v>
      </c>
      <c r="N671" s="18">
        <v>2468.4</v>
      </c>
      <c r="O671" s="18">
        <v>87221</v>
      </c>
      <c r="P671" s="18">
        <v>2816.95</v>
      </c>
      <c r="Q671" s="18">
        <v>776.55</v>
      </c>
      <c r="R671" s="18">
        <v>175.5</v>
      </c>
      <c r="S671" s="18">
        <v>3769</v>
      </c>
      <c r="T671" s="18">
        <v>0</v>
      </c>
      <c r="U671" s="18">
        <v>0</v>
      </c>
      <c r="V671" s="18">
        <v>0</v>
      </c>
      <c r="W671" s="18">
        <v>0</v>
      </c>
      <c r="X671" s="18"/>
      <c r="Y671" s="18">
        <v>79914.45</v>
      </c>
      <c r="Z671" s="18">
        <v>8431.65</v>
      </c>
      <c r="AA671" s="18">
        <v>2643.9</v>
      </c>
      <c r="AB671" s="18">
        <v>90990</v>
      </c>
      <c r="AD671" s="7"/>
    </row>
    <row r="672" spans="1:31" s="15" customFormat="1" ht="14.25" customHeight="1" x14ac:dyDescent="0.25">
      <c r="A672" s="17">
        <v>9</v>
      </c>
      <c r="B672" s="17" t="s">
        <v>888</v>
      </c>
      <c r="C672" s="17" t="s">
        <v>869</v>
      </c>
      <c r="D672" s="17" t="s">
        <v>892</v>
      </c>
      <c r="E672" s="17" t="s">
        <v>893</v>
      </c>
      <c r="F672" s="17" t="s">
        <v>35</v>
      </c>
      <c r="G672" s="17" t="s">
        <v>891</v>
      </c>
      <c r="H672" s="17">
        <v>9894</v>
      </c>
      <c r="I672" s="17">
        <v>9894</v>
      </c>
      <c r="J672" s="17">
        <v>0</v>
      </c>
      <c r="K672" s="17" t="s">
        <v>302</v>
      </c>
      <c r="L672" s="18">
        <v>90167.55</v>
      </c>
      <c r="M672" s="18">
        <v>11582.45</v>
      </c>
      <c r="N672" s="18">
        <v>0</v>
      </c>
      <c r="O672" s="18">
        <v>101750</v>
      </c>
      <c r="P672" s="18">
        <v>549.89</v>
      </c>
      <c r="Q672" s="18">
        <v>899.11</v>
      </c>
      <c r="R672" s="18">
        <v>0</v>
      </c>
      <c r="S672" s="18">
        <v>1449</v>
      </c>
      <c r="T672" s="18">
        <v>250</v>
      </c>
      <c r="U672" s="18">
        <v>0</v>
      </c>
      <c r="V672" s="18">
        <v>0</v>
      </c>
      <c r="W672" s="18">
        <v>0</v>
      </c>
      <c r="X672" s="18"/>
      <c r="Y672" s="18">
        <v>90717.440000000002</v>
      </c>
      <c r="Z672" s="18">
        <v>12481.56</v>
      </c>
      <c r="AA672" s="18">
        <v>0</v>
      </c>
      <c r="AB672" s="18">
        <v>103199</v>
      </c>
      <c r="AD672" s="7"/>
    </row>
    <row r="673" spans="1:30" s="15" customFormat="1" ht="14.25" customHeight="1" x14ac:dyDescent="0.25">
      <c r="A673" s="17">
        <v>10</v>
      </c>
      <c r="B673" s="17" t="s">
        <v>888</v>
      </c>
      <c r="C673" s="17" t="s">
        <v>869</v>
      </c>
      <c r="D673" s="17" t="s">
        <v>894</v>
      </c>
      <c r="E673" s="17" t="s">
        <v>895</v>
      </c>
      <c r="F673" s="17" t="s">
        <v>35</v>
      </c>
      <c r="G673" s="17" t="s">
        <v>891</v>
      </c>
      <c r="H673" s="17">
        <v>44660</v>
      </c>
      <c r="I673" s="17">
        <v>41655</v>
      </c>
      <c r="J673" s="17">
        <v>3005</v>
      </c>
      <c r="K673" s="17" t="s">
        <v>37</v>
      </c>
      <c r="L673" s="18">
        <v>131763.01</v>
      </c>
      <c r="M673" s="18">
        <v>13092.34</v>
      </c>
      <c r="N673" s="18">
        <v>2842.65</v>
      </c>
      <c r="O673" s="18">
        <v>147698</v>
      </c>
      <c r="P673" s="18">
        <v>17882.98</v>
      </c>
      <c r="Q673" s="18">
        <v>1259.77</v>
      </c>
      <c r="R673" s="18">
        <v>1352.25</v>
      </c>
      <c r="S673" s="18">
        <v>20495</v>
      </c>
      <c r="T673" s="18">
        <v>10210</v>
      </c>
      <c r="U673" s="18">
        <v>0</v>
      </c>
      <c r="V673" s="18">
        <v>0</v>
      </c>
      <c r="W673" s="18">
        <v>0</v>
      </c>
      <c r="X673" s="18"/>
      <c r="Y673" s="18">
        <v>149645.99</v>
      </c>
      <c r="Z673" s="18">
        <v>14352.11</v>
      </c>
      <c r="AA673" s="18">
        <v>4194.8999999999996</v>
      </c>
      <c r="AB673" s="18">
        <v>168193</v>
      </c>
      <c r="AD673" s="7"/>
    </row>
    <row r="674" spans="1:30" s="15" customFormat="1" ht="14.25" customHeight="1" x14ac:dyDescent="0.25">
      <c r="A674" s="17">
        <v>11</v>
      </c>
      <c r="B674" s="17" t="s">
        <v>888</v>
      </c>
      <c r="C674" s="17" t="s">
        <v>869</v>
      </c>
      <c r="D674" s="17" t="s">
        <v>896</v>
      </c>
      <c r="E674" s="17" t="s">
        <v>897</v>
      </c>
      <c r="F674" s="17" t="s">
        <v>35</v>
      </c>
      <c r="G674" s="17" t="s">
        <v>891</v>
      </c>
      <c r="H674" s="17">
        <v>410</v>
      </c>
      <c r="I674" s="17">
        <v>98972</v>
      </c>
      <c r="J674" s="17">
        <v>1438</v>
      </c>
      <c r="K674" s="17" t="s">
        <v>991</v>
      </c>
      <c r="L674" s="18">
        <v>181791.04</v>
      </c>
      <c r="M674" s="18">
        <v>16416.97</v>
      </c>
      <c r="N674" s="18">
        <v>7268.99</v>
      </c>
      <c r="O674" s="18">
        <v>205477</v>
      </c>
      <c r="P674" s="18">
        <v>8612.16</v>
      </c>
      <c r="Q674" s="18">
        <v>1850.74</v>
      </c>
      <c r="R674" s="18">
        <v>647.1</v>
      </c>
      <c r="S674" s="18">
        <v>11110</v>
      </c>
      <c r="T674" s="18">
        <v>1910</v>
      </c>
      <c r="U674" s="18">
        <v>0</v>
      </c>
      <c r="V674" s="18">
        <v>0</v>
      </c>
      <c r="W674" s="18">
        <v>0</v>
      </c>
      <c r="X674" s="18"/>
      <c r="Y674" s="18">
        <v>190403.20000000001</v>
      </c>
      <c r="Z674" s="18">
        <v>18267.71</v>
      </c>
      <c r="AA674" s="18">
        <v>7916.09</v>
      </c>
      <c r="AB674" s="18">
        <v>216587</v>
      </c>
      <c r="AD674" s="7"/>
    </row>
    <row r="675" spans="1:30" s="15" customFormat="1" ht="14.25" customHeight="1" x14ac:dyDescent="0.25">
      <c r="A675" s="17">
        <v>12</v>
      </c>
      <c r="B675" s="17" t="s">
        <v>888</v>
      </c>
      <c r="C675" s="17" t="s">
        <v>869</v>
      </c>
      <c r="D675" s="17" t="s">
        <v>898</v>
      </c>
      <c r="E675" s="17" t="s">
        <v>899</v>
      </c>
      <c r="F675" s="17" t="s">
        <v>35</v>
      </c>
      <c r="G675" s="17" t="s">
        <v>900</v>
      </c>
      <c r="H675" s="17">
        <v>67970</v>
      </c>
      <c r="I675" s="17">
        <v>64969</v>
      </c>
      <c r="J675" s="17">
        <v>3001</v>
      </c>
      <c r="K675" s="17" t="s">
        <v>37</v>
      </c>
      <c r="L675" s="18">
        <v>138952.87</v>
      </c>
      <c r="M675" s="18">
        <v>6686.13</v>
      </c>
      <c r="N675" s="18">
        <v>1350</v>
      </c>
      <c r="O675" s="18">
        <v>146989</v>
      </c>
      <c r="P675" s="18">
        <v>17613.22</v>
      </c>
      <c r="Q675" s="18">
        <v>1315.33</v>
      </c>
      <c r="R675" s="18">
        <v>1350.45</v>
      </c>
      <c r="S675" s="18">
        <v>20279</v>
      </c>
      <c r="T675" s="18">
        <v>18510</v>
      </c>
      <c r="U675" s="18">
        <v>0</v>
      </c>
      <c r="V675" s="18">
        <v>0</v>
      </c>
      <c r="W675" s="18">
        <v>0</v>
      </c>
      <c r="X675" s="18"/>
      <c r="Y675" s="18">
        <v>156566.09</v>
      </c>
      <c r="Z675" s="18">
        <v>8001.46</v>
      </c>
      <c r="AA675" s="18">
        <v>2700.45</v>
      </c>
      <c r="AB675" s="18">
        <v>167268</v>
      </c>
      <c r="AD675" s="7"/>
    </row>
    <row r="676" spans="1:30" s="15" customFormat="1" ht="14.25" customHeight="1" x14ac:dyDescent="0.25">
      <c r="A676" s="17">
        <v>13</v>
      </c>
      <c r="B676" s="17" t="s">
        <v>888</v>
      </c>
      <c r="C676" s="17" t="s">
        <v>869</v>
      </c>
      <c r="D676" s="17" t="s">
        <v>901</v>
      </c>
      <c r="E676" s="17" t="s">
        <v>902</v>
      </c>
      <c r="F676" s="17" t="s">
        <v>35</v>
      </c>
      <c r="G676" s="17" t="s">
        <v>903</v>
      </c>
      <c r="H676" s="17">
        <v>54308</v>
      </c>
      <c r="I676" s="17">
        <v>53434</v>
      </c>
      <c r="J676" s="17">
        <v>874</v>
      </c>
      <c r="K676" s="17" t="s">
        <v>37</v>
      </c>
      <c r="L676" s="18">
        <v>163003.68</v>
      </c>
      <c r="M676" s="18">
        <v>19696.14</v>
      </c>
      <c r="N676" s="18">
        <v>9468.18</v>
      </c>
      <c r="O676" s="18">
        <v>192168</v>
      </c>
      <c r="P676" s="18">
        <v>6125.71</v>
      </c>
      <c r="Q676" s="18">
        <v>1681.99</v>
      </c>
      <c r="R676" s="18">
        <v>393.3</v>
      </c>
      <c r="S676" s="18">
        <v>8201</v>
      </c>
      <c r="T676" s="18">
        <v>0</v>
      </c>
      <c r="U676" s="18">
        <v>0</v>
      </c>
      <c r="V676" s="18">
        <v>0</v>
      </c>
      <c r="W676" s="18">
        <v>0</v>
      </c>
      <c r="X676" s="18"/>
      <c r="Y676" s="18">
        <v>169129.39</v>
      </c>
      <c r="Z676" s="18">
        <v>21378.13</v>
      </c>
      <c r="AA676" s="18">
        <v>9861.48</v>
      </c>
      <c r="AB676" s="18">
        <v>200369</v>
      </c>
      <c r="AD676" s="7"/>
    </row>
    <row r="677" spans="1:30" s="15" customFormat="1" ht="14.25" customHeight="1" x14ac:dyDescent="0.25">
      <c r="A677" s="17">
        <v>14</v>
      </c>
      <c r="B677" s="17" t="s">
        <v>888</v>
      </c>
      <c r="C677" s="17" t="s">
        <v>869</v>
      </c>
      <c r="D677" s="17" t="s">
        <v>904</v>
      </c>
      <c r="E677" s="17" t="s">
        <v>905</v>
      </c>
      <c r="F677" s="17" t="s">
        <v>35</v>
      </c>
      <c r="G677" s="17" t="s">
        <v>906</v>
      </c>
      <c r="H677" s="17">
        <v>88</v>
      </c>
      <c r="I677" s="17">
        <v>88</v>
      </c>
      <c r="J677" s="17">
        <v>0</v>
      </c>
      <c r="K677" s="17" t="s">
        <v>59</v>
      </c>
      <c r="L677" s="18">
        <v>9105.7999999999993</v>
      </c>
      <c r="M677" s="18">
        <v>1292.31</v>
      </c>
      <c r="N677" s="18">
        <v>0.89</v>
      </c>
      <c r="O677" s="18">
        <v>10399</v>
      </c>
      <c r="P677" s="18">
        <v>330.47</v>
      </c>
      <c r="Q677" s="18">
        <v>89.53</v>
      </c>
      <c r="R677" s="18">
        <v>0</v>
      </c>
      <c r="S677" s="18">
        <v>420</v>
      </c>
      <c r="T677" s="18">
        <v>160</v>
      </c>
      <c r="U677" s="18">
        <v>0</v>
      </c>
      <c r="V677" s="18">
        <v>0</v>
      </c>
      <c r="W677" s="18">
        <v>0</v>
      </c>
      <c r="X677" s="18"/>
      <c r="Y677" s="18">
        <v>9436.27</v>
      </c>
      <c r="Z677" s="18">
        <v>1381.84</v>
      </c>
      <c r="AA677" s="18">
        <v>0.89</v>
      </c>
      <c r="AB677" s="18">
        <v>10819</v>
      </c>
      <c r="AD677" s="7"/>
    </row>
    <row r="678" spans="1:30" s="15" customFormat="1" ht="14.25" customHeight="1" x14ac:dyDescent="0.25">
      <c r="A678" s="17">
        <v>15</v>
      </c>
      <c r="B678" s="17" t="s">
        <v>888</v>
      </c>
      <c r="C678" s="17" t="s">
        <v>869</v>
      </c>
      <c r="D678" s="17" t="s">
        <v>907</v>
      </c>
      <c r="E678" s="17" t="s">
        <v>908</v>
      </c>
      <c r="F678" s="17" t="s">
        <v>35</v>
      </c>
      <c r="G678" s="17" t="s">
        <v>909</v>
      </c>
      <c r="H678" s="17">
        <v>70536</v>
      </c>
      <c r="I678" s="17">
        <v>69115</v>
      </c>
      <c r="J678" s="17">
        <v>1421</v>
      </c>
      <c r="K678" s="17" t="s">
        <v>37</v>
      </c>
      <c r="L678" s="18">
        <v>193274.54</v>
      </c>
      <c r="M678" s="18">
        <v>16574.52</v>
      </c>
      <c r="N678" s="18">
        <v>7485.94</v>
      </c>
      <c r="O678" s="18">
        <v>217335</v>
      </c>
      <c r="P678" s="18">
        <v>9343.4699999999993</v>
      </c>
      <c r="Q678" s="18">
        <v>1950.08</v>
      </c>
      <c r="R678" s="18">
        <v>639.45000000000005</v>
      </c>
      <c r="S678" s="18">
        <v>11933</v>
      </c>
      <c r="T678" s="18">
        <v>0</v>
      </c>
      <c r="U678" s="18">
        <v>0</v>
      </c>
      <c r="V678" s="18">
        <v>0</v>
      </c>
      <c r="W678" s="18">
        <v>0</v>
      </c>
      <c r="X678" s="18"/>
      <c r="Y678" s="18">
        <v>202618.01</v>
      </c>
      <c r="Z678" s="18">
        <v>18524.599999999999</v>
      </c>
      <c r="AA678" s="18">
        <v>8125.39</v>
      </c>
      <c r="AB678" s="18">
        <v>229268</v>
      </c>
      <c r="AD678" s="7"/>
    </row>
    <row r="679" spans="1:30" s="15" customFormat="1" ht="14.25" customHeight="1" x14ac:dyDescent="0.25">
      <c r="A679" s="17">
        <v>16</v>
      </c>
      <c r="B679" s="17" t="s">
        <v>888</v>
      </c>
      <c r="C679" s="17" t="s">
        <v>869</v>
      </c>
      <c r="D679" s="17" t="s">
        <v>910</v>
      </c>
      <c r="E679" s="17" t="s">
        <v>911</v>
      </c>
      <c r="F679" s="17" t="s">
        <v>35</v>
      </c>
      <c r="G679" s="17" t="s">
        <v>912</v>
      </c>
      <c r="H679" s="17">
        <v>11152</v>
      </c>
      <c r="I679" s="17">
        <v>11138</v>
      </c>
      <c r="J679" s="17">
        <v>42</v>
      </c>
      <c r="K679" s="17" t="s">
        <v>37</v>
      </c>
      <c r="L679" s="18">
        <v>116545.78</v>
      </c>
      <c r="M679" s="18">
        <v>16242.3</v>
      </c>
      <c r="N679" s="18">
        <v>6501.92</v>
      </c>
      <c r="O679" s="18">
        <v>139290</v>
      </c>
      <c r="P679" s="18">
        <v>1249.72</v>
      </c>
      <c r="Q679" s="18">
        <v>1222.3800000000001</v>
      </c>
      <c r="R679" s="18">
        <v>18.899999999999999</v>
      </c>
      <c r="S679" s="18">
        <v>2491</v>
      </c>
      <c r="T679" s="18">
        <v>2670</v>
      </c>
      <c r="U679" s="18">
        <v>0</v>
      </c>
      <c r="V679" s="18">
        <v>0</v>
      </c>
      <c r="W679" s="18">
        <v>0</v>
      </c>
      <c r="X679" s="18"/>
      <c r="Y679" s="18">
        <v>117795.5</v>
      </c>
      <c r="Z679" s="18">
        <v>17464.68</v>
      </c>
      <c r="AA679" s="18">
        <v>6520.82</v>
      </c>
      <c r="AB679" s="18">
        <v>141781</v>
      </c>
      <c r="AD679" s="7"/>
    </row>
    <row r="680" spans="1:30" s="15" customFormat="1" ht="14.25" customHeight="1" x14ac:dyDescent="0.25">
      <c r="A680" s="17">
        <v>17</v>
      </c>
      <c r="B680" s="17" t="s">
        <v>888</v>
      </c>
      <c r="C680" s="17" t="s">
        <v>869</v>
      </c>
      <c r="D680" s="17" t="s">
        <v>913</v>
      </c>
      <c r="E680" s="17" t="s">
        <v>914</v>
      </c>
      <c r="F680" s="17" t="s">
        <v>35</v>
      </c>
      <c r="G680" s="17" t="s">
        <v>912</v>
      </c>
      <c r="H680" s="17">
        <v>11099</v>
      </c>
      <c r="I680" s="17">
        <v>11099</v>
      </c>
      <c r="J680" s="17">
        <v>0</v>
      </c>
      <c r="K680" s="17" t="s">
        <v>59</v>
      </c>
      <c r="L680" s="18">
        <v>90072.57</v>
      </c>
      <c r="M680" s="18">
        <v>25611.22</v>
      </c>
      <c r="N680" s="18">
        <v>178.21</v>
      </c>
      <c r="O680" s="18">
        <v>115862</v>
      </c>
      <c r="P680" s="18">
        <v>577.17999999999995</v>
      </c>
      <c r="Q680" s="18">
        <v>899.82</v>
      </c>
      <c r="R680" s="18">
        <v>0</v>
      </c>
      <c r="S680" s="18">
        <v>1477</v>
      </c>
      <c r="T680" s="18">
        <v>0</v>
      </c>
      <c r="U680" s="18">
        <v>0</v>
      </c>
      <c r="V680" s="18">
        <v>0</v>
      </c>
      <c r="W680" s="18">
        <v>0</v>
      </c>
      <c r="X680" s="18"/>
      <c r="Y680" s="18">
        <v>90649.75</v>
      </c>
      <c r="Z680" s="18">
        <v>26511.040000000001</v>
      </c>
      <c r="AA680" s="18">
        <v>178.21</v>
      </c>
      <c r="AB680" s="18">
        <v>117339</v>
      </c>
      <c r="AD680" s="7"/>
    </row>
    <row r="681" spans="1:30" s="15" customFormat="1" ht="14.25" customHeight="1" x14ac:dyDescent="0.25">
      <c r="A681" s="17">
        <v>18</v>
      </c>
      <c r="B681" s="17" t="s">
        <v>888</v>
      </c>
      <c r="C681" s="17" t="s">
        <v>869</v>
      </c>
      <c r="D681" s="17" t="s">
        <v>915</v>
      </c>
      <c r="E681" s="17" t="s">
        <v>916</v>
      </c>
      <c r="F681" s="17" t="s">
        <v>35</v>
      </c>
      <c r="G681" s="17" t="s">
        <v>917</v>
      </c>
      <c r="H681" s="17">
        <v>1000</v>
      </c>
      <c r="I681" s="17">
        <v>1000</v>
      </c>
      <c r="J681" s="17">
        <v>0</v>
      </c>
      <c r="K681" s="17" t="s">
        <v>302</v>
      </c>
      <c r="L681" s="18">
        <v>20212.259999999998</v>
      </c>
      <c r="M681" s="18">
        <v>4119.95</v>
      </c>
      <c r="N681" s="18">
        <v>5.79</v>
      </c>
      <c r="O681" s="18">
        <v>24338</v>
      </c>
      <c r="P681" s="18">
        <v>577.52</v>
      </c>
      <c r="Q681" s="18">
        <v>199.48</v>
      </c>
      <c r="R681" s="18">
        <v>0</v>
      </c>
      <c r="S681" s="18">
        <v>777</v>
      </c>
      <c r="T681" s="18">
        <v>0</v>
      </c>
      <c r="U681" s="18">
        <v>0</v>
      </c>
      <c r="V681" s="18">
        <v>0</v>
      </c>
      <c r="W681" s="18">
        <v>0</v>
      </c>
      <c r="X681" s="18"/>
      <c r="Y681" s="18">
        <v>20789.78</v>
      </c>
      <c r="Z681" s="18">
        <v>4319.43</v>
      </c>
      <c r="AA681" s="18">
        <v>5.79</v>
      </c>
      <c r="AB681" s="18">
        <v>25115</v>
      </c>
      <c r="AD681" s="7"/>
    </row>
    <row r="682" spans="1:30" s="15" customFormat="1" ht="14.25" customHeight="1" x14ac:dyDescent="0.25">
      <c r="A682" s="17">
        <v>19</v>
      </c>
      <c r="B682" s="17" t="s">
        <v>918</v>
      </c>
      <c r="C682" s="17" t="s">
        <v>869</v>
      </c>
      <c r="D682" s="17" t="s">
        <v>919</v>
      </c>
      <c r="E682" s="17" t="s">
        <v>920</v>
      </c>
      <c r="F682" s="17" t="s">
        <v>35</v>
      </c>
      <c r="G682" s="17" t="s">
        <v>921</v>
      </c>
      <c r="H682" s="17">
        <v>540</v>
      </c>
      <c r="I682" s="17">
        <v>540</v>
      </c>
      <c r="J682" s="17">
        <v>0</v>
      </c>
      <c r="K682" s="17" t="s">
        <v>59</v>
      </c>
      <c r="L682" s="18">
        <v>30585.84</v>
      </c>
      <c r="M682" s="18">
        <v>6154.36</v>
      </c>
      <c r="N682" s="18">
        <v>117.8</v>
      </c>
      <c r="O682" s="18">
        <v>36858</v>
      </c>
      <c r="P682" s="18">
        <v>852.94</v>
      </c>
      <c r="Q682" s="18">
        <v>303.06</v>
      </c>
      <c r="R682" s="18">
        <v>0</v>
      </c>
      <c r="S682" s="18">
        <v>1156</v>
      </c>
      <c r="T682" s="18">
        <v>0</v>
      </c>
      <c r="U682" s="18">
        <v>0</v>
      </c>
      <c r="V682" s="18">
        <v>0</v>
      </c>
      <c r="W682" s="18">
        <v>0</v>
      </c>
      <c r="X682" s="18"/>
      <c r="Y682" s="18">
        <v>31438.78</v>
      </c>
      <c r="Z682" s="18">
        <v>6457.42</v>
      </c>
      <c r="AA682" s="18">
        <v>117.8</v>
      </c>
      <c r="AB682" s="18">
        <v>38014</v>
      </c>
      <c r="AD682" s="7"/>
    </row>
    <row r="683" spans="1:30" s="15" customFormat="1" ht="14.25" customHeight="1" x14ac:dyDescent="0.25">
      <c r="A683" s="17">
        <v>20</v>
      </c>
      <c r="B683" s="17" t="s">
        <v>888</v>
      </c>
      <c r="C683" s="17" t="s">
        <v>869</v>
      </c>
      <c r="D683" s="17" t="s">
        <v>922</v>
      </c>
      <c r="E683" s="17" t="s">
        <v>923</v>
      </c>
      <c r="F683" s="17" t="s">
        <v>35</v>
      </c>
      <c r="G683" s="17" t="s">
        <v>924</v>
      </c>
      <c r="H683" s="17">
        <v>12455</v>
      </c>
      <c r="I683" s="17">
        <v>12455</v>
      </c>
      <c r="J683" s="17">
        <v>0</v>
      </c>
      <c r="K683" s="17" t="s">
        <v>59</v>
      </c>
      <c r="L683" s="18">
        <v>89504.47</v>
      </c>
      <c r="M683" s="18">
        <v>10361.530000000001</v>
      </c>
      <c r="N683" s="18">
        <v>0</v>
      </c>
      <c r="O683" s="18">
        <v>99866</v>
      </c>
      <c r="P683" s="18">
        <v>852.93</v>
      </c>
      <c r="Q683" s="18">
        <v>891.07</v>
      </c>
      <c r="R683" s="18">
        <v>0</v>
      </c>
      <c r="S683" s="18">
        <v>1744</v>
      </c>
      <c r="T683" s="18">
        <v>0</v>
      </c>
      <c r="U683" s="18">
        <v>0</v>
      </c>
      <c r="V683" s="18">
        <v>0</v>
      </c>
      <c r="W683" s="18">
        <v>0</v>
      </c>
      <c r="X683" s="18"/>
      <c r="Y683" s="18">
        <v>90357.4</v>
      </c>
      <c r="Z683" s="18">
        <v>11252.6</v>
      </c>
      <c r="AA683" s="18">
        <v>0</v>
      </c>
      <c r="AB683" s="18">
        <v>101610</v>
      </c>
      <c r="AD683" s="7"/>
    </row>
    <row r="684" spans="1:30" s="15" customFormat="1" ht="14.25" customHeight="1" x14ac:dyDescent="0.25">
      <c r="A684" s="17">
        <v>21</v>
      </c>
      <c r="B684" s="17" t="s">
        <v>888</v>
      </c>
      <c r="C684" s="17" t="s">
        <v>869</v>
      </c>
      <c r="D684" s="17" t="s">
        <v>925</v>
      </c>
      <c r="E684" s="17" t="s">
        <v>926</v>
      </c>
      <c r="F684" s="17" t="s">
        <v>35</v>
      </c>
      <c r="G684" s="17" t="s">
        <v>924</v>
      </c>
      <c r="H684" s="17">
        <v>90811</v>
      </c>
      <c r="I684" s="17">
        <v>88947</v>
      </c>
      <c r="J684" s="17">
        <v>1864</v>
      </c>
      <c r="K684" s="17" t="s">
        <v>37</v>
      </c>
      <c r="L684" s="18">
        <v>63338.16</v>
      </c>
      <c r="M684" s="18">
        <v>3906.29</v>
      </c>
      <c r="N684" s="18">
        <v>4562.55</v>
      </c>
      <c r="O684" s="18">
        <v>71807</v>
      </c>
      <c r="P684" s="18">
        <v>11875.11</v>
      </c>
      <c r="Q684" s="18">
        <v>583.09</v>
      </c>
      <c r="R684" s="18">
        <v>838.8</v>
      </c>
      <c r="S684" s="18">
        <v>13297</v>
      </c>
      <c r="T684" s="18">
        <v>10</v>
      </c>
      <c r="U684" s="18">
        <v>0</v>
      </c>
      <c r="V684" s="18">
        <v>0</v>
      </c>
      <c r="W684" s="18">
        <v>0</v>
      </c>
      <c r="X684" s="18"/>
      <c r="Y684" s="18">
        <v>75213.27</v>
      </c>
      <c r="Z684" s="18">
        <v>4489.38</v>
      </c>
      <c r="AA684" s="18">
        <v>5401.35</v>
      </c>
      <c r="AB684" s="18">
        <v>85104</v>
      </c>
      <c r="AD684" s="7"/>
    </row>
    <row r="685" spans="1:30" s="15" customFormat="1" ht="14.25" customHeight="1" x14ac:dyDescent="0.25">
      <c r="A685" s="17">
        <v>22</v>
      </c>
      <c r="B685" s="17" t="s">
        <v>927</v>
      </c>
      <c r="C685" s="17" t="s">
        <v>928</v>
      </c>
      <c r="D685" s="17" t="s">
        <v>929</v>
      </c>
      <c r="E685" s="17" t="s">
        <v>930</v>
      </c>
      <c r="F685" s="17" t="s">
        <v>35</v>
      </c>
      <c r="G685" s="17" t="s">
        <v>931</v>
      </c>
      <c r="H685" s="17">
        <v>355</v>
      </c>
      <c r="I685" s="17">
        <v>355</v>
      </c>
      <c r="J685" s="17">
        <v>0</v>
      </c>
      <c r="K685" s="17" t="s">
        <v>59</v>
      </c>
      <c r="L685" s="18">
        <v>13418.99</v>
      </c>
      <c r="M685" s="18">
        <v>1398.25</v>
      </c>
      <c r="N685" s="18">
        <v>152.76</v>
      </c>
      <c r="O685" s="18">
        <v>14970</v>
      </c>
      <c r="P685" s="18">
        <v>549.85</v>
      </c>
      <c r="Q685" s="18">
        <v>133.15</v>
      </c>
      <c r="R685" s="18">
        <v>0</v>
      </c>
      <c r="S685" s="18">
        <v>683</v>
      </c>
      <c r="T685" s="18">
        <v>0</v>
      </c>
      <c r="U685" s="18">
        <v>0</v>
      </c>
      <c r="V685" s="18">
        <v>0</v>
      </c>
      <c r="W685" s="18">
        <v>0</v>
      </c>
      <c r="X685" s="18"/>
      <c r="Y685" s="18">
        <v>13968.84</v>
      </c>
      <c r="Z685" s="18">
        <v>1531.4</v>
      </c>
      <c r="AA685" s="18">
        <v>152.76</v>
      </c>
      <c r="AB685" s="18">
        <v>15653</v>
      </c>
      <c r="AD685" s="7"/>
    </row>
    <row r="686" spans="1:30" s="22" customFormat="1" ht="14.25" customHeight="1" x14ac:dyDescent="0.25">
      <c r="A686" s="19"/>
      <c r="B686" s="19"/>
      <c r="C686" s="10" t="s">
        <v>71</v>
      </c>
      <c r="D686" s="19"/>
      <c r="E686" s="19"/>
      <c r="F686" s="19"/>
      <c r="G686" s="19"/>
      <c r="H686" s="19"/>
      <c r="I686" s="19"/>
      <c r="J686" s="19">
        <f>SUM(J664:J685)</f>
        <v>17933</v>
      </c>
      <c r="K686" s="19"/>
      <c r="L686" s="20">
        <f t="shared" ref="L686:AB686" si="103">SUM(L664:L685)</f>
        <v>2303467.9700000002</v>
      </c>
      <c r="M686" s="20">
        <v>262736.09000000003</v>
      </c>
      <c r="N686" s="20">
        <v>68765.94</v>
      </c>
      <c r="O686" s="20">
        <f t="shared" si="103"/>
        <v>2634970</v>
      </c>
      <c r="P686" s="20">
        <f t="shared" si="103"/>
        <v>112039.45000000001</v>
      </c>
      <c r="Q686" s="20">
        <f t="shared" si="103"/>
        <v>23137.700000000004</v>
      </c>
      <c r="R686" s="20">
        <f t="shared" si="103"/>
        <v>8069.85</v>
      </c>
      <c r="S686" s="20">
        <f t="shared" si="103"/>
        <v>143247</v>
      </c>
      <c r="T686" s="20">
        <f t="shared" si="103"/>
        <v>51670</v>
      </c>
      <c r="U686" s="20">
        <f t="shared" si="103"/>
        <v>0</v>
      </c>
      <c r="V686" s="20">
        <f t="shared" si="103"/>
        <v>0</v>
      </c>
      <c r="W686" s="20">
        <f t="shared" si="103"/>
        <v>0</v>
      </c>
      <c r="X686" s="20">
        <f t="shared" si="103"/>
        <v>138100</v>
      </c>
      <c r="Y686" s="20">
        <f t="shared" si="103"/>
        <v>2415507.419999999</v>
      </c>
      <c r="Z686" s="20">
        <f t="shared" si="103"/>
        <v>285873.78999999998</v>
      </c>
      <c r="AA686" s="20">
        <f t="shared" si="103"/>
        <v>76835.790000000008</v>
      </c>
      <c r="AB686" s="20">
        <f t="shared" si="103"/>
        <v>2640117</v>
      </c>
      <c r="AD686" s="21"/>
    </row>
    <row r="687" spans="1:30" s="15" customFormat="1" ht="14.25" customHeight="1" x14ac:dyDescent="0.25">
      <c r="A687" s="17">
        <v>1</v>
      </c>
      <c r="B687" s="17" t="s">
        <v>872</v>
      </c>
      <c r="C687" s="17" t="s">
        <v>869</v>
      </c>
      <c r="D687" s="17" t="s">
        <v>932</v>
      </c>
      <c r="E687" s="17" t="s">
        <v>933</v>
      </c>
      <c r="F687" s="17" t="s">
        <v>75</v>
      </c>
      <c r="G687" s="17" t="s">
        <v>76</v>
      </c>
      <c r="H687" s="17">
        <v>6504</v>
      </c>
      <c r="I687" s="17">
        <v>6386</v>
      </c>
      <c r="J687" s="17">
        <v>118</v>
      </c>
      <c r="K687" s="17" t="s">
        <v>37</v>
      </c>
      <c r="L687" s="18">
        <v>32216.66</v>
      </c>
      <c r="M687" s="18">
        <v>5870.09</v>
      </c>
      <c r="N687" s="18">
        <v>2357.25</v>
      </c>
      <c r="O687" s="18">
        <v>40444</v>
      </c>
      <c r="P687" s="18">
        <v>1035.05</v>
      </c>
      <c r="Q687" s="18">
        <v>340.33</v>
      </c>
      <c r="R687" s="18">
        <v>70.62</v>
      </c>
      <c r="S687" s="18">
        <v>1446</v>
      </c>
      <c r="T687" s="18">
        <v>270</v>
      </c>
      <c r="U687" s="18">
        <v>0</v>
      </c>
      <c r="V687" s="18">
        <v>0</v>
      </c>
      <c r="W687" s="18">
        <v>0</v>
      </c>
      <c r="X687" s="18"/>
      <c r="Y687" s="18">
        <v>33251.71</v>
      </c>
      <c r="Z687" s="18">
        <v>6210.42</v>
      </c>
      <c r="AA687" s="18">
        <v>2427.87</v>
      </c>
      <c r="AB687" s="18">
        <v>41890</v>
      </c>
      <c r="AD687" s="7"/>
    </row>
    <row r="688" spans="1:30" s="15" customFormat="1" ht="14.25" customHeight="1" x14ac:dyDescent="0.25">
      <c r="A688" s="17">
        <v>2</v>
      </c>
      <c r="B688" s="17" t="s">
        <v>872</v>
      </c>
      <c r="C688" s="17" t="s">
        <v>869</v>
      </c>
      <c r="D688" s="17" t="s">
        <v>934</v>
      </c>
      <c r="E688" s="17" t="s">
        <v>935</v>
      </c>
      <c r="F688" s="17" t="s">
        <v>75</v>
      </c>
      <c r="G688" s="17" t="s">
        <v>76</v>
      </c>
      <c r="H688" s="17">
        <v>8609</v>
      </c>
      <c r="I688" s="17">
        <v>8400</v>
      </c>
      <c r="J688" s="17">
        <v>209</v>
      </c>
      <c r="K688" s="17" t="s">
        <v>37</v>
      </c>
      <c r="L688" s="18">
        <v>30183.41</v>
      </c>
      <c r="M688" s="18">
        <v>2595.87</v>
      </c>
      <c r="N688" s="18">
        <v>3315.72</v>
      </c>
      <c r="O688" s="18">
        <v>36095</v>
      </c>
      <c r="P688" s="18">
        <v>1781.46</v>
      </c>
      <c r="Q688" s="18">
        <v>326.45</v>
      </c>
      <c r="R688" s="18">
        <v>125.09</v>
      </c>
      <c r="S688" s="18">
        <v>2233</v>
      </c>
      <c r="T688" s="18">
        <v>860</v>
      </c>
      <c r="U688" s="18">
        <v>0</v>
      </c>
      <c r="V688" s="18">
        <v>0</v>
      </c>
      <c r="W688" s="18">
        <v>0</v>
      </c>
      <c r="X688" s="18"/>
      <c r="Y688" s="18">
        <v>31964.87</v>
      </c>
      <c r="Z688" s="18">
        <v>2922.32</v>
      </c>
      <c r="AA688" s="18">
        <v>3440.81</v>
      </c>
      <c r="AB688" s="18">
        <v>38328</v>
      </c>
      <c r="AD688" s="7"/>
    </row>
    <row r="689" spans="1:30" s="15" customFormat="1" ht="14.25" customHeight="1" x14ac:dyDescent="0.25">
      <c r="A689" s="17">
        <v>3</v>
      </c>
      <c r="B689" s="17" t="s">
        <v>868</v>
      </c>
      <c r="C689" s="17" t="s">
        <v>869</v>
      </c>
      <c r="D689" s="17" t="s">
        <v>936</v>
      </c>
      <c r="E689" s="17" t="s">
        <v>937</v>
      </c>
      <c r="F689" s="17" t="s">
        <v>75</v>
      </c>
      <c r="G689" s="17" t="s">
        <v>516</v>
      </c>
      <c r="H689" s="17">
        <v>2289</v>
      </c>
      <c r="I689" s="17">
        <v>2169</v>
      </c>
      <c r="J689" s="17">
        <v>120</v>
      </c>
      <c r="K689" s="17" t="s">
        <v>37</v>
      </c>
      <c r="L689" s="18">
        <v>39955.22</v>
      </c>
      <c r="M689" s="18">
        <v>9193.2199999999993</v>
      </c>
      <c r="N689" s="18">
        <v>2272.56</v>
      </c>
      <c r="O689" s="18">
        <v>51421</v>
      </c>
      <c r="P689" s="18">
        <v>1267.6500000000001</v>
      </c>
      <c r="Q689" s="18">
        <v>416.53</v>
      </c>
      <c r="R689" s="18">
        <v>71.819999999999993</v>
      </c>
      <c r="S689" s="18">
        <v>1756</v>
      </c>
      <c r="T689" s="18">
        <v>0</v>
      </c>
      <c r="U689" s="18">
        <v>0</v>
      </c>
      <c r="V689" s="18">
        <v>0</v>
      </c>
      <c r="W689" s="18">
        <v>0</v>
      </c>
      <c r="X689" s="18"/>
      <c r="Y689" s="18">
        <v>41222.870000000003</v>
      </c>
      <c r="Z689" s="18">
        <v>9609.75</v>
      </c>
      <c r="AA689" s="18">
        <v>2344.38</v>
      </c>
      <c r="AB689" s="18">
        <v>53177</v>
      </c>
      <c r="AD689" s="7"/>
    </row>
    <row r="690" spans="1:30" s="15" customFormat="1" ht="14.25" customHeight="1" x14ac:dyDescent="0.25">
      <c r="A690" s="17">
        <v>4</v>
      </c>
      <c r="B690" s="17" t="s">
        <v>872</v>
      </c>
      <c r="C690" s="17" t="s">
        <v>869</v>
      </c>
      <c r="D690" s="17" t="s">
        <v>938</v>
      </c>
      <c r="E690" s="17" t="s">
        <v>939</v>
      </c>
      <c r="F690" s="17" t="s">
        <v>75</v>
      </c>
      <c r="G690" s="17" t="s">
        <v>76</v>
      </c>
      <c r="H690" s="17">
        <v>13225</v>
      </c>
      <c r="I690" s="17">
        <v>13200</v>
      </c>
      <c r="J690" s="17">
        <v>25</v>
      </c>
      <c r="K690" s="17" t="s">
        <v>37</v>
      </c>
      <c r="L690" s="18">
        <v>34931.33</v>
      </c>
      <c r="M690" s="18">
        <v>6594.49</v>
      </c>
      <c r="N690" s="18">
        <v>2280.1799999999998</v>
      </c>
      <c r="O690" s="18">
        <v>43806</v>
      </c>
      <c r="P690" s="18">
        <v>429.43</v>
      </c>
      <c r="Q690" s="18">
        <v>363.61</v>
      </c>
      <c r="R690" s="18">
        <v>14.96</v>
      </c>
      <c r="S690" s="18">
        <v>808</v>
      </c>
      <c r="T690" s="18">
        <v>170</v>
      </c>
      <c r="U690" s="18">
        <v>0</v>
      </c>
      <c r="V690" s="18">
        <v>0</v>
      </c>
      <c r="W690" s="18">
        <v>0</v>
      </c>
      <c r="X690" s="18"/>
      <c r="Y690" s="18">
        <v>35360.76</v>
      </c>
      <c r="Z690" s="18">
        <v>6958.1</v>
      </c>
      <c r="AA690" s="18">
        <v>2295.14</v>
      </c>
      <c r="AB690" s="18">
        <v>44614</v>
      </c>
      <c r="AD690" s="7"/>
    </row>
    <row r="691" spans="1:30" s="15" customFormat="1" ht="14.25" customHeight="1" x14ac:dyDescent="0.25">
      <c r="A691" s="17">
        <v>5</v>
      </c>
      <c r="B691" s="17" t="s">
        <v>872</v>
      </c>
      <c r="C691" s="17" t="s">
        <v>869</v>
      </c>
      <c r="D691" s="17" t="s">
        <v>940</v>
      </c>
      <c r="E691" s="17" t="s">
        <v>941</v>
      </c>
      <c r="F691" s="17" t="s">
        <v>75</v>
      </c>
      <c r="G691" s="17" t="s">
        <v>76</v>
      </c>
      <c r="H691" s="17">
        <v>3400</v>
      </c>
      <c r="I691" s="17">
        <v>3295</v>
      </c>
      <c r="J691" s="17">
        <v>105</v>
      </c>
      <c r="K691" s="17" t="s">
        <v>37</v>
      </c>
      <c r="L691" s="18">
        <v>29276.33</v>
      </c>
      <c r="M691" s="18">
        <v>5505.47</v>
      </c>
      <c r="N691" s="18">
        <v>1804.2</v>
      </c>
      <c r="O691" s="18">
        <v>36586</v>
      </c>
      <c r="P691" s="18">
        <v>1003.48</v>
      </c>
      <c r="Q691" s="18">
        <v>305.68</v>
      </c>
      <c r="R691" s="18">
        <v>62.84</v>
      </c>
      <c r="S691" s="18">
        <v>1372</v>
      </c>
      <c r="T691" s="18">
        <v>0</v>
      </c>
      <c r="U691" s="18">
        <v>0</v>
      </c>
      <c r="V691" s="18">
        <v>0</v>
      </c>
      <c r="W691" s="18">
        <v>0</v>
      </c>
      <c r="X691" s="18"/>
      <c r="Y691" s="18">
        <v>30279.81</v>
      </c>
      <c r="Z691" s="18">
        <v>5811.15</v>
      </c>
      <c r="AA691" s="18">
        <v>1867.04</v>
      </c>
      <c r="AB691" s="18">
        <v>37958</v>
      </c>
      <c r="AD691" s="7"/>
    </row>
    <row r="692" spans="1:30" s="15" customFormat="1" ht="14.25" customHeight="1" x14ac:dyDescent="0.25">
      <c r="A692" s="17">
        <v>6</v>
      </c>
      <c r="B692" s="17" t="s">
        <v>872</v>
      </c>
      <c r="C692" s="17" t="s">
        <v>869</v>
      </c>
      <c r="D692" s="17" t="s">
        <v>942</v>
      </c>
      <c r="E692" s="17" t="s">
        <v>943</v>
      </c>
      <c r="F692" s="17" t="s">
        <v>75</v>
      </c>
      <c r="G692" s="17" t="s">
        <v>76</v>
      </c>
      <c r="H692" s="17">
        <v>3995</v>
      </c>
      <c r="I692" s="17">
        <v>3723</v>
      </c>
      <c r="J692" s="17">
        <v>272</v>
      </c>
      <c r="K692" s="17" t="s">
        <v>37</v>
      </c>
      <c r="L692" s="18">
        <v>73226.17</v>
      </c>
      <c r="M692" s="18">
        <v>20144.689999999999</v>
      </c>
      <c r="N692" s="18">
        <v>5805.14</v>
      </c>
      <c r="O692" s="18">
        <v>99176</v>
      </c>
      <c r="P692" s="18">
        <v>2171.9299999999998</v>
      </c>
      <c r="Q692" s="18">
        <v>779.28</v>
      </c>
      <c r="R692" s="18">
        <v>162.79</v>
      </c>
      <c r="S692" s="18">
        <v>3114</v>
      </c>
      <c r="T692" s="18">
        <v>0</v>
      </c>
      <c r="U692" s="18">
        <v>0</v>
      </c>
      <c r="V692" s="18">
        <v>0</v>
      </c>
      <c r="W692" s="18">
        <v>0</v>
      </c>
      <c r="X692" s="18"/>
      <c r="Y692" s="18">
        <v>75398.100000000006</v>
      </c>
      <c r="Z692" s="18">
        <v>20923.97</v>
      </c>
      <c r="AA692" s="18">
        <v>5967.93</v>
      </c>
      <c r="AB692" s="18">
        <v>102290</v>
      </c>
      <c r="AD692" s="7"/>
    </row>
    <row r="693" spans="1:30" s="15" customFormat="1" ht="14.25" customHeight="1" x14ac:dyDescent="0.25">
      <c r="A693" s="17">
        <v>7</v>
      </c>
      <c r="B693" s="17" t="s">
        <v>868</v>
      </c>
      <c r="C693" s="17" t="s">
        <v>869</v>
      </c>
      <c r="D693" s="17" t="s">
        <v>944</v>
      </c>
      <c r="E693" s="17" t="s">
        <v>945</v>
      </c>
      <c r="F693" s="17" t="s">
        <v>75</v>
      </c>
      <c r="G693" s="17" t="s">
        <v>946</v>
      </c>
      <c r="H693" s="17">
        <v>0</v>
      </c>
      <c r="I693" s="17">
        <v>0</v>
      </c>
      <c r="J693" s="17">
        <v>130</v>
      </c>
      <c r="K693" s="17" t="s">
        <v>107</v>
      </c>
      <c r="L693" s="18">
        <v>105457.75</v>
      </c>
      <c r="M693" s="18">
        <v>11583.81</v>
      </c>
      <c r="N693" s="18">
        <v>2164.44</v>
      </c>
      <c r="O693" s="18">
        <v>119206</v>
      </c>
      <c r="P693" s="18">
        <v>1058.28</v>
      </c>
      <c r="Q693" s="18">
        <v>1070.92</v>
      </c>
      <c r="R693" s="18">
        <v>77.8</v>
      </c>
      <c r="S693" s="18">
        <v>2207</v>
      </c>
      <c r="T693" s="18">
        <v>0</v>
      </c>
      <c r="U693" s="18">
        <v>0</v>
      </c>
      <c r="V693" s="18">
        <v>0</v>
      </c>
      <c r="W693" s="18">
        <v>0</v>
      </c>
      <c r="X693" s="18"/>
      <c r="Y693" s="18">
        <v>106516.03</v>
      </c>
      <c r="Z693" s="18">
        <v>12654.73</v>
      </c>
      <c r="AA693" s="18">
        <v>2242.2399999999998</v>
      </c>
      <c r="AB693" s="18">
        <v>121413</v>
      </c>
      <c r="AD693" s="7"/>
    </row>
    <row r="694" spans="1:30" s="15" customFormat="1" ht="14.25" customHeight="1" x14ac:dyDescent="0.25">
      <c r="A694" s="17">
        <v>8</v>
      </c>
      <c r="B694" s="17" t="s">
        <v>872</v>
      </c>
      <c r="C694" s="17" t="s">
        <v>869</v>
      </c>
      <c r="D694" s="17" t="s">
        <v>947</v>
      </c>
      <c r="E694" s="17" t="s">
        <v>948</v>
      </c>
      <c r="F694" s="17" t="s">
        <v>75</v>
      </c>
      <c r="G694" s="17" t="s">
        <v>949</v>
      </c>
      <c r="H694" s="17">
        <v>360</v>
      </c>
      <c r="I694" s="17">
        <v>360</v>
      </c>
      <c r="J694" s="17">
        <v>298</v>
      </c>
      <c r="K694" s="17" t="s">
        <v>107</v>
      </c>
      <c r="L694" s="18">
        <v>109002.31</v>
      </c>
      <c r="M694" s="18">
        <v>11608.6</v>
      </c>
      <c r="N694" s="18">
        <v>2466.09</v>
      </c>
      <c r="O694" s="18">
        <v>123077</v>
      </c>
      <c r="P694" s="18">
        <v>2264.36</v>
      </c>
      <c r="Q694" s="18">
        <v>1103.29</v>
      </c>
      <c r="R694" s="18">
        <v>178.35</v>
      </c>
      <c r="S694" s="18">
        <v>3546</v>
      </c>
      <c r="T694" s="18">
        <v>0</v>
      </c>
      <c r="U694" s="18">
        <v>0</v>
      </c>
      <c r="V694" s="18">
        <v>0</v>
      </c>
      <c r="W694" s="18">
        <v>0</v>
      </c>
      <c r="X694" s="18"/>
      <c r="Y694" s="18">
        <v>111266.67</v>
      </c>
      <c r="Z694" s="18">
        <v>12711.89</v>
      </c>
      <c r="AA694" s="18">
        <v>2644.44</v>
      </c>
      <c r="AB694" s="18">
        <v>126623</v>
      </c>
      <c r="AD694" s="7"/>
    </row>
    <row r="695" spans="1:30" s="15" customFormat="1" ht="14.25" customHeight="1" x14ac:dyDescent="0.25">
      <c r="A695" s="17">
        <v>9</v>
      </c>
      <c r="B695" s="17" t="s">
        <v>888</v>
      </c>
      <c r="C695" s="17" t="s">
        <v>869</v>
      </c>
      <c r="D695" s="17" t="s">
        <v>950</v>
      </c>
      <c r="E695" s="17" t="s">
        <v>951</v>
      </c>
      <c r="F695" s="17" t="s">
        <v>75</v>
      </c>
      <c r="G695" s="17" t="s">
        <v>891</v>
      </c>
      <c r="H695" s="17">
        <v>885</v>
      </c>
      <c r="I695" s="17">
        <v>885</v>
      </c>
      <c r="J695" s="17">
        <v>0</v>
      </c>
      <c r="K695" s="17" t="s">
        <v>59</v>
      </c>
      <c r="L695" s="18">
        <v>10931.81</v>
      </c>
      <c r="M695" s="18">
        <v>2220.2199999999998</v>
      </c>
      <c r="N695" s="18">
        <v>11.97</v>
      </c>
      <c r="O695" s="18">
        <v>13164</v>
      </c>
      <c r="P695" s="18">
        <v>187.44</v>
      </c>
      <c r="Q695" s="18">
        <v>108.56</v>
      </c>
      <c r="R695" s="18">
        <v>0</v>
      </c>
      <c r="S695" s="18">
        <v>296</v>
      </c>
      <c r="T695" s="18">
        <v>0</v>
      </c>
      <c r="U695" s="18">
        <v>0</v>
      </c>
      <c r="V695" s="18">
        <v>0</v>
      </c>
      <c r="W695" s="18">
        <v>0</v>
      </c>
      <c r="X695" s="18"/>
      <c r="Y695" s="18">
        <v>11119.25</v>
      </c>
      <c r="Z695" s="18">
        <v>2328.7800000000002</v>
      </c>
      <c r="AA695" s="18">
        <v>11.97</v>
      </c>
      <c r="AB695" s="18">
        <v>13460</v>
      </c>
      <c r="AD695" s="7"/>
    </row>
    <row r="696" spans="1:30" s="15" customFormat="1" ht="14.25" customHeight="1" x14ac:dyDescent="0.25">
      <c r="A696" s="17">
        <v>10</v>
      </c>
      <c r="B696" s="17" t="s">
        <v>888</v>
      </c>
      <c r="C696" s="17" t="s">
        <v>869</v>
      </c>
      <c r="D696" s="17" t="s">
        <v>952</v>
      </c>
      <c r="E696" s="17" t="s">
        <v>953</v>
      </c>
      <c r="F696" s="17" t="s">
        <v>75</v>
      </c>
      <c r="G696" s="17" t="s">
        <v>891</v>
      </c>
      <c r="H696" s="17">
        <v>7250</v>
      </c>
      <c r="I696" s="17">
        <v>7250</v>
      </c>
      <c r="J696" s="17">
        <v>1440</v>
      </c>
      <c r="K696" s="17" t="s">
        <v>769</v>
      </c>
      <c r="L696" s="18">
        <v>114600.68</v>
      </c>
      <c r="M696" s="18">
        <v>25059.14</v>
      </c>
      <c r="N696" s="18">
        <v>5886.18</v>
      </c>
      <c r="O696" s="18">
        <v>145546</v>
      </c>
      <c r="P696" s="18">
        <v>10838.9</v>
      </c>
      <c r="Q696" s="18">
        <v>1150.26</v>
      </c>
      <c r="R696" s="18">
        <v>861.84</v>
      </c>
      <c r="S696" s="18">
        <v>12851</v>
      </c>
      <c r="T696" s="18">
        <v>0</v>
      </c>
      <c r="U696" s="18">
        <v>0</v>
      </c>
      <c r="V696" s="18">
        <v>0</v>
      </c>
      <c r="W696" s="18">
        <v>0</v>
      </c>
      <c r="X696" s="18"/>
      <c r="Y696" s="18">
        <v>125439.58</v>
      </c>
      <c r="Z696" s="18">
        <v>26209.4</v>
      </c>
      <c r="AA696" s="18">
        <v>6748.02</v>
      </c>
      <c r="AB696" s="18">
        <v>158397</v>
      </c>
      <c r="AD696" s="7"/>
    </row>
    <row r="697" spans="1:30" s="15" customFormat="1" ht="14.25" customHeight="1" x14ac:dyDescent="0.25">
      <c r="A697" s="17">
        <v>11</v>
      </c>
      <c r="B697" s="17" t="s">
        <v>888</v>
      </c>
      <c r="C697" s="17" t="s">
        <v>869</v>
      </c>
      <c r="D697" s="17" t="s">
        <v>954</v>
      </c>
      <c r="E697" s="17" t="s">
        <v>955</v>
      </c>
      <c r="F697" s="17" t="s">
        <v>75</v>
      </c>
      <c r="G697" s="17" t="s">
        <v>891</v>
      </c>
      <c r="H697" s="17">
        <v>13802</v>
      </c>
      <c r="I697" s="17">
        <v>13802</v>
      </c>
      <c r="J697" s="17">
        <v>954</v>
      </c>
      <c r="K697" s="17" t="s">
        <v>769</v>
      </c>
      <c r="L697" s="18">
        <v>160482.07999999999</v>
      </c>
      <c r="M697" s="18">
        <v>21115.7</v>
      </c>
      <c r="N697" s="18">
        <v>11450.22</v>
      </c>
      <c r="O697" s="18">
        <v>193048</v>
      </c>
      <c r="P697" s="18">
        <v>7599.84</v>
      </c>
      <c r="Q697" s="18">
        <v>1681.19</v>
      </c>
      <c r="R697" s="18">
        <v>570.97</v>
      </c>
      <c r="S697" s="18">
        <v>9852</v>
      </c>
      <c r="T697" s="18">
        <v>8620</v>
      </c>
      <c r="U697" s="18">
        <v>0</v>
      </c>
      <c r="V697" s="18">
        <v>0</v>
      </c>
      <c r="W697" s="18">
        <v>0</v>
      </c>
      <c r="X697" s="18"/>
      <c r="Y697" s="18">
        <v>168081.92000000001</v>
      </c>
      <c r="Z697" s="18">
        <v>22796.89</v>
      </c>
      <c r="AA697" s="18">
        <v>12021.19</v>
      </c>
      <c r="AB697" s="18">
        <v>202900</v>
      </c>
      <c r="AD697" s="7"/>
    </row>
    <row r="698" spans="1:30" s="15" customFormat="1" ht="14.25" customHeight="1" x14ac:dyDescent="0.25">
      <c r="A698" s="17">
        <v>12</v>
      </c>
      <c r="B698" s="17" t="s">
        <v>888</v>
      </c>
      <c r="C698" s="17" t="s">
        <v>869</v>
      </c>
      <c r="D698" s="17" t="s">
        <v>956</v>
      </c>
      <c r="E698" s="17" t="s">
        <v>957</v>
      </c>
      <c r="F698" s="17" t="s">
        <v>75</v>
      </c>
      <c r="G698" s="17" t="s">
        <v>891</v>
      </c>
      <c r="H698" s="17">
        <v>6465</v>
      </c>
      <c r="I698" s="17">
        <v>6389</v>
      </c>
      <c r="J698" s="17">
        <v>76</v>
      </c>
      <c r="K698" s="17" t="s">
        <v>37</v>
      </c>
      <c r="L698" s="18">
        <v>54913.36</v>
      </c>
      <c r="M698" s="18">
        <v>6540.8</v>
      </c>
      <c r="N698" s="18">
        <v>1507.84</v>
      </c>
      <c r="O698" s="18">
        <v>62962</v>
      </c>
      <c r="P698" s="18">
        <v>732.8</v>
      </c>
      <c r="Q698" s="18">
        <v>557.71</v>
      </c>
      <c r="R698" s="18">
        <v>45.49</v>
      </c>
      <c r="S698" s="18">
        <v>1336</v>
      </c>
      <c r="T698" s="18">
        <v>180</v>
      </c>
      <c r="U698" s="18">
        <v>0</v>
      </c>
      <c r="V698" s="18">
        <v>0</v>
      </c>
      <c r="W698" s="18">
        <v>0</v>
      </c>
      <c r="X698" s="18"/>
      <c r="Y698" s="18">
        <v>55646.16</v>
      </c>
      <c r="Z698" s="18">
        <v>7098.51</v>
      </c>
      <c r="AA698" s="18">
        <v>1553.33</v>
      </c>
      <c r="AB698" s="18">
        <v>64298</v>
      </c>
      <c r="AD698" s="7"/>
    </row>
    <row r="699" spans="1:30" s="15" customFormat="1" ht="14.25" customHeight="1" x14ac:dyDescent="0.25">
      <c r="A699" s="17">
        <v>13</v>
      </c>
      <c r="B699" s="17" t="s">
        <v>888</v>
      </c>
      <c r="C699" s="17" t="s">
        <v>869</v>
      </c>
      <c r="D699" s="17" t="s">
        <v>958</v>
      </c>
      <c r="E699" s="17" t="s">
        <v>959</v>
      </c>
      <c r="F699" s="17" t="s">
        <v>75</v>
      </c>
      <c r="G699" s="17" t="s">
        <v>891</v>
      </c>
      <c r="H699" s="17">
        <v>3011</v>
      </c>
      <c r="I699" s="17">
        <v>3007</v>
      </c>
      <c r="J699" s="17">
        <v>4</v>
      </c>
      <c r="K699" s="17" t="s">
        <v>37</v>
      </c>
      <c r="L699" s="18">
        <v>39335.4</v>
      </c>
      <c r="M699" s="18">
        <v>7450.33</v>
      </c>
      <c r="N699" s="18">
        <v>2140.27</v>
      </c>
      <c r="O699" s="18">
        <v>48926</v>
      </c>
      <c r="P699" s="18">
        <v>403.6</v>
      </c>
      <c r="Q699" s="18">
        <v>409.01</v>
      </c>
      <c r="R699" s="18">
        <v>2.39</v>
      </c>
      <c r="S699" s="18">
        <v>815</v>
      </c>
      <c r="T699" s="18">
        <v>0</v>
      </c>
      <c r="U699" s="18">
        <v>0</v>
      </c>
      <c r="V699" s="18">
        <v>0</v>
      </c>
      <c r="W699" s="18">
        <v>0</v>
      </c>
      <c r="X699" s="18"/>
      <c r="Y699" s="18">
        <v>39739</v>
      </c>
      <c r="Z699" s="18">
        <v>7859.34</v>
      </c>
      <c r="AA699" s="18">
        <v>2142.66</v>
      </c>
      <c r="AB699" s="18">
        <v>49741</v>
      </c>
      <c r="AD699" s="7"/>
    </row>
    <row r="700" spans="1:30" s="15" customFormat="1" ht="14.25" customHeight="1" x14ac:dyDescent="0.25">
      <c r="A700" s="17">
        <v>14</v>
      </c>
      <c r="B700" s="17" t="s">
        <v>888</v>
      </c>
      <c r="C700" s="17" t="s">
        <v>869</v>
      </c>
      <c r="D700" s="17" t="s">
        <v>960</v>
      </c>
      <c r="E700" s="17" t="s">
        <v>961</v>
      </c>
      <c r="F700" s="17" t="s">
        <v>75</v>
      </c>
      <c r="G700" s="17" t="s">
        <v>906</v>
      </c>
      <c r="H700" s="17">
        <v>9578</v>
      </c>
      <c r="I700" s="17">
        <v>9578</v>
      </c>
      <c r="J700" s="17">
        <v>65</v>
      </c>
      <c r="K700" s="17" t="s">
        <v>769</v>
      </c>
      <c r="L700" s="18">
        <v>62327.25</v>
      </c>
      <c r="M700" s="18">
        <v>13527.36</v>
      </c>
      <c r="N700" s="18">
        <v>4419.3900000000003</v>
      </c>
      <c r="O700" s="18">
        <v>80274</v>
      </c>
      <c r="P700" s="18">
        <v>653.86</v>
      </c>
      <c r="Q700" s="18">
        <v>664.24</v>
      </c>
      <c r="R700" s="18">
        <v>38.9</v>
      </c>
      <c r="S700" s="18">
        <v>1357</v>
      </c>
      <c r="T700" s="18">
        <v>1130</v>
      </c>
      <c r="U700" s="18">
        <v>0</v>
      </c>
      <c r="V700" s="18">
        <v>0</v>
      </c>
      <c r="W700" s="18">
        <v>0</v>
      </c>
      <c r="X700" s="18"/>
      <c r="Y700" s="18">
        <v>62981.11</v>
      </c>
      <c r="Z700" s="18">
        <v>14191.6</v>
      </c>
      <c r="AA700" s="18">
        <v>4458.29</v>
      </c>
      <c r="AB700" s="18">
        <v>81631</v>
      </c>
      <c r="AD700" s="7"/>
    </row>
    <row r="701" spans="1:30" s="15" customFormat="1" ht="14.25" customHeight="1" x14ac:dyDescent="0.25">
      <c r="A701" s="17">
        <v>15</v>
      </c>
      <c r="B701" s="17" t="s">
        <v>888</v>
      </c>
      <c r="C701" s="17" t="s">
        <v>869</v>
      </c>
      <c r="D701" s="17" t="s">
        <v>962</v>
      </c>
      <c r="E701" s="17" t="s">
        <v>963</v>
      </c>
      <c r="F701" s="17" t="s">
        <v>75</v>
      </c>
      <c r="G701" s="17" t="s">
        <v>964</v>
      </c>
      <c r="H701" s="17">
        <v>0</v>
      </c>
      <c r="I701" s="17">
        <v>0</v>
      </c>
      <c r="J701" s="17">
        <v>0</v>
      </c>
      <c r="K701" s="17" t="s">
        <v>59</v>
      </c>
      <c r="L701" s="18">
        <v>92822.96</v>
      </c>
      <c r="M701" s="18">
        <v>19390.2</v>
      </c>
      <c r="N701" s="18">
        <v>213.84</v>
      </c>
      <c r="O701" s="18">
        <v>112427</v>
      </c>
      <c r="P701" s="18">
        <v>125.22</v>
      </c>
      <c r="Q701" s="18">
        <v>929.78</v>
      </c>
      <c r="R701" s="18">
        <v>0</v>
      </c>
      <c r="S701" s="18">
        <v>1055</v>
      </c>
      <c r="T701" s="18">
        <v>0</v>
      </c>
      <c r="U701" s="18">
        <v>0</v>
      </c>
      <c r="V701" s="18">
        <v>0</v>
      </c>
      <c r="W701" s="18">
        <v>0</v>
      </c>
      <c r="X701" s="18"/>
      <c r="Y701" s="18">
        <v>92948.18</v>
      </c>
      <c r="Z701" s="18">
        <v>20319.98</v>
      </c>
      <c r="AA701" s="18">
        <v>213.84</v>
      </c>
      <c r="AB701" s="18">
        <v>113482</v>
      </c>
      <c r="AD701" s="7"/>
    </row>
    <row r="702" spans="1:30" s="15" customFormat="1" ht="14.25" customHeight="1" x14ac:dyDescent="0.25">
      <c r="A702" s="17">
        <v>16</v>
      </c>
      <c r="B702" s="17" t="s">
        <v>888</v>
      </c>
      <c r="C702" s="17" t="s">
        <v>869</v>
      </c>
      <c r="D702" s="17" t="s">
        <v>965</v>
      </c>
      <c r="E702" s="17" t="s">
        <v>966</v>
      </c>
      <c r="F702" s="17" t="s">
        <v>75</v>
      </c>
      <c r="G702" s="17" t="s">
        <v>967</v>
      </c>
      <c r="H702" s="17">
        <v>0</v>
      </c>
      <c r="I702" s="17">
        <v>0</v>
      </c>
      <c r="J702" s="17">
        <v>0</v>
      </c>
      <c r="K702" s="17" t="s">
        <v>302</v>
      </c>
      <c r="L702" s="18">
        <v>92822.92</v>
      </c>
      <c r="M702" s="18">
        <v>19390.240000000002</v>
      </c>
      <c r="N702" s="18">
        <v>213.84</v>
      </c>
      <c r="O702" s="18">
        <v>112427</v>
      </c>
      <c r="P702" s="18">
        <v>125.22</v>
      </c>
      <c r="Q702" s="18">
        <v>929.78</v>
      </c>
      <c r="R702" s="18">
        <v>0</v>
      </c>
      <c r="S702" s="18">
        <v>1055</v>
      </c>
      <c r="T702" s="18">
        <v>0</v>
      </c>
      <c r="U702" s="18">
        <v>0</v>
      </c>
      <c r="V702" s="18">
        <v>0</v>
      </c>
      <c r="W702" s="18">
        <v>0</v>
      </c>
      <c r="X702" s="18"/>
      <c r="Y702" s="18">
        <v>92948.14</v>
      </c>
      <c r="Z702" s="18">
        <v>20320.02</v>
      </c>
      <c r="AA702" s="18">
        <v>213.84</v>
      </c>
      <c r="AB702" s="18">
        <v>113482</v>
      </c>
      <c r="AD702" s="7"/>
    </row>
    <row r="703" spans="1:30" s="15" customFormat="1" ht="14.25" customHeight="1" x14ac:dyDescent="0.25">
      <c r="A703" s="17">
        <v>17</v>
      </c>
      <c r="B703" s="17" t="s">
        <v>888</v>
      </c>
      <c r="C703" s="17" t="s">
        <v>869</v>
      </c>
      <c r="D703" s="17" t="s">
        <v>968</v>
      </c>
      <c r="E703" s="17" t="s">
        <v>969</v>
      </c>
      <c r="F703" s="17" t="s">
        <v>75</v>
      </c>
      <c r="G703" s="17" t="s">
        <v>967</v>
      </c>
      <c r="H703" s="17">
        <v>0</v>
      </c>
      <c r="I703" s="17">
        <v>0</v>
      </c>
      <c r="J703" s="17">
        <v>0</v>
      </c>
      <c r="K703" s="17" t="s">
        <v>59</v>
      </c>
      <c r="L703" s="18">
        <v>80028.11</v>
      </c>
      <c r="M703" s="18">
        <v>9878.89</v>
      </c>
      <c r="N703" s="18">
        <v>0</v>
      </c>
      <c r="O703" s="18">
        <v>89907</v>
      </c>
      <c r="P703" s="18">
        <v>125.3</v>
      </c>
      <c r="Q703" s="18">
        <v>799.7</v>
      </c>
      <c r="R703" s="18">
        <v>0</v>
      </c>
      <c r="S703" s="18">
        <v>925</v>
      </c>
      <c r="T703" s="18">
        <v>0</v>
      </c>
      <c r="U703" s="18">
        <v>0</v>
      </c>
      <c r="V703" s="18">
        <v>0</v>
      </c>
      <c r="W703" s="18">
        <v>0</v>
      </c>
      <c r="X703" s="18"/>
      <c r="Y703" s="18">
        <v>80153.41</v>
      </c>
      <c r="Z703" s="18">
        <v>10678.59</v>
      </c>
      <c r="AA703" s="18">
        <v>0</v>
      </c>
      <c r="AB703" s="18">
        <v>90832</v>
      </c>
      <c r="AD703" s="7"/>
    </row>
    <row r="704" spans="1:30" s="15" customFormat="1" ht="14.25" customHeight="1" x14ac:dyDescent="0.25">
      <c r="A704" s="17">
        <v>18</v>
      </c>
      <c r="B704" s="17" t="s">
        <v>970</v>
      </c>
      <c r="C704" s="17" t="s">
        <v>869</v>
      </c>
      <c r="D704" s="17" t="s">
        <v>971</v>
      </c>
      <c r="E704" s="17" t="s">
        <v>972</v>
      </c>
      <c r="F704" s="17" t="s">
        <v>75</v>
      </c>
      <c r="G704" s="17" t="s">
        <v>973</v>
      </c>
      <c r="H704" s="17">
        <v>4658</v>
      </c>
      <c r="I704" s="17">
        <v>4658</v>
      </c>
      <c r="J704" s="17">
        <v>0</v>
      </c>
      <c r="K704" s="17" t="s">
        <v>59</v>
      </c>
      <c r="L704" s="18">
        <v>59213.27</v>
      </c>
      <c r="M704" s="18">
        <v>10787.04</v>
      </c>
      <c r="N704" s="18">
        <v>4975.6899999999996</v>
      </c>
      <c r="O704" s="18">
        <v>74976</v>
      </c>
      <c r="P704" s="18">
        <v>124.69</v>
      </c>
      <c r="Q704" s="18">
        <v>641.30999999999995</v>
      </c>
      <c r="R704" s="18">
        <v>0</v>
      </c>
      <c r="S704" s="18">
        <v>766</v>
      </c>
      <c r="T704" s="18">
        <v>0</v>
      </c>
      <c r="U704" s="18">
        <v>0</v>
      </c>
      <c r="V704" s="18">
        <v>0</v>
      </c>
      <c r="W704" s="18">
        <v>0</v>
      </c>
      <c r="X704" s="18"/>
      <c r="Y704" s="18">
        <v>59337.96</v>
      </c>
      <c r="Z704" s="18">
        <v>11428.35</v>
      </c>
      <c r="AA704" s="18">
        <v>4975.6899999999996</v>
      </c>
      <c r="AB704" s="18">
        <v>75742</v>
      </c>
      <c r="AD704" s="7"/>
    </row>
    <row r="705" spans="1:31" s="15" customFormat="1" ht="14.25" customHeight="1" x14ac:dyDescent="0.25">
      <c r="A705" s="17">
        <v>19</v>
      </c>
      <c r="B705" s="17" t="s">
        <v>888</v>
      </c>
      <c r="C705" s="17" t="s">
        <v>869</v>
      </c>
      <c r="D705" s="17" t="s">
        <v>974</v>
      </c>
      <c r="E705" s="17" t="s">
        <v>975</v>
      </c>
      <c r="F705" s="17" t="s">
        <v>75</v>
      </c>
      <c r="G705" s="17" t="s">
        <v>976</v>
      </c>
      <c r="H705" s="17">
        <v>0</v>
      </c>
      <c r="I705" s="17">
        <v>0</v>
      </c>
      <c r="J705" s="17">
        <v>0</v>
      </c>
      <c r="K705" s="17" t="s">
        <v>59</v>
      </c>
      <c r="L705" s="18">
        <v>77704.899999999994</v>
      </c>
      <c r="M705" s="18">
        <v>23376.22</v>
      </c>
      <c r="N705" s="18">
        <v>5141.88</v>
      </c>
      <c r="O705" s="18">
        <v>106223</v>
      </c>
      <c r="P705" s="18">
        <v>125.11</v>
      </c>
      <c r="Q705" s="18">
        <v>827.89</v>
      </c>
      <c r="R705" s="18">
        <v>0</v>
      </c>
      <c r="S705" s="18">
        <v>953</v>
      </c>
      <c r="T705" s="18">
        <v>0</v>
      </c>
      <c r="U705" s="18">
        <v>0</v>
      </c>
      <c r="V705" s="18">
        <v>0</v>
      </c>
      <c r="W705" s="18">
        <v>0</v>
      </c>
      <c r="X705" s="18"/>
      <c r="Y705" s="18">
        <v>77830.009999999995</v>
      </c>
      <c r="Z705" s="18">
        <v>24204.11</v>
      </c>
      <c r="AA705" s="18">
        <v>5141.88</v>
      </c>
      <c r="AB705" s="18">
        <v>107176</v>
      </c>
      <c r="AD705" s="7"/>
    </row>
    <row r="706" spans="1:31" s="12" customFormat="1" ht="16.5" customHeight="1" x14ac:dyDescent="0.25">
      <c r="A706" s="10"/>
      <c r="B706" s="10"/>
      <c r="C706" s="10" t="s">
        <v>71</v>
      </c>
      <c r="D706" s="10"/>
      <c r="E706" s="10"/>
      <c r="F706" s="10"/>
      <c r="G706" s="10"/>
      <c r="H706" s="10"/>
      <c r="I706" s="10"/>
      <c r="J706" s="11">
        <f>SUM(J687:J705)</f>
        <v>3816</v>
      </c>
      <c r="K706" s="10"/>
      <c r="L706" s="11">
        <f t="shared" ref="L706:AB706" si="104">SUM(L687:L705)</f>
        <v>1299431.92</v>
      </c>
      <c r="M706" s="11">
        <f t="shared" si="104"/>
        <v>231832.38</v>
      </c>
      <c r="N706" s="11">
        <f t="shared" si="104"/>
        <v>58426.699999999983</v>
      </c>
      <c r="O706" s="11">
        <f t="shared" si="104"/>
        <v>1589691</v>
      </c>
      <c r="P706" s="11">
        <f t="shared" si="104"/>
        <v>32053.620000000003</v>
      </c>
      <c r="Q706" s="11">
        <f t="shared" si="104"/>
        <v>13405.520000000002</v>
      </c>
      <c r="R706" s="11">
        <f t="shared" si="104"/>
        <v>2283.8599999999997</v>
      </c>
      <c r="S706" s="11">
        <f t="shared" si="104"/>
        <v>47743</v>
      </c>
      <c r="T706" s="11">
        <f t="shared" si="104"/>
        <v>11230</v>
      </c>
      <c r="U706" s="11">
        <f t="shared" si="104"/>
        <v>0</v>
      </c>
      <c r="V706" s="11">
        <f t="shared" si="104"/>
        <v>0</v>
      </c>
      <c r="W706" s="11">
        <f t="shared" si="104"/>
        <v>0</v>
      </c>
      <c r="X706" s="11">
        <f t="shared" si="104"/>
        <v>0</v>
      </c>
      <c r="Y706" s="11">
        <f t="shared" si="104"/>
        <v>1331485.5399999998</v>
      </c>
      <c r="Z706" s="11">
        <f t="shared" si="104"/>
        <v>245237.90000000002</v>
      </c>
      <c r="AA706" s="11">
        <f t="shared" si="104"/>
        <v>60710.559999999998</v>
      </c>
      <c r="AB706" s="11">
        <f t="shared" si="104"/>
        <v>1637434</v>
      </c>
      <c r="AD706" s="7"/>
    </row>
    <row r="707" spans="1:31" s="12" customFormat="1" ht="16.5" customHeight="1" x14ac:dyDescent="0.25">
      <c r="A707" s="10"/>
      <c r="B707" s="10"/>
      <c r="C707" s="10" t="s">
        <v>119</v>
      </c>
      <c r="D707" s="10"/>
      <c r="E707" s="10"/>
      <c r="F707" s="10"/>
      <c r="G707" s="10"/>
      <c r="H707" s="10"/>
      <c r="I707" s="10"/>
      <c r="J707" s="11">
        <f>J706+J686</f>
        <v>21749</v>
      </c>
      <c r="K707" s="11"/>
      <c r="L707" s="11">
        <f t="shared" ref="L707:S707" si="105">L706+L686</f>
        <v>3602899.89</v>
      </c>
      <c r="M707" s="11">
        <f t="shared" si="105"/>
        <v>494568.47000000003</v>
      </c>
      <c r="N707" s="11">
        <f t="shared" si="105"/>
        <v>127192.63999999998</v>
      </c>
      <c r="O707" s="11">
        <f t="shared" si="105"/>
        <v>4224661</v>
      </c>
      <c r="P707" s="11">
        <f t="shared" si="105"/>
        <v>144093.07</v>
      </c>
      <c r="Q707" s="11">
        <f t="shared" si="105"/>
        <v>36543.220000000008</v>
      </c>
      <c r="R707" s="11">
        <f t="shared" si="105"/>
        <v>10353.709999999999</v>
      </c>
      <c r="S707" s="11">
        <f t="shared" si="105"/>
        <v>190990</v>
      </c>
      <c r="T707" s="11">
        <f>T706+T686</f>
        <v>62900</v>
      </c>
      <c r="U707" s="11">
        <f t="shared" ref="U707:AA707" si="106">U706+U686</f>
        <v>0</v>
      </c>
      <c r="V707" s="11">
        <f t="shared" si="106"/>
        <v>0</v>
      </c>
      <c r="W707" s="11">
        <f t="shared" si="106"/>
        <v>0</v>
      </c>
      <c r="X707" s="11">
        <f t="shared" si="106"/>
        <v>138100</v>
      </c>
      <c r="Y707" s="11">
        <f t="shared" si="106"/>
        <v>3746992.959999999</v>
      </c>
      <c r="Z707" s="11">
        <f t="shared" si="106"/>
        <v>531111.68999999994</v>
      </c>
      <c r="AA707" s="11">
        <f t="shared" si="106"/>
        <v>137546.35</v>
      </c>
      <c r="AB707" s="11">
        <f>AB706+AB686</f>
        <v>4277551</v>
      </c>
    </row>
    <row r="708" spans="1:31" ht="18.75" customHeight="1" x14ac:dyDescent="0.25">
      <c r="O708" s="34"/>
    </row>
    <row r="709" spans="1:31" ht="18.75" customHeight="1" x14ac:dyDescent="0.25"/>
    <row r="710" spans="1:31" ht="15.75" x14ac:dyDescent="0.25">
      <c r="E710" s="13" t="s">
        <v>120</v>
      </c>
      <c r="G710" s="14"/>
      <c r="H710" s="14"/>
      <c r="I710" s="14"/>
      <c r="J710" s="14"/>
      <c r="K710" s="14"/>
      <c r="L710" s="13" t="s">
        <v>122</v>
      </c>
      <c r="M710" s="13"/>
      <c r="O710" s="14"/>
      <c r="Q710" s="14"/>
      <c r="R710" s="13" t="s">
        <v>121</v>
      </c>
      <c r="T710" s="14"/>
      <c r="U710" s="14"/>
      <c r="W710" s="14"/>
      <c r="X710" s="14"/>
      <c r="Y710" s="13" t="s">
        <v>123</v>
      </c>
      <c r="Z710" s="14"/>
      <c r="AA710" s="14"/>
      <c r="AB710" s="14"/>
    </row>
    <row r="711" spans="1:31" s="39" customFormat="1" ht="15.75" x14ac:dyDescent="0.25">
      <c r="E711" s="38" t="s">
        <v>124</v>
      </c>
      <c r="G711" s="40"/>
      <c r="H711" s="40"/>
      <c r="I711" s="40"/>
      <c r="J711" s="40"/>
      <c r="K711" s="40"/>
      <c r="L711" s="38" t="s">
        <v>124</v>
      </c>
      <c r="M711" s="38"/>
      <c r="O711" s="40"/>
      <c r="Q711" s="40"/>
      <c r="R711" s="38" t="s">
        <v>124</v>
      </c>
      <c r="T711" s="40"/>
      <c r="U711" s="40"/>
      <c r="W711" s="40"/>
      <c r="X711" s="40"/>
      <c r="Y711" s="38" t="s">
        <v>124</v>
      </c>
      <c r="Z711" s="40"/>
      <c r="AA711" s="40"/>
      <c r="AB711" s="40"/>
    </row>
    <row r="712" spans="1:31" ht="3" customHeight="1" x14ac:dyDescent="0.25"/>
    <row r="713" spans="1:31" ht="30" customHeight="1" x14ac:dyDescent="0.55000000000000004">
      <c r="A713" s="75" t="s">
        <v>0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1"/>
      <c r="AD713" s="1"/>
      <c r="AE713" s="1"/>
    </row>
    <row r="714" spans="1:31" ht="20.25" customHeight="1" x14ac:dyDescent="0.4">
      <c r="A714" s="76" t="s">
        <v>1714</v>
      </c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2"/>
      <c r="AD714" s="2"/>
      <c r="AE714" s="2"/>
    </row>
    <row r="715" spans="1:31" s="5" customFormat="1" ht="17.25" customHeight="1" x14ac:dyDescent="0.35">
      <c r="A715" s="3" t="s">
        <v>1</v>
      </c>
      <c r="B715" s="4"/>
      <c r="C715" s="3"/>
      <c r="D715" s="3"/>
      <c r="F715" s="3" t="s">
        <v>918</v>
      </c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s="7" customFormat="1" ht="72.75" customHeight="1" x14ac:dyDescent="0.25">
      <c r="A716" s="6" t="s">
        <v>3</v>
      </c>
      <c r="B716" s="6" t="s">
        <v>4</v>
      </c>
      <c r="C716" s="6" t="s">
        <v>5</v>
      </c>
      <c r="D716" s="6" t="s">
        <v>6</v>
      </c>
      <c r="E716" s="6" t="s">
        <v>7</v>
      </c>
      <c r="F716" s="6" t="s">
        <v>8</v>
      </c>
      <c r="G716" s="6" t="s">
        <v>9</v>
      </c>
      <c r="H716" s="6" t="s">
        <v>10</v>
      </c>
      <c r="I716" s="6" t="s">
        <v>11</v>
      </c>
      <c r="J716" s="6" t="s">
        <v>12</v>
      </c>
      <c r="K716" s="6" t="s">
        <v>13</v>
      </c>
      <c r="L716" s="6" t="s">
        <v>14</v>
      </c>
      <c r="M716" s="6" t="s">
        <v>15</v>
      </c>
      <c r="N716" s="6" t="s">
        <v>16</v>
      </c>
      <c r="O716" s="6" t="s">
        <v>17</v>
      </c>
      <c r="P716" s="6" t="s">
        <v>18</v>
      </c>
      <c r="Q716" s="6" t="s">
        <v>19</v>
      </c>
      <c r="R716" s="6" t="s">
        <v>20</v>
      </c>
      <c r="S716" s="6" t="s">
        <v>21</v>
      </c>
      <c r="T716" s="6" t="s">
        <v>22</v>
      </c>
      <c r="U716" s="6" t="s">
        <v>23</v>
      </c>
      <c r="V716" s="6" t="s">
        <v>24</v>
      </c>
      <c r="W716" s="6" t="s">
        <v>25</v>
      </c>
      <c r="X716" s="6" t="s">
        <v>26</v>
      </c>
      <c r="Y716" s="6" t="s">
        <v>27</v>
      </c>
      <c r="Z716" s="6" t="s">
        <v>28</v>
      </c>
      <c r="AA716" s="6" t="s">
        <v>29</v>
      </c>
      <c r="AB716" s="6" t="s">
        <v>30</v>
      </c>
    </row>
    <row r="717" spans="1:31" s="15" customFormat="1" ht="14.25" customHeight="1" x14ac:dyDescent="0.25">
      <c r="A717" s="17">
        <v>1</v>
      </c>
      <c r="B717" s="17" t="s">
        <v>868</v>
      </c>
      <c r="C717" s="17" t="s">
        <v>869</v>
      </c>
      <c r="D717" s="17" t="s">
        <v>870</v>
      </c>
      <c r="E717" s="17" t="s">
        <v>871</v>
      </c>
      <c r="F717" s="17" t="s">
        <v>35</v>
      </c>
      <c r="G717" s="17" t="s">
        <v>144</v>
      </c>
      <c r="H717" s="17">
        <v>54552</v>
      </c>
      <c r="I717" s="17">
        <v>53052</v>
      </c>
      <c r="J717" s="17">
        <v>1500</v>
      </c>
      <c r="K717" s="17" t="s">
        <v>37</v>
      </c>
      <c r="L717" s="18">
        <v>90912.04</v>
      </c>
      <c r="M717" s="18">
        <v>1975.41</v>
      </c>
      <c r="N717" s="18">
        <v>692.55</v>
      </c>
      <c r="O717" s="18">
        <v>93580</v>
      </c>
      <c r="P717" s="18">
        <v>10165.36</v>
      </c>
      <c r="Q717" s="18">
        <v>1911.64</v>
      </c>
      <c r="R717" s="18">
        <v>675</v>
      </c>
      <c r="S717" s="18">
        <v>12752</v>
      </c>
      <c r="T717" s="18">
        <v>0</v>
      </c>
      <c r="U717" s="18">
        <v>0</v>
      </c>
      <c r="V717" s="18">
        <v>0</v>
      </c>
      <c r="W717" s="18">
        <v>0</v>
      </c>
      <c r="X717" s="18"/>
      <c r="Y717" s="18">
        <v>101077.4</v>
      </c>
      <c r="Z717" s="18">
        <v>3887.05</v>
      </c>
      <c r="AA717" s="18">
        <v>1367.55</v>
      </c>
      <c r="AB717" s="18">
        <v>106332</v>
      </c>
    </row>
    <row r="718" spans="1:31" s="15" customFormat="1" ht="14.25" customHeight="1" x14ac:dyDescent="0.25">
      <c r="A718" s="17">
        <v>2</v>
      </c>
      <c r="B718" s="17" t="s">
        <v>872</v>
      </c>
      <c r="C718" s="17" t="s">
        <v>869</v>
      </c>
      <c r="D718" s="17" t="s">
        <v>873</v>
      </c>
      <c r="E718" s="17" t="s">
        <v>874</v>
      </c>
      <c r="F718" s="17" t="s">
        <v>35</v>
      </c>
      <c r="G718" s="17" t="s">
        <v>875</v>
      </c>
      <c r="H718" s="17">
        <v>84652</v>
      </c>
      <c r="I718" s="17">
        <v>84652</v>
      </c>
      <c r="J718" s="17">
        <v>0</v>
      </c>
      <c r="K718" s="17" t="s">
        <v>302</v>
      </c>
      <c r="L718" s="18">
        <v>108103.4</v>
      </c>
      <c r="M718" s="18">
        <v>21173.78</v>
      </c>
      <c r="N718" s="18">
        <v>962.82</v>
      </c>
      <c r="O718" s="18">
        <v>130240</v>
      </c>
      <c r="P718" s="18">
        <v>687.19</v>
      </c>
      <c r="Q718" s="18">
        <v>1123.81</v>
      </c>
      <c r="R718" s="18">
        <v>0</v>
      </c>
      <c r="S718" s="18">
        <v>1811</v>
      </c>
      <c r="T718" s="18">
        <v>0</v>
      </c>
      <c r="U718" s="18">
        <v>0</v>
      </c>
      <c r="V718" s="18">
        <v>0</v>
      </c>
      <c r="W718" s="18">
        <v>0</v>
      </c>
      <c r="X718" s="18"/>
      <c r="Y718" s="18">
        <v>108790.59</v>
      </c>
      <c r="Z718" s="18">
        <v>22297.59</v>
      </c>
      <c r="AA718" s="18">
        <v>962.82</v>
      </c>
      <c r="AB718" s="18">
        <v>132051</v>
      </c>
    </row>
    <row r="719" spans="1:31" s="15" customFormat="1" ht="14.25" customHeight="1" x14ac:dyDescent="0.25">
      <c r="A719" s="17">
        <v>3</v>
      </c>
      <c r="B719" s="17" t="s">
        <v>872</v>
      </c>
      <c r="C719" s="17" t="s">
        <v>869</v>
      </c>
      <c r="D719" s="17" t="s">
        <v>876</v>
      </c>
      <c r="E719" s="17" t="s">
        <v>877</v>
      </c>
      <c r="F719" s="17" t="s">
        <v>35</v>
      </c>
      <c r="G719" s="17" t="s">
        <v>675</v>
      </c>
      <c r="H719" s="17">
        <v>25525</v>
      </c>
      <c r="I719" s="17">
        <v>25525</v>
      </c>
      <c r="J719" s="17">
        <v>0</v>
      </c>
      <c r="K719" s="17" t="s">
        <v>59</v>
      </c>
      <c r="L719" s="18">
        <v>69169.87</v>
      </c>
      <c r="M719" s="18">
        <v>12855.45</v>
      </c>
      <c r="N719" s="18">
        <v>2307.6799999999998</v>
      </c>
      <c r="O719" s="18">
        <v>84333</v>
      </c>
      <c r="P719" s="18">
        <v>714.73</v>
      </c>
      <c r="Q719" s="18">
        <v>735.27</v>
      </c>
      <c r="R719" s="18">
        <v>0</v>
      </c>
      <c r="S719" s="18">
        <v>1450</v>
      </c>
      <c r="T719" s="18">
        <v>0</v>
      </c>
      <c r="U719" s="18">
        <v>0</v>
      </c>
      <c r="V719" s="18">
        <v>0</v>
      </c>
      <c r="W719" s="18">
        <v>0</v>
      </c>
      <c r="X719" s="18"/>
      <c r="Y719" s="18">
        <v>69884.600000000006</v>
      </c>
      <c r="Z719" s="18">
        <v>13590.72</v>
      </c>
      <c r="AA719" s="18">
        <v>2307.6799999999998</v>
      </c>
      <c r="AB719" s="18">
        <v>85783</v>
      </c>
    </row>
    <row r="720" spans="1:31" s="15" customFormat="1" ht="14.25" customHeight="1" x14ac:dyDescent="0.25">
      <c r="A720" s="17">
        <v>4</v>
      </c>
      <c r="B720" s="17" t="s">
        <v>868</v>
      </c>
      <c r="C720" s="17" t="s">
        <v>869</v>
      </c>
      <c r="D720" s="17" t="s">
        <v>878</v>
      </c>
      <c r="E720" s="17" t="s">
        <v>879</v>
      </c>
      <c r="F720" s="17" t="s">
        <v>35</v>
      </c>
      <c r="G720" s="17" t="s">
        <v>750</v>
      </c>
      <c r="H720" s="17">
        <v>62685</v>
      </c>
      <c r="I720" s="17">
        <v>62685</v>
      </c>
      <c r="J720" s="17">
        <v>0</v>
      </c>
      <c r="K720" s="17" t="s">
        <v>59</v>
      </c>
      <c r="L720" s="18">
        <v>50122.41</v>
      </c>
      <c r="M720" s="18">
        <v>10136.67</v>
      </c>
      <c r="N720" s="18">
        <v>2372.92</v>
      </c>
      <c r="O720" s="18">
        <v>62632</v>
      </c>
      <c r="P720" s="18">
        <v>330.09</v>
      </c>
      <c r="Q720" s="18">
        <v>540.91</v>
      </c>
      <c r="R720" s="18">
        <v>0</v>
      </c>
      <c r="S720" s="18">
        <v>871</v>
      </c>
      <c r="T720" s="18">
        <v>0</v>
      </c>
      <c r="U720" s="18">
        <v>0</v>
      </c>
      <c r="V720" s="18">
        <v>0</v>
      </c>
      <c r="W720" s="18">
        <v>0</v>
      </c>
      <c r="X720" s="18"/>
      <c r="Y720" s="18">
        <v>50452.5</v>
      </c>
      <c r="Z720" s="18">
        <v>10677.58</v>
      </c>
      <c r="AA720" s="18">
        <v>2372.92</v>
      </c>
      <c r="AB720" s="18">
        <v>63503</v>
      </c>
    </row>
    <row r="721" spans="1:28" s="15" customFormat="1" ht="14.25" customHeight="1" x14ac:dyDescent="0.25">
      <c r="A721" s="17">
        <v>5</v>
      </c>
      <c r="B721" s="17" t="s">
        <v>872</v>
      </c>
      <c r="C721" s="17" t="s">
        <v>869</v>
      </c>
      <c r="D721" s="17" t="s">
        <v>880</v>
      </c>
      <c r="E721" s="17" t="s">
        <v>881</v>
      </c>
      <c r="F721" s="17" t="s">
        <v>35</v>
      </c>
      <c r="G721" s="17" t="s">
        <v>750</v>
      </c>
      <c r="H721" s="17">
        <v>25455</v>
      </c>
      <c r="I721" s="17">
        <v>25200</v>
      </c>
      <c r="J721" s="17">
        <v>765</v>
      </c>
      <c r="K721" s="17" t="s">
        <v>37</v>
      </c>
      <c r="L721" s="18">
        <v>193469.81</v>
      </c>
      <c r="M721" s="18">
        <v>19430.12</v>
      </c>
      <c r="N721" s="18">
        <v>6880.07</v>
      </c>
      <c r="O721" s="18">
        <v>219780</v>
      </c>
      <c r="P721" s="18">
        <v>10280.33</v>
      </c>
      <c r="Q721" s="18">
        <v>2042.42</v>
      </c>
      <c r="R721" s="18">
        <v>344.25</v>
      </c>
      <c r="S721" s="18">
        <v>12667</v>
      </c>
      <c r="T721" s="18">
        <v>0</v>
      </c>
      <c r="U721" s="18">
        <v>0</v>
      </c>
      <c r="V721" s="18">
        <v>0</v>
      </c>
      <c r="W721" s="18">
        <v>0</v>
      </c>
      <c r="X721" s="18"/>
      <c r="Y721" s="18">
        <v>203750.14</v>
      </c>
      <c r="Z721" s="18">
        <v>21472.54</v>
      </c>
      <c r="AA721" s="18">
        <v>7224.32</v>
      </c>
      <c r="AB721" s="18">
        <v>232447</v>
      </c>
    </row>
    <row r="722" spans="1:28" s="15" customFormat="1" ht="14.25" customHeight="1" x14ac:dyDescent="0.25">
      <c r="A722" s="17">
        <v>6</v>
      </c>
      <c r="B722" s="17" t="s">
        <v>872</v>
      </c>
      <c r="C722" s="17" t="s">
        <v>869</v>
      </c>
      <c r="D722" s="17" t="s">
        <v>882</v>
      </c>
      <c r="E722" s="17" t="s">
        <v>883</v>
      </c>
      <c r="F722" s="17" t="s">
        <v>35</v>
      </c>
      <c r="G722" s="17" t="s">
        <v>215</v>
      </c>
      <c r="H722" s="17">
        <v>10508</v>
      </c>
      <c r="I722" s="17">
        <v>10319</v>
      </c>
      <c r="J722" s="17">
        <v>567</v>
      </c>
      <c r="K722" s="17" t="s">
        <v>37</v>
      </c>
      <c r="L722" s="18">
        <v>144101.6</v>
      </c>
      <c r="M722" s="18">
        <v>14148.81</v>
      </c>
      <c r="N722" s="18">
        <v>2996.59</v>
      </c>
      <c r="O722" s="18">
        <v>161247</v>
      </c>
      <c r="P722" s="18">
        <v>8883.39</v>
      </c>
      <c r="Q722" s="18">
        <v>1496.46</v>
      </c>
      <c r="R722" s="18">
        <v>255.15</v>
      </c>
      <c r="S722" s="18">
        <v>10635</v>
      </c>
      <c r="T722" s="18">
        <v>0</v>
      </c>
      <c r="U722" s="18">
        <v>0</v>
      </c>
      <c r="V722" s="18">
        <v>0</v>
      </c>
      <c r="W722" s="18">
        <v>0</v>
      </c>
      <c r="X722" s="18"/>
      <c r="Y722" s="18">
        <v>152984.99</v>
      </c>
      <c r="Z722" s="18">
        <v>15645.27</v>
      </c>
      <c r="AA722" s="18">
        <v>3251.74</v>
      </c>
      <c r="AB722" s="18">
        <v>171882</v>
      </c>
    </row>
    <row r="723" spans="1:28" s="15" customFormat="1" ht="14.25" customHeight="1" x14ac:dyDescent="0.25">
      <c r="A723" s="17">
        <v>7</v>
      </c>
      <c r="B723" s="17" t="s">
        <v>872</v>
      </c>
      <c r="C723" s="17" t="s">
        <v>869</v>
      </c>
      <c r="D723" s="17" t="s">
        <v>884</v>
      </c>
      <c r="E723" s="17" t="s">
        <v>885</v>
      </c>
      <c r="F723" s="17" t="s">
        <v>35</v>
      </c>
      <c r="G723" s="17" t="s">
        <v>218</v>
      </c>
      <c r="H723" s="17">
        <v>25049</v>
      </c>
      <c r="I723" s="17">
        <v>24240</v>
      </c>
      <c r="J723" s="17">
        <v>809</v>
      </c>
      <c r="K723" s="17" t="s">
        <v>37</v>
      </c>
      <c r="L723" s="18">
        <v>156825.44</v>
      </c>
      <c r="M723" s="18">
        <v>15217.62</v>
      </c>
      <c r="N723" s="18">
        <v>4952.9399999999996</v>
      </c>
      <c r="O723" s="18">
        <v>176996</v>
      </c>
      <c r="P723" s="18">
        <v>6535.85</v>
      </c>
      <c r="Q723" s="18">
        <v>1620.1</v>
      </c>
      <c r="R723" s="18">
        <v>364.05</v>
      </c>
      <c r="S723" s="18">
        <v>8520</v>
      </c>
      <c r="T723" s="18">
        <v>0</v>
      </c>
      <c r="U723" s="18">
        <v>0</v>
      </c>
      <c r="V723" s="18">
        <v>0</v>
      </c>
      <c r="W723" s="18">
        <v>0</v>
      </c>
      <c r="X723" s="18"/>
      <c r="Y723" s="18">
        <v>163361.29</v>
      </c>
      <c r="Z723" s="18">
        <v>16837.72</v>
      </c>
      <c r="AA723" s="18">
        <v>5316.99</v>
      </c>
      <c r="AB723" s="18">
        <v>185516</v>
      </c>
    </row>
    <row r="724" spans="1:28" s="15" customFormat="1" ht="14.25" customHeight="1" x14ac:dyDescent="0.25">
      <c r="A724" s="17">
        <v>8</v>
      </c>
      <c r="B724" s="17" t="s">
        <v>1657</v>
      </c>
      <c r="C724" s="17" t="s">
        <v>928</v>
      </c>
      <c r="D724" s="17" t="s">
        <v>1719</v>
      </c>
      <c r="E724" s="17" t="s">
        <v>1720</v>
      </c>
      <c r="F724" s="17" t="s">
        <v>35</v>
      </c>
      <c r="G724" s="17" t="s">
        <v>1721</v>
      </c>
      <c r="H724" s="17">
        <v>860</v>
      </c>
      <c r="I724" s="17">
        <v>823</v>
      </c>
      <c r="J724" s="17">
        <v>37</v>
      </c>
      <c r="K724" s="17" t="s">
        <v>37</v>
      </c>
      <c r="L724" s="18">
        <v>22493.34</v>
      </c>
      <c r="M724" s="18">
        <v>4442.3999999999996</v>
      </c>
      <c r="N724" s="18">
        <v>242.26</v>
      </c>
      <c r="O724" s="18">
        <v>27178</v>
      </c>
      <c r="P724" s="18">
        <v>568.53</v>
      </c>
      <c r="Q724" s="18">
        <v>147.82</v>
      </c>
      <c r="R724" s="18">
        <v>16.649999999999999</v>
      </c>
      <c r="S724" s="18">
        <v>733</v>
      </c>
      <c r="T724" s="18">
        <v>0</v>
      </c>
      <c r="U724" s="18">
        <v>0</v>
      </c>
      <c r="V724" s="18">
        <v>0</v>
      </c>
      <c r="W724" s="18">
        <v>0</v>
      </c>
      <c r="X724" s="18"/>
      <c r="Y724" s="18">
        <v>23061.87</v>
      </c>
      <c r="Z724" s="18">
        <v>4590.22</v>
      </c>
      <c r="AA724" s="18">
        <v>258.91000000000003</v>
      </c>
      <c r="AB724" s="18">
        <v>27911</v>
      </c>
    </row>
    <row r="725" spans="1:28" s="15" customFormat="1" ht="14.25" customHeight="1" x14ac:dyDescent="0.25">
      <c r="A725" s="17">
        <v>9</v>
      </c>
      <c r="B725" s="17" t="s">
        <v>888</v>
      </c>
      <c r="C725" s="17" t="s">
        <v>869</v>
      </c>
      <c r="D725" s="17" t="s">
        <v>889</v>
      </c>
      <c r="E725" s="17" t="s">
        <v>890</v>
      </c>
      <c r="F725" s="17" t="s">
        <v>35</v>
      </c>
      <c r="G725" s="17" t="s">
        <v>891</v>
      </c>
      <c r="H725" s="17">
        <v>16351</v>
      </c>
      <c r="I725" s="17">
        <v>15990</v>
      </c>
      <c r="J725" s="17">
        <v>361</v>
      </c>
      <c r="K725" s="17" t="s">
        <v>37</v>
      </c>
      <c r="L725" s="18">
        <v>79914.45</v>
      </c>
      <c r="M725" s="18">
        <v>8431.65</v>
      </c>
      <c r="N725" s="18">
        <v>2643.9</v>
      </c>
      <c r="O725" s="18">
        <v>90990</v>
      </c>
      <c r="P725" s="18">
        <v>2986.41</v>
      </c>
      <c r="Q725" s="18">
        <v>839.14</v>
      </c>
      <c r="R725" s="18">
        <v>162.44999999999999</v>
      </c>
      <c r="S725" s="18">
        <v>3988</v>
      </c>
      <c r="T725" s="18">
        <v>0</v>
      </c>
      <c r="U725" s="18">
        <v>0</v>
      </c>
      <c r="V725" s="18">
        <v>0</v>
      </c>
      <c r="W725" s="18">
        <v>0</v>
      </c>
      <c r="X725" s="18"/>
      <c r="Y725" s="18">
        <v>82900.86</v>
      </c>
      <c r="Z725" s="18">
        <v>9270.7900000000009</v>
      </c>
      <c r="AA725" s="18">
        <v>2806.35</v>
      </c>
      <c r="AB725" s="18">
        <v>94978</v>
      </c>
    </row>
    <row r="726" spans="1:28" s="15" customFormat="1" ht="14.25" customHeight="1" x14ac:dyDescent="0.25">
      <c r="A726" s="17">
        <v>10</v>
      </c>
      <c r="B726" s="17" t="s">
        <v>888</v>
      </c>
      <c r="C726" s="17" t="s">
        <v>869</v>
      </c>
      <c r="D726" s="17" t="s">
        <v>892</v>
      </c>
      <c r="E726" s="17" t="s">
        <v>893</v>
      </c>
      <c r="F726" s="17" t="s">
        <v>35</v>
      </c>
      <c r="G726" s="17" t="s">
        <v>891</v>
      </c>
      <c r="H726" s="17">
        <v>9894</v>
      </c>
      <c r="I726" s="17">
        <v>9894</v>
      </c>
      <c r="J726" s="17">
        <v>0</v>
      </c>
      <c r="K726" s="17" t="s">
        <v>302</v>
      </c>
      <c r="L726" s="18">
        <v>90717.440000000002</v>
      </c>
      <c r="M726" s="18">
        <v>12481.56</v>
      </c>
      <c r="N726" s="18">
        <v>0</v>
      </c>
      <c r="O726" s="18">
        <v>103199</v>
      </c>
      <c r="P726" s="18">
        <v>550.15</v>
      </c>
      <c r="Q726" s="18">
        <v>934.85</v>
      </c>
      <c r="R726" s="18">
        <v>0</v>
      </c>
      <c r="S726" s="18">
        <v>1485</v>
      </c>
      <c r="T726" s="18">
        <v>0</v>
      </c>
      <c r="U726" s="18">
        <v>0</v>
      </c>
      <c r="V726" s="18">
        <v>0</v>
      </c>
      <c r="W726" s="18">
        <v>0</v>
      </c>
      <c r="X726" s="18"/>
      <c r="Y726" s="18">
        <v>91267.59</v>
      </c>
      <c r="Z726" s="18">
        <v>13416.41</v>
      </c>
      <c r="AA726" s="18">
        <v>0</v>
      </c>
      <c r="AB726" s="18">
        <v>104684</v>
      </c>
    </row>
    <row r="727" spans="1:28" s="15" customFormat="1" ht="14.25" customHeight="1" x14ac:dyDescent="0.25">
      <c r="A727" s="17">
        <v>11</v>
      </c>
      <c r="B727" s="17" t="s">
        <v>888</v>
      </c>
      <c r="C727" s="17" t="s">
        <v>869</v>
      </c>
      <c r="D727" s="17" t="s">
        <v>894</v>
      </c>
      <c r="E727" s="17" t="s">
        <v>895</v>
      </c>
      <c r="F727" s="17" t="s">
        <v>35</v>
      </c>
      <c r="G727" s="17" t="s">
        <v>891</v>
      </c>
      <c r="H727" s="17">
        <v>44978</v>
      </c>
      <c r="I727" s="17">
        <v>44660</v>
      </c>
      <c r="J727" s="17">
        <v>318</v>
      </c>
      <c r="K727" s="17" t="s">
        <v>37</v>
      </c>
      <c r="L727" s="18">
        <v>149645.99</v>
      </c>
      <c r="M727" s="18">
        <v>14352.11</v>
      </c>
      <c r="N727" s="18">
        <v>4194.8999999999996</v>
      </c>
      <c r="O727" s="18">
        <v>168193</v>
      </c>
      <c r="P727" s="18">
        <v>2308.9699999999998</v>
      </c>
      <c r="Q727" s="18">
        <v>1499.93</v>
      </c>
      <c r="R727" s="18">
        <v>143.1</v>
      </c>
      <c r="S727" s="18">
        <v>3952</v>
      </c>
      <c r="T727" s="18">
        <v>0</v>
      </c>
      <c r="U727" s="18">
        <v>0</v>
      </c>
      <c r="V727" s="18">
        <v>0</v>
      </c>
      <c r="W727" s="18">
        <v>0</v>
      </c>
      <c r="X727" s="18"/>
      <c r="Y727" s="18">
        <v>151954.96</v>
      </c>
      <c r="Z727" s="18">
        <v>15852.04</v>
      </c>
      <c r="AA727" s="18">
        <v>4338</v>
      </c>
      <c r="AB727" s="18">
        <v>172145</v>
      </c>
    </row>
    <row r="728" spans="1:28" s="15" customFormat="1" ht="14.25" customHeight="1" x14ac:dyDescent="0.25">
      <c r="A728" s="17">
        <v>12</v>
      </c>
      <c r="B728" s="17" t="s">
        <v>888</v>
      </c>
      <c r="C728" s="17" t="s">
        <v>869</v>
      </c>
      <c r="D728" s="17" t="s">
        <v>896</v>
      </c>
      <c r="E728" s="17" t="s">
        <v>897</v>
      </c>
      <c r="F728" s="17" t="s">
        <v>35</v>
      </c>
      <c r="G728" s="17" t="s">
        <v>891</v>
      </c>
      <c r="H728" s="17">
        <v>1611</v>
      </c>
      <c r="I728" s="17">
        <v>410</v>
      </c>
      <c r="J728" s="17">
        <v>1201</v>
      </c>
      <c r="K728" s="17" t="s">
        <v>37</v>
      </c>
      <c r="L728" s="18">
        <v>190403.20000000001</v>
      </c>
      <c r="M728" s="18">
        <v>18267.71</v>
      </c>
      <c r="N728" s="18">
        <v>7916.09</v>
      </c>
      <c r="O728" s="18">
        <v>216587</v>
      </c>
      <c r="P728" s="18">
        <v>7191.46</v>
      </c>
      <c r="Q728" s="18">
        <v>2006.09</v>
      </c>
      <c r="R728" s="18">
        <v>540.45000000000005</v>
      </c>
      <c r="S728" s="18">
        <v>9738</v>
      </c>
      <c r="T728" s="18">
        <v>0</v>
      </c>
      <c r="U728" s="18">
        <v>0</v>
      </c>
      <c r="V728" s="18">
        <v>0</v>
      </c>
      <c r="W728" s="18">
        <v>0</v>
      </c>
      <c r="X728" s="18"/>
      <c r="Y728" s="18">
        <v>197594.66</v>
      </c>
      <c r="Z728" s="18">
        <v>20273.8</v>
      </c>
      <c r="AA728" s="18">
        <v>8456.5400000000009</v>
      </c>
      <c r="AB728" s="18">
        <v>226325</v>
      </c>
    </row>
    <row r="729" spans="1:28" s="15" customFormat="1" ht="14.25" customHeight="1" x14ac:dyDescent="0.25">
      <c r="A729" s="17">
        <v>13</v>
      </c>
      <c r="B729" s="17" t="s">
        <v>888</v>
      </c>
      <c r="C729" s="17" t="s">
        <v>869</v>
      </c>
      <c r="D729" s="17" t="s">
        <v>898</v>
      </c>
      <c r="E729" s="17" t="s">
        <v>899</v>
      </c>
      <c r="F729" s="17" t="s">
        <v>35</v>
      </c>
      <c r="G729" s="17" t="s">
        <v>900</v>
      </c>
      <c r="H729" s="17">
        <v>68285</v>
      </c>
      <c r="I729" s="17">
        <v>67970</v>
      </c>
      <c r="J729" s="17">
        <v>315</v>
      </c>
      <c r="K729" s="17" t="s">
        <v>37</v>
      </c>
      <c r="L729" s="18">
        <v>156566.09</v>
      </c>
      <c r="M729" s="18">
        <v>8001.46</v>
      </c>
      <c r="N729" s="18">
        <v>2700.45</v>
      </c>
      <c r="O729" s="18">
        <v>167268</v>
      </c>
      <c r="P729" s="18">
        <v>2593.9899999999998</v>
      </c>
      <c r="Q729" s="18">
        <v>1557.26</v>
      </c>
      <c r="R729" s="18">
        <v>141.75</v>
      </c>
      <c r="S729" s="18">
        <v>4293</v>
      </c>
      <c r="T729" s="18">
        <v>0</v>
      </c>
      <c r="U729" s="18">
        <v>0</v>
      </c>
      <c r="V729" s="18">
        <v>0</v>
      </c>
      <c r="W729" s="18">
        <v>0</v>
      </c>
      <c r="X729" s="18"/>
      <c r="Y729" s="18">
        <v>159160.07999999999</v>
      </c>
      <c r="Z729" s="18">
        <v>9558.7199999999993</v>
      </c>
      <c r="AA729" s="18">
        <v>2842.2</v>
      </c>
      <c r="AB729" s="18">
        <v>171561</v>
      </c>
    </row>
    <row r="730" spans="1:28" s="15" customFormat="1" ht="14.25" customHeight="1" x14ac:dyDescent="0.25">
      <c r="A730" s="17">
        <v>14</v>
      </c>
      <c r="B730" s="17" t="s">
        <v>888</v>
      </c>
      <c r="C730" s="17" t="s">
        <v>869</v>
      </c>
      <c r="D730" s="17" t="s">
        <v>901</v>
      </c>
      <c r="E730" s="17" t="s">
        <v>902</v>
      </c>
      <c r="F730" s="17" t="s">
        <v>35</v>
      </c>
      <c r="G730" s="17" t="s">
        <v>903</v>
      </c>
      <c r="H730" s="17">
        <v>55201</v>
      </c>
      <c r="I730" s="17">
        <v>54308</v>
      </c>
      <c r="J730" s="17">
        <v>893</v>
      </c>
      <c r="K730" s="17" t="s">
        <v>37</v>
      </c>
      <c r="L730" s="18">
        <v>169129.39</v>
      </c>
      <c r="M730" s="18">
        <v>21378.13</v>
      </c>
      <c r="N730" s="18">
        <v>9861.48</v>
      </c>
      <c r="O730" s="18">
        <v>200369</v>
      </c>
      <c r="P730" s="18">
        <v>6176</v>
      </c>
      <c r="Q730" s="18">
        <v>1819.15</v>
      </c>
      <c r="R730" s="18">
        <v>401.85</v>
      </c>
      <c r="S730" s="18">
        <v>8397</v>
      </c>
      <c r="T730" s="18">
        <v>0</v>
      </c>
      <c r="U730" s="18">
        <v>0</v>
      </c>
      <c r="V730" s="18">
        <v>0</v>
      </c>
      <c r="W730" s="18">
        <v>0</v>
      </c>
      <c r="X730" s="18"/>
      <c r="Y730" s="18">
        <v>175305.39</v>
      </c>
      <c r="Z730" s="18">
        <v>23197.279999999999</v>
      </c>
      <c r="AA730" s="18">
        <v>10263.33</v>
      </c>
      <c r="AB730" s="18">
        <v>208766</v>
      </c>
    </row>
    <row r="731" spans="1:28" s="15" customFormat="1" ht="14.25" customHeight="1" x14ac:dyDescent="0.25">
      <c r="A731" s="17">
        <v>15</v>
      </c>
      <c r="B731" s="17" t="s">
        <v>888</v>
      </c>
      <c r="C731" s="17" t="s">
        <v>869</v>
      </c>
      <c r="D731" s="17" t="s">
        <v>904</v>
      </c>
      <c r="E731" s="17" t="s">
        <v>905</v>
      </c>
      <c r="F731" s="17" t="s">
        <v>35</v>
      </c>
      <c r="G731" s="17" t="s">
        <v>906</v>
      </c>
      <c r="H731" s="17">
        <v>88</v>
      </c>
      <c r="I731" s="17">
        <v>88</v>
      </c>
      <c r="J731" s="17">
        <v>0</v>
      </c>
      <c r="K731" s="17" t="s">
        <v>59</v>
      </c>
      <c r="L731" s="18">
        <v>9436.27</v>
      </c>
      <c r="M731" s="18">
        <v>1381.84</v>
      </c>
      <c r="N731" s="18">
        <v>0.89</v>
      </c>
      <c r="O731" s="18">
        <v>10819</v>
      </c>
      <c r="P731" s="18">
        <v>330.03</v>
      </c>
      <c r="Q731" s="18">
        <v>95.97</v>
      </c>
      <c r="R731" s="18">
        <v>0</v>
      </c>
      <c r="S731" s="18">
        <v>426</v>
      </c>
      <c r="T731" s="18">
        <v>0</v>
      </c>
      <c r="U731" s="18">
        <v>0</v>
      </c>
      <c r="V731" s="18">
        <v>0</v>
      </c>
      <c r="W731" s="18">
        <v>0</v>
      </c>
      <c r="X731" s="18"/>
      <c r="Y731" s="18">
        <v>9766.2999999999993</v>
      </c>
      <c r="Z731" s="18">
        <v>1477.81</v>
      </c>
      <c r="AA731" s="18">
        <v>0.89</v>
      </c>
      <c r="AB731" s="18">
        <v>11245</v>
      </c>
    </row>
    <row r="732" spans="1:28" s="15" customFormat="1" ht="14.25" customHeight="1" x14ac:dyDescent="0.25">
      <c r="A732" s="17">
        <v>16</v>
      </c>
      <c r="B732" s="17" t="s">
        <v>888</v>
      </c>
      <c r="C732" s="17" t="s">
        <v>869</v>
      </c>
      <c r="D732" s="17" t="s">
        <v>907</v>
      </c>
      <c r="E732" s="17" t="s">
        <v>908</v>
      </c>
      <c r="F732" s="17" t="s">
        <v>35</v>
      </c>
      <c r="G732" s="17" t="s">
        <v>909</v>
      </c>
      <c r="H732" s="17">
        <v>71920</v>
      </c>
      <c r="I732" s="17">
        <v>70536</v>
      </c>
      <c r="J732" s="17">
        <v>1384</v>
      </c>
      <c r="K732" s="17" t="s">
        <v>37</v>
      </c>
      <c r="L732" s="18">
        <v>202618.01</v>
      </c>
      <c r="M732" s="18">
        <v>18524.599999999999</v>
      </c>
      <c r="N732" s="18">
        <v>8125.39</v>
      </c>
      <c r="O732" s="18">
        <v>229268</v>
      </c>
      <c r="P732" s="18">
        <v>9193.11</v>
      </c>
      <c r="Q732" s="18">
        <v>2131.09</v>
      </c>
      <c r="R732" s="18">
        <v>622.79999999999995</v>
      </c>
      <c r="S732" s="18">
        <v>11947</v>
      </c>
      <c r="T732" s="18">
        <v>0</v>
      </c>
      <c r="U732" s="18">
        <v>0</v>
      </c>
      <c r="V732" s="18">
        <v>0</v>
      </c>
      <c r="W732" s="18">
        <v>0</v>
      </c>
      <c r="X732" s="18"/>
      <c r="Y732" s="18">
        <v>211811.12</v>
      </c>
      <c r="Z732" s="18">
        <v>20655.689999999999</v>
      </c>
      <c r="AA732" s="18">
        <v>8748.19</v>
      </c>
      <c r="AB732" s="18">
        <v>241215</v>
      </c>
    </row>
    <row r="733" spans="1:28" s="15" customFormat="1" ht="14.25" customHeight="1" x14ac:dyDescent="0.25">
      <c r="A733" s="17">
        <v>17</v>
      </c>
      <c r="B733" s="17" t="s">
        <v>888</v>
      </c>
      <c r="C733" s="17" t="s">
        <v>869</v>
      </c>
      <c r="D733" s="17" t="s">
        <v>910</v>
      </c>
      <c r="E733" s="17" t="s">
        <v>911</v>
      </c>
      <c r="F733" s="17" t="s">
        <v>35</v>
      </c>
      <c r="G733" s="17" t="s">
        <v>912</v>
      </c>
      <c r="H733" s="17">
        <v>11575</v>
      </c>
      <c r="I733" s="17">
        <v>11152</v>
      </c>
      <c r="J733" s="17">
        <v>1269</v>
      </c>
      <c r="K733" s="17" t="s">
        <v>37</v>
      </c>
      <c r="L733" s="18">
        <v>117795.5</v>
      </c>
      <c r="M733" s="18">
        <v>17464.68</v>
      </c>
      <c r="N733" s="18">
        <v>6520.82</v>
      </c>
      <c r="O733" s="18">
        <v>141781</v>
      </c>
      <c r="P733" s="18">
        <v>8805.27</v>
      </c>
      <c r="Q733" s="18">
        <v>1278.68</v>
      </c>
      <c r="R733" s="18">
        <v>571.04999999999995</v>
      </c>
      <c r="S733" s="18">
        <v>10655</v>
      </c>
      <c r="T733" s="18">
        <v>0</v>
      </c>
      <c r="U733" s="18">
        <v>0</v>
      </c>
      <c r="V733" s="18">
        <v>0</v>
      </c>
      <c r="W733" s="18">
        <v>0</v>
      </c>
      <c r="X733" s="18"/>
      <c r="Y733" s="18">
        <v>126600.77</v>
      </c>
      <c r="Z733" s="18">
        <v>18743.36</v>
      </c>
      <c r="AA733" s="18">
        <v>7091.87</v>
      </c>
      <c r="AB733" s="18">
        <v>152436</v>
      </c>
    </row>
    <row r="734" spans="1:28" s="15" customFormat="1" ht="14.25" customHeight="1" x14ac:dyDescent="0.25">
      <c r="A734" s="17">
        <v>18</v>
      </c>
      <c r="B734" s="17" t="s">
        <v>888</v>
      </c>
      <c r="C734" s="17" t="s">
        <v>869</v>
      </c>
      <c r="D734" s="17" t="s">
        <v>913</v>
      </c>
      <c r="E734" s="17" t="s">
        <v>914</v>
      </c>
      <c r="F734" s="17" t="s">
        <v>35</v>
      </c>
      <c r="G734" s="17" t="s">
        <v>912</v>
      </c>
      <c r="H734" s="17">
        <v>11099</v>
      </c>
      <c r="I734" s="17">
        <v>11099</v>
      </c>
      <c r="J734" s="17">
        <v>0</v>
      </c>
      <c r="K734" s="17" t="s">
        <v>59</v>
      </c>
      <c r="L734" s="18">
        <v>90649.75</v>
      </c>
      <c r="M734" s="18">
        <v>26511.040000000001</v>
      </c>
      <c r="N734" s="18">
        <v>178.21</v>
      </c>
      <c r="O734" s="18">
        <v>117339</v>
      </c>
      <c r="P734" s="18">
        <v>577.14</v>
      </c>
      <c r="Q734" s="18">
        <v>935.86</v>
      </c>
      <c r="R734" s="18">
        <v>0</v>
      </c>
      <c r="S734" s="18">
        <v>1513</v>
      </c>
      <c r="T734" s="18">
        <v>0</v>
      </c>
      <c r="U734" s="18">
        <v>0</v>
      </c>
      <c r="V734" s="18">
        <v>0</v>
      </c>
      <c r="W734" s="18">
        <v>0</v>
      </c>
      <c r="X734" s="18"/>
      <c r="Y734" s="18">
        <v>91226.89</v>
      </c>
      <c r="Z734" s="18">
        <v>27446.9</v>
      </c>
      <c r="AA734" s="18">
        <v>178.21</v>
      </c>
      <c r="AB734" s="18">
        <v>118852</v>
      </c>
    </row>
    <row r="735" spans="1:28" s="15" customFormat="1" ht="14.25" customHeight="1" x14ac:dyDescent="0.25">
      <c r="A735" s="17">
        <v>19</v>
      </c>
      <c r="B735" s="17" t="s">
        <v>888</v>
      </c>
      <c r="C735" s="17" t="s">
        <v>869</v>
      </c>
      <c r="D735" s="17" t="s">
        <v>915</v>
      </c>
      <c r="E735" s="17" t="s">
        <v>916</v>
      </c>
      <c r="F735" s="17" t="s">
        <v>35</v>
      </c>
      <c r="G735" s="17" t="s">
        <v>917</v>
      </c>
      <c r="H735" s="17">
        <v>1000</v>
      </c>
      <c r="I735" s="17">
        <v>1000</v>
      </c>
      <c r="J735" s="17">
        <v>0</v>
      </c>
      <c r="K735" s="17" t="s">
        <v>302</v>
      </c>
      <c r="L735" s="18">
        <v>20789.78</v>
      </c>
      <c r="M735" s="18">
        <v>4319.43</v>
      </c>
      <c r="N735" s="18">
        <v>5.79</v>
      </c>
      <c r="O735" s="18">
        <v>25115</v>
      </c>
      <c r="P735" s="18">
        <v>577.80999999999995</v>
      </c>
      <c r="Q735" s="18">
        <v>212.19</v>
      </c>
      <c r="R735" s="18">
        <v>0</v>
      </c>
      <c r="S735" s="18">
        <v>790</v>
      </c>
      <c r="T735" s="18">
        <v>0</v>
      </c>
      <c r="U735" s="18">
        <v>0</v>
      </c>
      <c r="V735" s="18">
        <v>0</v>
      </c>
      <c r="W735" s="18">
        <v>0</v>
      </c>
      <c r="X735" s="18"/>
      <c r="Y735" s="18">
        <v>21367.59</v>
      </c>
      <c r="Z735" s="18">
        <v>4531.62</v>
      </c>
      <c r="AA735" s="18">
        <v>5.79</v>
      </c>
      <c r="AB735" s="18">
        <v>25905</v>
      </c>
    </row>
    <row r="736" spans="1:28" s="15" customFormat="1" ht="14.25" customHeight="1" x14ac:dyDescent="0.25">
      <c r="A736" s="17">
        <v>20</v>
      </c>
      <c r="B736" s="17" t="s">
        <v>918</v>
      </c>
      <c r="C736" s="17" t="s">
        <v>869</v>
      </c>
      <c r="D736" s="17" t="s">
        <v>919</v>
      </c>
      <c r="E736" s="17" t="s">
        <v>920</v>
      </c>
      <c r="F736" s="17" t="s">
        <v>35</v>
      </c>
      <c r="G736" s="17" t="s">
        <v>921</v>
      </c>
      <c r="H736" s="17">
        <v>540</v>
      </c>
      <c r="I736" s="17">
        <v>540</v>
      </c>
      <c r="J736" s="17">
        <v>0</v>
      </c>
      <c r="K736" s="17" t="s">
        <v>59</v>
      </c>
      <c r="L736" s="18">
        <v>31438.78</v>
      </c>
      <c r="M736" s="18">
        <v>6457.42</v>
      </c>
      <c r="N736" s="18">
        <v>117.8</v>
      </c>
      <c r="O736" s="18">
        <v>38014</v>
      </c>
      <c r="P736" s="18">
        <v>852.9</v>
      </c>
      <c r="Q736" s="18">
        <v>322.10000000000002</v>
      </c>
      <c r="R736" s="18">
        <v>0</v>
      </c>
      <c r="S736" s="18">
        <v>1175</v>
      </c>
      <c r="T736" s="18">
        <v>0</v>
      </c>
      <c r="U736" s="18">
        <v>0</v>
      </c>
      <c r="V736" s="18">
        <v>0</v>
      </c>
      <c r="W736" s="18">
        <v>0</v>
      </c>
      <c r="X736" s="18"/>
      <c r="Y736" s="18">
        <v>32291.68</v>
      </c>
      <c r="Z736" s="18">
        <v>6779.52</v>
      </c>
      <c r="AA736" s="18">
        <v>117.8</v>
      </c>
      <c r="AB736" s="18">
        <v>39189</v>
      </c>
    </row>
    <row r="737" spans="1:28" s="15" customFormat="1" ht="14.25" customHeight="1" x14ac:dyDescent="0.25">
      <c r="A737" s="17">
        <v>21</v>
      </c>
      <c r="B737" s="17" t="s">
        <v>888</v>
      </c>
      <c r="C737" s="17" t="s">
        <v>869</v>
      </c>
      <c r="D737" s="17" t="s">
        <v>922</v>
      </c>
      <c r="E737" s="17" t="s">
        <v>923</v>
      </c>
      <c r="F737" s="17" t="s">
        <v>35</v>
      </c>
      <c r="G737" s="17" t="s">
        <v>924</v>
      </c>
      <c r="H737" s="17">
        <v>12455</v>
      </c>
      <c r="I737" s="17">
        <v>12455</v>
      </c>
      <c r="J737" s="17">
        <v>0</v>
      </c>
      <c r="K737" s="17" t="s">
        <v>59</v>
      </c>
      <c r="L737" s="18">
        <v>90357.4</v>
      </c>
      <c r="M737" s="18">
        <v>11252.6</v>
      </c>
      <c r="N737" s="18">
        <v>0</v>
      </c>
      <c r="O737" s="18">
        <v>101610</v>
      </c>
      <c r="P737" s="18">
        <v>852.29</v>
      </c>
      <c r="Q737" s="18">
        <v>929.71</v>
      </c>
      <c r="R737" s="18">
        <v>0</v>
      </c>
      <c r="S737" s="18">
        <v>1782</v>
      </c>
      <c r="T737" s="18">
        <v>0</v>
      </c>
      <c r="U737" s="18">
        <v>0</v>
      </c>
      <c r="V737" s="18">
        <v>0</v>
      </c>
      <c r="W737" s="18">
        <v>0</v>
      </c>
      <c r="X737" s="18"/>
      <c r="Y737" s="18">
        <v>91209.69</v>
      </c>
      <c r="Z737" s="18">
        <v>12182.31</v>
      </c>
      <c r="AA737" s="18">
        <v>0</v>
      </c>
      <c r="AB737" s="18">
        <v>103392</v>
      </c>
    </row>
    <row r="738" spans="1:28" s="15" customFormat="1" ht="14.25" customHeight="1" x14ac:dyDescent="0.25">
      <c r="A738" s="17">
        <v>22</v>
      </c>
      <c r="B738" s="17" t="s">
        <v>888</v>
      </c>
      <c r="C738" s="17" t="s">
        <v>869</v>
      </c>
      <c r="D738" s="17" t="s">
        <v>925</v>
      </c>
      <c r="E738" s="17" t="s">
        <v>926</v>
      </c>
      <c r="F738" s="17" t="s">
        <v>35</v>
      </c>
      <c r="G738" s="17" t="s">
        <v>924</v>
      </c>
      <c r="H738" s="17">
        <v>92673</v>
      </c>
      <c r="I738" s="17">
        <v>90811</v>
      </c>
      <c r="J738" s="17">
        <v>1862</v>
      </c>
      <c r="K738" s="17" t="s">
        <v>37</v>
      </c>
      <c r="L738" s="18">
        <v>75213.27</v>
      </c>
      <c r="M738" s="18">
        <v>4489.38</v>
      </c>
      <c r="N738" s="18">
        <v>5401.35</v>
      </c>
      <c r="O738" s="18">
        <v>85104</v>
      </c>
      <c r="P738" s="18">
        <v>11864.41</v>
      </c>
      <c r="Q738" s="18">
        <v>773.69</v>
      </c>
      <c r="R738" s="18">
        <v>837.9</v>
      </c>
      <c r="S738" s="18">
        <v>13476</v>
      </c>
      <c r="T738" s="18">
        <v>0</v>
      </c>
      <c r="U738" s="18">
        <v>0</v>
      </c>
      <c r="V738" s="18">
        <v>0</v>
      </c>
      <c r="W738" s="18">
        <v>0</v>
      </c>
      <c r="X738" s="18"/>
      <c r="Y738" s="18">
        <v>87077.68</v>
      </c>
      <c r="Z738" s="18">
        <v>5263.07</v>
      </c>
      <c r="AA738" s="18">
        <v>6239.25</v>
      </c>
      <c r="AB738" s="18">
        <v>98580</v>
      </c>
    </row>
    <row r="739" spans="1:28" s="15" customFormat="1" ht="14.25" customHeight="1" x14ac:dyDescent="0.25">
      <c r="A739" s="17">
        <v>23</v>
      </c>
      <c r="B739" s="17" t="s">
        <v>927</v>
      </c>
      <c r="C739" s="17" t="s">
        <v>928</v>
      </c>
      <c r="D739" s="17" t="s">
        <v>929</v>
      </c>
      <c r="E739" s="17" t="s">
        <v>930</v>
      </c>
      <c r="F739" s="17" t="s">
        <v>35</v>
      </c>
      <c r="G739" s="17" t="s">
        <v>931</v>
      </c>
      <c r="H739" s="17">
        <v>355</v>
      </c>
      <c r="I739" s="17">
        <v>355</v>
      </c>
      <c r="J739" s="17">
        <v>0</v>
      </c>
      <c r="K739" s="17" t="s">
        <v>59</v>
      </c>
      <c r="L739" s="18">
        <v>13968.84</v>
      </c>
      <c r="M739" s="18">
        <v>1531.4</v>
      </c>
      <c r="N739" s="18">
        <v>152.76</v>
      </c>
      <c r="O739" s="18">
        <v>15653</v>
      </c>
      <c r="P739" s="18">
        <v>549.64</v>
      </c>
      <c r="Q739" s="18">
        <v>143.36000000000001</v>
      </c>
      <c r="R739" s="18">
        <v>0</v>
      </c>
      <c r="S739" s="18">
        <v>693</v>
      </c>
      <c r="T739" s="18">
        <v>0</v>
      </c>
      <c r="U739" s="18">
        <v>0</v>
      </c>
      <c r="V739" s="18">
        <v>0</v>
      </c>
      <c r="W739" s="18">
        <v>0</v>
      </c>
      <c r="X739" s="18"/>
      <c r="Y739" s="18">
        <v>14518.48</v>
      </c>
      <c r="Z739" s="18">
        <v>1674.76</v>
      </c>
      <c r="AA739" s="18">
        <v>152.76</v>
      </c>
      <c r="AB739" s="18">
        <v>16346</v>
      </c>
    </row>
    <row r="740" spans="1:28" s="22" customFormat="1" ht="14.25" customHeight="1" x14ac:dyDescent="0.25">
      <c r="A740" s="19"/>
      <c r="B740" s="19"/>
      <c r="C740" s="10" t="s">
        <v>71</v>
      </c>
      <c r="D740" s="19"/>
      <c r="E740" s="19"/>
      <c r="F740" s="19"/>
      <c r="G740" s="19"/>
      <c r="H740" s="19"/>
      <c r="I740" s="19"/>
      <c r="J740" s="19">
        <f>SUM(J717:J739)</f>
        <v>11281</v>
      </c>
      <c r="K740" s="19"/>
      <c r="L740" s="20">
        <f t="shared" ref="L740:AB740" si="107">SUM(L717:L739)</f>
        <v>2323842.0699999998</v>
      </c>
      <c r="M740" s="20">
        <f t="shared" si="107"/>
        <v>274225.26999999996</v>
      </c>
      <c r="N740" s="20">
        <f t="shared" si="107"/>
        <v>69227.659999999989</v>
      </c>
      <c r="O740" s="20">
        <f t="shared" si="107"/>
        <v>2667295</v>
      </c>
      <c r="P740" s="20">
        <f t="shared" si="107"/>
        <v>93575.049999999988</v>
      </c>
      <c r="Q740" s="20">
        <f t="shared" si="107"/>
        <v>25097.5</v>
      </c>
      <c r="R740" s="20">
        <f t="shared" si="107"/>
        <v>5076.45</v>
      </c>
      <c r="S740" s="20">
        <f t="shared" si="107"/>
        <v>123749</v>
      </c>
      <c r="T740" s="20">
        <f t="shared" si="107"/>
        <v>0</v>
      </c>
      <c r="U740" s="20">
        <f t="shared" si="107"/>
        <v>0</v>
      </c>
      <c r="V740" s="20">
        <f t="shared" si="107"/>
        <v>0</v>
      </c>
      <c r="W740" s="20">
        <f t="shared" si="107"/>
        <v>0</v>
      </c>
      <c r="X740" s="20">
        <f t="shared" si="107"/>
        <v>0</v>
      </c>
      <c r="Y740" s="20">
        <f t="shared" si="107"/>
        <v>2417417.12</v>
      </c>
      <c r="Z740" s="20">
        <f t="shared" si="107"/>
        <v>299322.77000000008</v>
      </c>
      <c r="AA740" s="20">
        <f t="shared" si="107"/>
        <v>74304.109999999986</v>
      </c>
      <c r="AB740" s="20">
        <f t="shared" si="107"/>
        <v>2791044</v>
      </c>
    </row>
    <row r="741" spans="1:28" s="15" customFormat="1" ht="14.25" customHeight="1" x14ac:dyDescent="0.25">
      <c r="A741" s="17">
        <v>1</v>
      </c>
      <c r="B741" s="17" t="s">
        <v>872</v>
      </c>
      <c r="C741" s="17" t="s">
        <v>869</v>
      </c>
      <c r="D741" s="17" t="s">
        <v>932</v>
      </c>
      <c r="E741" s="17" t="s">
        <v>933</v>
      </c>
      <c r="F741" s="17" t="s">
        <v>75</v>
      </c>
      <c r="G741" s="17" t="s">
        <v>76</v>
      </c>
      <c r="H741" s="17">
        <v>6634</v>
      </c>
      <c r="I741" s="17">
        <v>6504</v>
      </c>
      <c r="J741" s="17">
        <v>130</v>
      </c>
      <c r="K741" s="17" t="s">
        <v>37</v>
      </c>
      <c r="L741" s="18">
        <v>33251.71</v>
      </c>
      <c r="M741" s="18">
        <v>6210.42</v>
      </c>
      <c r="N741" s="18">
        <v>2427.87</v>
      </c>
      <c r="O741" s="18">
        <v>41890</v>
      </c>
      <c r="P741" s="18">
        <v>1120.68</v>
      </c>
      <c r="Q741" s="18">
        <v>363.52</v>
      </c>
      <c r="R741" s="18">
        <v>77.8</v>
      </c>
      <c r="S741" s="18">
        <v>1562</v>
      </c>
      <c r="T741" s="18">
        <v>0</v>
      </c>
      <c r="U741" s="18">
        <v>0</v>
      </c>
      <c r="V741" s="18">
        <v>0</v>
      </c>
      <c r="W741" s="18">
        <v>0</v>
      </c>
      <c r="X741" s="18"/>
      <c r="Y741" s="18">
        <v>34372.39</v>
      </c>
      <c r="Z741" s="18">
        <v>6573.94</v>
      </c>
      <c r="AA741" s="18">
        <v>2505.67</v>
      </c>
      <c r="AB741" s="18">
        <v>43452</v>
      </c>
    </row>
    <row r="742" spans="1:28" s="15" customFormat="1" ht="14.25" customHeight="1" x14ac:dyDescent="0.25">
      <c r="A742" s="17">
        <v>2</v>
      </c>
      <c r="B742" s="17" t="s">
        <v>872</v>
      </c>
      <c r="C742" s="17" t="s">
        <v>869</v>
      </c>
      <c r="D742" s="17" t="s">
        <v>934</v>
      </c>
      <c r="E742" s="17" t="s">
        <v>935</v>
      </c>
      <c r="F742" s="17" t="s">
        <v>75</v>
      </c>
      <c r="G742" s="17" t="s">
        <v>76</v>
      </c>
      <c r="H742" s="17">
        <v>8851</v>
      </c>
      <c r="I742" s="17">
        <v>8609</v>
      </c>
      <c r="J742" s="17">
        <v>242</v>
      </c>
      <c r="K742" s="17" t="s">
        <v>37</v>
      </c>
      <c r="L742" s="18">
        <v>31964.87</v>
      </c>
      <c r="M742" s="18">
        <v>2922.32</v>
      </c>
      <c r="N742" s="18">
        <v>3440.81</v>
      </c>
      <c r="O742" s="18">
        <v>38328</v>
      </c>
      <c r="P742" s="18">
        <v>1894.19</v>
      </c>
      <c r="Q742" s="18">
        <v>356.97</v>
      </c>
      <c r="R742" s="18">
        <v>144.84</v>
      </c>
      <c r="S742" s="18">
        <v>2396</v>
      </c>
      <c r="T742" s="18">
        <v>0</v>
      </c>
      <c r="U742" s="18">
        <v>0</v>
      </c>
      <c r="V742" s="18">
        <v>0</v>
      </c>
      <c r="W742" s="18">
        <v>0</v>
      </c>
      <c r="X742" s="18"/>
      <c r="Y742" s="18">
        <v>33859.06</v>
      </c>
      <c r="Z742" s="18">
        <v>3279.29</v>
      </c>
      <c r="AA742" s="18">
        <v>3585.65</v>
      </c>
      <c r="AB742" s="18">
        <v>40724</v>
      </c>
    </row>
    <row r="743" spans="1:28" s="15" customFormat="1" ht="14.25" customHeight="1" x14ac:dyDescent="0.25">
      <c r="A743" s="17">
        <v>3</v>
      </c>
      <c r="B743" s="17" t="s">
        <v>868</v>
      </c>
      <c r="C743" s="17" t="s">
        <v>869</v>
      </c>
      <c r="D743" s="17" t="s">
        <v>936</v>
      </c>
      <c r="E743" s="17" t="s">
        <v>937</v>
      </c>
      <c r="F743" s="17" t="s">
        <v>75</v>
      </c>
      <c r="G743" s="17" t="s">
        <v>516</v>
      </c>
      <c r="H743" s="17">
        <v>2410</v>
      </c>
      <c r="I743" s="17">
        <v>2289</v>
      </c>
      <c r="J743" s="17">
        <v>121</v>
      </c>
      <c r="K743" s="17" t="s">
        <v>37</v>
      </c>
      <c r="L743" s="18">
        <v>41222.870000000003</v>
      </c>
      <c r="M743" s="18">
        <v>9609.75</v>
      </c>
      <c r="N743" s="18">
        <v>2344.38</v>
      </c>
      <c r="O743" s="18">
        <v>53177</v>
      </c>
      <c r="P743" s="18">
        <v>1274.6400000000001</v>
      </c>
      <c r="Q743" s="18">
        <v>443.94</v>
      </c>
      <c r="R743" s="18">
        <v>72.42</v>
      </c>
      <c r="S743" s="18">
        <v>1791</v>
      </c>
      <c r="T743" s="18">
        <v>0</v>
      </c>
      <c r="U743" s="18">
        <v>0</v>
      </c>
      <c r="V743" s="18">
        <v>0</v>
      </c>
      <c r="W743" s="18">
        <v>0</v>
      </c>
      <c r="X743" s="18"/>
      <c r="Y743" s="18">
        <v>42497.51</v>
      </c>
      <c r="Z743" s="18">
        <v>10053.69</v>
      </c>
      <c r="AA743" s="18">
        <v>2416.8000000000002</v>
      </c>
      <c r="AB743" s="18">
        <v>54968</v>
      </c>
    </row>
    <row r="744" spans="1:28" s="15" customFormat="1" ht="14.25" customHeight="1" x14ac:dyDescent="0.25">
      <c r="A744" s="17">
        <v>4</v>
      </c>
      <c r="B744" s="17" t="s">
        <v>872</v>
      </c>
      <c r="C744" s="17" t="s">
        <v>869</v>
      </c>
      <c r="D744" s="17" t="s">
        <v>938</v>
      </c>
      <c r="E744" s="17" t="s">
        <v>939</v>
      </c>
      <c r="F744" s="17" t="s">
        <v>75</v>
      </c>
      <c r="G744" s="17" t="s">
        <v>76</v>
      </c>
      <c r="H744" s="17">
        <v>13225</v>
      </c>
      <c r="I744" s="17">
        <v>13225</v>
      </c>
      <c r="J744" s="17">
        <v>349</v>
      </c>
      <c r="K744" s="17" t="s">
        <v>1090</v>
      </c>
      <c r="L744" s="18">
        <v>35360.76</v>
      </c>
      <c r="M744" s="18">
        <v>6958.1</v>
      </c>
      <c r="N744" s="18">
        <v>2295.14</v>
      </c>
      <c r="O744" s="18">
        <v>44614</v>
      </c>
      <c r="P744" s="18">
        <v>2756.08</v>
      </c>
      <c r="Q744" s="18">
        <v>387.04</v>
      </c>
      <c r="R744" s="18">
        <v>208.88</v>
      </c>
      <c r="S744" s="18">
        <v>3352</v>
      </c>
      <c r="T744" s="18">
        <v>0</v>
      </c>
      <c r="U744" s="18">
        <v>0</v>
      </c>
      <c r="V744" s="18">
        <v>0</v>
      </c>
      <c r="W744" s="18">
        <v>0</v>
      </c>
      <c r="X744" s="18"/>
      <c r="Y744" s="18">
        <v>38116.839999999997</v>
      </c>
      <c r="Z744" s="18">
        <v>7345.14</v>
      </c>
      <c r="AA744" s="18">
        <v>2504.02</v>
      </c>
      <c r="AB744" s="18">
        <v>47966</v>
      </c>
    </row>
    <row r="745" spans="1:28" s="15" customFormat="1" ht="14.25" customHeight="1" x14ac:dyDescent="0.25">
      <c r="A745" s="17">
        <v>5</v>
      </c>
      <c r="B745" s="17" t="s">
        <v>872</v>
      </c>
      <c r="C745" s="17" t="s">
        <v>869</v>
      </c>
      <c r="D745" s="17" t="s">
        <v>940</v>
      </c>
      <c r="E745" s="17" t="s">
        <v>941</v>
      </c>
      <c r="F745" s="17" t="s">
        <v>75</v>
      </c>
      <c r="G745" s="17" t="s">
        <v>76</v>
      </c>
      <c r="H745" s="17">
        <v>3535</v>
      </c>
      <c r="I745" s="17">
        <v>3400</v>
      </c>
      <c r="J745" s="17">
        <v>135</v>
      </c>
      <c r="K745" s="17" t="s">
        <v>37</v>
      </c>
      <c r="L745" s="18">
        <v>30279.81</v>
      </c>
      <c r="M745" s="18">
        <v>5811.15</v>
      </c>
      <c r="N745" s="18">
        <v>1867.04</v>
      </c>
      <c r="O745" s="18">
        <v>37958</v>
      </c>
      <c r="P745" s="18">
        <v>1218.99</v>
      </c>
      <c r="Q745" s="18">
        <v>327.20999999999998</v>
      </c>
      <c r="R745" s="18">
        <v>80.8</v>
      </c>
      <c r="S745" s="18">
        <v>1627</v>
      </c>
      <c r="T745" s="18">
        <v>0</v>
      </c>
      <c r="U745" s="18">
        <v>0</v>
      </c>
      <c r="V745" s="18">
        <v>0</v>
      </c>
      <c r="W745" s="18">
        <v>0</v>
      </c>
      <c r="X745" s="18"/>
      <c r="Y745" s="18">
        <v>31498.799999999999</v>
      </c>
      <c r="Z745" s="18">
        <v>6138.36</v>
      </c>
      <c r="AA745" s="18">
        <v>1947.84</v>
      </c>
      <c r="AB745" s="18">
        <v>39585</v>
      </c>
    </row>
    <row r="746" spans="1:28" s="15" customFormat="1" ht="14.25" customHeight="1" x14ac:dyDescent="0.25">
      <c r="A746" s="17">
        <v>6</v>
      </c>
      <c r="B746" s="17" t="s">
        <v>872</v>
      </c>
      <c r="C746" s="17" t="s">
        <v>869</v>
      </c>
      <c r="D746" s="17" t="s">
        <v>942</v>
      </c>
      <c r="E746" s="17" t="s">
        <v>943</v>
      </c>
      <c r="F746" s="17" t="s">
        <v>75</v>
      </c>
      <c r="G746" s="17" t="s">
        <v>76</v>
      </c>
      <c r="H746" s="17">
        <v>4272</v>
      </c>
      <c r="I746" s="17">
        <v>3995</v>
      </c>
      <c r="J746" s="17">
        <v>277</v>
      </c>
      <c r="K746" s="17" t="s">
        <v>37</v>
      </c>
      <c r="L746" s="18">
        <v>75398.100000000006</v>
      </c>
      <c r="M746" s="18">
        <v>20923.97</v>
      </c>
      <c r="N746" s="18">
        <v>5967.93</v>
      </c>
      <c r="O746" s="18">
        <v>102290</v>
      </c>
      <c r="P746" s="18">
        <v>2207.33</v>
      </c>
      <c r="Q746" s="18">
        <v>829.89</v>
      </c>
      <c r="R746" s="18">
        <v>165.78</v>
      </c>
      <c r="S746" s="18">
        <v>3203</v>
      </c>
      <c r="T746" s="18">
        <v>0</v>
      </c>
      <c r="U746" s="18">
        <v>0</v>
      </c>
      <c r="V746" s="18">
        <v>0</v>
      </c>
      <c r="W746" s="18">
        <v>0</v>
      </c>
      <c r="X746" s="18"/>
      <c r="Y746" s="18">
        <v>77605.429999999993</v>
      </c>
      <c r="Z746" s="18">
        <v>21753.86</v>
      </c>
      <c r="AA746" s="18">
        <v>6133.71</v>
      </c>
      <c r="AB746" s="18">
        <v>105493</v>
      </c>
    </row>
    <row r="747" spans="1:28" s="15" customFormat="1" ht="14.25" customHeight="1" x14ac:dyDescent="0.25">
      <c r="A747" s="17">
        <v>7</v>
      </c>
      <c r="B747" s="17" t="s">
        <v>868</v>
      </c>
      <c r="C747" s="17" t="s">
        <v>869</v>
      </c>
      <c r="D747" s="17" t="s">
        <v>944</v>
      </c>
      <c r="E747" s="17" t="s">
        <v>945</v>
      </c>
      <c r="F747" s="17" t="s">
        <v>75</v>
      </c>
      <c r="G747" s="17" t="s">
        <v>946</v>
      </c>
      <c r="H747" s="17">
        <v>0</v>
      </c>
      <c r="I747" s="17">
        <v>0</v>
      </c>
      <c r="J747" s="17">
        <v>130</v>
      </c>
      <c r="K747" s="17" t="s">
        <v>107</v>
      </c>
      <c r="L747" s="18">
        <v>106516.03</v>
      </c>
      <c r="M747" s="18">
        <v>12654.73</v>
      </c>
      <c r="N747" s="18">
        <v>2242.2399999999998</v>
      </c>
      <c r="O747" s="18">
        <v>121413</v>
      </c>
      <c r="P747" s="18">
        <v>1058.6600000000001</v>
      </c>
      <c r="Q747" s="18">
        <v>1118.54</v>
      </c>
      <c r="R747" s="18">
        <v>77.8</v>
      </c>
      <c r="S747" s="18">
        <v>2255</v>
      </c>
      <c r="T747" s="18">
        <v>0</v>
      </c>
      <c r="U747" s="18">
        <v>0</v>
      </c>
      <c r="V747" s="18">
        <v>0</v>
      </c>
      <c r="W747" s="18">
        <v>0</v>
      </c>
      <c r="X747" s="18"/>
      <c r="Y747" s="18">
        <v>107574.69</v>
      </c>
      <c r="Z747" s="18">
        <v>13773.27</v>
      </c>
      <c r="AA747" s="18">
        <v>2320.04</v>
      </c>
      <c r="AB747" s="18">
        <v>123668</v>
      </c>
    </row>
    <row r="748" spans="1:28" s="15" customFormat="1" ht="14.25" customHeight="1" x14ac:dyDescent="0.25">
      <c r="A748" s="17">
        <v>8</v>
      </c>
      <c r="B748" s="17" t="s">
        <v>872</v>
      </c>
      <c r="C748" s="17" t="s">
        <v>869</v>
      </c>
      <c r="D748" s="17" t="s">
        <v>947</v>
      </c>
      <c r="E748" s="17" t="s">
        <v>948</v>
      </c>
      <c r="F748" s="17" t="s">
        <v>75</v>
      </c>
      <c r="G748" s="17" t="s">
        <v>949</v>
      </c>
      <c r="H748" s="17">
        <v>360</v>
      </c>
      <c r="I748" s="17">
        <v>360</v>
      </c>
      <c r="J748" s="17">
        <v>298</v>
      </c>
      <c r="K748" s="17" t="s">
        <v>107</v>
      </c>
      <c r="L748" s="18">
        <v>111266.67</v>
      </c>
      <c r="M748" s="18">
        <v>12711.89</v>
      </c>
      <c r="N748" s="18">
        <v>2644.44</v>
      </c>
      <c r="O748" s="18">
        <v>126623</v>
      </c>
      <c r="P748" s="18">
        <v>2264.9699999999998</v>
      </c>
      <c r="Q748" s="18">
        <v>1165.68</v>
      </c>
      <c r="R748" s="18">
        <v>178.35</v>
      </c>
      <c r="S748" s="18">
        <v>3609</v>
      </c>
      <c r="T748" s="18">
        <v>0</v>
      </c>
      <c r="U748" s="18">
        <v>0</v>
      </c>
      <c r="V748" s="18">
        <v>0</v>
      </c>
      <c r="W748" s="18">
        <v>0</v>
      </c>
      <c r="X748" s="18"/>
      <c r="Y748" s="18">
        <v>113531.64</v>
      </c>
      <c r="Z748" s="18">
        <v>13877.57</v>
      </c>
      <c r="AA748" s="18">
        <v>2822.79</v>
      </c>
      <c r="AB748" s="18">
        <v>130232</v>
      </c>
    </row>
    <row r="749" spans="1:28" s="15" customFormat="1" ht="14.25" customHeight="1" x14ac:dyDescent="0.25">
      <c r="A749" s="17">
        <v>9</v>
      </c>
      <c r="B749" s="17" t="s">
        <v>888</v>
      </c>
      <c r="C749" s="17" t="s">
        <v>869</v>
      </c>
      <c r="D749" s="17" t="s">
        <v>950</v>
      </c>
      <c r="E749" s="17" t="s">
        <v>951</v>
      </c>
      <c r="F749" s="17" t="s">
        <v>75</v>
      </c>
      <c r="G749" s="17" t="s">
        <v>891</v>
      </c>
      <c r="H749" s="17">
        <v>885</v>
      </c>
      <c r="I749" s="17">
        <v>885</v>
      </c>
      <c r="J749" s="17">
        <v>0</v>
      </c>
      <c r="K749" s="17" t="s">
        <v>59</v>
      </c>
      <c r="L749" s="18">
        <v>11119.25</v>
      </c>
      <c r="M749" s="18">
        <v>2328.7800000000002</v>
      </c>
      <c r="N749" s="18">
        <v>11.97</v>
      </c>
      <c r="O749" s="18">
        <v>13460</v>
      </c>
      <c r="P749" s="18">
        <v>187.85</v>
      </c>
      <c r="Q749" s="18">
        <v>114.15</v>
      </c>
      <c r="R749" s="18">
        <v>0</v>
      </c>
      <c r="S749" s="18">
        <v>302</v>
      </c>
      <c r="T749" s="18">
        <v>0</v>
      </c>
      <c r="U749" s="18">
        <v>0</v>
      </c>
      <c r="V749" s="18">
        <v>0</v>
      </c>
      <c r="W749" s="18">
        <v>0</v>
      </c>
      <c r="X749" s="18"/>
      <c r="Y749" s="18">
        <v>11307.1</v>
      </c>
      <c r="Z749" s="18">
        <v>2442.9299999999998</v>
      </c>
      <c r="AA749" s="18">
        <v>11.97</v>
      </c>
      <c r="AB749" s="18">
        <v>13762</v>
      </c>
    </row>
    <row r="750" spans="1:28" s="15" customFormat="1" ht="14.25" customHeight="1" x14ac:dyDescent="0.25">
      <c r="A750" s="17">
        <v>10</v>
      </c>
      <c r="B750" s="17" t="s">
        <v>888</v>
      </c>
      <c r="C750" s="17" t="s">
        <v>869</v>
      </c>
      <c r="D750" s="17" t="s">
        <v>952</v>
      </c>
      <c r="E750" s="17" t="s">
        <v>953</v>
      </c>
      <c r="F750" s="17" t="s">
        <v>75</v>
      </c>
      <c r="G750" s="17" t="s">
        <v>891</v>
      </c>
      <c r="H750" s="17">
        <v>7250</v>
      </c>
      <c r="I750" s="17">
        <v>7250</v>
      </c>
      <c r="J750" s="17">
        <v>1440</v>
      </c>
      <c r="K750" s="17" t="s">
        <v>769</v>
      </c>
      <c r="L750" s="18">
        <v>125439.58</v>
      </c>
      <c r="M750" s="18">
        <v>26209.4</v>
      </c>
      <c r="N750" s="18">
        <v>6748.02</v>
      </c>
      <c r="O750" s="18">
        <v>158397</v>
      </c>
      <c r="P750" s="18">
        <v>10838.82</v>
      </c>
      <c r="Q750" s="18">
        <v>1311.34</v>
      </c>
      <c r="R750" s="18">
        <v>861.84</v>
      </c>
      <c r="S750" s="18">
        <v>13012</v>
      </c>
      <c r="T750" s="18">
        <v>0</v>
      </c>
      <c r="U750" s="18">
        <v>0</v>
      </c>
      <c r="V750" s="18">
        <v>0</v>
      </c>
      <c r="W750" s="18">
        <v>0</v>
      </c>
      <c r="X750" s="18"/>
      <c r="Y750" s="18">
        <v>136278.39999999999</v>
      </c>
      <c r="Z750" s="18">
        <v>27520.74</v>
      </c>
      <c r="AA750" s="18">
        <v>7609.86</v>
      </c>
      <c r="AB750" s="18">
        <v>171409</v>
      </c>
    </row>
    <row r="751" spans="1:28" s="15" customFormat="1" ht="14.25" customHeight="1" x14ac:dyDescent="0.25">
      <c r="A751" s="17">
        <v>11</v>
      </c>
      <c r="B751" s="17" t="s">
        <v>888</v>
      </c>
      <c r="C751" s="17" t="s">
        <v>869</v>
      </c>
      <c r="D751" s="17" t="s">
        <v>954</v>
      </c>
      <c r="E751" s="17" t="s">
        <v>955</v>
      </c>
      <c r="F751" s="17" t="s">
        <v>75</v>
      </c>
      <c r="G751" s="17" t="s">
        <v>891</v>
      </c>
      <c r="H751" s="17">
        <v>13802</v>
      </c>
      <c r="I751" s="17">
        <v>13802</v>
      </c>
      <c r="J751" s="17">
        <v>954</v>
      </c>
      <c r="K751" s="17" t="s">
        <v>769</v>
      </c>
      <c r="L751" s="18">
        <v>168081.92000000001</v>
      </c>
      <c r="M751" s="18">
        <v>22796.89</v>
      </c>
      <c r="N751" s="18">
        <v>12021.19</v>
      </c>
      <c r="O751" s="18">
        <v>202900</v>
      </c>
      <c r="P751" s="18">
        <v>7600.1</v>
      </c>
      <c r="Q751" s="18">
        <v>1822.93</v>
      </c>
      <c r="R751" s="18">
        <v>570.97</v>
      </c>
      <c r="S751" s="18">
        <v>9994</v>
      </c>
      <c r="T751" s="18">
        <v>0</v>
      </c>
      <c r="U751" s="18">
        <v>0</v>
      </c>
      <c r="V751" s="18">
        <v>0</v>
      </c>
      <c r="W751" s="18">
        <v>0</v>
      </c>
      <c r="X751" s="18"/>
      <c r="Y751" s="18">
        <v>175682.02</v>
      </c>
      <c r="Z751" s="18">
        <v>24619.82</v>
      </c>
      <c r="AA751" s="18">
        <v>12592.16</v>
      </c>
      <c r="AB751" s="18">
        <v>212894</v>
      </c>
    </row>
    <row r="752" spans="1:28" s="15" customFormat="1" ht="14.25" customHeight="1" x14ac:dyDescent="0.25">
      <c r="A752" s="17">
        <v>12</v>
      </c>
      <c r="B752" s="17" t="s">
        <v>888</v>
      </c>
      <c r="C752" s="17" t="s">
        <v>869</v>
      </c>
      <c r="D752" s="17" t="s">
        <v>956</v>
      </c>
      <c r="E752" s="17" t="s">
        <v>957</v>
      </c>
      <c r="F752" s="17" t="s">
        <v>75</v>
      </c>
      <c r="G752" s="17" t="s">
        <v>891</v>
      </c>
      <c r="H752" s="17">
        <v>6743</v>
      </c>
      <c r="I752" s="17">
        <v>6465</v>
      </c>
      <c r="J752" s="17">
        <v>278</v>
      </c>
      <c r="K752" s="17" t="s">
        <v>37</v>
      </c>
      <c r="L752" s="18">
        <v>55646.16</v>
      </c>
      <c r="M752" s="18">
        <v>7098.51</v>
      </c>
      <c r="N752" s="18">
        <v>1553.33</v>
      </c>
      <c r="O752" s="18">
        <v>64298</v>
      </c>
      <c r="P752" s="18">
        <v>2121.19</v>
      </c>
      <c r="Q752" s="18">
        <v>587.42999999999995</v>
      </c>
      <c r="R752" s="18">
        <v>166.38</v>
      </c>
      <c r="S752" s="18">
        <v>2875</v>
      </c>
      <c r="T752" s="18">
        <v>0</v>
      </c>
      <c r="U752" s="18">
        <v>0</v>
      </c>
      <c r="V752" s="18">
        <v>0</v>
      </c>
      <c r="W752" s="18">
        <v>0</v>
      </c>
      <c r="X752" s="18"/>
      <c r="Y752" s="18">
        <v>57767.35</v>
      </c>
      <c r="Z752" s="18">
        <v>7685.94</v>
      </c>
      <c r="AA752" s="18">
        <v>1719.71</v>
      </c>
      <c r="AB752" s="18">
        <v>67173</v>
      </c>
    </row>
    <row r="753" spans="1:30" s="15" customFormat="1" ht="14.25" customHeight="1" x14ac:dyDescent="0.25">
      <c r="A753" s="17">
        <v>13</v>
      </c>
      <c r="B753" s="17" t="s">
        <v>888</v>
      </c>
      <c r="C753" s="17" t="s">
        <v>869</v>
      </c>
      <c r="D753" s="17" t="s">
        <v>958</v>
      </c>
      <c r="E753" s="17" t="s">
        <v>959</v>
      </c>
      <c r="F753" s="17" t="s">
        <v>75</v>
      </c>
      <c r="G753" s="17" t="s">
        <v>891</v>
      </c>
      <c r="H753" s="17">
        <v>3164</v>
      </c>
      <c r="I753" s="17">
        <v>3011</v>
      </c>
      <c r="J753" s="17">
        <v>153</v>
      </c>
      <c r="K753" s="17" t="s">
        <v>37</v>
      </c>
      <c r="L753" s="18">
        <v>39739</v>
      </c>
      <c r="M753" s="18">
        <v>7859.34</v>
      </c>
      <c r="N753" s="18">
        <v>2142.66</v>
      </c>
      <c r="O753" s="18">
        <v>49741</v>
      </c>
      <c r="P753" s="18">
        <v>1473.55</v>
      </c>
      <c r="Q753" s="18">
        <v>430.88</v>
      </c>
      <c r="R753" s="18">
        <v>91.57</v>
      </c>
      <c r="S753" s="18">
        <v>1996</v>
      </c>
      <c r="T753" s="18">
        <v>0</v>
      </c>
      <c r="U753" s="18">
        <v>0</v>
      </c>
      <c r="V753" s="18">
        <v>0</v>
      </c>
      <c r="W753" s="18">
        <v>0</v>
      </c>
      <c r="X753" s="18"/>
      <c r="Y753" s="18">
        <v>41212.550000000003</v>
      </c>
      <c r="Z753" s="18">
        <v>8290.2199999999993</v>
      </c>
      <c r="AA753" s="18">
        <v>2234.23</v>
      </c>
      <c r="AB753" s="18">
        <v>51737</v>
      </c>
    </row>
    <row r="754" spans="1:30" s="15" customFormat="1" ht="14.25" customHeight="1" x14ac:dyDescent="0.25">
      <c r="A754" s="17">
        <v>14</v>
      </c>
      <c r="B754" s="17" t="s">
        <v>888</v>
      </c>
      <c r="C754" s="17" t="s">
        <v>869</v>
      </c>
      <c r="D754" s="17" t="s">
        <v>960</v>
      </c>
      <c r="E754" s="17" t="s">
        <v>961</v>
      </c>
      <c r="F754" s="17" t="s">
        <v>75</v>
      </c>
      <c r="G754" s="17" t="s">
        <v>906</v>
      </c>
      <c r="H754" s="17">
        <v>9578</v>
      </c>
      <c r="I754" s="17">
        <v>9578</v>
      </c>
      <c r="J754" s="17">
        <v>65</v>
      </c>
      <c r="K754" s="17" t="s">
        <v>769</v>
      </c>
      <c r="L754" s="18">
        <v>62981.11</v>
      </c>
      <c r="M754" s="18">
        <v>14191.6</v>
      </c>
      <c r="N754" s="18">
        <v>4458.29</v>
      </c>
      <c r="O754" s="18">
        <v>81631</v>
      </c>
      <c r="P754" s="18">
        <v>654.45000000000005</v>
      </c>
      <c r="Q754" s="18">
        <v>693.65</v>
      </c>
      <c r="R754" s="18">
        <v>38.9</v>
      </c>
      <c r="S754" s="18">
        <v>1387</v>
      </c>
      <c r="T754" s="18">
        <v>0</v>
      </c>
      <c r="U754" s="18">
        <v>0</v>
      </c>
      <c r="V754" s="18">
        <v>0</v>
      </c>
      <c r="W754" s="18">
        <v>0</v>
      </c>
      <c r="X754" s="18"/>
      <c r="Y754" s="18">
        <v>63635.56</v>
      </c>
      <c r="Z754" s="18">
        <v>14885.25</v>
      </c>
      <c r="AA754" s="18">
        <v>4497.1899999999996</v>
      </c>
      <c r="AB754" s="18">
        <v>83018</v>
      </c>
    </row>
    <row r="755" spans="1:30" s="15" customFormat="1" ht="14.25" customHeight="1" x14ac:dyDescent="0.25">
      <c r="A755" s="17">
        <v>15</v>
      </c>
      <c r="B755" s="17" t="s">
        <v>888</v>
      </c>
      <c r="C755" s="17" t="s">
        <v>869</v>
      </c>
      <c r="D755" s="17" t="s">
        <v>962</v>
      </c>
      <c r="E755" s="17" t="s">
        <v>963</v>
      </c>
      <c r="F755" s="17" t="s">
        <v>75</v>
      </c>
      <c r="G755" s="17" t="s">
        <v>964</v>
      </c>
      <c r="H755" s="17">
        <v>0</v>
      </c>
      <c r="I755" s="17">
        <v>0</v>
      </c>
      <c r="J755" s="17">
        <v>0</v>
      </c>
      <c r="K755" s="17" t="s">
        <v>59</v>
      </c>
      <c r="L755" s="18">
        <v>92948.18</v>
      </c>
      <c r="M755" s="18">
        <v>20319.98</v>
      </c>
      <c r="N755" s="18">
        <v>213.84</v>
      </c>
      <c r="O755" s="18">
        <v>113482</v>
      </c>
      <c r="P755" s="18">
        <v>124.91</v>
      </c>
      <c r="Q755" s="18">
        <v>962.09</v>
      </c>
      <c r="R755" s="18">
        <v>0</v>
      </c>
      <c r="S755" s="18">
        <v>1087</v>
      </c>
      <c r="T755" s="18">
        <v>0</v>
      </c>
      <c r="U755" s="18">
        <v>0</v>
      </c>
      <c r="V755" s="18">
        <v>0</v>
      </c>
      <c r="W755" s="18">
        <v>0</v>
      </c>
      <c r="X755" s="18"/>
      <c r="Y755" s="18">
        <v>93073.09</v>
      </c>
      <c r="Z755" s="18">
        <v>21282.07</v>
      </c>
      <c r="AA755" s="18">
        <v>213.84</v>
      </c>
      <c r="AB755" s="18">
        <v>114569</v>
      </c>
    </row>
    <row r="756" spans="1:30" s="15" customFormat="1" ht="14.25" customHeight="1" x14ac:dyDescent="0.25">
      <c r="A756" s="17">
        <v>16</v>
      </c>
      <c r="B756" s="17" t="s">
        <v>888</v>
      </c>
      <c r="C756" s="17" t="s">
        <v>869</v>
      </c>
      <c r="D756" s="17" t="s">
        <v>965</v>
      </c>
      <c r="E756" s="17" t="s">
        <v>966</v>
      </c>
      <c r="F756" s="17" t="s">
        <v>75</v>
      </c>
      <c r="G756" s="17" t="s">
        <v>967</v>
      </c>
      <c r="H756" s="17">
        <v>0</v>
      </c>
      <c r="I756" s="17">
        <v>0</v>
      </c>
      <c r="J756" s="17">
        <v>0</v>
      </c>
      <c r="K756" s="17" t="s">
        <v>302</v>
      </c>
      <c r="L756" s="18">
        <v>92948.14</v>
      </c>
      <c r="M756" s="18">
        <v>20320.02</v>
      </c>
      <c r="N756" s="18">
        <v>213.84</v>
      </c>
      <c r="O756" s="18">
        <v>113482</v>
      </c>
      <c r="P756" s="18">
        <v>124.91</v>
      </c>
      <c r="Q756" s="18">
        <v>962.09</v>
      </c>
      <c r="R756" s="18">
        <v>0</v>
      </c>
      <c r="S756" s="18">
        <v>1087</v>
      </c>
      <c r="T756" s="18">
        <v>0</v>
      </c>
      <c r="U756" s="18">
        <v>0</v>
      </c>
      <c r="V756" s="18">
        <v>0</v>
      </c>
      <c r="W756" s="18">
        <v>0</v>
      </c>
      <c r="X756" s="18"/>
      <c r="Y756" s="18">
        <v>93073.05</v>
      </c>
      <c r="Z756" s="18">
        <v>21282.11</v>
      </c>
      <c r="AA756" s="18">
        <v>213.84</v>
      </c>
      <c r="AB756" s="18">
        <v>114569</v>
      </c>
    </row>
    <row r="757" spans="1:30" s="15" customFormat="1" ht="14.25" customHeight="1" x14ac:dyDescent="0.25">
      <c r="A757" s="17">
        <v>17</v>
      </c>
      <c r="B757" s="17" t="s">
        <v>888</v>
      </c>
      <c r="C757" s="17" t="s">
        <v>869</v>
      </c>
      <c r="D757" s="17" t="s">
        <v>968</v>
      </c>
      <c r="E757" s="17" t="s">
        <v>969</v>
      </c>
      <c r="F757" s="17" t="s">
        <v>75</v>
      </c>
      <c r="G757" s="17" t="s">
        <v>967</v>
      </c>
      <c r="H757" s="17">
        <v>0</v>
      </c>
      <c r="I757" s="17">
        <v>0</v>
      </c>
      <c r="J757" s="17">
        <v>0</v>
      </c>
      <c r="K757" s="17" t="s">
        <v>59</v>
      </c>
      <c r="L757" s="18">
        <v>80153.41</v>
      </c>
      <c r="M757" s="18">
        <v>10678.59</v>
      </c>
      <c r="N757" s="18">
        <v>0</v>
      </c>
      <c r="O757" s="18">
        <v>90832</v>
      </c>
      <c r="P757" s="18">
        <v>125.33</v>
      </c>
      <c r="Q757" s="18">
        <v>827.67</v>
      </c>
      <c r="R757" s="18">
        <v>0</v>
      </c>
      <c r="S757" s="18">
        <v>953</v>
      </c>
      <c r="T757" s="18">
        <v>0</v>
      </c>
      <c r="U757" s="18">
        <v>0</v>
      </c>
      <c r="V757" s="18">
        <v>0</v>
      </c>
      <c r="W757" s="18">
        <v>0</v>
      </c>
      <c r="X757" s="18"/>
      <c r="Y757" s="18">
        <v>80278.740000000005</v>
      </c>
      <c r="Z757" s="18">
        <v>11506.26</v>
      </c>
      <c r="AA757" s="18">
        <v>0</v>
      </c>
      <c r="AB757" s="18">
        <v>91785</v>
      </c>
    </row>
    <row r="758" spans="1:30" s="15" customFormat="1" ht="14.25" customHeight="1" x14ac:dyDescent="0.25">
      <c r="A758" s="17">
        <v>18</v>
      </c>
      <c r="B758" s="17" t="s">
        <v>970</v>
      </c>
      <c r="C758" s="17" t="s">
        <v>869</v>
      </c>
      <c r="D758" s="17" t="s">
        <v>971</v>
      </c>
      <c r="E758" s="17" t="s">
        <v>972</v>
      </c>
      <c r="F758" s="17" t="s">
        <v>75</v>
      </c>
      <c r="G758" s="17" t="s">
        <v>973</v>
      </c>
      <c r="H758" s="17">
        <v>4658</v>
      </c>
      <c r="I758" s="17">
        <v>4658</v>
      </c>
      <c r="J758" s="17">
        <v>0</v>
      </c>
      <c r="K758" s="17" t="s">
        <v>59</v>
      </c>
      <c r="L758" s="18">
        <v>59337.96</v>
      </c>
      <c r="M758" s="18">
        <v>11428.35</v>
      </c>
      <c r="N758" s="18">
        <v>4975.6899999999996</v>
      </c>
      <c r="O758" s="18">
        <v>75742</v>
      </c>
      <c r="P758" s="18">
        <v>125</v>
      </c>
      <c r="Q758" s="18">
        <v>664</v>
      </c>
      <c r="R758" s="18">
        <v>0</v>
      </c>
      <c r="S758" s="18">
        <v>789</v>
      </c>
      <c r="T758" s="18">
        <v>0</v>
      </c>
      <c r="U758" s="18">
        <v>0</v>
      </c>
      <c r="V758" s="18">
        <v>0</v>
      </c>
      <c r="W758" s="18">
        <v>0</v>
      </c>
      <c r="X758" s="18"/>
      <c r="Y758" s="18">
        <v>59462.96</v>
      </c>
      <c r="Z758" s="18">
        <v>12092.35</v>
      </c>
      <c r="AA758" s="18">
        <v>4975.6899999999996</v>
      </c>
      <c r="AB758" s="18">
        <v>76531</v>
      </c>
    </row>
    <row r="759" spans="1:30" s="15" customFormat="1" ht="14.25" customHeight="1" x14ac:dyDescent="0.25">
      <c r="A759" s="17">
        <v>19</v>
      </c>
      <c r="B759" s="17" t="s">
        <v>888</v>
      </c>
      <c r="C759" s="17" t="s">
        <v>869</v>
      </c>
      <c r="D759" s="17" t="s">
        <v>974</v>
      </c>
      <c r="E759" s="17" t="s">
        <v>975</v>
      </c>
      <c r="F759" s="17" t="s">
        <v>75</v>
      </c>
      <c r="G759" s="17" t="s">
        <v>976</v>
      </c>
      <c r="H759" s="17">
        <v>0</v>
      </c>
      <c r="I759" s="17">
        <v>0</v>
      </c>
      <c r="J759" s="17">
        <v>0</v>
      </c>
      <c r="K759" s="17" t="s">
        <v>59</v>
      </c>
      <c r="L759" s="18">
        <v>77830.009999999995</v>
      </c>
      <c r="M759" s="18">
        <v>24204.11</v>
      </c>
      <c r="N759" s="18">
        <v>5141.88</v>
      </c>
      <c r="O759" s="18">
        <v>107176</v>
      </c>
      <c r="P759" s="18">
        <v>125.21</v>
      </c>
      <c r="Q759" s="18">
        <v>856.79</v>
      </c>
      <c r="R759" s="18">
        <v>0</v>
      </c>
      <c r="S759" s="18">
        <v>982</v>
      </c>
      <c r="T759" s="18">
        <v>0</v>
      </c>
      <c r="U759" s="18">
        <v>0</v>
      </c>
      <c r="V759" s="18">
        <v>0</v>
      </c>
      <c r="W759" s="18">
        <v>0</v>
      </c>
      <c r="X759" s="18"/>
      <c r="Y759" s="18">
        <v>77955.22</v>
      </c>
      <c r="Z759" s="18">
        <v>25060.9</v>
      </c>
      <c r="AA759" s="18">
        <v>5141.88</v>
      </c>
      <c r="AB759" s="18">
        <v>108158</v>
      </c>
    </row>
    <row r="760" spans="1:30" s="12" customFormat="1" ht="16.5" customHeight="1" x14ac:dyDescent="0.25">
      <c r="A760" s="10"/>
      <c r="B760" s="10"/>
      <c r="C760" s="10" t="s">
        <v>71</v>
      </c>
      <c r="D760" s="10"/>
      <c r="E760" s="10"/>
      <c r="F760" s="10"/>
      <c r="G760" s="10"/>
      <c r="H760" s="10"/>
      <c r="I760" s="10"/>
      <c r="J760" s="11">
        <f>SUM(J741:J759)</f>
        <v>4572</v>
      </c>
      <c r="K760" s="10"/>
      <c r="L760" s="11">
        <f t="shared" ref="L760:AB760" si="108">SUM(L741:L759)</f>
        <v>1331485.5399999998</v>
      </c>
      <c r="M760" s="11">
        <f t="shared" si="108"/>
        <v>245237.90000000002</v>
      </c>
      <c r="N760" s="11">
        <f t="shared" si="108"/>
        <v>60710.559999999998</v>
      </c>
      <c r="O760" s="11">
        <f t="shared" si="108"/>
        <v>1637434</v>
      </c>
      <c r="P760" s="11">
        <f t="shared" si="108"/>
        <v>37296.860000000008</v>
      </c>
      <c r="Q760" s="11">
        <f t="shared" si="108"/>
        <v>14225.809999999998</v>
      </c>
      <c r="R760" s="11">
        <f t="shared" si="108"/>
        <v>2736.3300000000004</v>
      </c>
      <c r="S760" s="11">
        <f t="shared" si="108"/>
        <v>54259</v>
      </c>
      <c r="T760" s="11">
        <f t="shared" si="108"/>
        <v>0</v>
      </c>
      <c r="U760" s="11">
        <f t="shared" si="108"/>
        <v>0</v>
      </c>
      <c r="V760" s="11">
        <f t="shared" si="108"/>
        <v>0</v>
      </c>
      <c r="W760" s="11">
        <f t="shared" si="108"/>
        <v>0</v>
      </c>
      <c r="X760" s="11">
        <f t="shared" si="108"/>
        <v>0</v>
      </c>
      <c r="Y760" s="11">
        <f t="shared" si="108"/>
        <v>1368782.4000000001</v>
      </c>
      <c r="Z760" s="11">
        <f t="shared" si="108"/>
        <v>259463.71000000002</v>
      </c>
      <c r="AA760" s="11">
        <f t="shared" si="108"/>
        <v>63446.89</v>
      </c>
      <c r="AB760" s="11">
        <f t="shared" si="108"/>
        <v>1691693</v>
      </c>
      <c r="AD760" s="7"/>
    </row>
    <row r="761" spans="1:30" s="12" customFormat="1" ht="16.5" customHeight="1" x14ac:dyDescent="0.25">
      <c r="A761" s="10"/>
      <c r="B761" s="10"/>
      <c r="C761" s="10" t="s">
        <v>119</v>
      </c>
      <c r="D761" s="10"/>
      <c r="E761" s="10"/>
      <c r="F761" s="10"/>
      <c r="G761" s="10"/>
      <c r="H761" s="10"/>
      <c r="I761" s="10"/>
      <c r="J761" s="11">
        <f>J760+J740</f>
        <v>15853</v>
      </c>
      <c r="K761" s="11"/>
      <c r="L761" s="11">
        <f t="shared" ref="L761:S761" si="109">L760+L740</f>
        <v>3655327.6099999994</v>
      </c>
      <c r="M761" s="11">
        <f t="shared" si="109"/>
        <v>519463.17</v>
      </c>
      <c r="N761" s="11">
        <f t="shared" si="109"/>
        <v>129938.21999999999</v>
      </c>
      <c r="O761" s="11">
        <f t="shared" si="109"/>
        <v>4304729</v>
      </c>
      <c r="P761" s="11">
        <f t="shared" si="109"/>
        <v>130871.91</v>
      </c>
      <c r="Q761" s="11">
        <f t="shared" si="109"/>
        <v>39323.31</v>
      </c>
      <c r="R761" s="11">
        <f t="shared" si="109"/>
        <v>7812.7800000000007</v>
      </c>
      <c r="S761" s="11">
        <f t="shared" si="109"/>
        <v>178008</v>
      </c>
      <c r="T761" s="11">
        <f>T760+T740</f>
        <v>0</v>
      </c>
      <c r="U761" s="11">
        <f t="shared" ref="U761:AA761" si="110">U760+U740</f>
        <v>0</v>
      </c>
      <c r="V761" s="11">
        <f t="shared" si="110"/>
        <v>0</v>
      </c>
      <c r="W761" s="11">
        <f t="shared" si="110"/>
        <v>0</v>
      </c>
      <c r="X761" s="11">
        <f t="shared" si="110"/>
        <v>0</v>
      </c>
      <c r="Y761" s="11">
        <f t="shared" si="110"/>
        <v>3786199.5200000005</v>
      </c>
      <c r="Z761" s="11">
        <f t="shared" si="110"/>
        <v>558786.4800000001</v>
      </c>
      <c r="AA761" s="11">
        <f t="shared" si="110"/>
        <v>137751</v>
      </c>
      <c r="AB761" s="11">
        <f>AB760+AB740</f>
        <v>4482737</v>
      </c>
    </row>
    <row r="762" spans="1:30" ht="16.5" customHeight="1" x14ac:dyDescent="0.25">
      <c r="O762" s="34"/>
    </row>
    <row r="763" spans="1:30" ht="16.5" customHeight="1" x14ac:dyDescent="0.25"/>
    <row r="764" spans="1:30" ht="15.75" x14ac:dyDescent="0.25">
      <c r="E764" s="13" t="s">
        <v>120</v>
      </c>
      <c r="G764" s="14"/>
      <c r="H764" s="14"/>
      <c r="I764" s="14"/>
      <c r="J764" s="14"/>
      <c r="K764" s="14"/>
      <c r="L764" s="13" t="s">
        <v>122</v>
      </c>
      <c r="M764" s="13"/>
      <c r="O764" s="14"/>
      <c r="Q764" s="14"/>
      <c r="R764" s="13" t="s">
        <v>121</v>
      </c>
      <c r="T764" s="14"/>
      <c r="U764" s="14"/>
      <c r="W764" s="14"/>
      <c r="X764" s="14"/>
      <c r="Y764" s="13" t="s">
        <v>123</v>
      </c>
      <c r="Z764" s="14"/>
      <c r="AA764" s="14"/>
      <c r="AB764" s="14"/>
    </row>
    <row r="765" spans="1:30" s="39" customFormat="1" ht="15.75" x14ac:dyDescent="0.25">
      <c r="E765" s="38" t="s">
        <v>124</v>
      </c>
      <c r="G765" s="40"/>
      <c r="H765" s="40"/>
      <c r="I765" s="40"/>
      <c r="J765" s="40"/>
      <c r="K765" s="40"/>
      <c r="L765" s="38" t="s">
        <v>124</v>
      </c>
      <c r="M765" s="38"/>
      <c r="O765" s="40"/>
      <c r="Q765" s="40"/>
      <c r="R765" s="38" t="s">
        <v>124</v>
      </c>
      <c r="T765" s="40"/>
      <c r="U765" s="40"/>
      <c r="W765" s="40"/>
      <c r="X765" s="40"/>
      <c r="Y765" s="38" t="s">
        <v>124</v>
      </c>
      <c r="Z765" s="40"/>
      <c r="AA765" s="40"/>
      <c r="AB765" s="40"/>
    </row>
  </sheetData>
  <mergeCells count="28">
    <mergeCell ref="A226:AB226"/>
    <mergeCell ref="A227:AB227"/>
    <mergeCell ref="A171:AB171"/>
    <mergeCell ref="A172:AB172"/>
    <mergeCell ref="A116:AB116"/>
    <mergeCell ref="A1:AB1"/>
    <mergeCell ref="A2:AB2"/>
    <mergeCell ref="A56:AB56"/>
    <mergeCell ref="A57:AB57"/>
    <mergeCell ref="A115:AB115"/>
    <mergeCell ref="A280:AB280"/>
    <mergeCell ref="A281:AB281"/>
    <mergeCell ref="A608:AB608"/>
    <mergeCell ref="A609:AB609"/>
    <mergeCell ref="A336:AB336"/>
    <mergeCell ref="A501:AB501"/>
    <mergeCell ref="A502:AB502"/>
    <mergeCell ref="A444:AB444"/>
    <mergeCell ref="A445:AB445"/>
    <mergeCell ref="A389:AB389"/>
    <mergeCell ref="A556:AB556"/>
    <mergeCell ref="A557:AB557"/>
    <mergeCell ref="A390:AB390"/>
    <mergeCell ref="A713:AB713"/>
    <mergeCell ref="A714:AB714"/>
    <mergeCell ref="A660:AB660"/>
    <mergeCell ref="A661:AB661"/>
    <mergeCell ref="A335:AB335"/>
  </mergeCells>
  <printOptions horizontalCentered="1"/>
  <pageMargins left="0.19685039370078741" right="0.19685039370078741" top="0.19685039370078741" bottom="0.19685039370078741" header="0" footer="0"/>
  <pageSetup scale="70" orientation="landscape" verticalDpi="180" r:id="rId1"/>
  <rowBreaks count="13" manualBreakCount="13">
    <brk id="42" max="16383" man="1"/>
    <brk id="55" max="16383" man="1"/>
    <brk id="99" max="16383" man="1"/>
    <brk id="114" max="16383" man="1"/>
    <brk id="170" max="16383" man="1"/>
    <brk id="225" max="16383" man="1"/>
    <brk id="279" max="16383" man="1"/>
    <brk id="334" max="16383" man="1"/>
    <brk id="388" max="16383" man="1"/>
    <brk id="500" max="16383" man="1"/>
    <brk id="555" max="16383" man="1"/>
    <brk id="659" max="16383" man="1"/>
    <brk id="71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459"/>
  <sheetViews>
    <sheetView view="pageBreakPreview" topLeftCell="A428" zoomScaleNormal="100" zoomScaleSheetLayoutView="100" workbookViewId="0">
      <selection activeCell="N456" sqref="N455:N456"/>
    </sheetView>
  </sheetViews>
  <sheetFormatPr defaultRowHeight="15" x14ac:dyDescent="0.25"/>
  <cols>
    <col min="1" max="1" width="4.140625" customWidth="1"/>
    <col min="2" max="2" width="11.5703125" customWidth="1"/>
    <col min="3" max="3" width="9.7109375" customWidth="1"/>
    <col min="4" max="4" width="9.140625" hidden="1" customWidth="1"/>
    <col min="5" max="5" width="13" customWidth="1"/>
    <col min="6" max="6" width="9.140625" customWidth="1"/>
    <col min="7" max="7" width="7.85546875" customWidth="1"/>
    <col min="8" max="9" width="9.140625" hidden="1" customWidth="1"/>
    <col min="10" max="10" width="6" customWidth="1"/>
    <col min="11" max="11" width="8" customWidth="1"/>
    <col min="12" max="12" width="7.7109375" customWidth="1"/>
    <col min="13" max="14" width="7.140625" customWidth="1"/>
    <col min="15" max="15" width="7.85546875" customWidth="1"/>
    <col min="16" max="16" width="9.140625" customWidth="1"/>
    <col min="17" max="17" width="7.7109375" customWidth="1"/>
    <col min="18" max="18" width="6.85546875" customWidth="1"/>
    <col min="19" max="19" width="7.28515625" customWidth="1"/>
    <col min="20" max="20" width="5.42578125" customWidth="1"/>
    <col min="21" max="21" width="6.85546875" customWidth="1"/>
    <col min="22" max="22" width="5.85546875" customWidth="1"/>
    <col min="23" max="23" width="6" customWidth="1"/>
    <col min="24" max="24" width="7.140625" customWidth="1"/>
    <col min="25" max="25" width="7.85546875" customWidth="1"/>
    <col min="26" max="26" width="7.5703125" customWidth="1"/>
    <col min="27" max="27" width="6.85546875" customWidth="1"/>
    <col min="28" max="28" width="7.85546875" customWidth="1"/>
    <col min="29" max="29" width="2.7109375" customWidth="1"/>
  </cols>
  <sheetData>
    <row r="1" spans="1:32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1"/>
      <c r="AE1" s="1"/>
      <c r="AF1" s="1"/>
    </row>
    <row r="2" spans="1:32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2"/>
      <c r="AE2" s="2"/>
      <c r="AF2" s="2"/>
    </row>
    <row r="3" spans="1:32" s="5" customFormat="1" ht="20.25" customHeight="1" x14ac:dyDescent="0.35">
      <c r="A3" s="3" t="s">
        <v>1</v>
      </c>
      <c r="B3" s="4"/>
      <c r="C3" s="3"/>
      <c r="D3" s="3"/>
      <c r="F3" s="3" t="s">
        <v>836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/>
      <c r="O4" s="6" t="s">
        <v>16</v>
      </c>
      <c r="P4" s="6" t="s">
        <v>17</v>
      </c>
      <c r="Q4" s="6" t="s">
        <v>18</v>
      </c>
      <c r="R4" s="6" t="s">
        <v>19</v>
      </c>
      <c r="S4" s="6" t="s">
        <v>20</v>
      </c>
      <c r="T4" s="6" t="s">
        <v>21</v>
      </c>
      <c r="U4" s="6" t="s">
        <v>22</v>
      </c>
      <c r="V4" s="6" t="s">
        <v>23</v>
      </c>
      <c r="W4" s="6" t="s">
        <v>24</v>
      </c>
      <c r="X4" s="6" t="s">
        <v>25</v>
      </c>
      <c r="Y4" s="6" t="s">
        <v>26</v>
      </c>
      <c r="Z4" s="6" t="s">
        <v>27</v>
      </c>
      <c r="AA4" s="6" t="s">
        <v>28</v>
      </c>
      <c r="AB4" s="6" t="s">
        <v>29</v>
      </c>
      <c r="AC4" s="6" t="s">
        <v>30</v>
      </c>
    </row>
    <row r="5" spans="1:32" x14ac:dyDescent="0.25">
      <c r="A5" s="17">
        <v>1</v>
      </c>
      <c r="B5" s="17" t="s">
        <v>815</v>
      </c>
      <c r="C5" s="17" t="s">
        <v>816</v>
      </c>
      <c r="D5" s="17" t="s">
        <v>817</v>
      </c>
      <c r="E5" s="17" t="s">
        <v>818</v>
      </c>
      <c r="F5" s="17" t="s">
        <v>35</v>
      </c>
      <c r="G5" s="17" t="s">
        <v>137</v>
      </c>
      <c r="H5" s="17">
        <v>798</v>
      </c>
      <c r="I5" s="17">
        <v>798</v>
      </c>
      <c r="J5" s="17">
        <v>0</v>
      </c>
      <c r="K5" s="17" t="s">
        <v>59</v>
      </c>
      <c r="L5" s="18">
        <v>35334.89</v>
      </c>
      <c r="M5" s="18">
        <v>6304.9</v>
      </c>
      <c r="N5" s="18"/>
      <c r="O5" s="18">
        <v>1018.84</v>
      </c>
      <c r="P5" s="18">
        <v>42658.63</v>
      </c>
      <c r="Q5" s="18">
        <v>498.75</v>
      </c>
      <c r="R5" s="18">
        <v>394.64</v>
      </c>
      <c r="S5" s="18">
        <v>0</v>
      </c>
      <c r="T5" s="18">
        <v>893.39</v>
      </c>
      <c r="U5" s="18">
        <v>0</v>
      </c>
      <c r="V5" s="18">
        <v>0</v>
      </c>
      <c r="W5" s="18">
        <v>0</v>
      </c>
      <c r="X5" s="18">
        <v>0</v>
      </c>
      <c r="Y5" s="18"/>
      <c r="Z5" s="9">
        <f>L5+Q5-V5</f>
        <v>35833.64</v>
      </c>
      <c r="AA5" s="9">
        <f>M5+R5-W5</f>
        <v>6699.54</v>
      </c>
      <c r="AB5" s="9">
        <f t="shared" ref="AB5:AC5" si="0">O5+S5-X5</f>
        <v>1018.84</v>
      </c>
      <c r="AC5" s="9">
        <f t="shared" si="0"/>
        <v>43552.02</v>
      </c>
    </row>
    <row r="6" spans="1:32" x14ac:dyDescent="0.25">
      <c r="A6" s="17">
        <v>2</v>
      </c>
      <c r="B6" s="17" t="s">
        <v>819</v>
      </c>
      <c r="C6" s="17" t="s">
        <v>816</v>
      </c>
      <c r="D6" s="17" t="s">
        <v>820</v>
      </c>
      <c r="E6" s="17" t="s">
        <v>821</v>
      </c>
      <c r="F6" s="17" t="s">
        <v>35</v>
      </c>
      <c r="G6" s="17" t="s">
        <v>590</v>
      </c>
      <c r="H6" s="17">
        <v>218116</v>
      </c>
      <c r="I6" s="17">
        <v>215458</v>
      </c>
      <c r="J6" s="17">
        <v>2658</v>
      </c>
      <c r="K6" s="17" t="s">
        <v>37</v>
      </c>
      <c r="L6" s="18">
        <v>154802.01999999999</v>
      </c>
      <c r="M6" s="18">
        <v>2096.1</v>
      </c>
      <c r="N6" s="18"/>
      <c r="O6" s="18">
        <v>1576.62</v>
      </c>
      <c r="P6" s="18">
        <v>158474.74</v>
      </c>
      <c r="Q6" s="18">
        <v>14327.62</v>
      </c>
      <c r="R6" s="18">
        <v>1819.02</v>
      </c>
      <c r="S6" s="18">
        <v>1184.1400000000001</v>
      </c>
      <c r="T6" s="18">
        <v>17330.78</v>
      </c>
      <c r="U6" s="18">
        <v>0</v>
      </c>
      <c r="V6" s="18">
        <v>0</v>
      </c>
      <c r="W6" s="18">
        <v>0</v>
      </c>
      <c r="X6" s="18">
        <v>0</v>
      </c>
      <c r="Y6" s="18"/>
      <c r="Z6" s="9">
        <f t="shared" ref="Z6:Z12" si="1">L6+Q6-V6</f>
        <v>169129.63999999998</v>
      </c>
      <c r="AA6" s="9">
        <f t="shared" ref="AA6:AA12" si="2">M6+R6-W6</f>
        <v>3915.12</v>
      </c>
      <c r="AB6" s="9">
        <f t="shared" ref="AB6:AB12" si="3">O6+S6-X6</f>
        <v>2760.76</v>
      </c>
      <c r="AC6" s="9">
        <f t="shared" ref="AC6:AC12" si="4">P6+T6-Y6</f>
        <v>175805.52</v>
      </c>
    </row>
    <row r="7" spans="1:32" x14ac:dyDescent="0.25">
      <c r="A7" s="17">
        <v>3</v>
      </c>
      <c r="B7" s="17" t="s">
        <v>822</v>
      </c>
      <c r="C7" s="17" t="s">
        <v>816</v>
      </c>
      <c r="D7" s="17" t="s">
        <v>823</v>
      </c>
      <c r="E7" s="17" t="s">
        <v>824</v>
      </c>
      <c r="F7" s="17" t="s">
        <v>35</v>
      </c>
      <c r="G7" s="17" t="s">
        <v>41</v>
      </c>
      <c r="H7" s="17">
        <v>23620</v>
      </c>
      <c r="I7" s="17">
        <v>23159</v>
      </c>
      <c r="J7" s="17">
        <v>1383</v>
      </c>
      <c r="K7" s="17" t="s">
        <v>37</v>
      </c>
      <c r="L7" s="18">
        <v>154805.04999999999</v>
      </c>
      <c r="M7" s="18">
        <v>55.74</v>
      </c>
      <c r="N7" s="18"/>
      <c r="O7" s="18">
        <v>2742.5</v>
      </c>
      <c r="P7" s="18">
        <v>157603.29</v>
      </c>
      <c r="Q7" s="18">
        <v>8116.62</v>
      </c>
      <c r="R7" s="18">
        <v>0</v>
      </c>
      <c r="S7" s="18">
        <v>616.13</v>
      </c>
      <c r="T7" s="18">
        <v>8732.75</v>
      </c>
      <c r="U7" s="18">
        <v>0</v>
      </c>
      <c r="V7" s="18">
        <v>0</v>
      </c>
      <c r="W7" s="18">
        <v>0</v>
      </c>
      <c r="X7" s="18">
        <v>0</v>
      </c>
      <c r="Y7" s="18"/>
      <c r="Z7" s="9">
        <f t="shared" si="1"/>
        <v>162921.66999999998</v>
      </c>
      <c r="AA7" s="9">
        <f t="shared" si="2"/>
        <v>55.74</v>
      </c>
      <c r="AB7" s="9">
        <f t="shared" si="3"/>
        <v>3358.63</v>
      </c>
      <c r="AC7" s="9">
        <f t="shared" si="4"/>
        <v>166336.04</v>
      </c>
    </row>
    <row r="8" spans="1:32" x14ac:dyDescent="0.25">
      <c r="A8" s="17">
        <v>4</v>
      </c>
      <c r="B8" s="17" t="s">
        <v>825</v>
      </c>
      <c r="C8" s="17" t="s">
        <v>816</v>
      </c>
      <c r="D8" s="17" t="s">
        <v>826</v>
      </c>
      <c r="E8" s="17" t="s">
        <v>827</v>
      </c>
      <c r="F8" s="17" t="s">
        <v>35</v>
      </c>
      <c r="G8" s="17" t="s">
        <v>590</v>
      </c>
      <c r="H8" s="17">
        <v>400919</v>
      </c>
      <c r="I8" s="17">
        <v>400919</v>
      </c>
      <c r="J8" s="17">
        <v>3782</v>
      </c>
      <c r="K8" s="17" t="s">
        <v>769</v>
      </c>
      <c r="L8" s="18">
        <v>308828.84000000003</v>
      </c>
      <c r="M8" s="18">
        <v>13203.72</v>
      </c>
      <c r="N8" s="18"/>
      <c r="O8" s="18">
        <v>9112.69</v>
      </c>
      <c r="P8" s="18">
        <v>331145.25</v>
      </c>
      <c r="Q8" s="18">
        <v>18992.73</v>
      </c>
      <c r="R8" s="18">
        <v>3082.7</v>
      </c>
      <c r="S8" s="18">
        <v>1684.88</v>
      </c>
      <c r="T8" s="18">
        <v>23760.31</v>
      </c>
      <c r="U8" s="18">
        <v>0</v>
      </c>
      <c r="V8" s="18">
        <v>0</v>
      </c>
      <c r="W8" s="18">
        <v>0</v>
      </c>
      <c r="X8" s="18">
        <v>0</v>
      </c>
      <c r="Y8" s="18"/>
      <c r="Z8" s="9">
        <f t="shared" si="1"/>
        <v>327821.57</v>
      </c>
      <c r="AA8" s="9">
        <f t="shared" si="2"/>
        <v>16286.419999999998</v>
      </c>
      <c r="AB8" s="9">
        <f t="shared" si="3"/>
        <v>10797.57</v>
      </c>
      <c r="AC8" s="9">
        <f t="shared" si="4"/>
        <v>354905.56</v>
      </c>
    </row>
    <row r="9" spans="1:32" x14ac:dyDescent="0.25">
      <c r="A9" s="17">
        <v>5</v>
      </c>
      <c r="B9" s="17" t="s">
        <v>819</v>
      </c>
      <c r="C9" s="17" t="s">
        <v>816</v>
      </c>
      <c r="D9" s="17" t="s">
        <v>828</v>
      </c>
      <c r="E9" s="17" t="s">
        <v>829</v>
      </c>
      <c r="F9" s="17" t="s">
        <v>35</v>
      </c>
      <c r="G9" s="17" t="s">
        <v>45</v>
      </c>
      <c r="H9" s="17">
        <v>33886</v>
      </c>
      <c r="I9" s="17">
        <v>31620</v>
      </c>
      <c r="J9" s="17">
        <v>2266</v>
      </c>
      <c r="K9" s="17" t="s">
        <v>37</v>
      </c>
      <c r="L9" s="18">
        <v>212104.66</v>
      </c>
      <c r="M9" s="18">
        <v>9258.82</v>
      </c>
      <c r="N9" s="18"/>
      <c r="O9" s="18">
        <v>4948.6099999999997</v>
      </c>
      <c r="P9" s="18">
        <v>226312.09</v>
      </c>
      <c r="Q9" s="18">
        <v>13028.24</v>
      </c>
      <c r="R9" s="18">
        <v>2102.09</v>
      </c>
      <c r="S9" s="18">
        <v>1009.5</v>
      </c>
      <c r="T9" s="18">
        <v>16139.83</v>
      </c>
      <c r="U9" s="18">
        <v>0</v>
      </c>
      <c r="V9" s="18">
        <v>0</v>
      </c>
      <c r="W9" s="18">
        <v>0</v>
      </c>
      <c r="X9" s="18">
        <v>0</v>
      </c>
      <c r="Y9" s="18"/>
      <c r="Z9" s="9">
        <f t="shared" si="1"/>
        <v>225132.9</v>
      </c>
      <c r="AA9" s="9">
        <f t="shared" si="2"/>
        <v>11360.91</v>
      </c>
      <c r="AB9" s="9">
        <f t="shared" si="3"/>
        <v>5958.11</v>
      </c>
      <c r="AC9" s="9">
        <f t="shared" si="4"/>
        <v>242451.91999999998</v>
      </c>
    </row>
    <row r="10" spans="1:32" x14ac:dyDescent="0.25">
      <c r="A10" s="17">
        <v>6</v>
      </c>
      <c r="B10" s="17" t="s">
        <v>819</v>
      </c>
      <c r="C10" s="17" t="s">
        <v>816</v>
      </c>
      <c r="D10" s="17" t="s">
        <v>830</v>
      </c>
      <c r="E10" s="17" t="s">
        <v>831</v>
      </c>
      <c r="F10" s="17" t="s">
        <v>35</v>
      </c>
      <c r="G10" s="17" t="s">
        <v>215</v>
      </c>
      <c r="H10" s="17">
        <v>28850</v>
      </c>
      <c r="I10" s="17">
        <v>28850</v>
      </c>
      <c r="J10" s="17">
        <v>0</v>
      </c>
      <c r="K10" s="17" t="s">
        <v>59</v>
      </c>
      <c r="L10" s="18">
        <v>13289</v>
      </c>
      <c r="M10" s="18">
        <v>1187.19</v>
      </c>
      <c r="N10" s="18"/>
      <c r="O10" s="18">
        <v>77.959999999999994</v>
      </c>
      <c r="P10" s="18">
        <v>14554.15</v>
      </c>
      <c r="Q10" s="18">
        <v>736.25</v>
      </c>
      <c r="R10" s="18">
        <v>130.24</v>
      </c>
      <c r="S10" s="18">
        <v>0</v>
      </c>
      <c r="T10" s="18">
        <v>866.49</v>
      </c>
      <c r="U10" s="18">
        <v>0</v>
      </c>
      <c r="V10" s="18">
        <v>0</v>
      </c>
      <c r="W10" s="18">
        <v>0</v>
      </c>
      <c r="X10" s="18">
        <v>0</v>
      </c>
      <c r="Y10" s="18"/>
      <c r="Z10" s="9">
        <f t="shared" si="1"/>
        <v>14025.25</v>
      </c>
      <c r="AA10" s="9">
        <f t="shared" si="2"/>
        <v>1317.43</v>
      </c>
      <c r="AB10" s="9">
        <f t="shared" si="3"/>
        <v>77.959999999999994</v>
      </c>
      <c r="AC10" s="9">
        <f t="shared" si="4"/>
        <v>15420.64</v>
      </c>
    </row>
    <row r="11" spans="1:32" x14ac:dyDescent="0.25">
      <c r="A11" s="17">
        <v>7</v>
      </c>
      <c r="B11" s="17" t="s">
        <v>815</v>
      </c>
      <c r="C11" s="17" t="s">
        <v>816</v>
      </c>
      <c r="D11" s="17" t="s">
        <v>832</v>
      </c>
      <c r="E11" s="17" t="s">
        <v>833</v>
      </c>
      <c r="F11" s="17" t="s">
        <v>35</v>
      </c>
      <c r="G11" s="17" t="s">
        <v>63</v>
      </c>
      <c r="H11" s="17">
        <v>9910</v>
      </c>
      <c r="I11" s="17">
        <v>9910</v>
      </c>
      <c r="J11" s="17">
        <v>0</v>
      </c>
      <c r="K11" s="17" t="s">
        <v>59</v>
      </c>
      <c r="L11" s="18">
        <v>16312.07</v>
      </c>
      <c r="M11" s="18">
        <v>1989.41</v>
      </c>
      <c r="N11" s="18"/>
      <c r="O11" s="18">
        <v>158.44</v>
      </c>
      <c r="P11" s="18">
        <v>18459.919999999998</v>
      </c>
      <c r="Q11" s="18">
        <v>736.25</v>
      </c>
      <c r="R11" s="18">
        <v>161.27000000000001</v>
      </c>
      <c r="S11" s="18">
        <v>0</v>
      </c>
      <c r="T11" s="18">
        <v>897.52</v>
      </c>
      <c r="U11" s="18">
        <v>0</v>
      </c>
      <c r="V11" s="18">
        <v>0</v>
      </c>
      <c r="W11" s="18">
        <v>0</v>
      </c>
      <c r="X11" s="18">
        <v>0</v>
      </c>
      <c r="Y11" s="18"/>
      <c r="Z11" s="9">
        <f t="shared" si="1"/>
        <v>17048.32</v>
      </c>
      <c r="AA11" s="9">
        <f t="shared" si="2"/>
        <v>2150.6800000000003</v>
      </c>
      <c r="AB11" s="9">
        <f t="shared" si="3"/>
        <v>158.44</v>
      </c>
      <c r="AC11" s="9">
        <f t="shared" si="4"/>
        <v>19357.439999999999</v>
      </c>
    </row>
    <row r="12" spans="1:32" x14ac:dyDescent="0.25">
      <c r="A12" s="17">
        <v>8</v>
      </c>
      <c r="B12" s="17" t="s">
        <v>819</v>
      </c>
      <c r="C12" s="17" t="s">
        <v>816</v>
      </c>
      <c r="D12" s="17" t="s">
        <v>834</v>
      </c>
      <c r="E12" s="17" t="s">
        <v>835</v>
      </c>
      <c r="F12" s="17" t="s">
        <v>35</v>
      </c>
      <c r="G12" s="17" t="s">
        <v>63</v>
      </c>
      <c r="H12" s="17">
        <v>22096</v>
      </c>
      <c r="I12" s="17">
        <v>21892</v>
      </c>
      <c r="J12" s="17">
        <v>612</v>
      </c>
      <c r="K12" s="17" t="s">
        <v>37</v>
      </c>
      <c r="L12" s="18">
        <f>1332004.68-1244266</f>
        <v>87738.679999999935</v>
      </c>
      <c r="M12" s="18">
        <v>9931.36</v>
      </c>
      <c r="N12" s="18"/>
      <c r="O12" s="18">
        <v>5928.83</v>
      </c>
      <c r="P12" s="18">
        <f>1347864.87-1244266</f>
        <v>103598.87000000011</v>
      </c>
      <c r="Q12" s="18">
        <v>3491.43</v>
      </c>
      <c r="R12" s="18">
        <v>902.4</v>
      </c>
      <c r="S12" s="18">
        <v>272.64999999999998</v>
      </c>
      <c r="T12" s="18">
        <v>4666.4799999999996</v>
      </c>
      <c r="U12" s="18">
        <v>0</v>
      </c>
      <c r="V12" s="18">
        <v>0</v>
      </c>
      <c r="W12" s="18">
        <v>0</v>
      </c>
      <c r="X12" s="18">
        <v>0</v>
      </c>
      <c r="Y12" s="18"/>
      <c r="Z12" s="9">
        <f t="shared" si="1"/>
        <v>91230.109999999928</v>
      </c>
      <c r="AA12" s="9">
        <f t="shared" si="2"/>
        <v>10833.76</v>
      </c>
      <c r="AB12" s="9">
        <f t="shared" si="3"/>
        <v>6201.48</v>
      </c>
      <c r="AC12" s="9">
        <f t="shared" si="4"/>
        <v>108265.35000000011</v>
      </c>
    </row>
    <row r="13" spans="1:32" s="12" customForma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>
        <f>SUM(J5:J12)</f>
        <v>10701</v>
      </c>
      <c r="K13" s="19"/>
      <c r="L13" s="19">
        <f t="shared" ref="L13:AC13" si="5">SUM(L5:L12)</f>
        <v>983215.21</v>
      </c>
      <c r="M13" s="19">
        <f t="shared" si="5"/>
        <v>44027.24</v>
      </c>
      <c r="N13" s="19"/>
      <c r="O13" s="19">
        <f t="shared" si="5"/>
        <v>25564.489999999998</v>
      </c>
      <c r="P13" s="19">
        <f t="shared" si="5"/>
        <v>1052806.9400000002</v>
      </c>
      <c r="Q13" s="19">
        <f t="shared" si="5"/>
        <v>59927.89</v>
      </c>
      <c r="R13" s="19">
        <f t="shared" si="5"/>
        <v>8592.36</v>
      </c>
      <c r="S13" s="19">
        <f t="shared" si="5"/>
        <v>4767.2999999999993</v>
      </c>
      <c r="T13" s="19">
        <f t="shared" si="5"/>
        <v>73287.55</v>
      </c>
      <c r="U13" s="19">
        <f t="shared" si="5"/>
        <v>0</v>
      </c>
      <c r="V13" s="19">
        <f t="shared" si="5"/>
        <v>0</v>
      </c>
      <c r="W13" s="19">
        <f t="shared" si="5"/>
        <v>0</v>
      </c>
      <c r="X13" s="19">
        <f t="shared" si="5"/>
        <v>0</v>
      </c>
      <c r="Y13" s="19">
        <f t="shared" si="5"/>
        <v>0</v>
      </c>
      <c r="Z13" s="19">
        <f t="shared" si="5"/>
        <v>1043143.0999999999</v>
      </c>
      <c r="AA13" s="19">
        <f t="shared" si="5"/>
        <v>52619.6</v>
      </c>
      <c r="AB13" s="19">
        <f t="shared" si="5"/>
        <v>30331.789999999997</v>
      </c>
      <c r="AC13" s="20">
        <f t="shared" si="5"/>
        <v>1126094.49</v>
      </c>
    </row>
    <row r="14" spans="1:32" x14ac:dyDescent="0.25">
      <c r="A14" s="17">
        <v>1</v>
      </c>
      <c r="B14" s="17" t="s">
        <v>825</v>
      </c>
      <c r="C14" s="17" t="s">
        <v>816</v>
      </c>
      <c r="D14" s="17" t="s">
        <v>837</v>
      </c>
      <c r="E14" s="17" t="s">
        <v>838</v>
      </c>
      <c r="F14" s="17" t="s">
        <v>75</v>
      </c>
      <c r="G14" s="17" t="s">
        <v>76</v>
      </c>
      <c r="H14" s="17">
        <v>22315</v>
      </c>
      <c r="I14" s="17">
        <v>22106</v>
      </c>
      <c r="J14" s="17">
        <v>209</v>
      </c>
      <c r="K14" s="17" t="s">
        <v>37</v>
      </c>
      <c r="L14" s="18">
        <v>28594.94</v>
      </c>
      <c r="M14" s="18">
        <v>3017.12</v>
      </c>
      <c r="N14" s="18"/>
      <c r="O14" s="18">
        <v>2284.79</v>
      </c>
      <c r="P14" s="18">
        <v>33896.85</v>
      </c>
      <c r="Q14" s="18">
        <v>1586.86</v>
      </c>
      <c r="R14" s="18">
        <v>301.47000000000003</v>
      </c>
      <c r="S14" s="18">
        <v>124.15</v>
      </c>
      <c r="T14" s="18">
        <v>2012.48</v>
      </c>
      <c r="U14" s="18">
        <v>0</v>
      </c>
      <c r="V14" s="18">
        <v>0</v>
      </c>
      <c r="W14" s="18">
        <v>0</v>
      </c>
      <c r="X14" s="18">
        <v>0</v>
      </c>
      <c r="Y14" s="18"/>
      <c r="Z14" s="9">
        <f t="shared" ref="Z14:Z26" si="6">L14+Q14-V14</f>
        <v>30181.8</v>
      </c>
      <c r="AA14" s="9">
        <f t="shared" ref="AA14:AA26" si="7">M14+R14-W14</f>
        <v>3318.59</v>
      </c>
      <c r="AB14" s="9">
        <f t="shared" ref="AB14:AB26" si="8">O14+S14-X14</f>
        <v>2408.94</v>
      </c>
      <c r="AC14" s="9">
        <f t="shared" ref="AC14:AC26" si="9">P14+T14-Y14</f>
        <v>35909.33</v>
      </c>
    </row>
    <row r="15" spans="1:32" x14ac:dyDescent="0.25">
      <c r="A15" s="17">
        <v>2</v>
      </c>
      <c r="B15" s="17" t="s">
        <v>825</v>
      </c>
      <c r="C15" s="17" t="s">
        <v>816</v>
      </c>
      <c r="D15" s="17" t="s">
        <v>839</v>
      </c>
      <c r="E15" s="17" t="s">
        <v>840</v>
      </c>
      <c r="F15" s="17" t="s">
        <v>75</v>
      </c>
      <c r="G15" s="17" t="s">
        <v>76</v>
      </c>
      <c r="H15" s="17">
        <v>14825</v>
      </c>
      <c r="I15" s="17">
        <v>14759</v>
      </c>
      <c r="J15" s="17">
        <v>66</v>
      </c>
      <c r="K15" s="17" t="s">
        <v>37</v>
      </c>
      <c r="L15" s="18">
        <v>14803.76</v>
      </c>
      <c r="M15" s="18">
        <v>1561.03</v>
      </c>
      <c r="N15" s="18"/>
      <c r="O15" s="18">
        <v>1005.87</v>
      </c>
      <c r="P15" s="18">
        <v>17370.66</v>
      </c>
      <c r="Q15" s="18">
        <v>651.64</v>
      </c>
      <c r="R15" s="18">
        <v>154.04</v>
      </c>
      <c r="S15" s="18">
        <v>39.200000000000003</v>
      </c>
      <c r="T15" s="18">
        <v>844.88</v>
      </c>
      <c r="U15" s="18">
        <v>0</v>
      </c>
      <c r="V15" s="18">
        <v>0</v>
      </c>
      <c r="W15" s="18">
        <v>0</v>
      </c>
      <c r="X15" s="18">
        <v>0</v>
      </c>
      <c r="Y15" s="18"/>
      <c r="Z15" s="9">
        <f t="shared" si="6"/>
        <v>15455.4</v>
      </c>
      <c r="AA15" s="9">
        <f t="shared" si="7"/>
        <v>1715.07</v>
      </c>
      <c r="AB15" s="9">
        <f t="shared" si="8"/>
        <v>1045.07</v>
      </c>
      <c r="AC15" s="9">
        <f t="shared" si="9"/>
        <v>18215.54</v>
      </c>
    </row>
    <row r="16" spans="1:32" x14ac:dyDescent="0.25">
      <c r="A16" s="17">
        <v>3</v>
      </c>
      <c r="B16" s="17" t="s">
        <v>825</v>
      </c>
      <c r="C16" s="17" t="s">
        <v>816</v>
      </c>
      <c r="D16" s="17" t="s">
        <v>841</v>
      </c>
      <c r="E16" s="17" t="s">
        <v>842</v>
      </c>
      <c r="F16" s="17" t="s">
        <v>75</v>
      </c>
      <c r="G16" s="17" t="s">
        <v>76</v>
      </c>
      <c r="H16" s="17">
        <v>2302</v>
      </c>
      <c r="I16" s="17">
        <v>2203</v>
      </c>
      <c r="J16" s="17">
        <v>99</v>
      </c>
      <c r="K16" s="17" t="s">
        <v>37</v>
      </c>
      <c r="L16" s="18">
        <v>17043.8</v>
      </c>
      <c r="M16" s="18">
        <v>1745.17</v>
      </c>
      <c r="N16" s="18"/>
      <c r="O16" s="18">
        <v>1211.47</v>
      </c>
      <c r="P16" s="18">
        <v>20000.439999999999</v>
      </c>
      <c r="Q16" s="18">
        <v>894.96</v>
      </c>
      <c r="R16" s="18">
        <v>178.56</v>
      </c>
      <c r="S16" s="18">
        <v>58.81</v>
      </c>
      <c r="T16" s="18">
        <v>1132.33</v>
      </c>
      <c r="U16" s="18">
        <v>0</v>
      </c>
      <c r="V16" s="18">
        <v>0</v>
      </c>
      <c r="W16" s="18">
        <v>0</v>
      </c>
      <c r="X16" s="18">
        <v>0</v>
      </c>
      <c r="Y16" s="18"/>
      <c r="Z16" s="9">
        <f t="shared" si="6"/>
        <v>17938.759999999998</v>
      </c>
      <c r="AA16" s="9">
        <f t="shared" si="7"/>
        <v>1923.73</v>
      </c>
      <c r="AB16" s="9">
        <f t="shared" si="8"/>
        <v>1270.28</v>
      </c>
      <c r="AC16" s="9">
        <f t="shared" si="9"/>
        <v>21132.769999999997</v>
      </c>
    </row>
    <row r="17" spans="1:29" x14ac:dyDescent="0.25">
      <c r="A17" s="17">
        <v>4</v>
      </c>
      <c r="B17" s="17" t="s">
        <v>819</v>
      </c>
      <c r="C17" s="17" t="s">
        <v>816</v>
      </c>
      <c r="D17" s="17" t="s">
        <v>843</v>
      </c>
      <c r="E17" s="17" t="s">
        <v>844</v>
      </c>
      <c r="F17" s="17" t="s">
        <v>75</v>
      </c>
      <c r="G17" s="17" t="s">
        <v>845</v>
      </c>
      <c r="H17" s="17">
        <v>1587</v>
      </c>
      <c r="I17" s="17">
        <v>1461</v>
      </c>
      <c r="J17" s="17">
        <v>126</v>
      </c>
      <c r="K17" s="17" t="s">
        <v>37</v>
      </c>
      <c r="L17" s="18">
        <v>29834.45</v>
      </c>
      <c r="M17" s="18">
        <v>971.23</v>
      </c>
      <c r="N17" s="18"/>
      <c r="O17" s="18">
        <v>57.62</v>
      </c>
      <c r="P17" s="18">
        <v>30863.3</v>
      </c>
      <c r="Q17" s="18">
        <v>1456.54</v>
      </c>
      <c r="R17" s="18">
        <v>601</v>
      </c>
      <c r="S17" s="18">
        <v>74.84</v>
      </c>
      <c r="T17" s="18">
        <v>2132.38</v>
      </c>
      <c r="U17" s="18">
        <v>0</v>
      </c>
      <c r="V17" s="18">
        <v>0</v>
      </c>
      <c r="W17" s="18">
        <v>0</v>
      </c>
      <c r="X17" s="18">
        <v>0</v>
      </c>
      <c r="Y17" s="18"/>
      <c r="Z17" s="9">
        <f t="shared" si="6"/>
        <v>31290.99</v>
      </c>
      <c r="AA17" s="9">
        <f t="shared" si="7"/>
        <v>1572.23</v>
      </c>
      <c r="AB17" s="9">
        <f t="shared" si="8"/>
        <v>132.46</v>
      </c>
      <c r="AC17" s="9">
        <f t="shared" si="9"/>
        <v>32995.68</v>
      </c>
    </row>
    <row r="18" spans="1:29" x14ac:dyDescent="0.25">
      <c r="A18" s="17">
        <v>5</v>
      </c>
      <c r="B18" s="17" t="s">
        <v>815</v>
      </c>
      <c r="C18" s="17" t="s">
        <v>816</v>
      </c>
      <c r="D18" s="17" t="s">
        <v>846</v>
      </c>
      <c r="E18" s="17" t="s">
        <v>847</v>
      </c>
      <c r="F18" s="17" t="s">
        <v>75</v>
      </c>
      <c r="G18" s="17" t="s">
        <v>76</v>
      </c>
      <c r="H18" s="17">
        <v>29349</v>
      </c>
      <c r="I18" s="17">
        <v>29349</v>
      </c>
      <c r="J18" s="17">
        <v>139</v>
      </c>
      <c r="K18" s="17" t="s">
        <v>848</v>
      </c>
      <c r="L18" s="18">
        <v>42013.75</v>
      </c>
      <c r="M18" s="18">
        <v>7938.26</v>
      </c>
      <c r="N18" s="18"/>
      <c r="O18" s="18">
        <v>3064.35</v>
      </c>
      <c r="P18" s="18">
        <v>53016.36</v>
      </c>
      <c r="Q18" s="18">
        <v>1184.06</v>
      </c>
      <c r="R18" s="18">
        <v>445.5</v>
      </c>
      <c r="S18" s="18">
        <v>82.57</v>
      </c>
      <c r="T18" s="18">
        <v>1712.13</v>
      </c>
      <c r="U18" s="18">
        <v>0</v>
      </c>
      <c r="V18" s="18">
        <v>0</v>
      </c>
      <c r="W18" s="18">
        <v>0</v>
      </c>
      <c r="X18" s="18">
        <v>0</v>
      </c>
      <c r="Y18" s="18"/>
      <c r="Z18" s="9">
        <f t="shared" si="6"/>
        <v>43197.81</v>
      </c>
      <c r="AA18" s="9">
        <f t="shared" si="7"/>
        <v>8383.76</v>
      </c>
      <c r="AB18" s="9">
        <f t="shared" si="8"/>
        <v>3146.92</v>
      </c>
      <c r="AC18" s="9">
        <f t="shared" si="9"/>
        <v>54728.49</v>
      </c>
    </row>
    <row r="19" spans="1:29" x14ac:dyDescent="0.25">
      <c r="A19" s="17">
        <v>6</v>
      </c>
      <c r="B19" s="17" t="s">
        <v>819</v>
      </c>
      <c r="C19" s="17" t="s">
        <v>816</v>
      </c>
      <c r="D19" s="17" t="s">
        <v>849</v>
      </c>
      <c r="E19" s="17" t="s">
        <v>850</v>
      </c>
      <c r="F19" s="17" t="s">
        <v>75</v>
      </c>
      <c r="G19" s="17" t="s">
        <v>76</v>
      </c>
      <c r="H19" s="17">
        <v>1835</v>
      </c>
      <c r="I19" s="17">
        <v>1610</v>
      </c>
      <c r="J19" s="17">
        <v>225</v>
      </c>
      <c r="K19" s="17" t="s">
        <v>37</v>
      </c>
      <c r="L19" s="18">
        <v>60841.279999999999</v>
      </c>
      <c r="M19" s="18">
        <v>13165.39</v>
      </c>
      <c r="N19" s="18"/>
      <c r="O19" s="18">
        <v>3868.87</v>
      </c>
      <c r="P19" s="18">
        <v>77875.539999999994</v>
      </c>
      <c r="Q19" s="18">
        <v>1911.5</v>
      </c>
      <c r="R19" s="18">
        <v>640.29</v>
      </c>
      <c r="S19" s="18">
        <v>133.65</v>
      </c>
      <c r="T19" s="18">
        <v>2685.44</v>
      </c>
      <c r="U19" s="18">
        <v>0</v>
      </c>
      <c r="V19" s="18">
        <v>0</v>
      </c>
      <c r="W19" s="18">
        <v>0</v>
      </c>
      <c r="X19" s="18">
        <v>0</v>
      </c>
      <c r="Y19" s="18"/>
      <c r="Z19" s="9">
        <f t="shared" si="6"/>
        <v>62752.78</v>
      </c>
      <c r="AA19" s="9">
        <f t="shared" si="7"/>
        <v>13805.68</v>
      </c>
      <c r="AB19" s="9">
        <f t="shared" si="8"/>
        <v>4002.52</v>
      </c>
      <c r="AC19" s="9">
        <f t="shared" si="9"/>
        <v>80560.98</v>
      </c>
    </row>
    <row r="20" spans="1:29" x14ac:dyDescent="0.25">
      <c r="A20" s="17">
        <v>7</v>
      </c>
      <c r="B20" s="17" t="s">
        <v>822</v>
      </c>
      <c r="C20" s="17" t="s">
        <v>816</v>
      </c>
      <c r="D20" s="17" t="s">
        <v>851</v>
      </c>
      <c r="E20" s="17" t="s">
        <v>852</v>
      </c>
      <c r="F20" s="17" t="s">
        <v>75</v>
      </c>
      <c r="G20" s="17" t="s">
        <v>516</v>
      </c>
      <c r="H20" s="17">
        <v>30802</v>
      </c>
      <c r="I20" s="17">
        <v>30528</v>
      </c>
      <c r="J20" s="17">
        <v>274</v>
      </c>
      <c r="K20" s="17" t="s">
        <v>37</v>
      </c>
      <c r="L20" s="18">
        <v>28696.17</v>
      </c>
      <c r="M20" s="18">
        <v>2474.11</v>
      </c>
      <c r="N20" s="18"/>
      <c r="O20" s="18">
        <v>2298.9899999999998</v>
      </c>
      <c r="P20" s="18">
        <v>33469.269999999997</v>
      </c>
      <c r="Q20" s="18">
        <v>2011.96</v>
      </c>
      <c r="R20" s="18">
        <v>299.89999999999998</v>
      </c>
      <c r="S20" s="18">
        <v>162.76</v>
      </c>
      <c r="T20" s="18">
        <v>2474.62</v>
      </c>
      <c r="U20" s="18">
        <v>0</v>
      </c>
      <c r="V20" s="18">
        <v>0</v>
      </c>
      <c r="W20" s="18">
        <v>0</v>
      </c>
      <c r="X20" s="18">
        <v>0</v>
      </c>
      <c r="Y20" s="18"/>
      <c r="Z20" s="9">
        <f t="shared" si="6"/>
        <v>30708.129999999997</v>
      </c>
      <c r="AA20" s="9">
        <f t="shared" si="7"/>
        <v>2774.01</v>
      </c>
      <c r="AB20" s="9">
        <f t="shared" si="8"/>
        <v>2461.75</v>
      </c>
      <c r="AC20" s="9">
        <f t="shared" si="9"/>
        <v>35943.89</v>
      </c>
    </row>
    <row r="21" spans="1:29" x14ac:dyDescent="0.25">
      <c r="A21" s="17">
        <v>8</v>
      </c>
      <c r="B21" s="17" t="s">
        <v>825</v>
      </c>
      <c r="C21" s="17" t="s">
        <v>816</v>
      </c>
      <c r="D21" s="17" t="s">
        <v>853</v>
      </c>
      <c r="E21" s="17" t="s">
        <v>854</v>
      </c>
      <c r="F21" s="17" t="s">
        <v>75</v>
      </c>
      <c r="G21" s="17" t="s">
        <v>76</v>
      </c>
      <c r="H21" s="17">
        <v>826</v>
      </c>
      <c r="I21" s="17">
        <v>765</v>
      </c>
      <c r="J21" s="17">
        <v>61</v>
      </c>
      <c r="K21" s="17" t="s">
        <v>37</v>
      </c>
      <c r="L21" s="18">
        <v>11730.73</v>
      </c>
      <c r="M21" s="18">
        <v>1157.08</v>
      </c>
      <c r="N21" s="18"/>
      <c r="O21" s="18">
        <v>588.85</v>
      </c>
      <c r="P21" s="18">
        <v>13476.66</v>
      </c>
      <c r="Q21" s="18">
        <v>701.44</v>
      </c>
      <c r="R21" s="18">
        <v>119.88</v>
      </c>
      <c r="S21" s="18">
        <v>36.229999999999997</v>
      </c>
      <c r="T21" s="18">
        <v>857.55</v>
      </c>
      <c r="U21" s="18">
        <v>0</v>
      </c>
      <c r="V21" s="18">
        <v>0</v>
      </c>
      <c r="W21" s="18">
        <v>0</v>
      </c>
      <c r="X21" s="18">
        <v>0</v>
      </c>
      <c r="Y21" s="18"/>
      <c r="Z21" s="9">
        <f t="shared" si="6"/>
        <v>12432.17</v>
      </c>
      <c r="AA21" s="9">
        <f t="shared" si="7"/>
        <v>1276.96</v>
      </c>
      <c r="AB21" s="9">
        <f t="shared" si="8"/>
        <v>625.08000000000004</v>
      </c>
      <c r="AC21" s="9">
        <f t="shared" si="9"/>
        <v>14334.21</v>
      </c>
    </row>
    <row r="22" spans="1:29" x14ac:dyDescent="0.25">
      <c r="A22" s="17">
        <v>9</v>
      </c>
      <c r="B22" s="17" t="s">
        <v>815</v>
      </c>
      <c r="C22" s="17" t="s">
        <v>816</v>
      </c>
      <c r="D22" s="17" t="s">
        <v>855</v>
      </c>
      <c r="E22" s="17" t="s">
        <v>856</v>
      </c>
      <c r="F22" s="17" t="s">
        <v>75</v>
      </c>
      <c r="G22" s="17" t="s">
        <v>857</v>
      </c>
      <c r="H22" s="17">
        <v>0</v>
      </c>
      <c r="I22" s="17">
        <v>0</v>
      </c>
      <c r="J22" s="17">
        <v>410</v>
      </c>
      <c r="K22" s="17" t="s">
        <v>107</v>
      </c>
      <c r="L22" s="18">
        <v>98123.56</v>
      </c>
      <c r="M22" s="18">
        <v>5508.72</v>
      </c>
      <c r="N22" s="18"/>
      <c r="O22" s="18">
        <v>1693.71</v>
      </c>
      <c r="P22" s="18">
        <v>105325.99</v>
      </c>
      <c r="Q22" s="18">
        <v>2901.4</v>
      </c>
      <c r="R22" s="18">
        <v>983.49</v>
      </c>
      <c r="S22" s="18">
        <v>243.54</v>
      </c>
      <c r="T22" s="18">
        <v>4128.43</v>
      </c>
      <c r="U22" s="18">
        <v>0</v>
      </c>
      <c r="V22" s="18">
        <v>0</v>
      </c>
      <c r="W22" s="18">
        <v>0</v>
      </c>
      <c r="X22" s="18">
        <v>0</v>
      </c>
      <c r="Y22" s="18"/>
      <c r="Z22" s="9">
        <f t="shared" si="6"/>
        <v>101024.95999999999</v>
      </c>
      <c r="AA22" s="9">
        <f t="shared" si="7"/>
        <v>6492.21</v>
      </c>
      <c r="AB22" s="9">
        <f t="shared" si="8"/>
        <v>1937.25</v>
      </c>
      <c r="AC22" s="9">
        <f t="shared" si="9"/>
        <v>109454.42000000001</v>
      </c>
    </row>
    <row r="23" spans="1:29" x14ac:dyDescent="0.25">
      <c r="A23" s="17">
        <v>10</v>
      </c>
      <c r="B23" s="17" t="s">
        <v>815</v>
      </c>
      <c r="C23" s="17" t="s">
        <v>816</v>
      </c>
      <c r="D23" s="17" t="s">
        <v>858</v>
      </c>
      <c r="E23" s="17" t="s">
        <v>859</v>
      </c>
      <c r="F23" s="17" t="s">
        <v>75</v>
      </c>
      <c r="G23" s="17" t="s">
        <v>857</v>
      </c>
      <c r="H23" s="17">
        <v>2</v>
      </c>
      <c r="I23" s="17">
        <v>0</v>
      </c>
      <c r="J23" s="17">
        <v>410</v>
      </c>
      <c r="K23" s="17" t="s">
        <v>107</v>
      </c>
      <c r="L23" s="18">
        <v>100221.37</v>
      </c>
      <c r="M23" s="18">
        <v>3010.22</v>
      </c>
      <c r="N23" s="18"/>
      <c r="O23" s="18">
        <v>974.16</v>
      </c>
      <c r="P23" s="18">
        <v>104205.75</v>
      </c>
      <c r="Q23" s="18">
        <v>2901.4</v>
      </c>
      <c r="R23" s="18">
        <v>997.28</v>
      </c>
      <c r="S23" s="18">
        <v>243.54</v>
      </c>
      <c r="T23" s="18">
        <v>4142.22</v>
      </c>
      <c r="U23" s="18">
        <v>0</v>
      </c>
      <c r="V23" s="18">
        <v>0</v>
      </c>
      <c r="W23" s="18">
        <v>0</v>
      </c>
      <c r="X23" s="18">
        <v>0</v>
      </c>
      <c r="Y23" s="18"/>
      <c r="Z23" s="9">
        <f t="shared" si="6"/>
        <v>103122.76999999999</v>
      </c>
      <c r="AA23" s="9">
        <f t="shared" si="7"/>
        <v>4007.5</v>
      </c>
      <c r="AB23" s="9">
        <f t="shared" si="8"/>
        <v>1217.7</v>
      </c>
      <c r="AC23" s="9">
        <f t="shared" si="9"/>
        <v>108347.97</v>
      </c>
    </row>
    <row r="24" spans="1:29" x14ac:dyDescent="0.25">
      <c r="A24" s="17">
        <v>11</v>
      </c>
      <c r="B24" s="17" t="s">
        <v>819</v>
      </c>
      <c r="C24" s="17" t="s">
        <v>816</v>
      </c>
      <c r="D24" s="17" t="s">
        <v>860</v>
      </c>
      <c r="E24" s="17" t="s">
        <v>861</v>
      </c>
      <c r="F24" s="17" t="s">
        <v>75</v>
      </c>
      <c r="G24" s="17" t="s">
        <v>862</v>
      </c>
      <c r="H24" s="17">
        <v>0</v>
      </c>
      <c r="I24" s="17">
        <v>0</v>
      </c>
      <c r="J24" s="17">
        <v>410</v>
      </c>
      <c r="K24" s="17" t="s">
        <v>107</v>
      </c>
      <c r="L24" s="18">
        <v>90628.800000000003</v>
      </c>
      <c r="M24" s="18">
        <v>5059.2</v>
      </c>
      <c r="N24" s="18"/>
      <c r="O24" s="18">
        <v>1693.71</v>
      </c>
      <c r="P24" s="18">
        <v>97381.71</v>
      </c>
      <c r="Q24" s="18">
        <v>2901.4</v>
      </c>
      <c r="R24" s="18">
        <v>908.55</v>
      </c>
      <c r="S24" s="18">
        <v>243.54</v>
      </c>
      <c r="T24" s="18">
        <v>4053.49</v>
      </c>
      <c r="U24" s="18">
        <v>0</v>
      </c>
      <c r="V24" s="18">
        <v>0</v>
      </c>
      <c r="W24" s="18">
        <v>0</v>
      </c>
      <c r="X24" s="18">
        <v>0</v>
      </c>
      <c r="Y24" s="18"/>
      <c r="Z24" s="9">
        <f t="shared" si="6"/>
        <v>93530.2</v>
      </c>
      <c r="AA24" s="9">
        <f t="shared" si="7"/>
        <v>5967.75</v>
      </c>
      <c r="AB24" s="9">
        <f t="shared" si="8"/>
        <v>1937.25</v>
      </c>
      <c r="AC24" s="9">
        <f t="shared" si="9"/>
        <v>101435.20000000001</v>
      </c>
    </row>
    <row r="25" spans="1:29" x14ac:dyDescent="0.25">
      <c r="A25" s="17">
        <v>12</v>
      </c>
      <c r="B25" s="17" t="s">
        <v>819</v>
      </c>
      <c r="C25" s="17" t="s">
        <v>816</v>
      </c>
      <c r="D25" s="17" t="s">
        <v>863</v>
      </c>
      <c r="E25" s="17" t="s">
        <v>864</v>
      </c>
      <c r="F25" s="17" t="s">
        <v>75</v>
      </c>
      <c r="G25" s="17" t="s">
        <v>862</v>
      </c>
      <c r="H25" s="17">
        <v>0</v>
      </c>
      <c r="I25" s="17">
        <v>0</v>
      </c>
      <c r="J25" s="17">
        <v>830</v>
      </c>
      <c r="K25" s="17" t="s">
        <v>107</v>
      </c>
      <c r="L25" s="18">
        <v>94754.91</v>
      </c>
      <c r="M25" s="18">
        <v>4524.0200000000004</v>
      </c>
      <c r="N25" s="18"/>
      <c r="O25" s="18">
        <v>2450.16</v>
      </c>
      <c r="P25" s="18">
        <v>101729.09</v>
      </c>
      <c r="Q25" s="18">
        <v>5648.2</v>
      </c>
      <c r="R25" s="18">
        <v>971.02</v>
      </c>
      <c r="S25" s="18">
        <v>493.02</v>
      </c>
      <c r="T25" s="18">
        <v>7112.24</v>
      </c>
      <c r="U25" s="18">
        <v>0</v>
      </c>
      <c r="V25" s="18">
        <v>0</v>
      </c>
      <c r="W25" s="18">
        <v>0</v>
      </c>
      <c r="X25" s="18">
        <v>0</v>
      </c>
      <c r="Y25" s="18"/>
      <c r="Z25" s="9">
        <f t="shared" si="6"/>
        <v>100403.11</v>
      </c>
      <c r="AA25" s="9">
        <f t="shared" si="7"/>
        <v>5495.0400000000009</v>
      </c>
      <c r="AB25" s="9">
        <f t="shared" si="8"/>
        <v>2943.18</v>
      </c>
      <c r="AC25" s="9">
        <f t="shared" si="9"/>
        <v>108841.33</v>
      </c>
    </row>
    <row r="26" spans="1:29" x14ac:dyDescent="0.25">
      <c r="A26" s="17">
        <v>13</v>
      </c>
      <c r="B26" s="17" t="s">
        <v>822</v>
      </c>
      <c r="C26" s="17" t="s">
        <v>816</v>
      </c>
      <c r="D26" s="17" t="s">
        <v>865</v>
      </c>
      <c r="E26" s="17" t="s">
        <v>866</v>
      </c>
      <c r="F26" s="17" t="s">
        <v>75</v>
      </c>
      <c r="G26" s="17" t="s">
        <v>867</v>
      </c>
      <c r="H26" s="17">
        <v>0</v>
      </c>
      <c r="I26" s="17">
        <v>0</v>
      </c>
      <c r="J26" s="17">
        <v>410</v>
      </c>
      <c r="K26" s="17" t="s">
        <v>107</v>
      </c>
      <c r="L26" s="18">
        <v>90814.16</v>
      </c>
      <c r="M26" s="18">
        <v>5047.25</v>
      </c>
      <c r="N26" s="18"/>
      <c r="O26" s="18">
        <v>1693.71</v>
      </c>
      <c r="P26" s="18">
        <v>97555.12</v>
      </c>
      <c r="Q26" s="18">
        <v>2901.4</v>
      </c>
      <c r="R26" s="18">
        <v>910.4</v>
      </c>
      <c r="S26" s="18">
        <v>243.54</v>
      </c>
      <c r="T26" s="18">
        <v>4055.34</v>
      </c>
      <c r="U26" s="18">
        <v>0</v>
      </c>
      <c r="V26" s="18">
        <v>0</v>
      </c>
      <c r="W26" s="18">
        <v>0</v>
      </c>
      <c r="X26" s="18">
        <v>0</v>
      </c>
      <c r="Y26" s="18"/>
      <c r="Z26" s="9">
        <f t="shared" si="6"/>
        <v>93715.56</v>
      </c>
      <c r="AA26" s="9">
        <f t="shared" si="7"/>
        <v>5957.65</v>
      </c>
      <c r="AB26" s="9">
        <f t="shared" si="8"/>
        <v>1937.25</v>
      </c>
      <c r="AC26" s="9">
        <f t="shared" si="9"/>
        <v>101610.45999999999</v>
      </c>
    </row>
    <row r="27" spans="1:29" s="12" customFormat="1" x14ac:dyDescent="0.25">
      <c r="A27" s="10"/>
      <c r="B27" s="10"/>
      <c r="C27" s="10" t="s">
        <v>71</v>
      </c>
      <c r="D27" s="10"/>
      <c r="E27" s="10"/>
      <c r="F27" s="10"/>
      <c r="G27" s="10"/>
      <c r="H27" s="10"/>
      <c r="I27" s="10"/>
      <c r="J27" s="11">
        <f>SUM(J14:J26)</f>
        <v>3669</v>
      </c>
      <c r="K27" s="10"/>
      <c r="L27" s="11">
        <f t="shared" ref="L27:AC27" si="10">SUM(L14:L26)</f>
        <v>708101.68</v>
      </c>
      <c r="M27" s="11">
        <f t="shared" si="10"/>
        <v>55178.8</v>
      </c>
      <c r="N27" s="11"/>
      <c r="O27" s="11">
        <f t="shared" si="10"/>
        <v>22886.26</v>
      </c>
      <c r="P27" s="11">
        <f t="shared" si="10"/>
        <v>786166.73999999987</v>
      </c>
      <c r="Q27" s="11">
        <f t="shared" si="10"/>
        <v>27652.760000000002</v>
      </c>
      <c r="R27" s="11">
        <f t="shared" si="10"/>
        <v>7511.3799999999992</v>
      </c>
      <c r="S27" s="11">
        <f t="shared" si="10"/>
        <v>2179.39</v>
      </c>
      <c r="T27" s="11">
        <f t="shared" si="10"/>
        <v>37343.53</v>
      </c>
      <c r="U27" s="11">
        <f t="shared" si="10"/>
        <v>0</v>
      </c>
      <c r="V27" s="11">
        <f t="shared" si="10"/>
        <v>0</v>
      </c>
      <c r="W27" s="11">
        <f t="shared" si="10"/>
        <v>0</v>
      </c>
      <c r="X27" s="11">
        <f t="shared" si="10"/>
        <v>0</v>
      </c>
      <c r="Y27" s="11">
        <f t="shared" si="10"/>
        <v>0</v>
      </c>
      <c r="Z27" s="11">
        <f t="shared" si="10"/>
        <v>735754.44</v>
      </c>
      <c r="AA27" s="11">
        <f t="shared" si="10"/>
        <v>62690.18</v>
      </c>
      <c r="AB27" s="11">
        <f t="shared" si="10"/>
        <v>25065.65</v>
      </c>
      <c r="AC27" s="11">
        <f t="shared" si="10"/>
        <v>823510.2699999999</v>
      </c>
    </row>
    <row r="28" spans="1:29" s="12" customFormat="1" x14ac:dyDescent="0.25">
      <c r="A28" s="10"/>
      <c r="B28" s="10"/>
      <c r="C28" s="10" t="s">
        <v>119</v>
      </c>
      <c r="D28" s="10"/>
      <c r="E28" s="10"/>
      <c r="F28" s="10"/>
      <c r="G28" s="10"/>
      <c r="H28" s="10"/>
      <c r="I28" s="10"/>
      <c r="J28" s="11">
        <f>J27+J13</f>
        <v>14370</v>
      </c>
      <c r="K28" s="11"/>
      <c r="L28" s="11">
        <f t="shared" ref="L28:AC28" si="11">L27+L13</f>
        <v>1691316.8900000001</v>
      </c>
      <c r="M28" s="11">
        <f t="shared" si="11"/>
        <v>99206.040000000008</v>
      </c>
      <c r="N28" s="11"/>
      <c r="O28" s="11">
        <f t="shared" si="11"/>
        <v>48450.75</v>
      </c>
      <c r="P28" s="11">
        <f t="shared" si="11"/>
        <v>1838973.6800000002</v>
      </c>
      <c r="Q28" s="11">
        <f t="shared" si="11"/>
        <v>87580.65</v>
      </c>
      <c r="R28" s="11">
        <f t="shared" si="11"/>
        <v>16103.74</v>
      </c>
      <c r="S28" s="11">
        <f t="shared" si="11"/>
        <v>6946.6899999999987</v>
      </c>
      <c r="T28" s="11">
        <f t="shared" si="11"/>
        <v>110631.08</v>
      </c>
      <c r="U28" s="11">
        <f t="shared" si="11"/>
        <v>0</v>
      </c>
      <c r="V28" s="11">
        <f t="shared" si="11"/>
        <v>0</v>
      </c>
      <c r="W28" s="11">
        <f t="shared" si="11"/>
        <v>0</v>
      </c>
      <c r="X28" s="11">
        <f t="shared" si="11"/>
        <v>0</v>
      </c>
      <c r="Y28" s="11">
        <f t="shared" si="11"/>
        <v>0</v>
      </c>
      <c r="Z28" s="11">
        <f t="shared" si="11"/>
        <v>1778897.5399999998</v>
      </c>
      <c r="AA28" s="11">
        <f t="shared" si="11"/>
        <v>115309.78</v>
      </c>
      <c r="AB28" s="11">
        <f t="shared" si="11"/>
        <v>55397.440000000002</v>
      </c>
      <c r="AC28" s="11">
        <f t="shared" si="11"/>
        <v>1949604.7599999998</v>
      </c>
    </row>
    <row r="29" spans="1:29" ht="18" customHeight="1" x14ac:dyDescent="0.25"/>
    <row r="30" spans="1:29" ht="18" customHeight="1" x14ac:dyDescent="0.25"/>
    <row r="33" spans="1:32" ht="15.75" x14ac:dyDescent="0.25">
      <c r="E33" s="13" t="s">
        <v>120</v>
      </c>
      <c r="G33" s="14"/>
      <c r="H33" s="14"/>
      <c r="I33" s="14"/>
      <c r="J33" s="14"/>
      <c r="K33" s="14"/>
      <c r="L33" s="13" t="s">
        <v>122</v>
      </c>
      <c r="M33" s="13"/>
      <c r="N33" s="13"/>
      <c r="P33" s="14"/>
      <c r="R33" s="14"/>
      <c r="S33" s="13" t="s">
        <v>121</v>
      </c>
      <c r="U33" s="14"/>
      <c r="V33" s="14"/>
      <c r="X33" s="14"/>
      <c r="Y33" s="14"/>
      <c r="Z33" s="13" t="s">
        <v>123</v>
      </c>
      <c r="AA33" s="14"/>
      <c r="AB33" s="14"/>
      <c r="AC33" s="14"/>
    </row>
    <row r="34" spans="1:32" ht="15.75" x14ac:dyDescent="0.25">
      <c r="E34" s="13" t="s">
        <v>124</v>
      </c>
      <c r="G34" s="14"/>
      <c r="H34" s="14"/>
      <c r="I34" s="14"/>
      <c r="J34" s="14"/>
      <c r="K34" s="14"/>
      <c r="L34" s="13" t="s">
        <v>124</v>
      </c>
      <c r="M34" s="13"/>
      <c r="N34" s="13"/>
      <c r="P34" s="14"/>
      <c r="R34" s="14"/>
      <c r="S34" s="13" t="s">
        <v>124</v>
      </c>
      <c r="U34" s="14"/>
      <c r="V34" s="14"/>
      <c r="X34" s="14"/>
      <c r="Y34" s="14"/>
      <c r="Z34" s="13" t="s">
        <v>124</v>
      </c>
      <c r="AA34" s="14"/>
      <c r="AB34" s="14"/>
      <c r="AC34" s="14"/>
    </row>
    <row r="35" spans="1:32" ht="32.25" customHeight="1" x14ac:dyDescent="0.55000000000000004">
      <c r="A35" s="75" t="s">
        <v>0</v>
      </c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1"/>
      <c r="AE35" s="1"/>
      <c r="AF35" s="1"/>
    </row>
    <row r="36" spans="1:32" ht="21.75" customHeight="1" x14ac:dyDescent="0.4">
      <c r="A36" s="76" t="s">
        <v>1575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2"/>
      <c r="AE36" s="2"/>
      <c r="AF36" s="2"/>
    </row>
    <row r="37" spans="1:32" s="5" customFormat="1" ht="20.25" customHeight="1" x14ac:dyDescent="0.35">
      <c r="A37" s="3" t="s">
        <v>1</v>
      </c>
      <c r="B37" s="4"/>
      <c r="C37" s="3"/>
      <c r="D37" s="3"/>
      <c r="F37" s="3" t="s">
        <v>836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s="7" customFormat="1" ht="90" x14ac:dyDescent="0.25">
      <c r="A38" s="6" t="s">
        <v>3</v>
      </c>
      <c r="B38" s="6" t="s">
        <v>4</v>
      </c>
      <c r="C38" s="6" t="s">
        <v>5</v>
      </c>
      <c r="D38" s="6" t="s">
        <v>6</v>
      </c>
      <c r="E38" s="6" t="s">
        <v>7</v>
      </c>
      <c r="F38" s="6" t="s">
        <v>8</v>
      </c>
      <c r="G38" s="6" t="s">
        <v>9</v>
      </c>
      <c r="H38" s="6" t="s">
        <v>10</v>
      </c>
      <c r="I38" s="6" t="s">
        <v>11</v>
      </c>
      <c r="J38" s="6" t="s">
        <v>12</v>
      </c>
      <c r="K38" s="6" t="s">
        <v>13</v>
      </c>
      <c r="L38" s="6" t="s">
        <v>14</v>
      </c>
      <c r="M38" s="6" t="s">
        <v>15</v>
      </c>
      <c r="N38" s="6"/>
      <c r="O38" s="6" t="s">
        <v>16</v>
      </c>
      <c r="P38" s="6" t="s">
        <v>17</v>
      </c>
      <c r="Q38" s="6" t="s">
        <v>18</v>
      </c>
      <c r="R38" s="6" t="s">
        <v>19</v>
      </c>
      <c r="S38" s="6" t="s">
        <v>20</v>
      </c>
      <c r="T38" s="6" t="s">
        <v>21</v>
      </c>
      <c r="U38" s="6" t="s">
        <v>22</v>
      </c>
      <c r="V38" s="6" t="s">
        <v>23</v>
      </c>
      <c r="W38" s="6" t="s">
        <v>24</v>
      </c>
      <c r="X38" s="6" t="s">
        <v>25</v>
      </c>
      <c r="Y38" s="6" t="s">
        <v>26</v>
      </c>
      <c r="Z38" s="6" t="s">
        <v>27</v>
      </c>
      <c r="AA38" s="6" t="s">
        <v>28</v>
      </c>
      <c r="AB38" s="6" t="s">
        <v>29</v>
      </c>
      <c r="AC38" s="6" t="s">
        <v>30</v>
      </c>
    </row>
    <row r="39" spans="1:32" s="15" customFormat="1" x14ac:dyDescent="0.25">
      <c r="A39" s="17">
        <v>1</v>
      </c>
      <c r="B39" s="17" t="s">
        <v>815</v>
      </c>
      <c r="C39" s="17" t="s">
        <v>1577</v>
      </c>
      <c r="D39" s="17" t="s">
        <v>817</v>
      </c>
      <c r="E39" s="17" t="s">
        <v>818</v>
      </c>
      <c r="F39" s="17" t="s">
        <v>35</v>
      </c>
      <c r="G39" s="17" t="s">
        <v>137</v>
      </c>
      <c r="H39" s="17">
        <v>798</v>
      </c>
      <c r="I39" s="17">
        <v>798</v>
      </c>
      <c r="J39" s="17">
        <v>0</v>
      </c>
      <c r="K39" s="17" t="s">
        <v>59</v>
      </c>
      <c r="L39" s="18">
        <v>35833.64</v>
      </c>
      <c r="M39" s="18">
        <v>6699.54</v>
      </c>
      <c r="N39" s="18"/>
      <c r="O39" s="18">
        <v>1018.84</v>
      </c>
      <c r="P39" s="18">
        <v>43552.02</v>
      </c>
      <c r="Q39" s="18">
        <v>-78.5</v>
      </c>
      <c r="R39" s="18">
        <v>413.03</v>
      </c>
      <c r="S39" s="18">
        <v>0</v>
      </c>
      <c r="T39" s="18">
        <v>334.53</v>
      </c>
      <c r="U39" s="18">
        <v>0</v>
      </c>
      <c r="V39" s="18">
        <v>0</v>
      </c>
      <c r="W39" s="18">
        <v>0</v>
      </c>
      <c r="X39" s="18">
        <v>0</v>
      </c>
      <c r="Y39" s="18"/>
      <c r="Z39" s="9">
        <f t="shared" ref="Z39:Z46" si="12">L39+Q39-V39</f>
        <v>35755.14</v>
      </c>
      <c r="AA39" s="9">
        <f t="shared" ref="AA39:AA46" si="13">M39+R39-W39</f>
        <v>7112.57</v>
      </c>
      <c r="AB39" s="24">
        <f t="shared" ref="AB39:AB46" si="14">O39+S39-X39</f>
        <v>1018.84</v>
      </c>
      <c r="AC39" s="9">
        <f t="shared" ref="AC39:AC46" si="15">P39+T39-Y39</f>
        <v>43886.549999999996</v>
      </c>
    </row>
    <row r="40" spans="1:32" s="15" customFormat="1" x14ac:dyDescent="0.25">
      <c r="A40" s="17">
        <v>2</v>
      </c>
      <c r="B40" s="17" t="s">
        <v>819</v>
      </c>
      <c r="C40" s="17" t="s">
        <v>1577</v>
      </c>
      <c r="D40" s="17" t="s">
        <v>820</v>
      </c>
      <c r="E40" s="17" t="s">
        <v>821</v>
      </c>
      <c r="F40" s="17" t="s">
        <v>35</v>
      </c>
      <c r="G40" s="17" t="s">
        <v>590</v>
      </c>
      <c r="H40" s="17">
        <v>222120</v>
      </c>
      <c r="I40" s="17">
        <v>218116</v>
      </c>
      <c r="J40" s="17">
        <v>4004</v>
      </c>
      <c r="K40" s="17" t="s">
        <v>37</v>
      </c>
      <c r="L40" s="18">
        <v>169129.64</v>
      </c>
      <c r="M40" s="18">
        <v>3915.12</v>
      </c>
      <c r="N40" s="18"/>
      <c r="O40" s="18">
        <v>2760.76</v>
      </c>
      <c r="P40" s="18">
        <v>175805.52</v>
      </c>
      <c r="Q40" s="18">
        <v>21568.67</v>
      </c>
      <c r="R40" s="18">
        <v>1703.81</v>
      </c>
      <c r="S40" s="18">
        <v>1783.78</v>
      </c>
      <c r="T40" s="18">
        <v>25056.26</v>
      </c>
      <c r="U40" s="18">
        <v>0</v>
      </c>
      <c r="V40" s="18">
        <v>153324.12</v>
      </c>
      <c r="W40" s="18">
        <v>3915.12</v>
      </c>
      <c r="X40" s="18">
        <v>2760.76</v>
      </c>
      <c r="Y40" s="18">
        <v>160000</v>
      </c>
      <c r="Z40" s="9">
        <f t="shared" si="12"/>
        <v>37374.19</v>
      </c>
      <c r="AA40" s="9">
        <f t="shared" si="13"/>
        <v>1703.8100000000004</v>
      </c>
      <c r="AB40" s="24">
        <f t="shared" si="14"/>
        <v>1783.7799999999997</v>
      </c>
      <c r="AC40" s="9">
        <f t="shared" si="15"/>
        <v>40861.78</v>
      </c>
    </row>
    <row r="41" spans="1:32" s="15" customFormat="1" x14ac:dyDescent="0.25">
      <c r="A41" s="17">
        <v>3</v>
      </c>
      <c r="B41" s="17" t="s">
        <v>822</v>
      </c>
      <c r="C41" s="17" t="s">
        <v>1577</v>
      </c>
      <c r="D41" s="17" t="s">
        <v>823</v>
      </c>
      <c r="E41" s="17" t="s">
        <v>824</v>
      </c>
      <c r="F41" s="17" t="s">
        <v>35</v>
      </c>
      <c r="G41" s="17" t="s">
        <v>41</v>
      </c>
      <c r="H41" s="17">
        <v>24143</v>
      </c>
      <c r="I41" s="17">
        <v>23620</v>
      </c>
      <c r="J41" s="17">
        <v>1569</v>
      </c>
      <c r="K41" s="17" t="s">
        <v>37</v>
      </c>
      <c r="L41" s="18">
        <v>162921.67000000001</v>
      </c>
      <c r="M41" s="18">
        <v>55.74</v>
      </c>
      <c r="N41" s="18"/>
      <c r="O41" s="18">
        <v>3358.63</v>
      </c>
      <c r="P41" s="18">
        <v>166336.04</v>
      </c>
      <c r="Q41" s="18">
        <v>8366.5400000000009</v>
      </c>
      <c r="R41" s="18">
        <v>0</v>
      </c>
      <c r="S41" s="18">
        <v>698.99</v>
      </c>
      <c r="T41" s="18">
        <v>9065.5300000000007</v>
      </c>
      <c r="U41" s="18">
        <v>0</v>
      </c>
      <c r="V41" s="18">
        <v>0</v>
      </c>
      <c r="W41" s="18">
        <v>0</v>
      </c>
      <c r="X41" s="18">
        <v>0</v>
      </c>
      <c r="Y41" s="18"/>
      <c r="Z41" s="9">
        <f t="shared" si="12"/>
        <v>171288.21000000002</v>
      </c>
      <c r="AA41" s="9">
        <f t="shared" si="13"/>
        <v>55.74</v>
      </c>
      <c r="AB41" s="24">
        <f t="shared" si="14"/>
        <v>4057.62</v>
      </c>
      <c r="AC41" s="9">
        <f t="shared" si="15"/>
        <v>175401.57</v>
      </c>
    </row>
    <row r="42" spans="1:32" s="15" customFormat="1" x14ac:dyDescent="0.25">
      <c r="A42" s="17">
        <v>4</v>
      </c>
      <c r="B42" s="17" t="s">
        <v>825</v>
      </c>
      <c r="C42" s="17" t="s">
        <v>1577</v>
      </c>
      <c r="D42" s="17" t="s">
        <v>826</v>
      </c>
      <c r="E42" s="17" t="s">
        <v>827</v>
      </c>
      <c r="F42" s="17" t="s">
        <v>35</v>
      </c>
      <c r="G42" s="17" t="s">
        <v>590</v>
      </c>
      <c r="H42" s="17">
        <v>400919</v>
      </c>
      <c r="I42" s="17">
        <v>400919</v>
      </c>
      <c r="J42" s="17">
        <v>3782</v>
      </c>
      <c r="K42" s="17" t="s">
        <v>769</v>
      </c>
      <c r="L42" s="18">
        <v>327821.57</v>
      </c>
      <c r="M42" s="18">
        <v>16286.42</v>
      </c>
      <c r="N42" s="18"/>
      <c r="O42" s="18">
        <v>10797.57</v>
      </c>
      <c r="P42" s="18">
        <v>354905.56</v>
      </c>
      <c r="Q42" s="18">
        <v>18558.03</v>
      </c>
      <c r="R42" s="18">
        <v>3402.57</v>
      </c>
      <c r="S42" s="18">
        <v>1684.88</v>
      </c>
      <c r="T42" s="18">
        <v>23645.48</v>
      </c>
      <c r="U42" s="18">
        <v>0</v>
      </c>
      <c r="V42" s="18">
        <v>283497.01</v>
      </c>
      <c r="W42" s="18">
        <v>16286.42</v>
      </c>
      <c r="X42" s="18">
        <v>10797.57</v>
      </c>
      <c r="Y42" s="18">
        <v>310581</v>
      </c>
      <c r="Z42" s="9">
        <f t="shared" si="12"/>
        <v>62882.589999999967</v>
      </c>
      <c r="AA42" s="9">
        <f t="shared" si="13"/>
        <v>3402.5700000000015</v>
      </c>
      <c r="AB42" s="24">
        <f t="shared" si="14"/>
        <v>1684.880000000001</v>
      </c>
      <c r="AC42" s="9">
        <f t="shared" si="15"/>
        <v>67970.039999999979</v>
      </c>
    </row>
    <row r="43" spans="1:32" s="15" customFormat="1" x14ac:dyDescent="0.25">
      <c r="A43" s="17">
        <v>5</v>
      </c>
      <c r="B43" s="17" t="s">
        <v>819</v>
      </c>
      <c r="C43" s="17" t="s">
        <v>1577</v>
      </c>
      <c r="D43" s="17" t="s">
        <v>828</v>
      </c>
      <c r="E43" s="17" t="s">
        <v>829</v>
      </c>
      <c r="F43" s="17" t="s">
        <v>35</v>
      </c>
      <c r="G43" s="17" t="s">
        <v>45</v>
      </c>
      <c r="H43" s="17">
        <v>36475</v>
      </c>
      <c r="I43" s="17">
        <v>33886</v>
      </c>
      <c r="J43" s="17">
        <v>2589</v>
      </c>
      <c r="K43" s="17" t="s">
        <v>37</v>
      </c>
      <c r="L43" s="18">
        <v>225132.9</v>
      </c>
      <c r="M43" s="18">
        <v>11360.91</v>
      </c>
      <c r="N43" s="18"/>
      <c r="O43" s="18">
        <v>5958.11</v>
      </c>
      <c r="P43" s="18">
        <v>242451.92</v>
      </c>
      <c r="Q43" s="18">
        <v>14210.51</v>
      </c>
      <c r="R43" s="18">
        <v>2322.4299999999998</v>
      </c>
      <c r="S43" s="18">
        <v>1153.4000000000001</v>
      </c>
      <c r="T43" s="18">
        <v>17686.34</v>
      </c>
      <c r="U43" s="18">
        <v>0</v>
      </c>
      <c r="V43" s="18">
        <v>0</v>
      </c>
      <c r="W43" s="18">
        <v>0</v>
      </c>
      <c r="X43" s="18">
        <v>0</v>
      </c>
      <c r="Y43" s="18"/>
      <c r="Z43" s="9">
        <f t="shared" si="12"/>
        <v>239343.41</v>
      </c>
      <c r="AA43" s="9">
        <f t="shared" si="13"/>
        <v>13683.34</v>
      </c>
      <c r="AB43" s="24">
        <f t="shared" si="14"/>
        <v>7111.51</v>
      </c>
      <c r="AC43" s="9">
        <f t="shared" si="15"/>
        <v>260138.26</v>
      </c>
    </row>
    <row r="44" spans="1:32" s="15" customFormat="1" x14ac:dyDescent="0.25">
      <c r="A44" s="17">
        <v>6</v>
      </c>
      <c r="B44" s="17" t="s">
        <v>819</v>
      </c>
      <c r="C44" s="17" t="s">
        <v>1577</v>
      </c>
      <c r="D44" s="17" t="s">
        <v>830</v>
      </c>
      <c r="E44" s="17" t="s">
        <v>831</v>
      </c>
      <c r="F44" s="17" t="s">
        <v>35</v>
      </c>
      <c r="G44" s="17" t="s">
        <v>215</v>
      </c>
      <c r="H44" s="17">
        <v>28850</v>
      </c>
      <c r="I44" s="17">
        <v>28850</v>
      </c>
      <c r="J44" s="17">
        <v>0</v>
      </c>
      <c r="K44" s="17" t="s">
        <v>59</v>
      </c>
      <c r="L44" s="18">
        <v>14025.25</v>
      </c>
      <c r="M44" s="18">
        <v>1317.43</v>
      </c>
      <c r="N44" s="18"/>
      <c r="O44" s="18">
        <v>77.959999999999994</v>
      </c>
      <c r="P44" s="18">
        <v>15420.64</v>
      </c>
      <c r="Q44" s="18">
        <v>813.5</v>
      </c>
      <c r="R44" s="18">
        <v>142.30000000000001</v>
      </c>
      <c r="S44" s="18">
        <v>0</v>
      </c>
      <c r="T44" s="18">
        <v>955.8</v>
      </c>
      <c r="U44" s="18">
        <v>0</v>
      </c>
      <c r="V44" s="18">
        <v>0</v>
      </c>
      <c r="W44" s="18">
        <v>0</v>
      </c>
      <c r="X44" s="18">
        <v>0</v>
      </c>
      <c r="Y44" s="18"/>
      <c r="Z44" s="9">
        <f t="shared" si="12"/>
        <v>14838.75</v>
      </c>
      <c r="AA44" s="9">
        <f t="shared" si="13"/>
        <v>1459.73</v>
      </c>
      <c r="AB44" s="24">
        <f t="shared" si="14"/>
        <v>77.959999999999994</v>
      </c>
      <c r="AC44" s="9">
        <f t="shared" si="15"/>
        <v>16376.439999999999</v>
      </c>
    </row>
    <row r="45" spans="1:32" s="15" customFormat="1" x14ac:dyDescent="0.25">
      <c r="A45" s="17">
        <v>7</v>
      </c>
      <c r="B45" s="17" t="s">
        <v>815</v>
      </c>
      <c r="C45" s="17" t="s">
        <v>1577</v>
      </c>
      <c r="D45" s="17" t="s">
        <v>832</v>
      </c>
      <c r="E45" s="17" t="s">
        <v>833</v>
      </c>
      <c r="F45" s="17" t="s">
        <v>35</v>
      </c>
      <c r="G45" s="17" t="s">
        <v>63</v>
      </c>
      <c r="H45" s="17">
        <v>9910</v>
      </c>
      <c r="I45" s="17">
        <v>9910</v>
      </c>
      <c r="J45" s="17">
        <v>0</v>
      </c>
      <c r="K45" s="17" t="s">
        <v>59</v>
      </c>
      <c r="L45" s="18">
        <v>17048.32</v>
      </c>
      <c r="M45" s="18">
        <v>2150.6799999999998</v>
      </c>
      <c r="N45" s="18"/>
      <c r="O45" s="18">
        <v>158.44</v>
      </c>
      <c r="P45" s="18">
        <v>19357.439999999999</v>
      </c>
      <c r="Q45" s="18">
        <v>813.5</v>
      </c>
      <c r="R45" s="18">
        <v>174.37</v>
      </c>
      <c r="S45" s="18">
        <v>0</v>
      </c>
      <c r="T45" s="18">
        <v>987.87</v>
      </c>
      <c r="U45" s="18">
        <v>0</v>
      </c>
      <c r="V45" s="18">
        <v>0</v>
      </c>
      <c r="W45" s="18">
        <v>0</v>
      </c>
      <c r="X45" s="18">
        <v>0</v>
      </c>
      <c r="Y45" s="18"/>
      <c r="Z45" s="9">
        <f t="shared" si="12"/>
        <v>17861.82</v>
      </c>
      <c r="AA45" s="9">
        <f t="shared" si="13"/>
        <v>2325.0499999999997</v>
      </c>
      <c r="AB45" s="24">
        <f t="shared" si="14"/>
        <v>158.44</v>
      </c>
      <c r="AC45" s="9">
        <f t="shared" si="15"/>
        <v>20345.309999999998</v>
      </c>
    </row>
    <row r="46" spans="1:32" s="15" customFormat="1" x14ac:dyDescent="0.25">
      <c r="A46" s="17">
        <v>8</v>
      </c>
      <c r="B46" s="17" t="s">
        <v>819</v>
      </c>
      <c r="C46" s="17" t="s">
        <v>1577</v>
      </c>
      <c r="D46" s="17" t="s">
        <v>834</v>
      </c>
      <c r="E46" s="17" t="s">
        <v>835</v>
      </c>
      <c r="F46" s="17" t="s">
        <v>35</v>
      </c>
      <c r="G46" s="17" t="s">
        <v>63</v>
      </c>
      <c r="H46" s="17">
        <v>22325</v>
      </c>
      <c r="I46" s="17">
        <v>22096</v>
      </c>
      <c r="J46" s="17">
        <v>687</v>
      </c>
      <c r="K46" s="17" t="s">
        <v>37</v>
      </c>
      <c r="L46" s="18">
        <f>1335496.11-1244266</f>
        <v>91230.110000000102</v>
      </c>
      <c r="M46" s="18">
        <v>10833.76</v>
      </c>
      <c r="N46" s="18"/>
      <c r="O46" s="18">
        <v>6201.48</v>
      </c>
      <c r="P46" s="18">
        <f>1352531.35-1244266</f>
        <v>108265.35000000009</v>
      </c>
      <c r="Q46" s="18">
        <v>4039.2</v>
      </c>
      <c r="R46" s="18">
        <v>989.23</v>
      </c>
      <c r="S46" s="18">
        <v>306.06</v>
      </c>
      <c r="T46" s="18">
        <v>5334.49</v>
      </c>
      <c r="U46" s="18">
        <v>0</v>
      </c>
      <c r="V46" s="18">
        <v>0</v>
      </c>
      <c r="W46" s="18">
        <v>0</v>
      </c>
      <c r="X46" s="18">
        <v>0</v>
      </c>
      <c r="Y46" s="18"/>
      <c r="Z46" s="9">
        <f t="shared" si="12"/>
        <v>95269.3100000001</v>
      </c>
      <c r="AA46" s="9">
        <f t="shared" si="13"/>
        <v>11822.99</v>
      </c>
      <c r="AB46" s="24">
        <f t="shared" si="14"/>
        <v>6507.54</v>
      </c>
      <c r="AC46" s="9">
        <f t="shared" si="15"/>
        <v>113599.8400000001</v>
      </c>
    </row>
    <row r="47" spans="1:32" s="22" customForma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>
        <f>SUM(J39:J46)</f>
        <v>12631</v>
      </c>
      <c r="K47" s="19"/>
      <c r="L47" s="20">
        <f t="shared" ref="L47:AC47" si="16">SUM(L39:L46)</f>
        <v>1043143.1000000001</v>
      </c>
      <c r="M47" s="20">
        <f t="shared" si="16"/>
        <v>52619.6</v>
      </c>
      <c r="N47" s="20"/>
      <c r="O47" s="20">
        <f t="shared" si="16"/>
        <v>30331.789999999997</v>
      </c>
      <c r="P47" s="20">
        <f t="shared" si="16"/>
        <v>1126094.49</v>
      </c>
      <c r="Q47" s="20">
        <f t="shared" si="16"/>
        <v>68291.45</v>
      </c>
      <c r="R47" s="20">
        <f t="shared" si="16"/>
        <v>9147.74</v>
      </c>
      <c r="S47" s="20">
        <f t="shared" si="16"/>
        <v>5627.11</v>
      </c>
      <c r="T47" s="20">
        <f t="shared" si="16"/>
        <v>83066.3</v>
      </c>
      <c r="U47" s="20">
        <f t="shared" si="16"/>
        <v>0</v>
      </c>
      <c r="V47" s="20">
        <f t="shared" si="16"/>
        <v>436821.13</v>
      </c>
      <c r="W47" s="20">
        <f t="shared" si="16"/>
        <v>20201.54</v>
      </c>
      <c r="X47" s="20">
        <f t="shared" si="16"/>
        <v>13558.33</v>
      </c>
      <c r="Y47" s="20">
        <f t="shared" si="16"/>
        <v>470581</v>
      </c>
      <c r="Z47" s="20">
        <f t="shared" si="16"/>
        <v>674613.42</v>
      </c>
      <c r="AA47" s="20">
        <f t="shared" si="16"/>
        <v>41565.800000000003</v>
      </c>
      <c r="AB47" s="23">
        <f t="shared" si="16"/>
        <v>22400.57</v>
      </c>
      <c r="AC47" s="23">
        <f t="shared" si="16"/>
        <v>738579.79</v>
      </c>
    </row>
    <row r="48" spans="1:32" s="15" customFormat="1" x14ac:dyDescent="0.25">
      <c r="A48" s="17">
        <v>1</v>
      </c>
      <c r="B48" s="17" t="s">
        <v>825</v>
      </c>
      <c r="C48" s="17" t="s">
        <v>1577</v>
      </c>
      <c r="D48" s="17" t="s">
        <v>837</v>
      </c>
      <c r="E48" s="17" t="s">
        <v>838</v>
      </c>
      <c r="F48" s="17" t="s">
        <v>75</v>
      </c>
      <c r="G48" s="17" t="s">
        <v>76</v>
      </c>
      <c r="H48" s="17">
        <v>22544</v>
      </c>
      <c r="I48" s="17">
        <v>22315</v>
      </c>
      <c r="J48" s="17">
        <v>229</v>
      </c>
      <c r="K48" s="17" t="s">
        <v>37</v>
      </c>
      <c r="L48" s="18">
        <v>30181.8</v>
      </c>
      <c r="M48" s="18">
        <v>3318.59</v>
      </c>
      <c r="N48" s="18"/>
      <c r="O48" s="18">
        <v>2408.94</v>
      </c>
      <c r="P48" s="18">
        <v>35909.33</v>
      </c>
      <c r="Q48" s="18">
        <v>1772.55</v>
      </c>
      <c r="R48" s="18">
        <v>328.79</v>
      </c>
      <c r="S48" s="18">
        <v>136.03</v>
      </c>
      <c r="T48" s="18">
        <v>2237.37</v>
      </c>
      <c r="U48" s="18">
        <v>0</v>
      </c>
      <c r="V48" s="18">
        <v>0</v>
      </c>
      <c r="W48" s="18">
        <v>0</v>
      </c>
      <c r="X48" s="18">
        <v>0</v>
      </c>
      <c r="Y48" s="18"/>
      <c r="Z48" s="9">
        <f t="shared" ref="Z48:Z60" si="17">L48+Q48-V48</f>
        <v>31954.35</v>
      </c>
      <c r="AA48" s="9">
        <f t="shared" ref="AA48:AA60" si="18">M48+R48-W48</f>
        <v>3647.38</v>
      </c>
      <c r="AB48" s="24">
        <f t="shared" ref="AB48:AB60" si="19">O48+S48-X48</f>
        <v>2544.9700000000003</v>
      </c>
      <c r="AC48" s="9">
        <f t="shared" ref="AC48:AC60" si="20">P48+T48-Y48</f>
        <v>38146.700000000004</v>
      </c>
    </row>
    <row r="49" spans="1:29" s="15" customFormat="1" x14ac:dyDescent="0.25">
      <c r="A49" s="17">
        <v>2</v>
      </c>
      <c r="B49" s="17" t="s">
        <v>825</v>
      </c>
      <c r="C49" s="17" t="s">
        <v>1577</v>
      </c>
      <c r="D49" s="17" t="s">
        <v>839</v>
      </c>
      <c r="E49" s="17" t="s">
        <v>840</v>
      </c>
      <c r="F49" s="17" t="s">
        <v>75</v>
      </c>
      <c r="G49" s="17" t="s">
        <v>76</v>
      </c>
      <c r="H49" s="17">
        <v>14894</v>
      </c>
      <c r="I49" s="17">
        <v>14825</v>
      </c>
      <c r="J49" s="17">
        <v>69</v>
      </c>
      <c r="K49" s="17" t="s">
        <v>37</v>
      </c>
      <c r="L49" s="18">
        <v>15455.4</v>
      </c>
      <c r="M49" s="18">
        <v>1715.07</v>
      </c>
      <c r="N49" s="18"/>
      <c r="O49" s="18">
        <v>1045.07</v>
      </c>
      <c r="P49" s="18">
        <v>18215.54</v>
      </c>
      <c r="Q49" s="18">
        <v>703.47</v>
      </c>
      <c r="R49" s="18">
        <v>167.28</v>
      </c>
      <c r="S49" s="18">
        <v>40.99</v>
      </c>
      <c r="T49" s="18">
        <v>911.74</v>
      </c>
      <c r="U49" s="18">
        <v>0</v>
      </c>
      <c r="V49" s="18">
        <v>0</v>
      </c>
      <c r="W49" s="18">
        <v>0</v>
      </c>
      <c r="X49" s="18">
        <v>0</v>
      </c>
      <c r="Y49" s="18"/>
      <c r="Z49" s="9">
        <f t="shared" si="17"/>
        <v>16158.869999999999</v>
      </c>
      <c r="AA49" s="9">
        <f t="shared" si="18"/>
        <v>1882.35</v>
      </c>
      <c r="AB49" s="24">
        <f t="shared" si="19"/>
        <v>1086.06</v>
      </c>
      <c r="AC49" s="9">
        <f t="shared" si="20"/>
        <v>19127.280000000002</v>
      </c>
    </row>
    <row r="50" spans="1:29" s="15" customFormat="1" x14ac:dyDescent="0.25">
      <c r="A50" s="17">
        <v>3</v>
      </c>
      <c r="B50" s="17" t="s">
        <v>825</v>
      </c>
      <c r="C50" s="17" t="s">
        <v>1577</v>
      </c>
      <c r="D50" s="17" t="s">
        <v>841</v>
      </c>
      <c r="E50" s="17" t="s">
        <v>842</v>
      </c>
      <c r="F50" s="17" t="s">
        <v>75</v>
      </c>
      <c r="G50" s="17" t="s">
        <v>76</v>
      </c>
      <c r="H50" s="17">
        <v>2421</v>
      </c>
      <c r="I50" s="17">
        <v>2302</v>
      </c>
      <c r="J50" s="17">
        <v>119</v>
      </c>
      <c r="K50" s="17" t="s">
        <v>37</v>
      </c>
      <c r="L50" s="18">
        <v>17938.759999999998</v>
      </c>
      <c r="M50" s="18">
        <v>1923.73</v>
      </c>
      <c r="N50" s="18"/>
      <c r="O50" s="18">
        <v>1270.28</v>
      </c>
      <c r="P50" s="18">
        <v>21132.77</v>
      </c>
      <c r="Q50" s="18">
        <v>1066.3</v>
      </c>
      <c r="R50" s="18">
        <v>194.04</v>
      </c>
      <c r="S50" s="18">
        <v>70.69</v>
      </c>
      <c r="T50" s="18">
        <v>1331.03</v>
      </c>
      <c r="U50" s="18">
        <v>0</v>
      </c>
      <c r="V50" s="18">
        <v>0</v>
      </c>
      <c r="W50" s="18">
        <v>0</v>
      </c>
      <c r="X50" s="18">
        <v>0</v>
      </c>
      <c r="Y50" s="18"/>
      <c r="Z50" s="9">
        <f t="shared" si="17"/>
        <v>19005.059999999998</v>
      </c>
      <c r="AA50" s="9">
        <f t="shared" si="18"/>
        <v>2117.77</v>
      </c>
      <c r="AB50" s="24">
        <f t="shared" si="19"/>
        <v>1340.97</v>
      </c>
      <c r="AC50" s="9">
        <f t="shared" si="20"/>
        <v>22463.8</v>
      </c>
    </row>
    <row r="51" spans="1:29" s="15" customFormat="1" x14ac:dyDescent="0.25">
      <c r="A51" s="17">
        <v>4</v>
      </c>
      <c r="B51" s="17" t="s">
        <v>819</v>
      </c>
      <c r="C51" s="17" t="s">
        <v>1577</v>
      </c>
      <c r="D51" s="17" t="s">
        <v>843</v>
      </c>
      <c r="E51" s="17" t="s">
        <v>844</v>
      </c>
      <c r="F51" s="17" t="s">
        <v>75</v>
      </c>
      <c r="G51" s="17" t="s">
        <v>845</v>
      </c>
      <c r="H51" s="17">
        <v>1714</v>
      </c>
      <c r="I51" s="17">
        <v>1587</v>
      </c>
      <c r="J51" s="17">
        <v>127</v>
      </c>
      <c r="K51" s="17" t="s">
        <v>37</v>
      </c>
      <c r="L51" s="18">
        <v>31290.99</v>
      </c>
      <c r="M51" s="18">
        <v>1572.23</v>
      </c>
      <c r="N51" s="18"/>
      <c r="O51" s="18">
        <v>132.46</v>
      </c>
      <c r="P51" s="18">
        <v>32995.68</v>
      </c>
      <c r="Q51" s="18">
        <v>1534.63</v>
      </c>
      <c r="R51" s="18">
        <v>317.56</v>
      </c>
      <c r="S51" s="18">
        <v>75.44</v>
      </c>
      <c r="T51" s="18">
        <v>1927.63</v>
      </c>
      <c r="U51" s="18">
        <v>0</v>
      </c>
      <c r="V51" s="18">
        <v>0</v>
      </c>
      <c r="W51" s="18">
        <v>0</v>
      </c>
      <c r="X51" s="18">
        <v>0</v>
      </c>
      <c r="Y51" s="18"/>
      <c r="Z51" s="9">
        <f t="shared" si="17"/>
        <v>32825.620000000003</v>
      </c>
      <c r="AA51" s="9">
        <f t="shared" si="18"/>
        <v>1889.79</v>
      </c>
      <c r="AB51" s="24">
        <f t="shared" si="19"/>
        <v>207.9</v>
      </c>
      <c r="AC51" s="9">
        <f t="shared" si="20"/>
        <v>34923.31</v>
      </c>
    </row>
    <row r="52" spans="1:29" s="15" customFormat="1" x14ac:dyDescent="0.25">
      <c r="A52" s="17">
        <v>5</v>
      </c>
      <c r="B52" s="17" t="s">
        <v>815</v>
      </c>
      <c r="C52" s="17" t="s">
        <v>1577</v>
      </c>
      <c r="D52" s="17" t="s">
        <v>846</v>
      </c>
      <c r="E52" s="17" t="s">
        <v>847</v>
      </c>
      <c r="F52" s="17" t="s">
        <v>75</v>
      </c>
      <c r="G52" s="17" t="s">
        <v>76</v>
      </c>
      <c r="H52" s="17">
        <v>29349</v>
      </c>
      <c r="I52" s="17">
        <v>29349</v>
      </c>
      <c r="J52" s="17">
        <v>139</v>
      </c>
      <c r="K52" s="17" t="s">
        <v>848</v>
      </c>
      <c r="L52" s="18">
        <v>43197.81</v>
      </c>
      <c r="M52" s="18">
        <v>8383.76</v>
      </c>
      <c r="N52" s="18"/>
      <c r="O52" s="18">
        <v>3146.92</v>
      </c>
      <c r="P52" s="18">
        <v>54728.49</v>
      </c>
      <c r="Q52" s="18">
        <v>1234.4000000000001</v>
      </c>
      <c r="R52" s="18">
        <v>472.99</v>
      </c>
      <c r="S52" s="18">
        <v>82.57</v>
      </c>
      <c r="T52" s="18">
        <v>1789.96</v>
      </c>
      <c r="U52" s="18">
        <v>0</v>
      </c>
      <c r="V52" s="18">
        <v>0</v>
      </c>
      <c r="W52" s="18">
        <v>0</v>
      </c>
      <c r="X52" s="18">
        <v>0</v>
      </c>
      <c r="Y52" s="18"/>
      <c r="Z52" s="9">
        <f t="shared" si="17"/>
        <v>44432.21</v>
      </c>
      <c r="AA52" s="9">
        <f t="shared" si="18"/>
        <v>8856.75</v>
      </c>
      <c r="AB52" s="24">
        <f t="shared" si="19"/>
        <v>3229.4900000000002</v>
      </c>
      <c r="AC52" s="9">
        <f t="shared" si="20"/>
        <v>56518.45</v>
      </c>
    </row>
    <row r="53" spans="1:29" s="15" customFormat="1" x14ac:dyDescent="0.25">
      <c r="A53" s="17">
        <v>6</v>
      </c>
      <c r="B53" s="17" t="s">
        <v>819</v>
      </c>
      <c r="C53" s="17" t="s">
        <v>1577</v>
      </c>
      <c r="D53" s="17" t="s">
        <v>849</v>
      </c>
      <c r="E53" s="17" t="s">
        <v>850</v>
      </c>
      <c r="F53" s="17" t="s">
        <v>75</v>
      </c>
      <c r="G53" s="17" t="s">
        <v>76</v>
      </c>
      <c r="H53" s="17">
        <v>1997</v>
      </c>
      <c r="I53" s="17">
        <v>1835</v>
      </c>
      <c r="J53" s="17">
        <v>162</v>
      </c>
      <c r="K53" s="17" t="s">
        <v>37</v>
      </c>
      <c r="L53" s="18">
        <v>62752.78</v>
      </c>
      <c r="M53" s="18">
        <v>13805.68</v>
      </c>
      <c r="N53" s="18"/>
      <c r="O53" s="18">
        <v>4002.52</v>
      </c>
      <c r="P53" s="18">
        <v>80560.98</v>
      </c>
      <c r="Q53" s="18">
        <v>1564.9</v>
      </c>
      <c r="R53" s="18">
        <v>680.26</v>
      </c>
      <c r="S53" s="18">
        <v>96.23</v>
      </c>
      <c r="T53" s="18">
        <v>2341.39</v>
      </c>
      <c r="U53" s="18">
        <v>0</v>
      </c>
      <c r="V53" s="18">
        <v>0</v>
      </c>
      <c r="W53" s="18">
        <v>0</v>
      </c>
      <c r="X53" s="18">
        <v>0</v>
      </c>
      <c r="Y53" s="18"/>
      <c r="Z53" s="9">
        <f t="shared" si="17"/>
        <v>64317.68</v>
      </c>
      <c r="AA53" s="9">
        <f t="shared" si="18"/>
        <v>14485.94</v>
      </c>
      <c r="AB53" s="24">
        <f t="shared" si="19"/>
        <v>4098.75</v>
      </c>
      <c r="AC53" s="9">
        <f t="shared" si="20"/>
        <v>82902.37</v>
      </c>
    </row>
    <row r="54" spans="1:29" s="15" customFormat="1" x14ac:dyDescent="0.25">
      <c r="A54" s="17">
        <v>7</v>
      </c>
      <c r="B54" s="17" t="s">
        <v>822</v>
      </c>
      <c r="C54" s="17" t="s">
        <v>1577</v>
      </c>
      <c r="D54" s="17" t="s">
        <v>851</v>
      </c>
      <c r="E54" s="17" t="s">
        <v>852</v>
      </c>
      <c r="F54" s="17" t="s">
        <v>75</v>
      </c>
      <c r="G54" s="17" t="s">
        <v>516</v>
      </c>
      <c r="H54" s="17">
        <v>31127</v>
      </c>
      <c r="I54" s="17">
        <v>30802</v>
      </c>
      <c r="J54" s="17">
        <v>325</v>
      </c>
      <c r="K54" s="17" t="s">
        <v>37</v>
      </c>
      <c r="L54" s="18">
        <v>30708.13</v>
      </c>
      <c r="M54" s="18">
        <v>2774.01</v>
      </c>
      <c r="N54" s="18"/>
      <c r="O54" s="18">
        <v>2461.75</v>
      </c>
      <c r="P54" s="18">
        <v>35943.89</v>
      </c>
      <c r="Q54" s="18">
        <v>2797.25</v>
      </c>
      <c r="R54" s="18">
        <v>332.6</v>
      </c>
      <c r="S54" s="18">
        <v>193.05</v>
      </c>
      <c r="T54" s="18">
        <v>3322.9</v>
      </c>
      <c r="U54" s="18">
        <v>0</v>
      </c>
      <c r="V54" s="18">
        <v>0</v>
      </c>
      <c r="W54" s="18">
        <v>0</v>
      </c>
      <c r="X54" s="18">
        <v>0</v>
      </c>
      <c r="Y54" s="18"/>
      <c r="Z54" s="9">
        <f t="shared" si="17"/>
        <v>33505.380000000005</v>
      </c>
      <c r="AA54" s="9">
        <f t="shared" si="18"/>
        <v>3106.61</v>
      </c>
      <c r="AB54" s="24">
        <f t="shared" si="19"/>
        <v>2654.8</v>
      </c>
      <c r="AC54" s="9">
        <f t="shared" si="20"/>
        <v>39266.79</v>
      </c>
    </row>
    <row r="55" spans="1:29" s="15" customFormat="1" x14ac:dyDescent="0.25">
      <c r="A55" s="17">
        <v>8</v>
      </c>
      <c r="B55" s="17" t="s">
        <v>825</v>
      </c>
      <c r="C55" s="17" t="s">
        <v>1577</v>
      </c>
      <c r="D55" s="17" t="s">
        <v>853</v>
      </c>
      <c r="E55" s="17" t="s">
        <v>854</v>
      </c>
      <c r="F55" s="17" t="s">
        <v>75</v>
      </c>
      <c r="G55" s="17" t="s">
        <v>76</v>
      </c>
      <c r="H55" s="17">
        <v>898</v>
      </c>
      <c r="I55" s="17">
        <v>826</v>
      </c>
      <c r="J55" s="17">
        <v>72</v>
      </c>
      <c r="K55" s="17" t="s">
        <v>37</v>
      </c>
      <c r="L55" s="18">
        <v>12432.17</v>
      </c>
      <c r="M55" s="18">
        <v>1276.96</v>
      </c>
      <c r="N55" s="18"/>
      <c r="O55" s="18">
        <v>625.08000000000004</v>
      </c>
      <c r="P55" s="18">
        <v>14334.21</v>
      </c>
      <c r="Q55" s="18">
        <v>810.43</v>
      </c>
      <c r="R55" s="18">
        <v>131.47999999999999</v>
      </c>
      <c r="S55" s="18">
        <v>42.77</v>
      </c>
      <c r="T55" s="18">
        <v>984.68</v>
      </c>
      <c r="U55" s="18">
        <v>0</v>
      </c>
      <c r="V55" s="18">
        <v>0</v>
      </c>
      <c r="W55" s="18">
        <v>0</v>
      </c>
      <c r="X55" s="18">
        <v>0</v>
      </c>
      <c r="Y55" s="18"/>
      <c r="Z55" s="9">
        <f t="shared" si="17"/>
        <v>13242.6</v>
      </c>
      <c r="AA55" s="9">
        <f t="shared" si="18"/>
        <v>1408.44</v>
      </c>
      <c r="AB55" s="24">
        <f t="shared" si="19"/>
        <v>667.85</v>
      </c>
      <c r="AC55" s="9">
        <f t="shared" si="20"/>
        <v>15318.89</v>
      </c>
    </row>
    <row r="56" spans="1:29" s="15" customFormat="1" x14ac:dyDescent="0.25">
      <c r="A56" s="17">
        <v>9</v>
      </c>
      <c r="B56" s="17" t="s">
        <v>815</v>
      </c>
      <c r="C56" s="17" t="s">
        <v>1577</v>
      </c>
      <c r="D56" s="17" t="s">
        <v>855</v>
      </c>
      <c r="E56" s="17" t="s">
        <v>856</v>
      </c>
      <c r="F56" s="17" t="s">
        <v>75</v>
      </c>
      <c r="G56" s="17" t="s">
        <v>857</v>
      </c>
      <c r="H56" s="17">
        <v>0</v>
      </c>
      <c r="I56" s="17">
        <v>0</v>
      </c>
      <c r="J56" s="17">
        <v>410</v>
      </c>
      <c r="K56" s="17" t="s">
        <v>107</v>
      </c>
      <c r="L56" s="18">
        <v>101024.96000000001</v>
      </c>
      <c r="M56" s="18">
        <v>6492.21</v>
      </c>
      <c r="N56" s="18"/>
      <c r="O56" s="18">
        <v>1937.25</v>
      </c>
      <c r="P56" s="18">
        <v>109454.42</v>
      </c>
      <c r="Q56" s="18">
        <v>2990.69</v>
      </c>
      <c r="R56" s="18">
        <v>1049.27</v>
      </c>
      <c r="S56" s="18">
        <v>243.54</v>
      </c>
      <c r="T56" s="18">
        <v>4283.5</v>
      </c>
      <c r="U56" s="18">
        <v>0</v>
      </c>
      <c r="V56" s="18">
        <v>0</v>
      </c>
      <c r="W56" s="18">
        <v>0</v>
      </c>
      <c r="X56" s="18">
        <v>0</v>
      </c>
      <c r="Y56" s="18"/>
      <c r="Z56" s="9">
        <f t="shared" si="17"/>
        <v>104015.65000000001</v>
      </c>
      <c r="AA56" s="9">
        <f t="shared" si="18"/>
        <v>7541.48</v>
      </c>
      <c r="AB56" s="24">
        <f t="shared" si="19"/>
        <v>2180.79</v>
      </c>
      <c r="AC56" s="9">
        <f t="shared" si="20"/>
        <v>113737.92</v>
      </c>
    </row>
    <row r="57" spans="1:29" s="15" customFormat="1" x14ac:dyDescent="0.25">
      <c r="A57" s="17">
        <v>10</v>
      </c>
      <c r="B57" s="17" t="s">
        <v>815</v>
      </c>
      <c r="C57" s="17" t="s">
        <v>1577</v>
      </c>
      <c r="D57" s="17" t="s">
        <v>858</v>
      </c>
      <c r="E57" s="17" t="s">
        <v>859</v>
      </c>
      <c r="F57" s="17" t="s">
        <v>75</v>
      </c>
      <c r="G57" s="17" t="s">
        <v>857</v>
      </c>
      <c r="H57" s="17">
        <v>2</v>
      </c>
      <c r="I57" s="17">
        <v>2</v>
      </c>
      <c r="J57" s="17">
        <v>410</v>
      </c>
      <c r="K57" s="17" t="s">
        <v>107</v>
      </c>
      <c r="L57" s="18">
        <v>103122.77</v>
      </c>
      <c r="M57" s="18">
        <v>4007.5</v>
      </c>
      <c r="N57" s="18"/>
      <c r="O57" s="18">
        <v>1217.7</v>
      </c>
      <c r="P57" s="18">
        <v>108347.97</v>
      </c>
      <c r="Q57" s="18">
        <v>2990.69</v>
      </c>
      <c r="R57" s="18">
        <v>1063.51</v>
      </c>
      <c r="S57" s="18">
        <v>243.54</v>
      </c>
      <c r="T57" s="18">
        <v>4297.74</v>
      </c>
      <c r="U57" s="18">
        <v>0</v>
      </c>
      <c r="V57" s="18">
        <v>0</v>
      </c>
      <c r="W57" s="18">
        <v>0</v>
      </c>
      <c r="X57" s="18">
        <v>0</v>
      </c>
      <c r="Y57" s="18"/>
      <c r="Z57" s="9">
        <f t="shared" si="17"/>
        <v>106113.46</v>
      </c>
      <c r="AA57" s="9">
        <f t="shared" si="18"/>
        <v>5071.01</v>
      </c>
      <c r="AB57" s="24">
        <f t="shared" si="19"/>
        <v>1461.24</v>
      </c>
      <c r="AC57" s="9">
        <f t="shared" si="20"/>
        <v>112645.71</v>
      </c>
    </row>
    <row r="58" spans="1:29" s="15" customFormat="1" x14ac:dyDescent="0.25">
      <c r="A58" s="17">
        <v>11</v>
      </c>
      <c r="B58" s="17" t="s">
        <v>819</v>
      </c>
      <c r="C58" s="17" t="s">
        <v>1577</v>
      </c>
      <c r="D58" s="17" t="s">
        <v>860</v>
      </c>
      <c r="E58" s="17" t="s">
        <v>861</v>
      </c>
      <c r="F58" s="17" t="s">
        <v>75</v>
      </c>
      <c r="G58" s="17" t="s">
        <v>862</v>
      </c>
      <c r="H58" s="17">
        <v>0</v>
      </c>
      <c r="I58" s="17">
        <v>0</v>
      </c>
      <c r="J58" s="17">
        <v>410</v>
      </c>
      <c r="K58" s="17" t="s">
        <v>107</v>
      </c>
      <c r="L58" s="18">
        <v>93530.2</v>
      </c>
      <c r="M58" s="18">
        <v>5967.75</v>
      </c>
      <c r="N58" s="18"/>
      <c r="O58" s="18">
        <v>1937.25</v>
      </c>
      <c r="P58" s="18">
        <v>101435.2</v>
      </c>
      <c r="Q58" s="18">
        <v>2990.69</v>
      </c>
      <c r="R58" s="18">
        <v>971.82</v>
      </c>
      <c r="S58" s="18">
        <v>243.54</v>
      </c>
      <c r="T58" s="18">
        <v>4206.05</v>
      </c>
      <c r="U58" s="18">
        <v>0</v>
      </c>
      <c r="V58" s="18">
        <v>0</v>
      </c>
      <c r="W58" s="18">
        <v>0</v>
      </c>
      <c r="X58" s="18">
        <v>0</v>
      </c>
      <c r="Y58" s="18"/>
      <c r="Z58" s="9">
        <f t="shared" si="17"/>
        <v>96520.89</v>
      </c>
      <c r="AA58" s="9">
        <f t="shared" si="18"/>
        <v>6939.57</v>
      </c>
      <c r="AB58" s="24">
        <f t="shared" si="19"/>
        <v>2180.79</v>
      </c>
      <c r="AC58" s="9">
        <f t="shared" si="20"/>
        <v>105641.25</v>
      </c>
    </row>
    <row r="59" spans="1:29" s="15" customFormat="1" x14ac:dyDescent="0.25">
      <c r="A59" s="17">
        <v>12</v>
      </c>
      <c r="B59" s="17" t="s">
        <v>819</v>
      </c>
      <c r="C59" s="17" t="s">
        <v>1577</v>
      </c>
      <c r="D59" s="17" t="s">
        <v>863</v>
      </c>
      <c r="E59" s="17" t="s">
        <v>864</v>
      </c>
      <c r="F59" s="17" t="s">
        <v>75</v>
      </c>
      <c r="G59" s="17" t="s">
        <v>862</v>
      </c>
      <c r="H59" s="17">
        <v>0</v>
      </c>
      <c r="I59" s="17">
        <v>0</v>
      </c>
      <c r="J59" s="17">
        <v>830</v>
      </c>
      <c r="K59" s="17" t="s">
        <v>107</v>
      </c>
      <c r="L59" s="18">
        <v>100403.11</v>
      </c>
      <c r="M59" s="18">
        <v>5495.04</v>
      </c>
      <c r="N59" s="18"/>
      <c r="O59" s="18">
        <v>2943.18</v>
      </c>
      <c r="P59" s="18">
        <v>108841.33</v>
      </c>
      <c r="Q59" s="18">
        <v>5808.47</v>
      </c>
      <c r="R59" s="18">
        <v>1039.25</v>
      </c>
      <c r="S59" s="18">
        <v>493.02</v>
      </c>
      <c r="T59" s="18">
        <v>7340.74</v>
      </c>
      <c r="U59" s="18">
        <v>0</v>
      </c>
      <c r="V59" s="18">
        <v>0</v>
      </c>
      <c r="W59" s="18">
        <v>0</v>
      </c>
      <c r="X59" s="18">
        <v>0</v>
      </c>
      <c r="Y59" s="18"/>
      <c r="Z59" s="9">
        <f t="shared" si="17"/>
        <v>106211.58</v>
      </c>
      <c r="AA59" s="9">
        <f t="shared" si="18"/>
        <v>6534.29</v>
      </c>
      <c r="AB59" s="24">
        <f t="shared" si="19"/>
        <v>3436.2</v>
      </c>
      <c r="AC59" s="9">
        <f t="shared" si="20"/>
        <v>116182.07</v>
      </c>
    </row>
    <row r="60" spans="1:29" s="15" customFormat="1" x14ac:dyDescent="0.25">
      <c r="A60" s="17">
        <v>13</v>
      </c>
      <c r="B60" s="17" t="s">
        <v>822</v>
      </c>
      <c r="C60" s="17" t="s">
        <v>1577</v>
      </c>
      <c r="D60" s="17" t="s">
        <v>865</v>
      </c>
      <c r="E60" s="17" t="s">
        <v>866</v>
      </c>
      <c r="F60" s="17" t="s">
        <v>75</v>
      </c>
      <c r="G60" s="17" t="s">
        <v>867</v>
      </c>
      <c r="H60" s="17">
        <v>0</v>
      </c>
      <c r="I60" s="17">
        <v>0</v>
      </c>
      <c r="J60" s="17">
        <v>410</v>
      </c>
      <c r="K60" s="17" t="s">
        <v>107</v>
      </c>
      <c r="L60" s="18">
        <v>93715.56</v>
      </c>
      <c r="M60" s="18">
        <v>5957.65</v>
      </c>
      <c r="N60" s="18"/>
      <c r="O60" s="18">
        <v>1937.25</v>
      </c>
      <c r="P60" s="18">
        <v>101610.46</v>
      </c>
      <c r="Q60" s="18">
        <v>2990.69</v>
      </c>
      <c r="R60" s="18">
        <v>973.73</v>
      </c>
      <c r="S60" s="18">
        <v>243.54</v>
      </c>
      <c r="T60" s="18">
        <v>4207.96</v>
      </c>
      <c r="U60" s="18">
        <v>0</v>
      </c>
      <c r="V60" s="18">
        <v>0</v>
      </c>
      <c r="W60" s="18">
        <v>0</v>
      </c>
      <c r="X60" s="18">
        <v>0</v>
      </c>
      <c r="Y60" s="18"/>
      <c r="Z60" s="9">
        <f t="shared" si="17"/>
        <v>96706.25</v>
      </c>
      <c r="AA60" s="9">
        <f t="shared" si="18"/>
        <v>6931.3799999999992</v>
      </c>
      <c r="AB60" s="24">
        <f t="shared" si="19"/>
        <v>2180.79</v>
      </c>
      <c r="AC60" s="9">
        <f t="shared" si="20"/>
        <v>105818.42000000001</v>
      </c>
    </row>
    <row r="61" spans="1:29" s="12" customFormat="1" x14ac:dyDescent="0.25">
      <c r="A61" s="10"/>
      <c r="B61" s="10"/>
      <c r="C61" s="10" t="s">
        <v>71</v>
      </c>
      <c r="D61" s="10"/>
      <c r="E61" s="10"/>
      <c r="F61" s="10"/>
      <c r="G61" s="10"/>
      <c r="H61" s="10"/>
      <c r="I61" s="10"/>
      <c r="J61" s="11">
        <f>SUM(J48:J60)</f>
        <v>3712</v>
      </c>
      <c r="K61" s="10"/>
      <c r="L61" s="11">
        <f t="shared" ref="L61:AC61" si="21">SUM(L48:L60)</f>
        <v>735754.44</v>
      </c>
      <c r="M61" s="11">
        <f t="shared" si="21"/>
        <v>62690.18</v>
      </c>
      <c r="N61" s="11"/>
      <c r="O61" s="11">
        <f t="shared" si="21"/>
        <v>25065.65</v>
      </c>
      <c r="P61" s="11">
        <f t="shared" si="21"/>
        <v>823510.2699999999</v>
      </c>
      <c r="Q61" s="11">
        <f t="shared" si="21"/>
        <v>29255.16</v>
      </c>
      <c r="R61" s="11">
        <f t="shared" si="21"/>
        <v>7722.58</v>
      </c>
      <c r="S61" s="11">
        <f t="shared" si="21"/>
        <v>2204.9499999999998</v>
      </c>
      <c r="T61" s="11">
        <f t="shared" si="21"/>
        <v>39182.689999999995</v>
      </c>
      <c r="U61" s="11">
        <f t="shared" si="21"/>
        <v>0</v>
      </c>
      <c r="V61" s="11">
        <f t="shared" si="21"/>
        <v>0</v>
      </c>
      <c r="W61" s="11">
        <f t="shared" si="21"/>
        <v>0</v>
      </c>
      <c r="X61" s="11">
        <f t="shared" si="21"/>
        <v>0</v>
      </c>
      <c r="Y61" s="11">
        <f t="shared" si="21"/>
        <v>0</v>
      </c>
      <c r="Z61" s="11">
        <f t="shared" si="21"/>
        <v>765009.6</v>
      </c>
      <c r="AA61" s="11">
        <f t="shared" si="21"/>
        <v>70412.760000000009</v>
      </c>
      <c r="AB61" s="25">
        <f t="shared" si="21"/>
        <v>27270.600000000002</v>
      </c>
      <c r="AC61" s="11">
        <f t="shared" si="21"/>
        <v>862692.96000000008</v>
      </c>
    </row>
    <row r="62" spans="1:29" s="12" customFormat="1" x14ac:dyDescent="0.25">
      <c r="A62" s="10"/>
      <c r="B62" s="10"/>
      <c r="C62" s="10" t="s">
        <v>119</v>
      </c>
      <c r="D62" s="10"/>
      <c r="E62" s="10"/>
      <c r="F62" s="10"/>
      <c r="G62" s="10"/>
      <c r="H62" s="10"/>
      <c r="I62" s="10"/>
      <c r="J62" s="11">
        <f>J61+J47</f>
        <v>16343</v>
      </c>
      <c r="K62" s="11"/>
      <c r="L62" s="11">
        <f t="shared" ref="L62:AB62" si="22">L61+L47</f>
        <v>1778897.54</v>
      </c>
      <c r="M62" s="11">
        <f t="shared" si="22"/>
        <v>115309.78</v>
      </c>
      <c r="N62" s="11"/>
      <c r="O62" s="11">
        <f t="shared" si="22"/>
        <v>55397.440000000002</v>
      </c>
      <c r="P62" s="11">
        <f t="shared" si="22"/>
        <v>1949604.7599999998</v>
      </c>
      <c r="Q62" s="11">
        <f t="shared" si="22"/>
        <v>97546.61</v>
      </c>
      <c r="R62" s="11">
        <f t="shared" si="22"/>
        <v>16870.32</v>
      </c>
      <c r="S62" s="11">
        <f t="shared" si="22"/>
        <v>7832.0599999999995</v>
      </c>
      <c r="T62" s="11">
        <f t="shared" si="22"/>
        <v>122248.98999999999</v>
      </c>
      <c r="U62" s="11">
        <f t="shared" si="22"/>
        <v>0</v>
      </c>
      <c r="V62" s="11">
        <f t="shared" si="22"/>
        <v>436821.13</v>
      </c>
      <c r="W62" s="11">
        <f t="shared" si="22"/>
        <v>20201.54</v>
      </c>
      <c r="X62" s="11">
        <f t="shared" si="22"/>
        <v>13558.33</v>
      </c>
      <c r="Y62" s="11">
        <f t="shared" si="22"/>
        <v>470581</v>
      </c>
      <c r="Z62" s="11">
        <f t="shared" si="22"/>
        <v>1439623.02</v>
      </c>
      <c r="AA62" s="11">
        <f t="shared" si="22"/>
        <v>111978.56000000001</v>
      </c>
      <c r="AB62" s="11">
        <f t="shared" si="22"/>
        <v>49671.17</v>
      </c>
      <c r="AC62" s="11">
        <f>AC61+AC47</f>
        <v>1601272.75</v>
      </c>
    </row>
    <row r="63" spans="1:29" ht="18" customHeight="1" x14ac:dyDescent="0.25"/>
    <row r="64" spans="1:29" ht="18" customHeight="1" x14ac:dyDescent="0.25"/>
    <row r="67" spans="1:32" ht="15.75" x14ac:dyDescent="0.25">
      <c r="E67" s="13" t="s">
        <v>120</v>
      </c>
      <c r="G67" s="14"/>
      <c r="H67" s="14"/>
      <c r="I67" s="14"/>
      <c r="J67" s="14"/>
      <c r="K67" s="14"/>
      <c r="L67" s="13" t="s">
        <v>122</v>
      </c>
      <c r="M67" s="13"/>
      <c r="N67" s="13"/>
      <c r="P67" s="14"/>
      <c r="R67" s="14"/>
      <c r="S67" s="13" t="s">
        <v>121</v>
      </c>
      <c r="U67" s="14"/>
      <c r="V67" s="14"/>
      <c r="X67" s="14"/>
      <c r="Y67" s="14"/>
      <c r="Z67" s="13" t="s">
        <v>123</v>
      </c>
      <c r="AA67" s="14"/>
      <c r="AB67" s="14"/>
      <c r="AC67" s="14"/>
    </row>
    <row r="68" spans="1:32" ht="15.75" x14ac:dyDescent="0.25">
      <c r="E68" s="13" t="s">
        <v>124</v>
      </c>
      <c r="G68" s="14"/>
      <c r="H68" s="14"/>
      <c r="I68" s="14"/>
      <c r="J68" s="14"/>
      <c r="K68" s="14"/>
      <c r="L68" s="13" t="s">
        <v>124</v>
      </c>
      <c r="M68" s="13"/>
      <c r="N68" s="13"/>
      <c r="P68" s="14"/>
      <c r="R68" s="14"/>
      <c r="S68" s="13" t="s">
        <v>124</v>
      </c>
      <c r="U68" s="14"/>
      <c r="V68" s="14"/>
      <c r="X68" s="14"/>
      <c r="Y68" s="14"/>
      <c r="Z68" s="13" t="s">
        <v>124</v>
      </c>
      <c r="AA68" s="14"/>
      <c r="AB68" s="14"/>
      <c r="AC68" s="14"/>
    </row>
    <row r="71" spans="1:32" ht="32.25" customHeight="1" x14ac:dyDescent="0.55000000000000004">
      <c r="A71" s="75" t="s">
        <v>0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1"/>
      <c r="AE71" s="1"/>
      <c r="AF71" s="1"/>
    </row>
    <row r="72" spans="1:32" ht="21.75" customHeight="1" x14ac:dyDescent="0.4">
      <c r="A72" s="76" t="s">
        <v>1650</v>
      </c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2"/>
      <c r="AE72" s="2"/>
      <c r="AF72" s="2"/>
    </row>
    <row r="73" spans="1:32" s="5" customFormat="1" ht="20.25" customHeight="1" x14ac:dyDescent="0.35">
      <c r="A73" s="3" t="s">
        <v>1</v>
      </c>
      <c r="B73" s="4"/>
      <c r="C73" s="3"/>
      <c r="D73" s="3"/>
      <c r="F73" s="3" t="s">
        <v>836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</row>
    <row r="74" spans="1:32" s="7" customFormat="1" ht="90" x14ac:dyDescent="0.25">
      <c r="A74" s="6" t="s">
        <v>3</v>
      </c>
      <c r="B74" s="6" t="s">
        <v>4</v>
      </c>
      <c r="C74" s="6" t="s">
        <v>5</v>
      </c>
      <c r="D74" s="6" t="s">
        <v>6</v>
      </c>
      <c r="E74" s="6" t="s">
        <v>7</v>
      </c>
      <c r="F74" s="6" t="s">
        <v>8</v>
      </c>
      <c r="G74" s="6" t="s">
        <v>9</v>
      </c>
      <c r="H74" s="6" t="s">
        <v>10</v>
      </c>
      <c r="I74" s="6" t="s">
        <v>11</v>
      </c>
      <c r="J74" s="6" t="s">
        <v>12</v>
      </c>
      <c r="K74" s="6" t="s">
        <v>13</v>
      </c>
      <c r="L74" s="6" t="s">
        <v>14</v>
      </c>
      <c r="M74" s="6" t="s">
        <v>15</v>
      </c>
      <c r="N74" s="6" t="s">
        <v>16</v>
      </c>
      <c r="O74" s="6" t="s">
        <v>17</v>
      </c>
      <c r="P74" s="6" t="s">
        <v>18</v>
      </c>
      <c r="Q74" s="6" t="s">
        <v>19</v>
      </c>
      <c r="R74" s="6" t="s">
        <v>20</v>
      </c>
      <c r="S74" s="6" t="s">
        <v>21</v>
      </c>
      <c r="T74" s="6" t="s">
        <v>22</v>
      </c>
      <c r="U74" s="6" t="s">
        <v>23</v>
      </c>
      <c r="V74" s="6" t="s">
        <v>24</v>
      </c>
      <c r="W74" s="6" t="s">
        <v>25</v>
      </c>
      <c r="X74" s="6" t="s">
        <v>26</v>
      </c>
      <c r="Y74" s="6" t="s">
        <v>27</v>
      </c>
      <c r="Z74" s="6" t="s">
        <v>28</v>
      </c>
      <c r="AA74" s="6" t="s">
        <v>29</v>
      </c>
      <c r="AB74" s="6" t="s">
        <v>30</v>
      </c>
    </row>
    <row r="75" spans="1:32" s="15" customFormat="1" x14ac:dyDescent="0.25">
      <c r="A75" s="17">
        <v>1</v>
      </c>
      <c r="B75" s="17" t="s">
        <v>815</v>
      </c>
      <c r="C75" s="17" t="s">
        <v>816</v>
      </c>
      <c r="D75" s="17" t="s">
        <v>817</v>
      </c>
      <c r="E75" s="17" t="s">
        <v>818</v>
      </c>
      <c r="F75" s="17" t="s">
        <v>35</v>
      </c>
      <c r="G75" s="17" t="s">
        <v>137</v>
      </c>
      <c r="H75" s="17">
        <v>798</v>
      </c>
      <c r="I75" s="17">
        <v>798</v>
      </c>
      <c r="J75" s="17">
        <v>0</v>
      </c>
      <c r="K75" s="17" t="s">
        <v>59</v>
      </c>
      <c r="L75" s="18">
        <v>39097.94</v>
      </c>
      <c r="M75" s="18">
        <v>7112.57</v>
      </c>
      <c r="N75" s="18">
        <v>1018.84</v>
      </c>
      <c r="O75" s="18">
        <v>43886.55</v>
      </c>
      <c r="P75" s="18">
        <v>498.75</v>
      </c>
      <c r="Q75" s="18">
        <v>415.35</v>
      </c>
      <c r="R75" s="18">
        <v>0</v>
      </c>
      <c r="S75" s="18">
        <v>914.1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ref="Y75:Z82" si="23">L75+P75-U75</f>
        <v>39596.69</v>
      </c>
      <c r="Z75" s="9">
        <f t="shared" si="23"/>
        <v>7527.92</v>
      </c>
      <c r="AA75" s="9">
        <f t="shared" ref="AA75" si="24">N75+R75-W75</f>
        <v>1018.84</v>
      </c>
      <c r="AB75" s="9">
        <f t="shared" ref="AB75" si="25">O75+S75-X75</f>
        <v>44800.65</v>
      </c>
    </row>
    <row r="76" spans="1:32" s="15" customFormat="1" x14ac:dyDescent="0.25">
      <c r="A76" s="17">
        <v>2</v>
      </c>
      <c r="B76" s="17" t="s">
        <v>819</v>
      </c>
      <c r="C76" s="17" t="s">
        <v>816</v>
      </c>
      <c r="D76" s="17" t="s">
        <v>820</v>
      </c>
      <c r="E76" s="17" t="s">
        <v>821</v>
      </c>
      <c r="F76" s="17" t="s">
        <v>35</v>
      </c>
      <c r="G76" s="17" t="s">
        <v>590</v>
      </c>
      <c r="H76" s="17">
        <v>226207</v>
      </c>
      <c r="I76" s="17">
        <v>222120</v>
      </c>
      <c r="J76" s="17">
        <v>4087</v>
      </c>
      <c r="K76" s="17" t="s">
        <v>37</v>
      </c>
      <c r="L76" s="18">
        <v>37374.19</v>
      </c>
      <c r="M76" s="18">
        <v>1703.81</v>
      </c>
      <c r="N76" s="18">
        <v>1783.78</v>
      </c>
      <c r="O76" s="18">
        <v>40861.78</v>
      </c>
      <c r="P76" s="18">
        <v>20943.150000000001</v>
      </c>
      <c r="Q76" s="18">
        <v>1180.1400000000001</v>
      </c>
      <c r="R76" s="18">
        <v>1820.76</v>
      </c>
      <c r="S76" s="18">
        <v>23944.05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23"/>
        <v>58317.340000000004</v>
      </c>
      <c r="Z76" s="9">
        <f t="shared" si="23"/>
        <v>2883.95</v>
      </c>
      <c r="AA76" s="9">
        <f t="shared" ref="AA76:AA82" si="26">N76+R76-W76</f>
        <v>3604.54</v>
      </c>
      <c r="AB76" s="9">
        <f t="shared" ref="AB76:AB82" si="27">O76+S76-X76</f>
        <v>64805.83</v>
      </c>
    </row>
    <row r="77" spans="1:32" s="15" customFormat="1" x14ac:dyDescent="0.25">
      <c r="A77" s="17">
        <v>3</v>
      </c>
      <c r="B77" s="17" t="s">
        <v>822</v>
      </c>
      <c r="C77" s="17" t="s">
        <v>816</v>
      </c>
      <c r="D77" s="17" t="s">
        <v>823</v>
      </c>
      <c r="E77" s="17" t="s">
        <v>824</v>
      </c>
      <c r="F77" s="17" t="s">
        <v>35</v>
      </c>
      <c r="G77" s="17" t="s">
        <v>41</v>
      </c>
      <c r="H77" s="17">
        <v>24566</v>
      </c>
      <c r="I77" s="17">
        <v>24143</v>
      </c>
      <c r="J77" s="17">
        <v>1269</v>
      </c>
      <c r="K77" s="17" t="s">
        <v>37</v>
      </c>
      <c r="L77" s="18">
        <v>-31730.04</v>
      </c>
      <c r="M77" s="18">
        <v>55.74</v>
      </c>
      <c r="N77" s="18">
        <v>4057.62</v>
      </c>
      <c r="O77" s="18">
        <v>175401.57</v>
      </c>
      <c r="P77" s="18">
        <v>7635.3</v>
      </c>
      <c r="Q77" s="18">
        <v>0</v>
      </c>
      <c r="R77" s="18">
        <v>565.34</v>
      </c>
      <c r="S77" s="18">
        <v>8200.64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23"/>
        <v>-24094.74</v>
      </c>
      <c r="Z77" s="9">
        <f t="shared" si="23"/>
        <v>55.74</v>
      </c>
      <c r="AA77" s="9">
        <f t="shared" si="26"/>
        <v>4622.96</v>
      </c>
      <c r="AB77" s="9">
        <f t="shared" si="27"/>
        <v>183602.21000000002</v>
      </c>
    </row>
    <row r="78" spans="1:32" s="15" customFormat="1" x14ac:dyDescent="0.25">
      <c r="A78" s="17">
        <v>4</v>
      </c>
      <c r="B78" s="17" t="s">
        <v>825</v>
      </c>
      <c r="C78" s="17" t="s">
        <v>816</v>
      </c>
      <c r="D78" s="17" t="s">
        <v>826</v>
      </c>
      <c r="E78" s="17" t="s">
        <v>827</v>
      </c>
      <c r="F78" s="17" t="s">
        <v>35</v>
      </c>
      <c r="G78" s="17" t="s">
        <v>590</v>
      </c>
      <c r="H78" s="17">
        <v>400919</v>
      </c>
      <c r="I78" s="17">
        <v>400919</v>
      </c>
      <c r="J78" s="17">
        <v>3782</v>
      </c>
      <c r="K78" s="17" t="s">
        <v>769</v>
      </c>
      <c r="L78" s="18">
        <v>62882.59</v>
      </c>
      <c r="M78" s="18">
        <v>3402.57</v>
      </c>
      <c r="N78" s="18">
        <v>1684.88</v>
      </c>
      <c r="O78" s="18">
        <v>67970.039999999994</v>
      </c>
      <c r="P78" s="18">
        <v>19219.650000000001</v>
      </c>
      <c r="Q78" s="18">
        <v>1455.62</v>
      </c>
      <c r="R78" s="18">
        <v>1684.88</v>
      </c>
      <c r="S78" s="18">
        <v>22360.15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23"/>
        <v>82102.239999999991</v>
      </c>
      <c r="Z78" s="9">
        <f t="shared" si="23"/>
        <v>4858.1900000000005</v>
      </c>
      <c r="AA78" s="9">
        <f t="shared" si="26"/>
        <v>3369.76</v>
      </c>
      <c r="AB78" s="9">
        <f t="shared" si="27"/>
        <v>90330.19</v>
      </c>
    </row>
    <row r="79" spans="1:32" s="15" customFormat="1" x14ac:dyDescent="0.25">
      <c r="A79" s="17">
        <v>5</v>
      </c>
      <c r="B79" s="17" t="s">
        <v>819</v>
      </c>
      <c r="C79" s="17" t="s">
        <v>816</v>
      </c>
      <c r="D79" s="17" t="s">
        <v>828</v>
      </c>
      <c r="E79" s="17" t="s">
        <v>829</v>
      </c>
      <c r="F79" s="17" t="s">
        <v>35</v>
      </c>
      <c r="G79" s="17" t="s">
        <v>45</v>
      </c>
      <c r="H79" s="17">
        <v>38888</v>
      </c>
      <c r="I79" s="17">
        <v>36475</v>
      </c>
      <c r="J79" s="17">
        <v>2413</v>
      </c>
      <c r="K79" s="17" t="s">
        <v>37</v>
      </c>
      <c r="L79" s="18">
        <v>239343.41</v>
      </c>
      <c r="M79" s="18">
        <v>13683.34</v>
      </c>
      <c r="N79" s="18">
        <v>7111.51</v>
      </c>
      <c r="O79" s="18">
        <v>260138.26</v>
      </c>
      <c r="P79" s="18">
        <v>12419.35</v>
      </c>
      <c r="Q79" s="18">
        <v>2475</v>
      </c>
      <c r="R79" s="18">
        <v>1074.99</v>
      </c>
      <c r="S79" s="18">
        <v>15969.34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23"/>
        <v>251762.76</v>
      </c>
      <c r="Z79" s="9">
        <f t="shared" si="23"/>
        <v>16158.34</v>
      </c>
      <c r="AA79" s="9">
        <f t="shared" si="26"/>
        <v>8186.5</v>
      </c>
      <c r="AB79" s="9">
        <f t="shared" si="27"/>
        <v>276107.60000000003</v>
      </c>
    </row>
    <row r="80" spans="1:32" s="15" customFormat="1" x14ac:dyDescent="0.25">
      <c r="A80" s="17">
        <v>6</v>
      </c>
      <c r="B80" s="17" t="s">
        <v>819</v>
      </c>
      <c r="C80" s="17" t="s">
        <v>816</v>
      </c>
      <c r="D80" s="17" t="s">
        <v>830</v>
      </c>
      <c r="E80" s="17" t="s">
        <v>831</v>
      </c>
      <c r="F80" s="17" t="s">
        <v>35</v>
      </c>
      <c r="G80" s="17" t="s">
        <v>215</v>
      </c>
      <c r="H80" s="17">
        <v>28850</v>
      </c>
      <c r="I80" s="17">
        <v>28850</v>
      </c>
      <c r="J80" s="17">
        <v>0</v>
      </c>
      <c r="K80" s="17" t="s">
        <v>59</v>
      </c>
      <c r="L80" s="18">
        <v>14838.75</v>
      </c>
      <c r="M80" s="18">
        <v>1459.73</v>
      </c>
      <c r="N80" s="18">
        <v>77.959999999999994</v>
      </c>
      <c r="O80" s="18">
        <v>16376.44</v>
      </c>
      <c r="P80" s="18">
        <v>736.25</v>
      </c>
      <c r="Q80" s="18">
        <v>150.34</v>
      </c>
      <c r="R80" s="18">
        <v>0</v>
      </c>
      <c r="S80" s="18">
        <v>886.59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23"/>
        <v>15575</v>
      </c>
      <c r="Z80" s="9">
        <f t="shared" si="23"/>
        <v>1610.07</v>
      </c>
      <c r="AA80" s="9">
        <f t="shared" si="26"/>
        <v>77.959999999999994</v>
      </c>
      <c r="AB80" s="9">
        <f t="shared" si="27"/>
        <v>17263.03</v>
      </c>
    </row>
    <row r="81" spans="1:28" s="15" customFormat="1" x14ac:dyDescent="0.25">
      <c r="A81" s="17">
        <v>7</v>
      </c>
      <c r="B81" s="17" t="s">
        <v>815</v>
      </c>
      <c r="C81" s="17" t="s">
        <v>816</v>
      </c>
      <c r="D81" s="17" t="s">
        <v>832</v>
      </c>
      <c r="E81" s="17" t="s">
        <v>833</v>
      </c>
      <c r="F81" s="17" t="s">
        <v>35</v>
      </c>
      <c r="G81" s="17" t="s">
        <v>63</v>
      </c>
      <c r="H81" s="17">
        <v>9910</v>
      </c>
      <c r="I81" s="17">
        <v>9910</v>
      </c>
      <c r="J81" s="17">
        <v>0</v>
      </c>
      <c r="K81" s="17" t="s">
        <v>59</v>
      </c>
      <c r="L81" s="18">
        <v>17861.82</v>
      </c>
      <c r="M81" s="18">
        <v>2325.0500000000002</v>
      </c>
      <c r="N81" s="18">
        <v>158.44</v>
      </c>
      <c r="O81" s="18">
        <v>20345.310000000001</v>
      </c>
      <c r="P81" s="18">
        <v>736.25</v>
      </c>
      <c r="Q81" s="18">
        <v>182.41</v>
      </c>
      <c r="R81" s="18">
        <v>0</v>
      </c>
      <c r="S81" s="18">
        <v>918.66</v>
      </c>
      <c r="T81" s="18">
        <v>0</v>
      </c>
      <c r="U81" s="18">
        <v>0</v>
      </c>
      <c r="V81" s="18">
        <v>0</v>
      </c>
      <c r="W81" s="18">
        <v>0</v>
      </c>
      <c r="X81" s="18"/>
      <c r="Y81" s="9">
        <f t="shared" si="23"/>
        <v>18598.07</v>
      </c>
      <c r="Z81" s="9">
        <f t="shared" si="23"/>
        <v>2507.46</v>
      </c>
      <c r="AA81" s="9">
        <f t="shared" si="26"/>
        <v>158.44</v>
      </c>
      <c r="AB81" s="9">
        <f t="shared" si="27"/>
        <v>21263.97</v>
      </c>
    </row>
    <row r="82" spans="1:28" s="15" customFormat="1" x14ac:dyDescent="0.25">
      <c r="A82" s="17">
        <v>8</v>
      </c>
      <c r="B82" s="17" t="s">
        <v>819</v>
      </c>
      <c r="C82" s="17" t="s">
        <v>816</v>
      </c>
      <c r="D82" s="17" t="s">
        <v>834</v>
      </c>
      <c r="E82" s="17" t="s">
        <v>835</v>
      </c>
      <c r="F82" s="17" t="s">
        <v>35</v>
      </c>
      <c r="G82" s="17" t="s">
        <v>63</v>
      </c>
      <c r="H82" s="17">
        <v>22534</v>
      </c>
      <c r="I82" s="17">
        <v>22325</v>
      </c>
      <c r="J82" s="17">
        <v>627</v>
      </c>
      <c r="K82" s="17" t="s">
        <v>37</v>
      </c>
      <c r="L82" s="18">
        <v>95269.31</v>
      </c>
      <c r="M82" s="18">
        <v>11822.99</v>
      </c>
      <c r="N82" s="18">
        <v>6507.54</v>
      </c>
      <c r="O82" s="18">
        <f>1357865.84-1244266</f>
        <v>113599.84000000008</v>
      </c>
      <c r="P82" s="18">
        <v>4219.8999999999996</v>
      </c>
      <c r="Q82" s="18">
        <v>1031.4100000000001</v>
      </c>
      <c r="R82" s="18">
        <v>279.33</v>
      </c>
      <c r="S82" s="18">
        <v>5530.64</v>
      </c>
      <c r="T82" s="18">
        <v>0</v>
      </c>
      <c r="U82" s="18">
        <v>0</v>
      </c>
      <c r="V82" s="18">
        <v>0</v>
      </c>
      <c r="W82" s="18">
        <v>0</v>
      </c>
      <c r="X82" s="18"/>
      <c r="Y82" s="9">
        <f t="shared" si="23"/>
        <v>99489.209999999992</v>
      </c>
      <c r="Z82" s="9">
        <f t="shared" si="23"/>
        <v>12854.4</v>
      </c>
      <c r="AA82" s="9">
        <f t="shared" si="26"/>
        <v>6786.87</v>
      </c>
      <c r="AB82" s="9">
        <f t="shared" si="27"/>
        <v>119130.48000000008</v>
      </c>
    </row>
    <row r="83" spans="1:28" s="22" customFormat="1" x14ac:dyDescent="0.25">
      <c r="A83" s="19"/>
      <c r="B83" s="19"/>
      <c r="C83" s="10" t="s">
        <v>71</v>
      </c>
      <c r="D83" s="19"/>
      <c r="E83" s="19"/>
      <c r="F83" s="19"/>
      <c r="G83" s="19"/>
      <c r="H83" s="19"/>
      <c r="I83" s="19"/>
      <c r="J83" s="19">
        <f>SUM(J75:J82)</f>
        <v>12178</v>
      </c>
      <c r="K83" s="19"/>
      <c r="L83" s="20">
        <f t="shared" ref="L83:AB83" si="28">SUM(L75:L82)</f>
        <v>474937.97</v>
      </c>
      <c r="M83" s="20">
        <f t="shared" si="28"/>
        <v>41565.799999999996</v>
      </c>
      <c r="N83" s="20">
        <f t="shared" ref="N83" si="29">SUM(N75:N82)</f>
        <v>22400.57</v>
      </c>
      <c r="O83" s="20">
        <f t="shared" si="28"/>
        <v>738579.79</v>
      </c>
      <c r="P83" s="20">
        <f t="shared" si="28"/>
        <v>66408.600000000006</v>
      </c>
      <c r="Q83" s="20">
        <f t="shared" si="28"/>
        <v>6890.27</v>
      </c>
      <c r="R83" s="20">
        <f t="shared" si="28"/>
        <v>5425.3</v>
      </c>
      <c r="S83" s="20">
        <f t="shared" si="28"/>
        <v>78724.17</v>
      </c>
      <c r="T83" s="20">
        <f t="shared" si="28"/>
        <v>0</v>
      </c>
      <c r="U83" s="20">
        <f t="shared" si="28"/>
        <v>0</v>
      </c>
      <c r="V83" s="20">
        <f t="shared" si="28"/>
        <v>0</v>
      </c>
      <c r="W83" s="20">
        <f t="shared" si="28"/>
        <v>0</v>
      </c>
      <c r="X83" s="20">
        <f t="shared" si="28"/>
        <v>0</v>
      </c>
      <c r="Y83" s="20">
        <f t="shared" si="28"/>
        <v>541346.56999999995</v>
      </c>
      <c r="Z83" s="20">
        <f t="shared" si="28"/>
        <v>48456.07</v>
      </c>
      <c r="AA83" s="20">
        <f t="shared" si="28"/>
        <v>27825.869999999995</v>
      </c>
      <c r="AB83" s="20">
        <f t="shared" si="28"/>
        <v>817303.9600000002</v>
      </c>
    </row>
    <row r="84" spans="1:28" s="15" customFormat="1" x14ac:dyDescent="0.25">
      <c r="A84" s="17">
        <v>1</v>
      </c>
      <c r="B84" s="17" t="s">
        <v>825</v>
      </c>
      <c r="C84" s="17" t="s">
        <v>816</v>
      </c>
      <c r="D84" s="17" t="s">
        <v>837</v>
      </c>
      <c r="E84" s="17" t="s">
        <v>838</v>
      </c>
      <c r="F84" s="17" t="s">
        <v>75</v>
      </c>
      <c r="G84" s="17" t="s">
        <v>76</v>
      </c>
      <c r="H84" s="17">
        <v>22751</v>
      </c>
      <c r="I84" s="17">
        <v>22544</v>
      </c>
      <c r="J84" s="17">
        <v>207</v>
      </c>
      <c r="K84" s="17" t="s">
        <v>37</v>
      </c>
      <c r="L84" s="18">
        <v>31954.35</v>
      </c>
      <c r="M84" s="18">
        <v>3647.38</v>
      </c>
      <c r="N84" s="18">
        <v>2544.9699999999998</v>
      </c>
      <c r="O84" s="18">
        <v>38146.699999999997</v>
      </c>
      <c r="P84" s="18">
        <v>1586.2</v>
      </c>
      <c r="Q84" s="18">
        <v>347.59</v>
      </c>
      <c r="R84" s="18">
        <v>122.96</v>
      </c>
      <c r="S84" s="18">
        <v>2056.75</v>
      </c>
      <c r="T84" s="18">
        <v>0</v>
      </c>
      <c r="U84" s="18">
        <v>0</v>
      </c>
      <c r="V84" s="18">
        <v>0</v>
      </c>
      <c r="W84" s="18">
        <v>0</v>
      </c>
      <c r="X84" s="18"/>
      <c r="Y84" s="9">
        <f t="shared" ref="Y84:Y96" si="30">L84+P84-U84</f>
        <v>33540.549999999996</v>
      </c>
      <c r="Z84" s="9">
        <f t="shared" ref="Z84:Z96" si="31">M84+Q84-V84</f>
        <v>3994.9700000000003</v>
      </c>
      <c r="AA84" s="9">
        <f t="shared" ref="AA84:AA96" si="32">N84+R84-W84</f>
        <v>2667.93</v>
      </c>
      <c r="AB84" s="9">
        <f t="shared" ref="AB84:AB96" si="33">O84+S84-X84</f>
        <v>40203.449999999997</v>
      </c>
    </row>
    <row r="85" spans="1:28" s="15" customFormat="1" x14ac:dyDescent="0.25">
      <c r="A85" s="17">
        <v>2</v>
      </c>
      <c r="B85" s="17" t="s">
        <v>825</v>
      </c>
      <c r="C85" s="17" t="s">
        <v>816</v>
      </c>
      <c r="D85" s="17" t="s">
        <v>839</v>
      </c>
      <c r="E85" s="17" t="s">
        <v>840</v>
      </c>
      <c r="F85" s="17" t="s">
        <v>75</v>
      </c>
      <c r="G85" s="17" t="s">
        <v>76</v>
      </c>
      <c r="H85" s="17">
        <v>14976</v>
      </c>
      <c r="I85" s="17">
        <v>14894</v>
      </c>
      <c r="J85" s="17">
        <v>82</v>
      </c>
      <c r="K85" s="17" t="s">
        <v>37</v>
      </c>
      <c r="L85" s="18">
        <v>16158.87</v>
      </c>
      <c r="M85" s="18">
        <v>1882.35</v>
      </c>
      <c r="N85" s="18">
        <v>1086.06</v>
      </c>
      <c r="O85" s="18">
        <v>19127.28</v>
      </c>
      <c r="P85" s="18">
        <v>761.2</v>
      </c>
      <c r="Q85" s="18">
        <v>174.72</v>
      </c>
      <c r="R85" s="18">
        <v>48.71</v>
      </c>
      <c r="S85" s="18">
        <v>984.63</v>
      </c>
      <c r="T85" s="18">
        <v>0</v>
      </c>
      <c r="U85" s="18">
        <v>0</v>
      </c>
      <c r="V85" s="18">
        <v>0</v>
      </c>
      <c r="W85" s="18">
        <v>0</v>
      </c>
      <c r="X85" s="18"/>
      <c r="Y85" s="9">
        <f t="shared" si="30"/>
        <v>16920.07</v>
      </c>
      <c r="Z85" s="9">
        <f t="shared" si="31"/>
        <v>2057.0699999999997</v>
      </c>
      <c r="AA85" s="9">
        <f t="shared" si="32"/>
        <v>1134.77</v>
      </c>
      <c r="AB85" s="9">
        <f t="shared" si="33"/>
        <v>20111.91</v>
      </c>
    </row>
    <row r="86" spans="1:28" s="15" customFormat="1" x14ac:dyDescent="0.25">
      <c r="A86" s="17">
        <v>3</v>
      </c>
      <c r="B86" s="17" t="s">
        <v>825</v>
      </c>
      <c r="C86" s="17" t="s">
        <v>816</v>
      </c>
      <c r="D86" s="17" t="s">
        <v>841</v>
      </c>
      <c r="E86" s="17" t="s">
        <v>842</v>
      </c>
      <c r="F86" s="17" t="s">
        <v>75</v>
      </c>
      <c r="G86" s="17" t="s">
        <v>76</v>
      </c>
      <c r="H86" s="17">
        <v>2535</v>
      </c>
      <c r="I86" s="17">
        <v>2421</v>
      </c>
      <c r="J86" s="17">
        <v>114</v>
      </c>
      <c r="K86" s="17" t="s">
        <v>37</v>
      </c>
      <c r="L86" s="18">
        <v>19005.060000000001</v>
      </c>
      <c r="M86" s="18">
        <v>2117.77</v>
      </c>
      <c r="N86" s="18">
        <v>1340.97</v>
      </c>
      <c r="O86" s="18">
        <v>22463.8</v>
      </c>
      <c r="P86" s="18">
        <v>999.9</v>
      </c>
      <c r="Q86" s="18">
        <v>204.93</v>
      </c>
      <c r="R86" s="18">
        <v>67.72</v>
      </c>
      <c r="S86" s="18">
        <v>1272.55</v>
      </c>
      <c r="T86" s="18">
        <v>0</v>
      </c>
      <c r="U86" s="18">
        <v>0</v>
      </c>
      <c r="V86" s="18">
        <v>0</v>
      </c>
      <c r="W86" s="18">
        <v>0</v>
      </c>
      <c r="X86" s="18"/>
      <c r="Y86" s="9">
        <f t="shared" si="30"/>
        <v>20004.960000000003</v>
      </c>
      <c r="Z86" s="9">
        <f t="shared" si="31"/>
        <v>2322.6999999999998</v>
      </c>
      <c r="AA86" s="9">
        <f t="shared" si="32"/>
        <v>1408.69</v>
      </c>
      <c r="AB86" s="9">
        <f t="shared" si="33"/>
        <v>23736.35</v>
      </c>
    </row>
    <row r="87" spans="1:28" s="15" customFormat="1" x14ac:dyDescent="0.25">
      <c r="A87" s="17">
        <v>4</v>
      </c>
      <c r="B87" s="17" t="s">
        <v>819</v>
      </c>
      <c r="C87" s="17" t="s">
        <v>816</v>
      </c>
      <c r="D87" s="17" t="s">
        <v>843</v>
      </c>
      <c r="E87" s="17" t="s">
        <v>844</v>
      </c>
      <c r="F87" s="17" t="s">
        <v>75</v>
      </c>
      <c r="G87" s="17" t="s">
        <v>845</v>
      </c>
      <c r="H87" s="17">
        <v>1810</v>
      </c>
      <c r="I87" s="17">
        <v>1714</v>
      </c>
      <c r="J87" s="17">
        <v>96</v>
      </c>
      <c r="K87" s="17" t="s">
        <v>37</v>
      </c>
      <c r="L87" s="18">
        <v>32825.620000000003</v>
      </c>
      <c r="M87" s="18">
        <v>1889.79</v>
      </c>
      <c r="N87" s="18">
        <v>207.9</v>
      </c>
      <c r="O87" s="18">
        <v>34923.31</v>
      </c>
      <c r="P87" s="18">
        <v>1266.0999999999999</v>
      </c>
      <c r="Q87" s="18">
        <v>333.83</v>
      </c>
      <c r="R87" s="18">
        <v>57.02</v>
      </c>
      <c r="S87" s="18">
        <v>1656.95</v>
      </c>
      <c r="T87" s="18">
        <v>0</v>
      </c>
      <c r="U87" s="18">
        <v>0</v>
      </c>
      <c r="V87" s="18">
        <v>0</v>
      </c>
      <c r="W87" s="18">
        <v>0</v>
      </c>
      <c r="X87" s="18"/>
      <c r="Y87" s="9">
        <f t="shared" si="30"/>
        <v>34091.72</v>
      </c>
      <c r="Z87" s="9">
        <f t="shared" si="31"/>
        <v>2223.62</v>
      </c>
      <c r="AA87" s="9">
        <f t="shared" si="32"/>
        <v>264.92</v>
      </c>
      <c r="AB87" s="9">
        <f t="shared" si="33"/>
        <v>36580.259999999995</v>
      </c>
    </row>
    <row r="88" spans="1:28" s="15" customFormat="1" x14ac:dyDescent="0.25">
      <c r="A88" s="17">
        <v>5</v>
      </c>
      <c r="B88" s="17" t="s">
        <v>815</v>
      </c>
      <c r="C88" s="17" t="s">
        <v>816</v>
      </c>
      <c r="D88" s="17" t="s">
        <v>846</v>
      </c>
      <c r="E88" s="17" t="s">
        <v>847</v>
      </c>
      <c r="F88" s="17" t="s">
        <v>75</v>
      </c>
      <c r="G88" s="17" t="s">
        <v>76</v>
      </c>
      <c r="H88" s="17">
        <v>29349</v>
      </c>
      <c r="I88" s="17">
        <v>29349</v>
      </c>
      <c r="J88" s="17">
        <v>139</v>
      </c>
      <c r="K88" s="17" t="s">
        <v>769</v>
      </c>
      <c r="L88" s="18">
        <v>44432.21</v>
      </c>
      <c r="M88" s="18">
        <v>8856.75</v>
      </c>
      <c r="N88" s="18">
        <v>3229.49</v>
      </c>
      <c r="O88" s="18">
        <v>56518.45</v>
      </c>
      <c r="P88" s="18">
        <v>1192.4000000000001</v>
      </c>
      <c r="Q88" s="18">
        <v>486.36</v>
      </c>
      <c r="R88" s="18">
        <v>82.57</v>
      </c>
      <c r="S88" s="18">
        <v>1761.33</v>
      </c>
      <c r="T88" s="18">
        <v>0</v>
      </c>
      <c r="U88" s="18">
        <v>0</v>
      </c>
      <c r="V88" s="18">
        <v>0</v>
      </c>
      <c r="W88" s="18">
        <v>0</v>
      </c>
      <c r="X88" s="18"/>
      <c r="Y88" s="9">
        <f t="shared" si="30"/>
        <v>45624.61</v>
      </c>
      <c r="Z88" s="9">
        <f t="shared" si="31"/>
        <v>9343.11</v>
      </c>
      <c r="AA88" s="9">
        <f t="shared" si="32"/>
        <v>3312.06</v>
      </c>
      <c r="AB88" s="9">
        <f t="shared" si="33"/>
        <v>58279.78</v>
      </c>
    </row>
    <row r="89" spans="1:28" s="15" customFormat="1" x14ac:dyDescent="0.25">
      <c r="A89" s="17">
        <v>6</v>
      </c>
      <c r="B89" s="17" t="s">
        <v>819</v>
      </c>
      <c r="C89" s="17" t="s">
        <v>816</v>
      </c>
      <c r="D89" s="17" t="s">
        <v>849</v>
      </c>
      <c r="E89" s="17" t="s">
        <v>850</v>
      </c>
      <c r="F89" s="17" t="s">
        <v>75</v>
      </c>
      <c r="G89" s="17" t="s">
        <v>76</v>
      </c>
      <c r="H89" s="17">
        <v>2146</v>
      </c>
      <c r="I89" s="17">
        <v>1997</v>
      </c>
      <c r="J89" s="17">
        <v>149</v>
      </c>
      <c r="K89" s="17" t="s">
        <v>37</v>
      </c>
      <c r="L89" s="18">
        <v>64317.68</v>
      </c>
      <c r="M89" s="18">
        <v>14485.94</v>
      </c>
      <c r="N89" s="18">
        <v>4098.75</v>
      </c>
      <c r="O89" s="18">
        <v>82902.37</v>
      </c>
      <c r="P89" s="18">
        <v>1423.4</v>
      </c>
      <c r="Q89" s="18">
        <v>699.21</v>
      </c>
      <c r="R89" s="18">
        <v>88.51</v>
      </c>
      <c r="S89" s="18">
        <v>2211.12</v>
      </c>
      <c r="T89" s="18">
        <v>0</v>
      </c>
      <c r="U89" s="18">
        <v>0</v>
      </c>
      <c r="V89" s="18">
        <v>0</v>
      </c>
      <c r="W89" s="18">
        <v>0</v>
      </c>
      <c r="X89" s="18"/>
      <c r="Y89" s="9">
        <f t="shared" si="30"/>
        <v>65741.08</v>
      </c>
      <c r="Z89" s="9">
        <f t="shared" si="31"/>
        <v>15185.150000000001</v>
      </c>
      <c r="AA89" s="9">
        <f t="shared" si="32"/>
        <v>4187.26</v>
      </c>
      <c r="AB89" s="9">
        <f t="shared" si="33"/>
        <v>85113.489999999991</v>
      </c>
    </row>
    <row r="90" spans="1:28" s="15" customFormat="1" x14ac:dyDescent="0.25">
      <c r="A90" s="17">
        <v>7</v>
      </c>
      <c r="B90" s="17" t="s">
        <v>822</v>
      </c>
      <c r="C90" s="17" t="s">
        <v>816</v>
      </c>
      <c r="D90" s="17" t="s">
        <v>851</v>
      </c>
      <c r="E90" s="17" t="s">
        <v>852</v>
      </c>
      <c r="F90" s="17" t="s">
        <v>75</v>
      </c>
      <c r="G90" s="17" t="s">
        <v>516</v>
      </c>
      <c r="H90" s="17">
        <v>31424</v>
      </c>
      <c r="I90" s="17">
        <v>31127</v>
      </c>
      <c r="J90" s="17">
        <v>297</v>
      </c>
      <c r="K90" s="17" t="s">
        <v>37</v>
      </c>
      <c r="L90" s="18">
        <v>33505.379999999997</v>
      </c>
      <c r="M90" s="18">
        <v>3106.61</v>
      </c>
      <c r="N90" s="18">
        <v>2654.8</v>
      </c>
      <c r="O90" s="18">
        <v>39266.79</v>
      </c>
      <c r="P90" s="18">
        <v>2180.1999999999998</v>
      </c>
      <c r="Q90" s="18">
        <v>359.71</v>
      </c>
      <c r="R90" s="18">
        <v>176.42</v>
      </c>
      <c r="S90" s="18">
        <v>2716.33</v>
      </c>
      <c r="T90" s="18">
        <v>0</v>
      </c>
      <c r="U90" s="18">
        <v>0</v>
      </c>
      <c r="V90" s="18">
        <v>0</v>
      </c>
      <c r="W90" s="18">
        <v>0</v>
      </c>
      <c r="X90" s="18"/>
      <c r="Y90" s="9">
        <f t="shared" si="30"/>
        <v>35685.579999999994</v>
      </c>
      <c r="Z90" s="9">
        <f t="shared" si="31"/>
        <v>3466.32</v>
      </c>
      <c r="AA90" s="9">
        <f t="shared" si="32"/>
        <v>2831.2200000000003</v>
      </c>
      <c r="AB90" s="9">
        <f t="shared" si="33"/>
        <v>41983.12</v>
      </c>
    </row>
    <row r="91" spans="1:28" s="15" customFormat="1" x14ac:dyDescent="0.25">
      <c r="A91" s="17">
        <v>8</v>
      </c>
      <c r="B91" s="17" t="s">
        <v>825</v>
      </c>
      <c r="C91" s="17" t="s">
        <v>816</v>
      </c>
      <c r="D91" s="17" t="s">
        <v>853</v>
      </c>
      <c r="E91" s="17" t="s">
        <v>854</v>
      </c>
      <c r="F91" s="17" t="s">
        <v>75</v>
      </c>
      <c r="G91" s="17" t="s">
        <v>76</v>
      </c>
      <c r="H91" s="17">
        <v>963</v>
      </c>
      <c r="I91" s="17">
        <v>898</v>
      </c>
      <c r="J91" s="17">
        <v>65</v>
      </c>
      <c r="K91" s="17" t="s">
        <v>37</v>
      </c>
      <c r="L91" s="18">
        <v>13242.6</v>
      </c>
      <c r="M91" s="18">
        <v>1408.44</v>
      </c>
      <c r="N91" s="18">
        <v>667.85</v>
      </c>
      <c r="O91" s="18">
        <v>15318.89</v>
      </c>
      <c r="P91" s="18">
        <v>731.5</v>
      </c>
      <c r="Q91" s="18">
        <v>139.75</v>
      </c>
      <c r="R91" s="18">
        <v>38.61</v>
      </c>
      <c r="S91" s="18">
        <v>909.86</v>
      </c>
      <c r="T91" s="18">
        <v>0</v>
      </c>
      <c r="U91" s="18">
        <v>0</v>
      </c>
      <c r="V91" s="18">
        <v>0</v>
      </c>
      <c r="W91" s="18">
        <v>0</v>
      </c>
      <c r="X91" s="18"/>
      <c r="Y91" s="9">
        <f t="shared" si="30"/>
        <v>13974.1</v>
      </c>
      <c r="Z91" s="9">
        <f t="shared" si="31"/>
        <v>1548.19</v>
      </c>
      <c r="AA91" s="9">
        <f t="shared" si="32"/>
        <v>706.46</v>
      </c>
      <c r="AB91" s="9">
        <f t="shared" si="33"/>
        <v>16228.75</v>
      </c>
    </row>
    <row r="92" spans="1:28" s="15" customFormat="1" x14ac:dyDescent="0.25">
      <c r="A92" s="17">
        <v>9</v>
      </c>
      <c r="B92" s="17" t="s">
        <v>815</v>
      </c>
      <c r="C92" s="17" t="s">
        <v>816</v>
      </c>
      <c r="D92" s="17" t="s">
        <v>855</v>
      </c>
      <c r="E92" s="17" t="s">
        <v>856</v>
      </c>
      <c r="F92" s="17" t="s">
        <v>75</v>
      </c>
      <c r="G92" s="17" t="s">
        <v>857</v>
      </c>
      <c r="H92" s="17">
        <v>0</v>
      </c>
      <c r="I92" s="17">
        <v>0</v>
      </c>
      <c r="J92" s="17">
        <v>410</v>
      </c>
      <c r="K92" s="17" t="s">
        <v>107</v>
      </c>
      <c r="L92" s="18">
        <v>104015.65</v>
      </c>
      <c r="M92" s="18">
        <v>7541.48</v>
      </c>
      <c r="N92" s="18">
        <v>2180.79</v>
      </c>
      <c r="O92" s="18">
        <v>113737.92</v>
      </c>
      <c r="P92" s="18">
        <v>2926</v>
      </c>
      <c r="Q92" s="18">
        <v>1082.27</v>
      </c>
      <c r="R92" s="18">
        <v>243.54</v>
      </c>
      <c r="S92" s="18">
        <v>4251.8100000000004</v>
      </c>
      <c r="T92" s="18">
        <v>0</v>
      </c>
      <c r="U92" s="18">
        <v>0</v>
      </c>
      <c r="V92" s="18">
        <v>0</v>
      </c>
      <c r="W92" s="18">
        <v>0</v>
      </c>
      <c r="X92" s="18"/>
      <c r="Y92" s="9">
        <f t="shared" si="30"/>
        <v>106941.65</v>
      </c>
      <c r="Z92" s="9">
        <f t="shared" si="31"/>
        <v>8623.75</v>
      </c>
      <c r="AA92" s="9">
        <f t="shared" si="32"/>
        <v>2424.33</v>
      </c>
      <c r="AB92" s="9">
        <f t="shared" si="33"/>
        <v>117989.73</v>
      </c>
    </row>
    <row r="93" spans="1:28" s="15" customFormat="1" x14ac:dyDescent="0.25">
      <c r="A93" s="17">
        <v>10</v>
      </c>
      <c r="B93" s="17" t="s">
        <v>815</v>
      </c>
      <c r="C93" s="17" t="s">
        <v>816</v>
      </c>
      <c r="D93" s="17" t="s">
        <v>858</v>
      </c>
      <c r="E93" s="17" t="s">
        <v>859</v>
      </c>
      <c r="F93" s="17" t="s">
        <v>75</v>
      </c>
      <c r="G93" s="17" t="s">
        <v>857</v>
      </c>
      <c r="H93" s="17">
        <v>2</v>
      </c>
      <c r="I93" s="17">
        <v>2</v>
      </c>
      <c r="J93" s="17">
        <v>410</v>
      </c>
      <c r="K93" s="17" t="s">
        <v>107</v>
      </c>
      <c r="L93" s="18">
        <v>106113.46</v>
      </c>
      <c r="M93" s="18">
        <v>5071.01</v>
      </c>
      <c r="N93" s="18">
        <v>1461.24</v>
      </c>
      <c r="O93" s="18">
        <v>112645.71</v>
      </c>
      <c r="P93" s="18">
        <v>2926</v>
      </c>
      <c r="Q93" s="18">
        <v>1096.51</v>
      </c>
      <c r="R93" s="18">
        <v>243.54</v>
      </c>
      <c r="S93" s="18">
        <v>4266.05</v>
      </c>
      <c r="T93" s="18">
        <v>0</v>
      </c>
      <c r="U93" s="18">
        <v>0</v>
      </c>
      <c r="V93" s="18">
        <v>0</v>
      </c>
      <c r="W93" s="18">
        <v>0</v>
      </c>
      <c r="X93" s="18"/>
      <c r="Y93" s="9">
        <f t="shared" si="30"/>
        <v>109039.46</v>
      </c>
      <c r="Z93" s="9">
        <f t="shared" si="31"/>
        <v>6167.52</v>
      </c>
      <c r="AA93" s="9">
        <f t="shared" si="32"/>
        <v>1704.78</v>
      </c>
      <c r="AB93" s="9">
        <f t="shared" si="33"/>
        <v>116911.76000000001</v>
      </c>
    </row>
    <row r="94" spans="1:28" s="15" customFormat="1" x14ac:dyDescent="0.25">
      <c r="A94" s="17">
        <v>11</v>
      </c>
      <c r="B94" s="17" t="s">
        <v>819</v>
      </c>
      <c r="C94" s="17" t="s">
        <v>816</v>
      </c>
      <c r="D94" s="17" t="s">
        <v>860</v>
      </c>
      <c r="E94" s="17" t="s">
        <v>861</v>
      </c>
      <c r="F94" s="17" t="s">
        <v>75</v>
      </c>
      <c r="G94" s="17" t="s">
        <v>862</v>
      </c>
      <c r="H94" s="17">
        <v>0</v>
      </c>
      <c r="I94" s="17">
        <v>0</v>
      </c>
      <c r="J94" s="17">
        <v>410</v>
      </c>
      <c r="K94" s="17" t="s">
        <v>107</v>
      </c>
      <c r="L94" s="18">
        <v>96520.89</v>
      </c>
      <c r="M94" s="18">
        <v>6939.57</v>
      </c>
      <c r="N94" s="18">
        <v>2180.79</v>
      </c>
      <c r="O94" s="18">
        <v>105641.25</v>
      </c>
      <c r="P94" s="18">
        <v>2926</v>
      </c>
      <c r="Q94" s="18">
        <v>1004.83</v>
      </c>
      <c r="R94" s="18">
        <v>243.54</v>
      </c>
      <c r="S94" s="18">
        <v>4174.37</v>
      </c>
      <c r="T94" s="18">
        <v>0</v>
      </c>
      <c r="U94" s="18">
        <v>0</v>
      </c>
      <c r="V94" s="18">
        <v>0</v>
      </c>
      <c r="W94" s="18">
        <v>0</v>
      </c>
      <c r="X94" s="18"/>
      <c r="Y94" s="9">
        <f t="shared" si="30"/>
        <v>99446.89</v>
      </c>
      <c r="Z94" s="9">
        <f t="shared" si="31"/>
        <v>7944.4</v>
      </c>
      <c r="AA94" s="9">
        <f t="shared" si="32"/>
        <v>2424.33</v>
      </c>
      <c r="AB94" s="9">
        <f t="shared" si="33"/>
        <v>109815.62</v>
      </c>
    </row>
    <row r="95" spans="1:28" s="15" customFormat="1" x14ac:dyDescent="0.25">
      <c r="A95" s="17">
        <v>12</v>
      </c>
      <c r="B95" s="17" t="s">
        <v>819</v>
      </c>
      <c r="C95" s="17" t="s">
        <v>816</v>
      </c>
      <c r="D95" s="17" t="s">
        <v>863</v>
      </c>
      <c r="E95" s="17" t="s">
        <v>864</v>
      </c>
      <c r="F95" s="17" t="s">
        <v>75</v>
      </c>
      <c r="G95" s="17" t="s">
        <v>862</v>
      </c>
      <c r="H95" s="17">
        <v>0</v>
      </c>
      <c r="I95" s="17">
        <v>0</v>
      </c>
      <c r="J95" s="17">
        <v>830</v>
      </c>
      <c r="K95" s="17" t="s">
        <v>107</v>
      </c>
      <c r="L95" s="18">
        <v>106211.58</v>
      </c>
      <c r="M95" s="18">
        <v>6534.29</v>
      </c>
      <c r="N95" s="18">
        <v>3436.2</v>
      </c>
      <c r="O95" s="18">
        <v>116182.07</v>
      </c>
      <c r="P95" s="18">
        <v>5698</v>
      </c>
      <c r="Q95" s="18">
        <v>1103.6199999999999</v>
      </c>
      <c r="R95" s="18">
        <v>493.02</v>
      </c>
      <c r="S95" s="18">
        <v>7294.64</v>
      </c>
      <c r="T95" s="18">
        <v>0</v>
      </c>
      <c r="U95" s="18">
        <v>0</v>
      </c>
      <c r="V95" s="18">
        <v>0</v>
      </c>
      <c r="W95" s="18">
        <v>0</v>
      </c>
      <c r="X95" s="18"/>
      <c r="Y95" s="9">
        <f t="shared" si="30"/>
        <v>111909.58</v>
      </c>
      <c r="Z95" s="9">
        <f t="shared" si="31"/>
        <v>7637.91</v>
      </c>
      <c r="AA95" s="9">
        <f t="shared" si="32"/>
        <v>3929.22</v>
      </c>
      <c r="AB95" s="9">
        <f t="shared" si="33"/>
        <v>123476.71</v>
      </c>
    </row>
    <row r="96" spans="1:28" s="15" customFormat="1" x14ac:dyDescent="0.25">
      <c r="A96" s="17">
        <v>13</v>
      </c>
      <c r="B96" s="17" t="s">
        <v>822</v>
      </c>
      <c r="C96" s="17" t="s">
        <v>816</v>
      </c>
      <c r="D96" s="17" t="s">
        <v>865</v>
      </c>
      <c r="E96" s="17" t="s">
        <v>866</v>
      </c>
      <c r="F96" s="17" t="s">
        <v>75</v>
      </c>
      <c r="G96" s="17" t="s">
        <v>867</v>
      </c>
      <c r="H96" s="17">
        <v>0</v>
      </c>
      <c r="I96" s="17">
        <v>0</v>
      </c>
      <c r="J96" s="17">
        <v>410</v>
      </c>
      <c r="K96" s="17" t="s">
        <v>107</v>
      </c>
      <c r="L96" s="18">
        <v>96706.25</v>
      </c>
      <c r="M96" s="18">
        <v>6931.38</v>
      </c>
      <c r="N96" s="18">
        <v>2180.79</v>
      </c>
      <c r="O96" s="18">
        <v>105818.42</v>
      </c>
      <c r="P96" s="18">
        <v>2926</v>
      </c>
      <c r="Q96" s="18">
        <v>1006.74</v>
      </c>
      <c r="R96" s="18">
        <v>243.54</v>
      </c>
      <c r="S96" s="18">
        <v>4176.28</v>
      </c>
      <c r="T96" s="18">
        <v>0</v>
      </c>
      <c r="U96" s="18">
        <v>0</v>
      </c>
      <c r="V96" s="18">
        <v>0</v>
      </c>
      <c r="W96" s="18">
        <v>0</v>
      </c>
      <c r="X96" s="18"/>
      <c r="Y96" s="9">
        <f t="shared" si="30"/>
        <v>99632.25</v>
      </c>
      <c r="Z96" s="9">
        <f t="shared" si="31"/>
        <v>7938.12</v>
      </c>
      <c r="AA96" s="9">
        <f t="shared" si="32"/>
        <v>2424.33</v>
      </c>
      <c r="AB96" s="9">
        <f t="shared" si="33"/>
        <v>109994.7</v>
      </c>
    </row>
    <row r="97" spans="1:32" s="12" customFormat="1" x14ac:dyDescent="0.25">
      <c r="A97" s="10"/>
      <c r="B97" s="10"/>
      <c r="C97" s="10" t="s">
        <v>71</v>
      </c>
      <c r="D97" s="10"/>
      <c r="E97" s="10"/>
      <c r="F97" s="10"/>
      <c r="G97" s="10"/>
      <c r="H97" s="10"/>
      <c r="I97" s="10"/>
      <c r="J97" s="11">
        <f>SUM(J84:J96)</f>
        <v>3619</v>
      </c>
      <c r="K97" s="10"/>
      <c r="L97" s="11">
        <f t="shared" ref="L97:AB97" si="34">SUM(L84:L96)</f>
        <v>765009.6</v>
      </c>
      <c r="M97" s="11">
        <f t="shared" si="34"/>
        <v>70412.760000000009</v>
      </c>
      <c r="N97" s="11">
        <f t="shared" si="34"/>
        <v>27270.600000000002</v>
      </c>
      <c r="O97" s="11">
        <f t="shared" si="34"/>
        <v>862692.96000000008</v>
      </c>
      <c r="P97" s="11">
        <f t="shared" si="34"/>
        <v>27542.899999999998</v>
      </c>
      <c r="Q97" s="11">
        <f t="shared" si="34"/>
        <v>8040.07</v>
      </c>
      <c r="R97" s="11">
        <f t="shared" si="34"/>
        <v>2149.6999999999998</v>
      </c>
      <c r="S97" s="11">
        <f t="shared" si="34"/>
        <v>37732.67</v>
      </c>
      <c r="T97" s="11">
        <f t="shared" si="34"/>
        <v>0</v>
      </c>
      <c r="U97" s="11">
        <f t="shared" si="34"/>
        <v>0</v>
      </c>
      <c r="V97" s="11">
        <f t="shared" si="34"/>
        <v>0</v>
      </c>
      <c r="W97" s="11">
        <f t="shared" si="34"/>
        <v>0</v>
      </c>
      <c r="X97" s="11">
        <f t="shared" si="34"/>
        <v>0</v>
      </c>
      <c r="Y97" s="11">
        <f t="shared" si="34"/>
        <v>792552.49999999988</v>
      </c>
      <c r="Z97" s="11">
        <f t="shared" si="34"/>
        <v>78452.83</v>
      </c>
      <c r="AA97" s="11">
        <f t="shared" si="34"/>
        <v>29420.300000000003</v>
      </c>
      <c r="AB97" s="11">
        <f t="shared" si="34"/>
        <v>900425.62999999989</v>
      </c>
    </row>
    <row r="98" spans="1:32" s="12" customFormat="1" x14ac:dyDescent="0.25">
      <c r="A98" s="10"/>
      <c r="B98" s="10"/>
      <c r="C98" s="10" t="s">
        <v>119</v>
      </c>
      <c r="D98" s="10"/>
      <c r="E98" s="10"/>
      <c r="F98" s="10"/>
      <c r="G98" s="10"/>
      <c r="H98" s="10"/>
      <c r="I98" s="10"/>
      <c r="J98" s="11">
        <f>J97+J83</f>
        <v>15797</v>
      </c>
      <c r="K98" s="11"/>
      <c r="L98" s="11">
        <f t="shared" ref="L98:AA98" si="35">L97+L83</f>
        <v>1239947.5699999998</v>
      </c>
      <c r="M98" s="11">
        <f t="shared" si="35"/>
        <v>111978.56</v>
      </c>
      <c r="N98" s="11">
        <f t="shared" si="35"/>
        <v>49671.17</v>
      </c>
      <c r="O98" s="11">
        <f t="shared" si="35"/>
        <v>1601272.75</v>
      </c>
      <c r="P98" s="11">
        <f t="shared" si="35"/>
        <v>93951.5</v>
      </c>
      <c r="Q98" s="11">
        <f t="shared" si="35"/>
        <v>14930.34</v>
      </c>
      <c r="R98" s="11">
        <f t="shared" si="35"/>
        <v>7575</v>
      </c>
      <c r="S98" s="11">
        <f t="shared" si="35"/>
        <v>116456.84</v>
      </c>
      <c r="T98" s="11">
        <f t="shared" si="35"/>
        <v>0</v>
      </c>
      <c r="U98" s="11">
        <f t="shared" si="35"/>
        <v>0</v>
      </c>
      <c r="V98" s="11">
        <f t="shared" si="35"/>
        <v>0</v>
      </c>
      <c r="W98" s="11">
        <f t="shared" si="35"/>
        <v>0</v>
      </c>
      <c r="X98" s="11">
        <f t="shared" si="35"/>
        <v>0</v>
      </c>
      <c r="Y98" s="11">
        <f t="shared" si="35"/>
        <v>1333899.0699999998</v>
      </c>
      <c r="Z98" s="11">
        <f t="shared" si="35"/>
        <v>126908.9</v>
      </c>
      <c r="AA98" s="11">
        <f t="shared" si="35"/>
        <v>57246.17</v>
      </c>
      <c r="AB98" s="11">
        <f>AB97+AB83</f>
        <v>1717729.59</v>
      </c>
    </row>
    <row r="99" spans="1:32" ht="18" customHeight="1" x14ac:dyDescent="0.25"/>
    <row r="100" spans="1:32" ht="18" customHeight="1" x14ac:dyDescent="0.25"/>
    <row r="103" spans="1:32" ht="15.75" x14ac:dyDescent="0.25">
      <c r="E103" s="13" t="s">
        <v>120</v>
      </c>
      <c r="G103" s="14"/>
      <c r="H103" s="14"/>
      <c r="I103" s="14"/>
      <c r="J103" s="14"/>
      <c r="K103" s="14"/>
      <c r="L103" s="13" t="s">
        <v>122</v>
      </c>
      <c r="M103" s="13"/>
      <c r="N103" s="13"/>
      <c r="P103" s="14"/>
      <c r="R103" s="14"/>
      <c r="S103" s="13" t="s">
        <v>121</v>
      </c>
      <c r="U103" s="14"/>
      <c r="V103" s="14"/>
      <c r="X103" s="14"/>
      <c r="Y103" s="14"/>
      <c r="Z103" s="13" t="s">
        <v>123</v>
      </c>
      <c r="AA103" s="14"/>
      <c r="AB103" s="14"/>
      <c r="AC103" s="14"/>
    </row>
    <row r="104" spans="1:32" ht="15.75" x14ac:dyDescent="0.25">
      <c r="E104" s="13" t="s">
        <v>124</v>
      </c>
      <c r="G104" s="14"/>
      <c r="H104" s="14"/>
      <c r="I104" s="14"/>
      <c r="J104" s="14"/>
      <c r="K104" s="14"/>
      <c r="L104" s="13" t="s">
        <v>124</v>
      </c>
      <c r="M104" s="13"/>
      <c r="N104" s="13"/>
      <c r="P104" s="14"/>
      <c r="R104" s="14"/>
      <c r="S104" s="13" t="s">
        <v>124</v>
      </c>
      <c r="U104" s="14"/>
      <c r="V104" s="14"/>
      <c r="X104" s="14"/>
      <c r="Y104" s="14"/>
      <c r="Z104" s="13" t="s">
        <v>124</v>
      </c>
      <c r="AA104" s="14"/>
      <c r="AB104" s="14"/>
      <c r="AC104" s="14"/>
    </row>
    <row r="106" spans="1:32" ht="32.25" customHeight="1" x14ac:dyDescent="0.55000000000000004">
      <c r="A106" s="75" t="s">
        <v>0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1"/>
      <c r="AE106" s="1"/>
      <c r="AF106" s="1"/>
    </row>
    <row r="107" spans="1:32" ht="21.75" customHeight="1" x14ac:dyDescent="0.4">
      <c r="A107" s="76" t="s">
        <v>1668</v>
      </c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2"/>
      <c r="AE107" s="2"/>
      <c r="AF107" s="2"/>
    </row>
    <row r="108" spans="1:32" s="5" customFormat="1" ht="20.25" customHeight="1" x14ac:dyDescent="0.35">
      <c r="A108" s="3" t="s">
        <v>1</v>
      </c>
      <c r="B108" s="4"/>
      <c r="C108" s="3"/>
      <c r="D108" s="3"/>
      <c r="F108" s="3" t="s">
        <v>836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2" s="7" customFormat="1" ht="90" x14ac:dyDescent="0.25">
      <c r="A109" s="6" t="s">
        <v>3</v>
      </c>
      <c r="B109" s="6" t="s">
        <v>4</v>
      </c>
      <c r="C109" s="6" t="s">
        <v>5</v>
      </c>
      <c r="D109" s="6" t="s">
        <v>6</v>
      </c>
      <c r="E109" s="6" t="s">
        <v>7</v>
      </c>
      <c r="F109" s="6" t="s">
        <v>8</v>
      </c>
      <c r="G109" s="6" t="s">
        <v>9</v>
      </c>
      <c r="H109" s="6" t="s">
        <v>10</v>
      </c>
      <c r="I109" s="6" t="s">
        <v>11</v>
      </c>
      <c r="J109" s="6" t="s">
        <v>12</v>
      </c>
      <c r="K109" s="6" t="s">
        <v>13</v>
      </c>
      <c r="L109" s="6" t="s">
        <v>14</v>
      </c>
      <c r="M109" s="6" t="s">
        <v>15</v>
      </c>
      <c r="N109" s="6" t="s">
        <v>16</v>
      </c>
      <c r="O109" s="6" t="s">
        <v>17</v>
      </c>
      <c r="P109" s="6" t="s">
        <v>18</v>
      </c>
      <c r="Q109" s="6" t="s">
        <v>19</v>
      </c>
      <c r="R109" s="6" t="s">
        <v>20</v>
      </c>
      <c r="S109" s="6" t="s">
        <v>21</v>
      </c>
      <c r="T109" s="6" t="s">
        <v>22</v>
      </c>
      <c r="U109" s="6" t="s">
        <v>23</v>
      </c>
      <c r="V109" s="6" t="s">
        <v>24</v>
      </c>
      <c r="W109" s="6" t="s">
        <v>25</v>
      </c>
      <c r="X109" s="6" t="s">
        <v>26</v>
      </c>
      <c r="Y109" s="6" t="s">
        <v>27</v>
      </c>
      <c r="Z109" s="6" t="s">
        <v>28</v>
      </c>
      <c r="AA109" s="6" t="s">
        <v>29</v>
      </c>
      <c r="AB109" s="6" t="s">
        <v>30</v>
      </c>
    </row>
    <row r="110" spans="1:32" s="15" customFormat="1" x14ac:dyDescent="0.25">
      <c r="A110" s="17">
        <v>1</v>
      </c>
      <c r="B110" s="17" t="s">
        <v>815</v>
      </c>
      <c r="C110" s="17" t="s">
        <v>816</v>
      </c>
      <c r="D110" s="17" t="s">
        <v>817</v>
      </c>
      <c r="E110" s="17" t="s">
        <v>818</v>
      </c>
      <c r="F110" s="17" t="s">
        <v>35</v>
      </c>
      <c r="G110" s="17" t="s">
        <v>137</v>
      </c>
      <c r="H110" s="17">
        <v>798</v>
      </c>
      <c r="I110" s="17">
        <v>798</v>
      </c>
      <c r="J110" s="17">
        <v>0</v>
      </c>
      <c r="K110" s="17" t="s">
        <v>59</v>
      </c>
      <c r="L110" s="18">
        <v>40095.480000000003</v>
      </c>
      <c r="M110" s="18">
        <v>7904.67</v>
      </c>
      <c r="N110" s="18">
        <v>1018.84</v>
      </c>
      <c r="O110" s="18">
        <v>45676.19</v>
      </c>
      <c r="P110" s="18">
        <v>498.49</v>
      </c>
      <c r="Q110" s="18">
        <v>422.52</v>
      </c>
      <c r="R110" s="18">
        <v>0</v>
      </c>
      <c r="S110" s="18">
        <v>921.01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9">
        <f>L110+P110-U110</f>
        <v>40593.97</v>
      </c>
      <c r="Z110" s="9">
        <f>M110+Q110-V110</f>
        <v>8327.19</v>
      </c>
      <c r="AA110" s="9">
        <f t="shared" ref="AA110" si="36">N110+R110-W110</f>
        <v>1018.84</v>
      </c>
      <c r="AB110" s="9">
        <f t="shared" ref="AB110" si="37">O110+S110-X110</f>
        <v>46597.200000000004</v>
      </c>
    </row>
    <row r="111" spans="1:32" s="15" customFormat="1" x14ac:dyDescent="0.25">
      <c r="A111" s="17">
        <v>2</v>
      </c>
      <c r="B111" s="17" t="s">
        <v>819</v>
      </c>
      <c r="C111" s="17" t="s">
        <v>816</v>
      </c>
      <c r="D111" s="17" t="s">
        <v>820</v>
      </c>
      <c r="E111" s="17" t="s">
        <v>821</v>
      </c>
      <c r="F111" s="17" t="s">
        <v>35</v>
      </c>
      <c r="G111" s="17" t="s">
        <v>590</v>
      </c>
      <c r="H111" s="17">
        <v>233311</v>
      </c>
      <c r="I111" s="17">
        <v>229419</v>
      </c>
      <c r="J111" s="17">
        <v>3892</v>
      </c>
      <c r="K111" s="17" t="s">
        <v>37</v>
      </c>
      <c r="L111" s="18">
        <v>75451.899999999994</v>
      </c>
      <c r="M111" s="18">
        <v>3355.65</v>
      </c>
      <c r="N111" s="18">
        <v>5035.49</v>
      </c>
      <c r="O111" s="18">
        <v>83843.039999999994</v>
      </c>
      <c r="P111" s="18">
        <v>19978.009999999998</v>
      </c>
      <c r="Q111" s="18">
        <v>745.06</v>
      </c>
      <c r="R111" s="18">
        <v>1733.89</v>
      </c>
      <c r="S111" s="18">
        <v>22456.959999999999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9">
        <f t="shared" ref="Y111:Y117" si="38">L111+P111-U111</f>
        <v>95429.909999999989</v>
      </c>
      <c r="Z111" s="9">
        <f t="shared" ref="Z111:Z117" si="39">M111+Q111-V111</f>
        <v>4100.71</v>
      </c>
      <c r="AA111" s="9">
        <f t="shared" ref="AA111:AA117" si="40">N111+R111-W111</f>
        <v>6769.38</v>
      </c>
      <c r="AB111" s="9">
        <f t="shared" ref="AB111:AB117" si="41">O111+S111-X111</f>
        <v>106300</v>
      </c>
    </row>
    <row r="112" spans="1:32" s="15" customFormat="1" x14ac:dyDescent="0.25">
      <c r="A112" s="17">
        <v>3</v>
      </c>
      <c r="B112" s="17" t="s">
        <v>822</v>
      </c>
      <c r="C112" s="17" t="s">
        <v>816</v>
      </c>
      <c r="D112" s="17" t="s">
        <v>823</v>
      </c>
      <c r="E112" s="17" t="s">
        <v>824</v>
      </c>
      <c r="F112" s="17" t="s">
        <v>35</v>
      </c>
      <c r="G112" s="17" t="s">
        <v>41</v>
      </c>
      <c r="H112" s="17">
        <v>26050</v>
      </c>
      <c r="I112" s="17">
        <v>26050</v>
      </c>
      <c r="J112" s="17">
        <v>2430</v>
      </c>
      <c r="K112" s="17" t="s">
        <v>848</v>
      </c>
      <c r="L112" s="18">
        <v>-1368.11</v>
      </c>
      <c r="M112" s="18">
        <v>55.74</v>
      </c>
      <c r="N112" s="18">
        <v>6606.33</v>
      </c>
      <c r="O112" s="18">
        <v>208312.21</v>
      </c>
      <c r="P112" s="18">
        <v>12526.79</v>
      </c>
      <c r="Q112" s="18">
        <v>29.68</v>
      </c>
      <c r="R112" s="18">
        <v>1082.57</v>
      </c>
      <c r="S112" s="18">
        <v>13639.04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9">
        <f t="shared" si="38"/>
        <v>11158.68</v>
      </c>
      <c r="Z112" s="9">
        <f t="shared" si="39"/>
        <v>85.42</v>
      </c>
      <c r="AA112" s="9">
        <f t="shared" si="40"/>
        <v>7688.9</v>
      </c>
      <c r="AB112" s="9">
        <f t="shared" si="41"/>
        <v>221951.25</v>
      </c>
    </row>
    <row r="113" spans="1:28" s="15" customFormat="1" x14ac:dyDescent="0.25">
      <c r="A113" s="17">
        <v>4</v>
      </c>
      <c r="B113" s="17" t="s">
        <v>825</v>
      </c>
      <c r="C113" s="17" t="s">
        <v>816</v>
      </c>
      <c r="D113" s="17" t="s">
        <v>826</v>
      </c>
      <c r="E113" s="17" t="s">
        <v>827</v>
      </c>
      <c r="F113" s="17" t="s">
        <v>35</v>
      </c>
      <c r="G113" s="17" t="s">
        <v>590</v>
      </c>
      <c r="H113" s="17">
        <v>400919</v>
      </c>
      <c r="I113" s="17">
        <v>400919</v>
      </c>
      <c r="J113" s="17">
        <v>3782</v>
      </c>
      <c r="K113" s="17" t="s">
        <v>769</v>
      </c>
      <c r="L113" s="18">
        <v>101322.03</v>
      </c>
      <c r="M113" s="18">
        <v>5558.37</v>
      </c>
      <c r="N113" s="18">
        <v>5054.6400000000003</v>
      </c>
      <c r="O113" s="18">
        <v>111935.03999999999</v>
      </c>
      <c r="P113" s="18">
        <v>19219.41</v>
      </c>
      <c r="Q113" s="18">
        <v>1001.67</v>
      </c>
      <c r="R113" s="18">
        <v>1684.88</v>
      </c>
      <c r="S113" s="18">
        <v>21905.96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9">
        <f t="shared" si="38"/>
        <v>120541.44</v>
      </c>
      <c r="Z113" s="9">
        <f t="shared" si="39"/>
        <v>6560.04</v>
      </c>
      <c r="AA113" s="9">
        <f t="shared" si="40"/>
        <v>6739.52</v>
      </c>
      <c r="AB113" s="9">
        <f t="shared" si="41"/>
        <v>133841</v>
      </c>
    </row>
    <row r="114" spans="1:28" s="15" customFormat="1" x14ac:dyDescent="0.25">
      <c r="A114" s="17">
        <v>5</v>
      </c>
      <c r="B114" s="17" t="s">
        <v>819</v>
      </c>
      <c r="C114" s="17" t="s">
        <v>816</v>
      </c>
      <c r="D114" s="17" t="s">
        <v>828</v>
      </c>
      <c r="E114" s="17" t="s">
        <v>829</v>
      </c>
      <c r="F114" s="17" t="s">
        <v>35</v>
      </c>
      <c r="G114" s="17" t="s">
        <v>45</v>
      </c>
      <c r="H114" s="17">
        <v>44236</v>
      </c>
      <c r="I114" s="17">
        <v>41161</v>
      </c>
      <c r="J114" s="17">
        <v>3075</v>
      </c>
      <c r="K114" s="17" t="s">
        <v>37</v>
      </c>
      <c r="L114" s="18">
        <v>264962.08</v>
      </c>
      <c r="M114" s="18">
        <v>18521.560000000001</v>
      </c>
      <c r="N114" s="18">
        <v>9199.1200000000008</v>
      </c>
      <c r="O114" s="18">
        <v>292682.76</v>
      </c>
      <c r="P114" s="18">
        <v>17168.66</v>
      </c>
      <c r="Q114" s="18">
        <v>2766.67</v>
      </c>
      <c r="R114" s="18">
        <v>1369.91</v>
      </c>
      <c r="S114" s="18">
        <v>21305.24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9">
        <f t="shared" si="38"/>
        <v>282130.74</v>
      </c>
      <c r="Z114" s="9">
        <f t="shared" si="39"/>
        <v>21288.230000000003</v>
      </c>
      <c r="AA114" s="9">
        <f t="shared" si="40"/>
        <v>10569.03</v>
      </c>
      <c r="AB114" s="9">
        <f t="shared" si="41"/>
        <v>313988</v>
      </c>
    </row>
    <row r="115" spans="1:28" s="15" customFormat="1" x14ac:dyDescent="0.25">
      <c r="A115" s="17">
        <v>6</v>
      </c>
      <c r="B115" s="17" t="s">
        <v>819</v>
      </c>
      <c r="C115" s="17" t="s">
        <v>816</v>
      </c>
      <c r="D115" s="17" t="s">
        <v>830</v>
      </c>
      <c r="E115" s="17" t="s">
        <v>831</v>
      </c>
      <c r="F115" s="17" t="s">
        <v>35</v>
      </c>
      <c r="G115" s="17" t="s">
        <v>215</v>
      </c>
      <c r="H115" s="17">
        <v>28850</v>
      </c>
      <c r="I115" s="17">
        <v>28850</v>
      </c>
      <c r="J115" s="17">
        <v>0</v>
      </c>
      <c r="K115" s="17" t="s">
        <v>59</v>
      </c>
      <c r="L115" s="18">
        <v>16311.31</v>
      </c>
      <c r="M115" s="18">
        <v>1752.73</v>
      </c>
      <c r="N115" s="18">
        <v>77.959999999999994</v>
      </c>
      <c r="O115" s="18">
        <v>18142</v>
      </c>
      <c r="P115" s="18">
        <v>736.08</v>
      </c>
      <c r="Q115" s="18">
        <v>165.92</v>
      </c>
      <c r="R115" s="18">
        <v>0</v>
      </c>
      <c r="S115" s="18">
        <v>902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9">
        <f t="shared" si="38"/>
        <v>17047.39</v>
      </c>
      <c r="Z115" s="9">
        <f t="shared" si="39"/>
        <v>1918.65</v>
      </c>
      <c r="AA115" s="9">
        <f t="shared" si="40"/>
        <v>77.959999999999994</v>
      </c>
      <c r="AB115" s="9">
        <f t="shared" si="41"/>
        <v>19044</v>
      </c>
    </row>
    <row r="116" spans="1:28" s="15" customFormat="1" x14ac:dyDescent="0.25">
      <c r="A116" s="17">
        <v>7</v>
      </c>
      <c r="B116" s="17" t="s">
        <v>815</v>
      </c>
      <c r="C116" s="17" t="s">
        <v>816</v>
      </c>
      <c r="D116" s="17" t="s">
        <v>832</v>
      </c>
      <c r="E116" s="17" t="s">
        <v>833</v>
      </c>
      <c r="F116" s="17" t="s">
        <v>35</v>
      </c>
      <c r="G116" s="17" t="s">
        <v>63</v>
      </c>
      <c r="H116" s="17">
        <v>9910</v>
      </c>
      <c r="I116" s="17">
        <v>9910</v>
      </c>
      <c r="J116" s="17">
        <v>0</v>
      </c>
      <c r="K116" s="17" t="s">
        <v>59</v>
      </c>
      <c r="L116" s="18">
        <v>19334.439999999999</v>
      </c>
      <c r="M116" s="18">
        <v>2679.09</v>
      </c>
      <c r="N116" s="18">
        <v>158.44</v>
      </c>
      <c r="O116" s="18">
        <v>22171.97</v>
      </c>
      <c r="P116" s="18">
        <v>736.04</v>
      </c>
      <c r="Q116" s="18">
        <v>197.99</v>
      </c>
      <c r="R116" s="18">
        <v>0</v>
      </c>
      <c r="S116" s="18">
        <v>934.03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9">
        <f t="shared" si="38"/>
        <v>20070.48</v>
      </c>
      <c r="Z116" s="9">
        <f t="shared" si="39"/>
        <v>2877.08</v>
      </c>
      <c r="AA116" s="9">
        <f t="shared" si="40"/>
        <v>158.44</v>
      </c>
      <c r="AB116" s="9">
        <f t="shared" si="41"/>
        <v>23106</v>
      </c>
    </row>
    <row r="117" spans="1:28" s="15" customFormat="1" x14ac:dyDescent="0.25">
      <c r="A117" s="17">
        <v>8</v>
      </c>
      <c r="B117" s="17" t="s">
        <v>819</v>
      </c>
      <c r="C117" s="17" t="s">
        <v>816</v>
      </c>
      <c r="D117" s="17" t="s">
        <v>834</v>
      </c>
      <c r="E117" s="17" t="s">
        <v>835</v>
      </c>
      <c r="F117" s="17" t="s">
        <v>35</v>
      </c>
      <c r="G117" s="17" t="s">
        <v>63</v>
      </c>
      <c r="H117" s="17">
        <v>22987</v>
      </c>
      <c r="I117" s="17">
        <v>22694</v>
      </c>
      <c r="J117" s="17">
        <v>879</v>
      </c>
      <c r="K117" s="17" t="s">
        <v>37</v>
      </c>
      <c r="L117" s="18">
        <v>103028.98</v>
      </c>
      <c r="M117" s="18">
        <v>13825.32</v>
      </c>
      <c r="N117" s="18">
        <v>7000.71</v>
      </c>
      <c r="O117" s="18">
        <f>1368121.01-1244266</f>
        <v>123855.01000000001</v>
      </c>
      <c r="P117" s="18">
        <v>4849.9399999999996</v>
      </c>
      <c r="Q117" s="18">
        <v>1119.46</v>
      </c>
      <c r="R117" s="18">
        <v>391.59</v>
      </c>
      <c r="S117" s="18">
        <v>6360.99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9">
        <f t="shared" si="38"/>
        <v>107878.92</v>
      </c>
      <c r="Z117" s="9">
        <f t="shared" si="39"/>
        <v>14944.779999999999</v>
      </c>
      <c r="AA117" s="9">
        <f t="shared" si="40"/>
        <v>7392.3</v>
      </c>
      <c r="AB117" s="9">
        <f t="shared" si="41"/>
        <v>130216.00000000001</v>
      </c>
    </row>
    <row r="118" spans="1:28" s="22" customForma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>
        <f>SUM(J110:J117)</f>
        <v>14058</v>
      </c>
      <c r="K118" s="19"/>
      <c r="L118" s="20">
        <f t="shared" ref="L118:AB118" si="42">SUM(L110:L117)</f>
        <v>619138.11</v>
      </c>
      <c r="M118" s="20">
        <f t="shared" si="42"/>
        <v>53653.130000000012</v>
      </c>
      <c r="N118" s="20">
        <f t="shared" si="42"/>
        <v>34151.53</v>
      </c>
      <c r="O118" s="20">
        <f t="shared" si="42"/>
        <v>906618.22</v>
      </c>
      <c r="P118" s="20">
        <f t="shared" si="42"/>
        <v>75713.42</v>
      </c>
      <c r="Q118" s="20">
        <f t="shared" si="42"/>
        <v>6448.97</v>
      </c>
      <c r="R118" s="20">
        <f t="shared" si="42"/>
        <v>6262.84</v>
      </c>
      <c r="S118" s="20">
        <f t="shared" si="42"/>
        <v>88425.23</v>
      </c>
      <c r="T118" s="20">
        <f t="shared" si="42"/>
        <v>0</v>
      </c>
      <c r="U118" s="20">
        <f t="shared" si="42"/>
        <v>0</v>
      </c>
      <c r="V118" s="20">
        <f t="shared" si="42"/>
        <v>0</v>
      </c>
      <c r="W118" s="20">
        <f t="shared" si="42"/>
        <v>0</v>
      </c>
      <c r="X118" s="20">
        <f t="shared" si="42"/>
        <v>0</v>
      </c>
      <c r="Y118" s="20">
        <f t="shared" si="42"/>
        <v>694851.53</v>
      </c>
      <c r="Z118" s="20">
        <f t="shared" si="42"/>
        <v>60102.100000000006</v>
      </c>
      <c r="AA118" s="20">
        <f t="shared" si="42"/>
        <v>40414.370000000003</v>
      </c>
      <c r="AB118" s="20">
        <f t="shared" si="42"/>
        <v>995043.45</v>
      </c>
    </row>
    <row r="119" spans="1:28" s="15" customFormat="1" x14ac:dyDescent="0.25">
      <c r="A119" s="17">
        <v>1</v>
      </c>
      <c r="B119" s="17" t="s">
        <v>825</v>
      </c>
      <c r="C119" s="17" t="s">
        <v>816</v>
      </c>
      <c r="D119" s="17" t="s">
        <v>837</v>
      </c>
      <c r="E119" s="17" t="s">
        <v>838</v>
      </c>
      <c r="F119" s="17" t="s">
        <v>75</v>
      </c>
      <c r="G119" s="17" t="s">
        <v>76</v>
      </c>
      <c r="H119" s="17">
        <v>23157</v>
      </c>
      <c r="I119" s="17">
        <v>22947</v>
      </c>
      <c r="J119" s="17">
        <v>210</v>
      </c>
      <c r="K119" s="17" t="s">
        <v>37</v>
      </c>
      <c r="L119" s="18">
        <v>35053.660000000003</v>
      </c>
      <c r="M119" s="18">
        <v>4324.9399999999996</v>
      </c>
      <c r="N119" s="18">
        <v>2784.35</v>
      </c>
      <c r="O119" s="18">
        <v>42162.95</v>
      </c>
      <c r="P119" s="18">
        <v>1605.92</v>
      </c>
      <c r="Q119" s="18">
        <v>383.39</v>
      </c>
      <c r="R119" s="18">
        <v>124.74</v>
      </c>
      <c r="S119" s="18">
        <v>2114.0500000000002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9">
        <f t="shared" ref="Y119:Y131" si="43">L119+P119-U119</f>
        <v>36659.58</v>
      </c>
      <c r="Z119" s="9">
        <f t="shared" ref="Z119:Z131" si="44">M119+Q119-V119</f>
        <v>4708.33</v>
      </c>
      <c r="AA119" s="9">
        <f t="shared" ref="AA119:AA131" si="45">N119+R119-W119</f>
        <v>2909.0899999999997</v>
      </c>
      <c r="AB119" s="9">
        <f t="shared" ref="AB119:AB131" si="46">O119+S119-X119</f>
        <v>44277</v>
      </c>
    </row>
    <row r="120" spans="1:28" s="15" customFormat="1" x14ac:dyDescent="0.25">
      <c r="A120" s="17">
        <v>2</v>
      </c>
      <c r="B120" s="17" t="s">
        <v>825</v>
      </c>
      <c r="C120" s="17" t="s">
        <v>816</v>
      </c>
      <c r="D120" s="17" t="s">
        <v>839</v>
      </c>
      <c r="E120" s="17" t="s">
        <v>840</v>
      </c>
      <c r="F120" s="17" t="s">
        <v>75</v>
      </c>
      <c r="G120" s="17" t="s">
        <v>76</v>
      </c>
      <c r="H120" s="17">
        <v>15130</v>
      </c>
      <c r="I120" s="17">
        <v>15050</v>
      </c>
      <c r="J120" s="17">
        <v>80</v>
      </c>
      <c r="K120" s="17" t="s">
        <v>37</v>
      </c>
      <c r="L120" s="18">
        <v>17628.439999999999</v>
      </c>
      <c r="M120" s="18">
        <v>2221.8000000000002</v>
      </c>
      <c r="N120" s="18">
        <v>1178.73</v>
      </c>
      <c r="O120" s="18">
        <v>21028.97</v>
      </c>
      <c r="P120" s="18">
        <v>747.68</v>
      </c>
      <c r="Q120" s="18">
        <v>190.83</v>
      </c>
      <c r="R120" s="18">
        <v>47.52</v>
      </c>
      <c r="S120" s="18">
        <v>986.03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9">
        <f t="shared" si="43"/>
        <v>18376.12</v>
      </c>
      <c r="Z120" s="9">
        <f t="shared" si="44"/>
        <v>2412.63</v>
      </c>
      <c r="AA120" s="9">
        <f t="shared" si="45"/>
        <v>1226.25</v>
      </c>
      <c r="AB120" s="9">
        <f t="shared" si="46"/>
        <v>22015</v>
      </c>
    </row>
    <row r="121" spans="1:28" s="15" customFormat="1" x14ac:dyDescent="0.25">
      <c r="A121" s="17">
        <v>3</v>
      </c>
      <c r="B121" s="17" t="s">
        <v>825</v>
      </c>
      <c r="C121" s="17" t="s">
        <v>816</v>
      </c>
      <c r="D121" s="17" t="s">
        <v>841</v>
      </c>
      <c r="E121" s="17" t="s">
        <v>842</v>
      </c>
      <c r="F121" s="17" t="s">
        <v>75</v>
      </c>
      <c r="G121" s="17" t="s">
        <v>76</v>
      </c>
      <c r="H121" s="17">
        <v>2744</v>
      </c>
      <c r="I121" s="17">
        <v>2624</v>
      </c>
      <c r="J121" s="17">
        <v>120</v>
      </c>
      <c r="K121" s="17" t="s">
        <v>37</v>
      </c>
      <c r="L121" s="18">
        <v>20839.82</v>
      </c>
      <c r="M121" s="18">
        <v>2517.58</v>
      </c>
      <c r="N121" s="18">
        <v>1461.56</v>
      </c>
      <c r="O121" s="18">
        <v>24818.959999999999</v>
      </c>
      <c r="P121" s="18">
        <v>1039.46</v>
      </c>
      <c r="Q121" s="18">
        <v>226.3</v>
      </c>
      <c r="R121" s="18">
        <v>71.28</v>
      </c>
      <c r="S121" s="18">
        <v>1337.04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9">
        <f t="shared" si="43"/>
        <v>21879.279999999999</v>
      </c>
      <c r="Z121" s="9">
        <f t="shared" si="44"/>
        <v>2743.88</v>
      </c>
      <c r="AA121" s="9">
        <f t="shared" si="45"/>
        <v>1532.84</v>
      </c>
      <c r="AB121" s="9">
        <f t="shared" si="46"/>
        <v>26156</v>
      </c>
    </row>
    <row r="122" spans="1:28" s="15" customFormat="1" x14ac:dyDescent="0.25">
      <c r="A122" s="17">
        <v>4</v>
      </c>
      <c r="B122" s="17" t="s">
        <v>819</v>
      </c>
      <c r="C122" s="17" t="s">
        <v>816</v>
      </c>
      <c r="D122" s="17" t="s">
        <v>843</v>
      </c>
      <c r="E122" s="17" t="s">
        <v>844</v>
      </c>
      <c r="F122" s="17" t="s">
        <v>75</v>
      </c>
      <c r="G122" s="17" t="s">
        <v>845</v>
      </c>
      <c r="H122" s="17">
        <v>2047</v>
      </c>
      <c r="I122" s="17">
        <v>1902</v>
      </c>
      <c r="J122" s="17">
        <v>145</v>
      </c>
      <c r="K122" s="17" t="s">
        <v>37</v>
      </c>
      <c r="L122" s="18">
        <v>35331.35</v>
      </c>
      <c r="M122" s="18">
        <v>2538.1</v>
      </c>
      <c r="N122" s="18">
        <v>319.57</v>
      </c>
      <c r="O122" s="18">
        <v>38189.019999999997</v>
      </c>
      <c r="P122" s="18">
        <v>1589.5</v>
      </c>
      <c r="Q122" s="18">
        <v>362.35</v>
      </c>
      <c r="R122" s="18">
        <v>86.13</v>
      </c>
      <c r="S122" s="18">
        <v>2037.98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9">
        <f t="shared" si="43"/>
        <v>36920.85</v>
      </c>
      <c r="Z122" s="9">
        <f t="shared" si="44"/>
        <v>2900.45</v>
      </c>
      <c r="AA122" s="9">
        <f t="shared" si="45"/>
        <v>405.7</v>
      </c>
      <c r="AB122" s="9">
        <f t="shared" si="46"/>
        <v>40227</v>
      </c>
    </row>
    <row r="123" spans="1:28" s="15" customFormat="1" x14ac:dyDescent="0.25">
      <c r="A123" s="17">
        <v>5</v>
      </c>
      <c r="B123" s="17" t="s">
        <v>815</v>
      </c>
      <c r="C123" s="17" t="s">
        <v>816</v>
      </c>
      <c r="D123" s="17" t="s">
        <v>846</v>
      </c>
      <c r="E123" s="17" t="s">
        <v>847</v>
      </c>
      <c r="F123" s="17" t="s">
        <v>75</v>
      </c>
      <c r="G123" s="17" t="s">
        <v>76</v>
      </c>
      <c r="H123" s="17">
        <v>29349</v>
      </c>
      <c r="I123" s="17">
        <v>29349</v>
      </c>
      <c r="J123" s="17">
        <v>139</v>
      </c>
      <c r="K123" s="17" t="s">
        <v>769</v>
      </c>
      <c r="L123" s="18">
        <v>46817.48</v>
      </c>
      <c r="M123" s="18">
        <v>9793.9</v>
      </c>
      <c r="N123" s="18">
        <v>3394.63</v>
      </c>
      <c r="O123" s="18">
        <v>60006.01</v>
      </c>
      <c r="P123" s="18">
        <v>1192.52</v>
      </c>
      <c r="Q123" s="18">
        <v>512.9</v>
      </c>
      <c r="R123" s="18">
        <v>82.57</v>
      </c>
      <c r="S123" s="18">
        <v>1787.99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9">
        <f t="shared" si="43"/>
        <v>48010</v>
      </c>
      <c r="Z123" s="9">
        <f t="shared" si="44"/>
        <v>10306.799999999999</v>
      </c>
      <c r="AA123" s="9">
        <f t="shared" si="45"/>
        <v>3477.2000000000003</v>
      </c>
      <c r="AB123" s="9">
        <f t="shared" si="46"/>
        <v>61794</v>
      </c>
    </row>
    <row r="124" spans="1:28" s="15" customFormat="1" x14ac:dyDescent="0.25">
      <c r="A124" s="17">
        <v>6</v>
      </c>
      <c r="B124" s="17" t="s">
        <v>819</v>
      </c>
      <c r="C124" s="17" t="s">
        <v>816</v>
      </c>
      <c r="D124" s="17" t="s">
        <v>849</v>
      </c>
      <c r="E124" s="17" t="s">
        <v>850</v>
      </c>
      <c r="F124" s="17" t="s">
        <v>75</v>
      </c>
      <c r="G124" s="17" t="s">
        <v>76</v>
      </c>
      <c r="H124" s="17">
        <v>2509</v>
      </c>
      <c r="I124" s="17">
        <v>2303</v>
      </c>
      <c r="J124" s="17">
        <v>206</v>
      </c>
      <c r="K124" s="17" t="s">
        <v>37</v>
      </c>
      <c r="L124" s="18">
        <v>67217.7</v>
      </c>
      <c r="M124" s="18">
        <v>15830.76</v>
      </c>
      <c r="N124" s="18">
        <v>4280.5200000000004</v>
      </c>
      <c r="O124" s="18">
        <v>87328.98</v>
      </c>
      <c r="P124" s="18">
        <v>1799.18</v>
      </c>
      <c r="Q124" s="18">
        <v>731.48</v>
      </c>
      <c r="R124" s="18">
        <v>122.36</v>
      </c>
      <c r="S124" s="18">
        <v>2653.02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9">
        <f t="shared" si="43"/>
        <v>69016.87999999999</v>
      </c>
      <c r="Z124" s="9">
        <f t="shared" si="44"/>
        <v>16562.240000000002</v>
      </c>
      <c r="AA124" s="9">
        <f t="shared" si="45"/>
        <v>4402.88</v>
      </c>
      <c r="AB124" s="9">
        <f t="shared" si="46"/>
        <v>89982</v>
      </c>
    </row>
    <row r="125" spans="1:28" s="15" customFormat="1" x14ac:dyDescent="0.25">
      <c r="A125" s="17">
        <v>7</v>
      </c>
      <c r="B125" s="17" t="s">
        <v>822</v>
      </c>
      <c r="C125" s="17" t="s">
        <v>816</v>
      </c>
      <c r="D125" s="17" t="s">
        <v>851</v>
      </c>
      <c r="E125" s="17" t="s">
        <v>852</v>
      </c>
      <c r="F125" s="17" t="s">
        <v>75</v>
      </c>
      <c r="G125" s="17" t="s">
        <v>516</v>
      </c>
      <c r="H125" s="17">
        <v>32002</v>
      </c>
      <c r="I125" s="17">
        <v>31715</v>
      </c>
      <c r="J125" s="17">
        <v>287</v>
      </c>
      <c r="K125" s="17" t="s">
        <v>37</v>
      </c>
      <c r="L125" s="18">
        <v>37826.089999999997</v>
      </c>
      <c r="M125" s="18">
        <v>3814.82</v>
      </c>
      <c r="N125" s="18">
        <v>3004.07</v>
      </c>
      <c r="O125" s="18">
        <v>44644.98</v>
      </c>
      <c r="P125" s="18">
        <v>2114.42</v>
      </c>
      <c r="Q125" s="18">
        <v>411.12</v>
      </c>
      <c r="R125" s="18">
        <v>170.48</v>
      </c>
      <c r="S125" s="18">
        <v>2696.02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9">
        <f t="shared" si="43"/>
        <v>39940.509999999995</v>
      </c>
      <c r="Z125" s="9">
        <f t="shared" si="44"/>
        <v>4225.9400000000005</v>
      </c>
      <c r="AA125" s="9">
        <f t="shared" si="45"/>
        <v>3174.55</v>
      </c>
      <c r="AB125" s="9">
        <f t="shared" si="46"/>
        <v>47341</v>
      </c>
    </row>
    <row r="126" spans="1:28" s="15" customFormat="1" x14ac:dyDescent="0.25">
      <c r="A126" s="17">
        <v>8</v>
      </c>
      <c r="B126" s="17" t="s">
        <v>825</v>
      </c>
      <c r="C126" s="17" t="s">
        <v>816</v>
      </c>
      <c r="D126" s="17" t="s">
        <v>853</v>
      </c>
      <c r="E126" s="17" t="s">
        <v>854</v>
      </c>
      <c r="F126" s="17" t="s">
        <v>75</v>
      </c>
      <c r="G126" s="17" t="s">
        <v>76</v>
      </c>
      <c r="H126" s="17">
        <v>1090</v>
      </c>
      <c r="I126" s="17">
        <v>1024</v>
      </c>
      <c r="J126" s="17">
        <v>66</v>
      </c>
      <c r="K126" s="17" t="s">
        <v>37</v>
      </c>
      <c r="L126" s="18">
        <v>14679.7</v>
      </c>
      <c r="M126" s="18">
        <v>1681.61</v>
      </c>
      <c r="N126" s="18">
        <v>742.69</v>
      </c>
      <c r="O126" s="18">
        <v>17104</v>
      </c>
      <c r="P126" s="18">
        <v>737.9</v>
      </c>
      <c r="Q126" s="18">
        <v>155.9</v>
      </c>
      <c r="R126" s="18">
        <v>39.200000000000003</v>
      </c>
      <c r="S126" s="18">
        <v>933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9">
        <f t="shared" si="43"/>
        <v>15417.6</v>
      </c>
      <c r="Z126" s="9">
        <f t="shared" si="44"/>
        <v>1837.51</v>
      </c>
      <c r="AA126" s="9">
        <f t="shared" si="45"/>
        <v>781.8900000000001</v>
      </c>
      <c r="AB126" s="9">
        <f t="shared" si="46"/>
        <v>18037</v>
      </c>
    </row>
    <row r="127" spans="1:28" s="15" customFormat="1" x14ac:dyDescent="0.25">
      <c r="A127" s="17">
        <v>9</v>
      </c>
      <c r="B127" s="17" t="s">
        <v>815</v>
      </c>
      <c r="C127" s="17" t="s">
        <v>816</v>
      </c>
      <c r="D127" s="17" t="s">
        <v>855</v>
      </c>
      <c r="E127" s="17" t="s">
        <v>856</v>
      </c>
      <c r="F127" s="17" t="s">
        <v>75</v>
      </c>
      <c r="G127" s="17" t="s">
        <v>857</v>
      </c>
      <c r="H127" s="17">
        <v>0</v>
      </c>
      <c r="I127" s="17">
        <v>0</v>
      </c>
      <c r="J127" s="17">
        <v>410</v>
      </c>
      <c r="K127" s="17" t="s">
        <v>107</v>
      </c>
      <c r="L127" s="18">
        <v>109868.07</v>
      </c>
      <c r="M127" s="18">
        <v>9629.7099999999991</v>
      </c>
      <c r="N127" s="18">
        <v>2667.87</v>
      </c>
      <c r="O127" s="18">
        <v>122165.65</v>
      </c>
      <c r="P127" s="18">
        <v>2925.73</v>
      </c>
      <c r="Q127" s="18">
        <v>1148.08</v>
      </c>
      <c r="R127" s="18">
        <v>243.54</v>
      </c>
      <c r="S127" s="18">
        <v>4317.3500000000004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9">
        <f t="shared" si="43"/>
        <v>112793.8</v>
      </c>
      <c r="Z127" s="9">
        <f t="shared" si="44"/>
        <v>10777.789999999999</v>
      </c>
      <c r="AA127" s="9">
        <f t="shared" si="45"/>
        <v>2911.41</v>
      </c>
      <c r="AB127" s="9">
        <f t="shared" si="46"/>
        <v>126483</v>
      </c>
    </row>
    <row r="128" spans="1:28" s="15" customFormat="1" x14ac:dyDescent="0.25">
      <c r="A128" s="17">
        <v>10</v>
      </c>
      <c r="B128" s="17" t="s">
        <v>815</v>
      </c>
      <c r="C128" s="17" t="s">
        <v>816</v>
      </c>
      <c r="D128" s="17" t="s">
        <v>858</v>
      </c>
      <c r="E128" s="17" t="s">
        <v>859</v>
      </c>
      <c r="F128" s="17" t="s">
        <v>75</v>
      </c>
      <c r="G128" s="17" t="s">
        <v>857</v>
      </c>
      <c r="H128" s="17">
        <v>2</v>
      </c>
      <c r="I128" s="17">
        <v>2</v>
      </c>
      <c r="J128" s="17">
        <v>410</v>
      </c>
      <c r="K128" s="17" t="s">
        <v>107</v>
      </c>
      <c r="L128" s="18">
        <v>111965.8</v>
      </c>
      <c r="M128" s="18">
        <v>7186.34</v>
      </c>
      <c r="N128" s="18">
        <v>1948.32</v>
      </c>
      <c r="O128" s="18">
        <v>121100.46</v>
      </c>
      <c r="P128" s="18">
        <v>2925.68</v>
      </c>
      <c r="Q128" s="18">
        <v>1162.32</v>
      </c>
      <c r="R128" s="18">
        <v>243.54</v>
      </c>
      <c r="S128" s="18">
        <v>4331.54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9">
        <f t="shared" si="43"/>
        <v>114891.48</v>
      </c>
      <c r="Z128" s="9">
        <f t="shared" si="44"/>
        <v>8348.66</v>
      </c>
      <c r="AA128" s="9">
        <f t="shared" si="45"/>
        <v>2191.86</v>
      </c>
      <c r="AB128" s="9">
        <f t="shared" si="46"/>
        <v>125432</v>
      </c>
    </row>
    <row r="129" spans="1:32" s="15" customFormat="1" x14ac:dyDescent="0.25">
      <c r="A129" s="17">
        <v>11</v>
      </c>
      <c r="B129" s="17" t="s">
        <v>819</v>
      </c>
      <c r="C129" s="17" t="s">
        <v>816</v>
      </c>
      <c r="D129" s="17" t="s">
        <v>860</v>
      </c>
      <c r="E129" s="17" t="s">
        <v>861</v>
      </c>
      <c r="F129" s="17" t="s">
        <v>75</v>
      </c>
      <c r="G129" s="17" t="s">
        <v>862</v>
      </c>
      <c r="H129" s="17">
        <v>0</v>
      </c>
      <c r="I129" s="17">
        <v>0</v>
      </c>
      <c r="J129" s="17">
        <v>410</v>
      </c>
      <c r="K129" s="17" t="s">
        <v>107</v>
      </c>
      <c r="L129" s="18">
        <v>102372.71</v>
      </c>
      <c r="M129" s="18">
        <v>8880.41</v>
      </c>
      <c r="N129" s="18">
        <v>2667.87</v>
      </c>
      <c r="O129" s="18">
        <v>113920.99</v>
      </c>
      <c r="P129" s="18">
        <v>2925.84</v>
      </c>
      <c r="Q129" s="18">
        <v>1070.6300000000001</v>
      </c>
      <c r="R129" s="18">
        <v>243.54</v>
      </c>
      <c r="S129" s="18">
        <v>4240.01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9">
        <f t="shared" si="43"/>
        <v>105298.55</v>
      </c>
      <c r="Z129" s="9">
        <f t="shared" si="44"/>
        <v>9951.0400000000009</v>
      </c>
      <c r="AA129" s="9">
        <f t="shared" si="45"/>
        <v>2911.41</v>
      </c>
      <c r="AB129" s="9">
        <f t="shared" si="46"/>
        <v>118161</v>
      </c>
    </row>
    <row r="130" spans="1:32" s="15" customFormat="1" x14ac:dyDescent="0.25">
      <c r="A130" s="17">
        <v>12</v>
      </c>
      <c r="B130" s="17" t="s">
        <v>819</v>
      </c>
      <c r="C130" s="17" t="s">
        <v>816</v>
      </c>
      <c r="D130" s="17" t="s">
        <v>863</v>
      </c>
      <c r="E130" s="17" t="s">
        <v>864</v>
      </c>
      <c r="F130" s="17" t="s">
        <v>75</v>
      </c>
      <c r="G130" s="17" t="s">
        <v>862</v>
      </c>
      <c r="H130" s="17">
        <v>0</v>
      </c>
      <c r="I130" s="17">
        <v>0</v>
      </c>
      <c r="J130" s="17">
        <v>830</v>
      </c>
      <c r="K130" s="17" t="s">
        <v>107</v>
      </c>
      <c r="L130" s="18">
        <v>117607.16</v>
      </c>
      <c r="M130" s="18">
        <v>8690.18</v>
      </c>
      <c r="N130" s="18">
        <v>4422.24</v>
      </c>
      <c r="O130" s="18">
        <v>130719.58</v>
      </c>
      <c r="P130" s="18">
        <v>5698.32</v>
      </c>
      <c r="Q130" s="18">
        <v>1232.08</v>
      </c>
      <c r="R130" s="18">
        <v>493.02</v>
      </c>
      <c r="S130" s="18">
        <v>7423.42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9">
        <f t="shared" si="43"/>
        <v>123305.48000000001</v>
      </c>
      <c r="Z130" s="9">
        <f t="shared" si="44"/>
        <v>9922.26</v>
      </c>
      <c r="AA130" s="9">
        <f t="shared" si="45"/>
        <v>4915.26</v>
      </c>
      <c r="AB130" s="9">
        <f t="shared" si="46"/>
        <v>138143</v>
      </c>
    </row>
    <row r="131" spans="1:32" s="15" customFormat="1" x14ac:dyDescent="0.25">
      <c r="A131" s="17">
        <v>13</v>
      </c>
      <c r="B131" s="17" t="s">
        <v>822</v>
      </c>
      <c r="C131" s="17" t="s">
        <v>816</v>
      </c>
      <c r="D131" s="17" t="s">
        <v>865</v>
      </c>
      <c r="E131" s="17" t="s">
        <v>866</v>
      </c>
      <c r="F131" s="17" t="s">
        <v>75</v>
      </c>
      <c r="G131" s="17" t="s">
        <v>867</v>
      </c>
      <c r="H131" s="17">
        <v>0</v>
      </c>
      <c r="I131" s="17">
        <v>0</v>
      </c>
      <c r="J131" s="17">
        <v>410</v>
      </c>
      <c r="K131" s="17" t="s">
        <v>107</v>
      </c>
      <c r="L131" s="18">
        <v>102558.32</v>
      </c>
      <c r="M131" s="18">
        <v>8875.86</v>
      </c>
      <c r="N131" s="18">
        <v>2667.87</v>
      </c>
      <c r="O131" s="18">
        <v>114102.05</v>
      </c>
      <c r="P131" s="18">
        <v>2925.87</v>
      </c>
      <c r="Q131" s="18">
        <v>1072.54</v>
      </c>
      <c r="R131" s="18">
        <v>243.54</v>
      </c>
      <c r="S131" s="18">
        <v>4241.95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9">
        <f t="shared" si="43"/>
        <v>105484.19</v>
      </c>
      <c r="Z131" s="9">
        <f t="shared" si="44"/>
        <v>9948.4000000000015</v>
      </c>
      <c r="AA131" s="9">
        <f t="shared" si="45"/>
        <v>2911.41</v>
      </c>
      <c r="AB131" s="9">
        <f t="shared" si="46"/>
        <v>118344</v>
      </c>
    </row>
    <row r="132" spans="1:32" s="12" customFormat="1" x14ac:dyDescent="0.25">
      <c r="A132" s="10"/>
      <c r="B132" s="10"/>
      <c r="C132" s="10" t="s">
        <v>71</v>
      </c>
      <c r="D132" s="10"/>
      <c r="E132" s="10"/>
      <c r="F132" s="10"/>
      <c r="G132" s="10"/>
      <c r="H132" s="10"/>
      <c r="I132" s="10"/>
      <c r="J132" s="11">
        <f>SUM(J119:J131)</f>
        <v>3723</v>
      </c>
      <c r="K132" s="10"/>
      <c r="L132" s="11">
        <f t="shared" ref="L132:AB132" si="47">SUM(L119:L131)</f>
        <v>819766.3</v>
      </c>
      <c r="M132" s="11">
        <f t="shared" si="47"/>
        <v>85986.01</v>
      </c>
      <c r="N132" s="11">
        <f t="shared" ref="N132" si="48">SUM(N119:N131)</f>
        <v>31540.289999999997</v>
      </c>
      <c r="O132" s="11">
        <f t="shared" si="47"/>
        <v>937292.6</v>
      </c>
      <c r="P132" s="11">
        <f t="shared" si="47"/>
        <v>28228.019999999997</v>
      </c>
      <c r="Q132" s="11">
        <f t="shared" si="47"/>
        <v>8659.92</v>
      </c>
      <c r="R132" s="11">
        <f t="shared" si="47"/>
        <v>2211.46</v>
      </c>
      <c r="S132" s="11">
        <f t="shared" si="47"/>
        <v>39099.4</v>
      </c>
      <c r="T132" s="11">
        <f t="shared" si="47"/>
        <v>0</v>
      </c>
      <c r="U132" s="11">
        <f t="shared" si="47"/>
        <v>0</v>
      </c>
      <c r="V132" s="11">
        <f t="shared" si="47"/>
        <v>0</v>
      </c>
      <c r="W132" s="11">
        <f t="shared" si="47"/>
        <v>0</v>
      </c>
      <c r="X132" s="11">
        <f t="shared" si="47"/>
        <v>0</v>
      </c>
      <c r="Y132" s="11">
        <f t="shared" si="47"/>
        <v>847994.31999999983</v>
      </c>
      <c r="Z132" s="11">
        <f t="shared" si="47"/>
        <v>94645.930000000022</v>
      </c>
      <c r="AA132" s="11">
        <f t="shared" si="47"/>
        <v>33751.75</v>
      </c>
      <c r="AB132" s="11">
        <f t="shared" si="47"/>
        <v>976392</v>
      </c>
    </row>
    <row r="133" spans="1:32" s="12" customFormat="1" x14ac:dyDescent="0.25">
      <c r="A133" s="10"/>
      <c r="B133" s="10"/>
      <c r="C133" s="10" t="s">
        <v>119</v>
      </c>
      <c r="D133" s="10"/>
      <c r="E133" s="10"/>
      <c r="F133" s="10"/>
      <c r="G133" s="10"/>
      <c r="H133" s="10"/>
      <c r="I133" s="10"/>
      <c r="J133" s="11">
        <f>J132+J118</f>
        <v>17781</v>
      </c>
      <c r="K133" s="11"/>
      <c r="L133" s="11">
        <f t="shared" ref="L133:AA133" si="49">L132+L118</f>
        <v>1438904.4100000001</v>
      </c>
      <c r="M133" s="11">
        <f t="shared" si="49"/>
        <v>139639.14000000001</v>
      </c>
      <c r="N133" s="11">
        <f t="shared" ref="N133" si="50">N132+N118</f>
        <v>65691.819999999992</v>
      </c>
      <c r="O133" s="11">
        <f t="shared" si="49"/>
        <v>1843910.8199999998</v>
      </c>
      <c r="P133" s="11">
        <f t="shared" si="49"/>
        <v>103941.44</v>
      </c>
      <c r="Q133" s="11">
        <f t="shared" si="49"/>
        <v>15108.89</v>
      </c>
      <c r="R133" s="11">
        <f t="shared" si="49"/>
        <v>8474.2999999999993</v>
      </c>
      <c r="S133" s="11">
        <f t="shared" si="49"/>
        <v>127524.63</v>
      </c>
      <c r="T133" s="11">
        <f t="shared" si="49"/>
        <v>0</v>
      </c>
      <c r="U133" s="11">
        <f t="shared" si="49"/>
        <v>0</v>
      </c>
      <c r="V133" s="11">
        <f t="shared" si="49"/>
        <v>0</v>
      </c>
      <c r="W133" s="11">
        <f t="shared" si="49"/>
        <v>0</v>
      </c>
      <c r="X133" s="11">
        <f t="shared" si="49"/>
        <v>0</v>
      </c>
      <c r="Y133" s="11">
        <f t="shared" si="49"/>
        <v>1542845.8499999999</v>
      </c>
      <c r="Z133" s="11">
        <f t="shared" si="49"/>
        <v>154748.03000000003</v>
      </c>
      <c r="AA133" s="11">
        <f t="shared" si="49"/>
        <v>74166.12</v>
      </c>
      <c r="AB133" s="11">
        <f>AB132+AB118</f>
        <v>1971435.45</v>
      </c>
    </row>
    <row r="134" spans="1:32" ht="18" customHeight="1" x14ac:dyDescent="0.25"/>
    <row r="135" spans="1:32" ht="18" customHeight="1" x14ac:dyDescent="0.25"/>
    <row r="138" spans="1:32" ht="15.75" x14ac:dyDescent="0.25">
      <c r="E138" s="13" t="s">
        <v>120</v>
      </c>
      <c r="G138" s="14"/>
      <c r="H138" s="14"/>
      <c r="I138" s="14"/>
      <c r="J138" s="14"/>
      <c r="K138" s="14"/>
      <c r="L138" s="13" t="s">
        <v>122</v>
      </c>
      <c r="M138" s="13"/>
      <c r="N138" s="13"/>
      <c r="P138" s="14"/>
      <c r="R138" s="14"/>
      <c r="S138" s="13" t="s">
        <v>121</v>
      </c>
      <c r="U138" s="14"/>
      <c r="V138" s="14"/>
      <c r="X138" s="14"/>
      <c r="Y138" s="14"/>
      <c r="Z138" s="13" t="s">
        <v>123</v>
      </c>
      <c r="AA138" s="14"/>
      <c r="AB138" s="14"/>
      <c r="AC138" s="14"/>
    </row>
    <row r="139" spans="1:32" ht="15.75" x14ac:dyDescent="0.25">
      <c r="E139" s="13" t="s">
        <v>124</v>
      </c>
      <c r="G139" s="14"/>
      <c r="H139" s="14"/>
      <c r="I139" s="14"/>
      <c r="J139" s="14"/>
      <c r="K139" s="14"/>
      <c r="L139" s="13" t="s">
        <v>124</v>
      </c>
      <c r="M139" s="13"/>
      <c r="N139" s="13"/>
      <c r="P139" s="14"/>
      <c r="R139" s="14"/>
      <c r="S139" s="13" t="s">
        <v>124</v>
      </c>
      <c r="U139" s="14"/>
      <c r="V139" s="14"/>
      <c r="X139" s="14"/>
      <c r="Y139" s="14"/>
      <c r="Z139" s="13" t="s">
        <v>124</v>
      </c>
      <c r="AA139" s="14"/>
      <c r="AB139" s="14"/>
      <c r="AC139" s="14"/>
    </row>
    <row r="141" spans="1:32" ht="32.25" customHeight="1" x14ac:dyDescent="0.55000000000000004">
      <c r="A141" s="75" t="s">
        <v>0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1"/>
      <c r="AE141" s="1"/>
      <c r="AF141" s="1"/>
    </row>
    <row r="142" spans="1:32" ht="21.75" customHeight="1" x14ac:dyDescent="0.4">
      <c r="A142" s="76" t="s">
        <v>1680</v>
      </c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2"/>
      <c r="AE142" s="2"/>
      <c r="AF142" s="2"/>
    </row>
    <row r="143" spans="1:32" s="5" customFormat="1" ht="20.25" customHeight="1" x14ac:dyDescent="0.35">
      <c r="A143" s="3" t="s">
        <v>1</v>
      </c>
      <c r="B143" s="4"/>
      <c r="C143" s="3"/>
      <c r="D143" s="3"/>
      <c r="F143" s="3" t="s">
        <v>836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 s="7" customFormat="1" ht="90" x14ac:dyDescent="0.25">
      <c r="A144" s="6" t="s">
        <v>3</v>
      </c>
      <c r="B144" s="6" t="s">
        <v>4</v>
      </c>
      <c r="C144" s="6" t="s">
        <v>5</v>
      </c>
      <c r="D144" s="6" t="s">
        <v>6</v>
      </c>
      <c r="E144" s="6" t="s">
        <v>7</v>
      </c>
      <c r="F144" s="6" t="s">
        <v>8</v>
      </c>
      <c r="G144" s="6" t="s">
        <v>9</v>
      </c>
      <c r="H144" s="6" t="s">
        <v>10</v>
      </c>
      <c r="I144" s="6" t="s">
        <v>11</v>
      </c>
      <c r="J144" s="6" t="s">
        <v>12</v>
      </c>
      <c r="K144" s="6" t="s">
        <v>13</v>
      </c>
      <c r="L144" s="6" t="s">
        <v>14</v>
      </c>
      <c r="M144" s="6" t="s">
        <v>15</v>
      </c>
      <c r="N144" s="6" t="s">
        <v>16</v>
      </c>
      <c r="O144" s="6" t="s">
        <v>17</v>
      </c>
      <c r="P144" s="6" t="s">
        <v>18</v>
      </c>
      <c r="Q144" s="6" t="s">
        <v>19</v>
      </c>
      <c r="R144" s="6" t="s">
        <v>20</v>
      </c>
      <c r="S144" s="6" t="s">
        <v>21</v>
      </c>
      <c r="T144" s="6" t="s">
        <v>22</v>
      </c>
      <c r="U144" s="6" t="s">
        <v>23</v>
      </c>
      <c r="V144" s="6" t="s">
        <v>24</v>
      </c>
      <c r="W144" s="6" t="s">
        <v>25</v>
      </c>
      <c r="X144" s="6" t="s">
        <v>26</v>
      </c>
      <c r="Y144" s="6" t="s">
        <v>27</v>
      </c>
      <c r="Z144" s="6" t="s">
        <v>28</v>
      </c>
      <c r="AA144" s="6" t="s">
        <v>29</v>
      </c>
      <c r="AB144" s="6" t="s">
        <v>30</v>
      </c>
    </row>
    <row r="145" spans="1:28" s="15" customFormat="1" x14ac:dyDescent="0.25">
      <c r="A145" s="17">
        <v>1</v>
      </c>
      <c r="B145" s="17" t="s">
        <v>815</v>
      </c>
      <c r="C145" s="17" t="s">
        <v>816</v>
      </c>
      <c r="D145" s="17" t="s">
        <v>817</v>
      </c>
      <c r="E145" s="17" t="s">
        <v>818</v>
      </c>
      <c r="F145" s="17" t="s">
        <v>35</v>
      </c>
      <c r="G145" s="17" t="s">
        <v>137</v>
      </c>
      <c r="H145" s="17">
        <v>798</v>
      </c>
      <c r="I145" s="17">
        <v>798</v>
      </c>
      <c r="J145" s="17">
        <v>0</v>
      </c>
      <c r="K145" s="17" t="s">
        <v>59</v>
      </c>
      <c r="L145" s="18">
        <v>40593.97</v>
      </c>
      <c r="M145" s="18">
        <v>8327.19</v>
      </c>
      <c r="N145" s="18">
        <v>1018.84</v>
      </c>
      <c r="O145" s="18">
        <v>46597.2</v>
      </c>
      <c r="P145" s="18">
        <v>577.20000000000005</v>
      </c>
      <c r="Q145" s="18">
        <v>413.8</v>
      </c>
      <c r="R145" s="18">
        <v>0</v>
      </c>
      <c r="S145" s="18">
        <v>991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9">
        <f t="shared" ref="Y145" si="51">L145+P145-U145</f>
        <v>41171.17</v>
      </c>
      <c r="Z145" s="9">
        <f t="shared" ref="Z145" si="52">M145+Q145-V145</f>
        <v>8740.99</v>
      </c>
      <c r="AA145" s="9">
        <f t="shared" ref="AA145" si="53">N145+R145-W145</f>
        <v>1018.84</v>
      </c>
      <c r="AB145" s="9">
        <f t="shared" ref="AB145" si="54">O145+S145-X145</f>
        <v>47588.2</v>
      </c>
    </row>
    <row r="146" spans="1:28" s="15" customFormat="1" x14ac:dyDescent="0.25">
      <c r="A146" s="17">
        <v>2</v>
      </c>
      <c r="B146" s="17" t="s">
        <v>819</v>
      </c>
      <c r="C146" s="17" t="s">
        <v>816</v>
      </c>
      <c r="D146" s="17" t="s">
        <v>820</v>
      </c>
      <c r="E146" s="17" t="s">
        <v>821</v>
      </c>
      <c r="F146" s="17" t="s">
        <v>35</v>
      </c>
      <c r="G146" s="17" t="s">
        <v>590</v>
      </c>
      <c r="H146" s="17">
        <v>233311</v>
      </c>
      <c r="I146" s="17">
        <v>233311</v>
      </c>
      <c r="J146" s="17">
        <v>3730</v>
      </c>
      <c r="K146" s="17" t="s">
        <v>848</v>
      </c>
      <c r="L146" s="18">
        <v>95429.91</v>
      </c>
      <c r="M146" s="18">
        <v>4100.71</v>
      </c>
      <c r="N146" s="18">
        <v>6769.38</v>
      </c>
      <c r="O146" s="18">
        <v>106300</v>
      </c>
      <c r="P146" s="18">
        <v>19474.830000000002</v>
      </c>
      <c r="Q146" s="18">
        <v>920.67</v>
      </c>
      <c r="R146" s="18">
        <v>1678.5</v>
      </c>
      <c r="S146" s="18">
        <v>22074</v>
      </c>
      <c r="T146" s="18">
        <v>3060</v>
      </c>
      <c r="U146" s="18">
        <v>0</v>
      </c>
      <c r="V146" s="18">
        <v>0</v>
      </c>
      <c r="W146" s="18">
        <v>0</v>
      </c>
      <c r="X146" s="18"/>
      <c r="Y146" s="9">
        <f t="shared" ref="Y146:Y152" si="55">L146+P146-U146</f>
        <v>114904.74</v>
      </c>
      <c r="Z146" s="9">
        <f t="shared" ref="Z146:Z152" si="56">M146+Q146-V146</f>
        <v>5021.38</v>
      </c>
      <c r="AA146" s="9">
        <f t="shared" ref="AA146:AA152" si="57">N146+R146-W146</f>
        <v>8447.880000000001</v>
      </c>
      <c r="AB146" s="9">
        <f t="shared" ref="AB146:AB152" si="58">O146+S146-X146</f>
        <v>128374</v>
      </c>
    </row>
    <row r="147" spans="1:28" s="15" customFormat="1" x14ac:dyDescent="0.25">
      <c r="A147" s="17">
        <v>3</v>
      </c>
      <c r="B147" s="17" t="s">
        <v>822</v>
      </c>
      <c r="C147" s="17" t="s">
        <v>816</v>
      </c>
      <c r="D147" s="17" t="s">
        <v>823</v>
      </c>
      <c r="E147" s="17" t="s">
        <v>824</v>
      </c>
      <c r="F147" s="17" t="s">
        <v>35</v>
      </c>
      <c r="G147" s="17" t="s">
        <v>41</v>
      </c>
      <c r="H147" s="17">
        <v>26050</v>
      </c>
      <c r="I147" s="17">
        <v>26050</v>
      </c>
      <c r="J147" s="17">
        <v>2430</v>
      </c>
      <c r="K147" s="17" t="s">
        <v>848</v>
      </c>
      <c r="L147" s="18">
        <v>11158.68</v>
      </c>
      <c r="M147" s="18">
        <v>85.42</v>
      </c>
      <c r="N147" s="18">
        <v>7688.9</v>
      </c>
      <c r="O147" s="18">
        <v>221951.25</v>
      </c>
      <c r="P147" s="18">
        <v>12727.53</v>
      </c>
      <c r="Q147" s="18">
        <v>124.97</v>
      </c>
      <c r="R147" s="18">
        <v>1093.5</v>
      </c>
      <c r="S147" s="18">
        <v>13946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9">
        <f t="shared" si="55"/>
        <v>23886.21</v>
      </c>
      <c r="Z147" s="9">
        <f t="shared" si="56"/>
        <v>210.39</v>
      </c>
      <c r="AA147" s="9">
        <f t="shared" si="57"/>
        <v>8782.4</v>
      </c>
      <c r="AB147" s="9">
        <f t="shared" si="58"/>
        <v>235897.25</v>
      </c>
    </row>
    <row r="148" spans="1:28" s="15" customFormat="1" x14ac:dyDescent="0.25">
      <c r="A148" s="17">
        <v>4</v>
      </c>
      <c r="B148" s="17" t="s">
        <v>825</v>
      </c>
      <c r="C148" s="17" t="s">
        <v>816</v>
      </c>
      <c r="D148" s="17" t="s">
        <v>826</v>
      </c>
      <c r="E148" s="17" t="s">
        <v>827</v>
      </c>
      <c r="F148" s="17" t="s">
        <v>35</v>
      </c>
      <c r="G148" s="17" t="s">
        <v>590</v>
      </c>
      <c r="H148" s="17">
        <v>400919</v>
      </c>
      <c r="I148" s="17">
        <v>400919</v>
      </c>
      <c r="J148" s="17">
        <v>3782</v>
      </c>
      <c r="K148" s="17" t="s">
        <v>769</v>
      </c>
      <c r="L148" s="18">
        <v>120541.44</v>
      </c>
      <c r="M148" s="18">
        <v>6560.04</v>
      </c>
      <c r="N148" s="18">
        <v>6739.52</v>
      </c>
      <c r="O148" s="18">
        <v>133841</v>
      </c>
      <c r="P148" s="18">
        <v>19487.84</v>
      </c>
      <c r="Q148" s="18">
        <v>1175.26</v>
      </c>
      <c r="R148" s="18">
        <v>1701.9</v>
      </c>
      <c r="S148" s="18">
        <v>22365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9">
        <f t="shared" si="55"/>
        <v>140029.28</v>
      </c>
      <c r="Z148" s="9">
        <f t="shared" si="56"/>
        <v>7735.3</v>
      </c>
      <c r="AA148" s="9">
        <f t="shared" si="57"/>
        <v>8441.42</v>
      </c>
      <c r="AB148" s="9">
        <f t="shared" si="58"/>
        <v>156206</v>
      </c>
    </row>
    <row r="149" spans="1:28" s="15" customFormat="1" x14ac:dyDescent="0.25">
      <c r="A149" s="17">
        <v>5</v>
      </c>
      <c r="B149" s="17" t="s">
        <v>819</v>
      </c>
      <c r="C149" s="17" t="s">
        <v>816</v>
      </c>
      <c r="D149" s="17" t="s">
        <v>828</v>
      </c>
      <c r="E149" s="17" t="s">
        <v>829</v>
      </c>
      <c r="F149" s="17" t="s">
        <v>35</v>
      </c>
      <c r="G149" s="17" t="s">
        <v>45</v>
      </c>
      <c r="H149" s="17">
        <v>46812</v>
      </c>
      <c r="I149" s="17">
        <v>44236</v>
      </c>
      <c r="J149" s="17">
        <v>2576</v>
      </c>
      <c r="K149" s="17" t="s">
        <v>37</v>
      </c>
      <c r="L149" s="18">
        <v>282130.74</v>
      </c>
      <c r="M149" s="18">
        <v>21288.23</v>
      </c>
      <c r="N149" s="18">
        <v>10569.03</v>
      </c>
      <c r="O149" s="18">
        <v>313988</v>
      </c>
      <c r="P149" s="18">
        <v>13430.32</v>
      </c>
      <c r="Q149" s="18">
        <v>2840.48</v>
      </c>
      <c r="R149" s="18">
        <v>1159.2</v>
      </c>
      <c r="S149" s="18">
        <v>17430</v>
      </c>
      <c r="T149" s="18">
        <v>0</v>
      </c>
      <c r="U149" s="18">
        <v>124142.74</v>
      </c>
      <c r="V149" s="18">
        <v>21288.23</v>
      </c>
      <c r="W149" s="18">
        <v>10569.03</v>
      </c>
      <c r="X149" s="18">
        <v>156000</v>
      </c>
      <c r="Y149" s="9">
        <f t="shared" si="55"/>
        <v>171418.32</v>
      </c>
      <c r="Z149" s="9">
        <f t="shared" si="56"/>
        <v>2840.4799999999996</v>
      </c>
      <c r="AA149" s="9">
        <f t="shared" si="57"/>
        <v>1159.2000000000007</v>
      </c>
      <c r="AB149" s="9">
        <f t="shared" si="58"/>
        <v>175418</v>
      </c>
    </row>
    <row r="150" spans="1:28" s="15" customFormat="1" x14ac:dyDescent="0.25">
      <c r="A150" s="17">
        <v>6</v>
      </c>
      <c r="B150" s="17" t="s">
        <v>819</v>
      </c>
      <c r="C150" s="17" t="s">
        <v>816</v>
      </c>
      <c r="D150" s="17" t="s">
        <v>830</v>
      </c>
      <c r="E150" s="17" t="s">
        <v>831</v>
      </c>
      <c r="F150" s="17" t="s">
        <v>35</v>
      </c>
      <c r="G150" s="17" t="s">
        <v>215</v>
      </c>
      <c r="H150" s="17">
        <v>28850</v>
      </c>
      <c r="I150" s="17">
        <v>28850</v>
      </c>
      <c r="J150" s="17">
        <v>0</v>
      </c>
      <c r="K150" s="17" t="s">
        <v>59</v>
      </c>
      <c r="L150" s="18">
        <v>17047.39</v>
      </c>
      <c r="M150" s="18">
        <v>1918.65</v>
      </c>
      <c r="N150" s="18">
        <v>77.959999999999994</v>
      </c>
      <c r="O150" s="18">
        <v>19044</v>
      </c>
      <c r="P150" s="18">
        <v>852.18</v>
      </c>
      <c r="Q150" s="18">
        <v>167.82</v>
      </c>
      <c r="R150" s="18">
        <v>0</v>
      </c>
      <c r="S150" s="18">
        <v>1020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9">
        <f t="shared" si="55"/>
        <v>17899.57</v>
      </c>
      <c r="Z150" s="9">
        <f t="shared" si="56"/>
        <v>2086.4700000000003</v>
      </c>
      <c r="AA150" s="9">
        <f t="shared" si="57"/>
        <v>77.959999999999994</v>
      </c>
      <c r="AB150" s="9">
        <f t="shared" si="58"/>
        <v>20064</v>
      </c>
    </row>
    <row r="151" spans="1:28" s="15" customFormat="1" x14ac:dyDescent="0.25">
      <c r="A151" s="17">
        <v>7</v>
      </c>
      <c r="B151" s="17" t="s">
        <v>815</v>
      </c>
      <c r="C151" s="17" t="s">
        <v>816</v>
      </c>
      <c r="D151" s="17" t="s">
        <v>832</v>
      </c>
      <c r="E151" s="17" t="s">
        <v>833</v>
      </c>
      <c r="F151" s="17" t="s">
        <v>35</v>
      </c>
      <c r="G151" s="17" t="s">
        <v>63</v>
      </c>
      <c r="H151" s="17">
        <v>9910</v>
      </c>
      <c r="I151" s="17">
        <v>9910</v>
      </c>
      <c r="J151" s="17">
        <v>0</v>
      </c>
      <c r="K151" s="17" t="s">
        <v>59</v>
      </c>
      <c r="L151" s="18">
        <v>20070.48</v>
      </c>
      <c r="M151" s="18">
        <v>2877.08</v>
      </c>
      <c r="N151" s="18">
        <v>158.44</v>
      </c>
      <c r="O151" s="18">
        <v>23106</v>
      </c>
      <c r="P151" s="18">
        <v>852.14</v>
      </c>
      <c r="Q151" s="18">
        <v>198.86</v>
      </c>
      <c r="R151" s="18">
        <v>0</v>
      </c>
      <c r="S151" s="18">
        <v>1051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9">
        <f t="shared" si="55"/>
        <v>20922.62</v>
      </c>
      <c r="Z151" s="9">
        <f t="shared" si="56"/>
        <v>3075.94</v>
      </c>
      <c r="AA151" s="9">
        <f t="shared" si="57"/>
        <v>158.44</v>
      </c>
      <c r="AB151" s="9">
        <f t="shared" si="58"/>
        <v>24157</v>
      </c>
    </row>
    <row r="152" spans="1:28" s="15" customFormat="1" x14ac:dyDescent="0.25">
      <c r="A152" s="17">
        <v>8</v>
      </c>
      <c r="B152" s="17" t="s">
        <v>819</v>
      </c>
      <c r="C152" s="17" t="s">
        <v>816</v>
      </c>
      <c r="D152" s="17" t="s">
        <v>834</v>
      </c>
      <c r="E152" s="17" t="s">
        <v>835</v>
      </c>
      <c r="F152" s="17" t="s">
        <v>35</v>
      </c>
      <c r="G152" s="17" t="s">
        <v>63</v>
      </c>
      <c r="H152" s="17">
        <v>22987</v>
      </c>
      <c r="I152" s="17">
        <v>22987</v>
      </c>
      <c r="J152" s="17">
        <v>662</v>
      </c>
      <c r="K152" s="17" t="s">
        <v>848</v>
      </c>
      <c r="L152" s="18">
        <v>107878.92</v>
      </c>
      <c r="M152" s="18">
        <v>14944.78</v>
      </c>
      <c r="N152" s="18">
        <v>7392.3</v>
      </c>
      <c r="O152" s="18">
        <f>1374482-1244266</f>
        <v>130216</v>
      </c>
      <c r="P152" s="18">
        <v>3887.85</v>
      </c>
      <c r="Q152" s="18">
        <v>1128.25</v>
      </c>
      <c r="R152" s="18">
        <v>297.89999999999998</v>
      </c>
      <c r="S152" s="18">
        <v>5314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9">
        <f t="shared" si="55"/>
        <v>111766.77</v>
      </c>
      <c r="Z152" s="9">
        <f t="shared" si="56"/>
        <v>16073.03</v>
      </c>
      <c r="AA152" s="9">
        <f t="shared" si="57"/>
        <v>7690.2</v>
      </c>
      <c r="AB152" s="9">
        <f t="shared" si="58"/>
        <v>135530</v>
      </c>
    </row>
    <row r="153" spans="1:28" s="22" customFormat="1" x14ac:dyDescent="0.25">
      <c r="A153" s="19"/>
      <c r="B153" s="19"/>
      <c r="C153" s="19" t="s">
        <v>71</v>
      </c>
      <c r="D153" s="19"/>
      <c r="E153" s="19"/>
      <c r="F153" s="19"/>
      <c r="G153" s="19"/>
      <c r="H153" s="19"/>
      <c r="I153" s="19"/>
      <c r="J153" s="19">
        <f>SUM(J145:J152)</f>
        <v>13180</v>
      </c>
      <c r="K153" s="19"/>
      <c r="L153" s="20">
        <f t="shared" ref="L153:AA153" si="59">SUM(L145:L152)</f>
        <v>694851.53</v>
      </c>
      <c r="M153" s="20">
        <f t="shared" si="59"/>
        <v>60102.1</v>
      </c>
      <c r="N153" s="20">
        <f t="shared" si="59"/>
        <v>40414.370000000003</v>
      </c>
      <c r="O153" s="20">
        <f t="shared" si="59"/>
        <v>995043.45</v>
      </c>
      <c r="P153" s="20">
        <f t="shared" si="59"/>
        <v>71289.89</v>
      </c>
      <c r="Q153" s="20">
        <f t="shared" si="59"/>
        <v>6970.11</v>
      </c>
      <c r="R153" s="20">
        <f t="shared" si="59"/>
        <v>5930.9999999999991</v>
      </c>
      <c r="S153" s="20">
        <f t="shared" si="59"/>
        <v>84191</v>
      </c>
      <c r="T153" s="20">
        <f t="shared" si="59"/>
        <v>3060</v>
      </c>
      <c r="U153" s="20">
        <f>SUM(U145:U152)</f>
        <v>124142.74</v>
      </c>
      <c r="V153" s="20">
        <f t="shared" si="59"/>
        <v>21288.23</v>
      </c>
      <c r="W153" s="20">
        <f t="shared" si="59"/>
        <v>10569.03</v>
      </c>
      <c r="X153" s="20">
        <f>SUM(X145:X152)</f>
        <v>156000</v>
      </c>
      <c r="Y153" s="20">
        <f>SUM(Y145:Y152)</f>
        <v>641998.68000000005</v>
      </c>
      <c r="Z153" s="20">
        <f>SUM(Z145:Z152)</f>
        <v>45783.979999999996</v>
      </c>
      <c r="AA153" s="20">
        <f t="shared" si="59"/>
        <v>35776.339999999997</v>
      </c>
      <c r="AB153" s="20">
        <f>SUM(AB145:AB152)</f>
        <v>923234.45</v>
      </c>
    </row>
    <row r="154" spans="1:28" s="15" customFormat="1" x14ac:dyDescent="0.25">
      <c r="A154" s="17">
        <v>1</v>
      </c>
      <c r="B154" s="17" t="s">
        <v>825</v>
      </c>
      <c r="C154" s="17" t="s">
        <v>816</v>
      </c>
      <c r="D154" s="17" t="s">
        <v>837</v>
      </c>
      <c r="E154" s="17" t="s">
        <v>838</v>
      </c>
      <c r="F154" s="17" t="s">
        <v>75</v>
      </c>
      <c r="G154" s="17" t="s">
        <v>76</v>
      </c>
      <c r="H154" s="17">
        <v>23359</v>
      </c>
      <c r="I154" s="17">
        <v>23157</v>
      </c>
      <c r="J154" s="17">
        <v>202</v>
      </c>
      <c r="K154" s="17" t="s">
        <v>37</v>
      </c>
      <c r="L154" s="18">
        <v>36659.58</v>
      </c>
      <c r="M154" s="18">
        <v>4708.33</v>
      </c>
      <c r="N154" s="18">
        <v>2909.09</v>
      </c>
      <c r="O154" s="18">
        <v>44277</v>
      </c>
      <c r="P154" s="18">
        <v>1593.49</v>
      </c>
      <c r="Q154" s="18">
        <v>387.61</v>
      </c>
      <c r="R154" s="18">
        <v>120.9</v>
      </c>
      <c r="S154" s="18">
        <v>2102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9">
        <f t="shared" ref="Y154:Y166" si="60">L154+P154-U154</f>
        <v>38253.07</v>
      </c>
      <c r="Z154" s="9">
        <f t="shared" ref="Z154:Z166" si="61">M154+Q154-V154</f>
        <v>5095.9399999999996</v>
      </c>
      <c r="AA154" s="9">
        <f t="shared" ref="AA154:AA166" si="62">N154+R154-W154</f>
        <v>3029.9900000000002</v>
      </c>
      <c r="AB154" s="9">
        <f t="shared" ref="AB154:AB166" si="63">O154+S154-X154</f>
        <v>46379</v>
      </c>
    </row>
    <row r="155" spans="1:28" s="15" customFormat="1" x14ac:dyDescent="0.25">
      <c r="A155" s="17">
        <v>2</v>
      </c>
      <c r="B155" s="17" t="s">
        <v>825</v>
      </c>
      <c r="C155" s="17" t="s">
        <v>816</v>
      </c>
      <c r="D155" s="17" t="s">
        <v>839</v>
      </c>
      <c r="E155" s="17" t="s">
        <v>840</v>
      </c>
      <c r="F155" s="17" t="s">
        <v>75</v>
      </c>
      <c r="G155" s="17" t="s">
        <v>76</v>
      </c>
      <c r="H155" s="17">
        <v>15178</v>
      </c>
      <c r="I155" s="17">
        <v>15130</v>
      </c>
      <c r="J155" s="17">
        <v>48</v>
      </c>
      <c r="K155" s="17" t="s">
        <v>37</v>
      </c>
      <c r="L155" s="18">
        <v>18376.12</v>
      </c>
      <c r="M155" s="18">
        <v>2412.63</v>
      </c>
      <c r="N155" s="18">
        <v>1226.25</v>
      </c>
      <c r="O155" s="18">
        <v>22015</v>
      </c>
      <c r="P155" s="18">
        <v>568.96</v>
      </c>
      <c r="Q155" s="18">
        <v>192.31</v>
      </c>
      <c r="R155" s="18">
        <v>28.73</v>
      </c>
      <c r="S155" s="18">
        <v>790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9">
        <f t="shared" si="60"/>
        <v>18945.079999999998</v>
      </c>
      <c r="Z155" s="9">
        <f t="shared" si="61"/>
        <v>2604.94</v>
      </c>
      <c r="AA155" s="9">
        <f t="shared" si="62"/>
        <v>1254.98</v>
      </c>
      <c r="AB155" s="9">
        <f t="shared" si="63"/>
        <v>22805</v>
      </c>
    </row>
    <row r="156" spans="1:28" s="15" customFormat="1" x14ac:dyDescent="0.25">
      <c r="A156" s="17">
        <v>3</v>
      </c>
      <c r="B156" s="17" t="s">
        <v>825</v>
      </c>
      <c r="C156" s="17" t="s">
        <v>816</v>
      </c>
      <c r="D156" s="17" t="s">
        <v>841</v>
      </c>
      <c r="E156" s="17" t="s">
        <v>842</v>
      </c>
      <c r="F156" s="17" t="s">
        <v>75</v>
      </c>
      <c r="G156" s="17" t="s">
        <v>76</v>
      </c>
      <c r="H156" s="17">
        <v>2854</v>
      </c>
      <c r="I156" s="17">
        <v>2744</v>
      </c>
      <c r="J156" s="17">
        <v>110</v>
      </c>
      <c r="K156" s="17" t="s">
        <v>37</v>
      </c>
      <c r="L156" s="18">
        <v>21879.279999999999</v>
      </c>
      <c r="M156" s="18">
        <v>2743.88</v>
      </c>
      <c r="N156" s="18">
        <v>1532.84</v>
      </c>
      <c r="O156" s="18">
        <v>26156</v>
      </c>
      <c r="P156" s="18">
        <v>1013.24</v>
      </c>
      <c r="Q156" s="18">
        <v>228.93</v>
      </c>
      <c r="R156" s="18">
        <v>65.83</v>
      </c>
      <c r="S156" s="18">
        <v>1308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9">
        <f t="shared" si="60"/>
        <v>22892.52</v>
      </c>
      <c r="Z156" s="9">
        <f t="shared" si="61"/>
        <v>2972.81</v>
      </c>
      <c r="AA156" s="9">
        <f t="shared" si="62"/>
        <v>1598.6699999999998</v>
      </c>
      <c r="AB156" s="9">
        <f t="shared" si="63"/>
        <v>27464</v>
      </c>
    </row>
    <row r="157" spans="1:28" s="15" customFormat="1" x14ac:dyDescent="0.25">
      <c r="A157" s="17">
        <v>4</v>
      </c>
      <c r="B157" s="17" t="s">
        <v>819</v>
      </c>
      <c r="C157" s="17" t="s">
        <v>816</v>
      </c>
      <c r="D157" s="17" t="s">
        <v>843</v>
      </c>
      <c r="E157" s="17" t="s">
        <v>844</v>
      </c>
      <c r="F157" s="17" t="s">
        <v>75</v>
      </c>
      <c r="G157" s="17" t="s">
        <v>845</v>
      </c>
      <c r="H157" s="17">
        <v>2115</v>
      </c>
      <c r="I157" s="17">
        <v>2047</v>
      </c>
      <c r="J157" s="17">
        <v>68</v>
      </c>
      <c r="K157" s="17" t="s">
        <v>37</v>
      </c>
      <c r="L157" s="18">
        <v>36920.85</v>
      </c>
      <c r="M157" s="18">
        <v>2900.45</v>
      </c>
      <c r="N157" s="18">
        <v>405.7</v>
      </c>
      <c r="O157" s="18">
        <v>40227</v>
      </c>
      <c r="P157" s="18">
        <v>1170.8499999999999</v>
      </c>
      <c r="Q157" s="18">
        <v>365.45</v>
      </c>
      <c r="R157" s="18">
        <v>40.700000000000003</v>
      </c>
      <c r="S157" s="18">
        <v>1577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9">
        <f t="shared" si="60"/>
        <v>38091.699999999997</v>
      </c>
      <c r="Z157" s="9">
        <f t="shared" si="61"/>
        <v>3265.8999999999996</v>
      </c>
      <c r="AA157" s="9">
        <f t="shared" si="62"/>
        <v>446.4</v>
      </c>
      <c r="AB157" s="9">
        <f t="shared" si="63"/>
        <v>41804</v>
      </c>
    </row>
    <row r="158" spans="1:28" s="15" customFormat="1" x14ac:dyDescent="0.25">
      <c r="A158" s="17">
        <v>5</v>
      </c>
      <c r="B158" s="17" t="s">
        <v>815</v>
      </c>
      <c r="C158" s="17" t="s">
        <v>816</v>
      </c>
      <c r="D158" s="17" t="s">
        <v>846</v>
      </c>
      <c r="E158" s="17" t="s">
        <v>847</v>
      </c>
      <c r="F158" s="17" t="s">
        <v>75</v>
      </c>
      <c r="G158" s="17" t="s">
        <v>76</v>
      </c>
      <c r="H158" s="17">
        <v>29593</v>
      </c>
      <c r="I158" s="17">
        <v>29349</v>
      </c>
      <c r="J158" s="17">
        <v>244</v>
      </c>
      <c r="K158" s="17" t="s">
        <v>37</v>
      </c>
      <c r="L158" s="18">
        <v>48010</v>
      </c>
      <c r="M158" s="18">
        <v>10306.799999999999</v>
      </c>
      <c r="N158" s="18">
        <v>3477.2</v>
      </c>
      <c r="O158" s="18">
        <v>61794</v>
      </c>
      <c r="P158" s="18">
        <v>1935.05</v>
      </c>
      <c r="Q158" s="18">
        <v>508.92</v>
      </c>
      <c r="R158" s="18">
        <v>146.03</v>
      </c>
      <c r="S158" s="18">
        <v>2590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9">
        <f t="shared" si="60"/>
        <v>49945.05</v>
      </c>
      <c r="Z158" s="9">
        <f t="shared" si="61"/>
        <v>10815.72</v>
      </c>
      <c r="AA158" s="9">
        <f t="shared" si="62"/>
        <v>3623.23</v>
      </c>
      <c r="AB158" s="9">
        <f t="shared" si="63"/>
        <v>64384</v>
      </c>
    </row>
    <row r="159" spans="1:28" s="15" customFormat="1" x14ac:dyDescent="0.25">
      <c r="A159" s="17">
        <v>6</v>
      </c>
      <c r="B159" s="17" t="s">
        <v>819</v>
      </c>
      <c r="C159" s="17" t="s">
        <v>816</v>
      </c>
      <c r="D159" s="17" t="s">
        <v>849</v>
      </c>
      <c r="E159" s="17" t="s">
        <v>850</v>
      </c>
      <c r="F159" s="17" t="s">
        <v>75</v>
      </c>
      <c r="G159" s="17" t="s">
        <v>76</v>
      </c>
      <c r="H159" s="17">
        <v>2566</v>
      </c>
      <c r="I159" s="17">
        <v>2509</v>
      </c>
      <c r="J159" s="17">
        <v>57</v>
      </c>
      <c r="K159" s="17" t="s">
        <v>37</v>
      </c>
      <c r="L159" s="18">
        <v>69016.88</v>
      </c>
      <c r="M159" s="18">
        <v>16562.240000000002</v>
      </c>
      <c r="N159" s="18">
        <v>4402.88</v>
      </c>
      <c r="O159" s="18">
        <v>89982</v>
      </c>
      <c r="P159" s="18">
        <v>878.66</v>
      </c>
      <c r="Q159" s="18">
        <v>725.23</v>
      </c>
      <c r="R159" s="18">
        <v>34.11</v>
      </c>
      <c r="S159" s="18">
        <v>1638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9">
        <f t="shared" si="60"/>
        <v>69895.540000000008</v>
      </c>
      <c r="Z159" s="9">
        <f t="shared" si="61"/>
        <v>17287.47</v>
      </c>
      <c r="AA159" s="9">
        <f t="shared" si="62"/>
        <v>4436.99</v>
      </c>
      <c r="AB159" s="9">
        <f t="shared" si="63"/>
        <v>91620</v>
      </c>
    </row>
    <row r="160" spans="1:28" s="15" customFormat="1" x14ac:dyDescent="0.25">
      <c r="A160" s="17">
        <v>7</v>
      </c>
      <c r="B160" s="17" t="s">
        <v>822</v>
      </c>
      <c r="C160" s="17" t="s">
        <v>816</v>
      </c>
      <c r="D160" s="17" t="s">
        <v>851</v>
      </c>
      <c r="E160" s="17" t="s">
        <v>852</v>
      </c>
      <c r="F160" s="17" t="s">
        <v>75</v>
      </c>
      <c r="G160" s="17" t="s">
        <v>516</v>
      </c>
      <c r="H160" s="17">
        <v>32262</v>
      </c>
      <c r="I160" s="17">
        <v>32002</v>
      </c>
      <c r="J160" s="17">
        <v>260</v>
      </c>
      <c r="K160" s="17" t="s">
        <v>37</v>
      </c>
      <c r="L160" s="18">
        <v>39940.51</v>
      </c>
      <c r="M160" s="18">
        <v>4225.9399999999996</v>
      </c>
      <c r="N160" s="18">
        <v>3174.55</v>
      </c>
      <c r="O160" s="18">
        <v>47341</v>
      </c>
      <c r="P160" s="18">
        <v>1978.91</v>
      </c>
      <c r="Q160" s="18">
        <v>420.48</v>
      </c>
      <c r="R160" s="18">
        <v>155.61000000000001</v>
      </c>
      <c r="S160" s="18">
        <v>2555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si="60"/>
        <v>41919.420000000006</v>
      </c>
      <c r="Z160" s="9">
        <f t="shared" si="61"/>
        <v>4646.42</v>
      </c>
      <c r="AA160" s="9">
        <f t="shared" si="62"/>
        <v>3330.1600000000003</v>
      </c>
      <c r="AB160" s="9">
        <f t="shared" si="63"/>
        <v>49896</v>
      </c>
    </row>
    <row r="161" spans="1:29" s="15" customFormat="1" x14ac:dyDescent="0.25">
      <c r="A161" s="17">
        <v>8</v>
      </c>
      <c r="B161" s="17" t="s">
        <v>825</v>
      </c>
      <c r="C161" s="17" t="s">
        <v>816</v>
      </c>
      <c r="D161" s="17" t="s">
        <v>853</v>
      </c>
      <c r="E161" s="17" t="s">
        <v>854</v>
      </c>
      <c r="F161" s="17" t="s">
        <v>75</v>
      </c>
      <c r="G161" s="17" t="s">
        <v>76</v>
      </c>
      <c r="H161" s="17">
        <v>1157</v>
      </c>
      <c r="I161" s="17">
        <v>1090</v>
      </c>
      <c r="J161" s="17">
        <v>67</v>
      </c>
      <c r="K161" s="17" t="s">
        <v>37</v>
      </c>
      <c r="L161" s="18">
        <v>15417.6</v>
      </c>
      <c r="M161" s="18">
        <v>1837.51</v>
      </c>
      <c r="N161" s="18">
        <v>781.89</v>
      </c>
      <c r="O161" s="18">
        <v>18037</v>
      </c>
      <c r="P161" s="18">
        <v>789.53</v>
      </c>
      <c r="Q161" s="18">
        <v>158.37</v>
      </c>
      <c r="R161" s="18">
        <v>40.1</v>
      </c>
      <c r="S161" s="18">
        <v>988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9">
        <f t="shared" si="60"/>
        <v>16207.130000000001</v>
      </c>
      <c r="Z161" s="9">
        <f t="shared" si="61"/>
        <v>1995.88</v>
      </c>
      <c r="AA161" s="9">
        <f t="shared" si="62"/>
        <v>821.99</v>
      </c>
      <c r="AB161" s="9">
        <f t="shared" si="63"/>
        <v>19025</v>
      </c>
    </row>
    <row r="162" spans="1:29" s="15" customFormat="1" x14ac:dyDescent="0.25">
      <c r="A162" s="17">
        <v>9</v>
      </c>
      <c r="B162" s="17" t="s">
        <v>815</v>
      </c>
      <c r="C162" s="17" t="s">
        <v>816</v>
      </c>
      <c r="D162" s="17" t="s">
        <v>855</v>
      </c>
      <c r="E162" s="17" t="s">
        <v>856</v>
      </c>
      <c r="F162" s="17" t="s">
        <v>75</v>
      </c>
      <c r="G162" s="17" t="s">
        <v>857</v>
      </c>
      <c r="H162" s="17">
        <v>0</v>
      </c>
      <c r="I162" s="17">
        <v>0</v>
      </c>
      <c r="J162" s="17">
        <v>410</v>
      </c>
      <c r="K162" s="17" t="s">
        <v>107</v>
      </c>
      <c r="L162" s="18">
        <v>112793.8</v>
      </c>
      <c r="M162" s="18">
        <v>10777.79</v>
      </c>
      <c r="N162" s="18">
        <v>2911.41</v>
      </c>
      <c r="O162" s="18">
        <v>126483</v>
      </c>
      <c r="P162" s="18">
        <v>2976.35</v>
      </c>
      <c r="Q162" s="18">
        <v>1142.26</v>
      </c>
      <c r="R162" s="18">
        <v>245.39</v>
      </c>
      <c r="S162" s="18">
        <v>4364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9">
        <f t="shared" si="60"/>
        <v>115770.15000000001</v>
      </c>
      <c r="Z162" s="9">
        <f t="shared" si="61"/>
        <v>11920.050000000001</v>
      </c>
      <c r="AA162" s="9">
        <f t="shared" si="62"/>
        <v>3156.7999999999997</v>
      </c>
      <c r="AB162" s="9">
        <f t="shared" si="63"/>
        <v>130847</v>
      </c>
    </row>
    <row r="163" spans="1:29" s="15" customFormat="1" x14ac:dyDescent="0.25">
      <c r="A163" s="17">
        <v>10</v>
      </c>
      <c r="B163" s="17" t="s">
        <v>815</v>
      </c>
      <c r="C163" s="17" t="s">
        <v>816</v>
      </c>
      <c r="D163" s="17" t="s">
        <v>858</v>
      </c>
      <c r="E163" s="17" t="s">
        <v>859</v>
      </c>
      <c r="F163" s="17" t="s">
        <v>75</v>
      </c>
      <c r="G163" s="17" t="s">
        <v>857</v>
      </c>
      <c r="H163" s="17">
        <v>2</v>
      </c>
      <c r="I163" s="17">
        <v>2</v>
      </c>
      <c r="J163" s="17">
        <v>410</v>
      </c>
      <c r="K163" s="17" t="s">
        <v>107</v>
      </c>
      <c r="L163" s="18">
        <v>114891.48</v>
      </c>
      <c r="M163" s="18">
        <v>8348.66</v>
      </c>
      <c r="N163" s="18">
        <v>2191.86</v>
      </c>
      <c r="O163" s="18">
        <v>125432</v>
      </c>
      <c r="P163" s="18">
        <v>2976.57</v>
      </c>
      <c r="Q163" s="18">
        <v>1156.04</v>
      </c>
      <c r="R163" s="18">
        <v>245.39</v>
      </c>
      <c r="S163" s="18">
        <v>4378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9">
        <f t="shared" si="60"/>
        <v>117868.05</v>
      </c>
      <c r="Z163" s="9">
        <f t="shared" si="61"/>
        <v>9504.7000000000007</v>
      </c>
      <c r="AA163" s="9">
        <f t="shared" si="62"/>
        <v>2437.25</v>
      </c>
      <c r="AB163" s="9">
        <f t="shared" si="63"/>
        <v>129810</v>
      </c>
    </row>
    <row r="164" spans="1:29" s="15" customFormat="1" x14ac:dyDescent="0.25">
      <c r="A164" s="17">
        <v>11</v>
      </c>
      <c r="B164" s="17" t="s">
        <v>819</v>
      </c>
      <c r="C164" s="17" t="s">
        <v>816</v>
      </c>
      <c r="D164" s="17" t="s">
        <v>860</v>
      </c>
      <c r="E164" s="17" t="s">
        <v>861</v>
      </c>
      <c r="F164" s="17" t="s">
        <v>75</v>
      </c>
      <c r="G164" s="17" t="s">
        <v>862</v>
      </c>
      <c r="H164" s="17">
        <v>0</v>
      </c>
      <c r="I164" s="17">
        <v>0</v>
      </c>
      <c r="J164" s="17">
        <v>410</v>
      </c>
      <c r="K164" s="17" t="s">
        <v>107</v>
      </c>
      <c r="L164" s="18">
        <v>105298.55</v>
      </c>
      <c r="M164" s="18">
        <v>9951.0400000000009</v>
      </c>
      <c r="N164" s="18">
        <v>2911.41</v>
      </c>
      <c r="O164" s="18">
        <v>118161</v>
      </c>
      <c r="P164" s="18">
        <v>2976.3</v>
      </c>
      <c r="Q164" s="18">
        <v>1067.31</v>
      </c>
      <c r="R164" s="18">
        <v>245.39</v>
      </c>
      <c r="S164" s="18">
        <v>4289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9">
        <f t="shared" si="60"/>
        <v>108274.85</v>
      </c>
      <c r="Z164" s="9">
        <f t="shared" si="61"/>
        <v>11018.35</v>
      </c>
      <c r="AA164" s="9">
        <f t="shared" si="62"/>
        <v>3156.7999999999997</v>
      </c>
      <c r="AB164" s="9">
        <f t="shared" si="63"/>
        <v>122450</v>
      </c>
    </row>
    <row r="165" spans="1:29" s="15" customFormat="1" x14ac:dyDescent="0.25">
      <c r="A165" s="17">
        <v>12</v>
      </c>
      <c r="B165" s="17" t="s">
        <v>819</v>
      </c>
      <c r="C165" s="17" t="s">
        <v>816</v>
      </c>
      <c r="D165" s="17" t="s">
        <v>863</v>
      </c>
      <c r="E165" s="17" t="s">
        <v>864</v>
      </c>
      <c r="F165" s="17" t="s">
        <v>75</v>
      </c>
      <c r="G165" s="17" t="s">
        <v>862</v>
      </c>
      <c r="H165" s="17">
        <v>0</v>
      </c>
      <c r="I165" s="17">
        <v>0</v>
      </c>
      <c r="J165" s="17">
        <v>830</v>
      </c>
      <c r="K165" s="17" t="s">
        <v>107</v>
      </c>
      <c r="L165" s="18">
        <v>123305.48</v>
      </c>
      <c r="M165" s="18">
        <v>9922.26</v>
      </c>
      <c r="N165" s="18">
        <v>4915.26</v>
      </c>
      <c r="O165" s="18">
        <v>138143</v>
      </c>
      <c r="P165" s="18">
        <v>5769.93</v>
      </c>
      <c r="Q165" s="18">
        <v>1253.31</v>
      </c>
      <c r="R165" s="18">
        <v>496.76</v>
      </c>
      <c r="S165" s="18">
        <v>7520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9">
        <f t="shared" si="60"/>
        <v>129075.41</v>
      </c>
      <c r="Z165" s="9">
        <f t="shared" si="61"/>
        <v>11175.57</v>
      </c>
      <c r="AA165" s="9">
        <f t="shared" si="62"/>
        <v>5412.02</v>
      </c>
      <c r="AB165" s="9">
        <f t="shared" si="63"/>
        <v>145663</v>
      </c>
    </row>
    <row r="166" spans="1:29" s="15" customFormat="1" x14ac:dyDescent="0.25">
      <c r="A166" s="17">
        <v>13</v>
      </c>
      <c r="B166" s="17" t="s">
        <v>822</v>
      </c>
      <c r="C166" s="17" t="s">
        <v>816</v>
      </c>
      <c r="D166" s="17" t="s">
        <v>865</v>
      </c>
      <c r="E166" s="17" t="s">
        <v>866</v>
      </c>
      <c r="F166" s="17" t="s">
        <v>75</v>
      </c>
      <c r="G166" s="17" t="s">
        <v>867</v>
      </c>
      <c r="H166" s="17">
        <v>0</v>
      </c>
      <c r="I166" s="17">
        <v>0</v>
      </c>
      <c r="J166" s="17">
        <v>410</v>
      </c>
      <c r="K166" s="17" t="s">
        <v>107</v>
      </c>
      <c r="L166" s="18">
        <v>105484.19</v>
      </c>
      <c r="M166" s="18">
        <v>9948.4</v>
      </c>
      <c r="N166" s="18">
        <v>2911.41</v>
      </c>
      <c r="O166" s="18">
        <v>118344</v>
      </c>
      <c r="P166" s="18">
        <v>2976.45</v>
      </c>
      <c r="Q166" s="18">
        <v>1069.1600000000001</v>
      </c>
      <c r="R166" s="18">
        <v>245.39</v>
      </c>
      <c r="S166" s="18">
        <v>4291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9">
        <f t="shared" si="60"/>
        <v>108460.64</v>
      </c>
      <c r="Z166" s="9">
        <f t="shared" si="61"/>
        <v>11017.56</v>
      </c>
      <c r="AA166" s="9">
        <f t="shared" si="62"/>
        <v>3156.7999999999997</v>
      </c>
      <c r="AB166" s="9">
        <f t="shared" si="63"/>
        <v>122635</v>
      </c>
    </row>
    <row r="167" spans="1:29" s="12" customFormat="1" x14ac:dyDescent="0.25">
      <c r="A167" s="10"/>
      <c r="B167" s="10"/>
      <c r="C167" s="10" t="s">
        <v>71</v>
      </c>
      <c r="D167" s="10"/>
      <c r="E167" s="10"/>
      <c r="F167" s="10"/>
      <c r="G167" s="10"/>
      <c r="H167" s="10"/>
      <c r="I167" s="10"/>
      <c r="J167" s="11">
        <f>SUM(J154:J166)</f>
        <v>3526</v>
      </c>
      <c r="K167" s="10"/>
      <c r="L167" s="11">
        <f>SUM(L154:L166)</f>
        <v>847994.31999999983</v>
      </c>
      <c r="M167" s="11">
        <f t="shared" ref="M167:AB167" si="64">SUM(M154:M166)</f>
        <v>94645.930000000008</v>
      </c>
      <c r="N167" s="11">
        <f t="shared" si="64"/>
        <v>33751.75</v>
      </c>
      <c r="O167" s="11">
        <f>SUM(O154:O166)</f>
        <v>976392</v>
      </c>
      <c r="P167" s="11">
        <f t="shared" si="64"/>
        <v>27604.29</v>
      </c>
      <c r="Q167" s="11">
        <f>SUM(Q154:Q166)</f>
        <v>8675.3799999999992</v>
      </c>
      <c r="R167" s="11">
        <f>SUM(R154:R166)</f>
        <v>2110.33</v>
      </c>
      <c r="S167" s="11">
        <f t="shared" si="64"/>
        <v>38390</v>
      </c>
      <c r="T167" s="11">
        <f t="shared" si="64"/>
        <v>0</v>
      </c>
      <c r="U167" s="11">
        <f t="shared" si="64"/>
        <v>0</v>
      </c>
      <c r="V167" s="11">
        <f t="shared" si="64"/>
        <v>0</v>
      </c>
      <c r="W167" s="11">
        <f t="shared" si="64"/>
        <v>0</v>
      </c>
      <c r="X167" s="11">
        <f t="shared" si="64"/>
        <v>0</v>
      </c>
      <c r="Y167" s="11">
        <f t="shared" si="64"/>
        <v>875598.6100000001</v>
      </c>
      <c r="Z167" s="11">
        <f t="shared" si="64"/>
        <v>103321.31</v>
      </c>
      <c r="AA167" s="11">
        <f t="shared" si="64"/>
        <v>35862.080000000002</v>
      </c>
      <c r="AB167" s="11">
        <f t="shared" si="64"/>
        <v>1014782</v>
      </c>
    </row>
    <row r="168" spans="1:29" s="12" customFormat="1" x14ac:dyDescent="0.25">
      <c r="A168" s="10"/>
      <c r="B168" s="10"/>
      <c r="C168" s="10" t="s">
        <v>119</v>
      </c>
      <c r="D168" s="10"/>
      <c r="E168" s="10"/>
      <c r="F168" s="10"/>
      <c r="G168" s="10"/>
      <c r="H168" s="10"/>
      <c r="I168" s="10"/>
      <c r="J168" s="11">
        <f>J167+J153</f>
        <v>16706</v>
      </c>
      <c r="K168" s="11"/>
      <c r="L168" s="11">
        <f t="shared" ref="L168:AB168" si="65">L167+L153</f>
        <v>1542845.8499999999</v>
      </c>
      <c r="M168" s="11">
        <f t="shared" si="65"/>
        <v>154748.03</v>
      </c>
      <c r="N168" s="11">
        <f t="shared" si="65"/>
        <v>74166.12</v>
      </c>
      <c r="O168" s="11">
        <f t="shared" si="65"/>
        <v>1971435.45</v>
      </c>
      <c r="P168" s="11">
        <f t="shared" si="65"/>
        <v>98894.18</v>
      </c>
      <c r="Q168" s="11">
        <f t="shared" si="65"/>
        <v>15645.489999999998</v>
      </c>
      <c r="R168" s="11">
        <f t="shared" si="65"/>
        <v>8041.329999999999</v>
      </c>
      <c r="S168" s="11">
        <f t="shared" si="65"/>
        <v>122581</v>
      </c>
      <c r="T168" s="11">
        <f t="shared" si="65"/>
        <v>3060</v>
      </c>
      <c r="U168" s="11">
        <f t="shared" si="65"/>
        <v>124142.74</v>
      </c>
      <c r="V168" s="11">
        <f t="shared" si="65"/>
        <v>21288.23</v>
      </c>
      <c r="W168" s="11">
        <f t="shared" si="65"/>
        <v>10569.03</v>
      </c>
      <c r="X168" s="11">
        <f t="shared" si="65"/>
        <v>156000</v>
      </c>
      <c r="Y168" s="11">
        <f t="shared" si="65"/>
        <v>1517597.29</v>
      </c>
      <c r="Z168" s="11">
        <f t="shared" si="65"/>
        <v>149105.28999999998</v>
      </c>
      <c r="AA168" s="11">
        <f t="shared" si="65"/>
        <v>71638.42</v>
      </c>
      <c r="AB168" s="11">
        <f t="shared" si="65"/>
        <v>1938016.45</v>
      </c>
    </row>
    <row r="169" spans="1:29" ht="18" customHeight="1" x14ac:dyDescent="0.25"/>
    <row r="170" spans="1:29" ht="18" customHeight="1" x14ac:dyDescent="0.25"/>
    <row r="173" spans="1:29" ht="15.75" x14ac:dyDescent="0.25">
      <c r="E173" s="13" t="s">
        <v>120</v>
      </c>
      <c r="G173" s="14"/>
      <c r="H173" s="14"/>
      <c r="I173" s="14"/>
      <c r="J173" s="14"/>
      <c r="K173" s="14"/>
      <c r="L173" s="13" t="s">
        <v>122</v>
      </c>
      <c r="M173" s="13"/>
      <c r="N173" s="13"/>
      <c r="P173" s="14"/>
      <c r="R173" s="14"/>
      <c r="S173" s="13" t="s">
        <v>121</v>
      </c>
      <c r="U173" s="14"/>
      <c r="V173" s="14"/>
      <c r="X173" s="14"/>
      <c r="Y173" s="14"/>
      <c r="Z173" s="13" t="s">
        <v>123</v>
      </c>
      <c r="AA173" s="14"/>
      <c r="AB173" s="14"/>
      <c r="AC173" s="14"/>
    </row>
    <row r="174" spans="1:29" ht="15.75" x14ac:dyDescent="0.25">
      <c r="E174" s="13" t="s">
        <v>124</v>
      </c>
      <c r="G174" s="14"/>
      <c r="H174" s="14"/>
      <c r="I174" s="14"/>
      <c r="J174" s="14"/>
      <c r="K174" s="14"/>
      <c r="L174" s="13" t="s">
        <v>124</v>
      </c>
      <c r="M174" s="13"/>
      <c r="N174" s="13"/>
      <c r="P174" s="14"/>
      <c r="R174" s="14"/>
      <c r="S174" s="13" t="s">
        <v>124</v>
      </c>
      <c r="U174" s="14"/>
      <c r="V174" s="14"/>
      <c r="X174" s="14"/>
      <c r="Y174" s="14"/>
      <c r="Z174" s="13" t="s">
        <v>124</v>
      </c>
      <c r="AA174" s="14"/>
      <c r="AB174" s="14"/>
      <c r="AC174" s="14"/>
    </row>
    <row r="177" spans="1:32" ht="32.25" customHeight="1" x14ac:dyDescent="0.55000000000000004">
      <c r="A177" s="75" t="s">
        <v>0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1"/>
      <c r="AE177" s="1"/>
      <c r="AF177" s="1"/>
    </row>
    <row r="178" spans="1:32" ht="21.75" customHeight="1" x14ac:dyDescent="0.4">
      <c r="A178" s="76" t="s">
        <v>1681</v>
      </c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2"/>
      <c r="AE178" s="2"/>
      <c r="AF178" s="2"/>
    </row>
    <row r="179" spans="1:32" s="5" customFormat="1" ht="20.25" customHeight="1" x14ac:dyDescent="0.35">
      <c r="A179" s="3" t="s">
        <v>1</v>
      </c>
      <c r="B179" s="4"/>
      <c r="C179" s="3"/>
      <c r="D179" s="3"/>
      <c r="F179" s="3" t="s">
        <v>836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</row>
    <row r="180" spans="1:32" s="7" customFormat="1" ht="90" x14ac:dyDescent="0.25">
      <c r="A180" s="6" t="s">
        <v>3</v>
      </c>
      <c r="B180" s="6" t="s">
        <v>4</v>
      </c>
      <c r="C180" s="6" t="s">
        <v>5</v>
      </c>
      <c r="D180" s="6" t="s">
        <v>6</v>
      </c>
      <c r="E180" s="6" t="s">
        <v>7</v>
      </c>
      <c r="F180" s="6" t="s">
        <v>8</v>
      </c>
      <c r="G180" s="6" t="s">
        <v>9</v>
      </c>
      <c r="H180" s="6" t="s">
        <v>10</v>
      </c>
      <c r="I180" s="6" t="s">
        <v>11</v>
      </c>
      <c r="J180" s="6" t="s">
        <v>12</v>
      </c>
      <c r="K180" s="6" t="s">
        <v>13</v>
      </c>
      <c r="L180" s="6" t="s">
        <v>14</v>
      </c>
      <c r="M180" s="6" t="s">
        <v>15</v>
      </c>
      <c r="N180" s="6" t="s">
        <v>16</v>
      </c>
      <c r="O180" s="6" t="s">
        <v>17</v>
      </c>
      <c r="P180" s="6" t="s">
        <v>18</v>
      </c>
      <c r="Q180" s="6" t="s">
        <v>19</v>
      </c>
      <c r="R180" s="6" t="s">
        <v>20</v>
      </c>
      <c r="S180" s="6" t="s">
        <v>21</v>
      </c>
      <c r="T180" s="6" t="s">
        <v>22</v>
      </c>
      <c r="U180" s="6" t="s">
        <v>23</v>
      </c>
      <c r="V180" s="6" t="s">
        <v>24</v>
      </c>
      <c r="W180" s="6" t="s">
        <v>25</v>
      </c>
      <c r="X180" s="6" t="s">
        <v>26</v>
      </c>
      <c r="Y180" s="6" t="s">
        <v>27</v>
      </c>
      <c r="Z180" s="6" t="s">
        <v>28</v>
      </c>
      <c r="AA180" s="6" t="s">
        <v>29</v>
      </c>
      <c r="AB180" s="6" t="s">
        <v>30</v>
      </c>
    </row>
    <row r="181" spans="1:32" s="15" customFormat="1" x14ac:dyDescent="0.25">
      <c r="A181" s="17">
        <v>1</v>
      </c>
      <c r="B181" s="17" t="s">
        <v>815</v>
      </c>
      <c r="C181" s="17" t="s">
        <v>816</v>
      </c>
      <c r="D181" s="17" t="s">
        <v>817</v>
      </c>
      <c r="E181" s="17" t="s">
        <v>818</v>
      </c>
      <c r="F181" s="17" t="s">
        <v>35</v>
      </c>
      <c r="G181" s="17" t="s">
        <v>137</v>
      </c>
      <c r="H181" s="17">
        <v>798</v>
      </c>
      <c r="I181" s="17">
        <v>798</v>
      </c>
      <c r="J181" s="17">
        <v>0</v>
      </c>
      <c r="K181" s="17" t="s">
        <v>59</v>
      </c>
      <c r="L181" s="18">
        <v>41171.17</v>
      </c>
      <c r="M181" s="18">
        <v>1018.84</v>
      </c>
      <c r="N181" s="18">
        <v>8740.99</v>
      </c>
      <c r="O181" s="18">
        <v>47588.2</v>
      </c>
      <c r="P181" s="18">
        <v>577.73</v>
      </c>
      <c r="Q181" s="18">
        <v>433.27</v>
      </c>
      <c r="R181" s="18">
        <v>0</v>
      </c>
      <c r="S181" s="18">
        <v>1011</v>
      </c>
      <c r="T181" s="18">
        <v>0</v>
      </c>
      <c r="U181" s="18">
        <v>38406.9</v>
      </c>
      <c r="V181" s="18">
        <v>9174.26</v>
      </c>
      <c r="W181" s="18">
        <v>1018.84</v>
      </c>
      <c r="X181" s="18">
        <v>48600</v>
      </c>
      <c r="Y181" s="18">
        <v>3342</v>
      </c>
      <c r="Z181" s="18">
        <v>0</v>
      </c>
      <c r="AA181" s="18">
        <v>0</v>
      </c>
      <c r="AB181" s="18">
        <v>-0.8</v>
      </c>
    </row>
    <row r="182" spans="1:32" s="15" customFormat="1" x14ac:dyDescent="0.25">
      <c r="A182" s="17">
        <v>2</v>
      </c>
      <c r="B182" s="17" t="s">
        <v>819</v>
      </c>
      <c r="C182" s="17" t="s">
        <v>816</v>
      </c>
      <c r="D182" s="17" t="s">
        <v>820</v>
      </c>
      <c r="E182" s="17" t="s">
        <v>821</v>
      </c>
      <c r="F182" s="17" t="s">
        <v>35</v>
      </c>
      <c r="G182" s="17" t="s">
        <v>590</v>
      </c>
      <c r="H182" s="17">
        <v>239668</v>
      </c>
      <c r="I182" s="17">
        <v>233311</v>
      </c>
      <c r="J182" s="17">
        <v>6357</v>
      </c>
      <c r="K182" s="17" t="s">
        <v>37</v>
      </c>
      <c r="L182" s="18">
        <v>114904.74</v>
      </c>
      <c r="M182" s="18">
        <v>8447.8799999999992</v>
      </c>
      <c r="N182" s="18">
        <v>5021.38</v>
      </c>
      <c r="O182" s="18">
        <v>128374</v>
      </c>
      <c r="P182" s="18">
        <v>12281.42</v>
      </c>
      <c r="Q182" s="18">
        <v>1175.93</v>
      </c>
      <c r="R182" s="18">
        <v>2860.65</v>
      </c>
      <c r="S182" s="18">
        <v>16318</v>
      </c>
      <c r="T182" s="18">
        <v>3060</v>
      </c>
      <c r="U182" s="18">
        <v>0</v>
      </c>
      <c r="V182" s="18">
        <v>0</v>
      </c>
      <c r="W182" s="18">
        <v>0</v>
      </c>
      <c r="X182" s="18"/>
      <c r="Y182" s="18">
        <v>127186.16</v>
      </c>
      <c r="Z182" s="18">
        <v>6197.31</v>
      </c>
      <c r="AA182" s="18">
        <v>11308.53</v>
      </c>
      <c r="AB182" s="18">
        <v>144692</v>
      </c>
    </row>
    <row r="183" spans="1:32" s="15" customFormat="1" x14ac:dyDescent="0.25">
      <c r="A183" s="17">
        <v>3</v>
      </c>
      <c r="B183" s="17" t="s">
        <v>822</v>
      </c>
      <c r="C183" s="17" t="s">
        <v>816</v>
      </c>
      <c r="D183" s="17" t="s">
        <v>823</v>
      </c>
      <c r="E183" s="17" t="s">
        <v>824</v>
      </c>
      <c r="F183" s="17" t="s">
        <v>35</v>
      </c>
      <c r="G183" s="17" t="s">
        <v>41</v>
      </c>
      <c r="H183" s="17">
        <v>26373</v>
      </c>
      <c r="I183" s="17">
        <v>26050</v>
      </c>
      <c r="J183" s="17">
        <v>969</v>
      </c>
      <c r="K183" s="17" t="s">
        <v>37</v>
      </c>
      <c r="L183" s="18">
        <v>23886.21</v>
      </c>
      <c r="M183" s="18">
        <v>8782.4</v>
      </c>
      <c r="N183" s="18">
        <v>210.39</v>
      </c>
      <c r="O183" s="18">
        <v>235897.25</v>
      </c>
      <c r="P183" s="18">
        <v>-18143.68</v>
      </c>
      <c r="Q183" s="18">
        <v>273.08</v>
      </c>
      <c r="R183" s="18">
        <v>434.6</v>
      </c>
      <c r="S183" s="18">
        <v>-17436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18">
        <v>5742.53</v>
      </c>
      <c r="Z183" s="18">
        <v>483.47</v>
      </c>
      <c r="AA183" s="18">
        <v>9217</v>
      </c>
      <c r="AB183" s="18">
        <v>218461.25</v>
      </c>
    </row>
    <row r="184" spans="1:32" s="15" customFormat="1" x14ac:dyDescent="0.25">
      <c r="A184" s="17">
        <v>4</v>
      </c>
      <c r="B184" s="17" t="s">
        <v>825</v>
      </c>
      <c r="C184" s="17" t="s">
        <v>816</v>
      </c>
      <c r="D184" s="17" t="s">
        <v>826</v>
      </c>
      <c r="E184" s="17" t="s">
        <v>827</v>
      </c>
      <c r="F184" s="17" t="s">
        <v>35</v>
      </c>
      <c r="G184" s="17" t="s">
        <v>590</v>
      </c>
      <c r="H184" s="17">
        <v>0</v>
      </c>
      <c r="I184" s="17">
        <v>0</v>
      </c>
      <c r="J184" s="17">
        <v>3782</v>
      </c>
      <c r="K184" s="17" t="s">
        <v>769</v>
      </c>
      <c r="L184" s="18">
        <v>140029.28</v>
      </c>
      <c r="M184" s="18">
        <v>8441.42</v>
      </c>
      <c r="N184" s="18">
        <v>7735.3</v>
      </c>
      <c r="O184" s="18">
        <v>156206</v>
      </c>
      <c r="P184" s="18">
        <v>19487.79</v>
      </c>
      <c r="Q184" s="18">
        <v>1435.31</v>
      </c>
      <c r="R184" s="18">
        <v>1701.9</v>
      </c>
      <c r="S184" s="18">
        <v>22625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18">
        <v>159517.07</v>
      </c>
      <c r="Z184" s="18">
        <v>9170.61</v>
      </c>
      <c r="AA184" s="18">
        <v>10143.32</v>
      </c>
      <c r="AB184" s="18">
        <v>178831</v>
      </c>
    </row>
    <row r="185" spans="1:32" s="15" customFormat="1" x14ac:dyDescent="0.25">
      <c r="A185" s="17">
        <v>5</v>
      </c>
      <c r="B185" s="17" t="s">
        <v>819</v>
      </c>
      <c r="C185" s="17" t="s">
        <v>816</v>
      </c>
      <c r="D185" s="17" t="s">
        <v>828</v>
      </c>
      <c r="E185" s="17" t="s">
        <v>829</v>
      </c>
      <c r="F185" s="17" t="s">
        <v>35</v>
      </c>
      <c r="G185" s="17" t="s">
        <v>45</v>
      </c>
      <c r="H185" s="17">
        <v>49437</v>
      </c>
      <c r="I185" s="17">
        <v>46812</v>
      </c>
      <c r="J185" s="17">
        <v>2625</v>
      </c>
      <c r="K185" s="17" t="s">
        <v>37</v>
      </c>
      <c r="L185" s="18">
        <v>171418.32</v>
      </c>
      <c r="M185" s="18">
        <v>1159.2</v>
      </c>
      <c r="N185" s="18">
        <v>2840.48</v>
      </c>
      <c r="O185" s="18">
        <v>175418</v>
      </c>
      <c r="P185" s="18">
        <v>15379.94</v>
      </c>
      <c r="Q185" s="18">
        <v>2837.81</v>
      </c>
      <c r="R185" s="18">
        <v>1181.25</v>
      </c>
      <c r="S185" s="18">
        <v>19399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18">
        <v>186798.26</v>
      </c>
      <c r="Z185" s="18">
        <v>5678.29</v>
      </c>
      <c r="AA185" s="18">
        <v>2340.4499999999998</v>
      </c>
      <c r="AB185" s="18">
        <v>194817</v>
      </c>
    </row>
    <row r="186" spans="1:32" s="15" customFormat="1" x14ac:dyDescent="0.25">
      <c r="A186" s="17">
        <v>6</v>
      </c>
      <c r="B186" s="17" t="s">
        <v>819</v>
      </c>
      <c r="C186" s="17" t="s">
        <v>816</v>
      </c>
      <c r="D186" s="17" t="s">
        <v>830</v>
      </c>
      <c r="E186" s="17" t="s">
        <v>831</v>
      </c>
      <c r="F186" s="17" t="s">
        <v>35</v>
      </c>
      <c r="G186" s="17" t="s">
        <v>215</v>
      </c>
      <c r="H186" s="17">
        <v>28850</v>
      </c>
      <c r="I186" s="17">
        <v>28850</v>
      </c>
      <c r="J186" s="17">
        <v>0</v>
      </c>
      <c r="K186" s="17" t="s">
        <v>59</v>
      </c>
      <c r="L186" s="18">
        <v>17899.57</v>
      </c>
      <c r="M186" s="18">
        <v>77.959999999999994</v>
      </c>
      <c r="N186" s="18">
        <v>2086.4699999999998</v>
      </c>
      <c r="O186" s="18">
        <v>20064</v>
      </c>
      <c r="P186" s="18">
        <v>852.21</v>
      </c>
      <c r="Q186" s="18">
        <v>181.79</v>
      </c>
      <c r="R186" s="18">
        <v>0</v>
      </c>
      <c r="S186" s="18">
        <v>1034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18">
        <v>18751.78</v>
      </c>
      <c r="Z186" s="18">
        <v>2268.2600000000002</v>
      </c>
      <c r="AA186" s="18">
        <v>77.959999999999994</v>
      </c>
      <c r="AB186" s="18">
        <v>21098</v>
      </c>
    </row>
    <row r="187" spans="1:32" s="15" customFormat="1" x14ac:dyDescent="0.25">
      <c r="A187" s="17">
        <v>7</v>
      </c>
      <c r="B187" s="17" t="s">
        <v>815</v>
      </c>
      <c r="C187" s="17" t="s">
        <v>816</v>
      </c>
      <c r="D187" s="17" t="s">
        <v>832</v>
      </c>
      <c r="E187" s="17" t="s">
        <v>833</v>
      </c>
      <c r="F187" s="17" t="s">
        <v>35</v>
      </c>
      <c r="G187" s="17" t="s">
        <v>63</v>
      </c>
      <c r="H187" s="17">
        <v>9910</v>
      </c>
      <c r="I187" s="17">
        <v>9910</v>
      </c>
      <c r="J187" s="17">
        <v>0</v>
      </c>
      <c r="K187" s="17" t="s">
        <v>59</v>
      </c>
      <c r="L187" s="18">
        <v>20922.62</v>
      </c>
      <c r="M187" s="18">
        <v>158.44</v>
      </c>
      <c r="N187" s="18">
        <v>3075.94</v>
      </c>
      <c r="O187" s="18">
        <v>24157</v>
      </c>
      <c r="P187" s="18">
        <v>852.14</v>
      </c>
      <c r="Q187" s="18">
        <v>213.86</v>
      </c>
      <c r="R187" s="18">
        <v>0</v>
      </c>
      <c r="S187" s="18">
        <v>1066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18">
        <v>21774.76</v>
      </c>
      <c r="Z187" s="18">
        <v>3289.8</v>
      </c>
      <c r="AA187" s="18">
        <v>158.44</v>
      </c>
      <c r="AB187" s="18">
        <v>25223</v>
      </c>
    </row>
    <row r="188" spans="1:32" s="15" customFormat="1" x14ac:dyDescent="0.25">
      <c r="A188" s="17">
        <v>8</v>
      </c>
      <c r="B188" s="17" t="s">
        <v>819</v>
      </c>
      <c r="C188" s="17" t="s">
        <v>816</v>
      </c>
      <c r="D188" s="17" t="s">
        <v>834</v>
      </c>
      <c r="E188" s="17" t="s">
        <v>835</v>
      </c>
      <c r="F188" s="17" t="s">
        <v>35</v>
      </c>
      <c r="G188" s="17" t="s">
        <v>63</v>
      </c>
      <c r="H188" s="17">
        <v>23409</v>
      </c>
      <c r="I188" s="17">
        <v>22987</v>
      </c>
      <c r="J188" s="17">
        <v>1266</v>
      </c>
      <c r="K188" s="17" t="s">
        <v>37</v>
      </c>
      <c r="L188" s="18">
        <v>111766.77</v>
      </c>
      <c r="M188" s="18">
        <v>7690.2</v>
      </c>
      <c r="N188" s="18">
        <v>16073.03</v>
      </c>
      <c r="O188" s="18">
        <f>1379796-1244266</f>
        <v>135530</v>
      </c>
      <c r="P188" s="18">
        <v>9349.44</v>
      </c>
      <c r="Q188" s="18">
        <v>1214.8599999999999</v>
      </c>
      <c r="R188" s="18">
        <v>569.70000000000005</v>
      </c>
      <c r="S188" s="18">
        <v>11134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18">
        <v>121116.21</v>
      </c>
      <c r="Z188" s="18">
        <v>17287.89</v>
      </c>
      <c r="AA188" s="18">
        <v>8259.9</v>
      </c>
      <c r="AB188" s="18">
        <f>1390930-1244266</f>
        <v>146664</v>
      </c>
    </row>
    <row r="189" spans="1:32" s="22" customForma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>
        <f>SUM(J181:J188)</f>
        <v>14999</v>
      </c>
      <c r="K189" s="19"/>
      <c r="L189" s="20">
        <f>SUM(L181:L188)</f>
        <v>641998.68000000005</v>
      </c>
      <c r="M189" s="20">
        <f t="shared" ref="M189:AB189" si="66">SUM(M181:M188)</f>
        <v>35776.339999999997</v>
      </c>
      <c r="N189" s="20">
        <f t="shared" si="66"/>
        <v>45783.979999999996</v>
      </c>
      <c r="O189" s="20">
        <f t="shared" si="66"/>
        <v>923234.45</v>
      </c>
      <c r="P189" s="20">
        <f t="shared" si="66"/>
        <v>40636.99</v>
      </c>
      <c r="Q189" s="20">
        <f t="shared" si="66"/>
        <v>7765.9099999999989</v>
      </c>
      <c r="R189" s="20">
        <f t="shared" si="66"/>
        <v>6748.0999999999995</v>
      </c>
      <c r="S189" s="20">
        <f t="shared" si="66"/>
        <v>55151</v>
      </c>
      <c r="T189" s="20">
        <f t="shared" si="66"/>
        <v>3060</v>
      </c>
      <c r="U189" s="20">
        <f t="shared" si="66"/>
        <v>38406.9</v>
      </c>
      <c r="V189" s="20">
        <f t="shared" si="66"/>
        <v>9174.26</v>
      </c>
      <c r="W189" s="20">
        <f t="shared" si="66"/>
        <v>1018.84</v>
      </c>
      <c r="X189" s="20">
        <f t="shared" si="66"/>
        <v>48600</v>
      </c>
      <c r="Y189" s="20">
        <f t="shared" si="66"/>
        <v>644228.77</v>
      </c>
      <c r="Z189" s="20">
        <f t="shared" si="66"/>
        <v>44375.630000000005</v>
      </c>
      <c r="AA189" s="20">
        <f t="shared" si="66"/>
        <v>41505.599999999999</v>
      </c>
      <c r="AB189" s="20">
        <f t="shared" si="66"/>
        <v>929785.45</v>
      </c>
    </row>
    <row r="190" spans="1:32" s="15" customFormat="1" x14ac:dyDescent="0.25">
      <c r="A190" s="17">
        <v>1</v>
      </c>
      <c r="B190" s="17" t="s">
        <v>825</v>
      </c>
      <c r="C190" s="17" t="s">
        <v>816</v>
      </c>
      <c r="D190" s="17" t="s">
        <v>837</v>
      </c>
      <c r="E190" s="17" t="s">
        <v>838</v>
      </c>
      <c r="F190" s="17" t="s">
        <v>75</v>
      </c>
      <c r="G190" s="17" t="s">
        <v>76</v>
      </c>
      <c r="H190" s="17">
        <v>23563</v>
      </c>
      <c r="I190" s="17">
        <v>23359</v>
      </c>
      <c r="J190" s="17">
        <v>204</v>
      </c>
      <c r="K190" s="17" t="s">
        <v>37</v>
      </c>
      <c r="L190" s="18">
        <v>38253.07</v>
      </c>
      <c r="M190" s="18">
        <v>3029.99</v>
      </c>
      <c r="N190" s="18">
        <v>5095.9399999999996</v>
      </c>
      <c r="O190" s="18">
        <v>46379</v>
      </c>
      <c r="P190" s="18">
        <v>1606.32</v>
      </c>
      <c r="Q190" s="18">
        <v>418.59</v>
      </c>
      <c r="R190" s="18">
        <v>122.09</v>
      </c>
      <c r="S190" s="18">
        <v>2147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18">
        <v>39859.39</v>
      </c>
      <c r="Z190" s="18">
        <v>5514.53</v>
      </c>
      <c r="AA190" s="18">
        <v>3152.08</v>
      </c>
      <c r="AB190" s="18">
        <v>48526</v>
      </c>
    </row>
    <row r="191" spans="1:32" s="15" customFormat="1" x14ac:dyDescent="0.25">
      <c r="A191" s="17">
        <v>2</v>
      </c>
      <c r="B191" s="17" t="s">
        <v>825</v>
      </c>
      <c r="C191" s="17" t="s">
        <v>816</v>
      </c>
      <c r="D191" s="17" t="s">
        <v>839</v>
      </c>
      <c r="E191" s="17" t="s">
        <v>840</v>
      </c>
      <c r="F191" s="17" t="s">
        <v>75</v>
      </c>
      <c r="G191" s="17" t="s">
        <v>76</v>
      </c>
      <c r="H191" s="17">
        <v>15259</v>
      </c>
      <c r="I191" s="17">
        <v>15178</v>
      </c>
      <c r="J191" s="17">
        <v>81</v>
      </c>
      <c r="K191" s="17" t="s">
        <v>37</v>
      </c>
      <c r="L191" s="18">
        <v>18945.080000000002</v>
      </c>
      <c r="M191" s="18">
        <v>1254.98</v>
      </c>
      <c r="N191" s="18">
        <v>2604.94</v>
      </c>
      <c r="O191" s="18">
        <v>22805</v>
      </c>
      <c r="P191" s="18">
        <v>788.57</v>
      </c>
      <c r="Q191" s="18">
        <v>205.95</v>
      </c>
      <c r="R191" s="18">
        <v>48.48</v>
      </c>
      <c r="S191" s="18">
        <v>1043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18">
        <v>19733.650000000001</v>
      </c>
      <c r="Z191" s="18">
        <v>2810.89</v>
      </c>
      <c r="AA191" s="18">
        <v>1303.46</v>
      </c>
      <c r="AB191" s="18">
        <v>23848</v>
      </c>
    </row>
    <row r="192" spans="1:32" s="15" customFormat="1" x14ac:dyDescent="0.25">
      <c r="A192" s="17">
        <v>3</v>
      </c>
      <c r="B192" s="17" t="s">
        <v>825</v>
      </c>
      <c r="C192" s="17" t="s">
        <v>816</v>
      </c>
      <c r="D192" s="17" t="s">
        <v>841</v>
      </c>
      <c r="E192" s="17" t="s">
        <v>842</v>
      </c>
      <c r="F192" s="17" t="s">
        <v>75</v>
      </c>
      <c r="G192" s="17" t="s">
        <v>76</v>
      </c>
      <c r="H192" s="17">
        <v>2953</v>
      </c>
      <c r="I192" s="17">
        <v>2854</v>
      </c>
      <c r="J192" s="17">
        <v>99</v>
      </c>
      <c r="K192" s="17" t="s">
        <v>37</v>
      </c>
      <c r="L192" s="18">
        <v>22892.52</v>
      </c>
      <c r="M192" s="18">
        <v>1598.67</v>
      </c>
      <c r="N192" s="18">
        <v>2972.81</v>
      </c>
      <c r="O192" s="18">
        <v>27464</v>
      </c>
      <c r="P192" s="18">
        <v>939.71</v>
      </c>
      <c r="Q192" s="18">
        <v>248.04</v>
      </c>
      <c r="R192" s="18">
        <v>59.25</v>
      </c>
      <c r="S192" s="18">
        <v>1247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18">
        <v>23832.23</v>
      </c>
      <c r="Z192" s="18">
        <v>3220.85</v>
      </c>
      <c r="AA192" s="18">
        <v>1657.92</v>
      </c>
      <c r="AB192" s="18">
        <v>28711</v>
      </c>
    </row>
    <row r="193" spans="1:28" s="15" customFormat="1" x14ac:dyDescent="0.25">
      <c r="A193" s="17">
        <v>4</v>
      </c>
      <c r="B193" s="17" t="s">
        <v>819</v>
      </c>
      <c r="C193" s="17" t="s">
        <v>816</v>
      </c>
      <c r="D193" s="17" t="s">
        <v>843</v>
      </c>
      <c r="E193" s="17" t="s">
        <v>844</v>
      </c>
      <c r="F193" s="17" t="s">
        <v>75</v>
      </c>
      <c r="G193" s="17" t="s">
        <v>845</v>
      </c>
      <c r="H193" s="17">
        <v>2179</v>
      </c>
      <c r="I193" s="17">
        <v>2115</v>
      </c>
      <c r="J193" s="17">
        <v>64</v>
      </c>
      <c r="K193" s="17" t="s">
        <v>37</v>
      </c>
      <c r="L193" s="18">
        <v>38091.699999999997</v>
      </c>
      <c r="M193" s="18">
        <v>446.4</v>
      </c>
      <c r="N193" s="18">
        <v>3265.9</v>
      </c>
      <c r="O193" s="18">
        <v>41804</v>
      </c>
      <c r="P193" s="18">
        <v>1144.1199999999999</v>
      </c>
      <c r="Q193" s="18">
        <v>392.58</v>
      </c>
      <c r="R193" s="18">
        <v>38.299999999999997</v>
      </c>
      <c r="S193" s="18">
        <v>1575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18">
        <v>39235.82</v>
      </c>
      <c r="Z193" s="18">
        <v>3658.48</v>
      </c>
      <c r="AA193" s="18">
        <v>484.7</v>
      </c>
      <c r="AB193" s="18">
        <v>43379</v>
      </c>
    </row>
    <row r="194" spans="1:28" s="15" customFormat="1" x14ac:dyDescent="0.25">
      <c r="A194" s="17">
        <v>5</v>
      </c>
      <c r="B194" s="17" t="s">
        <v>815</v>
      </c>
      <c r="C194" s="17" t="s">
        <v>816</v>
      </c>
      <c r="D194" s="17" t="s">
        <v>846</v>
      </c>
      <c r="E194" s="17" t="s">
        <v>847</v>
      </c>
      <c r="F194" s="17" t="s">
        <v>75</v>
      </c>
      <c r="G194" s="17" t="s">
        <v>76</v>
      </c>
      <c r="H194" s="17">
        <v>29593</v>
      </c>
      <c r="I194" s="17">
        <v>29593</v>
      </c>
      <c r="J194" s="17">
        <v>170</v>
      </c>
      <c r="K194" s="17" t="s">
        <v>848</v>
      </c>
      <c r="L194" s="18">
        <v>49945.05</v>
      </c>
      <c r="M194" s="18">
        <v>3623.23</v>
      </c>
      <c r="N194" s="18">
        <v>10815.72</v>
      </c>
      <c r="O194" s="18">
        <v>64384</v>
      </c>
      <c r="P194" s="18">
        <v>1443.44</v>
      </c>
      <c r="Q194" s="18">
        <v>543.82000000000005</v>
      </c>
      <c r="R194" s="18">
        <v>101.74</v>
      </c>
      <c r="S194" s="18">
        <v>2089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18">
        <v>51388.49</v>
      </c>
      <c r="Z194" s="18">
        <v>11359.54</v>
      </c>
      <c r="AA194" s="18">
        <v>3724.97</v>
      </c>
      <c r="AB194" s="18">
        <v>66473</v>
      </c>
    </row>
    <row r="195" spans="1:28" s="15" customFormat="1" x14ac:dyDescent="0.25">
      <c r="A195" s="17">
        <v>6</v>
      </c>
      <c r="B195" s="17" t="s">
        <v>819</v>
      </c>
      <c r="C195" s="17" t="s">
        <v>816</v>
      </c>
      <c r="D195" s="17" t="s">
        <v>849</v>
      </c>
      <c r="E195" s="17" t="s">
        <v>850</v>
      </c>
      <c r="F195" s="17" t="s">
        <v>75</v>
      </c>
      <c r="G195" s="17" t="s">
        <v>76</v>
      </c>
      <c r="H195" s="17">
        <v>2588</v>
      </c>
      <c r="I195" s="17">
        <v>2566</v>
      </c>
      <c r="J195" s="17">
        <v>22</v>
      </c>
      <c r="K195" s="17" t="s">
        <v>37</v>
      </c>
      <c r="L195" s="18">
        <v>69895.539999999994</v>
      </c>
      <c r="M195" s="18">
        <v>4436.99</v>
      </c>
      <c r="N195" s="18">
        <v>17287.47</v>
      </c>
      <c r="O195" s="18">
        <v>91620</v>
      </c>
      <c r="P195" s="18">
        <v>645.99</v>
      </c>
      <c r="Q195" s="18">
        <v>763.84</v>
      </c>
      <c r="R195" s="18">
        <v>13.17</v>
      </c>
      <c r="S195" s="18">
        <v>1423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18">
        <v>70541.53</v>
      </c>
      <c r="Z195" s="18">
        <v>18051.310000000001</v>
      </c>
      <c r="AA195" s="18">
        <v>4450.16</v>
      </c>
      <c r="AB195" s="18">
        <v>93043</v>
      </c>
    </row>
    <row r="196" spans="1:28" s="15" customFormat="1" x14ac:dyDescent="0.25">
      <c r="A196" s="17">
        <v>7</v>
      </c>
      <c r="B196" s="17" t="s">
        <v>822</v>
      </c>
      <c r="C196" s="17" t="s">
        <v>816</v>
      </c>
      <c r="D196" s="17" t="s">
        <v>851</v>
      </c>
      <c r="E196" s="17" t="s">
        <v>852</v>
      </c>
      <c r="F196" s="17" t="s">
        <v>75</v>
      </c>
      <c r="G196" s="17" t="s">
        <v>516</v>
      </c>
      <c r="H196" s="17">
        <v>32485</v>
      </c>
      <c r="I196" s="17">
        <v>32262</v>
      </c>
      <c r="J196" s="17">
        <v>223</v>
      </c>
      <c r="K196" s="17" t="s">
        <v>37</v>
      </c>
      <c r="L196" s="18">
        <v>41919.42</v>
      </c>
      <c r="M196" s="18">
        <v>3330.16</v>
      </c>
      <c r="N196" s="18">
        <v>4646.42</v>
      </c>
      <c r="O196" s="18">
        <v>49896</v>
      </c>
      <c r="P196" s="18">
        <v>1732.91</v>
      </c>
      <c r="Q196" s="18">
        <v>457.62</v>
      </c>
      <c r="R196" s="18">
        <v>133.47</v>
      </c>
      <c r="S196" s="18">
        <v>2324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18">
        <v>43652.33</v>
      </c>
      <c r="Z196" s="18">
        <v>5104.04</v>
      </c>
      <c r="AA196" s="18">
        <v>3463.63</v>
      </c>
      <c r="AB196" s="18">
        <v>52220</v>
      </c>
    </row>
    <row r="197" spans="1:28" s="15" customFormat="1" x14ac:dyDescent="0.25">
      <c r="A197" s="17">
        <v>8</v>
      </c>
      <c r="B197" s="17" t="s">
        <v>825</v>
      </c>
      <c r="C197" s="17" t="s">
        <v>816</v>
      </c>
      <c r="D197" s="17" t="s">
        <v>853</v>
      </c>
      <c r="E197" s="17" t="s">
        <v>854</v>
      </c>
      <c r="F197" s="17" t="s">
        <v>75</v>
      </c>
      <c r="G197" s="17" t="s">
        <v>76</v>
      </c>
      <c r="H197" s="17">
        <v>1220</v>
      </c>
      <c r="I197" s="17">
        <v>1157</v>
      </c>
      <c r="J197" s="17">
        <v>63</v>
      </c>
      <c r="K197" s="17" t="s">
        <v>37</v>
      </c>
      <c r="L197" s="18">
        <v>16207.13</v>
      </c>
      <c r="M197" s="18">
        <v>821.99</v>
      </c>
      <c r="N197" s="18">
        <v>1995.88</v>
      </c>
      <c r="O197" s="18">
        <v>19025</v>
      </c>
      <c r="P197" s="18">
        <v>763.2</v>
      </c>
      <c r="Q197" s="18">
        <v>172.09</v>
      </c>
      <c r="R197" s="18">
        <v>37.71</v>
      </c>
      <c r="S197" s="18">
        <v>973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18">
        <v>16970.330000000002</v>
      </c>
      <c r="Z197" s="18">
        <v>2167.9699999999998</v>
      </c>
      <c r="AA197" s="18">
        <v>859.7</v>
      </c>
      <c r="AB197" s="18">
        <v>19998</v>
      </c>
    </row>
    <row r="198" spans="1:28" s="15" customFormat="1" x14ac:dyDescent="0.25">
      <c r="A198" s="17">
        <v>9</v>
      </c>
      <c r="B198" s="17" t="s">
        <v>815</v>
      </c>
      <c r="C198" s="17" t="s">
        <v>816</v>
      </c>
      <c r="D198" s="17" t="s">
        <v>855</v>
      </c>
      <c r="E198" s="17" t="s">
        <v>856</v>
      </c>
      <c r="F198" s="17" t="s">
        <v>75</v>
      </c>
      <c r="G198" s="17" t="s">
        <v>857</v>
      </c>
      <c r="H198" s="17">
        <v>0</v>
      </c>
      <c r="I198" s="17">
        <v>0</v>
      </c>
      <c r="J198" s="17">
        <v>410</v>
      </c>
      <c r="K198" s="17" t="s">
        <v>107</v>
      </c>
      <c r="L198" s="18">
        <v>115770.15</v>
      </c>
      <c r="M198" s="18">
        <v>3156.8</v>
      </c>
      <c r="N198" s="18">
        <v>11920.05</v>
      </c>
      <c r="O198" s="18">
        <v>130847</v>
      </c>
      <c r="P198" s="18">
        <v>2976.73</v>
      </c>
      <c r="Q198" s="18">
        <v>1213.8800000000001</v>
      </c>
      <c r="R198" s="18">
        <v>245.39</v>
      </c>
      <c r="S198" s="18">
        <v>4436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18">
        <v>118746.88</v>
      </c>
      <c r="Z198" s="18">
        <v>13133.93</v>
      </c>
      <c r="AA198" s="18">
        <v>3402.19</v>
      </c>
      <c r="AB198" s="18">
        <v>135283</v>
      </c>
    </row>
    <row r="199" spans="1:28" s="15" customFormat="1" x14ac:dyDescent="0.25">
      <c r="A199" s="17">
        <v>10</v>
      </c>
      <c r="B199" s="17" t="s">
        <v>815</v>
      </c>
      <c r="C199" s="17" t="s">
        <v>816</v>
      </c>
      <c r="D199" s="17" t="s">
        <v>858</v>
      </c>
      <c r="E199" s="17" t="s">
        <v>859</v>
      </c>
      <c r="F199" s="17" t="s">
        <v>75</v>
      </c>
      <c r="G199" s="17" t="s">
        <v>857</v>
      </c>
      <c r="H199" s="17">
        <v>2</v>
      </c>
      <c r="I199" s="17">
        <v>2</v>
      </c>
      <c r="J199" s="17">
        <v>410</v>
      </c>
      <c r="K199" s="17" t="s">
        <v>107</v>
      </c>
      <c r="L199" s="18">
        <v>117868.05</v>
      </c>
      <c r="M199" s="18">
        <v>2437.25</v>
      </c>
      <c r="N199" s="18">
        <v>9504.7000000000007</v>
      </c>
      <c r="O199" s="18">
        <v>129810</v>
      </c>
      <c r="P199" s="18">
        <v>2976.49</v>
      </c>
      <c r="Q199" s="18">
        <v>1228.1199999999999</v>
      </c>
      <c r="R199" s="18">
        <v>245.39</v>
      </c>
      <c r="S199" s="18">
        <v>4450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120844.54</v>
      </c>
      <c r="Z199" s="18">
        <v>10732.82</v>
      </c>
      <c r="AA199" s="18">
        <v>2682.64</v>
      </c>
      <c r="AB199" s="18">
        <v>134260</v>
      </c>
    </row>
    <row r="200" spans="1:28" s="15" customFormat="1" x14ac:dyDescent="0.25">
      <c r="A200" s="17">
        <v>11</v>
      </c>
      <c r="B200" s="17" t="s">
        <v>819</v>
      </c>
      <c r="C200" s="17" t="s">
        <v>816</v>
      </c>
      <c r="D200" s="17" t="s">
        <v>860</v>
      </c>
      <c r="E200" s="17" t="s">
        <v>861</v>
      </c>
      <c r="F200" s="17" t="s">
        <v>75</v>
      </c>
      <c r="G200" s="17" t="s">
        <v>862</v>
      </c>
      <c r="H200" s="17">
        <v>0</v>
      </c>
      <c r="I200" s="17">
        <v>0</v>
      </c>
      <c r="J200" s="17">
        <v>410</v>
      </c>
      <c r="K200" s="17" t="s">
        <v>107</v>
      </c>
      <c r="L200" s="18">
        <v>108274.85</v>
      </c>
      <c r="M200" s="18">
        <v>3156.8</v>
      </c>
      <c r="N200" s="18">
        <v>11018.35</v>
      </c>
      <c r="O200" s="18">
        <v>122450</v>
      </c>
      <c r="P200" s="18">
        <v>2976.18</v>
      </c>
      <c r="Q200" s="18">
        <v>1136.43</v>
      </c>
      <c r="R200" s="18">
        <v>245.39</v>
      </c>
      <c r="S200" s="18">
        <v>4358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18">
        <v>111251.03</v>
      </c>
      <c r="Z200" s="18">
        <v>12154.78</v>
      </c>
      <c r="AA200" s="18">
        <v>3402.19</v>
      </c>
      <c r="AB200" s="18">
        <v>126808</v>
      </c>
    </row>
    <row r="201" spans="1:28" s="15" customFormat="1" x14ac:dyDescent="0.25">
      <c r="A201" s="17">
        <v>12</v>
      </c>
      <c r="B201" s="17" t="s">
        <v>819</v>
      </c>
      <c r="C201" s="17" t="s">
        <v>816</v>
      </c>
      <c r="D201" s="17" t="s">
        <v>863</v>
      </c>
      <c r="E201" s="17" t="s">
        <v>864</v>
      </c>
      <c r="F201" s="17" t="s">
        <v>75</v>
      </c>
      <c r="G201" s="17" t="s">
        <v>862</v>
      </c>
      <c r="H201" s="17">
        <v>0</v>
      </c>
      <c r="I201" s="17">
        <v>0</v>
      </c>
      <c r="J201" s="17">
        <v>830</v>
      </c>
      <c r="K201" s="17" t="s">
        <v>107</v>
      </c>
      <c r="L201" s="18">
        <v>129075.41</v>
      </c>
      <c r="M201" s="18">
        <v>5412.02</v>
      </c>
      <c r="N201" s="18">
        <v>11175.57</v>
      </c>
      <c r="O201" s="18">
        <v>145663</v>
      </c>
      <c r="P201" s="18">
        <v>5769.78</v>
      </c>
      <c r="Q201" s="18">
        <v>1360.46</v>
      </c>
      <c r="R201" s="18">
        <v>496.76</v>
      </c>
      <c r="S201" s="18">
        <v>7627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134845.19</v>
      </c>
      <c r="Z201" s="18">
        <v>12536.03</v>
      </c>
      <c r="AA201" s="18">
        <v>5908.78</v>
      </c>
      <c r="AB201" s="18">
        <v>153290</v>
      </c>
    </row>
    <row r="202" spans="1:28" s="15" customFormat="1" x14ac:dyDescent="0.25">
      <c r="A202" s="17">
        <v>13</v>
      </c>
      <c r="B202" s="17" t="s">
        <v>822</v>
      </c>
      <c r="C202" s="17" t="s">
        <v>816</v>
      </c>
      <c r="D202" s="17" t="s">
        <v>865</v>
      </c>
      <c r="E202" s="17" t="s">
        <v>866</v>
      </c>
      <c r="F202" s="17" t="s">
        <v>75</v>
      </c>
      <c r="G202" s="17" t="s">
        <v>867</v>
      </c>
      <c r="H202" s="17">
        <v>0</v>
      </c>
      <c r="I202" s="17">
        <v>0</v>
      </c>
      <c r="J202" s="17">
        <v>410</v>
      </c>
      <c r="K202" s="17" t="s">
        <v>107</v>
      </c>
      <c r="L202" s="18">
        <v>108460.64</v>
      </c>
      <c r="M202" s="18">
        <v>3156.8</v>
      </c>
      <c r="N202" s="18">
        <v>11017.56</v>
      </c>
      <c r="O202" s="18">
        <v>122635</v>
      </c>
      <c r="P202" s="18">
        <v>2976.26</v>
      </c>
      <c r="Q202" s="18">
        <v>1138.3499999999999</v>
      </c>
      <c r="R202" s="18">
        <v>245.39</v>
      </c>
      <c r="S202" s="18">
        <v>4360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18">
        <v>111436.9</v>
      </c>
      <c r="Z202" s="18">
        <v>12155.91</v>
      </c>
      <c r="AA202" s="18">
        <v>3402.19</v>
      </c>
      <c r="AB202" s="18">
        <v>126995</v>
      </c>
    </row>
    <row r="203" spans="1:28" s="12" customFormat="1" x14ac:dyDescent="0.25">
      <c r="A203" s="10"/>
      <c r="B203" s="10"/>
      <c r="C203" s="10" t="s">
        <v>71</v>
      </c>
      <c r="D203" s="10"/>
      <c r="E203" s="10"/>
      <c r="F203" s="10"/>
      <c r="G203" s="10"/>
      <c r="H203" s="10"/>
      <c r="I203" s="10"/>
      <c r="J203" s="11">
        <f>SUM(J190:J202)</f>
        <v>3396</v>
      </c>
      <c r="K203" s="10"/>
      <c r="L203" s="11">
        <f>SUM(L190:L202)</f>
        <v>875598.61</v>
      </c>
      <c r="M203" s="11">
        <f t="shared" ref="M203:AB203" si="67">SUM(M190:M202)</f>
        <v>35862.080000000002</v>
      </c>
      <c r="N203" s="11">
        <f t="shared" si="67"/>
        <v>103321.31</v>
      </c>
      <c r="O203" s="11">
        <f t="shared" si="67"/>
        <v>1014782</v>
      </c>
      <c r="P203" s="11">
        <f t="shared" si="67"/>
        <v>26739.699999999997</v>
      </c>
      <c r="Q203" s="11">
        <f t="shared" si="67"/>
        <v>9279.77</v>
      </c>
      <c r="R203" s="11">
        <f t="shared" si="67"/>
        <v>2032.5300000000002</v>
      </c>
      <c r="S203" s="11">
        <f t="shared" si="67"/>
        <v>38052</v>
      </c>
      <c r="T203" s="11">
        <f t="shared" si="67"/>
        <v>0</v>
      </c>
      <c r="U203" s="11">
        <f t="shared" si="67"/>
        <v>0</v>
      </c>
      <c r="V203" s="11">
        <f t="shared" si="67"/>
        <v>0</v>
      </c>
      <c r="W203" s="11">
        <f t="shared" si="67"/>
        <v>0</v>
      </c>
      <c r="X203" s="11">
        <f t="shared" si="67"/>
        <v>0</v>
      </c>
      <c r="Y203" s="11">
        <f t="shared" si="67"/>
        <v>902338.31000000017</v>
      </c>
      <c r="Z203" s="11">
        <f t="shared" si="67"/>
        <v>112601.08000000002</v>
      </c>
      <c r="AA203" s="11">
        <f t="shared" si="67"/>
        <v>37894.61</v>
      </c>
      <c r="AB203" s="11">
        <f t="shared" si="67"/>
        <v>1052834</v>
      </c>
    </row>
    <row r="204" spans="1:28" s="12" customFormat="1" x14ac:dyDescent="0.25">
      <c r="A204" s="10"/>
      <c r="B204" s="10"/>
      <c r="C204" s="10" t="s">
        <v>119</v>
      </c>
      <c r="D204" s="10"/>
      <c r="E204" s="10"/>
      <c r="F204" s="10"/>
      <c r="G204" s="10"/>
      <c r="H204" s="10"/>
      <c r="I204" s="10"/>
      <c r="J204" s="11">
        <f>J203+J189</f>
        <v>18395</v>
      </c>
      <c r="K204" s="11"/>
      <c r="L204" s="11">
        <f t="shared" ref="L204:AB204" si="68">L203+L189</f>
        <v>1517597.29</v>
      </c>
      <c r="M204" s="11">
        <f t="shared" si="68"/>
        <v>71638.42</v>
      </c>
      <c r="N204" s="11">
        <f t="shared" si="68"/>
        <v>149105.28999999998</v>
      </c>
      <c r="O204" s="11">
        <f t="shared" si="68"/>
        <v>1938016.45</v>
      </c>
      <c r="P204" s="11">
        <f t="shared" si="68"/>
        <v>67376.69</v>
      </c>
      <c r="Q204" s="11">
        <f t="shared" si="68"/>
        <v>17045.68</v>
      </c>
      <c r="R204" s="11">
        <f t="shared" si="68"/>
        <v>8780.6299999999992</v>
      </c>
      <c r="S204" s="11">
        <f t="shared" si="68"/>
        <v>93203</v>
      </c>
      <c r="T204" s="11">
        <f t="shared" si="68"/>
        <v>3060</v>
      </c>
      <c r="U204" s="11">
        <f t="shared" si="68"/>
        <v>38406.9</v>
      </c>
      <c r="V204" s="11">
        <f t="shared" si="68"/>
        <v>9174.26</v>
      </c>
      <c r="W204" s="11">
        <f t="shared" si="68"/>
        <v>1018.84</v>
      </c>
      <c r="X204" s="11">
        <f t="shared" si="68"/>
        <v>48600</v>
      </c>
      <c r="Y204" s="11">
        <f t="shared" si="68"/>
        <v>1546567.08</v>
      </c>
      <c r="Z204" s="11">
        <f t="shared" si="68"/>
        <v>156976.71000000002</v>
      </c>
      <c r="AA204" s="11">
        <f t="shared" si="68"/>
        <v>79400.209999999992</v>
      </c>
      <c r="AB204" s="11">
        <f t="shared" si="68"/>
        <v>1982619.45</v>
      </c>
    </row>
    <row r="205" spans="1:28" ht="18" customHeight="1" x14ac:dyDescent="0.25"/>
    <row r="206" spans="1:28" ht="18" customHeight="1" x14ac:dyDescent="0.25"/>
    <row r="209" spans="1:32" ht="15.75" x14ac:dyDescent="0.25">
      <c r="E209" s="13" t="s">
        <v>120</v>
      </c>
      <c r="G209" s="14"/>
      <c r="H209" s="14"/>
      <c r="I209" s="14"/>
      <c r="J209" s="14"/>
      <c r="K209" s="14"/>
      <c r="L209" s="13" t="s">
        <v>122</v>
      </c>
      <c r="M209" s="13"/>
      <c r="N209" s="13"/>
      <c r="P209" s="14"/>
      <c r="R209" s="14"/>
      <c r="S209" s="13" t="s">
        <v>121</v>
      </c>
      <c r="U209" s="14"/>
      <c r="V209" s="14"/>
      <c r="X209" s="14"/>
      <c r="Y209" s="14"/>
      <c r="Z209" s="13" t="s">
        <v>123</v>
      </c>
      <c r="AA209" s="14"/>
      <c r="AB209" s="14"/>
      <c r="AC209" s="14"/>
    </row>
    <row r="210" spans="1:32" ht="15.75" x14ac:dyDescent="0.25">
      <c r="E210" s="13" t="s">
        <v>124</v>
      </c>
      <c r="G210" s="14"/>
      <c r="H210" s="14"/>
      <c r="I210" s="14"/>
      <c r="J210" s="14"/>
      <c r="K210" s="14"/>
      <c r="L210" s="13" t="s">
        <v>124</v>
      </c>
      <c r="M210" s="13"/>
      <c r="N210" s="13"/>
      <c r="P210" s="14"/>
      <c r="R210" s="14"/>
      <c r="S210" s="13" t="s">
        <v>124</v>
      </c>
      <c r="U210" s="14"/>
      <c r="V210" s="14"/>
      <c r="X210" s="14"/>
      <c r="Y210" s="14"/>
      <c r="Z210" s="13" t="s">
        <v>124</v>
      </c>
      <c r="AA210" s="14"/>
      <c r="AB210" s="14"/>
      <c r="AC210" s="14"/>
    </row>
    <row r="213" spans="1:32" ht="32.25" customHeight="1" x14ac:dyDescent="0.55000000000000004">
      <c r="A213" s="75" t="s">
        <v>0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1"/>
      <c r="AE213" s="1"/>
      <c r="AF213" s="1"/>
    </row>
    <row r="214" spans="1:32" ht="21.75" customHeight="1" x14ac:dyDescent="0.4">
      <c r="A214" s="76" t="s">
        <v>1699</v>
      </c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2"/>
      <c r="AE214" s="2"/>
      <c r="AF214" s="2"/>
    </row>
    <row r="215" spans="1:32" s="5" customFormat="1" ht="20.25" customHeight="1" x14ac:dyDescent="0.35">
      <c r="A215" s="3" t="s">
        <v>1</v>
      </c>
      <c r="B215" s="4"/>
      <c r="C215" s="3"/>
      <c r="D215" s="3"/>
      <c r="F215" s="3" t="s">
        <v>836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</row>
    <row r="216" spans="1:32" s="7" customFormat="1" ht="90" x14ac:dyDescent="0.25">
      <c r="A216" s="6" t="s">
        <v>3</v>
      </c>
      <c r="B216" s="6" t="s">
        <v>4</v>
      </c>
      <c r="C216" s="6" t="s">
        <v>5</v>
      </c>
      <c r="D216" s="6" t="s">
        <v>6</v>
      </c>
      <c r="E216" s="6" t="s">
        <v>7</v>
      </c>
      <c r="F216" s="6" t="s">
        <v>8</v>
      </c>
      <c r="G216" s="6" t="s">
        <v>9</v>
      </c>
      <c r="H216" s="6" t="s">
        <v>10</v>
      </c>
      <c r="I216" s="6" t="s">
        <v>11</v>
      </c>
      <c r="J216" s="6" t="s">
        <v>12</v>
      </c>
      <c r="K216" s="6" t="s">
        <v>13</v>
      </c>
      <c r="L216" s="6" t="s">
        <v>14</v>
      </c>
      <c r="M216" s="6" t="s">
        <v>15</v>
      </c>
      <c r="N216" s="6" t="s">
        <v>16</v>
      </c>
      <c r="O216" s="6" t="s">
        <v>17</v>
      </c>
      <c r="P216" s="6" t="s">
        <v>18</v>
      </c>
      <c r="Q216" s="6" t="s">
        <v>19</v>
      </c>
      <c r="R216" s="6" t="s">
        <v>20</v>
      </c>
      <c r="S216" s="6" t="s">
        <v>21</v>
      </c>
      <c r="T216" s="6" t="s">
        <v>22</v>
      </c>
      <c r="U216" s="6" t="s">
        <v>23</v>
      </c>
      <c r="V216" s="6" t="s">
        <v>24</v>
      </c>
      <c r="W216" s="6" t="s">
        <v>25</v>
      </c>
      <c r="X216" s="6" t="s">
        <v>26</v>
      </c>
      <c r="Y216" s="6" t="s">
        <v>27</v>
      </c>
      <c r="Z216" s="6" t="s">
        <v>28</v>
      </c>
      <c r="AA216" s="6" t="s">
        <v>29</v>
      </c>
      <c r="AB216" s="6" t="s">
        <v>30</v>
      </c>
    </row>
    <row r="217" spans="1:32" s="15" customFormat="1" x14ac:dyDescent="0.25">
      <c r="A217" s="17">
        <v>1</v>
      </c>
      <c r="B217" s="17" t="s">
        <v>815</v>
      </c>
      <c r="C217" s="17" t="s">
        <v>816</v>
      </c>
      <c r="D217" s="17" t="s">
        <v>817</v>
      </c>
      <c r="E217" s="17" t="s">
        <v>818</v>
      </c>
      <c r="F217" s="17" t="s">
        <v>35</v>
      </c>
      <c r="G217" s="17" t="s">
        <v>137</v>
      </c>
      <c r="H217" s="17">
        <v>798</v>
      </c>
      <c r="I217" s="17">
        <v>798</v>
      </c>
      <c r="J217" s="17">
        <v>0</v>
      </c>
      <c r="K217" s="17" t="s">
        <v>59</v>
      </c>
      <c r="L217" s="18">
        <v>2341</v>
      </c>
      <c r="M217" s="18">
        <v>0</v>
      </c>
      <c r="N217" s="18">
        <v>0</v>
      </c>
      <c r="O217" s="18">
        <v>-1001.8</v>
      </c>
      <c r="P217" s="18">
        <v>577.61</v>
      </c>
      <c r="Q217" s="18">
        <v>202.39</v>
      </c>
      <c r="R217" s="18">
        <v>0</v>
      </c>
      <c r="S217" s="18">
        <v>780</v>
      </c>
      <c r="T217" s="18">
        <v>0</v>
      </c>
      <c r="U217" s="18">
        <v>-38406.9</v>
      </c>
      <c r="V217" s="18">
        <v>-9174.26</v>
      </c>
      <c r="W217" s="18">
        <v>-1018.84</v>
      </c>
      <c r="X217" s="18">
        <v>-48600</v>
      </c>
      <c r="Y217" s="18">
        <v>41325.51</v>
      </c>
      <c r="Z217" s="18">
        <v>9376.65</v>
      </c>
      <c r="AA217" s="18">
        <v>1018.84</v>
      </c>
      <c r="AB217" s="18">
        <v>48378.2</v>
      </c>
    </row>
    <row r="218" spans="1:32" s="15" customFormat="1" x14ac:dyDescent="0.25">
      <c r="A218" s="17">
        <v>2</v>
      </c>
      <c r="B218" s="17" t="s">
        <v>819</v>
      </c>
      <c r="C218" s="17" t="s">
        <v>816</v>
      </c>
      <c r="D218" s="17" t="s">
        <v>820</v>
      </c>
      <c r="E218" s="17" t="s">
        <v>821</v>
      </c>
      <c r="F218" s="17" t="s">
        <v>35</v>
      </c>
      <c r="G218" s="17" t="s">
        <v>590</v>
      </c>
      <c r="H218" s="17">
        <v>243304</v>
      </c>
      <c r="I218" s="17">
        <v>239668</v>
      </c>
      <c r="J218" s="17">
        <v>3636</v>
      </c>
      <c r="K218" s="17" t="s">
        <v>37</v>
      </c>
      <c r="L218" s="18">
        <v>125850.16</v>
      </c>
      <c r="M218" s="18">
        <v>6197.31</v>
      </c>
      <c r="N218" s="18">
        <v>11308.53</v>
      </c>
      <c r="O218" s="18">
        <v>143356</v>
      </c>
      <c r="P218" s="18">
        <v>19695.87</v>
      </c>
      <c r="Q218" s="18">
        <v>1300.93</v>
      </c>
      <c r="R218" s="18">
        <v>1636.2</v>
      </c>
      <c r="S218" s="18">
        <v>22633</v>
      </c>
      <c r="T218" s="18">
        <v>3060</v>
      </c>
      <c r="U218" s="18">
        <v>0</v>
      </c>
      <c r="V218" s="18">
        <v>0</v>
      </c>
      <c r="W218" s="18">
        <v>0</v>
      </c>
      <c r="X218" s="18"/>
      <c r="Y218" s="18">
        <v>145546.03</v>
      </c>
      <c r="Z218" s="18">
        <v>7498.24</v>
      </c>
      <c r="AA218" s="18">
        <v>12944.73</v>
      </c>
      <c r="AB218" s="18">
        <v>165989</v>
      </c>
    </row>
    <row r="219" spans="1:32" s="15" customFormat="1" x14ac:dyDescent="0.25">
      <c r="A219" s="17">
        <v>3</v>
      </c>
      <c r="B219" s="17" t="s">
        <v>822</v>
      </c>
      <c r="C219" s="17" t="s">
        <v>816</v>
      </c>
      <c r="D219" s="17" t="s">
        <v>823</v>
      </c>
      <c r="E219" s="17" t="s">
        <v>824</v>
      </c>
      <c r="F219" s="17" t="s">
        <v>35</v>
      </c>
      <c r="G219" s="17" t="s">
        <v>41</v>
      </c>
      <c r="H219" s="17">
        <v>26822</v>
      </c>
      <c r="I219" s="17">
        <v>26373</v>
      </c>
      <c r="J219" s="17">
        <v>1347</v>
      </c>
      <c r="K219" s="17" t="s">
        <v>37</v>
      </c>
      <c r="L219" s="18">
        <v>3870.53</v>
      </c>
      <c r="M219" s="18">
        <v>483.47</v>
      </c>
      <c r="N219" s="18">
        <v>9217</v>
      </c>
      <c r="O219" s="18">
        <v>216589.25</v>
      </c>
      <c r="P219" s="18">
        <v>8393.8799999999992</v>
      </c>
      <c r="Q219" s="18">
        <v>307.97000000000003</v>
      </c>
      <c r="R219" s="18">
        <v>606.15</v>
      </c>
      <c r="S219" s="18">
        <v>9308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12264.41</v>
      </c>
      <c r="Z219" s="18">
        <v>791.44</v>
      </c>
      <c r="AA219" s="18">
        <v>9823.15</v>
      </c>
      <c r="AB219" s="18">
        <v>225897.25</v>
      </c>
    </row>
    <row r="220" spans="1:32" s="15" customFormat="1" x14ac:dyDescent="0.25">
      <c r="A220" s="17">
        <v>4</v>
      </c>
      <c r="B220" s="17" t="s">
        <v>825</v>
      </c>
      <c r="C220" s="17" t="s">
        <v>816</v>
      </c>
      <c r="D220" s="17" t="s">
        <v>826</v>
      </c>
      <c r="E220" s="17" t="s">
        <v>827</v>
      </c>
      <c r="F220" s="17" t="s">
        <v>35</v>
      </c>
      <c r="G220" s="17" t="s">
        <v>590</v>
      </c>
      <c r="H220" s="17">
        <v>5681</v>
      </c>
      <c r="I220" s="17">
        <v>0</v>
      </c>
      <c r="J220" s="17">
        <v>5681</v>
      </c>
      <c r="K220" s="17" t="s">
        <v>37</v>
      </c>
      <c r="L220" s="18">
        <v>156056.07</v>
      </c>
      <c r="M220" s="18">
        <v>9170.61</v>
      </c>
      <c r="N220" s="18">
        <v>10143.32</v>
      </c>
      <c r="O220" s="18">
        <v>175370</v>
      </c>
      <c r="P220" s="18">
        <v>31986.44</v>
      </c>
      <c r="Q220" s="18">
        <v>1563.11</v>
      </c>
      <c r="R220" s="18">
        <v>2556.4499999999998</v>
      </c>
      <c r="S220" s="18">
        <v>36106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188042.51</v>
      </c>
      <c r="Z220" s="18">
        <v>10733.72</v>
      </c>
      <c r="AA220" s="18">
        <v>12699.77</v>
      </c>
      <c r="AB220" s="18">
        <v>211476</v>
      </c>
    </row>
    <row r="221" spans="1:32" s="15" customFormat="1" x14ac:dyDescent="0.25">
      <c r="A221" s="17">
        <v>5</v>
      </c>
      <c r="B221" s="17" t="s">
        <v>819</v>
      </c>
      <c r="C221" s="17" t="s">
        <v>816</v>
      </c>
      <c r="D221" s="17" t="s">
        <v>828</v>
      </c>
      <c r="E221" s="17" t="s">
        <v>829</v>
      </c>
      <c r="F221" s="17" t="s">
        <v>35</v>
      </c>
      <c r="G221" s="17" t="s">
        <v>45</v>
      </c>
      <c r="H221" s="17">
        <v>51788</v>
      </c>
      <c r="I221" s="17">
        <v>49437</v>
      </c>
      <c r="J221" s="17">
        <v>2351</v>
      </c>
      <c r="K221" s="17" t="s">
        <v>37</v>
      </c>
      <c r="L221" s="18">
        <v>184746.26</v>
      </c>
      <c r="M221" s="18">
        <v>5678.29</v>
      </c>
      <c r="N221" s="18">
        <v>2340.4499999999998</v>
      </c>
      <c r="O221" s="18">
        <v>192765</v>
      </c>
      <c r="P221" s="18">
        <v>14566.46</v>
      </c>
      <c r="Q221" s="18">
        <v>1793.59</v>
      </c>
      <c r="R221" s="18">
        <v>1057.95</v>
      </c>
      <c r="S221" s="18">
        <v>17418</v>
      </c>
      <c r="T221" s="18">
        <v>0</v>
      </c>
      <c r="U221" s="18">
        <v>40581.26</v>
      </c>
      <c r="V221" s="18">
        <v>5678.29</v>
      </c>
      <c r="W221" s="18">
        <v>2340.4499999999998</v>
      </c>
      <c r="X221" s="18">
        <v>48600</v>
      </c>
      <c r="Y221" s="18">
        <v>158731.46</v>
      </c>
      <c r="Z221" s="18">
        <v>1793.59</v>
      </c>
      <c r="AA221" s="18">
        <v>1057.95</v>
      </c>
      <c r="AB221" s="18">
        <v>161583</v>
      </c>
    </row>
    <row r="222" spans="1:32" s="15" customFormat="1" x14ac:dyDescent="0.25">
      <c r="A222" s="17">
        <v>6</v>
      </c>
      <c r="B222" s="17" t="s">
        <v>819</v>
      </c>
      <c r="C222" s="17" t="s">
        <v>816</v>
      </c>
      <c r="D222" s="17" t="s">
        <v>830</v>
      </c>
      <c r="E222" s="17" t="s">
        <v>831</v>
      </c>
      <c r="F222" s="17" t="s">
        <v>35</v>
      </c>
      <c r="G222" s="17" t="s">
        <v>215</v>
      </c>
      <c r="H222" s="17">
        <v>28850</v>
      </c>
      <c r="I222" s="17">
        <v>28850</v>
      </c>
      <c r="J222" s="17">
        <v>0</v>
      </c>
      <c r="K222" s="17" t="s">
        <v>59</v>
      </c>
      <c r="L222" s="18">
        <v>18357.78</v>
      </c>
      <c r="M222" s="18">
        <v>2268.2600000000002</v>
      </c>
      <c r="N222" s="18">
        <v>77.959999999999994</v>
      </c>
      <c r="O222" s="18">
        <v>20704</v>
      </c>
      <c r="P222" s="18">
        <v>852.61</v>
      </c>
      <c r="Q222" s="18">
        <v>180.39</v>
      </c>
      <c r="R222" s="18">
        <v>0</v>
      </c>
      <c r="S222" s="18">
        <v>1033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19210.39</v>
      </c>
      <c r="Z222" s="18">
        <v>2448.65</v>
      </c>
      <c r="AA222" s="18">
        <v>77.959999999999994</v>
      </c>
      <c r="AB222" s="18">
        <v>21737</v>
      </c>
    </row>
    <row r="223" spans="1:32" s="15" customFormat="1" x14ac:dyDescent="0.25">
      <c r="A223" s="17">
        <v>7</v>
      </c>
      <c r="B223" s="17" t="s">
        <v>815</v>
      </c>
      <c r="C223" s="17" t="s">
        <v>816</v>
      </c>
      <c r="D223" s="17" t="s">
        <v>832</v>
      </c>
      <c r="E223" s="17" t="s">
        <v>833</v>
      </c>
      <c r="F223" s="17" t="s">
        <v>35</v>
      </c>
      <c r="G223" s="17" t="s">
        <v>63</v>
      </c>
      <c r="H223" s="17">
        <v>9910</v>
      </c>
      <c r="I223" s="17">
        <v>9910</v>
      </c>
      <c r="J223" s="17">
        <v>0</v>
      </c>
      <c r="K223" s="17" t="s">
        <v>59</v>
      </c>
      <c r="L223" s="18">
        <v>21560.76</v>
      </c>
      <c r="M223" s="18">
        <v>3289.8</v>
      </c>
      <c r="N223" s="18">
        <v>158.44</v>
      </c>
      <c r="O223" s="18">
        <v>25009</v>
      </c>
      <c r="P223" s="18">
        <v>852.78</v>
      </c>
      <c r="Q223" s="18">
        <v>213.22</v>
      </c>
      <c r="R223" s="18">
        <v>0</v>
      </c>
      <c r="S223" s="18">
        <v>1066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22413.54</v>
      </c>
      <c r="Z223" s="18">
        <v>3503.02</v>
      </c>
      <c r="AA223" s="18">
        <v>158.44</v>
      </c>
      <c r="AB223" s="18">
        <v>26075</v>
      </c>
    </row>
    <row r="224" spans="1:32" s="15" customFormat="1" x14ac:dyDescent="0.25">
      <c r="A224" s="17">
        <v>8</v>
      </c>
      <c r="B224" s="17" t="s">
        <v>819</v>
      </c>
      <c r="C224" s="17" t="s">
        <v>816</v>
      </c>
      <c r="D224" s="17" t="s">
        <v>834</v>
      </c>
      <c r="E224" s="17" t="s">
        <v>835</v>
      </c>
      <c r="F224" s="17" t="s">
        <v>35</v>
      </c>
      <c r="G224" s="17" t="s">
        <v>63</v>
      </c>
      <c r="H224" s="17">
        <v>23648</v>
      </c>
      <c r="I224" s="17">
        <v>23409</v>
      </c>
      <c r="J224" s="17">
        <v>717</v>
      </c>
      <c r="K224" s="17" t="s">
        <v>37</v>
      </c>
      <c r="L224" s="18">
        <v>120748.21</v>
      </c>
      <c r="M224" s="18">
        <v>17287.89</v>
      </c>
      <c r="N224" s="18">
        <v>8259.9</v>
      </c>
      <c r="O224" s="18">
        <f>1390562-1244266</f>
        <v>146296</v>
      </c>
      <c r="P224" s="18">
        <v>5948.56</v>
      </c>
      <c r="Q224" s="18">
        <v>1243.79</v>
      </c>
      <c r="R224" s="18">
        <v>322.64999999999998</v>
      </c>
      <c r="S224" s="18">
        <v>7515</v>
      </c>
      <c r="T224" s="18">
        <v>0</v>
      </c>
      <c r="U224" s="18">
        <v>0</v>
      </c>
      <c r="V224" s="18">
        <v>0</v>
      </c>
      <c r="W224" s="18">
        <v>0</v>
      </c>
      <c r="X224" s="18"/>
      <c r="Y224" s="18">
        <v>126696.77</v>
      </c>
      <c r="Z224" s="18">
        <v>18531.68</v>
      </c>
      <c r="AA224" s="18">
        <v>8582.5499999999993</v>
      </c>
      <c r="AB224" s="18">
        <f>1398077-1244266</f>
        <v>153811</v>
      </c>
    </row>
    <row r="225" spans="1:28" s="22" customFormat="1" x14ac:dyDescent="0.25">
      <c r="A225" s="19"/>
      <c r="B225" s="19"/>
      <c r="C225" s="10" t="s">
        <v>71</v>
      </c>
      <c r="D225" s="19"/>
      <c r="E225" s="19"/>
      <c r="F225" s="19"/>
      <c r="G225" s="19"/>
      <c r="H225" s="19"/>
      <c r="I225" s="19"/>
      <c r="J225" s="19">
        <f>SUM(J217:J224)</f>
        <v>13732</v>
      </c>
      <c r="K225" s="19"/>
      <c r="L225" s="20">
        <f t="shared" ref="L225:AB225" si="69">SUM(L217:L224)</f>
        <v>633530.77</v>
      </c>
      <c r="M225" s="20">
        <f t="shared" si="69"/>
        <v>44375.630000000005</v>
      </c>
      <c r="N225" s="20">
        <f t="shared" si="69"/>
        <v>41505.599999999999</v>
      </c>
      <c r="O225" s="20">
        <f t="shared" si="69"/>
        <v>919087.45</v>
      </c>
      <c r="P225" s="20">
        <f t="shared" si="69"/>
        <v>82874.210000000006</v>
      </c>
      <c r="Q225" s="20">
        <f t="shared" si="69"/>
        <v>6805.39</v>
      </c>
      <c r="R225" s="20">
        <f t="shared" si="69"/>
        <v>6179.3999999999987</v>
      </c>
      <c r="S225" s="20">
        <f t="shared" si="69"/>
        <v>95859</v>
      </c>
      <c r="T225" s="20">
        <f t="shared" si="69"/>
        <v>3060</v>
      </c>
      <c r="U225" s="20">
        <f t="shared" si="69"/>
        <v>2174.3600000000006</v>
      </c>
      <c r="V225" s="20">
        <f t="shared" si="69"/>
        <v>-3495.9700000000003</v>
      </c>
      <c r="W225" s="20">
        <f t="shared" si="69"/>
        <v>1321.6099999999997</v>
      </c>
      <c r="X225" s="20">
        <f t="shared" si="69"/>
        <v>0</v>
      </c>
      <c r="Y225" s="20">
        <f t="shared" si="69"/>
        <v>714230.62000000011</v>
      </c>
      <c r="Z225" s="20">
        <f t="shared" si="69"/>
        <v>54676.99</v>
      </c>
      <c r="AA225" s="20">
        <f t="shared" si="69"/>
        <v>46363.39</v>
      </c>
      <c r="AB225" s="20">
        <f t="shared" si="69"/>
        <v>1014946.45</v>
      </c>
    </row>
    <row r="226" spans="1:28" s="15" customFormat="1" x14ac:dyDescent="0.25">
      <c r="A226" s="17">
        <v>1</v>
      </c>
      <c r="B226" s="17" t="s">
        <v>825</v>
      </c>
      <c r="C226" s="17" t="s">
        <v>816</v>
      </c>
      <c r="D226" s="17" t="s">
        <v>837</v>
      </c>
      <c r="E226" s="17" t="s">
        <v>838</v>
      </c>
      <c r="F226" s="17" t="s">
        <v>75</v>
      </c>
      <c r="G226" s="17" t="s">
        <v>76</v>
      </c>
      <c r="H226" s="17">
        <v>23784</v>
      </c>
      <c r="I226" s="17">
        <v>23563</v>
      </c>
      <c r="J226" s="17">
        <v>221</v>
      </c>
      <c r="K226" s="17" t="s">
        <v>37</v>
      </c>
      <c r="L226" s="18">
        <v>39707.39</v>
      </c>
      <c r="M226" s="18">
        <v>5514.53</v>
      </c>
      <c r="N226" s="18">
        <v>3152.08</v>
      </c>
      <c r="O226" s="18">
        <v>48374</v>
      </c>
      <c r="P226" s="18">
        <v>1761.2</v>
      </c>
      <c r="Q226" s="18">
        <v>420.53</v>
      </c>
      <c r="R226" s="18">
        <v>132.27000000000001</v>
      </c>
      <c r="S226" s="18">
        <v>2314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41468.589999999997</v>
      </c>
      <c r="Z226" s="18">
        <v>5935.06</v>
      </c>
      <c r="AA226" s="18">
        <v>3284.35</v>
      </c>
      <c r="AB226" s="18">
        <v>50688</v>
      </c>
    </row>
    <row r="227" spans="1:28" s="15" customFormat="1" x14ac:dyDescent="0.25">
      <c r="A227" s="17">
        <v>2</v>
      </c>
      <c r="B227" s="17" t="s">
        <v>825</v>
      </c>
      <c r="C227" s="17" t="s">
        <v>816</v>
      </c>
      <c r="D227" s="17" t="s">
        <v>839</v>
      </c>
      <c r="E227" s="17" t="s">
        <v>840</v>
      </c>
      <c r="F227" s="17" t="s">
        <v>75</v>
      </c>
      <c r="G227" s="17" t="s">
        <v>76</v>
      </c>
      <c r="H227" s="17">
        <v>15347</v>
      </c>
      <c r="I227" s="17">
        <v>15259</v>
      </c>
      <c r="J227" s="17">
        <v>88</v>
      </c>
      <c r="K227" s="17" t="s">
        <v>37</v>
      </c>
      <c r="L227" s="18">
        <v>19644.650000000001</v>
      </c>
      <c r="M227" s="18">
        <v>2810.89</v>
      </c>
      <c r="N227" s="18">
        <v>1303.46</v>
      </c>
      <c r="O227" s="18">
        <v>23759</v>
      </c>
      <c r="P227" s="18">
        <v>851.76</v>
      </c>
      <c r="Q227" s="18">
        <v>205.57</v>
      </c>
      <c r="R227" s="18">
        <v>52.67</v>
      </c>
      <c r="S227" s="18">
        <v>1110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20496.41</v>
      </c>
      <c r="Z227" s="18">
        <v>3016.46</v>
      </c>
      <c r="AA227" s="18">
        <v>1356.13</v>
      </c>
      <c r="AB227" s="18">
        <v>24869</v>
      </c>
    </row>
    <row r="228" spans="1:28" s="15" customFormat="1" x14ac:dyDescent="0.25">
      <c r="A228" s="17">
        <v>3</v>
      </c>
      <c r="B228" s="17" t="s">
        <v>825</v>
      </c>
      <c r="C228" s="17" t="s">
        <v>816</v>
      </c>
      <c r="D228" s="17" t="s">
        <v>841</v>
      </c>
      <c r="E228" s="17" t="s">
        <v>842</v>
      </c>
      <c r="F228" s="17" t="s">
        <v>75</v>
      </c>
      <c r="G228" s="17" t="s">
        <v>76</v>
      </c>
      <c r="H228" s="17">
        <v>3058</v>
      </c>
      <c r="I228" s="17">
        <v>2953</v>
      </c>
      <c r="J228" s="17">
        <v>105</v>
      </c>
      <c r="K228" s="17" t="s">
        <v>37</v>
      </c>
      <c r="L228" s="18">
        <v>23535.23</v>
      </c>
      <c r="M228" s="18">
        <v>3220.85</v>
      </c>
      <c r="N228" s="18">
        <v>1657.92</v>
      </c>
      <c r="O228" s="18">
        <v>28414</v>
      </c>
      <c r="P228" s="18">
        <v>999.89</v>
      </c>
      <c r="Q228" s="18">
        <v>247.27</v>
      </c>
      <c r="R228" s="18">
        <v>62.84</v>
      </c>
      <c r="S228" s="18">
        <v>1310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18">
        <v>24535.119999999999</v>
      </c>
      <c r="Z228" s="18">
        <v>3468.12</v>
      </c>
      <c r="AA228" s="18">
        <v>1720.76</v>
      </c>
      <c r="AB228" s="18">
        <v>29724</v>
      </c>
    </row>
    <row r="229" spans="1:28" s="15" customFormat="1" x14ac:dyDescent="0.25">
      <c r="A229" s="17">
        <v>4</v>
      </c>
      <c r="B229" s="17" t="s">
        <v>819</v>
      </c>
      <c r="C229" s="17" t="s">
        <v>816</v>
      </c>
      <c r="D229" s="17" t="s">
        <v>843</v>
      </c>
      <c r="E229" s="17" t="s">
        <v>844</v>
      </c>
      <c r="F229" s="17" t="s">
        <v>75</v>
      </c>
      <c r="G229" s="17" t="s">
        <v>845</v>
      </c>
      <c r="H229" s="17">
        <v>2179</v>
      </c>
      <c r="I229" s="17">
        <v>2179</v>
      </c>
      <c r="J229" s="17">
        <v>92</v>
      </c>
      <c r="K229" s="17" t="s">
        <v>848</v>
      </c>
      <c r="L229" s="18">
        <v>37844.82</v>
      </c>
      <c r="M229" s="18">
        <v>3658.48</v>
      </c>
      <c r="N229" s="18">
        <v>484.7</v>
      </c>
      <c r="O229" s="18">
        <v>41988</v>
      </c>
      <c r="P229" s="18">
        <v>1348.16</v>
      </c>
      <c r="Q229" s="18">
        <v>377.78</v>
      </c>
      <c r="R229" s="18">
        <v>55.06</v>
      </c>
      <c r="S229" s="18">
        <v>1781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39192.980000000003</v>
      </c>
      <c r="Z229" s="18">
        <v>4036.26</v>
      </c>
      <c r="AA229" s="18">
        <v>539.76</v>
      </c>
      <c r="AB229" s="18">
        <v>43769</v>
      </c>
    </row>
    <row r="230" spans="1:28" s="15" customFormat="1" x14ac:dyDescent="0.25">
      <c r="A230" s="17">
        <v>5</v>
      </c>
      <c r="B230" s="17" t="s">
        <v>815</v>
      </c>
      <c r="C230" s="17" t="s">
        <v>816</v>
      </c>
      <c r="D230" s="17" t="s">
        <v>846</v>
      </c>
      <c r="E230" s="17" t="s">
        <v>847</v>
      </c>
      <c r="F230" s="17" t="s">
        <v>75</v>
      </c>
      <c r="G230" s="17" t="s">
        <v>76</v>
      </c>
      <c r="H230" s="17">
        <v>29593</v>
      </c>
      <c r="I230" s="17">
        <v>29593</v>
      </c>
      <c r="J230" s="17">
        <v>170</v>
      </c>
      <c r="K230" s="17" t="s">
        <v>848</v>
      </c>
      <c r="L230" s="18">
        <v>51256.49</v>
      </c>
      <c r="M230" s="18">
        <v>11359.54</v>
      </c>
      <c r="N230" s="18">
        <v>3724.97</v>
      </c>
      <c r="O230" s="18">
        <v>66341</v>
      </c>
      <c r="P230" s="18">
        <v>1475.66</v>
      </c>
      <c r="Q230" s="18">
        <v>542.6</v>
      </c>
      <c r="R230" s="18">
        <v>101.74</v>
      </c>
      <c r="S230" s="18">
        <v>2120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18">
        <v>52732.15</v>
      </c>
      <c r="Z230" s="18">
        <v>11902.14</v>
      </c>
      <c r="AA230" s="18">
        <v>3826.71</v>
      </c>
      <c r="AB230" s="18">
        <v>68461</v>
      </c>
    </row>
    <row r="231" spans="1:28" s="15" customFormat="1" x14ac:dyDescent="0.25">
      <c r="A231" s="17">
        <v>6</v>
      </c>
      <c r="B231" s="17" t="s">
        <v>819</v>
      </c>
      <c r="C231" s="17" t="s">
        <v>816</v>
      </c>
      <c r="D231" s="17" t="s">
        <v>849</v>
      </c>
      <c r="E231" s="17" t="s">
        <v>850</v>
      </c>
      <c r="F231" s="17" t="s">
        <v>75</v>
      </c>
      <c r="G231" s="17" t="s">
        <v>76</v>
      </c>
      <c r="H231" s="17">
        <v>2705</v>
      </c>
      <c r="I231" s="17">
        <v>2588</v>
      </c>
      <c r="J231" s="17">
        <v>117</v>
      </c>
      <c r="K231" s="17" t="s">
        <v>37</v>
      </c>
      <c r="L231" s="18">
        <v>70312.53</v>
      </c>
      <c r="M231" s="18">
        <v>18051.310000000001</v>
      </c>
      <c r="N231" s="18">
        <v>4450.16</v>
      </c>
      <c r="O231" s="18">
        <v>92814</v>
      </c>
      <c r="P231" s="18">
        <v>1300.42</v>
      </c>
      <c r="Q231" s="18">
        <v>744.56</v>
      </c>
      <c r="R231" s="18">
        <v>70.02</v>
      </c>
      <c r="S231" s="18">
        <v>2115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71612.95</v>
      </c>
      <c r="Z231" s="18">
        <v>18795.87</v>
      </c>
      <c r="AA231" s="18">
        <v>4520.18</v>
      </c>
      <c r="AB231" s="18">
        <v>94929</v>
      </c>
    </row>
    <row r="232" spans="1:28" s="15" customFormat="1" x14ac:dyDescent="0.25">
      <c r="A232" s="17">
        <v>7</v>
      </c>
      <c r="B232" s="17" t="s">
        <v>822</v>
      </c>
      <c r="C232" s="17" t="s">
        <v>816</v>
      </c>
      <c r="D232" s="17" t="s">
        <v>851</v>
      </c>
      <c r="E232" s="17" t="s">
        <v>852</v>
      </c>
      <c r="F232" s="17" t="s">
        <v>75</v>
      </c>
      <c r="G232" s="17" t="s">
        <v>516</v>
      </c>
      <c r="H232" s="17">
        <v>32732</v>
      </c>
      <c r="I232" s="17">
        <v>32485</v>
      </c>
      <c r="J232" s="17">
        <v>247</v>
      </c>
      <c r="K232" s="17" t="s">
        <v>37</v>
      </c>
      <c r="L232" s="18">
        <v>43465.33</v>
      </c>
      <c r="M232" s="18">
        <v>5104.04</v>
      </c>
      <c r="N232" s="18">
        <v>3463.63</v>
      </c>
      <c r="O232" s="18">
        <v>52033</v>
      </c>
      <c r="P232" s="18">
        <v>1939.59</v>
      </c>
      <c r="Q232" s="18">
        <v>460.58</v>
      </c>
      <c r="R232" s="18">
        <v>147.83000000000001</v>
      </c>
      <c r="S232" s="18">
        <v>2548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18">
        <v>45404.92</v>
      </c>
      <c r="Z232" s="18">
        <v>5564.62</v>
      </c>
      <c r="AA232" s="18">
        <v>3611.46</v>
      </c>
      <c r="AB232" s="18">
        <v>54581</v>
      </c>
    </row>
    <row r="233" spans="1:28" s="15" customFormat="1" x14ac:dyDescent="0.25">
      <c r="A233" s="17">
        <v>8</v>
      </c>
      <c r="B233" s="17" t="s">
        <v>825</v>
      </c>
      <c r="C233" s="17" t="s">
        <v>816</v>
      </c>
      <c r="D233" s="17" t="s">
        <v>853</v>
      </c>
      <c r="E233" s="17" t="s">
        <v>854</v>
      </c>
      <c r="F233" s="17" t="s">
        <v>75</v>
      </c>
      <c r="G233" s="17" t="s">
        <v>76</v>
      </c>
      <c r="H233" s="17">
        <v>1287</v>
      </c>
      <c r="I233" s="17">
        <v>1220</v>
      </c>
      <c r="J233" s="17">
        <v>67</v>
      </c>
      <c r="K233" s="17" t="s">
        <v>37</v>
      </c>
      <c r="L233" s="18">
        <v>16876.330000000002</v>
      </c>
      <c r="M233" s="18">
        <v>2167.9699999999998</v>
      </c>
      <c r="N233" s="18">
        <v>859.7</v>
      </c>
      <c r="O233" s="18">
        <v>19904</v>
      </c>
      <c r="P233" s="18">
        <v>802.28</v>
      </c>
      <c r="Q233" s="18">
        <v>173.62</v>
      </c>
      <c r="R233" s="18">
        <v>40.1</v>
      </c>
      <c r="S233" s="18">
        <v>1016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17678.61</v>
      </c>
      <c r="Z233" s="18">
        <v>2341.59</v>
      </c>
      <c r="AA233" s="18">
        <v>899.8</v>
      </c>
      <c r="AB233" s="18">
        <v>20920</v>
      </c>
    </row>
    <row r="234" spans="1:28" s="15" customFormat="1" x14ac:dyDescent="0.25">
      <c r="A234" s="17">
        <v>9</v>
      </c>
      <c r="B234" s="17" t="s">
        <v>815</v>
      </c>
      <c r="C234" s="17" t="s">
        <v>816</v>
      </c>
      <c r="D234" s="17" t="s">
        <v>855</v>
      </c>
      <c r="E234" s="17" t="s">
        <v>856</v>
      </c>
      <c r="F234" s="17" t="s">
        <v>75</v>
      </c>
      <c r="G234" s="17" t="s">
        <v>857</v>
      </c>
      <c r="H234" s="17">
        <v>0</v>
      </c>
      <c r="I234" s="17">
        <v>0</v>
      </c>
      <c r="J234" s="17">
        <v>410</v>
      </c>
      <c r="K234" s="17" t="s">
        <v>107</v>
      </c>
      <c r="L234" s="18">
        <v>118326.88</v>
      </c>
      <c r="M234" s="18">
        <v>13133.93</v>
      </c>
      <c r="N234" s="18">
        <v>3402.19</v>
      </c>
      <c r="O234" s="18">
        <v>134863</v>
      </c>
      <c r="P234" s="18">
        <v>3054.36</v>
      </c>
      <c r="Q234" s="18">
        <v>1202.25</v>
      </c>
      <c r="R234" s="18">
        <v>245.39</v>
      </c>
      <c r="S234" s="18">
        <v>4502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121381.24</v>
      </c>
      <c r="Z234" s="18">
        <v>14336.18</v>
      </c>
      <c r="AA234" s="18">
        <v>3647.58</v>
      </c>
      <c r="AB234" s="18">
        <v>139365</v>
      </c>
    </row>
    <row r="235" spans="1:28" s="15" customFormat="1" x14ac:dyDescent="0.25">
      <c r="A235" s="17">
        <v>10</v>
      </c>
      <c r="B235" s="17" t="s">
        <v>815</v>
      </c>
      <c r="C235" s="17" t="s">
        <v>816</v>
      </c>
      <c r="D235" s="17" t="s">
        <v>858</v>
      </c>
      <c r="E235" s="17" t="s">
        <v>859</v>
      </c>
      <c r="F235" s="17" t="s">
        <v>75</v>
      </c>
      <c r="G235" s="17" t="s">
        <v>857</v>
      </c>
      <c r="H235" s="17">
        <v>2</v>
      </c>
      <c r="I235" s="17">
        <v>2</v>
      </c>
      <c r="J235" s="17">
        <v>410</v>
      </c>
      <c r="K235" s="17" t="s">
        <v>107</v>
      </c>
      <c r="L235" s="18">
        <v>120374.54</v>
      </c>
      <c r="M235" s="18">
        <v>10732.82</v>
      </c>
      <c r="N235" s="18">
        <v>2682.64</v>
      </c>
      <c r="O235" s="18">
        <v>133790</v>
      </c>
      <c r="P235" s="18">
        <v>3054.08</v>
      </c>
      <c r="Q235" s="18">
        <v>1215.53</v>
      </c>
      <c r="R235" s="18">
        <v>245.39</v>
      </c>
      <c r="S235" s="18">
        <v>4515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123428.62</v>
      </c>
      <c r="Z235" s="18">
        <v>11948.35</v>
      </c>
      <c r="AA235" s="18">
        <v>2928.03</v>
      </c>
      <c r="AB235" s="18">
        <v>138305</v>
      </c>
    </row>
    <row r="236" spans="1:28" s="15" customFormat="1" x14ac:dyDescent="0.25">
      <c r="A236" s="17">
        <v>11</v>
      </c>
      <c r="B236" s="17" t="s">
        <v>819</v>
      </c>
      <c r="C236" s="17" t="s">
        <v>816</v>
      </c>
      <c r="D236" s="17" t="s">
        <v>860</v>
      </c>
      <c r="E236" s="17" t="s">
        <v>861</v>
      </c>
      <c r="F236" s="17" t="s">
        <v>75</v>
      </c>
      <c r="G236" s="17" t="s">
        <v>862</v>
      </c>
      <c r="H236" s="17">
        <v>0</v>
      </c>
      <c r="I236" s="17">
        <v>0</v>
      </c>
      <c r="J236" s="17">
        <v>410</v>
      </c>
      <c r="K236" s="17" t="s">
        <v>107</v>
      </c>
      <c r="L236" s="18">
        <v>110583.03</v>
      </c>
      <c r="M236" s="18">
        <v>12154.78</v>
      </c>
      <c r="N236" s="18">
        <v>3402.19</v>
      </c>
      <c r="O236" s="18">
        <v>126140</v>
      </c>
      <c r="P236" s="18">
        <v>3054.79</v>
      </c>
      <c r="Q236" s="18">
        <v>1124.82</v>
      </c>
      <c r="R236" s="18">
        <v>245.39</v>
      </c>
      <c r="S236" s="18">
        <v>4425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113637.82</v>
      </c>
      <c r="Z236" s="18">
        <v>13279.6</v>
      </c>
      <c r="AA236" s="18">
        <v>3647.58</v>
      </c>
      <c r="AB236" s="18">
        <v>130565</v>
      </c>
    </row>
    <row r="237" spans="1:28" s="15" customFormat="1" x14ac:dyDescent="0.25">
      <c r="A237" s="17">
        <v>12</v>
      </c>
      <c r="B237" s="17" t="s">
        <v>819</v>
      </c>
      <c r="C237" s="17" t="s">
        <v>816</v>
      </c>
      <c r="D237" s="17" t="s">
        <v>863</v>
      </c>
      <c r="E237" s="17" t="s">
        <v>864</v>
      </c>
      <c r="F237" s="17" t="s">
        <v>75</v>
      </c>
      <c r="G237" s="17" t="s">
        <v>862</v>
      </c>
      <c r="H237" s="17">
        <v>0</v>
      </c>
      <c r="I237" s="17">
        <v>0</v>
      </c>
      <c r="J237" s="17">
        <v>830</v>
      </c>
      <c r="K237" s="17" t="s">
        <v>107</v>
      </c>
      <c r="L237" s="18">
        <v>134375.19</v>
      </c>
      <c r="M237" s="18">
        <v>12536.03</v>
      </c>
      <c r="N237" s="18">
        <v>5908.78</v>
      </c>
      <c r="O237" s="18">
        <v>152820</v>
      </c>
      <c r="P237" s="18">
        <v>5927.65</v>
      </c>
      <c r="Q237" s="18">
        <v>1373.59</v>
      </c>
      <c r="R237" s="18">
        <v>496.76</v>
      </c>
      <c r="S237" s="18">
        <v>7798</v>
      </c>
      <c r="T237" s="18">
        <v>0</v>
      </c>
      <c r="U237" s="18">
        <v>0</v>
      </c>
      <c r="V237" s="18">
        <v>0</v>
      </c>
      <c r="W237" s="18">
        <v>0</v>
      </c>
      <c r="X237" s="18"/>
      <c r="Y237" s="18">
        <v>140302.84</v>
      </c>
      <c r="Z237" s="18">
        <v>13909.62</v>
      </c>
      <c r="AA237" s="18">
        <v>6405.54</v>
      </c>
      <c r="AB237" s="18">
        <v>160618</v>
      </c>
    </row>
    <row r="238" spans="1:28" s="15" customFormat="1" x14ac:dyDescent="0.25">
      <c r="A238" s="17">
        <v>13</v>
      </c>
      <c r="B238" s="17" t="s">
        <v>822</v>
      </c>
      <c r="C238" s="17" t="s">
        <v>816</v>
      </c>
      <c r="D238" s="17" t="s">
        <v>865</v>
      </c>
      <c r="E238" s="17" t="s">
        <v>866</v>
      </c>
      <c r="F238" s="17" t="s">
        <v>75</v>
      </c>
      <c r="G238" s="17" t="s">
        <v>867</v>
      </c>
      <c r="H238" s="17">
        <v>0</v>
      </c>
      <c r="I238" s="17">
        <v>0</v>
      </c>
      <c r="J238" s="17">
        <v>410</v>
      </c>
      <c r="K238" s="17" t="s">
        <v>107</v>
      </c>
      <c r="L238" s="18">
        <v>111063.9</v>
      </c>
      <c r="M238" s="18">
        <v>12155.91</v>
      </c>
      <c r="N238" s="18">
        <v>3402.19</v>
      </c>
      <c r="O238" s="18">
        <v>126622</v>
      </c>
      <c r="P238" s="18">
        <v>3053.99</v>
      </c>
      <c r="Q238" s="18">
        <v>1129.6199999999999</v>
      </c>
      <c r="R238" s="18">
        <v>245.39</v>
      </c>
      <c r="S238" s="18">
        <v>4429</v>
      </c>
      <c r="T238" s="18">
        <v>0</v>
      </c>
      <c r="U238" s="18">
        <v>0</v>
      </c>
      <c r="V238" s="18">
        <v>0</v>
      </c>
      <c r="W238" s="18">
        <v>0</v>
      </c>
      <c r="X238" s="18"/>
      <c r="Y238" s="18">
        <v>114117.89</v>
      </c>
      <c r="Z238" s="18">
        <v>13285.53</v>
      </c>
      <c r="AA238" s="18">
        <v>3647.58</v>
      </c>
      <c r="AB238" s="18">
        <v>131051</v>
      </c>
    </row>
    <row r="239" spans="1:28" s="12" customFormat="1" x14ac:dyDescent="0.25">
      <c r="A239" s="10"/>
      <c r="B239" s="10"/>
      <c r="C239" s="10" t="s">
        <v>71</v>
      </c>
      <c r="D239" s="10"/>
      <c r="E239" s="10"/>
      <c r="F239" s="10"/>
      <c r="G239" s="10"/>
      <c r="H239" s="10"/>
      <c r="I239" s="10"/>
      <c r="J239" s="11">
        <f>SUM(J226:J238)</f>
        <v>3577</v>
      </c>
      <c r="K239" s="10"/>
      <c r="L239" s="11">
        <f>SUM(L226:L238)</f>
        <v>897366.31000000017</v>
      </c>
      <c r="M239" s="11">
        <f t="shared" ref="M239:AB239" si="70">SUM(M226:M238)</f>
        <v>112601.08000000002</v>
      </c>
      <c r="N239" s="11">
        <f t="shared" si="70"/>
        <v>37894.61</v>
      </c>
      <c r="O239" s="11">
        <f t="shared" si="70"/>
        <v>1047862</v>
      </c>
      <c r="P239" s="11">
        <f t="shared" si="70"/>
        <v>28623.83</v>
      </c>
      <c r="Q239" s="11">
        <f t="shared" si="70"/>
        <v>9218.32</v>
      </c>
      <c r="R239" s="11">
        <f t="shared" si="70"/>
        <v>2140.85</v>
      </c>
      <c r="S239" s="11">
        <f t="shared" si="70"/>
        <v>39983</v>
      </c>
      <c r="T239" s="11">
        <f t="shared" si="70"/>
        <v>0</v>
      </c>
      <c r="U239" s="11">
        <f t="shared" si="70"/>
        <v>0</v>
      </c>
      <c r="V239" s="11">
        <f t="shared" si="70"/>
        <v>0</v>
      </c>
      <c r="W239" s="11">
        <f t="shared" si="70"/>
        <v>0</v>
      </c>
      <c r="X239" s="11">
        <f t="shared" si="70"/>
        <v>0</v>
      </c>
      <c r="Y239" s="11">
        <f t="shared" si="70"/>
        <v>925990.1399999999</v>
      </c>
      <c r="Z239" s="11">
        <f t="shared" si="70"/>
        <v>121819.40000000002</v>
      </c>
      <c r="AA239" s="11">
        <f t="shared" si="70"/>
        <v>40035.46</v>
      </c>
      <c r="AB239" s="11">
        <f t="shared" si="70"/>
        <v>1087845</v>
      </c>
    </row>
    <row r="240" spans="1:28" s="12" customFormat="1" x14ac:dyDescent="0.25">
      <c r="A240" s="10"/>
      <c r="B240" s="10"/>
      <c r="C240" s="10" t="s">
        <v>119</v>
      </c>
      <c r="D240" s="10"/>
      <c r="E240" s="10"/>
      <c r="F240" s="10"/>
      <c r="G240" s="10"/>
      <c r="H240" s="10"/>
      <c r="I240" s="10"/>
      <c r="J240" s="11">
        <f>J239+J225</f>
        <v>17309</v>
      </c>
      <c r="K240" s="11"/>
      <c r="L240" s="11">
        <f t="shared" ref="L240:AB240" si="71">L239+L225</f>
        <v>1530897.08</v>
      </c>
      <c r="M240" s="11">
        <f t="shared" si="71"/>
        <v>156976.71000000002</v>
      </c>
      <c r="N240" s="11">
        <f t="shared" si="71"/>
        <v>79400.209999999992</v>
      </c>
      <c r="O240" s="11">
        <f t="shared" si="71"/>
        <v>1966949.45</v>
      </c>
      <c r="P240" s="11">
        <f t="shared" si="71"/>
        <v>111498.04000000001</v>
      </c>
      <c r="Q240" s="11">
        <f t="shared" si="71"/>
        <v>16023.71</v>
      </c>
      <c r="R240" s="11">
        <f t="shared" si="71"/>
        <v>8320.2499999999982</v>
      </c>
      <c r="S240" s="11">
        <f t="shared" si="71"/>
        <v>135842</v>
      </c>
      <c r="T240" s="11">
        <f t="shared" si="71"/>
        <v>3060</v>
      </c>
      <c r="U240" s="11">
        <f t="shared" si="71"/>
        <v>2174.3600000000006</v>
      </c>
      <c r="V240" s="11">
        <f t="shared" si="71"/>
        <v>-3495.9700000000003</v>
      </c>
      <c r="W240" s="11">
        <f t="shared" si="71"/>
        <v>1321.6099999999997</v>
      </c>
      <c r="X240" s="11">
        <f t="shared" si="71"/>
        <v>0</v>
      </c>
      <c r="Y240" s="11">
        <f t="shared" si="71"/>
        <v>1640220.76</v>
      </c>
      <c r="Z240" s="11">
        <f t="shared" si="71"/>
        <v>176496.39</v>
      </c>
      <c r="AA240" s="11">
        <f t="shared" si="71"/>
        <v>86398.85</v>
      </c>
      <c r="AB240" s="11">
        <f t="shared" si="71"/>
        <v>2102791.4500000002</v>
      </c>
    </row>
    <row r="241" spans="1:32" ht="18" customHeight="1" x14ac:dyDescent="0.25"/>
    <row r="242" spans="1:32" ht="18" customHeight="1" x14ac:dyDescent="0.25"/>
    <row r="245" spans="1:32" ht="15.75" x14ac:dyDescent="0.25">
      <c r="E245" s="13" t="s">
        <v>120</v>
      </c>
      <c r="G245" s="14"/>
      <c r="H245" s="14"/>
      <c r="I245" s="14"/>
      <c r="J245" s="14"/>
      <c r="K245" s="14"/>
      <c r="L245" s="13" t="s">
        <v>122</v>
      </c>
      <c r="M245" s="13"/>
      <c r="N245" s="13"/>
      <c r="P245" s="14"/>
      <c r="R245" s="14"/>
      <c r="S245" s="13" t="s">
        <v>121</v>
      </c>
      <c r="U245" s="14"/>
      <c r="V245" s="14"/>
      <c r="X245" s="14"/>
      <c r="Y245" s="14"/>
      <c r="Z245" s="13" t="s">
        <v>123</v>
      </c>
      <c r="AA245" s="14"/>
      <c r="AB245" s="14"/>
      <c r="AC245" s="14"/>
    </row>
    <row r="246" spans="1:32" ht="15.75" x14ac:dyDescent="0.25">
      <c r="E246" s="13" t="s">
        <v>124</v>
      </c>
      <c r="G246" s="14"/>
      <c r="H246" s="14"/>
      <c r="I246" s="14"/>
      <c r="J246" s="14"/>
      <c r="K246" s="14"/>
      <c r="L246" s="13" t="s">
        <v>124</v>
      </c>
      <c r="M246" s="13"/>
      <c r="N246" s="13"/>
      <c r="P246" s="14"/>
      <c r="R246" s="14"/>
      <c r="S246" s="13" t="s">
        <v>124</v>
      </c>
      <c r="U246" s="14"/>
      <c r="V246" s="14"/>
      <c r="X246" s="14"/>
      <c r="Y246" s="14"/>
      <c r="Z246" s="13" t="s">
        <v>124</v>
      </c>
      <c r="AA246" s="14"/>
      <c r="AB246" s="14"/>
      <c r="AC246" s="14"/>
    </row>
    <row r="249" spans="1:32" ht="32.25" customHeight="1" x14ac:dyDescent="0.55000000000000004">
      <c r="A249" s="75" t="s">
        <v>0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1"/>
      <c r="AE249" s="1"/>
      <c r="AF249" s="1"/>
    </row>
    <row r="250" spans="1:32" ht="21.75" customHeight="1" x14ac:dyDescent="0.4">
      <c r="A250" s="76" t="s">
        <v>1701</v>
      </c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2"/>
      <c r="AE250" s="2"/>
      <c r="AF250" s="2"/>
    </row>
    <row r="251" spans="1:32" s="5" customFormat="1" ht="20.25" customHeight="1" x14ac:dyDescent="0.35">
      <c r="A251" s="3" t="s">
        <v>1</v>
      </c>
      <c r="B251" s="4"/>
      <c r="C251" s="3"/>
      <c r="D251" s="3"/>
      <c r="F251" s="3" t="s">
        <v>836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s="7" customFormat="1" ht="90" x14ac:dyDescent="0.25">
      <c r="A252" s="6" t="s">
        <v>3</v>
      </c>
      <c r="B252" s="6" t="s">
        <v>4</v>
      </c>
      <c r="C252" s="6" t="s">
        <v>5</v>
      </c>
      <c r="D252" s="6" t="s">
        <v>6</v>
      </c>
      <c r="E252" s="6" t="s">
        <v>7</v>
      </c>
      <c r="F252" s="6" t="s">
        <v>8</v>
      </c>
      <c r="G252" s="6" t="s">
        <v>9</v>
      </c>
      <c r="H252" s="6" t="s">
        <v>10</v>
      </c>
      <c r="I252" s="6" t="s">
        <v>11</v>
      </c>
      <c r="J252" s="6" t="s">
        <v>12</v>
      </c>
      <c r="K252" s="6" t="s">
        <v>13</v>
      </c>
      <c r="L252" s="6" t="s">
        <v>14</v>
      </c>
      <c r="M252" s="6" t="s">
        <v>15</v>
      </c>
      <c r="N252" s="6" t="s">
        <v>16</v>
      </c>
      <c r="O252" s="6" t="s">
        <v>17</v>
      </c>
      <c r="P252" s="6" t="s">
        <v>18</v>
      </c>
      <c r="Q252" s="6" t="s">
        <v>19</v>
      </c>
      <c r="R252" s="6" t="s">
        <v>20</v>
      </c>
      <c r="S252" s="6" t="s">
        <v>21</v>
      </c>
      <c r="T252" s="6" t="s">
        <v>22</v>
      </c>
      <c r="U252" s="6" t="s">
        <v>23</v>
      </c>
      <c r="V252" s="6" t="s">
        <v>24</v>
      </c>
      <c r="W252" s="6" t="s">
        <v>25</v>
      </c>
      <c r="X252" s="6" t="s">
        <v>26</v>
      </c>
      <c r="Y252" s="6" t="s">
        <v>27</v>
      </c>
      <c r="Z252" s="6" t="s">
        <v>28</v>
      </c>
      <c r="AA252" s="6" t="s">
        <v>29</v>
      </c>
      <c r="AB252" s="6" t="s">
        <v>30</v>
      </c>
    </row>
    <row r="253" spans="1:32" s="15" customFormat="1" x14ac:dyDescent="0.25">
      <c r="A253" s="17">
        <v>1</v>
      </c>
      <c r="B253" s="17" t="s">
        <v>815</v>
      </c>
      <c r="C253" s="17" t="s">
        <v>816</v>
      </c>
      <c r="D253" s="17" t="s">
        <v>817</v>
      </c>
      <c r="E253" s="17" t="s">
        <v>818</v>
      </c>
      <c r="F253" s="17" t="s">
        <v>35</v>
      </c>
      <c r="G253" s="17" t="s">
        <v>137</v>
      </c>
      <c r="H253" s="17">
        <v>798</v>
      </c>
      <c r="I253" s="17">
        <v>798</v>
      </c>
      <c r="J253" s="17">
        <v>0</v>
      </c>
      <c r="K253" s="17" t="s">
        <v>59</v>
      </c>
      <c r="L253" s="18">
        <v>41325.51</v>
      </c>
      <c r="M253" s="18">
        <v>1018.84</v>
      </c>
      <c r="N253" s="18">
        <v>9376.65</v>
      </c>
      <c r="O253" s="18">
        <v>48378.2</v>
      </c>
      <c r="P253" s="18">
        <v>2330.54</v>
      </c>
      <c r="Q253" s="18">
        <v>27.46</v>
      </c>
      <c r="R253" s="18">
        <v>316</v>
      </c>
      <c r="S253" s="18">
        <v>2674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18">
        <v>43656.05</v>
      </c>
      <c r="Z253" s="18">
        <v>9404.11</v>
      </c>
      <c r="AA253" s="18">
        <v>1334.84</v>
      </c>
      <c r="AB253" s="18">
        <v>51052.2</v>
      </c>
    </row>
    <row r="254" spans="1:32" s="15" customFormat="1" x14ac:dyDescent="0.25">
      <c r="A254" s="17">
        <v>2</v>
      </c>
      <c r="B254" s="17" t="s">
        <v>819</v>
      </c>
      <c r="C254" s="17" t="s">
        <v>816</v>
      </c>
      <c r="D254" s="17" t="s">
        <v>820</v>
      </c>
      <c r="E254" s="17" t="s">
        <v>821</v>
      </c>
      <c r="F254" s="17" t="s">
        <v>35</v>
      </c>
      <c r="G254" s="17" t="s">
        <v>590</v>
      </c>
      <c r="H254" s="17">
        <v>243304</v>
      </c>
      <c r="I254" s="17">
        <v>243304</v>
      </c>
      <c r="J254" s="17">
        <v>3569</v>
      </c>
      <c r="K254" s="17" t="s">
        <v>848</v>
      </c>
      <c r="L254" s="18">
        <v>145546.03</v>
      </c>
      <c r="M254" s="18">
        <v>12944.73</v>
      </c>
      <c r="N254" s="18">
        <v>7498.24</v>
      </c>
      <c r="O254" s="18">
        <v>165989</v>
      </c>
      <c r="P254" s="18">
        <v>19347.759999999998</v>
      </c>
      <c r="Q254" s="18">
        <v>1538.19</v>
      </c>
      <c r="R254" s="18">
        <v>1606.05</v>
      </c>
      <c r="S254" s="18">
        <v>22492</v>
      </c>
      <c r="T254" s="18">
        <v>3060</v>
      </c>
      <c r="U254" s="18">
        <v>0</v>
      </c>
      <c r="V254" s="18">
        <v>0</v>
      </c>
      <c r="W254" s="18">
        <v>0</v>
      </c>
      <c r="X254" s="18"/>
      <c r="Y254" s="18">
        <v>164893.79</v>
      </c>
      <c r="Z254" s="18">
        <v>9036.43</v>
      </c>
      <c r="AA254" s="18">
        <v>14550.78</v>
      </c>
      <c r="AB254" s="18">
        <v>188481</v>
      </c>
    </row>
    <row r="255" spans="1:32" s="15" customFormat="1" x14ac:dyDescent="0.25">
      <c r="A255" s="17">
        <v>3</v>
      </c>
      <c r="B255" s="17" t="s">
        <v>822</v>
      </c>
      <c r="C255" s="17" t="s">
        <v>816</v>
      </c>
      <c r="D255" s="17" t="s">
        <v>823</v>
      </c>
      <c r="E255" s="17" t="s">
        <v>824</v>
      </c>
      <c r="F255" s="17" t="s">
        <v>35</v>
      </c>
      <c r="G255" s="17" t="s">
        <v>41</v>
      </c>
      <c r="H255" s="17">
        <v>27288</v>
      </c>
      <c r="I255" s="17">
        <v>26822</v>
      </c>
      <c r="J255" s="17">
        <v>1398</v>
      </c>
      <c r="K255" s="17" t="s">
        <v>37</v>
      </c>
      <c r="L255" s="18">
        <v>12264.41</v>
      </c>
      <c r="M255" s="18">
        <v>9823.15</v>
      </c>
      <c r="N255" s="18">
        <v>791.44</v>
      </c>
      <c r="O255" s="18">
        <v>225897.25</v>
      </c>
      <c r="P255" s="18">
        <v>8932.66</v>
      </c>
      <c r="Q255" s="18">
        <v>186.24</v>
      </c>
      <c r="R255" s="18">
        <v>629.1</v>
      </c>
      <c r="S255" s="18">
        <v>9748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18">
        <v>21197.07</v>
      </c>
      <c r="Z255" s="18">
        <v>977.68</v>
      </c>
      <c r="AA255" s="18">
        <v>10452.25</v>
      </c>
      <c r="AB255" s="18">
        <v>235645.25</v>
      </c>
    </row>
    <row r="256" spans="1:32" s="15" customFormat="1" x14ac:dyDescent="0.25">
      <c r="A256" s="17">
        <v>4</v>
      </c>
      <c r="B256" s="17" t="s">
        <v>825</v>
      </c>
      <c r="C256" s="17" t="s">
        <v>816</v>
      </c>
      <c r="D256" s="17" t="s">
        <v>826</v>
      </c>
      <c r="E256" s="17" t="s">
        <v>827</v>
      </c>
      <c r="F256" s="17" t="s">
        <v>35</v>
      </c>
      <c r="G256" s="17" t="s">
        <v>590</v>
      </c>
      <c r="H256" s="17">
        <v>12629</v>
      </c>
      <c r="I256" s="17">
        <v>5681</v>
      </c>
      <c r="J256" s="17">
        <v>6948</v>
      </c>
      <c r="K256" s="17" t="s">
        <v>37</v>
      </c>
      <c r="L256" s="18">
        <v>188042.51</v>
      </c>
      <c r="M256" s="18">
        <v>12699.77</v>
      </c>
      <c r="N256" s="18">
        <v>10733.72</v>
      </c>
      <c r="O256" s="18">
        <v>211476</v>
      </c>
      <c r="P256" s="18">
        <v>38562.26</v>
      </c>
      <c r="Q256" s="18">
        <v>1913.14</v>
      </c>
      <c r="R256" s="18">
        <v>3126.6</v>
      </c>
      <c r="S256" s="18">
        <v>43602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18">
        <v>226604.77</v>
      </c>
      <c r="Z256" s="18">
        <v>12646.86</v>
      </c>
      <c r="AA256" s="18">
        <v>15826.37</v>
      </c>
      <c r="AB256" s="18">
        <v>255078</v>
      </c>
    </row>
    <row r="257" spans="1:28" s="15" customFormat="1" x14ac:dyDescent="0.25">
      <c r="A257" s="17">
        <v>5</v>
      </c>
      <c r="B257" s="17" t="s">
        <v>819</v>
      </c>
      <c r="C257" s="17" t="s">
        <v>816</v>
      </c>
      <c r="D257" s="17" t="s">
        <v>828</v>
      </c>
      <c r="E257" s="17" t="s">
        <v>829</v>
      </c>
      <c r="F257" s="17" t="s">
        <v>35</v>
      </c>
      <c r="G257" s="17" t="s">
        <v>45</v>
      </c>
      <c r="H257" s="17">
        <v>54276</v>
      </c>
      <c r="I257" s="17">
        <v>51788</v>
      </c>
      <c r="J257" s="17">
        <v>2488</v>
      </c>
      <c r="K257" s="17" t="s">
        <v>37</v>
      </c>
      <c r="L257" s="18">
        <v>158731.46</v>
      </c>
      <c r="M257" s="18">
        <v>1057.95</v>
      </c>
      <c r="N257" s="18">
        <v>1793.59</v>
      </c>
      <c r="O257" s="18">
        <v>161583</v>
      </c>
      <c r="P257" s="18">
        <v>15277.94</v>
      </c>
      <c r="Q257" s="18">
        <v>2007.46</v>
      </c>
      <c r="R257" s="18">
        <v>1119.5999999999999</v>
      </c>
      <c r="S257" s="18">
        <v>18405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18">
        <v>174009.4</v>
      </c>
      <c r="Z257" s="18">
        <v>3801.05</v>
      </c>
      <c r="AA257" s="18">
        <v>2177.5500000000002</v>
      </c>
      <c r="AB257" s="18">
        <v>179988</v>
      </c>
    </row>
    <row r="258" spans="1:28" s="15" customFormat="1" x14ac:dyDescent="0.25">
      <c r="A258" s="17">
        <v>6</v>
      </c>
      <c r="B258" s="17" t="s">
        <v>819</v>
      </c>
      <c r="C258" s="17" t="s">
        <v>816</v>
      </c>
      <c r="D258" s="17" t="s">
        <v>830</v>
      </c>
      <c r="E258" s="17" t="s">
        <v>831</v>
      </c>
      <c r="F258" s="17" t="s">
        <v>35</v>
      </c>
      <c r="G258" s="17" t="s">
        <v>215</v>
      </c>
      <c r="H258" s="17">
        <v>28850</v>
      </c>
      <c r="I258" s="17">
        <v>28850</v>
      </c>
      <c r="J258" s="17">
        <v>0</v>
      </c>
      <c r="K258" s="17" t="s">
        <v>59</v>
      </c>
      <c r="L258" s="18">
        <v>19210.39</v>
      </c>
      <c r="M258" s="18">
        <v>77.959999999999994</v>
      </c>
      <c r="N258" s="18">
        <v>2448.65</v>
      </c>
      <c r="O258" s="18">
        <v>21737</v>
      </c>
      <c r="P258" s="18">
        <v>852.67</v>
      </c>
      <c r="Q258" s="18">
        <v>195.33</v>
      </c>
      <c r="R258" s="18">
        <v>0</v>
      </c>
      <c r="S258" s="18">
        <v>1048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18">
        <v>20063.060000000001</v>
      </c>
      <c r="Z258" s="18">
        <v>2643.98</v>
      </c>
      <c r="AA258" s="18">
        <v>77.959999999999994</v>
      </c>
      <c r="AB258" s="18">
        <v>22785</v>
      </c>
    </row>
    <row r="259" spans="1:28" s="15" customFormat="1" x14ac:dyDescent="0.25">
      <c r="A259" s="17">
        <v>7</v>
      </c>
      <c r="B259" s="17" t="s">
        <v>815</v>
      </c>
      <c r="C259" s="17" t="s">
        <v>816</v>
      </c>
      <c r="D259" s="17" t="s">
        <v>832</v>
      </c>
      <c r="E259" s="17" t="s">
        <v>833</v>
      </c>
      <c r="F259" s="17" t="s">
        <v>35</v>
      </c>
      <c r="G259" s="17" t="s">
        <v>63</v>
      </c>
      <c r="H259" s="17">
        <v>9910</v>
      </c>
      <c r="I259" s="17">
        <v>9910</v>
      </c>
      <c r="J259" s="17">
        <v>0</v>
      </c>
      <c r="K259" s="17" t="s">
        <v>59</v>
      </c>
      <c r="L259" s="18">
        <v>22413.54</v>
      </c>
      <c r="M259" s="18">
        <v>158.44</v>
      </c>
      <c r="N259" s="18">
        <v>3503.02</v>
      </c>
      <c r="O259" s="18">
        <v>26075</v>
      </c>
      <c r="P259" s="18">
        <v>852.74</v>
      </c>
      <c r="Q259" s="18">
        <v>229.26</v>
      </c>
      <c r="R259" s="18">
        <v>0</v>
      </c>
      <c r="S259" s="18">
        <v>1082</v>
      </c>
      <c r="T259" s="18">
        <v>0</v>
      </c>
      <c r="U259" s="18">
        <v>0</v>
      </c>
      <c r="V259" s="18">
        <v>0</v>
      </c>
      <c r="W259" s="18">
        <v>0</v>
      </c>
      <c r="X259" s="18"/>
      <c r="Y259" s="18">
        <v>23266.28</v>
      </c>
      <c r="Z259" s="18">
        <v>3732.28</v>
      </c>
      <c r="AA259" s="18">
        <v>158.44</v>
      </c>
      <c r="AB259" s="18">
        <v>27157</v>
      </c>
    </row>
    <row r="260" spans="1:28" s="15" customFormat="1" x14ac:dyDescent="0.25">
      <c r="A260" s="17">
        <v>8</v>
      </c>
      <c r="B260" s="17" t="s">
        <v>819</v>
      </c>
      <c r="C260" s="17" t="s">
        <v>816</v>
      </c>
      <c r="D260" s="17" t="s">
        <v>834</v>
      </c>
      <c r="E260" s="17" t="s">
        <v>835</v>
      </c>
      <c r="F260" s="17" t="s">
        <v>35</v>
      </c>
      <c r="G260" s="17" t="s">
        <v>63</v>
      </c>
      <c r="H260" s="17">
        <v>23971</v>
      </c>
      <c r="I260" s="17">
        <v>23648</v>
      </c>
      <c r="J260" s="17">
        <v>969</v>
      </c>
      <c r="K260" s="17" t="s">
        <v>37</v>
      </c>
      <c r="L260" s="18">
        <v>126696.77</v>
      </c>
      <c r="M260" s="18">
        <v>8582.5499999999993</v>
      </c>
      <c r="N260" s="18">
        <v>18531.68</v>
      </c>
      <c r="O260" s="18">
        <f>1398077-1244266</f>
        <v>153811</v>
      </c>
      <c r="P260" s="18">
        <v>5606.33</v>
      </c>
      <c r="Q260" s="18">
        <v>1368.62</v>
      </c>
      <c r="R260" s="18">
        <v>436.05</v>
      </c>
      <c r="S260" s="18">
        <v>7411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18">
        <v>132303.1</v>
      </c>
      <c r="Z260" s="18">
        <v>19900.3</v>
      </c>
      <c r="AA260" s="18">
        <v>9018.6</v>
      </c>
      <c r="AB260" s="18">
        <f>1405488-1244266</f>
        <v>161222</v>
      </c>
    </row>
    <row r="261" spans="1:28" s="22" customFormat="1" x14ac:dyDescent="0.25">
      <c r="A261" s="19"/>
      <c r="B261" s="19"/>
      <c r="C261" s="10" t="s">
        <v>71</v>
      </c>
      <c r="D261" s="19"/>
      <c r="E261" s="19"/>
      <c r="F261" s="19"/>
      <c r="G261" s="19"/>
      <c r="H261" s="19"/>
      <c r="I261" s="19"/>
      <c r="J261" s="19">
        <f>SUM(J253:J260)</f>
        <v>15372</v>
      </c>
      <c r="K261" s="19"/>
      <c r="L261" s="20">
        <f t="shared" ref="L261:AB261" si="72">SUM(L253:L260)</f>
        <v>714230.62000000011</v>
      </c>
      <c r="M261" s="20">
        <f t="shared" si="72"/>
        <v>46363.39</v>
      </c>
      <c r="N261" s="20">
        <f t="shared" si="72"/>
        <v>54676.99</v>
      </c>
      <c r="O261" s="20">
        <f t="shared" si="72"/>
        <v>1014946.45</v>
      </c>
      <c r="P261" s="20">
        <f t="shared" si="72"/>
        <v>91762.900000000009</v>
      </c>
      <c r="Q261" s="20">
        <f t="shared" si="72"/>
        <v>7465.7</v>
      </c>
      <c r="R261" s="20">
        <f t="shared" si="72"/>
        <v>7233.4000000000005</v>
      </c>
      <c r="S261" s="20">
        <f t="shared" si="72"/>
        <v>106462</v>
      </c>
      <c r="T261" s="20">
        <f t="shared" si="72"/>
        <v>3060</v>
      </c>
      <c r="U261" s="20">
        <f t="shared" si="72"/>
        <v>0</v>
      </c>
      <c r="V261" s="20">
        <f t="shared" si="72"/>
        <v>0</v>
      </c>
      <c r="W261" s="20">
        <f t="shared" si="72"/>
        <v>0</v>
      </c>
      <c r="X261" s="20">
        <f t="shared" si="72"/>
        <v>0</v>
      </c>
      <c r="Y261" s="20">
        <f t="shared" si="72"/>
        <v>805993.52000000014</v>
      </c>
      <c r="Z261" s="20">
        <f t="shared" si="72"/>
        <v>62142.69</v>
      </c>
      <c r="AA261" s="20">
        <f t="shared" si="72"/>
        <v>53596.790000000008</v>
      </c>
      <c r="AB261" s="20">
        <f t="shared" si="72"/>
        <v>1121408.45</v>
      </c>
    </row>
    <row r="262" spans="1:28" s="15" customFormat="1" x14ac:dyDescent="0.25">
      <c r="A262" s="17">
        <v>1</v>
      </c>
      <c r="B262" s="17" t="s">
        <v>825</v>
      </c>
      <c r="C262" s="17" t="s">
        <v>816</v>
      </c>
      <c r="D262" s="17" t="s">
        <v>837</v>
      </c>
      <c r="E262" s="17" t="s">
        <v>838</v>
      </c>
      <c r="F262" s="17" t="s">
        <v>75</v>
      </c>
      <c r="G262" s="17" t="s">
        <v>76</v>
      </c>
      <c r="H262" s="17">
        <v>24037</v>
      </c>
      <c r="I262" s="17">
        <v>23784</v>
      </c>
      <c r="J262" s="17">
        <v>253</v>
      </c>
      <c r="K262" s="17" t="s">
        <v>37</v>
      </c>
      <c r="L262" s="18">
        <v>41468.589999999997</v>
      </c>
      <c r="M262" s="18">
        <v>3284.35</v>
      </c>
      <c r="N262" s="18">
        <v>5935.06</v>
      </c>
      <c r="O262" s="18">
        <v>50688</v>
      </c>
      <c r="P262" s="18">
        <v>1980.97</v>
      </c>
      <c r="Q262" s="18">
        <v>453.61</v>
      </c>
      <c r="R262" s="18">
        <v>151.41999999999999</v>
      </c>
      <c r="S262" s="18">
        <v>2586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43449.56</v>
      </c>
      <c r="Z262" s="18">
        <v>6388.67</v>
      </c>
      <c r="AA262" s="18">
        <v>3435.77</v>
      </c>
      <c r="AB262" s="18">
        <v>53274</v>
      </c>
    </row>
    <row r="263" spans="1:28" s="15" customFormat="1" x14ac:dyDescent="0.25">
      <c r="A263" s="17">
        <v>2</v>
      </c>
      <c r="B263" s="17" t="s">
        <v>825</v>
      </c>
      <c r="C263" s="17" t="s">
        <v>816</v>
      </c>
      <c r="D263" s="17" t="s">
        <v>839</v>
      </c>
      <c r="E263" s="17" t="s">
        <v>840</v>
      </c>
      <c r="F263" s="17" t="s">
        <v>75</v>
      </c>
      <c r="G263" s="17" t="s">
        <v>76</v>
      </c>
      <c r="H263" s="17">
        <v>15435</v>
      </c>
      <c r="I263" s="17">
        <v>15347</v>
      </c>
      <c r="J263" s="17">
        <v>88</v>
      </c>
      <c r="K263" s="17" t="s">
        <v>37</v>
      </c>
      <c r="L263" s="18">
        <v>20496.41</v>
      </c>
      <c r="M263" s="18">
        <v>1356.13</v>
      </c>
      <c r="N263" s="18">
        <v>3016.46</v>
      </c>
      <c r="O263" s="18">
        <v>24869</v>
      </c>
      <c r="P263" s="18">
        <v>851.74</v>
      </c>
      <c r="Q263" s="18">
        <v>221.59</v>
      </c>
      <c r="R263" s="18">
        <v>52.67</v>
      </c>
      <c r="S263" s="18">
        <v>1126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21348.15</v>
      </c>
      <c r="Z263" s="18">
        <v>3238.05</v>
      </c>
      <c r="AA263" s="18">
        <v>1408.8</v>
      </c>
      <c r="AB263" s="18">
        <v>25995</v>
      </c>
    </row>
    <row r="264" spans="1:28" s="15" customFormat="1" x14ac:dyDescent="0.25">
      <c r="A264" s="17">
        <v>3</v>
      </c>
      <c r="B264" s="17" t="s">
        <v>825</v>
      </c>
      <c r="C264" s="17" t="s">
        <v>816</v>
      </c>
      <c r="D264" s="17" t="s">
        <v>841</v>
      </c>
      <c r="E264" s="17" t="s">
        <v>842</v>
      </c>
      <c r="F264" s="17" t="s">
        <v>75</v>
      </c>
      <c r="G264" s="17" t="s">
        <v>76</v>
      </c>
      <c r="H264" s="17">
        <v>3202</v>
      </c>
      <c r="I264" s="17">
        <v>3058</v>
      </c>
      <c r="J264" s="17">
        <v>144</v>
      </c>
      <c r="K264" s="17" t="s">
        <v>37</v>
      </c>
      <c r="L264" s="18">
        <v>24535.119999999999</v>
      </c>
      <c r="M264" s="18">
        <v>1720.76</v>
      </c>
      <c r="N264" s="18">
        <v>3468.12</v>
      </c>
      <c r="O264" s="18">
        <v>29724</v>
      </c>
      <c r="P264" s="18">
        <v>1266.47</v>
      </c>
      <c r="Q264" s="18">
        <v>266.35000000000002</v>
      </c>
      <c r="R264" s="18">
        <v>86.18</v>
      </c>
      <c r="S264" s="18">
        <v>1619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18">
        <v>25801.59</v>
      </c>
      <c r="Z264" s="18">
        <v>3734.47</v>
      </c>
      <c r="AA264" s="18">
        <v>1806.94</v>
      </c>
      <c r="AB264" s="18">
        <v>31343</v>
      </c>
    </row>
    <row r="265" spans="1:28" s="15" customFormat="1" x14ac:dyDescent="0.25">
      <c r="A265" s="17">
        <v>4</v>
      </c>
      <c r="B265" s="17" t="s">
        <v>819</v>
      </c>
      <c r="C265" s="17" t="s">
        <v>816</v>
      </c>
      <c r="D265" s="17" t="s">
        <v>843</v>
      </c>
      <c r="E265" s="17" t="s">
        <v>844</v>
      </c>
      <c r="F265" s="17" t="s">
        <v>75</v>
      </c>
      <c r="G265" s="17" t="s">
        <v>845</v>
      </c>
      <c r="H265" s="17">
        <v>2367</v>
      </c>
      <c r="I265" s="17">
        <v>2179</v>
      </c>
      <c r="J265" s="17">
        <v>188</v>
      </c>
      <c r="K265" s="17" t="s">
        <v>37</v>
      </c>
      <c r="L265" s="18">
        <v>39192.980000000003</v>
      </c>
      <c r="M265" s="18">
        <v>539.76</v>
      </c>
      <c r="N265" s="18">
        <v>4036.26</v>
      </c>
      <c r="O265" s="18">
        <v>43769</v>
      </c>
      <c r="P265" s="18">
        <v>1320.46</v>
      </c>
      <c r="Q265" s="18">
        <v>404.02</v>
      </c>
      <c r="R265" s="18">
        <v>112.52</v>
      </c>
      <c r="S265" s="18">
        <v>1837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18">
        <v>40513.440000000002</v>
      </c>
      <c r="Z265" s="18">
        <v>4440.28</v>
      </c>
      <c r="AA265" s="18">
        <v>652.28</v>
      </c>
      <c r="AB265" s="18">
        <v>45606</v>
      </c>
    </row>
    <row r="266" spans="1:28" s="15" customFormat="1" x14ac:dyDescent="0.25">
      <c r="A266" s="17">
        <v>5</v>
      </c>
      <c r="B266" s="17" t="s">
        <v>815</v>
      </c>
      <c r="C266" s="17" t="s">
        <v>816</v>
      </c>
      <c r="D266" s="17" t="s">
        <v>846</v>
      </c>
      <c r="E266" s="17" t="s">
        <v>847</v>
      </c>
      <c r="F266" s="17" t="s">
        <v>75</v>
      </c>
      <c r="G266" s="17" t="s">
        <v>76</v>
      </c>
      <c r="H266" s="17">
        <v>29593</v>
      </c>
      <c r="I266" s="17">
        <v>29593</v>
      </c>
      <c r="J266" s="17">
        <v>170</v>
      </c>
      <c r="K266" s="17" t="s">
        <v>848</v>
      </c>
      <c r="L266" s="18">
        <v>52732.15</v>
      </c>
      <c r="M266" s="18">
        <v>3826.71</v>
      </c>
      <c r="N266" s="18">
        <v>11902.14</v>
      </c>
      <c r="O266" s="18">
        <v>68461</v>
      </c>
      <c r="P266" s="18">
        <v>1475.18</v>
      </c>
      <c r="Q266" s="18">
        <v>577.08000000000004</v>
      </c>
      <c r="R266" s="18">
        <v>101.74</v>
      </c>
      <c r="S266" s="18">
        <v>2154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54207.33</v>
      </c>
      <c r="Z266" s="18">
        <v>12479.22</v>
      </c>
      <c r="AA266" s="18">
        <v>3928.45</v>
      </c>
      <c r="AB266" s="18">
        <v>70615</v>
      </c>
    </row>
    <row r="267" spans="1:28" s="15" customFormat="1" x14ac:dyDescent="0.25">
      <c r="A267" s="17">
        <v>6</v>
      </c>
      <c r="B267" s="17" t="s">
        <v>819</v>
      </c>
      <c r="C267" s="17" t="s">
        <v>816</v>
      </c>
      <c r="D267" s="17" t="s">
        <v>849</v>
      </c>
      <c r="E267" s="17" t="s">
        <v>850</v>
      </c>
      <c r="F267" s="17" t="s">
        <v>75</v>
      </c>
      <c r="G267" s="17" t="s">
        <v>76</v>
      </c>
      <c r="H267" s="17">
        <v>2850</v>
      </c>
      <c r="I267" s="17">
        <v>2705</v>
      </c>
      <c r="J267" s="17">
        <v>145</v>
      </c>
      <c r="K267" s="17" t="s">
        <v>37</v>
      </c>
      <c r="L267" s="18">
        <v>71612.95</v>
      </c>
      <c r="M267" s="18">
        <v>4520.18</v>
      </c>
      <c r="N267" s="18">
        <v>18795.87</v>
      </c>
      <c r="O267" s="18">
        <v>94929</v>
      </c>
      <c r="P267" s="18">
        <v>1491.9</v>
      </c>
      <c r="Q267" s="18">
        <v>780.32</v>
      </c>
      <c r="R267" s="18">
        <v>86.78</v>
      </c>
      <c r="S267" s="18">
        <v>2359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73104.850000000006</v>
      </c>
      <c r="Z267" s="18">
        <v>19576.189999999999</v>
      </c>
      <c r="AA267" s="18">
        <v>4606.96</v>
      </c>
      <c r="AB267" s="18">
        <v>97288</v>
      </c>
    </row>
    <row r="268" spans="1:28" s="15" customFormat="1" x14ac:dyDescent="0.25">
      <c r="A268" s="17">
        <v>7</v>
      </c>
      <c r="B268" s="17" t="s">
        <v>822</v>
      </c>
      <c r="C268" s="17" t="s">
        <v>816</v>
      </c>
      <c r="D268" s="17" t="s">
        <v>851</v>
      </c>
      <c r="E268" s="17" t="s">
        <v>852</v>
      </c>
      <c r="F268" s="17" t="s">
        <v>75</v>
      </c>
      <c r="G268" s="17" t="s">
        <v>516</v>
      </c>
      <c r="H268" s="17">
        <v>33019</v>
      </c>
      <c r="I268" s="17">
        <v>32732</v>
      </c>
      <c r="J268" s="17">
        <v>287</v>
      </c>
      <c r="K268" s="17" t="s">
        <v>37</v>
      </c>
      <c r="L268" s="18">
        <v>45404.92</v>
      </c>
      <c r="M268" s="18">
        <v>3611.46</v>
      </c>
      <c r="N268" s="18">
        <v>5564.62</v>
      </c>
      <c r="O268" s="18">
        <v>54581</v>
      </c>
      <c r="P268" s="18">
        <v>2213.4699999999998</v>
      </c>
      <c r="Q268" s="18">
        <v>496.76</v>
      </c>
      <c r="R268" s="18">
        <v>171.77</v>
      </c>
      <c r="S268" s="18">
        <v>2882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18">
        <v>47618.39</v>
      </c>
      <c r="Z268" s="18">
        <v>6061.38</v>
      </c>
      <c r="AA268" s="18">
        <v>3783.23</v>
      </c>
      <c r="AB268" s="18">
        <v>57463</v>
      </c>
    </row>
    <row r="269" spans="1:28" s="15" customFormat="1" x14ac:dyDescent="0.25">
      <c r="A269" s="17">
        <v>8</v>
      </c>
      <c r="B269" s="17" t="s">
        <v>825</v>
      </c>
      <c r="C269" s="17" t="s">
        <v>816</v>
      </c>
      <c r="D269" s="17" t="s">
        <v>853</v>
      </c>
      <c r="E269" s="17" t="s">
        <v>854</v>
      </c>
      <c r="F269" s="17" t="s">
        <v>75</v>
      </c>
      <c r="G269" s="17" t="s">
        <v>76</v>
      </c>
      <c r="H269" s="17">
        <v>1363</v>
      </c>
      <c r="I269" s="17">
        <v>1287</v>
      </c>
      <c r="J269" s="17">
        <v>76</v>
      </c>
      <c r="K269" s="17" t="s">
        <v>37</v>
      </c>
      <c r="L269" s="18">
        <v>17678.61</v>
      </c>
      <c r="M269" s="18">
        <v>899.8</v>
      </c>
      <c r="N269" s="18">
        <v>2341.59</v>
      </c>
      <c r="O269" s="18">
        <v>20920</v>
      </c>
      <c r="P269" s="18">
        <v>863.47</v>
      </c>
      <c r="Q269" s="18">
        <v>188.04</v>
      </c>
      <c r="R269" s="18">
        <v>45.49</v>
      </c>
      <c r="S269" s="18">
        <v>1097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18542.080000000002</v>
      </c>
      <c r="Z269" s="18">
        <v>2529.63</v>
      </c>
      <c r="AA269" s="18">
        <v>945.29</v>
      </c>
      <c r="AB269" s="18">
        <v>22017</v>
      </c>
    </row>
    <row r="270" spans="1:28" s="15" customFormat="1" x14ac:dyDescent="0.25">
      <c r="A270" s="17">
        <v>9</v>
      </c>
      <c r="B270" s="17" t="s">
        <v>815</v>
      </c>
      <c r="C270" s="17" t="s">
        <v>816</v>
      </c>
      <c r="D270" s="17" t="s">
        <v>855</v>
      </c>
      <c r="E270" s="17" t="s">
        <v>856</v>
      </c>
      <c r="F270" s="17" t="s">
        <v>75</v>
      </c>
      <c r="G270" s="17" t="s">
        <v>857</v>
      </c>
      <c r="H270" s="17">
        <v>0</v>
      </c>
      <c r="I270" s="17">
        <v>0</v>
      </c>
      <c r="J270" s="17">
        <v>360</v>
      </c>
      <c r="K270" s="17" t="s">
        <v>107</v>
      </c>
      <c r="L270" s="18">
        <v>121381.24</v>
      </c>
      <c r="M270" s="18">
        <v>3647.58</v>
      </c>
      <c r="N270" s="18">
        <v>14336.18</v>
      </c>
      <c r="O270" s="18">
        <v>139365</v>
      </c>
      <c r="P270" s="18">
        <v>2711.97</v>
      </c>
      <c r="Q270" s="18">
        <v>1276.57</v>
      </c>
      <c r="R270" s="18">
        <v>215.46</v>
      </c>
      <c r="S270" s="18">
        <v>4204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124093.21</v>
      </c>
      <c r="Z270" s="18">
        <v>15612.75</v>
      </c>
      <c r="AA270" s="18">
        <v>3863.04</v>
      </c>
      <c r="AB270" s="18">
        <v>143569</v>
      </c>
    </row>
    <row r="271" spans="1:28" s="15" customFormat="1" x14ac:dyDescent="0.25">
      <c r="A271" s="17">
        <v>10</v>
      </c>
      <c r="B271" s="17" t="s">
        <v>815</v>
      </c>
      <c r="C271" s="17" t="s">
        <v>816</v>
      </c>
      <c r="D271" s="17" t="s">
        <v>858</v>
      </c>
      <c r="E271" s="17" t="s">
        <v>859</v>
      </c>
      <c r="F271" s="17" t="s">
        <v>75</v>
      </c>
      <c r="G271" s="17" t="s">
        <v>857</v>
      </c>
      <c r="H271" s="17">
        <v>2</v>
      </c>
      <c r="I271" s="17">
        <v>2</v>
      </c>
      <c r="J271" s="17">
        <v>360</v>
      </c>
      <c r="K271" s="17" t="s">
        <v>107</v>
      </c>
      <c r="L271" s="18">
        <v>123428.62</v>
      </c>
      <c r="M271" s="18">
        <v>2928.03</v>
      </c>
      <c r="N271" s="18">
        <v>11948.35</v>
      </c>
      <c r="O271" s="18">
        <v>138305</v>
      </c>
      <c r="P271" s="18">
        <v>2712.25</v>
      </c>
      <c r="Q271" s="18">
        <v>1290.29</v>
      </c>
      <c r="R271" s="18">
        <v>215.46</v>
      </c>
      <c r="S271" s="18">
        <v>4218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126140.87</v>
      </c>
      <c r="Z271" s="18">
        <v>13238.64</v>
      </c>
      <c r="AA271" s="18">
        <v>3143.49</v>
      </c>
      <c r="AB271" s="18">
        <v>142523</v>
      </c>
    </row>
    <row r="272" spans="1:28" s="15" customFormat="1" x14ac:dyDescent="0.25">
      <c r="A272" s="17">
        <v>11</v>
      </c>
      <c r="B272" s="17" t="s">
        <v>819</v>
      </c>
      <c r="C272" s="17" t="s">
        <v>816</v>
      </c>
      <c r="D272" s="17" t="s">
        <v>860</v>
      </c>
      <c r="E272" s="17" t="s">
        <v>861</v>
      </c>
      <c r="F272" s="17" t="s">
        <v>75</v>
      </c>
      <c r="G272" s="17" t="s">
        <v>862</v>
      </c>
      <c r="H272" s="17">
        <v>0</v>
      </c>
      <c r="I272" s="17">
        <v>0</v>
      </c>
      <c r="J272" s="17">
        <v>360</v>
      </c>
      <c r="K272" s="17" t="s">
        <v>107</v>
      </c>
      <c r="L272" s="18">
        <v>113637.82</v>
      </c>
      <c r="M272" s="18">
        <v>3647.58</v>
      </c>
      <c r="N272" s="18">
        <v>13279.6</v>
      </c>
      <c r="O272" s="18">
        <v>130565</v>
      </c>
      <c r="P272" s="18">
        <v>2711.99</v>
      </c>
      <c r="Q272" s="18">
        <v>1196.55</v>
      </c>
      <c r="R272" s="18">
        <v>215.46</v>
      </c>
      <c r="S272" s="18">
        <v>4124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116349.81</v>
      </c>
      <c r="Z272" s="18">
        <v>14476.15</v>
      </c>
      <c r="AA272" s="18">
        <v>3863.04</v>
      </c>
      <c r="AB272" s="18">
        <v>134689</v>
      </c>
    </row>
    <row r="273" spans="1:32" s="15" customFormat="1" x14ac:dyDescent="0.25">
      <c r="A273" s="17">
        <v>12</v>
      </c>
      <c r="B273" s="17" t="s">
        <v>819</v>
      </c>
      <c r="C273" s="17" t="s">
        <v>816</v>
      </c>
      <c r="D273" s="17" t="s">
        <v>863</v>
      </c>
      <c r="E273" s="17" t="s">
        <v>864</v>
      </c>
      <c r="F273" s="17" t="s">
        <v>75</v>
      </c>
      <c r="G273" s="17" t="s">
        <v>862</v>
      </c>
      <c r="H273" s="17">
        <v>0</v>
      </c>
      <c r="I273" s="17">
        <v>0</v>
      </c>
      <c r="J273" s="17">
        <v>360</v>
      </c>
      <c r="K273" s="17" t="s">
        <v>107</v>
      </c>
      <c r="L273" s="18">
        <v>140302.84</v>
      </c>
      <c r="M273" s="18">
        <v>6405.54</v>
      </c>
      <c r="N273" s="18">
        <v>13909.62</v>
      </c>
      <c r="O273" s="18">
        <v>160618</v>
      </c>
      <c r="P273" s="18">
        <v>2712.54</v>
      </c>
      <c r="Q273" s="18">
        <v>1486</v>
      </c>
      <c r="R273" s="18">
        <v>215.46</v>
      </c>
      <c r="S273" s="18">
        <v>4414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18">
        <v>143015.38</v>
      </c>
      <c r="Z273" s="18">
        <v>15395.62</v>
      </c>
      <c r="AA273" s="18">
        <v>6621</v>
      </c>
      <c r="AB273" s="18">
        <v>165032</v>
      </c>
    </row>
    <row r="274" spans="1:32" s="15" customFormat="1" x14ac:dyDescent="0.25">
      <c r="A274" s="17">
        <v>13</v>
      </c>
      <c r="B274" s="17" t="s">
        <v>822</v>
      </c>
      <c r="C274" s="17" t="s">
        <v>816</v>
      </c>
      <c r="D274" s="17" t="s">
        <v>865</v>
      </c>
      <c r="E274" s="17" t="s">
        <v>866</v>
      </c>
      <c r="F274" s="17" t="s">
        <v>75</v>
      </c>
      <c r="G274" s="17" t="s">
        <v>867</v>
      </c>
      <c r="H274" s="17">
        <v>0</v>
      </c>
      <c r="I274" s="17">
        <v>0</v>
      </c>
      <c r="J274" s="17">
        <v>360</v>
      </c>
      <c r="K274" s="17" t="s">
        <v>107</v>
      </c>
      <c r="L274" s="18">
        <v>114117.89</v>
      </c>
      <c r="M274" s="18">
        <v>3647.58</v>
      </c>
      <c r="N274" s="18">
        <v>13285.53</v>
      </c>
      <c r="O274" s="18">
        <v>131051</v>
      </c>
      <c r="P274" s="18">
        <v>2712.02</v>
      </c>
      <c r="Q274" s="18">
        <v>1201.52</v>
      </c>
      <c r="R274" s="18">
        <v>215.46</v>
      </c>
      <c r="S274" s="18">
        <v>4129</v>
      </c>
      <c r="T274" s="18">
        <v>0</v>
      </c>
      <c r="U274" s="18">
        <v>0</v>
      </c>
      <c r="V274" s="18">
        <v>0</v>
      </c>
      <c r="W274" s="18">
        <v>0</v>
      </c>
      <c r="X274" s="18"/>
      <c r="Y274" s="18">
        <v>116829.91</v>
      </c>
      <c r="Z274" s="18">
        <v>14487.05</v>
      </c>
      <c r="AA274" s="18">
        <v>3863.04</v>
      </c>
      <c r="AB274" s="18">
        <v>135180</v>
      </c>
    </row>
    <row r="275" spans="1:32" s="12" customFormat="1" x14ac:dyDescent="0.25">
      <c r="A275" s="10"/>
      <c r="B275" s="10"/>
      <c r="C275" s="10" t="s">
        <v>71</v>
      </c>
      <c r="D275" s="10"/>
      <c r="E275" s="10"/>
      <c r="F275" s="10"/>
      <c r="G275" s="10"/>
      <c r="H275" s="10"/>
      <c r="I275" s="10"/>
      <c r="J275" s="11">
        <f>SUM(J262:J274)</f>
        <v>3151</v>
      </c>
      <c r="K275" s="10"/>
      <c r="L275" s="11">
        <f t="shared" ref="L275:AB275" si="73">SUM(L262:L274)</f>
        <v>925990.1399999999</v>
      </c>
      <c r="M275" s="11">
        <f t="shared" si="73"/>
        <v>40035.46</v>
      </c>
      <c r="N275" s="11">
        <f t="shared" si="73"/>
        <v>121819.40000000002</v>
      </c>
      <c r="O275" s="11">
        <f t="shared" si="73"/>
        <v>1087845</v>
      </c>
      <c r="P275" s="11">
        <f t="shared" si="73"/>
        <v>25024.429999999997</v>
      </c>
      <c r="Q275" s="11">
        <f t="shared" si="73"/>
        <v>9838.7000000000007</v>
      </c>
      <c r="R275" s="11">
        <f t="shared" si="73"/>
        <v>1885.8700000000001</v>
      </c>
      <c r="S275" s="11">
        <f t="shared" si="73"/>
        <v>36749</v>
      </c>
      <c r="T275" s="11">
        <f t="shared" si="73"/>
        <v>0</v>
      </c>
      <c r="U275" s="11">
        <f t="shared" si="73"/>
        <v>0</v>
      </c>
      <c r="V275" s="11">
        <f t="shared" si="73"/>
        <v>0</v>
      </c>
      <c r="W275" s="11">
        <f t="shared" si="73"/>
        <v>0</v>
      </c>
      <c r="X275" s="11">
        <f t="shared" si="73"/>
        <v>0</v>
      </c>
      <c r="Y275" s="11">
        <f t="shared" si="73"/>
        <v>951014.57000000007</v>
      </c>
      <c r="Z275" s="11">
        <f t="shared" si="73"/>
        <v>131658.09999999998</v>
      </c>
      <c r="AA275" s="11">
        <f t="shared" si="73"/>
        <v>41921.33</v>
      </c>
      <c r="AB275" s="11">
        <f t="shared" si="73"/>
        <v>1124594</v>
      </c>
    </row>
    <row r="276" spans="1:32" s="12" customFormat="1" x14ac:dyDescent="0.25">
      <c r="A276" s="10"/>
      <c r="B276" s="10"/>
      <c r="C276" s="10" t="s">
        <v>119</v>
      </c>
      <c r="D276" s="10"/>
      <c r="E276" s="10"/>
      <c r="F276" s="10"/>
      <c r="G276" s="10"/>
      <c r="H276" s="10"/>
      <c r="I276" s="10"/>
      <c r="J276" s="11">
        <f>J275+J261</f>
        <v>18523</v>
      </c>
      <c r="K276" s="11"/>
      <c r="L276" s="11">
        <f t="shared" ref="L276:AB276" si="74">L275+L261</f>
        <v>1640220.76</v>
      </c>
      <c r="M276" s="11">
        <f t="shared" si="74"/>
        <v>86398.85</v>
      </c>
      <c r="N276" s="11">
        <f t="shared" si="74"/>
        <v>176496.39</v>
      </c>
      <c r="O276" s="11">
        <f t="shared" si="74"/>
        <v>2102791.4500000002</v>
      </c>
      <c r="P276" s="11">
        <f t="shared" si="74"/>
        <v>116787.33</v>
      </c>
      <c r="Q276" s="11">
        <f t="shared" si="74"/>
        <v>17304.400000000001</v>
      </c>
      <c r="R276" s="11">
        <f t="shared" si="74"/>
        <v>9119.27</v>
      </c>
      <c r="S276" s="11">
        <f t="shared" si="74"/>
        <v>143211</v>
      </c>
      <c r="T276" s="11">
        <f t="shared" si="74"/>
        <v>3060</v>
      </c>
      <c r="U276" s="11">
        <f t="shared" si="74"/>
        <v>0</v>
      </c>
      <c r="V276" s="11">
        <f t="shared" si="74"/>
        <v>0</v>
      </c>
      <c r="W276" s="11">
        <f t="shared" si="74"/>
        <v>0</v>
      </c>
      <c r="X276" s="11">
        <f t="shared" si="74"/>
        <v>0</v>
      </c>
      <c r="Y276" s="11">
        <f t="shared" si="74"/>
        <v>1757008.0900000003</v>
      </c>
      <c r="Z276" s="11">
        <f t="shared" si="74"/>
        <v>193800.78999999998</v>
      </c>
      <c r="AA276" s="11">
        <f t="shared" si="74"/>
        <v>95518.12000000001</v>
      </c>
      <c r="AB276" s="11">
        <f t="shared" si="74"/>
        <v>2246002.4500000002</v>
      </c>
    </row>
    <row r="277" spans="1:32" ht="18" customHeight="1" x14ac:dyDescent="0.25"/>
    <row r="278" spans="1:32" ht="18" customHeight="1" x14ac:dyDescent="0.25"/>
    <row r="281" spans="1:32" ht="15.75" x14ac:dyDescent="0.25">
      <c r="E281" s="13" t="s">
        <v>120</v>
      </c>
      <c r="G281" s="14"/>
      <c r="H281" s="14"/>
      <c r="I281" s="14"/>
      <c r="J281" s="14"/>
      <c r="K281" s="14"/>
      <c r="L281" s="13" t="s">
        <v>122</v>
      </c>
      <c r="M281" s="13"/>
      <c r="N281" s="13"/>
      <c r="P281" s="14"/>
      <c r="R281" s="14"/>
      <c r="S281" s="13" t="s">
        <v>121</v>
      </c>
      <c r="U281" s="14"/>
      <c r="V281" s="14"/>
      <c r="X281" s="14"/>
      <c r="Y281" s="14"/>
      <c r="Z281" s="13" t="s">
        <v>123</v>
      </c>
      <c r="AA281" s="14"/>
      <c r="AB281" s="14"/>
      <c r="AC281" s="14"/>
    </row>
    <row r="282" spans="1:32" ht="15.75" x14ac:dyDescent="0.25">
      <c r="E282" s="13" t="s">
        <v>124</v>
      </c>
      <c r="G282" s="14"/>
      <c r="H282" s="14"/>
      <c r="I282" s="14"/>
      <c r="J282" s="14"/>
      <c r="K282" s="14"/>
      <c r="L282" s="13" t="s">
        <v>124</v>
      </c>
      <c r="M282" s="13"/>
      <c r="N282" s="13"/>
      <c r="P282" s="14"/>
      <c r="R282" s="14"/>
      <c r="S282" s="13" t="s">
        <v>124</v>
      </c>
      <c r="U282" s="14"/>
      <c r="V282" s="14"/>
      <c r="X282" s="14"/>
      <c r="Y282" s="14"/>
      <c r="Z282" s="13" t="s">
        <v>124</v>
      </c>
      <c r="AA282" s="14"/>
      <c r="AB282" s="14"/>
      <c r="AC282" s="14"/>
    </row>
    <row r="283" spans="1:32" ht="32.25" customHeight="1" x14ac:dyDescent="0.55000000000000004">
      <c r="A283" s="75" t="s">
        <v>0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1"/>
      <c r="AE283" s="1"/>
      <c r="AF283" s="1"/>
    </row>
    <row r="284" spans="1:32" ht="21.75" customHeight="1" x14ac:dyDescent="0.4">
      <c r="A284" s="76" t="s">
        <v>1704</v>
      </c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2"/>
      <c r="AE284" s="2"/>
      <c r="AF284" s="2"/>
    </row>
    <row r="285" spans="1:32" s="5" customFormat="1" ht="20.25" customHeight="1" x14ac:dyDescent="0.35">
      <c r="A285" s="3" t="s">
        <v>1</v>
      </c>
      <c r="B285" s="4"/>
      <c r="C285" s="3"/>
      <c r="D285" s="3"/>
      <c r="F285" s="3" t="s">
        <v>836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s="7" customFormat="1" ht="90" x14ac:dyDescent="0.25">
      <c r="A286" s="6" t="s">
        <v>3</v>
      </c>
      <c r="B286" s="6" t="s">
        <v>4</v>
      </c>
      <c r="C286" s="6" t="s">
        <v>5</v>
      </c>
      <c r="D286" s="6" t="s">
        <v>6</v>
      </c>
      <c r="E286" s="6" t="s">
        <v>7</v>
      </c>
      <c r="F286" s="6" t="s">
        <v>8</v>
      </c>
      <c r="G286" s="6" t="s">
        <v>9</v>
      </c>
      <c r="H286" s="6" t="s">
        <v>10</v>
      </c>
      <c r="I286" s="6" t="s">
        <v>11</v>
      </c>
      <c r="J286" s="6" t="s">
        <v>12</v>
      </c>
      <c r="K286" s="6" t="s">
        <v>13</v>
      </c>
      <c r="L286" s="6" t="s">
        <v>14</v>
      </c>
      <c r="M286" s="6" t="s">
        <v>15</v>
      </c>
      <c r="N286" s="6" t="s">
        <v>16</v>
      </c>
      <c r="O286" s="6" t="s">
        <v>17</v>
      </c>
      <c r="P286" s="6" t="s">
        <v>18</v>
      </c>
      <c r="Q286" s="6" t="s">
        <v>19</v>
      </c>
      <c r="R286" s="6" t="s">
        <v>20</v>
      </c>
      <c r="S286" s="6" t="s">
        <v>21</v>
      </c>
      <c r="T286" s="6" t="s">
        <v>22</v>
      </c>
      <c r="U286" s="6" t="s">
        <v>23</v>
      </c>
      <c r="V286" s="6" t="s">
        <v>24</v>
      </c>
      <c r="W286" s="6" t="s">
        <v>25</v>
      </c>
      <c r="X286" s="6" t="s">
        <v>26</v>
      </c>
      <c r="Y286" s="6" t="s">
        <v>27</v>
      </c>
      <c r="Z286" s="6" t="s">
        <v>28</v>
      </c>
      <c r="AA286" s="6" t="s">
        <v>29</v>
      </c>
      <c r="AB286" s="6" t="s">
        <v>30</v>
      </c>
    </row>
    <row r="287" spans="1:32" s="15" customFormat="1" x14ac:dyDescent="0.25">
      <c r="A287" s="17">
        <v>1</v>
      </c>
      <c r="B287" s="17" t="s">
        <v>815</v>
      </c>
      <c r="C287" s="17" t="s">
        <v>816</v>
      </c>
      <c r="D287" s="17" t="s">
        <v>817</v>
      </c>
      <c r="E287" s="17" t="s">
        <v>818</v>
      </c>
      <c r="F287" s="17" t="s">
        <v>35</v>
      </c>
      <c r="G287" s="17" t="s">
        <v>137</v>
      </c>
      <c r="H287" s="17">
        <v>798</v>
      </c>
      <c r="I287" s="17">
        <v>798</v>
      </c>
      <c r="J287" s="17">
        <v>0</v>
      </c>
      <c r="K287" s="17" t="s">
        <v>59</v>
      </c>
      <c r="L287" s="18">
        <v>43656.05</v>
      </c>
      <c r="M287" s="18">
        <v>9404.11</v>
      </c>
      <c r="N287" s="18">
        <v>1334.84</v>
      </c>
      <c r="O287" s="18">
        <v>51052.2</v>
      </c>
      <c r="P287" s="18">
        <v>577.23</v>
      </c>
      <c r="Q287" s="18">
        <v>450.77</v>
      </c>
      <c r="R287" s="18">
        <v>0</v>
      </c>
      <c r="S287" s="18">
        <v>1028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44233.279999999999</v>
      </c>
      <c r="Z287" s="18">
        <v>9854.8799999999992</v>
      </c>
      <c r="AA287" s="18">
        <v>1334.84</v>
      </c>
      <c r="AB287" s="18">
        <v>52080.2</v>
      </c>
    </row>
    <row r="288" spans="1:32" s="15" customFormat="1" x14ac:dyDescent="0.25">
      <c r="A288" s="17">
        <v>2</v>
      </c>
      <c r="B288" s="17" t="s">
        <v>819</v>
      </c>
      <c r="C288" s="17" t="s">
        <v>816</v>
      </c>
      <c r="D288" s="17" t="s">
        <v>820</v>
      </c>
      <c r="E288" s="17" t="s">
        <v>821</v>
      </c>
      <c r="F288" s="17" t="s">
        <v>35</v>
      </c>
      <c r="G288" s="17" t="s">
        <v>590</v>
      </c>
      <c r="H288" s="17">
        <v>250562</v>
      </c>
      <c r="I288" s="17">
        <v>243304</v>
      </c>
      <c r="J288" s="17">
        <v>7258</v>
      </c>
      <c r="K288" s="17" t="s">
        <v>37</v>
      </c>
      <c r="L288" s="18">
        <v>164893.79</v>
      </c>
      <c r="M288" s="18">
        <v>9036.43</v>
      </c>
      <c r="N288" s="18">
        <v>14550.78</v>
      </c>
      <c r="O288" s="18">
        <v>188481</v>
      </c>
      <c r="P288" s="18">
        <v>18364.419999999998</v>
      </c>
      <c r="Q288" s="18">
        <v>1756.48</v>
      </c>
      <c r="R288" s="18">
        <v>3266.1</v>
      </c>
      <c r="S288" s="18">
        <v>23387</v>
      </c>
      <c r="T288" s="18">
        <v>3060</v>
      </c>
      <c r="U288" s="18">
        <v>0</v>
      </c>
      <c r="V288" s="18">
        <v>0</v>
      </c>
      <c r="W288" s="18">
        <v>0</v>
      </c>
      <c r="X288" s="18"/>
      <c r="Y288" s="18">
        <v>183258.21</v>
      </c>
      <c r="Z288" s="18">
        <v>10792.91</v>
      </c>
      <c r="AA288" s="18">
        <v>17816.88</v>
      </c>
      <c r="AB288" s="18">
        <v>211868</v>
      </c>
    </row>
    <row r="289" spans="1:28" s="15" customFormat="1" x14ac:dyDescent="0.25">
      <c r="A289" s="17">
        <v>3</v>
      </c>
      <c r="B289" s="17" t="s">
        <v>822</v>
      </c>
      <c r="C289" s="17" t="s">
        <v>816</v>
      </c>
      <c r="D289" s="17" t="s">
        <v>823</v>
      </c>
      <c r="E289" s="17" t="s">
        <v>824</v>
      </c>
      <c r="F289" s="17" t="s">
        <v>35</v>
      </c>
      <c r="G289" s="17" t="s">
        <v>41</v>
      </c>
      <c r="H289" s="17">
        <v>27771</v>
      </c>
      <c r="I289" s="17">
        <v>27288</v>
      </c>
      <c r="J289" s="17">
        <v>1449</v>
      </c>
      <c r="K289" s="17" t="s">
        <v>37</v>
      </c>
      <c r="L289" s="18">
        <v>21197.07</v>
      </c>
      <c r="M289" s="18">
        <v>977.68</v>
      </c>
      <c r="N289" s="18">
        <v>10452.25</v>
      </c>
      <c r="O289" s="18">
        <v>235645.25</v>
      </c>
      <c r="P289" s="18">
        <v>8977.52</v>
      </c>
      <c r="Q289" s="18">
        <v>282.43</v>
      </c>
      <c r="R289" s="18">
        <v>652.04999999999995</v>
      </c>
      <c r="S289" s="18">
        <v>9912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30174.59</v>
      </c>
      <c r="Z289" s="18">
        <v>1260.1099999999999</v>
      </c>
      <c r="AA289" s="18">
        <v>11104.3</v>
      </c>
      <c r="AB289" s="18">
        <v>245557.25</v>
      </c>
    </row>
    <row r="290" spans="1:28" s="15" customFormat="1" x14ac:dyDescent="0.25">
      <c r="A290" s="17">
        <v>4</v>
      </c>
      <c r="B290" s="17" t="s">
        <v>825</v>
      </c>
      <c r="C290" s="17" t="s">
        <v>816</v>
      </c>
      <c r="D290" s="17" t="s">
        <v>826</v>
      </c>
      <c r="E290" s="17" t="s">
        <v>827</v>
      </c>
      <c r="F290" s="17" t="s">
        <v>35</v>
      </c>
      <c r="G290" s="17" t="s">
        <v>590</v>
      </c>
      <c r="H290" s="17">
        <v>19618</v>
      </c>
      <c r="I290" s="17">
        <v>12629</v>
      </c>
      <c r="J290" s="17">
        <v>6989</v>
      </c>
      <c r="K290" s="17" t="s">
        <v>37</v>
      </c>
      <c r="L290" s="18">
        <v>226604.77</v>
      </c>
      <c r="M290" s="18">
        <v>12646.86</v>
      </c>
      <c r="N290" s="18">
        <v>15826.37</v>
      </c>
      <c r="O290" s="18">
        <v>255078</v>
      </c>
      <c r="P290" s="18">
        <v>38775.370000000003</v>
      </c>
      <c r="Q290" s="18">
        <v>2310.58</v>
      </c>
      <c r="R290" s="18">
        <v>3145.05</v>
      </c>
      <c r="S290" s="18">
        <v>44231</v>
      </c>
      <c r="T290" s="18">
        <v>0</v>
      </c>
      <c r="U290" s="18">
        <v>132566.51</v>
      </c>
      <c r="V290" s="18">
        <v>10733.72</v>
      </c>
      <c r="W290" s="18">
        <v>12699.77</v>
      </c>
      <c r="X290" s="18">
        <v>156000</v>
      </c>
      <c r="Y290" s="18">
        <v>132813.63</v>
      </c>
      <c r="Z290" s="18">
        <v>4223.72</v>
      </c>
      <c r="AA290" s="18">
        <v>6271.65</v>
      </c>
      <c r="AB290" s="18">
        <v>143309</v>
      </c>
    </row>
    <row r="291" spans="1:28" s="15" customFormat="1" x14ac:dyDescent="0.25">
      <c r="A291" s="17">
        <v>5</v>
      </c>
      <c r="B291" s="17" t="s">
        <v>819</v>
      </c>
      <c r="C291" s="17" t="s">
        <v>816</v>
      </c>
      <c r="D291" s="17" t="s">
        <v>828</v>
      </c>
      <c r="E291" s="17" t="s">
        <v>829</v>
      </c>
      <c r="F291" s="17" t="s">
        <v>35</v>
      </c>
      <c r="G291" s="17" t="s">
        <v>45</v>
      </c>
      <c r="H291" s="17">
        <v>56668</v>
      </c>
      <c r="I291" s="17">
        <v>54276</v>
      </c>
      <c r="J291" s="17">
        <v>2392</v>
      </c>
      <c r="K291" s="17" t="s">
        <v>37</v>
      </c>
      <c r="L291" s="18">
        <v>174009.4</v>
      </c>
      <c r="M291" s="18">
        <v>3801.05</v>
      </c>
      <c r="N291" s="18">
        <v>2177.5500000000002</v>
      </c>
      <c r="O291" s="18">
        <v>179988</v>
      </c>
      <c r="P291" s="18">
        <v>12964.52</v>
      </c>
      <c r="Q291" s="18">
        <v>1744.08</v>
      </c>
      <c r="R291" s="18">
        <v>1076.4000000000001</v>
      </c>
      <c r="S291" s="18">
        <v>15785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18">
        <v>186973.92</v>
      </c>
      <c r="Z291" s="18">
        <v>5545.13</v>
      </c>
      <c r="AA291" s="18">
        <v>3253.95</v>
      </c>
      <c r="AB291" s="18">
        <v>195773</v>
      </c>
    </row>
    <row r="292" spans="1:28" s="15" customFormat="1" x14ac:dyDescent="0.25">
      <c r="A292" s="17">
        <v>6</v>
      </c>
      <c r="B292" s="17" t="s">
        <v>819</v>
      </c>
      <c r="C292" s="17" t="s">
        <v>816</v>
      </c>
      <c r="D292" s="17" t="s">
        <v>830</v>
      </c>
      <c r="E292" s="17" t="s">
        <v>831</v>
      </c>
      <c r="F292" s="17" t="s">
        <v>35</v>
      </c>
      <c r="G292" s="17" t="s">
        <v>215</v>
      </c>
      <c r="H292" s="17">
        <v>28850</v>
      </c>
      <c r="I292" s="17">
        <v>28850</v>
      </c>
      <c r="J292" s="17">
        <v>0</v>
      </c>
      <c r="K292" s="17" t="s">
        <v>59</v>
      </c>
      <c r="L292" s="18">
        <v>20063.060000000001</v>
      </c>
      <c r="M292" s="18">
        <v>2643.98</v>
      </c>
      <c r="N292" s="18">
        <v>77.959999999999994</v>
      </c>
      <c r="O292" s="18">
        <v>22785</v>
      </c>
      <c r="P292" s="18">
        <v>852.86</v>
      </c>
      <c r="Q292" s="18">
        <v>204.14</v>
      </c>
      <c r="R292" s="18">
        <v>0</v>
      </c>
      <c r="S292" s="18">
        <v>1057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18">
        <v>20915.919999999998</v>
      </c>
      <c r="Z292" s="18">
        <v>2848.12</v>
      </c>
      <c r="AA292" s="18">
        <v>77.959999999999994</v>
      </c>
      <c r="AB292" s="18">
        <v>23842</v>
      </c>
    </row>
    <row r="293" spans="1:28" s="15" customFormat="1" x14ac:dyDescent="0.25">
      <c r="A293" s="17">
        <v>7</v>
      </c>
      <c r="B293" s="17" t="s">
        <v>815</v>
      </c>
      <c r="C293" s="17" t="s">
        <v>816</v>
      </c>
      <c r="D293" s="17" t="s">
        <v>832</v>
      </c>
      <c r="E293" s="17" t="s">
        <v>833</v>
      </c>
      <c r="F293" s="17" t="s">
        <v>35</v>
      </c>
      <c r="G293" s="17" t="s">
        <v>63</v>
      </c>
      <c r="H293" s="17">
        <v>9910</v>
      </c>
      <c r="I293" s="17">
        <v>9910</v>
      </c>
      <c r="J293" s="17">
        <v>0</v>
      </c>
      <c r="K293" s="17" t="s">
        <v>59</v>
      </c>
      <c r="L293" s="18">
        <v>23266.28</v>
      </c>
      <c r="M293" s="18">
        <v>3732.28</v>
      </c>
      <c r="N293" s="18">
        <v>158.44</v>
      </c>
      <c r="O293" s="18">
        <v>27157</v>
      </c>
      <c r="P293" s="18">
        <v>852.93</v>
      </c>
      <c r="Q293" s="18">
        <v>238.07</v>
      </c>
      <c r="R293" s="18">
        <v>0</v>
      </c>
      <c r="S293" s="18">
        <v>1091</v>
      </c>
      <c r="T293" s="18">
        <v>0</v>
      </c>
      <c r="U293" s="18">
        <v>0</v>
      </c>
      <c r="V293" s="18">
        <v>0</v>
      </c>
      <c r="W293" s="18">
        <v>0</v>
      </c>
      <c r="X293" s="18"/>
      <c r="Y293" s="18">
        <v>24119.21</v>
      </c>
      <c r="Z293" s="18">
        <v>3970.35</v>
      </c>
      <c r="AA293" s="18">
        <v>158.44</v>
      </c>
      <c r="AB293" s="18">
        <v>28248</v>
      </c>
    </row>
    <row r="294" spans="1:28" s="15" customFormat="1" x14ac:dyDescent="0.25">
      <c r="A294" s="17">
        <v>8</v>
      </c>
      <c r="B294" s="17" t="s">
        <v>819</v>
      </c>
      <c r="C294" s="17" t="s">
        <v>816</v>
      </c>
      <c r="D294" s="17" t="s">
        <v>834</v>
      </c>
      <c r="E294" s="17" t="s">
        <v>835</v>
      </c>
      <c r="F294" s="17" t="s">
        <v>35</v>
      </c>
      <c r="G294" s="17" t="s">
        <v>63</v>
      </c>
      <c r="H294" s="17">
        <v>24275</v>
      </c>
      <c r="I294" s="17">
        <v>23971</v>
      </c>
      <c r="J294" s="17">
        <v>912</v>
      </c>
      <c r="K294" s="17" t="s">
        <v>37</v>
      </c>
      <c r="L294" s="18">
        <v>132303.1</v>
      </c>
      <c r="M294" s="18">
        <v>19900.3</v>
      </c>
      <c r="N294" s="18">
        <v>9018.6</v>
      </c>
      <c r="O294" s="18">
        <v>161222</v>
      </c>
      <c r="P294" s="18">
        <v>6300.47</v>
      </c>
      <c r="Q294" s="18">
        <v>1432.13</v>
      </c>
      <c r="R294" s="18">
        <v>410.4</v>
      </c>
      <c r="S294" s="18">
        <v>8143</v>
      </c>
      <c r="T294" s="18">
        <v>0</v>
      </c>
      <c r="U294" s="18">
        <v>0</v>
      </c>
      <c r="V294" s="18">
        <v>0</v>
      </c>
      <c r="W294" s="18">
        <v>0</v>
      </c>
      <c r="X294" s="18"/>
      <c r="Y294" s="18">
        <v>138603.57</v>
      </c>
      <c r="Z294" s="18">
        <v>21332.43</v>
      </c>
      <c r="AA294" s="18">
        <v>9429</v>
      </c>
      <c r="AB294" s="18">
        <v>169365</v>
      </c>
    </row>
    <row r="295" spans="1:28" s="15" customFormat="1" x14ac:dyDescent="0.25">
      <c r="A295" s="17">
        <v>9</v>
      </c>
      <c r="B295" s="17" t="s">
        <v>836</v>
      </c>
      <c r="C295" s="17" t="s">
        <v>816</v>
      </c>
      <c r="D295" s="17" t="s">
        <v>1705</v>
      </c>
      <c r="E295" s="17" t="s">
        <v>1706</v>
      </c>
      <c r="F295" s="17" t="s">
        <v>35</v>
      </c>
      <c r="G295" s="17" t="s">
        <v>1707</v>
      </c>
      <c r="H295" s="17">
        <v>730</v>
      </c>
      <c r="I295" s="17">
        <v>730</v>
      </c>
      <c r="J295" s="17">
        <v>0</v>
      </c>
      <c r="K295" s="17" t="s">
        <v>59</v>
      </c>
      <c r="L295" s="18">
        <v>605.29</v>
      </c>
      <c r="M295" s="18">
        <v>2.71</v>
      </c>
      <c r="N295" s="18">
        <v>0</v>
      </c>
      <c r="O295" s="18">
        <v>608</v>
      </c>
      <c r="P295" s="18">
        <v>302.16000000000003</v>
      </c>
      <c r="Q295" s="18">
        <v>4.84</v>
      </c>
      <c r="R295" s="18">
        <v>0</v>
      </c>
      <c r="S295" s="18">
        <v>307</v>
      </c>
      <c r="T295" s="18">
        <v>0</v>
      </c>
      <c r="U295" s="18">
        <v>0</v>
      </c>
      <c r="V295" s="18">
        <v>0</v>
      </c>
      <c r="W295" s="18">
        <v>0</v>
      </c>
      <c r="X295" s="18"/>
      <c r="Y295" s="18">
        <v>907.45</v>
      </c>
      <c r="Z295" s="18">
        <v>7.55</v>
      </c>
      <c r="AA295" s="18">
        <v>0</v>
      </c>
      <c r="AB295" s="18">
        <v>915</v>
      </c>
    </row>
    <row r="296" spans="1:28" s="22" customFormat="1" x14ac:dyDescent="0.25">
      <c r="A296" s="19"/>
      <c r="B296" s="19"/>
      <c r="C296" s="10" t="s">
        <v>71</v>
      </c>
      <c r="D296" s="19"/>
      <c r="E296" s="19"/>
      <c r="F296" s="19"/>
      <c r="G296" s="19"/>
      <c r="H296" s="19"/>
      <c r="I296" s="19"/>
      <c r="J296" s="19">
        <f>SUM(J287:J295)</f>
        <v>19000</v>
      </c>
      <c r="K296" s="19"/>
      <c r="L296" s="20">
        <f t="shared" ref="L296:AB296" si="75">SUM(L287:L295)</f>
        <v>806598.81000000017</v>
      </c>
      <c r="M296" s="20">
        <f t="shared" si="75"/>
        <v>62145.4</v>
      </c>
      <c r="N296" s="20">
        <f t="shared" si="75"/>
        <v>53596.790000000008</v>
      </c>
      <c r="O296" s="20">
        <f t="shared" si="75"/>
        <v>1122016.45</v>
      </c>
      <c r="P296" s="20">
        <f t="shared" si="75"/>
        <v>87967.48000000001</v>
      </c>
      <c r="Q296" s="20">
        <f t="shared" si="75"/>
        <v>8423.52</v>
      </c>
      <c r="R296" s="20">
        <f t="shared" si="75"/>
        <v>8550</v>
      </c>
      <c r="S296" s="20">
        <f t="shared" si="75"/>
        <v>104941</v>
      </c>
      <c r="T296" s="20">
        <f t="shared" si="75"/>
        <v>3060</v>
      </c>
      <c r="U296" s="20">
        <f t="shared" si="75"/>
        <v>132566.51</v>
      </c>
      <c r="V296" s="20">
        <f t="shared" si="75"/>
        <v>10733.72</v>
      </c>
      <c r="W296" s="20">
        <f t="shared" si="75"/>
        <v>12699.77</v>
      </c>
      <c r="X296" s="20">
        <f t="shared" si="75"/>
        <v>156000</v>
      </c>
      <c r="Y296" s="20">
        <f t="shared" si="75"/>
        <v>761999.78</v>
      </c>
      <c r="Z296" s="20">
        <f t="shared" si="75"/>
        <v>59835.200000000004</v>
      </c>
      <c r="AA296" s="20">
        <f t="shared" si="75"/>
        <v>49447.02</v>
      </c>
      <c r="AB296" s="20">
        <f t="shared" si="75"/>
        <v>1070957.45</v>
      </c>
    </row>
    <row r="297" spans="1:28" s="15" customFormat="1" x14ac:dyDescent="0.25">
      <c r="A297" s="17">
        <v>1</v>
      </c>
      <c r="B297" s="17" t="s">
        <v>825</v>
      </c>
      <c r="C297" s="17" t="s">
        <v>816</v>
      </c>
      <c r="D297" s="17" t="s">
        <v>837</v>
      </c>
      <c r="E297" s="17" t="s">
        <v>838</v>
      </c>
      <c r="F297" s="17" t="s">
        <v>75</v>
      </c>
      <c r="G297" s="17" t="s">
        <v>76</v>
      </c>
      <c r="H297" s="17">
        <v>24285</v>
      </c>
      <c r="I297" s="17">
        <v>24037</v>
      </c>
      <c r="J297" s="17">
        <v>248</v>
      </c>
      <c r="K297" s="17" t="s">
        <v>37</v>
      </c>
      <c r="L297" s="18">
        <v>43449.56</v>
      </c>
      <c r="M297" s="18">
        <v>6388.67</v>
      </c>
      <c r="N297" s="18">
        <v>3435.77</v>
      </c>
      <c r="O297" s="18">
        <v>53274</v>
      </c>
      <c r="P297" s="18">
        <v>1946.04</v>
      </c>
      <c r="Q297" s="18">
        <v>474.53</v>
      </c>
      <c r="R297" s="18">
        <v>148.43</v>
      </c>
      <c r="S297" s="18">
        <v>2569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45395.6</v>
      </c>
      <c r="Z297" s="18">
        <v>6863.2</v>
      </c>
      <c r="AA297" s="18">
        <v>3584.2</v>
      </c>
      <c r="AB297" s="18">
        <v>55843</v>
      </c>
    </row>
    <row r="298" spans="1:28" s="15" customFormat="1" x14ac:dyDescent="0.25">
      <c r="A298" s="17">
        <v>2</v>
      </c>
      <c r="B298" s="17" t="s">
        <v>825</v>
      </c>
      <c r="C298" s="17" t="s">
        <v>816</v>
      </c>
      <c r="D298" s="17" t="s">
        <v>839</v>
      </c>
      <c r="E298" s="17" t="s">
        <v>840</v>
      </c>
      <c r="F298" s="17" t="s">
        <v>75</v>
      </c>
      <c r="G298" s="17" t="s">
        <v>76</v>
      </c>
      <c r="H298" s="17">
        <v>15520</v>
      </c>
      <c r="I298" s="17">
        <v>15435</v>
      </c>
      <c r="J298" s="17">
        <v>85</v>
      </c>
      <c r="K298" s="17" t="s">
        <v>37</v>
      </c>
      <c r="L298" s="18">
        <v>21348.15</v>
      </c>
      <c r="M298" s="18">
        <v>3238.05</v>
      </c>
      <c r="N298" s="18">
        <v>1408.8</v>
      </c>
      <c r="O298" s="18">
        <v>25995</v>
      </c>
      <c r="P298" s="18">
        <v>831.19</v>
      </c>
      <c r="Q298" s="18">
        <v>230.94</v>
      </c>
      <c r="R298" s="18">
        <v>50.87</v>
      </c>
      <c r="S298" s="18">
        <v>1113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22179.34</v>
      </c>
      <c r="Z298" s="18">
        <v>3468.99</v>
      </c>
      <c r="AA298" s="18">
        <v>1459.67</v>
      </c>
      <c r="AB298" s="18">
        <v>27108</v>
      </c>
    </row>
    <row r="299" spans="1:28" s="15" customFormat="1" x14ac:dyDescent="0.25">
      <c r="A299" s="17">
        <v>3</v>
      </c>
      <c r="B299" s="17" t="s">
        <v>825</v>
      </c>
      <c r="C299" s="17" t="s">
        <v>816</v>
      </c>
      <c r="D299" s="17" t="s">
        <v>841</v>
      </c>
      <c r="E299" s="17" t="s">
        <v>842</v>
      </c>
      <c r="F299" s="17" t="s">
        <v>75</v>
      </c>
      <c r="G299" s="17" t="s">
        <v>76</v>
      </c>
      <c r="H299" s="17">
        <v>3348</v>
      </c>
      <c r="I299" s="17">
        <v>3202</v>
      </c>
      <c r="J299" s="17">
        <v>146</v>
      </c>
      <c r="K299" s="17" t="s">
        <v>37</v>
      </c>
      <c r="L299" s="18">
        <v>25801.59</v>
      </c>
      <c r="M299" s="18">
        <v>3734.47</v>
      </c>
      <c r="N299" s="18">
        <v>1806.94</v>
      </c>
      <c r="O299" s="18">
        <v>31343</v>
      </c>
      <c r="P299" s="18">
        <v>1279.6500000000001</v>
      </c>
      <c r="Q299" s="18">
        <v>278.97000000000003</v>
      </c>
      <c r="R299" s="18">
        <v>87.38</v>
      </c>
      <c r="S299" s="18">
        <v>1646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18">
        <v>27081.24</v>
      </c>
      <c r="Z299" s="18">
        <v>4013.44</v>
      </c>
      <c r="AA299" s="18">
        <v>1894.32</v>
      </c>
      <c r="AB299" s="18">
        <v>32989</v>
      </c>
    </row>
    <row r="300" spans="1:28" s="15" customFormat="1" x14ac:dyDescent="0.25">
      <c r="A300" s="17">
        <v>4</v>
      </c>
      <c r="B300" s="17" t="s">
        <v>819</v>
      </c>
      <c r="C300" s="17" t="s">
        <v>816</v>
      </c>
      <c r="D300" s="17" t="s">
        <v>843</v>
      </c>
      <c r="E300" s="17" t="s">
        <v>844</v>
      </c>
      <c r="F300" s="17" t="s">
        <v>75</v>
      </c>
      <c r="G300" s="17" t="s">
        <v>845</v>
      </c>
      <c r="H300" s="17">
        <v>2467</v>
      </c>
      <c r="I300" s="17">
        <v>2367</v>
      </c>
      <c r="J300" s="17">
        <v>100</v>
      </c>
      <c r="K300" s="17" t="s">
        <v>37</v>
      </c>
      <c r="L300" s="18">
        <v>40513.440000000002</v>
      </c>
      <c r="M300" s="18">
        <v>4440.28</v>
      </c>
      <c r="N300" s="18">
        <v>652.28</v>
      </c>
      <c r="O300" s="18">
        <v>45606</v>
      </c>
      <c r="P300" s="18">
        <v>1402.46</v>
      </c>
      <c r="Q300" s="18">
        <v>418.69</v>
      </c>
      <c r="R300" s="18">
        <v>59.85</v>
      </c>
      <c r="S300" s="18">
        <v>1881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41915.9</v>
      </c>
      <c r="Z300" s="18">
        <v>4858.97</v>
      </c>
      <c r="AA300" s="18">
        <v>712.13</v>
      </c>
      <c r="AB300" s="18">
        <v>47487</v>
      </c>
    </row>
    <row r="301" spans="1:28" s="15" customFormat="1" x14ac:dyDescent="0.25">
      <c r="A301" s="17">
        <v>5</v>
      </c>
      <c r="B301" s="17" t="s">
        <v>815</v>
      </c>
      <c r="C301" s="17" t="s">
        <v>816</v>
      </c>
      <c r="D301" s="17" t="s">
        <v>846</v>
      </c>
      <c r="E301" s="17" t="s">
        <v>847</v>
      </c>
      <c r="F301" s="17" t="s">
        <v>75</v>
      </c>
      <c r="G301" s="17" t="s">
        <v>76</v>
      </c>
      <c r="H301" s="17">
        <v>29593</v>
      </c>
      <c r="I301" s="17">
        <v>29593</v>
      </c>
      <c r="J301" s="17">
        <v>170</v>
      </c>
      <c r="K301" s="17" t="s">
        <v>848</v>
      </c>
      <c r="L301" s="18">
        <v>54207.33</v>
      </c>
      <c r="M301" s="18">
        <v>12479.22</v>
      </c>
      <c r="N301" s="18">
        <v>3928.45</v>
      </c>
      <c r="O301" s="18">
        <v>70615</v>
      </c>
      <c r="P301" s="18">
        <v>1474.88</v>
      </c>
      <c r="Q301" s="18">
        <v>593.38</v>
      </c>
      <c r="R301" s="18">
        <v>101.74</v>
      </c>
      <c r="S301" s="18">
        <v>2170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55682.21</v>
      </c>
      <c r="Z301" s="18">
        <v>13072.6</v>
      </c>
      <c r="AA301" s="18">
        <v>4030.19</v>
      </c>
      <c r="AB301" s="18">
        <v>72785</v>
      </c>
    </row>
    <row r="302" spans="1:28" s="15" customFormat="1" x14ac:dyDescent="0.25">
      <c r="A302" s="17">
        <v>6</v>
      </c>
      <c r="B302" s="17" t="s">
        <v>819</v>
      </c>
      <c r="C302" s="17" t="s">
        <v>816</v>
      </c>
      <c r="D302" s="17" t="s">
        <v>849</v>
      </c>
      <c r="E302" s="17" t="s">
        <v>850</v>
      </c>
      <c r="F302" s="17" t="s">
        <v>75</v>
      </c>
      <c r="G302" s="17" t="s">
        <v>76</v>
      </c>
      <c r="H302" s="17">
        <v>2995</v>
      </c>
      <c r="I302" s="17">
        <v>2850</v>
      </c>
      <c r="J302" s="17">
        <v>145</v>
      </c>
      <c r="K302" s="17" t="s">
        <v>37</v>
      </c>
      <c r="L302" s="18">
        <v>73104.850000000006</v>
      </c>
      <c r="M302" s="18">
        <v>19576.189999999999</v>
      </c>
      <c r="N302" s="18">
        <v>4606.96</v>
      </c>
      <c r="O302" s="18">
        <v>97288</v>
      </c>
      <c r="P302" s="18">
        <v>1491.56</v>
      </c>
      <c r="Q302" s="18">
        <v>795.66</v>
      </c>
      <c r="R302" s="18">
        <v>86.78</v>
      </c>
      <c r="S302" s="18">
        <v>2374</v>
      </c>
      <c r="T302" s="18">
        <v>0</v>
      </c>
      <c r="U302" s="18">
        <v>0</v>
      </c>
      <c r="V302" s="18">
        <v>0</v>
      </c>
      <c r="W302" s="18">
        <v>0</v>
      </c>
      <c r="X302" s="18"/>
      <c r="Y302" s="18">
        <v>74596.41</v>
      </c>
      <c r="Z302" s="18">
        <v>20371.849999999999</v>
      </c>
      <c r="AA302" s="18">
        <v>4693.74</v>
      </c>
      <c r="AB302" s="18">
        <v>99662</v>
      </c>
    </row>
    <row r="303" spans="1:28" s="15" customFormat="1" x14ac:dyDescent="0.25">
      <c r="A303" s="17">
        <v>7</v>
      </c>
      <c r="B303" s="17" t="s">
        <v>822</v>
      </c>
      <c r="C303" s="17" t="s">
        <v>816</v>
      </c>
      <c r="D303" s="17" t="s">
        <v>851</v>
      </c>
      <c r="E303" s="17" t="s">
        <v>852</v>
      </c>
      <c r="F303" s="17" t="s">
        <v>75</v>
      </c>
      <c r="G303" s="17" t="s">
        <v>516</v>
      </c>
      <c r="H303" s="17">
        <v>33326</v>
      </c>
      <c r="I303" s="17">
        <v>33019</v>
      </c>
      <c r="J303" s="17">
        <v>307</v>
      </c>
      <c r="K303" s="17" t="s">
        <v>37</v>
      </c>
      <c r="L303" s="18">
        <v>47618.39</v>
      </c>
      <c r="M303" s="18">
        <v>6061.38</v>
      </c>
      <c r="N303" s="18">
        <v>3783.23</v>
      </c>
      <c r="O303" s="18">
        <v>57463</v>
      </c>
      <c r="P303" s="18">
        <v>2350.25</v>
      </c>
      <c r="Q303" s="18">
        <v>520.01</v>
      </c>
      <c r="R303" s="18">
        <v>183.74</v>
      </c>
      <c r="S303" s="18">
        <v>3054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49968.639999999999</v>
      </c>
      <c r="Z303" s="18">
        <v>6581.39</v>
      </c>
      <c r="AA303" s="18">
        <v>3966.97</v>
      </c>
      <c r="AB303" s="18">
        <v>60517</v>
      </c>
    </row>
    <row r="304" spans="1:28" s="15" customFormat="1" x14ac:dyDescent="0.25">
      <c r="A304" s="17">
        <v>8</v>
      </c>
      <c r="B304" s="17" t="s">
        <v>825</v>
      </c>
      <c r="C304" s="17" t="s">
        <v>816</v>
      </c>
      <c r="D304" s="17" t="s">
        <v>853</v>
      </c>
      <c r="E304" s="17" t="s">
        <v>854</v>
      </c>
      <c r="F304" s="17" t="s">
        <v>75</v>
      </c>
      <c r="G304" s="17" t="s">
        <v>76</v>
      </c>
      <c r="H304" s="17">
        <v>1448</v>
      </c>
      <c r="I304" s="17">
        <v>1363</v>
      </c>
      <c r="J304" s="17">
        <v>85</v>
      </c>
      <c r="K304" s="17" t="s">
        <v>37</v>
      </c>
      <c r="L304" s="18">
        <v>18542.080000000002</v>
      </c>
      <c r="M304" s="18">
        <v>2529.63</v>
      </c>
      <c r="N304" s="18">
        <v>945.29</v>
      </c>
      <c r="O304" s="18">
        <v>22017</v>
      </c>
      <c r="P304" s="18">
        <v>925</v>
      </c>
      <c r="Q304" s="18">
        <v>197.13</v>
      </c>
      <c r="R304" s="18">
        <v>50.87</v>
      </c>
      <c r="S304" s="18">
        <v>1173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19467.080000000002</v>
      </c>
      <c r="Z304" s="18">
        <v>2726.76</v>
      </c>
      <c r="AA304" s="18">
        <v>996.16</v>
      </c>
      <c r="AB304" s="18">
        <v>23190</v>
      </c>
    </row>
    <row r="305" spans="1:32" s="15" customFormat="1" x14ac:dyDescent="0.25">
      <c r="A305" s="17">
        <v>9</v>
      </c>
      <c r="B305" s="17" t="s">
        <v>815</v>
      </c>
      <c r="C305" s="17" t="s">
        <v>816</v>
      </c>
      <c r="D305" s="17" t="s">
        <v>855</v>
      </c>
      <c r="E305" s="17" t="s">
        <v>856</v>
      </c>
      <c r="F305" s="17" t="s">
        <v>75</v>
      </c>
      <c r="G305" s="17" t="s">
        <v>857</v>
      </c>
      <c r="H305" s="17">
        <v>0</v>
      </c>
      <c r="I305" s="17">
        <v>0</v>
      </c>
      <c r="J305" s="17">
        <v>720</v>
      </c>
      <c r="K305" s="17" t="s">
        <v>107</v>
      </c>
      <c r="L305" s="18">
        <v>124093.21</v>
      </c>
      <c r="M305" s="18">
        <v>15612.75</v>
      </c>
      <c r="N305" s="18">
        <v>3863.04</v>
      </c>
      <c r="O305" s="18">
        <v>143569</v>
      </c>
      <c r="P305" s="18">
        <v>5174.53</v>
      </c>
      <c r="Q305" s="18">
        <v>1308.55</v>
      </c>
      <c r="R305" s="18">
        <v>430.92</v>
      </c>
      <c r="S305" s="18">
        <v>6914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129267.74</v>
      </c>
      <c r="Z305" s="18">
        <v>16921.3</v>
      </c>
      <c r="AA305" s="18">
        <v>4293.96</v>
      </c>
      <c r="AB305" s="18">
        <v>150483</v>
      </c>
    </row>
    <row r="306" spans="1:32" s="15" customFormat="1" x14ac:dyDescent="0.25">
      <c r="A306" s="17">
        <v>10</v>
      </c>
      <c r="B306" s="17" t="s">
        <v>815</v>
      </c>
      <c r="C306" s="17" t="s">
        <v>816</v>
      </c>
      <c r="D306" s="17" t="s">
        <v>858</v>
      </c>
      <c r="E306" s="17" t="s">
        <v>859</v>
      </c>
      <c r="F306" s="17" t="s">
        <v>75</v>
      </c>
      <c r="G306" s="17" t="s">
        <v>857</v>
      </c>
      <c r="H306" s="17">
        <v>2</v>
      </c>
      <c r="I306" s="17">
        <v>2</v>
      </c>
      <c r="J306" s="17">
        <v>720</v>
      </c>
      <c r="K306" s="17" t="s">
        <v>107</v>
      </c>
      <c r="L306" s="18">
        <v>126140.87</v>
      </c>
      <c r="M306" s="18">
        <v>13238.64</v>
      </c>
      <c r="N306" s="18">
        <v>3143.49</v>
      </c>
      <c r="O306" s="18">
        <v>142523</v>
      </c>
      <c r="P306" s="18">
        <v>5174.8</v>
      </c>
      <c r="Q306" s="18">
        <v>1322.28</v>
      </c>
      <c r="R306" s="18">
        <v>430.92</v>
      </c>
      <c r="S306" s="18">
        <v>6928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131315.67000000001</v>
      </c>
      <c r="Z306" s="18">
        <v>14560.92</v>
      </c>
      <c r="AA306" s="18">
        <v>3574.41</v>
      </c>
      <c r="AB306" s="18">
        <v>149451</v>
      </c>
    </row>
    <row r="307" spans="1:32" s="15" customFormat="1" x14ac:dyDescent="0.25">
      <c r="A307" s="17">
        <v>11</v>
      </c>
      <c r="B307" s="17" t="s">
        <v>819</v>
      </c>
      <c r="C307" s="17" t="s">
        <v>816</v>
      </c>
      <c r="D307" s="17" t="s">
        <v>860</v>
      </c>
      <c r="E307" s="17" t="s">
        <v>861</v>
      </c>
      <c r="F307" s="17" t="s">
        <v>75</v>
      </c>
      <c r="G307" s="17" t="s">
        <v>862</v>
      </c>
      <c r="H307" s="17">
        <v>0</v>
      </c>
      <c r="I307" s="17">
        <v>0</v>
      </c>
      <c r="J307" s="17">
        <v>720</v>
      </c>
      <c r="K307" s="17" t="s">
        <v>107</v>
      </c>
      <c r="L307" s="18">
        <v>116349.81</v>
      </c>
      <c r="M307" s="18">
        <v>14476.15</v>
      </c>
      <c r="N307" s="18">
        <v>3863.04</v>
      </c>
      <c r="O307" s="18">
        <v>134689</v>
      </c>
      <c r="P307" s="18">
        <v>5174.54</v>
      </c>
      <c r="Q307" s="18">
        <v>1228.54</v>
      </c>
      <c r="R307" s="18">
        <v>430.92</v>
      </c>
      <c r="S307" s="18">
        <v>6834</v>
      </c>
      <c r="T307" s="18">
        <v>0</v>
      </c>
      <c r="U307" s="18">
        <v>0</v>
      </c>
      <c r="V307" s="18">
        <v>0</v>
      </c>
      <c r="W307" s="18">
        <v>0</v>
      </c>
      <c r="X307" s="18"/>
      <c r="Y307" s="18">
        <v>121524.35</v>
      </c>
      <c r="Z307" s="18">
        <v>15704.69</v>
      </c>
      <c r="AA307" s="18">
        <v>4293.96</v>
      </c>
      <c r="AB307" s="18">
        <v>141523</v>
      </c>
    </row>
    <row r="308" spans="1:32" s="15" customFormat="1" x14ac:dyDescent="0.25">
      <c r="A308" s="17">
        <v>12</v>
      </c>
      <c r="B308" s="17" t="s">
        <v>819</v>
      </c>
      <c r="C308" s="17" t="s">
        <v>816</v>
      </c>
      <c r="D308" s="17" t="s">
        <v>863</v>
      </c>
      <c r="E308" s="17" t="s">
        <v>864</v>
      </c>
      <c r="F308" s="17" t="s">
        <v>75</v>
      </c>
      <c r="G308" s="17" t="s">
        <v>862</v>
      </c>
      <c r="H308" s="17">
        <v>0</v>
      </c>
      <c r="I308" s="17">
        <v>0</v>
      </c>
      <c r="J308" s="17">
        <v>720</v>
      </c>
      <c r="K308" s="17" t="s">
        <v>107</v>
      </c>
      <c r="L308" s="18">
        <v>143015.38</v>
      </c>
      <c r="M308" s="18">
        <v>15395.62</v>
      </c>
      <c r="N308" s="18">
        <v>6621</v>
      </c>
      <c r="O308" s="18">
        <v>165032</v>
      </c>
      <c r="P308" s="18">
        <v>5174.5</v>
      </c>
      <c r="Q308" s="18">
        <v>1532.58</v>
      </c>
      <c r="R308" s="18">
        <v>430.92</v>
      </c>
      <c r="S308" s="18">
        <v>7138</v>
      </c>
      <c r="T308" s="18">
        <v>0</v>
      </c>
      <c r="U308" s="18">
        <v>0</v>
      </c>
      <c r="V308" s="18">
        <v>0</v>
      </c>
      <c r="W308" s="18">
        <v>0</v>
      </c>
      <c r="X308" s="18"/>
      <c r="Y308" s="18">
        <v>148189.88</v>
      </c>
      <c r="Z308" s="18">
        <v>16928.2</v>
      </c>
      <c r="AA308" s="18">
        <v>7051.92</v>
      </c>
      <c r="AB308" s="18">
        <v>172170</v>
      </c>
    </row>
    <row r="309" spans="1:32" s="15" customFormat="1" x14ac:dyDescent="0.25">
      <c r="A309" s="17">
        <v>13</v>
      </c>
      <c r="B309" s="17" t="s">
        <v>822</v>
      </c>
      <c r="C309" s="17" t="s">
        <v>816</v>
      </c>
      <c r="D309" s="17" t="s">
        <v>865</v>
      </c>
      <c r="E309" s="17" t="s">
        <v>866</v>
      </c>
      <c r="F309" s="17" t="s">
        <v>75</v>
      </c>
      <c r="G309" s="17" t="s">
        <v>867</v>
      </c>
      <c r="H309" s="17">
        <v>0</v>
      </c>
      <c r="I309" s="17">
        <v>0</v>
      </c>
      <c r="J309" s="17">
        <v>720</v>
      </c>
      <c r="K309" s="17" t="s">
        <v>107</v>
      </c>
      <c r="L309" s="18">
        <v>116829.91</v>
      </c>
      <c r="M309" s="18">
        <v>14487.05</v>
      </c>
      <c r="N309" s="18">
        <v>3863.04</v>
      </c>
      <c r="O309" s="18">
        <v>135180</v>
      </c>
      <c r="P309" s="18">
        <v>5174.58</v>
      </c>
      <c r="Q309" s="18">
        <v>1233.5</v>
      </c>
      <c r="R309" s="18">
        <v>430.92</v>
      </c>
      <c r="S309" s="18">
        <v>6839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18">
        <v>122004.49</v>
      </c>
      <c r="Z309" s="18">
        <v>15720.55</v>
      </c>
      <c r="AA309" s="18">
        <v>4293.96</v>
      </c>
      <c r="AB309" s="18">
        <v>142019</v>
      </c>
    </row>
    <row r="310" spans="1:32" s="12" customFormat="1" x14ac:dyDescent="0.25">
      <c r="A310" s="10"/>
      <c r="B310" s="10"/>
      <c r="C310" s="10" t="s">
        <v>71</v>
      </c>
      <c r="D310" s="10"/>
      <c r="E310" s="10"/>
      <c r="F310" s="10"/>
      <c r="G310" s="10"/>
      <c r="H310" s="10"/>
      <c r="I310" s="10"/>
      <c r="J310" s="11">
        <f>SUM(J297:J309)</f>
        <v>4886</v>
      </c>
      <c r="K310" s="10"/>
      <c r="L310" s="11">
        <f t="shared" ref="L310:AB310" si="76">SUM(L297:L309)</f>
        <v>951014.57000000007</v>
      </c>
      <c r="M310" s="11">
        <f t="shared" si="76"/>
        <v>131658.09999999998</v>
      </c>
      <c r="N310" s="11">
        <f t="shared" si="76"/>
        <v>41921.33</v>
      </c>
      <c r="O310" s="11">
        <f t="shared" si="76"/>
        <v>1124594</v>
      </c>
      <c r="P310" s="11">
        <f t="shared" si="76"/>
        <v>37573.980000000003</v>
      </c>
      <c r="Q310" s="11">
        <f t="shared" si="76"/>
        <v>10134.76</v>
      </c>
      <c r="R310" s="11">
        <f t="shared" si="76"/>
        <v>2924.26</v>
      </c>
      <c r="S310" s="11">
        <f t="shared" si="76"/>
        <v>50633</v>
      </c>
      <c r="T310" s="11">
        <f t="shared" si="76"/>
        <v>0</v>
      </c>
      <c r="U310" s="11">
        <f t="shared" si="76"/>
        <v>0</v>
      </c>
      <c r="V310" s="11">
        <f t="shared" si="76"/>
        <v>0</v>
      </c>
      <c r="W310" s="11">
        <f t="shared" si="76"/>
        <v>0</v>
      </c>
      <c r="X310" s="11">
        <f t="shared" si="76"/>
        <v>0</v>
      </c>
      <c r="Y310" s="11">
        <f t="shared" si="76"/>
        <v>988588.55</v>
      </c>
      <c r="Z310" s="11">
        <f t="shared" si="76"/>
        <v>141792.85999999999</v>
      </c>
      <c r="AA310" s="11">
        <f t="shared" si="76"/>
        <v>44845.59</v>
      </c>
      <c r="AB310" s="11">
        <f t="shared" si="76"/>
        <v>1175227</v>
      </c>
    </row>
    <row r="311" spans="1:32" s="12" customFormat="1" x14ac:dyDescent="0.25">
      <c r="A311" s="10"/>
      <c r="B311" s="10"/>
      <c r="C311" s="10" t="s">
        <v>119</v>
      </c>
      <c r="D311" s="10"/>
      <c r="E311" s="10"/>
      <c r="F311" s="10"/>
      <c r="G311" s="10"/>
      <c r="H311" s="10"/>
      <c r="I311" s="10"/>
      <c r="J311" s="11">
        <f>J310+J296</f>
        <v>23886</v>
      </c>
      <c r="K311" s="11"/>
      <c r="L311" s="11">
        <f t="shared" ref="L311:AB311" si="77">L310+L296</f>
        <v>1757613.3800000004</v>
      </c>
      <c r="M311" s="11">
        <f t="shared" si="77"/>
        <v>193803.49999999997</v>
      </c>
      <c r="N311" s="11">
        <f t="shared" si="77"/>
        <v>95518.12000000001</v>
      </c>
      <c r="O311" s="11">
        <f t="shared" si="77"/>
        <v>2246610.4500000002</v>
      </c>
      <c r="P311" s="11">
        <f t="shared" si="77"/>
        <v>125541.46000000002</v>
      </c>
      <c r="Q311" s="11">
        <f t="shared" si="77"/>
        <v>18558.28</v>
      </c>
      <c r="R311" s="11">
        <f t="shared" si="77"/>
        <v>11474.26</v>
      </c>
      <c r="S311" s="11">
        <f t="shared" si="77"/>
        <v>155574</v>
      </c>
      <c r="T311" s="11">
        <f t="shared" si="77"/>
        <v>3060</v>
      </c>
      <c r="U311" s="11">
        <f t="shared" si="77"/>
        <v>132566.51</v>
      </c>
      <c r="V311" s="11">
        <f t="shared" si="77"/>
        <v>10733.72</v>
      </c>
      <c r="W311" s="11">
        <f t="shared" si="77"/>
        <v>12699.77</v>
      </c>
      <c r="X311" s="11">
        <f t="shared" si="77"/>
        <v>156000</v>
      </c>
      <c r="Y311" s="11">
        <f t="shared" si="77"/>
        <v>1750588.33</v>
      </c>
      <c r="Z311" s="11">
        <f t="shared" si="77"/>
        <v>201628.06</v>
      </c>
      <c r="AA311" s="11">
        <f t="shared" si="77"/>
        <v>94292.609999999986</v>
      </c>
      <c r="AB311" s="11">
        <f t="shared" si="77"/>
        <v>2246184.4500000002</v>
      </c>
    </row>
    <row r="312" spans="1:32" ht="18" customHeight="1" x14ac:dyDescent="0.25"/>
    <row r="313" spans="1:32" ht="18" customHeight="1" x14ac:dyDescent="0.25"/>
    <row r="316" spans="1:32" ht="15.75" x14ac:dyDescent="0.25">
      <c r="E316" s="13" t="s">
        <v>120</v>
      </c>
      <c r="G316" s="14"/>
      <c r="H316" s="14"/>
      <c r="I316" s="14"/>
      <c r="J316" s="14"/>
      <c r="K316" s="14"/>
      <c r="L316" s="13" t="s">
        <v>122</v>
      </c>
      <c r="M316" s="13"/>
      <c r="N316" s="13"/>
      <c r="P316" s="14"/>
      <c r="R316" s="14"/>
      <c r="S316" s="13" t="s">
        <v>121</v>
      </c>
      <c r="U316" s="14"/>
      <c r="V316" s="14"/>
      <c r="X316" s="14"/>
      <c r="Y316" s="14"/>
      <c r="Z316" s="13" t="s">
        <v>123</v>
      </c>
      <c r="AA316" s="14"/>
      <c r="AB316" s="14"/>
      <c r="AC316" s="14"/>
    </row>
    <row r="317" spans="1:32" ht="15.75" x14ac:dyDescent="0.25">
      <c r="E317" s="13" t="s">
        <v>124</v>
      </c>
      <c r="G317" s="14"/>
      <c r="H317" s="14"/>
      <c r="I317" s="14"/>
      <c r="J317" s="14"/>
      <c r="K317" s="14"/>
      <c r="L317" s="13" t="s">
        <v>124</v>
      </c>
      <c r="M317" s="13"/>
      <c r="N317" s="13"/>
      <c r="P317" s="14"/>
      <c r="R317" s="14"/>
      <c r="S317" s="13" t="s">
        <v>124</v>
      </c>
      <c r="U317" s="14"/>
      <c r="V317" s="14"/>
      <c r="X317" s="14"/>
      <c r="Y317" s="14"/>
      <c r="Z317" s="13" t="s">
        <v>124</v>
      </c>
      <c r="AA317" s="14"/>
      <c r="AB317" s="14"/>
      <c r="AC317" s="14"/>
    </row>
    <row r="319" spans="1:32" ht="32.25" customHeight="1" x14ac:dyDescent="0.55000000000000004">
      <c r="A319" s="75" t="s">
        <v>0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1"/>
      <c r="AE319" s="1"/>
      <c r="AF319" s="1"/>
    </row>
    <row r="320" spans="1:32" ht="21.75" customHeight="1" x14ac:dyDescent="0.4">
      <c r="A320" s="76" t="s">
        <v>1708</v>
      </c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2"/>
      <c r="AE320" s="2"/>
      <c r="AF320" s="2"/>
    </row>
    <row r="321" spans="1:32" s="5" customFormat="1" ht="20.25" customHeight="1" x14ac:dyDescent="0.35">
      <c r="A321" s="3" t="s">
        <v>1</v>
      </c>
      <c r="B321" s="4"/>
      <c r="C321" s="3"/>
      <c r="D321" s="3"/>
      <c r="F321" s="3" t="s">
        <v>836</v>
      </c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s="7" customFormat="1" ht="90" x14ac:dyDescent="0.25">
      <c r="A322" s="6" t="s">
        <v>3</v>
      </c>
      <c r="B322" s="6" t="s">
        <v>4</v>
      </c>
      <c r="C322" s="6" t="s">
        <v>5</v>
      </c>
      <c r="D322" s="6" t="s">
        <v>6</v>
      </c>
      <c r="E322" s="6" t="s">
        <v>7</v>
      </c>
      <c r="F322" s="6" t="s">
        <v>8</v>
      </c>
      <c r="G322" s="6" t="s">
        <v>9</v>
      </c>
      <c r="H322" s="6" t="s">
        <v>10</v>
      </c>
      <c r="I322" s="6" t="s">
        <v>11</v>
      </c>
      <c r="J322" s="6" t="s">
        <v>12</v>
      </c>
      <c r="K322" s="6" t="s">
        <v>13</v>
      </c>
      <c r="L322" s="6" t="s">
        <v>14</v>
      </c>
      <c r="M322" s="6" t="s">
        <v>15</v>
      </c>
      <c r="N322" s="6" t="s">
        <v>16</v>
      </c>
      <c r="O322" s="6" t="s">
        <v>17</v>
      </c>
      <c r="P322" s="6" t="s">
        <v>18</v>
      </c>
      <c r="Q322" s="6" t="s">
        <v>19</v>
      </c>
      <c r="R322" s="6" t="s">
        <v>20</v>
      </c>
      <c r="S322" s="6" t="s">
        <v>21</v>
      </c>
      <c r="T322" s="6" t="s">
        <v>22</v>
      </c>
      <c r="U322" s="6" t="s">
        <v>23</v>
      </c>
      <c r="V322" s="6" t="s">
        <v>24</v>
      </c>
      <c r="W322" s="6" t="s">
        <v>25</v>
      </c>
      <c r="X322" s="6" t="s">
        <v>26</v>
      </c>
      <c r="Y322" s="6" t="s">
        <v>27</v>
      </c>
      <c r="Z322" s="6" t="s">
        <v>28</v>
      </c>
      <c r="AA322" s="6" t="s">
        <v>29</v>
      </c>
      <c r="AB322" s="6" t="s">
        <v>30</v>
      </c>
    </row>
    <row r="323" spans="1:32" s="15" customFormat="1" x14ac:dyDescent="0.25">
      <c r="A323" s="17">
        <v>1</v>
      </c>
      <c r="B323" s="17" t="s">
        <v>815</v>
      </c>
      <c r="C323" s="17" t="s">
        <v>816</v>
      </c>
      <c r="D323" s="17" t="s">
        <v>817</v>
      </c>
      <c r="E323" s="17" t="s">
        <v>818</v>
      </c>
      <c r="F323" s="17" t="s">
        <v>35</v>
      </c>
      <c r="G323" s="17" t="s">
        <v>137</v>
      </c>
      <c r="H323" s="17">
        <v>798</v>
      </c>
      <c r="I323" s="17">
        <v>798</v>
      </c>
      <c r="J323" s="17">
        <v>0</v>
      </c>
      <c r="K323" s="17" t="s">
        <v>59</v>
      </c>
      <c r="L323" s="18">
        <v>44233.279999999999</v>
      </c>
      <c r="M323" s="18">
        <v>1334.84</v>
      </c>
      <c r="N323" s="18">
        <v>9854.8799999999992</v>
      </c>
      <c r="O323" s="18">
        <v>52080.2</v>
      </c>
      <c r="P323" s="18">
        <v>577.01</v>
      </c>
      <c r="Q323" s="18">
        <v>452.99</v>
      </c>
      <c r="R323" s="18">
        <v>0</v>
      </c>
      <c r="S323" s="18">
        <v>1030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44810.29</v>
      </c>
      <c r="Z323" s="18">
        <v>10307.870000000001</v>
      </c>
      <c r="AA323" s="18">
        <v>1334.84</v>
      </c>
      <c r="AB323" s="18">
        <v>53110.2</v>
      </c>
    </row>
    <row r="324" spans="1:32" s="15" customFormat="1" x14ac:dyDescent="0.25">
      <c r="A324" s="17">
        <v>2</v>
      </c>
      <c r="B324" s="17" t="s">
        <v>819</v>
      </c>
      <c r="C324" s="17" t="s">
        <v>816</v>
      </c>
      <c r="D324" s="17" t="s">
        <v>820</v>
      </c>
      <c r="E324" s="17" t="s">
        <v>821</v>
      </c>
      <c r="F324" s="17" t="s">
        <v>35</v>
      </c>
      <c r="G324" s="17" t="s">
        <v>590</v>
      </c>
      <c r="H324" s="17">
        <v>253922</v>
      </c>
      <c r="I324" s="17">
        <v>250562</v>
      </c>
      <c r="J324" s="17">
        <v>3360</v>
      </c>
      <c r="K324" s="17" t="s">
        <v>37</v>
      </c>
      <c r="L324" s="18">
        <v>183258.21</v>
      </c>
      <c r="M324" s="18">
        <v>17816.88</v>
      </c>
      <c r="N324" s="18">
        <v>10792.91</v>
      </c>
      <c r="O324" s="18">
        <v>211868</v>
      </c>
      <c r="P324" s="18">
        <v>19406.189999999999</v>
      </c>
      <c r="Q324" s="18">
        <v>1909.81</v>
      </c>
      <c r="R324" s="18">
        <v>1512</v>
      </c>
      <c r="S324" s="18">
        <v>22828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202664.4</v>
      </c>
      <c r="Z324" s="18">
        <v>12702.72</v>
      </c>
      <c r="AA324" s="18">
        <v>19328.88</v>
      </c>
      <c r="AB324" s="18">
        <v>234696</v>
      </c>
    </row>
    <row r="325" spans="1:32" s="15" customFormat="1" x14ac:dyDescent="0.25">
      <c r="A325" s="17">
        <v>3</v>
      </c>
      <c r="B325" s="17" t="s">
        <v>822</v>
      </c>
      <c r="C325" s="17" t="s">
        <v>816</v>
      </c>
      <c r="D325" s="17" t="s">
        <v>823</v>
      </c>
      <c r="E325" s="17" t="s">
        <v>824</v>
      </c>
      <c r="F325" s="17" t="s">
        <v>35</v>
      </c>
      <c r="G325" s="17" t="s">
        <v>41</v>
      </c>
      <c r="H325" s="17">
        <v>28254</v>
      </c>
      <c r="I325" s="17">
        <v>27771</v>
      </c>
      <c r="J325" s="17">
        <v>1449</v>
      </c>
      <c r="K325" s="17" t="s">
        <v>37</v>
      </c>
      <c r="L325" s="18">
        <v>30174.59</v>
      </c>
      <c r="M325" s="18">
        <v>11104.3</v>
      </c>
      <c r="N325" s="18">
        <v>1260.1099999999999</v>
      </c>
      <c r="O325" s="18">
        <v>245557.25</v>
      </c>
      <c r="P325" s="18">
        <v>9580.1</v>
      </c>
      <c r="Q325" s="18">
        <v>367.85</v>
      </c>
      <c r="R325" s="18">
        <v>652.04999999999995</v>
      </c>
      <c r="S325" s="18">
        <v>10600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39754.69</v>
      </c>
      <c r="Z325" s="18">
        <v>1627.96</v>
      </c>
      <c r="AA325" s="18">
        <v>11756.35</v>
      </c>
      <c r="AB325" s="18">
        <v>256157.25</v>
      </c>
    </row>
    <row r="326" spans="1:32" s="15" customFormat="1" x14ac:dyDescent="0.25">
      <c r="A326" s="17">
        <v>4</v>
      </c>
      <c r="B326" s="17" t="s">
        <v>825</v>
      </c>
      <c r="C326" s="17" t="s">
        <v>816</v>
      </c>
      <c r="D326" s="17" t="s">
        <v>826</v>
      </c>
      <c r="E326" s="17" t="s">
        <v>827</v>
      </c>
      <c r="F326" s="17" t="s">
        <v>35</v>
      </c>
      <c r="G326" s="17" t="s">
        <v>590</v>
      </c>
      <c r="H326" s="17">
        <v>26228</v>
      </c>
      <c r="I326" s="17">
        <v>19618</v>
      </c>
      <c r="J326" s="17">
        <v>6610</v>
      </c>
      <c r="K326" s="17" t="s">
        <v>37</v>
      </c>
      <c r="L326" s="18">
        <v>132813.63</v>
      </c>
      <c r="M326" s="18">
        <v>6271.65</v>
      </c>
      <c r="N326" s="18">
        <v>4223.72</v>
      </c>
      <c r="O326" s="18">
        <v>143309</v>
      </c>
      <c r="P326" s="18">
        <v>39055.4</v>
      </c>
      <c r="Q326" s="18">
        <v>2600.1</v>
      </c>
      <c r="R326" s="18">
        <v>2974.5</v>
      </c>
      <c r="S326" s="18">
        <v>44630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18">
        <v>171869.03</v>
      </c>
      <c r="Z326" s="18">
        <v>6823.82</v>
      </c>
      <c r="AA326" s="18">
        <v>9246.15</v>
      </c>
      <c r="AB326" s="18">
        <v>187939</v>
      </c>
    </row>
    <row r="327" spans="1:32" s="15" customFormat="1" x14ac:dyDescent="0.25">
      <c r="A327" s="17">
        <v>5</v>
      </c>
      <c r="B327" s="17" t="s">
        <v>819</v>
      </c>
      <c r="C327" s="17" t="s">
        <v>816</v>
      </c>
      <c r="D327" s="17" t="s">
        <v>828</v>
      </c>
      <c r="E327" s="17" t="s">
        <v>829</v>
      </c>
      <c r="F327" s="17" t="s">
        <v>35</v>
      </c>
      <c r="G327" s="17" t="s">
        <v>45</v>
      </c>
      <c r="H327" s="17">
        <v>59776</v>
      </c>
      <c r="I327" s="17">
        <v>56668</v>
      </c>
      <c r="J327" s="17">
        <v>3108</v>
      </c>
      <c r="K327" s="17" t="s">
        <v>37</v>
      </c>
      <c r="L327" s="18">
        <v>186973.92</v>
      </c>
      <c r="M327" s="18">
        <v>3253.95</v>
      </c>
      <c r="N327" s="18">
        <v>5545.13</v>
      </c>
      <c r="O327" s="18">
        <v>195773</v>
      </c>
      <c r="P327" s="18">
        <v>19167.650000000001</v>
      </c>
      <c r="Q327" s="18">
        <v>1836.75</v>
      </c>
      <c r="R327" s="18">
        <v>1398.6</v>
      </c>
      <c r="S327" s="18">
        <v>22403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18">
        <v>206141.57</v>
      </c>
      <c r="Z327" s="18">
        <v>7381.88</v>
      </c>
      <c r="AA327" s="18">
        <v>4652.55</v>
      </c>
      <c r="AB327" s="18">
        <v>218176</v>
      </c>
    </row>
    <row r="328" spans="1:32" s="15" customFormat="1" x14ac:dyDescent="0.25">
      <c r="A328" s="17">
        <v>6</v>
      </c>
      <c r="B328" s="17" t="s">
        <v>819</v>
      </c>
      <c r="C328" s="17" t="s">
        <v>816</v>
      </c>
      <c r="D328" s="17" t="s">
        <v>830</v>
      </c>
      <c r="E328" s="17" t="s">
        <v>831</v>
      </c>
      <c r="F328" s="17" t="s">
        <v>35</v>
      </c>
      <c r="G328" s="17" t="s">
        <v>215</v>
      </c>
      <c r="H328" s="17">
        <v>28850</v>
      </c>
      <c r="I328" s="17">
        <v>28850</v>
      </c>
      <c r="J328" s="17">
        <v>0</v>
      </c>
      <c r="K328" s="17" t="s">
        <v>59</v>
      </c>
      <c r="L328" s="18">
        <v>20915.919999999998</v>
      </c>
      <c r="M328" s="18">
        <v>77.959999999999994</v>
      </c>
      <c r="N328" s="18">
        <v>2848.12</v>
      </c>
      <c r="O328" s="18">
        <v>23842</v>
      </c>
      <c r="P328" s="18">
        <v>852.04</v>
      </c>
      <c r="Q328" s="18">
        <v>205.96</v>
      </c>
      <c r="R328" s="18">
        <v>0</v>
      </c>
      <c r="S328" s="18">
        <v>1058</v>
      </c>
      <c r="T328" s="18">
        <v>0</v>
      </c>
      <c r="U328" s="18">
        <v>0</v>
      </c>
      <c r="V328" s="18">
        <v>0</v>
      </c>
      <c r="W328" s="18">
        <v>0</v>
      </c>
      <c r="X328" s="18"/>
      <c r="Y328" s="18">
        <v>21767.96</v>
      </c>
      <c r="Z328" s="18">
        <v>3054.08</v>
      </c>
      <c r="AA328" s="18">
        <v>77.959999999999994</v>
      </c>
      <c r="AB328" s="18">
        <v>24900</v>
      </c>
    </row>
    <row r="329" spans="1:32" s="15" customFormat="1" x14ac:dyDescent="0.25">
      <c r="A329" s="17">
        <v>7</v>
      </c>
      <c r="B329" s="17" t="s">
        <v>815</v>
      </c>
      <c r="C329" s="17" t="s">
        <v>816</v>
      </c>
      <c r="D329" s="17" t="s">
        <v>832</v>
      </c>
      <c r="E329" s="17" t="s">
        <v>833</v>
      </c>
      <c r="F329" s="17" t="s">
        <v>35</v>
      </c>
      <c r="G329" s="17" t="s">
        <v>63</v>
      </c>
      <c r="H329" s="17">
        <v>9910</v>
      </c>
      <c r="I329" s="17">
        <v>9910</v>
      </c>
      <c r="J329" s="17">
        <v>0</v>
      </c>
      <c r="K329" s="17" t="s">
        <v>59</v>
      </c>
      <c r="L329" s="18">
        <v>24119.21</v>
      </c>
      <c r="M329" s="18">
        <v>158.44</v>
      </c>
      <c r="N329" s="18">
        <v>3970.35</v>
      </c>
      <c r="O329" s="18">
        <v>28248</v>
      </c>
      <c r="P329" s="18">
        <v>852.2</v>
      </c>
      <c r="Q329" s="18">
        <v>238.8</v>
      </c>
      <c r="R329" s="18">
        <v>0</v>
      </c>
      <c r="S329" s="18">
        <v>1091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24971.41</v>
      </c>
      <c r="Z329" s="18">
        <v>4209.1499999999996</v>
      </c>
      <c r="AA329" s="18">
        <v>158.44</v>
      </c>
      <c r="AB329" s="18">
        <v>29339</v>
      </c>
    </row>
    <row r="330" spans="1:32" s="15" customFormat="1" x14ac:dyDescent="0.25">
      <c r="A330" s="17">
        <v>8</v>
      </c>
      <c r="B330" s="17" t="s">
        <v>819</v>
      </c>
      <c r="C330" s="17" t="s">
        <v>816</v>
      </c>
      <c r="D330" s="17" t="s">
        <v>834</v>
      </c>
      <c r="E330" s="17" t="s">
        <v>835</v>
      </c>
      <c r="F330" s="17" t="s">
        <v>35</v>
      </c>
      <c r="G330" s="17" t="s">
        <v>63</v>
      </c>
      <c r="H330" s="17">
        <v>24594</v>
      </c>
      <c r="I330" s="17">
        <v>24275</v>
      </c>
      <c r="J330" s="17">
        <v>957</v>
      </c>
      <c r="K330" s="17" t="s">
        <v>37</v>
      </c>
      <c r="L330" s="18">
        <v>138603.57</v>
      </c>
      <c r="M330" s="18">
        <v>9429</v>
      </c>
      <c r="N330" s="18">
        <v>21332.43</v>
      </c>
      <c r="O330" s="18">
        <f>1413631-1244266</f>
        <v>169365</v>
      </c>
      <c r="P330" s="18">
        <v>7519.34</v>
      </c>
      <c r="Q330" s="18">
        <v>1449.01</v>
      </c>
      <c r="R330" s="18">
        <v>430.65</v>
      </c>
      <c r="S330" s="18">
        <v>9399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146122.91</v>
      </c>
      <c r="Z330" s="18">
        <v>22781.439999999999</v>
      </c>
      <c r="AA330" s="18">
        <v>9859.65</v>
      </c>
      <c r="AB330" s="18">
        <f>1423030-1244266</f>
        <v>178764</v>
      </c>
    </row>
    <row r="331" spans="1:32" s="15" customFormat="1" x14ac:dyDescent="0.25">
      <c r="A331" s="17">
        <v>9</v>
      </c>
      <c r="B331" s="17" t="s">
        <v>836</v>
      </c>
      <c r="C331" s="17" t="s">
        <v>816</v>
      </c>
      <c r="D331" s="17" t="s">
        <v>1705</v>
      </c>
      <c r="E331" s="17" t="s">
        <v>1706</v>
      </c>
      <c r="F331" s="17" t="s">
        <v>35</v>
      </c>
      <c r="G331" s="17" t="s">
        <v>1707</v>
      </c>
      <c r="H331" s="17">
        <v>730</v>
      </c>
      <c r="I331" s="17">
        <v>730</v>
      </c>
      <c r="J331" s="17">
        <v>0</v>
      </c>
      <c r="K331" s="17" t="s">
        <v>59</v>
      </c>
      <c r="L331" s="18">
        <v>907.45</v>
      </c>
      <c r="M331" s="18">
        <v>0</v>
      </c>
      <c r="N331" s="18">
        <v>7.55</v>
      </c>
      <c r="O331" s="18">
        <v>915</v>
      </c>
      <c r="P331" s="18">
        <v>302.33999999999997</v>
      </c>
      <c r="Q331" s="18">
        <v>7.66</v>
      </c>
      <c r="R331" s="18">
        <v>0</v>
      </c>
      <c r="S331" s="18">
        <v>310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1209.79</v>
      </c>
      <c r="Z331" s="18">
        <v>15.21</v>
      </c>
      <c r="AA331" s="18">
        <v>0</v>
      </c>
      <c r="AB331" s="18">
        <v>1225</v>
      </c>
    </row>
    <row r="332" spans="1:32" s="22" customFormat="1" x14ac:dyDescent="0.25">
      <c r="A332" s="19"/>
      <c r="B332" s="19"/>
      <c r="C332" s="10" t="s">
        <v>71</v>
      </c>
      <c r="D332" s="19"/>
      <c r="E332" s="19"/>
      <c r="F332" s="19"/>
      <c r="G332" s="19"/>
      <c r="H332" s="19"/>
      <c r="I332" s="19"/>
      <c r="J332" s="19">
        <f>SUM(J323:J331)</f>
        <v>15484</v>
      </c>
      <c r="K332" s="19"/>
      <c r="L332" s="20">
        <f t="shared" ref="L332:AB332" si="78">SUM(L323:L331)</f>
        <v>761999.78</v>
      </c>
      <c r="M332" s="20">
        <f t="shared" si="78"/>
        <v>49447.02</v>
      </c>
      <c r="N332" s="20">
        <f t="shared" si="78"/>
        <v>59835.200000000004</v>
      </c>
      <c r="O332" s="20">
        <f t="shared" si="78"/>
        <v>1070957.45</v>
      </c>
      <c r="P332" s="20">
        <f t="shared" si="78"/>
        <v>97312.26999999999</v>
      </c>
      <c r="Q332" s="20">
        <f t="shared" si="78"/>
        <v>9068.93</v>
      </c>
      <c r="R332" s="20">
        <f t="shared" si="78"/>
        <v>6967.7999999999993</v>
      </c>
      <c r="S332" s="20">
        <f t="shared" si="78"/>
        <v>113349</v>
      </c>
      <c r="T332" s="20">
        <f t="shared" si="78"/>
        <v>0</v>
      </c>
      <c r="U332" s="20">
        <f t="shared" si="78"/>
        <v>0</v>
      </c>
      <c r="V332" s="20">
        <f t="shared" si="78"/>
        <v>0</v>
      </c>
      <c r="W332" s="20">
        <f t="shared" si="78"/>
        <v>0</v>
      </c>
      <c r="X332" s="20">
        <f t="shared" si="78"/>
        <v>0</v>
      </c>
      <c r="Y332" s="20">
        <f t="shared" si="78"/>
        <v>859312.05</v>
      </c>
      <c r="Z332" s="20">
        <f t="shared" si="78"/>
        <v>68904.13</v>
      </c>
      <c r="AA332" s="20">
        <f t="shared" si="78"/>
        <v>56414.820000000007</v>
      </c>
      <c r="AB332" s="20">
        <f t="shared" si="78"/>
        <v>1184306.45</v>
      </c>
    </row>
    <row r="333" spans="1:32" s="15" customFormat="1" x14ac:dyDescent="0.25">
      <c r="A333" s="17">
        <v>1</v>
      </c>
      <c r="B333" s="17" t="s">
        <v>825</v>
      </c>
      <c r="C333" s="17" t="s">
        <v>816</v>
      </c>
      <c r="D333" s="17" t="s">
        <v>837</v>
      </c>
      <c r="E333" s="17" t="s">
        <v>838</v>
      </c>
      <c r="F333" s="17" t="s">
        <v>75</v>
      </c>
      <c r="G333" s="17" t="s">
        <v>76</v>
      </c>
      <c r="H333" s="17">
        <v>24445</v>
      </c>
      <c r="I333" s="17">
        <v>24285</v>
      </c>
      <c r="J333" s="17">
        <v>160</v>
      </c>
      <c r="K333" s="17" t="s">
        <v>37</v>
      </c>
      <c r="L333" s="18">
        <v>45395.6</v>
      </c>
      <c r="M333" s="18">
        <v>3584.2</v>
      </c>
      <c r="N333" s="18">
        <v>6863.2</v>
      </c>
      <c r="O333" s="18">
        <v>55843</v>
      </c>
      <c r="P333" s="18">
        <v>1399.22</v>
      </c>
      <c r="Q333" s="18">
        <v>480.02</v>
      </c>
      <c r="R333" s="18">
        <v>95.76</v>
      </c>
      <c r="S333" s="18">
        <v>1975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46794.82</v>
      </c>
      <c r="Z333" s="18">
        <v>7343.22</v>
      </c>
      <c r="AA333" s="18">
        <v>3679.96</v>
      </c>
      <c r="AB333" s="18">
        <v>57818</v>
      </c>
    </row>
    <row r="334" spans="1:32" s="15" customFormat="1" x14ac:dyDescent="0.25">
      <c r="A334" s="17">
        <v>2</v>
      </c>
      <c r="B334" s="17" t="s">
        <v>825</v>
      </c>
      <c r="C334" s="17" t="s">
        <v>816</v>
      </c>
      <c r="D334" s="17" t="s">
        <v>839</v>
      </c>
      <c r="E334" s="17" t="s">
        <v>840</v>
      </c>
      <c r="F334" s="17" t="s">
        <v>75</v>
      </c>
      <c r="G334" s="17" t="s">
        <v>76</v>
      </c>
      <c r="H334" s="17">
        <v>15604</v>
      </c>
      <c r="I334" s="17">
        <v>15520</v>
      </c>
      <c r="J334" s="17">
        <v>84</v>
      </c>
      <c r="K334" s="17" t="s">
        <v>37</v>
      </c>
      <c r="L334" s="18">
        <v>22179.34</v>
      </c>
      <c r="M334" s="18">
        <v>1459.67</v>
      </c>
      <c r="N334" s="18">
        <v>3468.99</v>
      </c>
      <c r="O334" s="18">
        <v>27108</v>
      </c>
      <c r="P334" s="18">
        <v>853.45</v>
      </c>
      <c r="Q334" s="18">
        <v>232.28</v>
      </c>
      <c r="R334" s="18">
        <v>50.27</v>
      </c>
      <c r="S334" s="18">
        <v>1136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18">
        <v>23032.79</v>
      </c>
      <c r="Z334" s="18">
        <v>3701.27</v>
      </c>
      <c r="AA334" s="18">
        <v>1509.94</v>
      </c>
      <c r="AB334" s="18">
        <v>28244</v>
      </c>
    </row>
    <row r="335" spans="1:32" s="15" customFormat="1" x14ac:dyDescent="0.25">
      <c r="A335" s="17">
        <v>3</v>
      </c>
      <c r="B335" s="17" t="s">
        <v>825</v>
      </c>
      <c r="C335" s="17" t="s">
        <v>816</v>
      </c>
      <c r="D335" s="17" t="s">
        <v>841</v>
      </c>
      <c r="E335" s="17" t="s">
        <v>842</v>
      </c>
      <c r="F335" s="17" t="s">
        <v>75</v>
      </c>
      <c r="G335" s="17" t="s">
        <v>76</v>
      </c>
      <c r="H335" s="17">
        <v>3465</v>
      </c>
      <c r="I335" s="17">
        <v>3348</v>
      </c>
      <c r="J335" s="17">
        <v>117</v>
      </c>
      <c r="K335" s="17" t="s">
        <v>37</v>
      </c>
      <c r="L335" s="18">
        <v>27081.24</v>
      </c>
      <c r="M335" s="18">
        <v>1894.32</v>
      </c>
      <c r="N335" s="18">
        <v>4013.44</v>
      </c>
      <c r="O335" s="18">
        <v>32989</v>
      </c>
      <c r="P335" s="18">
        <v>1121.5999999999999</v>
      </c>
      <c r="Q335" s="18">
        <v>283.38</v>
      </c>
      <c r="R335" s="18">
        <v>70.02</v>
      </c>
      <c r="S335" s="18">
        <v>1475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18">
        <v>28202.84</v>
      </c>
      <c r="Z335" s="18">
        <v>4296.82</v>
      </c>
      <c r="AA335" s="18">
        <v>1964.34</v>
      </c>
      <c r="AB335" s="18">
        <v>34464</v>
      </c>
    </row>
    <row r="336" spans="1:32" s="15" customFormat="1" x14ac:dyDescent="0.25">
      <c r="A336" s="17">
        <v>4</v>
      </c>
      <c r="B336" s="17" t="s">
        <v>819</v>
      </c>
      <c r="C336" s="17" t="s">
        <v>816</v>
      </c>
      <c r="D336" s="17" t="s">
        <v>843</v>
      </c>
      <c r="E336" s="17" t="s">
        <v>844</v>
      </c>
      <c r="F336" s="17" t="s">
        <v>75</v>
      </c>
      <c r="G336" s="17" t="s">
        <v>845</v>
      </c>
      <c r="H336" s="17">
        <v>2579</v>
      </c>
      <c r="I336" s="17">
        <v>2467</v>
      </c>
      <c r="J336" s="17">
        <v>112</v>
      </c>
      <c r="K336" s="17" t="s">
        <v>37</v>
      </c>
      <c r="L336" s="18">
        <v>41915.9</v>
      </c>
      <c r="M336" s="18">
        <v>712.13</v>
      </c>
      <c r="N336" s="18">
        <v>4858.97</v>
      </c>
      <c r="O336" s="18">
        <v>47487</v>
      </c>
      <c r="P336" s="18">
        <v>1522.51</v>
      </c>
      <c r="Q336" s="18">
        <v>419.46</v>
      </c>
      <c r="R336" s="18">
        <v>67.03</v>
      </c>
      <c r="S336" s="18">
        <v>2009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18">
        <v>43438.41</v>
      </c>
      <c r="Z336" s="18">
        <v>5278.43</v>
      </c>
      <c r="AA336" s="18">
        <v>779.16</v>
      </c>
      <c r="AB336" s="18">
        <v>49496</v>
      </c>
    </row>
    <row r="337" spans="1:29" s="15" customFormat="1" x14ac:dyDescent="0.25">
      <c r="A337" s="17">
        <v>5</v>
      </c>
      <c r="B337" s="17" t="s">
        <v>815</v>
      </c>
      <c r="C337" s="17" t="s">
        <v>816</v>
      </c>
      <c r="D337" s="17" t="s">
        <v>846</v>
      </c>
      <c r="E337" s="17" t="s">
        <v>847</v>
      </c>
      <c r="F337" s="17" t="s">
        <v>75</v>
      </c>
      <c r="G337" s="17" t="s">
        <v>76</v>
      </c>
      <c r="H337" s="17">
        <v>29593</v>
      </c>
      <c r="I337" s="17">
        <v>29593</v>
      </c>
      <c r="J337" s="17">
        <v>170</v>
      </c>
      <c r="K337" s="17" t="s">
        <v>848</v>
      </c>
      <c r="L337" s="18">
        <v>55682.21</v>
      </c>
      <c r="M337" s="18">
        <v>4030.19</v>
      </c>
      <c r="N337" s="18">
        <v>13072.6</v>
      </c>
      <c r="O337" s="18">
        <v>72785</v>
      </c>
      <c r="P337" s="18">
        <v>1533.49</v>
      </c>
      <c r="Q337" s="18">
        <v>589.77</v>
      </c>
      <c r="R337" s="18">
        <v>101.74</v>
      </c>
      <c r="S337" s="18">
        <v>2225</v>
      </c>
      <c r="T337" s="18">
        <v>0</v>
      </c>
      <c r="U337" s="18">
        <v>0</v>
      </c>
      <c r="V337" s="18">
        <v>0</v>
      </c>
      <c r="W337" s="18">
        <v>0</v>
      </c>
      <c r="X337" s="18"/>
      <c r="Y337" s="18">
        <v>57215.7</v>
      </c>
      <c r="Z337" s="18">
        <v>13662.37</v>
      </c>
      <c r="AA337" s="18">
        <v>4131.93</v>
      </c>
      <c r="AB337" s="18">
        <v>75010</v>
      </c>
    </row>
    <row r="338" spans="1:29" s="15" customFormat="1" x14ac:dyDescent="0.25">
      <c r="A338" s="17">
        <v>6</v>
      </c>
      <c r="B338" s="17" t="s">
        <v>819</v>
      </c>
      <c r="C338" s="17" t="s">
        <v>816</v>
      </c>
      <c r="D338" s="17" t="s">
        <v>849</v>
      </c>
      <c r="E338" s="17" t="s">
        <v>850</v>
      </c>
      <c r="F338" s="17" t="s">
        <v>75</v>
      </c>
      <c r="G338" s="17" t="s">
        <v>76</v>
      </c>
      <c r="H338" s="17">
        <v>3151</v>
      </c>
      <c r="I338" s="17">
        <v>2995</v>
      </c>
      <c r="J338" s="17">
        <v>156</v>
      </c>
      <c r="K338" s="17" t="s">
        <v>37</v>
      </c>
      <c r="L338" s="18">
        <v>74596.41</v>
      </c>
      <c r="M338" s="18">
        <v>4693.74</v>
      </c>
      <c r="N338" s="18">
        <v>20371.849999999999</v>
      </c>
      <c r="O338" s="18">
        <v>99662</v>
      </c>
      <c r="P338" s="18">
        <v>1620.09</v>
      </c>
      <c r="Q338" s="18">
        <v>785.54</v>
      </c>
      <c r="R338" s="18">
        <v>93.37</v>
      </c>
      <c r="S338" s="18">
        <v>2499</v>
      </c>
      <c r="T338" s="18">
        <v>0</v>
      </c>
      <c r="U338" s="18">
        <v>0</v>
      </c>
      <c r="V338" s="18">
        <v>0</v>
      </c>
      <c r="W338" s="18">
        <v>0</v>
      </c>
      <c r="X338" s="18"/>
      <c r="Y338" s="18">
        <v>76216.5</v>
      </c>
      <c r="Z338" s="18">
        <v>21157.39</v>
      </c>
      <c r="AA338" s="18">
        <v>4787.1099999999997</v>
      </c>
      <c r="AB338" s="18">
        <v>102161</v>
      </c>
    </row>
    <row r="339" spans="1:29" s="15" customFormat="1" x14ac:dyDescent="0.25">
      <c r="A339" s="17">
        <v>7</v>
      </c>
      <c r="B339" s="17" t="s">
        <v>822</v>
      </c>
      <c r="C339" s="17" t="s">
        <v>816</v>
      </c>
      <c r="D339" s="17" t="s">
        <v>851</v>
      </c>
      <c r="E339" s="17" t="s">
        <v>852</v>
      </c>
      <c r="F339" s="17" t="s">
        <v>75</v>
      </c>
      <c r="G339" s="17" t="s">
        <v>516</v>
      </c>
      <c r="H339" s="17">
        <v>33633</v>
      </c>
      <c r="I339" s="17">
        <v>33326</v>
      </c>
      <c r="J339" s="17">
        <v>307</v>
      </c>
      <c r="K339" s="17" t="s">
        <v>37</v>
      </c>
      <c r="L339" s="18">
        <v>49968.639999999999</v>
      </c>
      <c r="M339" s="18">
        <v>3966.97</v>
      </c>
      <c r="N339" s="18">
        <v>6581.39</v>
      </c>
      <c r="O339" s="18">
        <v>60517</v>
      </c>
      <c r="P339" s="18">
        <v>2454.73</v>
      </c>
      <c r="Q339" s="18">
        <v>527.53</v>
      </c>
      <c r="R339" s="18">
        <v>183.74</v>
      </c>
      <c r="S339" s="18">
        <v>3166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52423.37</v>
      </c>
      <c r="Z339" s="18">
        <v>7108.92</v>
      </c>
      <c r="AA339" s="18">
        <v>4150.71</v>
      </c>
      <c r="AB339" s="18">
        <v>63683</v>
      </c>
    </row>
    <row r="340" spans="1:29" s="15" customFormat="1" x14ac:dyDescent="0.25">
      <c r="A340" s="17">
        <v>8</v>
      </c>
      <c r="B340" s="17" t="s">
        <v>825</v>
      </c>
      <c r="C340" s="17" t="s">
        <v>816</v>
      </c>
      <c r="D340" s="17" t="s">
        <v>853</v>
      </c>
      <c r="E340" s="17" t="s">
        <v>854</v>
      </c>
      <c r="F340" s="17" t="s">
        <v>75</v>
      </c>
      <c r="G340" s="17" t="s">
        <v>76</v>
      </c>
      <c r="H340" s="17">
        <v>1525</v>
      </c>
      <c r="I340" s="17">
        <v>1448</v>
      </c>
      <c r="J340" s="17">
        <v>77</v>
      </c>
      <c r="K340" s="17" t="s">
        <v>37</v>
      </c>
      <c r="L340" s="18">
        <v>19467.080000000002</v>
      </c>
      <c r="M340" s="18">
        <v>996.16</v>
      </c>
      <c r="N340" s="18">
        <v>2726.76</v>
      </c>
      <c r="O340" s="18">
        <v>23190</v>
      </c>
      <c r="P340" s="18">
        <v>896.84</v>
      </c>
      <c r="Q340" s="18">
        <v>200.08</v>
      </c>
      <c r="R340" s="18">
        <v>46.08</v>
      </c>
      <c r="S340" s="18">
        <v>1143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20363.919999999998</v>
      </c>
      <c r="Z340" s="18">
        <v>2926.84</v>
      </c>
      <c r="AA340" s="18">
        <v>1042.24</v>
      </c>
      <c r="AB340" s="18">
        <v>24333</v>
      </c>
    </row>
    <row r="341" spans="1:29" s="15" customFormat="1" x14ac:dyDescent="0.25">
      <c r="A341" s="17">
        <v>9</v>
      </c>
      <c r="B341" s="17" t="s">
        <v>815</v>
      </c>
      <c r="C341" s="17" t="s">
        <v>816</v>
      </c>
      <c r="D341" s="17" t="s">
        <v>855</v>
      </c>
      <c r="E341" s="17" t="s">
        <v>856</v>
      </c>
      <c r="F341" s="17" t="s">
        <v>75</v>
      </c>
      <c r="G341" s="17" t="s">
        <v>857</v>
      </c>
      <c r="H341" s="17">
        <v>0</v>
      </c>
      <c r="I341" s="17">
        <v>0</v>
      </c>
      <c r="J341" s="17">
        <v>0</v>
      </c>
      <c r="K341" s="17" t="s">
        <v>59</v>
      </c>
      <c r="L341" s="18">
        <v>129267.74</v>
      </c>
      <c r="M341" s="18">
        <v>4293.96</v>
      </c>
      <c r="N341" s="18">
        <v>16921.3</v>
      </c>
      <c r="O341" s="18">
        <v>150483</v>
      </c>
      <c r="P341" s="18">
        <v>249.54</v>
      </c>
      <c r="Q341" s="18">
        <v>1309.46</v>
      </c>
      <c r="R341" s="18">
        <v>0</v>
      </c>
      <c r="S341" s="18">
        <v>1559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129517.28</v>
      </c>
      <c r="Z341" s="18">
        <v>18230.759999999998</v>
      </c>
      <c r="AA341" s="18">
        <v>4293.96</v>
      </c>
      <c r="AB341" s="18">
        <v>152042</v>
      </c>
    </row>
    <row r="342" spans="1:29" s="15" customFormat="1" x14ac:dyDescent="0.25">
      <c r="A342" s="17">
        <v>10</v>
      </c>
      <c r="B342" s="17" t="s">
        <v>815</v>
      </c>
      <c r="C342" s="17" t="s">
        <v>816</v>
      </c>
      <c r="D342" s="17" t="s">
        <v>858</v>
      </c>
      <c r="E342" s="17" t="s">
        <v>859</v>
      </c>
      <c r="F342" s="17" t="s">
        <v>75</v>
      </c>
      <c r="G342" s="17" t="s">
        <v>857</v>
      </c>
      <c r="H342" s="17">
        <v>2</v>
      </c>
      <c r="I342" s="17">
        <v>2</v>
      </c>
      <c r="J342" s="17">
        <v>720</v>
      </c>
      <c r="K342" s="17" t="s">
        <v>107</v>
      </c>
      <c r="L342" s="18">
        <v>131315.67000000001</v>
      </c>
      <c r="M342" s="18">
        <v>3574.41</v>
      </c>
      <c r="N342" s="18">
        <v>14560.92</v>
      </c>
      <c r="O342" s="18">
        <v>149451</v>
      </c>
      <c r="P342" s="18">
        <v>5419.34</v>
      </c>
      <c r="Q342" s="18">
        <v>1322.74</v>
      </c>
      <c r="R342" s="18">
        <v>430.92</v>
      </c>
      <c r="S342" s="18">
        <v>7173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18">
        <v>136735.01</v>
      </c>
      <c r="Z342" s="18">
        <v>15883.66</v>
      </c>
      <c r="AA342" s="18">
        <v>4005.33</v>
      </c>
      <c r="AB342" s="18">
        <v>156624</v>
      </c>
    </row>
    <row r="343" spans="1:29" s="15" customFormat="1" x14ac:dyDescent="0.25">
      <c r="A343" s="17">
        <v>11</v>
      </c>
      <c r="B343" s="17" t="s">
        <v>819</v>
      </c>
      <c r="C343" s="17" t="s">
        <v>816</v>
      </c>
      <c r="D343" s="17" t="s">
        <v>860</v>
      </c>
      <c r="E343" s="17" t="s">
        <v>861</v>
      </c>
      <c r="F343" s="17" t="s">
        <v>75</v>
      </c>
      <c r="G343" s="17" t="s">
        <v>862</v>
      </c>
      <c r="H343" s="17">
        <v>0</v>
      </c>
      <c r="I343" s="17">
        <v>0</v>
      </c>
      <c r="J343" s="17">
        <v>720</v>
      </c>
      <c r="K343" s="17" t="s">
        <v>107</v>
      </c>
      <c r="L343" s="18">
        <v>121524.35</v>
      </c>
      <c r="M343" s="18">
        <v>4293.96</v>
      </c>
      <c r="N343" s="18">
        <v>15704.69</v>
      </c>
      <c r="O343" s="18">
        <v>141523</v>
      </c>
      <c r="P343" s="18">
        <v>5420.05</v>
      </c>
      <c r="Q343" s="18">
        <v>1232.03</v>
      </c>
      <c r="R343" s="18">
        <v>430.92</v>
      </c>
      <c r="S343" s="18">
        <v>7083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126944.4</v>
      </c>
      <c r="Z343" s="18">
        <v>16936.72</v>
      </c>
      <c r="AA343" s="18">
        <v>4724.88</v>
      </c>
      <c r="AB343" s="18">
        <v>148606</v>
      </c>
    </row>
    <row r="344" spans="1:29" s="15" customFormat="1" x14ac:dyDescent="0.25">
      <c r="A344" s="17">
        <v>12</v>
      </c>
      <c r="B344" s="17" t="s">
        <v>819</v>
      </c>
      <c r="C344" s="17" t="s">
        <v>816</v>
      </c>
      <c r="D344" s="17" t="s">
        <v>863</v>
      </c>
      <c r="E344" s="17" t="s">
        <v>864</v>
      </c>
      <c r="F344" s="17" t="s">
        <v>75</v>
      </c>
      <c r="G344" s="17" t="s">
        <v>862</v>
      </c>
      <c r="H344" s="17">
        <v>0</v>
      </c>
      <c r="I344" s="17">
        <v>0</v>
      </c>
      <c r="J344" s="17">
        <v>720</v>
      </c>
      <c r="K344" s="17" t="s">
        <v>107</v>
      </c>
      <c r="L344" s="18">
        <v>148189.88</v>
      </c>
      <c r="M344" s="18">
        <v>7051.92</v>
      </c>
      <c r="N344" s="18">
        <v>16928.2</v>
      </c>
      <c r="O344" s="18">
        <v>172170</v>
      </c>
      <c r="P344" s="18">
        <v>5419.82</v>
      </c>
      <c r="Q344" s="18">
        <v>1526.26</v>
      </c>
      <c r="R344" s="18">
        <v>430.92</v>
      </c>
      <c r="S344" s="18">
        <v>7377</v>
      </c>
      <c r="T344" s="18">
        <v>0</v>
      </c>
      <c r="U344" s="18">
        <v>0</v>
      </c>
      <c r="V344" s="18">
        <v>0</v>
      </c>
      <c r="W344" s="18">
        <v>0</v>
      </c>
      <c r="X344" s="18"/>
      <c r="Y344" s="18">
        <v>153609.70000000001</v>
      </c>
      <c r="Z344" s="18">
        <v>18454.46</v>
      </c>
      <c r="AA344" s="18">
        <v>7482.84</v>
      </c>
      <c r="AB344" s="18">
        <v>179547</v>
      </c>
    </row>
    <row r="345" spans="1:29" s="15" customFormat="1" x14ac:dyDescent="0.25">
      <c r="A345" s="17">
        <v>13</v>
      </c>
      <c r="B345" s="17" t="s">
        <v>822</v>
      </c>
      <c r="C345" s="17" t="s">
        <v>816</v>
      </c>
      <c r="D345" s="17" t="s">
        <v>865</v>
      </c>
      <c r="E345" s="17" t="s">
        <v>866</v>
      </c>
      <c r="F345" s="17" t="s">
        <v>75</v>
      </c>
      <c r="G345" s="17" t="s">
        <v>867</v>
      </c>
      <c r="H345" s="17">
        <v>0</v>
      </c>
      <c r="I345" s="17">
        <v>0</v>
      </c>
      <c r="J345" s="17">
        <v>720</v>
      </c>
      <c r="K345" s="17" t="s">
        <v>107</v>
      </c>
      <c r="L345" s="18">
        <v>122004.49</v>
      </c>
      <c r="M345" s="18">
        <v>4293.96</v>
      </c>
      <c r="N345" s="18">
        <v>15720.55</v>
      </c>
      <c r="O345" s="18">
        <v>142019</v>
      </c>
      <c r="P345" s="18">
        <v>5419.25</v>
      </c>
      <c r="Q345" s="18">
        <v>1236.83</v>
      </c>
      <c r="R345" s="18">
        <v>430.92</v>
      </c>
      <c r="S345" s="18">
        <v>7087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127423.74</v>
      </c>
      <c r="Z345" s="18">
        <v>16957.38</v>
      </c>
      <c r="AA345" s="18">
        <v>4724.88</v>
      </c>
      <c r="AB345" s="18">
        <v>149106</v>
      </c>
    </row>
    <row r="346" spans="1:29" s="12" customFormat="1" x14ac:dyDescent="0.25">
      <c r="A346" s="10"/>
      <c r="B346" s="10"/>
      <c r="C346" s="10" t="s">
        <v>71</v>
      </c>
      <c r="D346" s="10"/>
      <c r="E346" s="10"/>
      <c r="F346" s="10"/>
      <c r="G346" s="10"/>
      <c r="H346" s="10"/>
      <c r="I346" s="10"/>
      <c r="J346" s="11">
        <f>SUM(J333:J345)</f>
        <v>4063</v>
      </c>
      <c r="K346" s="10"/>
      <c r="L346" s="11">
        <f t="shared" ref="L346:AB346" si="79">SUM(L333:L345)</f>
        <v>988588.55</v>
      </c>
      <c r="M346" s="11">
        <f t="shared" si="79"/>
        <v>44845.59</v>
      </c>
      <c r="N346" s="11">
        <f t="shared" si="79"/>
        <v>141792.85999999999</v>
      </c>
      <c r="O346" s="11">
        <f t="shared" si="79"/>
        <v>1175227</v>
      </c>
      <c r="P346" s="11">
        <f t="shared" si="79"/>
        <v>33329.93</v>
      </c>
      <c r="Q346" s="11">
        <f t="shared" si="79"/>
        <v>10145.379999999999</v>
      </c>
      <c r="R346" s="11">
        <f t="shared" si="79"/>
        <v>2431.69</v>
      </c>
      <c r="S346" s="11">
        <f t="shared" si="79"/>
        <v>45907</v>
      </c>
      <c r="T346" s="11">
        <f t="shared" si="79"/>
        <v>0</v>
      </c>
      <c r="U346" s="11">
        <f t="shared" si="79"/>
        <v>0</v>
      </c>
      <c r="V346" s="11">
        <f t="shared" si="79"/>
        <v>0</v>
      </c>
      <c r="W346" s="11">
        <f t="shared" si="79"/>
        <v>0</v>
      </c>
      <c r="X346" s="11">
        <f t="shared" si="79"/>
        <v>0</v>
      </c>
      <c r="Y346" s="11">
        <f t="shared" si="79"/>
        <v>1021918.48</v>
      </c>
      <c r="Z346" s="11">
        <f t="shared" si="79"/>
        <v>151938.23999999999</v>
      </c>
      <c r="AA346" s="11">
        <f t="shared" si="79"/>
        <v>47277.279999999992</v>
      </c>
      <c r="AB346" s="11">
        <f t="shared" si="79"/>
        <v>1221134</v>
      </c>
    </row>
    <row r="347" spans="1:29" s="12" customFormat="1" x14ac:dyDescent="0.25">
      <c r="A347" s="10"/>
      <c r="B347" s="10"/>
      <c r="C347" s="10" t="s">
        <v>119</v>
      </c>
      <c r="D347" s="10"/>
      <c r="E347" s="10"/>
      <c r="F347" s="10"/>
      <c r="G347" s="10"/>
      <c r="H347" s="10"/>
      <c r="I347" s="10"/>
      <c r="J347" s="11">
        <f>J346+J332</f>
        <v>19547</v>
      </c>
      <c r="K347" s="11"/>
      <c r="L347" s="11">
        <f t="shared" ref="L347:AB347" si="80">L346+L332</f>
        <v>1750588.33</v>
      </c>
      <c r="M347" s="11">
        <f t="shared" si="80"/>
        <v>94292.609999999986</v>
      </c>
      <c r="N347" s="11">
        <f t="shared" si="80"/>
        <v>201628.06</v>
      </c>
      <c r="O347" s="11">
        <f t="shared" si="80"/>
        <v>2246184.4500000002</v>
      </c>
      <c r="P347" s="11">
        <f t="shared" si="80"/>
        <v>130642.19999999998</v>
      </c>
      <c r="Q347" s="11">
        <f t="shared" si="80"/>
        <v>19214.309999999998</v>
      </c>
      <c r="R347" s="11">
        <f t="shared" si="80"/>
        <v>9399.49</v>
      </c>
      <c r="S347" s="11">
        <f t="shared" si="80"/>
        <v>159256</v>
      </c>
      <c r="T347" s="11">
        <f t="shared" si="80"/>
        <v>0</v>
      </c>
      <c r="U347" s="11">
        <f t="shared" si="80"/>
        <v>0</v>
      </c>
      <c r="V347" s="11">
        <f t="shared" si="80"/>
        <v>0</v>
      </c>
      <c r="W347" s="11">
        <f t="shared" si="80"/>
        <v>0</v>
      </c>
      <c r="X347" s="11">
        <f t="shared" si="80"/>
        <v>0</v>
      </c>
      <c r="Y347" s="11">
        <f t="shared" si="80"/>
        <v>1881230.53</v>
      </c>
      <c r="Z347" s="11">
        <f t="shared" si="80"/>
        <v>220842.37</v>
      </c>
      <c r="AA347" s="11">
        <f t="shared" si="80"/>
        <v>103692.1</v>
      </c>
      <c r="AB347" s="11">
        <f t="shared" si="80"/>
        <v>2405440.4500000002</v>
      </c>
    </row>
    <row r="348" spans="1:29" ht="18" customHeight="1" x14ac:dyDescent="0.25"/>
    <row r="349" spans="1:29" ht="18" customHeight="1" x14ac:dyDescent="0.25"/>
    <row r="352" spans="1:29" ht="15.75" x14ac:dyDescent="0.25">
      <c r="E352" s="13" t="s">
        <v>120</v>
      </c>
      <c r="G352" s="14"/>
      <c r="H352" s="14"/>
      <c r="I352" s="14"/>
      <c r="J352" s="14"/>
      <c r="K352" s="14"/>
      <c r="L352" s="13" t="s">
        <v>122</v>
      </c>
      <c r="M352" s="13"/>
      <c r="N352" s="13"/>
      <c r="P352" s="14"/>
      <c r="R352" s="14"/>
      <c r="S352" s="13" t="s">
        <v>121</v>
      </c>
      <c r="U352" s="14"/>
      <c r="V352" s="14"/>
      <c r="X352" s="14"/>
      <c r="Y352" s="14"/>
      <c r="Z352" s="13" t="s">
        <v>123</v>
      </c>
      <c r="AA352" s="14"/>
      <c r="AB352" s="14"/>
      <c r="AC352" s="14"/>
    </row>
    <row r="353" spans="1:32" ht="15.75" x14ac:dyDescent="0.25">
      <c r="E353" s="13" t="s">
        <v>124</v>
      </c>
      <c r="G353" s="14"/>
      <c r="H353" s="14"/>
      <c r="I353" s="14"/>
      <c r="J353" s="14"/>
      <c r="K353" s="14"/>
      <c r="L353" s="13" t="s">
        <v>124</v>
      </c>
      <c r="M353" s="13"/>
      <c r="N353" s="13"/>
      <c r="P353" s="14"/>
      <c r="R353" s="14"/>
      <c r="S353" s="13" t="s">
        <v>124</v>
      </c>
      <c r="U353" s="14"/>
      <c r="V353" s="14"/>
      <c r="X353" s="14"/>
      <c r="Y353" s="14"/>
      <c r="Z353" s="13" t="s">
        <v>124</v>
      </c>
      <c r="AA353" s="14"/>
      <c r="AB353" s="14"/>
      <c r="AC353" s="14"/>
    </row>
    <row r="355" spans="1:32" ht="32.25" customHeight="1" x14ac:dyDescent="0.55000000000000004">
      <c r="A355" s="75" t="s">
        <v>0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1"/>
      <c r="AE355" s="1"/>
      <c r="AF355" s="1"/>
    </row>
    <row r="356" spans="1:32" ht="21.75" customHeight="1" x14ac:dyDescent="0.4">
      <c r="A356" s="76" t="s">
        <v>1709</v>
      </c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2"/>
      <c r="AE356" s="2"/>
      <c r="AF356" s="2"/>
    </row>
    <row r="357" spans="1:32" s="5" customFormat="1" ht="20.25" customHeight="1" x14ac:dyDescent="0.35">
      <c r="A357" s="3" t="s">
        <v>1</v>
      </c>
      <c r="B357" s="4"/>
      <c r="C357" s="3"/>
      <c r="D357" s="3"/>
      <c r="F357" s="3" t="s">
        <v>836</v>
      </c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s="7" customFormat="1" ht="90" x14ac:dyDescent="0.25">
      <c r="A358" s="6" t="s">
        <v>3</v>
      </c>
      <c r="B358" s="6" t="s">
        <v>4</v>
      </c>
      <c r="C358" s="6" t="s">
        <v>5</v>
      </c>
      <c r="D358" s="6" t="s">
        <v>6</v>
      </c>
      <c r="E358" s="6" t="s">
        <v>7</v>
      </c>
      <c r="F358" s="6" t="s">
        <v>8</v>
      </c>
      <c r="G358" s="6" t="s">
        <v>9</v>
      </c>
      <c r="H358" s="6" t="s">
        <v>10</v>
      </c>
      <c r="I358" s="6" t="s">
        <v>11</v>
      </c>
      <c r="J358" s="6" t="s">
        <v>12</v>
      </c>
      <c r="K358" s="6" t="s">
        <v>13</v>
      </c>
      <c r="L358" s="6" t="s">
        <v>14</v>
      </c>
      <c r="M358" s="6" t="s">
        <v>15</v>
      </c>
      <c r="N358" s="6" t="s">
        <v>16</v>
      </c>
      <c r="O358" s="6" t="s">
        <v>17</v>
      </c>
      <c r="P358" s="6" t="s">
        <v>18</v>
      </c>
      <c r="Q358" s="6" t="s">
        <v>19</v>
      </c>
      <c r="R358" s="6" t="s">
        <v>20</v>
      </c>
      <c r="S358" s="6" t="s">
        <v>21</v>
      </c>
      <c r="T358" s="6" t="s">
        <v>22</v>
      </c>
      <c r="U358" s="6" t="s">
        <v>23</v>
      </c>
      <c r="V358" s="6" t="s">
        <v>24</v>
      </c>
      <c r="W358" s="6" t="s">
        <v>25</v>
      </c>
      <c r="X358" s="6" t="s">
        <v>26</v>
      </c>
      <c r="Y358" s="6" t="s">
        <v>27</v>
      </c>
      <c r="Z358" s="6" t="s">
        <v>28</v>
      </c>
      <c r="AA358" s="6" t="s">
        <v>29</v>
      </c>
      <c r="AB358" s="6" t="s">
        <v>30</v>
      </c>
    </row>
    <row r="359" spans="1:32" s="15" customFormat="1" x14ac:dyDescent="0.25">
      <c r="A359" s="17">
        <v>1</v>
      </c>
      <c r="B359" s="17" t="s">
        <v>815</v>
      </c>
      <c r="C359" s="17" t="s">
        <v>816</v>
      </c>
      <c r="D359" s="17" t="s">
        <v>817</v>
      </c>
      <c r="E359" s="17" t="s">
        <v>818</v>
      </c>
      <c r="F359" s="17" t="s">
        <v>35</v>
      </c>
      <c r="G359" s="17" t="s">
        <v>137</v>
      </c>
      <c r="H359" s="17">
        <v>798</v>
      </c>
      <c r="I359" s="17">
        <v>798</v>
      </c>
      <c r="J359" s="17">
        <v>0</v>
      </c>
      <c r="K359" s="17" t="s">
        <v>37</v>
      </c>
      <c r="L359" s="18">
        <v>44810.29</v>
      </c>
      <c r="M359" s="18">
        <v>10307.870000000001</v>
      </c>
      <c r="N359" s="18">
        <v>1334.84</v>
      </c>
      <c r="O359" s="18">
        <v>53110.2</v>
      </c>
      <c r="P359" s="18">
        <v>577.86</v>
      </c>
      <c r="Q359" s="18">
        <v>474.14</v>
      </c>
      <c r="R359" s="18">
        <v>0</v>
      </c>
      <c r="S359" s="18">
        <v>1052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45388.15</v>
      </c>
      <c r="Z359" s="18">
        <v>10782.01</v>
      </c>
      <c r="AA359" s="18">
        <v>1334.84</v>
      </c>
      <c r="AB359" s="18">
        <v>54162.2</v>
      </c>
    </row>
    <row r="360" spans="1:32" s="15" customFormat="1" x14ac:dyDescent="0.25">
      <c r="A360" s="17">
        <v>2</v>
      </c>
      <c r="B360" s="17" t="s">
        <v>819</v>
      </c>
      <c r="C360" s="17" t="s">
        <v>816</v>
      </c>
      <c r="D360" s="17" t="s">
        <v>820</v>
      </c>
      <c r="E360" s="17" t="s">
        <v>821</v>
      </c>
      <c r="F360" s="17" t="s">
        <v>35</v>
      </c>
      <c r="G360" s="17" t="s">
        <v>590</v>
      </c>
      <c r="H360" s="17">
        <v>253922</v>
      </c>
      <c r="I360" s="17">
        <v>253922</v>
      </c>
      <c r="J360" s="17">
        <v>3542</v>
      </c>
      <c r="K360" s="17" t="s">
        <v>848</v>
      </c>
      <c r="L360" s="18">
        <v>202664.4</v>
      </c>
      <c r="M360" s="18">
        <v>12702.72</v>
      </c>
      <c r="N360" s="18">
        <v>19328.88</v>
      </c>
      <c r="O360" s="18">
        <v>234696</v>
      </c>
      <c r="P360" s="18">
        <v>20411.79</v>
      </c>
      <c r="Q360" s="18">
        <v>2196.31</v>
      </c>
      <c r="R360" s="18">
        <v>1593.9</v>
      </c>
      <c r="S360" s="18">
        <v>24202</v>
      </c>
      <c r="T360" s="18">
        <v>0</v>
      </c>
      <c r="U360" s="18">
        <v>121908.4</v>
      </c>
      <c r="V360" s="18">
        <v>12702.72</v>
      </c>
      <c r="W360" s="18">
        <v>19328.88</v>
      </c>
      <c r="X360" s="18">
        <v>153940</v>
      </c>
      <c r="Y360" s="18">
        <v>101167.79</v>
      </c>
      <c r="Z360" s="18">
        <v>2196.31</v>
      </c>
      <c r="AA360" s="18">
        <v>1593.9</v>
      </c>
      <c r="AB360" s="18">
        <v>104958</v>
      </c>
    </row>
    <row r="361" spans="1:32" s="15" customFormat="1" x14ac:dyDescent="0.25">
      <c r="A361" s="17">
        <v>3</v>
      </c>
      <c r="B361" s="17" t="s">
        <v>822</v>
      </c>
      <c r="C361" s="17" t="s">
        <v>816</v>
      </c>
      <c r="D361" s="17" t="s">
        <v>823</v>
      </c>
      <c r="E361" s="17" t="s">
        <v>824</v>
      </c>
      <c r="F361" s="17" t="s">
        <v>35</v>
      </c>
      <c r="G361" s="17" t="s">
        <v>41</v>
      </c>
      <c r="H361" s="17">
        <v>28704</v>
      </c>
      <c r="I361" s="17">
        <v>28254</v>
      </c>
      <c r="J361" s="17">
        <v>1350</v>
      </c>
      <c r="K361" s="17" t="s">
        <v>37</v>
      </c>
      <c r="L361" s="18">
        <v>39754.69</v>
      </c>
      <c r="M361" s="18">
        <v>1627.96</v>
      </c>
      <c r="N361" s="18">
        <v>11756.35</v>
      </c>
      <c r="O361" s="18">
        <v>256157.25</v>
      </c>
      <c r="P361" s="18">
        <v>9142.9699999999993</v>
      </c>
      <c r="Q361" s="18">
        <v>484.53</v>
      </c>
      <c r="R361" s="18">
        <v>607.5</v>
      </c>
      <c r="S361" s="18">
        <v>10235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18">
        <v>48897.66</v>
      </c>
      <c r="Z361" s="18">
        <v>2112.4899999999998</v>
      </c>
      <c r="AA361" s="18">
        <v>12363.85</v>
      </c>
      <c r="AB361" s="18">
        <v>266392.25</v>
      </c>
    </row>
    <row r="362" spans="1:32" s="15" customFormat="1" x14ac:dyDescent="0.25">
      <c r="A362" s="17">
        <v>4</v>
      </c>
      <c r="B362" s="17" t="s">
        <v>825</v>
      </c>
      <c r="C362" s="17" t="s">
        <v>816</v>
      </c>
      <c r="D362" s="17" t="s">
        <v>826</v>
      </c>
      <c r="E362" s="17" t="s">
        <v>827</v>
      </c>
      <c r="F362" s="17" t="s">
        <v>35</v>
      </c>
      <c r="G362" s="17" t="s">
        <v>590</v>
      </c>
      <c r="H362" s="17">
        <v>32576</v>
      </c>
      <c r="I362" s="17">
        <v>26228</v>
      </c>
      <c r="J362" s="17">
        <v>6348</v>
      </c>
      <c r="K362" s="17" t="s">
        <v>37</v>
      </c>
      <c r="L362" s="18">
        <v>171869.03</v>
      </c>
      <c r="M362" s="18">
        <v>6823.82</v>
      </c>
      <c r="N362" s="18">
        <v>9246.15</v>
      </c>
      <c r="O362" s="18">
        <v>187939</v>
      </c>
      <c r="P362" s="18">
        <v>37552.019999999997</v>
      </c>
      <c r="Q362" s="18">
        <v>1675.38</v>
      </c>
      <c r="R362" s="18">
        <v>2856.6</v>
      </c>
      <c r="S362" s="18">
        <v>42084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209421.05</v>
      </c>
      <c r="Z362" s="18">
        <v>8499.2000000000007</v>
      </c>
      <c r="AA362" s="18">
        <v>12102.75</v>
      </c>
      <c r="AB362" s="18">
        <v>230023</v>
      </c>
    </row>
    <row r="363" spans="1:32" s="15" customFormat="1" x14ac:dyDescent="0.25">
      <c r="A363" s="17">
        <v>5</v>
      </c>
      <c r="B363" s="17" t="s">
        <v>819</v>
      </c>
      <c r="C363" s="17" t="s">
        <v>816</v>
      </c>
      <c r="D363" s="17" t="s">
        <v>828</v>
      </c>
      <c r="E363" s="17" t="s">
        <v>829</v>
      </c>
      <c r="F363" s="17" t="s">
        <v>35</v>
      </c>
      <c r="G363" s="17" t="s">
        <v>45</v>
      </c>
      <c r="H363" s="17">
        <v>62783</v>
      </c>
      <c r="I363" s="17">
        <v>59776</v>
      </c>
      <c r="J363" s="17">
        <v>3007</v>
      </c>
      <c r="K363" s="17" t="s">
        <v>37</v>
      </c>
      <c r="L363" s="18">
        <v>206141.57</v>
      </c>
      <c r="M363" s="18">
        <v>7381.88</v>
      </c>
      <c r="N363" s="18">
        <v>4652.55</v>
      </c>
      <c r="O363" s="18">
        <v>218176</v>
      </c>
      <c r="P363" s="18">
        <v>18608.62</v>
      </c>
      <c r="Q363" s="18">
        <v>2082.23</v>
      </c>
      <c r="R363" s="18">
        <v>1353.15</v>
      </c>
      <c r="S363" s="18">
        <v>22044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224750.19</v>
      </c>
      <c r="Z363" s="18">
        <v>9464.11</v>
      </c>
      <c r="AA363" s="18">
        <v>6005.7</v>
      </c>
      <c r="AB363" s="18">
        <v>240220</v>
      </c>
    </row>
    <row r="364" spans="1:32" s="15" customFormat="1" x14ac:dyDescent="0.25">
      <c r="A364" s="17">
        <v>6</v>
      </c>
      <c r="B364" s="17" t="s">
        <v>819</v>
      </c>
      <c r="C364" s="17" t="s">
        <v>816</v>
      </c>
      <c r="D364" s="17" t="s">
        <v>830</v>
      </c>
      <c r="E364" s="17" t="s">
        <v>831</v>
      </c>
      <c r="F364" s="17" t="s">
        <v>35</v>
      </c>
      <c r="G364" s="17" t="s">
        <v>215</v>
      </c>
      <c r="H364" s="17">
        <v>28850</v>
      </c>
      <c r="I364" s="17">
        <v>28850</v>
      </c>
      <c r="J364" s="17">
        <v>0</v>
      </c>
      <c r="K364" s="17" t="s">
        <v>37</v>
      </c>
      <c r="L364" s="18">
        <v>21767.96</v>
      </c>
      <c r="M364" s="18">
        <v>3054.08</v>
      </c>
      <c r="N364" s="18">
        <v>77.959999999999994</v>
      </c>
      <c r="O364" s="18">
        <v>24900</v>
      </c>
      <c r="P364" s="18">
        <v>852.23</v>
      </c>
      <c r="Q364" s="18">
        <v>221.77</v>
      </c>
      <c r="R364" s="18">
        <v>0</v>
      </c>
      <c r="S364" s="18">
        <v>1074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22620.19</v>
      </c>
      <c r="Z364" s="18">
        <v>3275.85</v>
      </c>
      <c r="AA364" s="18">
        <v>77.959999999999994</v>
      </c>
      <c r="AB364" s="18">
        <v>25974</v>
      </c>
    </row>
    <row r="365" spans="1:32" s="15" customFormat="1" x14ac:dyDescent="0.25">
      <c r="A365" s="17">
        <v>7</v>
      </c>
      <c r="B365" s="17" t="s">
        <v>815</v>
      </c>
      <c r="C365" s="17" t="s">
        <v>816</v>
      </c>
      <c r="D365" s="17" t="s">
        <v>832</v>
      </c>
      <c r="E365" s="17" t="s">
        <v>833</v>
      </c>
      <c r="F365" s="17" t="s">
        <v>35</v>
      </c>
      <c r="G365" s="17" t="s">
        <v>63</v>
      </c>
      <c r="H365" s="17">
        <v>9910</v>
      </c>
      <c r="I365" s="17">
        <v>9910</v>
      </c>
      <c r="J365" s="17">
        <v>0</v>
      </c>
      <c r="K365" s="17" t="s">
        <v>37</v>
      </c>
      <c r="L365" s="18">
        <v>24971.41</v>
      </c>
      <c r="M365" s="18">
        <v>4209.1499999999996</v>
      </c>
      <c r="N365" s="18">
        <v>158.44</v>
      </c>
      <c r="O365" s="18">
        <v>29339</v>
      </c>
      <c r="P365" s="18">
        <v>852.3</v>
      </c>
      <c r="Q365" s="18">
        <v>255.7</v>
      </c>
      <c r="R365" s="18">
        <v>0</v>
      </c>
      <c r="S365" s="18">
        <v>1108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18">
        <v>25823.71</v>
      </c>
      <c r="Z365" s="18">
        <v>4464.8500000000004</v>
      </c>
      <c r="AA365" s="18">
        <v>158.44</v>
      </c>
      <c r="AB365" s="18">
        <v>30447</v>
      </c>
    </row>
    <row r="366" spans="1:32" s="15" customFormat="1" x14ac:dyDescent="0.25">
      <c r="A366" s="17">
        <v>8</v>
      </c>
      <c r="B366" s="17" t="s">
        <v>819</v>
      </c>
      <c r="C366" s="17" t="s">
        <v>816</v>
      </c>
      <c r="D366" s="17" t="s">
        <v>834</v>
      </c>
      <c r="E366" s="17" t="s">
        <v>835</v>
      </c>
      <c r="F366" s="17" t="s">
        <v>35</v>
      </c>
      <c r="G366" s="17" t="s">
        <v>63</v>
      </c>
      <c r="H366" s="17">
        <v>24888</v>
      </c>
      <c r="I366" s="17">
        <v>24594</v>
      </c>
      <c r="J366" s="17">
        <v>882</v>
      </c>
      <c r="K366" s="17" t="s">
        <v>37</v>
      </c>
      <c r="L366" s="18">
        <v>146122.91</v>
      </c>
      <c r="M366" s="18">
        <v>22781.439999999999</v>
      </c>
      <c r="N366" s="18">
        <v>9859.65</v>
      </c>
      <c r="O366" s="18">
        <f>1423030-1244266</f>
        <v>178764</v>
      </c>
      <c r="P366" s="18">
        <v>7215.38</v>
      </c>
      <c r="Q366" s="18">
        <v>1574.72</v>
      </c>
      <c r="R366" s="18">
        <v>396.9</v>
      </c>
      <c r="S366" s="18">
        <v>9187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153338.29</v>
      </c>
      <c r="Z366" s="18">
        <v>24356.16</v>
      </c>
      <c r="AA366" s="18">
        <v>10256.549999999999</v>
      </c>
      <c r="AB366" s="18">
        <f>1432217-1244266</f>
        <v>187951</v>
      </c>
    </row>
    <row r="367" spans="1:32" s="15" customFormat="1" x14ac:dyDescent="0.25">
      <c r="A367" s="17">
        <v>9</v>
      </c>
      <c r="B367" s="17" t="s">
        <v>836</v>
      </c>
      <c r="C367" s="17" t="s">
        <v>816</v>
      </c>
      <c r="D367" s="17" t="s">
        <v>1705</v>
      </c>
      <c r="E367" s="17" t="s">
        <v>1706</v>
      </c>
      <c r="F367" s="17" t="s">
        <v>35</v>
      </c>
      <c r="G367" s="17" t="s">
        <v>1707</v>
      </c>
      <c r="H367" s="17">
        <v>730</v>
      </c>
      <c r="I367" s="17">
        <v>730</v>
      </c>
      <c r="J367" s="17">
        <v>0</v>
      </c>
      <c r="K367" s="17" t="s">
        <v>37</v>
      </c>
      <c r="L367" s="18">
        <v>1209.79</v>
      </c>
      <c r="M367" s="18">
        <v>15.21</v>
      </c>
      <c r="N367" s="18">
        <v>0</v>
      </c>
      <c r="O367" s="18">
        <v>1225</v>
      </c>
      <c r="P367" s="18">
        <v>302.91000000000003</v>
      </c>
      <c r="Q367" s="18">
        <v>11.09</v>
      </c>
      <c r="R367" s="18">
        <v>0</v>
      </c>
      <c r="S367" s="18">
        <v>314</v>
      </c>
      <c r="T367" s="18">
        <v>0</v>
      </c>
      <c r="U367" s="18">
        <v>0</v>
      </c>
      <c r="V367" s="18">
        <v>0</v>
      </c>
      <c r="W367" s="18">
        <v>0</v>
      </c>
      <c r="X367" s="18"/>
      <c r="Y367" s="18">
        <v>1512.7</v>
      </c>
      <c r="Z367" s="18">
        <v>26.3</v>
      </c>
      <c r="AA367" s="18">
        <v>0</v>
      </c>
      <c r="AB367" s="18">
        <v>1539</v>
      </c>
    </row>
    <row r="368" spans="1:32" s="22" customFormat="1" x14ac:dyDescent="0.25">
      <c r="A368" s="19"/>
      <c r="B368" s="19"/>
      <c r="C368" s="10" t="s">
        <v>71</v>
      </c>
      <c r="D368" s="19"/>
      <c r="E368" s="19"/>
      <c r="F368" s="19"/>
      <c r="G368" s="19"/>
      <c r="H368" s="19"/>
      <c r="I368" s="19"/>
      <c r="J368" s="20">
        <f>SUM(J359:J367)</f>
        <v>15129</v>
      </c>
      <c r="K368" s="20"/>
      <c r="L368" s="20">
        <f t="shared" ref="L368:AB368" si="81">SUM(L359:L367)</f>
        <v>859312.05</v>
      </c>
      <c r="M368" s="20">
        <f t="shared" si="81"/>
        <v>68904.13</v>
      </c>
      <c r="N368" s="20">
        <f t="shared" si="81"/>
        <v>56414.820000000007</v>
      </c>
      <c r="O368" s="20">
        <f t="shared" si="81"/>
        <v>1184306.45</v>
      </c>
      <c r="P368" s="20">
        <f t="shared" si="81"/>
        <v>95516.08</v>
      </c>
      <c r="Q368" s="20">
        <f t="shared" si="81"/>
        <v>8975.8700000000008</v>
      </c>
      <c r="R368" s="20">
        <f t="shared" si="81"/>
        <v>6808.0499999999993</v>
      </c>
      <c r="S368" s="20">
        <f t="shared" si="81"/>
        <v>111300</v>
      </c>
      <c r="T368" s="20">
        <f t="shared" si="81"/>
        <v>0</v>
      </c>
      <c r="U368" s="20">
        <f t="shared" si="81"/>
        <v>121908.4</v>
      </c>
      <c r="V368" s="20">
        <f t="shared" si="81"/>
        <v>12702.72</v>
      </c>
      <c r="W368" s="20">
        <f t="shared" si="81"/>
        <v>19328.88</v>
      </c>
      <c r="X368" s="20">
        <f t="shared" si="81"/>
        <v>153940</v>
      </c>
      <c r="Y368" s="20">
        <f t="shared" si="81"/>
        <v>832919.73</v>
      </c>
      <c r="Z368" s="20">
        <f t="shared" si="81"/>
        <v>65177.279999999999</v>
      </c>
      <c r="AA368" s="20">
        <f t="shared" si="81"/>
        <v>43893.990000000005</v>
      </c>
      <c r="AB368" s="20">
        <f t="shared" si="81"/>
        <v>1141666.45</v>
      </c>
    </row>
    <row r="369" spans="1:28" s="15" customFormat="1" x14ac:dyDescent="0.25">
      <c r="A369" s="17">
        <v>1</v>
      </c>
      <c r="B369" s="17" t="s">
        <v>825</v>
      </c>
      <c r="C369" s="17" t="s">
        <v>816</v>
      </c>
      <c r="D369" s="17" t="s">
        <v>837</v>
      </c>
      <c r="E369" s="17" t="s">
        <v>838</v>
      </c>
      <c r="F369" s="17" t="s">
        <v>75</v>
      </c>
      <c r="G369" s="17" t="s">
        <v>76</v>
      </c>
      <c r="H369" s="17">
        <v>24445</v>
      </c>
      <c r="I369" s="17">
        <v>24445</v>
      </c>
      <c r="J369" s="17">
        <v>220</v>
      </c>
      <c r="K369" s="17" t="s">
        <v>1090</v>
      </c>
      <c r="L369" s="18">
        <v>46794.82</v>
      </c>
      <c r="M369" s="18">
        <v>7343.22</v>
      </c>
      <c r="N369" s="18">
        <v>3679.96</v>
      </c>
      <c r="O369" s="18">
        <v>57818</v>
      </c>
      <c r="P369" s="18">
        <v>1829.74</v>
      </c>
      <c r="Q369" s="18">
        <v>514.59</v>
      </c>
      <c r="R369" s="18">
        <v>131.66999999999999</v>
      </c>
      <c r="S369" s="18">
        <v>2476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48624.56</v>
      </c>
      <c r="Z369" s="18">
        <v>7857.81</v>
      </c>
      <c r="AA369" s="18">
        <v>3811.63</v>
      </c>
      <c r="AB369" s="18">
        <v>60294</v>
      </c>
    </row>
    <row r="370" spans="1:28" s="15" customFormat="1" x14ac:dyDescent="0.25">
      <c r="A370" s="17">
        <v>2</v>
      </c>
      <c r="B370" s="17" t="s">
        <v>825</v>
      </c>
      <c r="C370" s="17" t="s">
        <v>816</v>
      </c>
      <c r="D370" s="17" t="s">
        <v>839</v>
      </c>
      <c r="E370" s="17" t="s">
        <v>840</v>
      </c>
      <c r="F370" s="17" t="s">
        <v>75</v>
      </c>
      <c r="G370" s="17" t="s">
        <v>76</v>
      </c>
      <c r="H370" s="17">
        <v>15678</v>
      </c>
      <c r="I370" s="17">
        <v>15604</v>
      </c>
      <c r="J370" s="17">
        <v>74</v>
      </c>
      <c r="K370" s="17" t="s">
        <v>37</v>
      </c>
      <c r="L370" s="18">
        <v>23032.79</v>
      </c>
      <c r="M370" s="18">
        <v>3701.27</v>
      </c>
      <c r="N370" s="18">
        <v>1509.94</v>
      </c>
      <c r="O370" s="18">
        <v>28244</v>
      </c>
      <c r="P370" s="18">
        <v>781.32</v>
      </c>
      <c r="Q370" s="18">
        <v>249.39</v>
      </c>
      <c r="R370" s="18">
        <v>44.29</v>
      </c>
      <c r="S370" s="18">
        <v>1075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18">
        <v>23814.11</v>
      </c>
      <c r="Z370" s="18">
        <v>3950.66</v>
      </c>
      <c r="AA370" s="18">
        <v>1554.23</v>
      </c>
      <c r="AB370" s="18">
        <v>29319</v>
      </c>
    </row>
    <row r="371" spans="1:28" s="15" customFormat="1" x14ac:dyDescent="0.25">
      <c r="A371" s="17">
        <v>3</v>
      </c>
      <c r="B371" s="17" t="s">
        <v>825</v>
      </c>
      <c r="C371" s="17" t="s">
        <v>816</v>
      </c>
      <c r="D371" s="17" t="s">
        <v>841</v>
      </c>
      <c r="E371" s="17" t="s">
        <v>842</v>
      </c>
      <c r="F371" s="17" t="s">
        <v>75</v>
      </c>
      <c r="G371" s="17" t="s">
        <v>76</v>
      </c>
      <c r="H371" s="17">
        <v>3674</v>
      </c>
      <c r="I371" s="17">
        <v>3465</v>
      </c>
      <c r="J371" s="17">
        <v>209</v>
      </c>
      <c r="K371" s="17" t="s">
        <v>37</v>
      </c>
      <c r="L371" s="18">
        <v>28202.84</v>
      </c>
      <c r="M371" s="18">
        <v>4296.82</v>
      </c>
      <c r="N371" s="18">
        <v>1964.34</v>
      </c>
      <c r="O371" s="18">
        <v>34464</v>
      </c>
      <c r="P371" s="18">
        <v>1781.75</v>
      </c>
      <c r="Q371" s="18">
        <v>306.16000000000003</v>
      </c>
      <c r="R371" s="18">
        <v>125.09</v>
      </c>
      <c r="S371" s="18">
        <v>2213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29984.59</v>
      </c>
      <c r="Z371" s="18">
        <v>4602.9799999999996</v>
      </c>
      <c r="AA371" s="18">
        <v>2089.4299999999998</v>
      </c>
      <c r="AB371" s="18">
        <v>36677</v>
      </c>
    </row>
    <row r="372" spans="1:28" s="15" customFormat="1" x14ac:dyDescent="0.25">
      <c r="A372" s="17">
        <v>4</v>
      </c>
      <c r="B372" s="17" t="s">
        <v>819</v>
      </c>
      <c r="C372" s="17" t="s">
        <v>816</v>
      </c>
      <c r="D372" s="17" t="s">
        <v>843</v>
      </c>
      <c r="E372" s="17" t="s">
        <v>844</v>
      </c>
      <c r="F372" s="17" t="s">
        <v>75</v>
      </c>
      <c r="G372" s="17" t="s">
        <v>845</v>
      </c>
      <c r="H372" s="17">
        <v>2579</v>
      </c>
      <c r="I372" s="17">
        <v>2579</v>
      </c>
      <c r="J372" s="17">
        <v>102</v>
      </c>
      <c r="K372" s="17" t="s">
        <v>848</v>
      </c>
      <c r="L372" s="18">
        <v>43438.41</v>
      </c>
      <c r="M372" s="18">
        <v>5278.43</v>
      </c>
      <c r="N372" s="18">
        <v>779.16</v>
      </c>
      <c r="O372" s="18">
        <v>49496</v>
      </c>
      <c r="P372" s="18">
        <v>1451.45</v>
      </c>
      <c r="Q372" s="18">
        <v>449.5</v>
      </c>
      <c r="R372" s="18">
        <v>61.05</v>
      </c>
      <c r="S372" s="18">
        <v>1962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44889.86</v>
      </c>
      <c r="Z372" s="18">
        <v>5727.93</v>
      </c>
      <c r="AA372" s="18">
        <v>840.21</v>
      </c>
      <c r="AB372" s="18">
        <v>51458</v>
      </c>
    </row>
    <row r="373" spans="1:28" s="15" customFormat="1" x14ac:dyDescent="0.25">
      <c r="A373" s="17">
        <v>5</v>
      </c>
      <c r="B373" s="17" t="s">
        <v>815</v>
      </c>
      <c r="C373" s="17" t="s">
        <v>816</v>
      </c>
      <c r="D373" s="17" t="s">
        <v>846</v>
      </c>
      <c r="E373" s="17" t="s">
        <v>847</v>
      </c>
      <c r="F373" s="17" t="s">
        <v>75</v>
      </c>
      <c r="G373" s="17" t="s">
        <v>76</v>
      </c>
      <c r="H373" s="17">
        <v>29593</v>
      </c>
      <c r="I373" s="17">
        <v>29593</v>
      </c>
      <c r="J373" s="17">
        <v>170</v>
      </c>
      <c r="K373" s="17" t="s">
        <v>769</v>
      </c>
      <c r="L373" s="18">
        <v>57215.7</v>
      </c>
      <c r="M373" s="18">
        <v>13662.37</v>
      </c>
      <c r="N373" s="18">
        <v>4131.93</v>
      </c>
      <c r="O373" s="18">
        <v>75010</v>
      </c>
      <c r="P373" s="18">
        <v>1532.97</v>
      </c>
      <c r="Q373" s="18">
        <v>626.29</v>
      </c>
      <c r="R373" s="18">
        <v>101.74</v>
      </c>
      <c r="S373" s="18">
        <v>2261</v>
      </c>
      <c r="T373" s="18">
        <v>0</v>
      </c>
      <c r="U373" s="18">
        <v>0</v>
      </c>
      <c r="V373" s="18">
        <v>0</v>
      </c>
      <c r="W373" s="18">
        <v>0</v>
      </c>
      <c r="X373" s="18"/>
      <c r="Y373" s="18">
        <v>58748.67</v>
      </c>
      <c r="Z373" s="18">
        <v>14288.66</v>
      </c>
      <c r="AA373" s="18">
        <v>4233.67</v>
      </c>
      <c r="AB373" s="18">
        <v>77271</v>
      </c>
    </row>
    <row r="374" spans="1:28" s="15" customFormat="1" x14ac:dyDescent="0.25">
      <c r="A374" s="17">
        <v>6</v>
      </c>
      <c r="B374" s="17" t="s">
        <v>819</v>
      </c>
      <c r="C374" s="17" t="s">
        <v>816</v>
      </c>
      <c r="D374" s="17" t="s">
        <v>849</v>
      </c>
      <c r="E374" s="17" t="s">
        <v>850</v>
      </c>
      <c r="F374" s="17" t="s">
        <v>75</v>
      </c>
      <c r="G374" s="17" t="s">
        <v>76</v>
      </c>
      <c r="H374" s="17">
        <v>3321</v>
      </c>
      <c r="I374" s="17">
        <v>3151</v>
      </c>
      <c r="J374" s="17">
        <v>170</v>
      </c>
      <c r="K374" s="17" t="s">
        <v>37</v>
      </c>
      <c r="L374" s="18">
        <v>76216.5</v>
      </c>
      <c r="M374" s="18">
        <v>21157.39</v>
      </c>
      <c r="N374" s="18">
        <v>4787.1099999999997</v>
      </c>
      <c r="O374" s="18">
        <v>102161</v>
      </c>
      <c r="P374" s="18">
        <v>1720.22</v>
      </c>
      <c r="Q374" s="18">
        <v>829.04</v>
      </c>
      <c r="R374" s="18">
        <v>101.74</v>
      </c>
      <c r="S374" s="18">
        <v>2651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77936.72</v>
      </c>
      <c r="Z374" s="18">
        <v>21986.43</v>
      </c>
      <c r="AA374" s="18">
        <v>4888.8500000000004</v>
      </c>
      <c r="AB374" s="18">
        <v>104812</v>
      </c>
    </row>
    <row r="375" spans="1:28" s="15" customFormat="1" x14ac:dyDescent="0.25">
      <c r="A375" s="17">
        <v>7</v>
      </c>
      <c r="B375" s="17" t="s">
        <v>822</v>
      </c>
      <c r="C375" s="17" t="s">
        <v>816</v>
      </c>
      <c r="D375" s="17" t="s">
        <v>851</v>
      </c>
      <c r="E375" s="17" t="s">
        <v>852</v>
      </c>
      <c r="F375" s="17" t="s">
        <v>75</v>
      </c>
      <c r="G375" s="17" t="s">
        <v>516</v>
      </c>
      <c r="H375" s="17">
        <v>33633</v>
      </c>
      <c r="I375" s="17">
        <v>33633</v>
      </c>
      <c r="J375" s="17">
        <v>300</v>
      </c>
      <c r="K375" s="17" t="s">
        <v>848</v>
      </c>
      <c r="L375" s="18">
        <v>52423.37</v>
      </c>
      <c r="M375" s="18">
        <v>7108.92</v>
      </c>
      <c r="N375" s="18">
        <v>4150.71</v>
      </c>
      <c r="O375" s="18">
        <v>63683</v>
      </c>
      <c r="P375" s="18">
        <v>2404.17</v>
      </c>
      <c r="Q375" s="18">
        <v>572.28</v>
      </c>
      <c r="R375" s="18">
        <v>179.55</v>
      </c>
      <c r="S375" s="18">
        <v>3156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54827.54</v>
      </c>
      <c r="Z375" s="18">
        <v>7681.2</v>
      </c>
      <c r="AA375" s="18">
        <v>4330.26</v>
      </c>
      <c r="AB375" s="18">
        <v>66839</v>
      </c>
    </row>
    <row r="376" spans="1:28" s="15" customFormat="1" x14ac:dyDescent="0.25">
      <c r="A376" s="17">
        <v>8</v>
      </c>
      <c r="B376" s="17" t="s">
        <v>825</v>
      </c>
      <c r="C376" s="17" t="s">
        <v>816</v>
      </c>
      <c r="D376" s="17" t="s">
        <v>853</v>
      </c>
      <c r="E376" s="17" t="s">
        <v>854</v>
      </c>
      <c r="F376" s="17" t="s">
        <v>75</v>
      </c>
      <c r="G376" s="17" t="s">
        <v>76</v>
      </c>
      <c r="H376" s="17">
        <v>1631</v>
      </c>
      <c r="I376" s="17">
        <v>1525</v>
      </c>
      <c r="J376" s="17">
        <v>106</v>
      </c>
      <c r="K376" s="17" t="s">
        <v>37</v>
      </c>
      <c r="L376" s="18">
        <v>20363.919999999998</v>
      </c>
      <c r="M376" s="18">
        <v>2926.84</v>
      </c>
      <c r="N376" s="18">
        <v>1042.24</v>
      </c>
      <c r="O376" s="18">
        <v>24333</v>
      </c>
      <c r="P376" s="18">
        <v>1104.77</v>
      </c>
      <c r="Q376" s="18">
        <v>216.79</v>
      </c>
      <c r="R376" s="18">
        <v>63.44</v>
      </c>
      <c r="S376" s="18">
        <v>1385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21468.69</v>
      </c>
      <c r="Z376" s="18">
        <v>3143.63</v>
      </c>
      <c r="AA376" s="18">
        <v>1105.68</v>
      </c>
      <c r="AB376" s="18">
        <v>25718</v>
      </c>
    </row>
    <row r="377" spans="1:28" s="15" customFormat="1" x14ac:dyDescent="0.25">
      <c r="A377" s="17">
        <v>9</v>
      </c>
      <c r="B377" s="17" t="s">
        <v>815</v>
      </c>
      <c r="C377" s="17" t="s">
        <v>816</v>
      </c>
      <c r="D377" s="17" t="s">
        <v>855</v>
      </c>
      <c r="E377" s="17" t="s">
        <v>856</v>
      </c>
      <c r="F377" s="17" t="s">
        <v>75</v>
      </c>
      <c r="G377" s="17" t="s">
        <v>857</v>
      </c>
      <c r="H377" s="17">
        <v>2</v>
      </c>
      <c r="I377" s="17">
        <v>0</v>
      </c>
      <c r="J377" s="17">
        <v>720</v>
      </c>
      <c r="K377" s="17" t="s">
        <v>107</v>
      </c>
      <c r="L377" s="18">
        <v>129517.28</v>
      </c>
      <c r="M377" s="18">
        <v>18230.759999999998</v>
      </c>
      <c r="N377" s="18">
        <v>4293.96</v>
      </c>
      <c r="O377" s="18">
        <v>152042</v>
      </c>
      <c r="P377" s="18">
        <v>5419.52</v>
      </c>
      <c r="Q377" s="18">
        <v>1381.56</v>
      </c>
      <c r="R377" s="18">
        <v>430.92</v>
      </c>
      <c r="S377" s="18">
        <v>7232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134936.79999999999</v>
      </c>
      <c r="Z377" s="18">
        <v>19612.32</v>
      </c>
      <c r="AA377" s="18">
        <v>4724.88</v>
      </c>
      <c r="AB377" s="18">
        <v>159274</v>
      </c>
    </row>
    <row r="378" spans="1:28" s="15" customFormat="1" x14ac:dyDescent="0.25">
      <c r="A378" s="17">
        <v>10</v>
      </c>
      <c r="B378" s="17" t="s">
        <v>815</v>
      </c>
      <c r="C378" s="17" t="s">
        <v>816</v>
      </c>
      <c r="D378" s="17" t="s">
        <v>858</v>
      </c>
      <c r="E378" s="17" t="s">
        <v>859</v>
      </c>
      <c r="F378" s="17" t="s">
        <v>75</v>
      </c>
      <c r="G378" s="17" t="s">
        <v>857</v>
      </c>
      <c r="H378" s="17">
        <v>2</v>
      </c>
      <c r="I378" s="17">
        <v>2</v>
      </c>
      <c r="J378" s="17">
        <v>720</v>
      </c>
      <c r="K378" s="17" t="s">
        <v>107</v>
      </c>
      <c r="L378" s="18">
        <v>136735.01</v>
      </c>
      <c r="M378" s="18">
        <v>15883.66</v>
      </c>
      <c r="N378" s="18">
        <v>4005.33</v>
      </c>
      <c r="O378" s="18">
        <v>156624</v>
      </c>
      <c r="P378" s="18">
        <v>5420.07</v>
      </c>
      <c r="Q378" s="18">
        <v>1427.01</v>
      </c>
      <c r="R378" s="18">
        <v>430.92</v>
      </c>
      <c r="S378" s="18">
        <v>7278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142155.07999999999</v>
      </c>
      <c r="Z378" s="18">
        <v>17310.669999999998</v>
      </c>
      <c r="AA378" s="18">
        <v>4436.25</v>
      </c>
      <c r="AB378" s="18">
        <v>163902</v>
      </c>
    </row>
    <row r="379" spans="1:28" s="15" customFormat="1" x14ac:dyDescent="0.25">
      <c r="A379" s="17">
        <v>11</v>
      </c>
      <c r="B379" s="17" t="s">
        <v>819</v>
      </c>
      <c r="C379" s="17" t="s">
        <v>816</v>
      </c>
      <c r="D379" s="17" t="s">
        <v>860</v>
      </c>
      <c r="E379" s="17" t="s">
        <v>861</v>
      </c>
      <c r="F379" s="17" t="s">
        <v>75</v>
      </c>
      <c r="G379" s="17" t="s">
        <v>862</v>
      </c>
      <c r="H379" s="17">
        <v>0</v>
      </c>
      <c r="I379" s="17">
        <v>0</v>
      </c>
      <c r="J379" s="17">
        <v>720</v>
      </c>
      <c r="K379" s="17" t="s">
        <v>107</v>
      </c>
      <c r="L379" s="18">
        <v>126944.4</v>
      </c>
      <c r="M379" s="18">
        <v>16936.72</v>
      </c>
      <c r="N379" s="18">
        <v>4724.88</v>
      </c>
      <c r="O379" s="18">
        <v>148606</v>
      </c>
      <c r="P379" s="18">
        <v>5419.81</v>
      </c>
      <c r="Q379" s="18">
        <v>1333.27</v>
      </c>
      <c r="R379" s="18">
        <v>430.92</v>
      </c>
      <c r="S379" s="18">
        <v>7184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132364.21</v>
      </c>
      <c r="Z379" s="18">
        <v>18269.990000000002</v>
      </c>
      <c r="AA379" s="18">
        <v>5155.8</v>
      </c>
      <c r="AB379" s="18">
        <v>155790</v>
      </c>
    </row>
    <row r="380" spans="1:28" s="15" customFormat="1" x14ac:dyDescent="0.25">
      <c r="A380" s="17">
        <v>12</v>
      </c>
      <c r="B380" s="17" t="s">
        <v>819</v>
      </c>
      <c r="C380" s="17" t="s">
        <v>816</v>
      </c>
      <c r="D380" s="17" t="s">
        <v>863</v>
      </c>
      <c r="E380" s="17" t="s">
        <v>864</v>
      </c>
      <c r="F380" s="17" t="s">
        <v>75</v>
      </c>
      <c r="G380" s="17" t="s">
        <v>862</v>
      </c>
      <c r="H380" s="17">
        <v>0</v>
      </c>
      <c r="I380" s="17">
        <v>0</v>
      </c>
      <c r="J380" s="17">
        <v>720</v>
      </c>
      <c r="K380" s="17" t="s">
        <v>107</v>
      </c>
      <c r="L380" s="18">
        <v>153609.70000000001</v>
      </c>
      <c r="M380" s="18">
        <v>18454.46</v>
      </c>
      <c r="N380" s="18">
        <v>7482.84</v>
      </c>
      <c r="O380" s="18">
        <v>179547</v>
      </c>
      <c r="P380" s="18">
        <v>5419.76</v>
      </c>
      <c r="Q380" s="18">
        <v>1637.32</v>
      </c>
      <c r="R380" s="18">
        <v>430.92</v>
      </c>
      <c r="S380" s="18">
        <v>7488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159029.46</v>
      </c>
      <c r="Z380" s="18">
        <v>20091.78</v>
      </c>
      <c r="AA380" s="18">
        <v>7913.76</v>
      </c>
      <c r="AB380" s="18">
        <v>187035</v>
      </c>
    </row>
    <row r="381" spans="1:28" s="15" customFormat="1" x14ac:dyDescent="0.25">
      <c r="A381" s="17">
        <v>13</v>
      </c>
      <c r="B381" s="17" t="s">
        <v>822</v>
      </c>
      <c r="C381" s="17" t="s">
        <v>816</v>
      </c>
      <c r="D381" s="17" t="s">
        <v>865</v>
      </c>
      <c r="E381" s="17" t="s">
        <v>866</v>
      </c>
      <c r="F381" s="17" t="s">
        <v>75</v>
      </c>
      <c r="G381" s="17" t="s">
        <v>867</v>
      </c>
      <c r="H381" s="17">
        <v>0</v>
      </c>
      <c r="I381" s="17">
        <v>0</v>
      </c>
      <c r="J381" s="17">
        <v>720</v>
      </c>
      <c r="K381" s="17" t="s">
        <v>107</v>
      </c>
      <c r="L381" s="18">
        <v>127423.74</v>
      </c>
      <c r="M381" s="18">
        <v>16957.38</v>
      </c>
      <c r="N381" s="18">
        <v>4724.88</v>
      </c>
      <c r="O381" s="18">
        <v>149106</v>
      </c>
      <c r="P381" s="18">
        <v>5419.85</v>
      </c>
      <c r="Q381" s="18">
        <v>1338.23</v>
      </c>
      <c r="R381" s="18">
        <v>430.92</v>
      </c>
      <c r="S381" s="18">
        <v>7189</v>
      </c>
      <c r="T381" s="18">
        <v>0</v>
      </c>
      <c r="U381" s="18">
        <v>0</v>
      </c>
      <c r="V381" s="18">
        <v>0</v>
      </c>
      <c r="W381" s="18">
        <v>0</v>
      </c>
      <c r="X381" s="18"/>
      <c r="Y381" s="18">
        <v>132843.59</v>
      </c>
      <c r="Z381" s="18">
        <v>18295.61</v>
      </c>
      <c r="AA381" s="18">
        <v>5155.8</v>
      </c>
      <c r="AB381" s="18">
        <v>156295</v>
      </c>
    </row>
    <row r="382" spans="1:28" s="12" customFormat="1" x14ac:dyDescent="0.25">
      <c r="A382" s="10"/>
      <c r="B382" s="10"/>
      <c r="C382" s="10" t="s">
        <v>71</v>
      </c>
      <c r="D382" s="10"/>
      <c r="E382" s="10"/>
      <c r="F382" s="10"/>
      <c r="G382" s="10"/>
      <c r="H382" s="10"/>
      <c r="I382" s="10"/>
      <c r="J382" s="11">
        <f>SUM(J369:J381)</f>
        <v>4951</v>
      </c>
      <c r="K382" s="10"/>
      <c r="L382" s="11">
        <f t="shared" ref="L382:AB382" si="82">SUM(L369:L381)</f>
        <v>1021918.48</v>
      </c>
      <c r="M382" s="11">
        <f t="shared" si="82"/>
        <v>151938.23999999999</v>
      </c>
      <c r="N382" s="11">
        <f t="shared" si="82"/>
        <v>47277.279999999992</v>
      </c>
      <c r="O382" s="11">
        <f t="shared" si="82"/>
        <v>1221134</v>
      </c>
      <c r="P382" s="11">
        <f t="shared" si="82"/>
        <v>39705.4</v>
      </c>
      <c r="Q382" s="11">
        <f t="shared" si="82"/>
        <v>10881.43</v>
      </c>
      <c r="R382" s="11">
        <f t="shared" si="82"/>
        <v>2963.17</v>
      </c>
      <c r="S382" s="11">
        <f t="shared" si="82"/>
        <v>53550</v>
      </c>
      <c r="T382" s="11">
        <f t="shared" si="82"/>
        <v>0</v>
      </c>
      <c r="U382" s="11">
        <f t="shared" si="82"/>
        <v>0</v>
      </c>
      <c r="V382" s="11">
        <f t="shared" si="82"/>
        <v>0</v>
      </c>
      <c r="W382" s="11">
        <f t="shared" si="82"/>
        <v>0</v>
      </c>
      <c r="X382" s="11">
        <f t="shared" si="82"/>
        <v>0</v>
      </c>
      <c r="Y382" s="11">
        <f t="shared" si="82"/>
        <v>1061623.8799999999</v>
      </c>
      <c r="Z382" s="11">
        <f t="shared" si="82"/>
        <v>162819.66999999998</v>
      </c>
      <c r="AA382" s="11">
        <f t="shared" si="82"/>
        <v>50240.450000000004</v>
      </c>
      <c r="AB382" s="11">
        <f t="shared" si="82"/>
        <v>1274684</v>
      </c>
    </row>
    <row r="383" spans="1:28" s="12" customFormat="1" x14ac:dyDescent="0.25">
      <c r="A383" s="10"/>
      <c r="B383" s="10"/>
      <c r="C383" s="10" t="s">
        <v>119</v>
      </c>
      <c r="D383" s="10"/>
      <c r="E383" s="10"/>
      <c r="F383" s="10"/>
      <c r="G383" s="10"/>
      <c r="H383" s="10"/>
      <c r="I383" s="10"/>
      <c r="J383" s="11">
        <f>J382+J368</f>
        <v>20080</v>
      </c>
      <c r="K383" s="11"/>
      <c r="L383" s="11">
        <f t="shared" ref="L383:AB383" si="83">L382+L368</f>
        <v>1881230.53</v>
      </c>
      <c r="M383" s="11">
        <f t="shared" si="83"/>
        <v>220842.37</v>
      </c>
      <c r="N383" s="11">
        <f t="shared" si="83"/>
        <v>103692.1</v>
      </c>
      <c r="O383" s="11">
        <f t="shared" si="83"/>
        <v>2405440.4500000002</v>
      </c>
      <c r="P383" s="11">
        <f t="shared" si="83"/>
        <v>135221.48000000001</v>
      </c>
      <c r="Q383" s="11">
        <f t="shared" si="83"/>
        <v>19857.300000000003</v>
      </c>
      <c r="R383" s="11">
        <f t="shared" si="83"/>
        <v>9771.2199999999993</v>
      </c>
      <c r="S383" s="11">
        <f t="shared" si="83"/>
        <v>164850</v>
      </c>
      <c r="T383" s="11">
        <f t="shared" si="83"/>
        <v>0</v>
      </c>
      <c r="U383" s="11">
        <f t="shared" si="83"/>
        <v>121908.4</v>
      </c>
      <c r="V383" s="11">
        <f t="shared" si="83"/>
        <v>12702.72</v>
      </c>
      <c r="W383" s="11">
        <f t="shared" si="83"/>
        <v>19328.88</v>
      </c>
      <c r="X383" s="11">
        <f t="shared" si="83"/>
        <v>153940</v>
      </c>
      <c r="Y383" s="11">
        <f t="shared" si="83"/>
        <v>1894543.6099999999</v>
      </c>
      <c r="Z383" s="11">
        <f t="shared" si="83"/>
        <v>227996.94999999998</v>
      </c>
      <c r="AA383" s="11">
        <f t="shared" si="83"/>
        <v>94134.44</v>
      </c>
      <c r="AB383" s="11">
        <f t="shared" si="83"/>
        <v>2416350.4500000002</v>
      </c>
    </row>
    <row r="384" spans="1:28" ht="18" customHeight="1" x14ac:dyDescent="0.25"/>
    <row r="385" spans="1:32" ht="18" customHeight="1" x14ac:dyDescent="0.25"/>
    <row r="388" spans="1:32" ht="15.75" x14ac:dyDescent="0.25">
      <c r="E388" s="13" t="s">
        <v>120</v>
      </c>
      <c r="G388" s="14"/>
      <c r="H388" s="14"/>
      <c r="I388" s="14"/>
      <c r="J388" s="14"/>
      <c r="K388" s="14"/>
      <c r="L388" s="13" t="s">
        <v>122</v>
      </c>
      <c r="M388" s="13"/>
      <c r="N388" s="13"/>
      <c r="P388" s="14"/>
      <c r="R388" s="14"/>
      <c r="S388" s="13" t="s">
        <v>121</v>
      </c>
      <c r="U388" s="14"/>
      <c r="V388" s="14"/>
      <c r="X388" s="14"/>
      <c r="Y388" s="14"/>
      <c r="Z388" s="13" t="s">
        <v>123</v>
      </c>
      <c r="AA388" s="14"/>
      <c r="AB388" s="14"/>
      <c r="AC388" s="14"/>
    </row>
    <row r="389" spans="1:32" ht="15.75" x14ac:dyDescent="0.25">
      <c r="E389" s="13" t="s">
        <v>124</v>
      </c>
      <c r="G389" s="14"/>
      <c r="H389" s="14"/>
      <c r="I389" s="14"/>
      <c r="J389" s="14"/>
      <c r="K389" s="14"/>
      <c r="L389" s="13" t="s">
        <v>124</v>
      </c>
      <c r="M389" s="13"/>
      <c r="N389" s="13"/>
      <c r="P389" s="14"/>
      <c r="R389" s="14"/>
      <c r="S389" s="13" t="s">
        <v>124</v>
      </c>
      <c r="U389" s="14"/>
      <c r="V389" s="14"/>
      <c r="X389" s="14"/>
      <c r="Y389" s="14"/>
      <c r="Z389" s="13" t="s">
        <v>124</v>
      </c>
      <c r="AA389" s="14"/>
      <c r="AB389" s="14"/>
      <c r="AC389" s="14"/>
    </row>
    <row r="390" spans="1:32" ht="32.25" customHeight="1" x14ac:dyDescent="0.55000000000000004">
      <c r="A390" s="75" t="s">
        <v>0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1"/>
      <c r="AE390" s="1"/>
      <c r="AF390" s="1"/>
    </row>
    <row r="391" spans="1:32" ht="21.75" customHeight="1" x14ac:dyDescent="0.4">
      <c r="A391" s="76" t="s">
        <v>1711</v>
      </c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2"/>
      <c r="AE391" s="2"/>
      <c r="AF391" s="2"/>
    </row>
    <row r="392" spans="1:32" s="5" customFormat="1" ht="20.25" customHeight="1" x14ac:dyDescent="0.35">
      <c r="A392" s="3" t="s">
        <v>1</v>
      </c>
      <c r="B392" s="4"/>
      <c r="C392" s="3"/>
      <c r="D392" s="3"/>
      <c r="F392" s="3" t="s">
        <v>836</v>
      </c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s="7" customFormat="1" ht="90" x14ac:dyDescent="0.25">
      <c r="A393" s="6" t="s">
        <v>3</v>
      </c>
      <c r="B393" s="6" t="s">
        <v>4</v>
      </c>
      <c r="C393" s="6" t="s">
        <v>5</v>
      </c>
      <c r="D393" s="6" t="s">
        <v>6</v>
      </c>
      <c r="E393" s="6" t="s">
        <v>7</v>
      </c>
      <c r="F393" s="6" t="s">
        <v>8</v>
      </c>
      <c r="G393" s="6" t="s">
        <v>9</v>
      </c>
      <c r="H393" s="6" t="s">
        <v>10</v>
      </c>
      <c r="I393" s="6" t="s">
        <v>11</v>
      </c>
      <c r="J393" s="6" t="s">
        <v>12</v>
      </c>
      <c r="K393" s="6" t="s">
        <v>13</v>
      </c>
      <c r="L393" s="6" t="s">
        <v>14</v>
      </c>
      <c r="M393" s="6" t="s">
        <v>15</v>
      </c>
      <c r="N393" s="6" t="s">
        <v>16</v>
      </c>
      <c r="O393" s="6" t="s">
        <v>17</v>
      </c>
      <c r="P393" s="6" t="s">
        <v>18</v>
      </c>
      <c r="Q393" s="6" t="s">
        <v>19</v>
      </c>
      <c r="R393" s="6" t="s">
        <v>20</v>
      </c>
      <c r="S393" s="6" t="s">
        <v>21</v>
      </c>
      <c r="T393" s="6" t="s">
        <v>22</v>
      </c>
      <c r="U393" s="6" t="s">
        <v>23</v>
      </c>
      <c r="V393" s="6" t="s">
        <v>24</v>
      </c>
      <c r="W393" s="6" t="s">
        <v>25</v>
      </c>
      <c r="X393" s="6" t="s">
        <v>26</v>
      </c>
      <c r="Y393" s="6" t="s">
        <v>27</v>
      </c>
      <c r="Z393" s="6" t="s">
        <v>28</v>
      </c>
      <c r="AA393" s="6" t="s">
        <v>29</v>
      </c>
      <c r="AB393" s="6" t="s">
        <v>30</v>
      </c>
    </row>
    <row r="394" spans="1:32" s="15" customFormat="1" x14ac:dyDescent="0.25">
      <c r="A394" s="17">
        <v>1</v>
      </c>
      <c r="B394" s="17" t="s">
        <v>815</v>
      </c>
      <c r="C394" s="17" t="s">
        <v>816</v>
      </c>
      <c r="D394" s="17" t="s">
        <v>817</v>
      </c>
      <c r="E394" s="17" t="s">
        <v>818</v>
      </c>
      <c r="F394" s="17" t="s">
        <v>35</v>
      </c>
      <c r="G394" s="17" t="s">
        <v>137</v>
      </c>
      <c r="H394" s="17">
        <v>798</v>
      </c>
      <c r="I394" s="17">
        <v>798</v>
      </c>
      <c r="J394" s="17">
        <v>0</v>
      </c>
      <c r="K394" s="17" t="s">
        <v>59</v>
      </c>
      <c r="L394" s="18">
        <v>45388.15</v>
      </c>
      <c r="M394" s="18">
        <v>10782.01</v>
      </c>
      <c r="N394" s="18">
        <v>1334.84</v>
      </c>
      <c r="O394" s="18">
        <v>54162.2</v>
      </c>
      <c r="P394" s="18">
        <v>577.47</v>
      </c>
      <c r="Q394" s="18">
        <v>464.53</v>
      </c>
      <c r="R394" s="18">
        <v>0</v>
      </c>
      <c r="S394" s="18">
        <v>1042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45965.62</v>
      </c>
      <c r="Z394" s="18">
        <v>11246.54</v>
      </c>
      <c r="AA394" s="18">
        <v>1334.84</v>
      </c>
      <c r="AB394" s="18">
        <v>55204.2</v>
      </c>
    </row>
    <row r="395" spans="1:32" s="15" customFormat="1" x14ac:dyDescent="0.25">
      <c r="A395" s="17">
        <v>2</v>
      </c>
      <c r="B395" s="17" t="s">
        <v>819</v>
      </c>
      <c r="C395" s="17" t="s">
        <v>816</v>
      </c>
      <c r="D395" s="17" t="s">
        <v>820</v>
      </c>
      <c r="E395" s="17" t="s">
        <v>821</v>
      </c>
      <c r="F395" s="17" t="s">
        <v>35</v>
      </c>
      <c r="G395" s="17" t="s">
        <v>590</v>
      </c>
      <c r="H395" s="17">
        <v>260454</v>
      </c>
      <c r="I395" s="17">
        <v>253922</v>
      </c>
      <c r="J395" s="17">
        <v>6532</v>
      </c>
      <c r="K395" s="17" t="s">
        <v>37</v>
      </c>
      <c r="L395" s="18">
        <v>101167.79</v>
      </c>
      <c r="M395" s="18">
        <v>2196.31</v>
      </c>
      <c r="N395" s="18">
        <v>1593.9</v>
      </c>
      <c r="O395" s="18">
        <v>104958</v>
      </c>
      <c r="P395" s="18">
        <v>16865.59</v>
      </c>
      <c r="Q395" s="18">
        <v>972.01</v>
      </c>
      <c r="R395" s="18">
        <v>2939.4</v>
      </c>
      <c r="S395" s="18">
        <v>20777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118033.38</v>
      </c>
      <c r="Z395" s="18">
        <v>3168.32</v>
      </c>
      <c r="AA395" s="18">
        <v>4533.3</v>
      </c>
      <c r="AB395" s="18">
        <v>125735</v>
      </c>
    </row>
    <row r="396" spans="1:32" s="15" customFormat="1" x14ac:dyDescent="0.25">
      <c r="A396" s="17">
        <v>3</v>
      </c>
      <c r="B396" s="17" t="s">
        <v>822</v>
      </c>
      <c r="C396" s="17" t="s">
        <v>816</v>
      </c>
      <c r="D396" s="17" t="s">
        <v>823</v>
      </c>
      <c r="E396" s="17" t="s">
        <v>824</v>
      </c>
      <c r="F396" s="17" t="s">
        <v>35</v>
      </c>
      <c r="G396" s="17" t="s">
        <v>41</v>
      </c>
      <c r="H396" s="17">
        <v>29187</v>
      </c>
      <c r="I396" s="17">
        <v>28704</v>
      </c>
      <c r="J396" s="17">
        <v>1449</v>
      </c>
      <c r="K396" s="17" t="s">
        <v>37</v>
      </c>
      <c r="L396" s="18">
        <v>48897.66</v>
      </c>
      <c r="M396" s="18">
        <v>2112.4899999999998</v>
      </c>
      <c r="N396" s="18">
        <v>12363.85</v>
      </c>
      <c r="O396" s="18">
        <v>266392.25</v>
      </c>
      <c r="P396" s="18">
        <v>9580.84</v>
      </c>
      <c r="Q396" s="18">
        <v>567.11</v>
      </c>
      <c r="R396" s="18">
        <v>652.04999999999995</v>
      </c>
      <c r="S396" s="18">
        <v>10800</v>
      </c>
      <c r="T396" s="18">
        <v>0</v>
      </c>
      <c r="U396" s="18">
        <v>0</v>
      </c>
      <c r="V396" s="18">
        <v>0</v>
      </c>
      <c r="W396" s="18">
        <v>0</v>
      </c>
      <c r="X396" s="18"/>
      <c r="Y396" s="18">
        <v>58478.5</v>
      </c>
      <c r="Z396" s="18">
        <v>2679.6</v>
      </c>
      <c r="AA396" s="18">
        <v>13015.9</v>
      </c>
      <c r="AB396" s="18">
        <v>277192.25</v>
      </c>
    </row>
    <row r="397" spans="1:32" s="15" customFormat="1" x14ac:dyDescent="0.25">
      <c r="A397" s="17">
        <v>4</v>
      </c>
      <c r="B397" s="17" t="s">
        <v>825</v>
      </c>
      <c r="C397" s="17" t="s">
        <v>816</v>
      </c>
      <c r="D397" s="17" t="s">
        <v>826</v>
      </c>
      <c r="E397" s="17" t="s">
        <v>827</v>
      </c>
      <c r="F397" s="17" t="s">
        <v>35</v>
      </c>
      <c r="G397" s="17" t="s">
        <v>590</v>
      </c>
      <c r="H397" s="17">
        <v>39433</v>
      </c>
      <c r="I397" s="17">
        <v>32576</v>
      </c>
      <c r="J397" s="17">
        <v>6857</v>
      </c>
      <c r="K397" s="17" t="s">
        <v>37</v>
      </c>
      <c r="L397" s="18">
        <v>209421.05</v>
      </c>
      <c r="M397" s="18">
        <v>8499.2000000000007</v>
      </c>
      <c r="N397" s="18">
        <v>12102.75</v>
      </c>
      <c r="O397" s="18">
        <v>230023</v>
      </c>
      <c r="P397" s="18">
        <v>40421.69</v>
      </c>
      <c r="Q397" s="18">
        <v>2026.66</v>
      </c>
      <c r="R397" s="18">
        <v>3085.65</v>
      </c>
      <c r="S397" s="18">
        <v>45534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249842.74</v>
      </c>
      <c r="Z397" s="18">
        <v>10525.86</v>
      </c>
      <c r="AA397" s="18">
        <v>15188.4</v>
      </c>
      <c r="AB397" s="18">
        <v>275557</v>
      </c>
    </row>
    <row r="398" spans="1:32" s="15" customFormat="1" x14ac:dyDescent="0.25">
      <c r="A398" s="17">
        <v>5</v>
      </c>
      <c r="B398" s="17" t="s">
        <v>819</v>
      </c>
      <c r="C398" s="17" t="s">
        <v>816</v>
      </c>
      <c r="D398" s="17" t="s">
        <v>828</v>
      </c>
      <c r="E398" s="17" t="s">
        <v>829</v>
      </c>
      <c r="F398" s="17" t="s">
        <v>35</v>
      </c>
      <c r="G398" s="17" t="s">
        <v>45</v>
      </c>
      <c r="H398" s="17">
        <v>66138</v>
      </c>
      <c r="I398" s="17">
        <v>62783</v>
      </c>
      <c r="J398" s="17">
        <v>3355</v>
      </c>
      <c r="K398" s="17" t="s">
        <v>37</v>
      </c>
      <c r="L398" s="18">
        <v>224750.19</v>
      </c>
      <c r="M398" s="18">
        <v>9464.11</v>
      </c>
      <c r="N398" s="18">
        <v>6005.7</v>
      </c>
      <c r="O398" s="18">
        <v>240220</v>
      </c>
      <c r="P398" s="18">
        <v>20532.849999999999</v>
      </c>
      <c r="Q398" s="18">
        <v>2214.4</v>
      </c>
      <c r="R398" s="18">
        <v>1509.75</v>
      </c>
      <c r="S398" s="18">
        <v>24257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245283.04</v>
      </c>
      <c r="Z398" s="18">
        <v>11678.51</v>
      </c>
      <c r="AA398" s="18">
        <v>7515.45</v>
      </c>
      <c r="AB398" s="18">
        <v>264477</v>
      </c>
    </row>
    <row r="399" spans="1:32" s="15" customFormat="1" x14ac:dyDescent="0.25">
      <c r="A399" s="17">
        <v>6</v>
      </c>
      <c r="B399" s="17" t="s">
        <v>819</v>
      </c>
      <c r="C399" s="17" t="s">
        <v>816</v>
      </c>
      <c r="D399" s="17" t="s">
        <v>830</v>
      </c>
      <c r="E399" s="17" t="s">
        <v>831</v>
      </c>
      <c r="F399" s="17" t="s">
        <v>35</v>
      </c>
      <c r="G399" s="17" t="s">
        <v>215</v>
      </c>
      <c r="H399" s="17">
        <v>28850</v>
      </c>
      <c r="I399" s="17">
        <v>28850</v>
      </c>
      <c r="J399" s="17">
        <v>0</v>
      </c>
      <c r="K399" s="17" t="s">
        <v>59</v>
      </c>
      <c r="L399" s="18">
        <v>22620.19</v>
      </c>
      <c r="M399" s="18">
        <v>3275.85</v>
      </c>
      <c r="N399" s="18">
        <v>77.959999999999994</v>
      </c>
      <c r="O399" s="18">
        <v>25974</v>
      </c>
      <c r="P399" s="18">
        <v>852.99</v>
      </c>
      <c r="Q399" s="18">
        <v>223.01</v>
      </c>
      <c r="R399" s="18">
        <v>0</v>
      </c>
      <c r="S399" s="18">
        <v>1076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23473.18</v>
      </c>
      <c r="Z399" s="18">
        <v>3498.86</v>
      </c>
      <c r="AA399" s="18">
        <v>77.959999999999994</v>
      </c>
      <c r="AB399" s="18">
        <v>27050</v>
      </c>
    </row>
    <row r="400" spans="1:32" s="15" customFormat="1" x14ac:dyDescent="0.25">
      <c r="A400" s="17">
        <v>7</v>
      </c>
      <c r="B400" s="17" t="s">
        <v>815</v>
      </c>
      <c r="C400" s="17" t="s">
        <v>816</v>
      </c>
      <c r="D400" s="17" t="s">
        <v>832</v>
      </c>
      <c r="E400" s="17" t="s">
        <v>833</v>
      </c>
      <c r="F400" s="17" t="s">
        <v>35</v>
      </c>
      <c r="G400" s="17" t="s">
        <v>63</v>
      </c>
      <c r="H400" s="17">
        <v>9910</v>
      </c>
      <c r="I400" s="17">
        <v>9910</v>
      </c>
      <c r="J400" s="17">
        <v>0</v>
      </c>
      <c r="K400" s="17" t="s">
        <v>59</v>
      </c>
      <c r="L400" s="18">
        <v>25823.71</v>
      </c>
      <c r="M400" s="18">
        <v>4464.8500000000004</v>
      </c>
      <c r="N400" s="18">
        <v>158.44</v>
      </c>
      <c r="O400" s="18">
        <v>30447</v>
      </c>
      <c r="P400" s="18">
        <v>852.15</v>
      </c>
      <c r="Q400" s="18">
        <v>255.85</v>
      </c>
      <c r="R400" s="18">
        <v>0</v>
      </c>
      <c r="S400" s="18">
        <v>1108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26675.86</v>
      </c>
      <c r="Z400" s="18">
        <v>4720.7</v>
      </c>
      <c r="AA400" s="18">
        <v>158.44</v>
      </c>
      <c r="AB400" s="18">
        <v>31555</v>
      </c>
    </row>
    <row r="401" spans="1:28" s="15" customFormat="1" x14ac:dyDescent="0.25">
      <c r="A401" s="17">
        <v>8</v>
      </c>
      <c r="B401" s="17" t="s">
        <v>819</v>
      </c>
      <c r="C401" s="17" t="s">
        <v>816</v>
      </c>
      <c r="D401" s="17" t="s">
        <v>834</v>
      </c>
      <c r="E401" s="17" t="s">
        <v>835</v>
      </c>
      <c r="F401" s="17" t="s">
        <v>35</v>
      </c>
      <c r="G401" s="17" t="s">
        <v>63</v>
      </c>
      <c r="H401" s="17">
        <v>25216</v>
      </c>
      <c r="I401" s="17">
        <v>24888</v>
      </c>
      <c r="J401" s="17">
        <v>984</v>
      </c>
      <c r="K401" s="17" t="s">
        <v>37</v>
      </c>
      <c r="L401" s="18">
        <v>153338.29</v>
      </c>
      <c r="M401" s="18">
        <v>24356.16</v>
      </c>
      <c r="N401" s="18">
        <v>10256.549999999999</v>
      </c>
      <c r="O401" s="18">
        <f>1432217-1244266</f>
        <v>187951</v>
      </c>
      <c r="P401" s="18">
        <v>7668.77</v>
      </c>
      <c r="Q401" s="18">
        <v>1600.43</v>
      </c>
      <c r="R401" s="18">
        <v>442.8</v>
      </c>
      <c r="S401" s="18">
        <v>9712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161007.06</v>
      </c>
      <c r="Z401" s="18">
        <v>25956.59</v>
      </c>
      <c r="AA401" s="18">
        <v>10699.35</v>
      </c>
      <c r="AB401" s="18">
        <f>1441929-1244266</f>
        <v>197663</v>
      </c>
    </row>
    <row r="402" spans="1:28" s="15" customFormat="1" x14ac:dyDescent="0.25">
      <c r="A402" s="17">
        <v>9</v>
      </c>
      <c r="B402" s="17" t="s">
        <v>836</v>
      </c>
      <c r="C402" s="17" t="s">
        <v>816</v>
      </c>
      <c r="D402" s="17" t="s">
        <v>1705</v>
      </c>
      <c r="E402" s="17" t="s">
        <v>1706</v>
      </c>
      <c r="F402" s="17" t="s">
        <v>35</v>
      </c>
      <c r="G402" s="17" t="s">
        <v>1707</v>
      </c>
      <c r="H402" s="17">
        <v>730</v>
      </c>
      <c r="I402" s="17">
        <v>730</v>
      </c>
      <c r="J402" s="17">
        <v>0</v>
      </c>
      <c r="K402" s="17" t="s">
        <v>59</v>
      </c>
      <c r="L402" s="18">
        <v>1512.7</v>
      </c>
      <c r="M402" s="18">
        <v>26.3</v>
      </c>
      <c r="N402" s="18">
        <v>0</v>
      </c>
      <c r="O402" s="18">
        <v>1539</v>
      </c>
      <c r="P402" s="18">
        <v>302.29000000000002</v>
      </c>
      <c r="Q402" s="18">
        <v>13.71</v>
      </c>
      <c r="R402" s="18">
        <v>0</v>
      </c>
      <c r="S402" s="18">
        <v>316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1814.99</v>
      </c>
      <c r="Z402" s="18">
        <v>40.01</v>
      </c>
      <c r="AA402" s="18">
        <v>0</v>
      </c>
      <c r="AB402" s="18">
        <v>1855</v>
      </c>
    </row>
    <row r="403" spans="1:28" s="22" customFormat="1" x14ac:dyDescent="0.25">
      <c r="A403" s="19"/>
      <c r="B403" s="19"/>
      <c r="C403" s="10" t="s">
        <v>71</v>
      </c>
      <c r="D403" s="19"/>
      <c r="E403" s="19"/>
      <c r="F403" s="19"/>
      <c r="G403" s="19"/>
      <c r="H403" s="19"/>
      <c r="I403" s="19"/>
      <c r="J403" s="19">
        <f>SUM(J394:J402)</f>
        <v>19177</v>
      </c>
      <c r="K403" s="19"/>
      <c r="L403" s="20">
        <f t="shared" ref="L403:AB403" si="84">SUM(L394:L402)</f>
        <v>832919.73</v>
      </c>
      <c r="M403" s="20">
        <f t="shared" ref="M403" si="85">SUM(M394:M402)</f>
        <v>65177.279999999999</v>
      </c>
      <c r="N403" s="20">
        <f t="shared" ref="N403" si="86">SUM(N394:N402)</f>
        <v>43893.990000000005</v>
      </c>
      <c r="O403" s="20">
        <f t="shared" ref="O403" si="87">SUM(O394:O402)</f>
        <v>1141666.45</v>
      </c>
      <c r="P403" s="20">
        <f t="shared" ref="P403" si="88">SUM(P394:P402)</f>
        <v>97654.64</v>
      </c>
      <c r="Q403" s="20">
        <f t="shared" ref="Q403" si="89">SUM(Q394:Q402)</f>
        <v>8337.7100000000009</v>
      </c>
      <c r="R403" s="20">
        <f t="shared" ref="R403" si="90">SUM(R394:R402)</f>
        <v>8629.65</v>
      </c>
      <c r="S403" s="20">
        <f t="shared" si="84"/>
        <v>114622</v>
      </c>
      <c r="T403" s="20">
        <f t="shared" si="84"/>
        <v>0</v>
      </c>
      <c r="U403" s="20">
        <f t="shared" si="84"/>
        <v>0</v>
      </c>
      <c r="V403" s="20">
        <f t="shared" si="84"/>
        <v>0</v>
      </c>
      <c r="W403" s="20">
        <f t="shared" si="84"/>
        <v>0</v>
      </c>
      <c r="X403" s="20">
        <f t="shared" si="84"/>
        <v>0</v>
      </c>
      <c r="Y403" s="20">
        <f t="shared" si="84"/>
        <v>930574.37000000011</v>
      </c>
      <c r="Z403" s="20">
        <f t="shared" si="84"/>
        <v>73514.989999999991</v>
      </c>
      <c r="AA403" s="20">
        <f t="shared" si="84"/>
        <v>52523.64</v>
      </c>
      <c r="AB403" s="20">
        <f t="shared" si="84"/>
        <v>1256288.45</v>
      </c>
    </row>
    <row r="404" spans="1:28" s="15" customFormat="1" x14ac:dyDescent="0.25">
      <c r="A404" s="17">
        <v>1</v>
      </c>
      <c r="B404" s="17" t="s">
        <v>825</v>
      </c>
      <c r="C404" s="17" t="s">
        <v>816</v>
      </c>
      <c r="D404" s="17" t="s">
        <v>837</v>
      </c>
      <c r="E404" s="17" t="s">
        <v>838</v>
      </c>
      <c r="F404" s="17" t="s">
        <v>75</v>
      </c>
      <c r="G404" s="17" t="s">
        <v>76</v>
      </c>
      <c r="H404" s="17">
        <v>1</v>
      </c>
      <c r="I404" s="17">
        <v>0</v>
      </c>
      <c r="J404" s="17">
        <v>1</v>
      </c>
      <c r="K404" s="17" t="s">
        <v>37</v>
      </c>
      <c r="L404" s="18">
        <v>48624.56</v>
      </c>
      <c r="M404" s="18">
        <v>7857.81</v>
      </c>
      <c r="N404" s="18">
        <v>3811.63</v>
      </c>
      <c r="O404" s="18">
        <v>60294</v>
      </c>
      <c r="P404" s="18">
        <v>257.19</v>
      </c>
      <c r="Q404" s="18">
        <v>515.21</v>
      </c>
      <c r="R404" s="18">
        <v>0.6</v>
      </c>
      <c r="S404" s="18">
        <v>773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48881.75</v>
      </c>
      <c r="Z404" s="18">
        <v>8373.02</v>
      </c>
      <c r="AA404" s="18">
        <v>3812.23</v>
      </c>
      <c r="AB404" s="18">
        <v>61067</v>
      </c>
    </row>
    <row r="405" spans="1:28" s="15" customFormat="1" x14ac:dyDescent="0.25">
      <c r="A405" s="17">
        <v>2</v>
      </c>
      <c r="B405" s="17" t="s">
        <v>825</v>
      </c>
      <c r="C405" s="17" t="s">
        <v>816</v>
      </c>
      <c r="D405" s="17" t="s">
        <v>839</v>
      </c>
      <c r="E405" s="17" t="s">
        <v>840</v>
      </c>
      <c r="F405" s="17" t="s">
        <v>75</v>
      </c>
      <c r="G405" s="17" t="s">
        <v>76</v>
      </c>
      <c r="H405" s="17">
        <v>15682</v>
      </c>
      <c r="I405" s="17">
        <v>15678</v>
      </c>
      <c r="J405" s="17">
        <v>4</v>
      </c>
      <c r="K405" s="17" t="s">
        <v>37</v>
      </c>
      <c r="L405" s="18">
        <v>23814.11</v>
      </c>
      <c r="M405" s="18">
        <v>3950.66</v>
      </c>
      <c r="N405" s="18">
        <v>1554.23</v>
      </c>
      <c r="O405" s="18">
        <v>29319</v>
      </c>
      <c r="P405" s="18">
        <v>278.77999999999997</v>
      </c>
      <c r="Q405" s="18">
        <v>249.83</v>
      </c>
      <c r="R405" s="18">
        <v>2.39</v>
      </c>
      <c r="S405" s="18">
        <v>531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24092.89</v>
      </c>
      <c r="Z405" s="18">
        <v>4200.49</v>
      </c>
      <c r="AA405" s="18">
        <v>1556.62</v>
      </c>
      <c r="AB405" s="18">
        <v>29850</v>
      </c>
    </row>
    <row r="406" spans="1:28" s="15" customFormat="1" x14ac:dyDescent="0.25">
      <c r="A406" s="17">
        <v>3</v>
      </c>
      <c r="B406" s="17" t="s">
        <v>825</v>
      </c>
      <c r="C406" s="17" t="s">
        <v>816</v>
      </c>
      <c r="D406" s="17" t="s">
        <v>841</v>
      </c>
      <c r="E406" s="17" t="s">
        <v>842</v>
      </c>
      <c r="F406" s="17" t="s">
        <v>75</v>
      </c>
      <c r="G406" s="17" t="s">
        <v>76</v>
      </c>
      <c r="H406" s="17">
        <v>3966</v>
      </c>
      <c r="I406" s="17">
        <v>3674</v>
      </c>
      <c r="J406" s="17">
        <v>292</v>
      </c>
      <c r="K406" s="17" t="s">
        <v>37</v>
      </c>
      <c r="L406" s="18">
        <v>29984.59</v>
      </c>
      <c r="M406" s="18">
        <v>4602.9799999999996</v>
      </c>
      <c r="N406" s="18">
        <v>2089.4299999999998</v>
      </c>
      <c r="O406" s="18">
        <v>36677</v>
      </c>
      <c r="P406" s="18">
        <v>2377.4</v>
      </c>
      <c r="Q406" s="18">
        <v>311.83999999999997</v>
      </c>
      <c r="R406" s="18">
        <v>174.76</v>
      </c>
      <c r="S406" s="18">
        <v>2864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32361.99</v>
      </c>
      <c r="Z406" s="18">
        <v>4914.82</v>
      </c>
      <c r="AA406" s="18">
        <v>2264.19</v>
      </c>
      <c r="AB406" s="18">
        <v>39541</v>
      </c>
    </row>
    <row r="407" spans="1:28" s="15" customFormat="1" x14ac:dyDescent="0.25">
      <c r="A407" s="17">
        <v>4</v>
      </c>
      <c r="B407" s="17" t="s">
        <v>819</v>
      </c>
      <c r="C407" s="17" t="s">
        <v>816</v>
      </c>
      <c r="D407" s="17" t="s">
        <v>843</v>
      </c>
      <c r="E407" s="17" t="s">
        <v>844</v>
      </c>
      <c r="F407" s="17" t="s">
        <v>75</v>
      </c>
      <c r="G407" s="17" t="s">
        <v>845</v>
      </c>
      <c r="H407" s="17">
        <v>2941</v>
      </c>
      <c r="I407" s="17">
        <v>2579</v>
      </c>
      <c r="J407" s="17">
        <v>362</v>
      </c>
      <c r="K407" s="17" t="s">
        <v>37</v>
      </c>
      <c r="L407" s="18">
        <v>44889.86</v>
      </c>
      <c r="M407" s="18">
        <v>5727.93</v>
      </c>
      <c r="N407" s="18">
        <v>840.21</v>
      </c>
      <c r="O407" s="18">
        <v>51458</v>
      </c>
      <c r="P407" s="18">
        <v>2524.1</v>
      </c>
      <c r="Q407" s="18">
        <v>450.24</v>
      </c>
      <c r="R407" s="18">
        <v>216.66</v>
      </c>
      <c r="S407" s="18">
        <v>3191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47413.96</v>
      </c>
      <c r="Z407" s="18">
        <v>6178.17</v>
      </c>
      <c r="AA407" s="18">
        <v>1056.8699999999999</v>
      </c>
      <c r="AB407" s="18">
        <v>54649</v>
      </c>
    </row>
    <row r="408" spans="1:28" s="15" customFormat="1" x14ac:dyDescent="0.25">
      <c r="A408" s="17">
        <v>5</v>
      </c>
      <c r="B408" s="17" t="s">
        <v>815</v>
      </c>
      <c r="C408" s="17" t="s">
        <v>816</v>
      </c>
      <c r="D408" s="17" t="s">
        <v>846</v>
      </c>
      <c r="E408" s="17" t="s">
        <v>847</v>
      </c>
      <c r="F408" s="17" t="s">
        <v>75</v>
      </c>
      <c r="G408" s="17" t="s">
        <v>76</v>
      </c>
      <c r="H408" s="17">
        <v>29593</v>
      </c>
      <c r="I408" s="17">
        <v>29593</v>
      </c>
      <c r="J408" s="17">
        <v>170</v>
      </c>
      <c r="K408" s="17" t="s">
        <v>769</v>
      </c>
      <c r="L408" s="18">
        <v>58748.67</v>
      </c>
      <c r="M408" s="18">
        <v>14288.66</v>
      </c>
      <c r="N408" s="18">
        <v>4233.67</v>
      </c>
      <c r="O408" s="18">
        <v>77271</v>
      </c>
      <c r="P408" s="18">
        <v>1533.06</v>
      </c>
      <c r="Q408" s="18">
        <v>622.20000000000005</v>
      </c>
      <c r="R408" s="18">
        <v>101.74</v>
      </c>
      <c r="S408" s="18">
        <v>2257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60281.73</v>
      </c>
      <c r="Z408" s="18">
        <v>14910.86</v>
      </c>
      <c r="AA408" s="18">
        <v>4335.41</v>
      </c>
      <c r="AB408" s="18">
        <v>79528</v>
      </c>
    </row>
    <row r="409" spans="1:28" s="15" customFormat="1" x14ac:dyDescent="0.25">
      <c r="A409" s="17">
        <v>6</v>
      </c>
      <c r="B409" s="17" t="s">
        <v>819</v>
      </c>
      <c r="C409" s="17" t="s">
        <v>816</v>
      </c>
      <c r="D409" s="17" t="s">
        <v>849</v>
      </c>
      <c r="E409" s="17" t="s">
        <v>850</v>
      </c>
      <c r="F409" s="17" t="s">
        <v>75</v>
      </c>
      <c r="G409" s="17" t="s">
        <v>76</v>
      </c>
      <c r="H409" s="17">
        <v>3658</v>
      </c>
      <c r="I409" s="17">
        <v>3321</v>
      </c>
      <c r="J409" s="17">
        <v>337</v>
      </c>
      <c r="K409" s="17" t="s">
        <v>37</v>
      </c>
      <c r="L409" s="18">
        <v>77936.72</v>
      </c>
      <c r="M409" s="18">
        <v>21986.43</v>
      </c>
      <c r="N409" s="18">
        <v>4888.8500000000004</v>
      </c>
      <c r="O409" s="18">
        <v>104812</v>
      </c>
      <c r="P409" s="18">
        <v>2919.55</v>
      </c>
      <c r="Q409" s="18">
        <v>819.76</v>
      </c>
      <c r="R409" s="18">
        <v>201.69</v>
      </c>
      <c r="S409" s="18">
        <v>3941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80856.27</v>
      </c>
      <c r="Z409" s="18">
        <v>22806.19</v>
      </c>
      <c r="AA409" s="18">
        <v>5090.54</v>
      </c>
      <c r="AB409" s="18">
        <v>108753</v>
      </c>
    </row>
    <row r="410" spans="1:28" s="15" customFormat="1" x14ac:dyDescent="0.25">
      <c r="A410" s="17">
        <v>7</v>
      </c>
      <c r="B410" s="17" t="s">
        <v>822</v>
      </c>
      <c r="C410" s="17" t="s">
        <v>816</v>
      </c>
      <c r="D410" s="17" t="s">
        <v>851</v>
      </c>
      <c r="E410" s="17" t="s">
        <v>852</v>
      </c>
      <c r="F410" s="17" t="s">
        <v>75</v>
      </c>
      <c r="G410" s="17" t="s">
        <v>516</v>
      </c>
      <c r="H410" s="17">
        <v>34632</v>
      </c>
      <c r="I410" s="17">
        <v>33633</v>
      </c>
      <c r="J410" s="17">
        <v>999</v>
      </c>
      <c r="K410" s="17" t="s">
        <v>37</v>
      </c>
      <c r="L410" s="18">
        <v>54827.54</v>
      </c>
      <c r="M410" s="18">
        <v>7681.2</v>
      </c>
      <c r="N410" s="18">
        <v>4330.26</v>
      </c>
      <c r="O410" s="18">
        <v>66839</v>
      </c>
      <c r="P410" s="18">
        <v>5089.58</v>
      </c>
      <c r="Q410" s="18">
        <v>579.52</v>
      </c>
      <c r="R410" s="18">
        <v>597.9</v>
      </c>
      <c r="S410" s="18">
        <v>6267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59917.120000000003</v>
      </c>
      <c r="Z410" s="18">
        <v>8260.7199999999993</v>
      </c>
      <c r="AA410" s="18">
        <v>4928.16</v>
      </c>
      <c r="AB410" s="18">
        <v>73106</v>
      </c>
    </row>
    <row r="411" spans="1:28" s="15" customFormat="1" x14ac:dyDescent="0.25">
      <c r="A411" s="17">
        <v>8</v>
      </c>
      <c r="B411" s="17" t="s">
        <v>825</v>
      </c>
      <c r="C411" s="17" t="s">
        <v>816</v>
      </c>
      <c r="D411" s="17" t="s">
        <v>853</v>
      </c>
      <c r="E411" s="17" t="s">
        <v>854</v>
      </c>
      <c r="F411" s="17" t="s">
        <v>75</v>
      </c>
      <c r="G411" s="17" t="s">
        <v>76</v>
      </c>
      <c r="H411" s="17">
        <v>1799</v>
      </c>
      <c r="I411" s="17">
        <v>1631</v>
      </c>
      <c r="J411" s="17">
        <v>168</v>
      </c>
      <c r="K411" s="17" t="s">
        <v>37</v>
      </c>
      <c r="L411" s="18">
        <v>21468.69</v>
      </c>
      <c r="M411" s="18">
        <v>3143.63</v>
      </c>
      <c r="N411" s="18">
        <v>1105.68</v>
      </c>
      <c r="O411" s="18">
        <v>25718</v>
      </c>
      <c r="P411" s="18">
        <v>1550.16</v>
      </c>
      <c r="Q411" s="18">
        <v>220.29</v>
      </c>
      <c r="R411" s="18">
        <v>100.55</v>
      </c>
      <c r="S411" s="18">
        <v>1871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23018.85</v>
      </c>
      <c r="Z411" s="18">
        <v>3363.92</v>
      </c>
      <c r="AA411" s="18">
        <v>1206.23</v>
      </c>
      <c r="AB411" s="18">
        <v>27589</v>
      </c>
    </row>
    <row r="412" spans="1:28" s="15" customFormat="1" x14ac:dyDescent="0.25">
      <c r="A412" s="17">
        <v>9</v>
      </c>
      <c r="B412" s="17" t="s">
        <v>815</v>
      </c>
      <c r="C412" s="17" t="s">
        <v>816</v>
      </c>
      <c r="D412" s="17" t="s">
        <v>855</v>
      </c>
      <c r="E412" s="17" t="s">
        <v>856</v>
      </c>
      <c r="F412" s="17" t="s">
        <v>75</v>
      </c>
      <c r="G412" s="17" t="s">
        <v>857</v>
      </c>
      <c r="H412" s="17">
        <v>2</v>
      </c>
      <c r="I412" s="17">
        <v>2</v>
      </c>
      <c r="J412" s="17">
        <v>720</v>
      </c>
      <c r="K412" s="17" t="s">
        <v>107</v>
      </c>
      <c r="L412" s="18">
        <v>134936.79999999999</v>
      </c>
      <c r="M412" s="18">
        <v>19612.32</v>
      </c>
      <c r="N412" s="18">
        <v>4724.88</v>
      </c>
      <c r="O412" s="18">
        <v>159274</v>
      </c>
      <c r="P412" s="18">
        <v>5419.77</v>
      </c>
      <c r="Q412" s="18">
        <v>1369.31</v>
      </c>
      <c r="R412" s="18">
        <v>430.92</v>
      </c>
      <c r="S412" s="18">
        <v>7220</v>
      </c>
      <c r="T412" s="18">
        <v>0</v>
      </c>
      <c r="U412" s="18">
        <v>0</v>
      </c>
      <c r="V412" s="18">
        <v>0</v>
      </c>
      <c r="W412" s="18">
        <v>0</v>
      </c>
      <c r="X412" s="18"/>
      <c r="Y412" s="18">
        <v>140356.57</v>
      </c>
      <c r="Z412" s="18">
        <v>20981.63</v>
      </c>
      <c r="AA412" s="18">
        <v>5155.8</v>
      </c>
      <c r="AB412" s="18">
        <v>166494</v>
      </c>
    </row>
    <row r="413" spans="1:28" s="15" customFormat="1" x14ac:dyDescent="0.25">
      <c r="A413" s="17">
        <v>10</v>
      </c>
      <c r="B413" s="17" t="s">
        <v>815</v>
      </c>
      <c r="C413" s="17" t="s">
        <v>816</v>
      </c>
      <c r="D413" s="17" t="s">
        <v>858</v>
      </c>
      <c r="E413" s="17" t="s">
        <v>859</v>
      </c>
      <c r="F413" s="17" t="s">
        <v>75</v>
      </c>
      <c r="G413" s="17" t="s">
        <v>857</v>
      </c>
      <c r="H413" s="17">
        <v>2</v>
      </c>
      <c r="I413" s="17">
        <v>2</v>
      </c>
      <c r="J413" s="17">
        <v>720</v>
      </c>
      <c r="K413" s="17" t="s">
        <v>107</v>
      </c>
      <c r="L413" s="18">
        <v>142155.07999999999</v>
      </c>
      <c r="M413" s="18">
        <v>17310.669999999998</v>
      </c>
      <c r="N413" s="18">
        <v>4436.25</v>
      </c>
      <c r="O413" s="18">
        <v>163902</v>
      </c>
      <c r="P413" s="18">
        <v>5419.48</v>
      </c>
      <c r="Q413" s="18">
        <v>1438.6</v>
      </c>
      <c r="R413" s="18">
        <v>430.92</v>
      </c>
      <c r="S413" s="18">
        <v>7289</v>
      </c>
      <c r="T413" s="18">
        <v>0</v>
      </c>
      <c r="U413" s="18">
        <v>0</v>
      </c>
      <c r="V413" s="18">
        <v>0</v>
      </c>
      <c r="W413" s="18">
        <v>0</v>
      </c>
      <c r="X413" s="18"/>
      <c r="Y413" s="18">
        <v>147574.56</v>
      </c>
      <c r="Z413" s="18">
        <v>18749.27</v>
      </c>
      <c r="AA413" s="18">
        <v>4867.17</v>
      </c>
      <c r="AB413" s="18">
        <v>171191</v>
      </c>
    </row>
    <row r="414" spans="1:28" s="15" customFormat="1" x14ac:dyDescent="0.25">
      <c r="A414" s="17">
        <v>11</v>
      </c>
      <c r="B414" s="17" t="s">
        <v>819</v>
      </c>
      <c r="C414" s="17" t="s">
        <v>816</v>
      </c>
      <c r="D414" s="17" t="s">
        <v>860</v>
      </c>
      <c r="E414" s="17" t="s">
        <v>861</v>
      </c>
      <c r="F414" s="17" t="s">
        <v>75</v>
      </c>
      <c r="G414" s="17" t="s">
        <v>862</v>
      </c>
      <c r="H414" s="17">
        <v>0</v>
      </c>
      <c r="I414" s="17">
        <v>0</v>
      </c>
      <c r="J414" s="17">
        <v>720</v>
      </c>
      <c r="K414" s="17" t="s">
        <v>107</v>
      </c>
      <c r="L414" s="18">
        <v>132364.21</v>
      </c>
      <c r="M414" s="18">
        <v>18269.990000000002</v>
      </c>
      <c r="N414" s="18">
        <v>5155.8</v>
      </c>
      <c r="O414" s="18">
        <v>155790</v>
      </c>
      <c r="P414" s="18">
        <v>5419.19</v>
      </c>
      <c r="Q414" s="18">
        <v>1347.89</v>
      </c>
      <c r="R414" s="18">
        <v>430.92</v>
      </c>
      <c r="S414" s="18">
        <v>7198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137783.4</v>
      </c>
      <c r="Z414" s="18">
        <v>19617.88</v>
      </c>
      <c r="AA414" s="18">
        <v>5586.72</v>
      </c>
      <c r="AB414" s="18">
        <v>162988</v>
      </c>
    </row>
    <row r="415" spans="1:28" s="15" customFormat="1" x14ac:dyDescent="0.25">
      <c r="A415" s="17">
        <v>12</v>
      </c>
      <c r="B415" s="17" t="s">
        <v>819</v>
      </c>
      <c r="C415" s="17" t="s">
        <v>816</v>
      </c>
      <c r="D415" s="17" t="s">
        <v>863</v>
      </c>
      <c r="E415" s="17" t="s">
        <v>864</v>
      </c>
      <c r="F415" s="17" t="s">
        <v>75</v>
      </c>
      <c r="G415" s="17" t="s">
        <v>862</v>
      </c>
      <c r="H415" s="17">
        <v>0</v>
      </c>
      <c r="I415" s="17">
        <v>0</v>
      </c>
      <c r="J415" s="17">
        <v>720</v>
      </c>
      <c r="K415" s="17" t="s">
        <v>107</v>
      </c>
      <c r="L415" s="18">
        <v>159029.46</v>
      </c>
      <c r="M415" s="18">
        <v>20091.78</v>
      </c>
      <c r="N415" s="18">
        <v>7913.76</v>
      </c>
      <c r="O415" s="18">
        <v>187035</v>
      </c>
      <c r="P415" s="18">
        <v>5419.95</v>
      </c>
      <c r="Q415" s="18">
        <v>1642.13</v>
      </c>
      <c r="R415" s="18">
        <v>430.92</v>
      </c>
      <c r="S415" s="18">
        <v>7493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164449.41</v>
      </c>
      <c r="Z415" s="18">
        <v>21733.91</v>
      </c>
      <c r="AA415" s="18">
        <v>8344.68</v>
      </c>
      <c r="AB415" s="18">
        <v>194528</v>
      </c>
    </row>
    <row r="416" spans="1:28" s="15" customFormat="1" x14ac:dyDescent="0.25">
      <c r="A416" s="17">
        <v>13</v>
      </c>
      <c r="B416" s="17" t="s">
        <v>822</v>
      </c>
      <c r="C416" s="17" t="s">
        <v>816</v>
      </c>
      <c r="D416" s="17" t="s">
        <v>865</v>
      </c>
      <c r="E416" s="17" t="s">
        <v>866</v>
      </c>
      <c r="F416" s="17" t="s">
        <v>75</v>
      </c>
      <c r="G416" s="17" t="s">
        <v>867</v>
      </c>
      <c r="H416" s="17">
        <v>0</v>
      </c>
      <c r="I416" s="17">
        <v>0</v>
      </c>
      <c r="J416" s="17">
        <v>720</v>
      </c>
      <c r="K416" s="17" t="s">
        <v>107</v>
      </c>
      <c r="L416" s="18">
        <v>132843.59</v>
      </c>
      <c r="M416" s="18">
        <v>18295.61</v>
      </c>
      <c r="N416" s="18">
        <v>5155.8</v>
      </c>
      <c r="O416" s="18">
        <v>156295</v>
      </c>
      <c r="P416" s="18">
        <v>5419.39</v>
      </c>
      <c r="Q416" s="18">
        <v>1352.69</v>
      </c>
      <c r="R416" s="18">
        <v>430.92</v>
      </c>
      <c r="S416" s="18">
        <v>7203</v>
      </c>
      <c r="T416" s="18">
        <v>0</v>
      </c>
      <c r="U416" s="18">
        <v>0</v>
      </c>
      <c r="V416" s="18">
        <v>0</v>
      </c>
      <c r="W416" s="18">
        <v>0</v>
      </c>
      <c r="X416" s="18"/>
      <c r="Y416" s="18">
        <v>138262.98000000001</v>
      </c>
      <c r="Z416" s="18">
        <v>19648.3</v>
      </c>
      <c r="AA416" s="18">
        <v>5586.72</v>
      </c>
      <c r="AB416" s="18">
        <v>163498</v>
      </c>
    </row>
    <row r="417" spans="1:32" s="12" customFormat="1" x14ac:dyDescent="0.25">
      <c r="A417" s="10"/>
      <c r="B417" s="10"/>
      <c r="C417" s="10" t="s">
        <v>71</v>
      </c>
      <c r="D417" s="10"/>
      <c r="E417" s="10"/>
      <c r="F417" s="10"/>
      <c r="G417" s="10"/>
      <c r="H417" s="10"/>
      <c r="I417" s="10"/>
      <c r="J417" s="11">
        <f>SUM(J404:J416)</f>
        <v>5933</v>
      </c>
      <c r="K417" s="10"/>
      <c r="L417" s="11">
        <f t="shared" ref="L417:AB417" si="91">SUM(L404:L416)</f>
        <v>1061623.8799999999</v>
      </c>
      <c r="M417" s="11">
        <f t="shared" si="91"/>
        <v>162819.66999999998</v>
      </c>
      <c r="N417" s="11">
        <f t="shared" si="91"/>
        <v>50240.450000000004</v>
      </c>
      <c r="O417" s="11">
        <f t="shared" si="91"/>
        <v>1274684</v>
      </c>
      <c r="P417" s="11">
        <f t="shared" si="91"/>
        <v>43627.6</v>
      </c>
      <c r="Q417" s="11">
        <f t="shared" si="91"/>
        <v>10919.51</v>
      </c>
      <c r="R417" s="11">
        <f t="shared" si="91"/>
        <v>3550.89</v>
      </c>
      <c r="S417" s="11">
        <f t="shared" si="91"/>
        <v>58098</v>
      </c>
      <c r="T417" s="11">
        <f t="shared" si="91"/>
        <v>0</v>
      </c>
      <c r="U417" s="11">
        <f t="shared" si="91"/>
        <v>0</v>
      </c>
      <c r="V417" s="11">
        <f t="shared" si="91"/>
        <v>0</v>
      </c>
      <c r="W417" s="11">
        <f t="shared" si="91"/>
        <v>0</v>
      </c>
      <c r="X417" s="11">
        <f t="shared" si="91"/>
        <v>0</v>
      </c>
      <c r="Y417" s="11">
        <f t="shared" si="91"/>
        <v>1105251.48</v>
      </c>
      <c r="Z417" s="11">
        <f t="shared" si="91"/>
        <v>173739.18</v>
      </c>
      <c r="AA417" s="11">
        <f t="shared" si="91"/>
        <v>53791.340000000004</v>
      </c>
      <c r="AB417" s="11">
        <f t="shared" si="91"/>
        <v>1332782</v>
      </c>
    </row>
    <row r="418" spans="1:32" s="12" customFormat="1" x14ac:dyDescent="0.25">
      <c r="A418" s="10"/>
      <c r="B418" s="10"/>
      <c r="C418" s="10" t="s">
        <v>119</v>
      </c>
      <c r="D418" s="10"/>
      <c r="E418" s="10"/>
      <c r="F418" s="10"/>
      <c r="G418" s="10"/>
      <c r="H418" s="10"/>
      <c r="I418" s="10"/>
      <c r="J418" s="11">
        <f>J417+J403</f>
        <v>25110</v>
      </c>
      <c r="K418" s="11"/>
      <c r="L418" s="11">
        <f t="shared" ref="L418:AB418" si="92">L417+L403</f>
        <v>1894543.6099999999</v>
      </c>
      <c r="M418" s="11">
        <f t="shared" si="92"/>
        <v>227996.94999999998</v>
      </c>
      <c r="N418" s="11">
        <f t="shared" si="92"/>
        <v>94134.44</v>
      </c>
      <c r="O418" s="11">
        <f t="shared" si="92"/>
        <v>2416350.4500000002</v>
      </c>
      <c r="P418" s="11">
        <f t="shared" si="92"/>
        <v>141282.23999999999</v>
      </c>
      <c r="Q418" s="11">
        <f t="shared" si="92"/>
        <v>19257.22</v>
      </c>
      <c r="R418" s="11">
        <f t="shared" si="92"/>
        <v>12180.539999999999</v>
      </c>
      <c r="S418" s="11">
        <f t="shared" si="92"/>
        <v>172720</v>
      </c>
      <c r="T418" s="11">
        <f t="shared" si="92"/>
        <v>0</v>
      </c>
      <c r="U418" s="11">
        <f t="shared" si="92"/>
        <v>0</v>
      </c>
      <c r="V418" s="11">
        <f t="shared" si="92"/>
        <v>0</v>
      </c>
      <c r="W418" s="11">
        <f t="shared" si="92"/>
        <v>0</v>
      </c>
      <c r="X418" s="11">
        <f t="shared" si="92"/>
        <v>0</v>
      </c>
      <c r="Y418" s="11">
        <f t="shared" si="92"/>
        <v>2035825.85</v>
      </c>
      <c r="Z418" s="11">
        <f t="shared" si="92"/>
        <v>247254.16999999998</v>
      </c>
      <c r="AA418" s="11">
        <f t="shared" si="92"/>
        <v>106314.98000000001</v>
      </c>
      <c r="AB418" s="11">
        <f t="shared" si="92"/>
        <v>2589070.4500000002</v>
      </c>
    </row>
    <row r="419" spans="1:32" ht="18" customHeight="1" x14ac:dyDescent="0.25"/>
    <row r="420" spans="1:32" ht="18" customHeight="1" x14ac:dyDescent="0.25"/>
    <row r="423" spans="1:32" ht="15.75" x14ac:dyDescent="0.25">
      <c r="E423" s="13" t="s">
        <v>120</v>
      </c>
      <c r="G423" s="14"/>
      <c r="H423" s="14"/>
      <c r="I423" s="14"/>
      <c r="J423" s="14"/>
      <c r="K423" s="14"/>
      <c r="L423" s="13" t="s">
        <v>122</v>
      </c>
      <c r="M423" s="13"/>
      <c r="N423" s="13"/>
      <c r="P423" s="14"/>
      <c r="R423" s="14"/>
      <c r="S423" s="13" t="s">
        <v>121</v>
      </c>
      <c r="U423" s="14"/>
      <c r="V423" s="14"/>
      <c r="X423" s="14"/>
      <c r="Y423" s="14"/>
      <c r="Z423" s="13" t="s">
        <v>123</v>
      </c>
      <c r="AA423" s="14"/>
      <c r="AB423" s="14"/>
      <c r="AC423" s="14"/>
    </row>
    <row r="424" spans="1:32" ht="15.75" x14ac:dyDescent="0.25">
      <c r="E424" s="13" t="s">
        <v>124</v>
      </c>
      <c r="G424" s="14"/>
      <c r="H424" s="14"/>
      <c r="I424" s="14"/>
      <c r="J424" s="14"/>
      <c r="K424" s="14"/>
      <c r="L424" s="13" t="s">
        <v>124</v>
      </c>
      <c r="M424" s="13"/>
      <c r="N424" s="13"/>
      <c r="P424" s="14"/>
      <c r="R424" s="14"/>
      <c r="S424" s="13" t="s">
        <v>124</v>
      </c>
      <c r="U424" s="14"/>
      <c r="V424" s="14"/>
      <c r="X424" s="14"/>
      <c r="Y424" s="14"/>
      <c r="Z424" s="13" t="s">
        <v>124</v>
      </c>
      <c r="AA424" s="14"/>
      <c r="AB424" s="14"/>
      <c r="AC424" s="14"/>
    </row>
    <row r="425" spans="1:32" ht="32.25" customHeight="1" x14ac:dyDescent="0.55000000000000004">
      <c r="A425" s="75" t="s">
        <v>0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1"/>
      <c r="AE425" s="1"/>
      <c r="AF425" s="1"/>
    </row>
    <row r="426" spans="1:32" ht="21.75" customHeight="1" x14ac:dyDescent="0.4">
      <c r="A426" s="76" t="s">
        <v>1714</v>
      </c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2"/>
      <c r="AE426" s="2"/>
      <c r="AF426" s="2"/>
    </row>
    <row r="427" spans="1:32" s="5" customFormat="1" ht="20.25" customHeight="1" x14ac:dyDescent="0.35">
      <c r="A427" s="3" t="s">
        <v>1</v>
      </c>
      <c r="B427" s="4"/>
      <c r="C427" s="3"/>
      <c r="D427" s="3"/>
      <c r="F427" s="3" t="s">
        <v>836</v>
      </c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s="7" customFormat="1" ht="90" x14ac:dyDescent="0.25">
      <c r="A428" s="6" t="s">
        <v>3</v>
      </c>
      <c r="B428" s="6" t="s">
        <v>4</v>
      </c>
      <c r="C428" s="6" t="s">
        <v>5</v>
      </c>
      <c r="D428" s="6" t="s">
        <v>6</v>
      </c>
      <c r="E428" s="6" t="s">
        <v>7</v>
      </c>
      <c r="F428" s="6" t="s">
        <v>8</v>
      </c>
      <c r="G428" s="6" t="s">
        <v>9</v>
      </c>
      <c r="H428" s="6" t="s">
        <v>10</v>
      </c>
      <c r="I428" s="6" t="s">
        <v>11</v>
      </c>
      <c r="J428" s="6" t="s">
        <v>12</v>
      </c>
      <c r="K428" s="6" t="s">
        <v>13</v>
      </c>
      <c r="L428" s="6" t="s">
        <v>14</v>
      </c>
      <c r="M428" s="6" t="s">
        <v>15</v>
      </c>
      <c r="N428" s="6" t="s">
        <v>16</v>
      </c>
      <c r="O428" s="6" t="s">
        <v>17</v>
      </c>
      <c r="P428" s="6" t="s">
        <v>18</v>
      </c>
      <c r="Q428" s="6" t="s">
        <v>19</v>
      </c>
      <c r="R428" s="6" t="s">
        <v>20</v>
      </c>
      <c r="S428" s="6" t="s">
        <v>21</v>
      </c>
      <c r="T428" s="6" t="s">
        <v>22</v>
      </c>
      <c r="U428" s="6" t="s">
        <v>23</v>
      </c>
      <c r="V428" s="6" t="s">
        <v>24</v>
      </c>
      <c r="W428" s="6" t="s">
        <v>25</v>
      </c>
      <c r="X428" s="6" t="s">
        <v>26</v>
      </c>
      <c r="Y428" s="6" t="s">
        <v>27</v>
      </c>
      <c r="Z428" s="6" t="s">
        <v>28</v>
      </c>
      <c r="AA428" s="6" t="s">
        <v>29</v>
      </c>
      <c r="AB428" s="6" t="s">
        <v>30</v>
      </c>
    </row>
    <row r="429" spans="1:32" s="15" customFormat="1" x14ac:dyDescent="0.25">
      <c r="A429" s="17">
        <v>1</v>
      </c>
      <c r="B429" s="17" t="s">
        <v>815</v>
      </c>
      <c r="C429" s="17" t="s">
        <v>816</v>
      </c>
      <c r="D429" s="17" t="s">
        <v>817</v>
      </c>
      <c r="E429" s="17" t="s">
        <v>818</v>
      </c>
      <c r="F429" s="17" t="s">
        <v>35</v>
      </c>
      <c r="G429" s="17" t="s">
        <v>137</v>
      </c>
      <c r="H429" s="17">
        <v>798</v>
      </c>
      <c r="I429" s="17">
        <v>798</v>
      </c>
      <c r="J429" s="17">
        <v>0</v>
      </c>
      <c r="K429" s="17" t="s">
        <v>59</v>
      </c>
      <c r="L429" s="18">
        <v>45965.62</v>
      </c>
      <c r="M429" s="18">
        <v>11246.54</v>
      </c>
      <c r="N429" s="18">
        <v>1334.84</v>
      </c>
      <c r="O429" s="18">
        <v>55204.2</v>
      </c>
      <c r="P429" s="18">
        <v>577.92999999999995</v>
      </c>
      <c r="Q429" s="18">
        <v>486.07</v>
      </c>
      <c r="R429" s="18">
        <v>0</v>
      </c>
      <c r="S429" s="18">
        <v>1064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46543.55</v>
      </c>
      <c r="Z429" s="18">
        <v>11732.61</v>
      </c>
      <c r="AA429" s="18">
        <v>1334.84</v>
      </c>
      <c r="AB429" s="18">
        <v>56268.2</v>
      </c>
    </row>
    <row r="430" spans="1:32" s="15" customFormat="1" x14ac:dyDescent="0.25">
      <c r="A430" s="17">
        <v>2</v>
      </c>
      <c r="B430" s="17" t="s">
        <v>819</v>
      </c>
      <c r="C430" s="17" t="s">
        <v>816</v>
      </c>
      <c r="D430" s="17" t="s">
        <v>820</v>
      </c>
      <c r="E430" s="17" t="s">
        <v>821</v>
      </c>
      <c r="F430" s="17" t="s">
        <v>35</v>
      </c>
      <c r="G430" s="17" t="s">
        <v>590</v>
      </c>
      <c r="H430" s="17">
        <v>263920</v>
      </c>
      <c r="I430" s="17">
        <v>260454</v>
      </c>
      <c r="J430" s="17">
        <v>3466</v>
      </c>
      <c r="K430" s="17" t="s">
        <v>37</v>
      </c>
      <c r="L430" s="18">
        <v>118033.38</v>
      </c>
      <c r="M430" s="18">
        <v>3168.32</v>
      </c>
      <c r="N430" s="18">
        <v>4533.3</v>
      </c>
      <c r="O430" s="18">
        <v>125735</v>
      </c>
      <c r="P430" s="18">
        <v>20597.2</v>
      </c>
      <c r="Q430" s="18">
        <v>1174.0999999999999</v>
      </c>
      <c r="R430" s="18">
        <v>1559.7</v>
      </c>
      <c r="S430" s="18">
        <v>23331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138630.57999999999</v>
      </c>
      <c r="Z430" s="18">
        <v>4342.42</v>
      </c>
      <c r="AA430" s="18">
        <v>6093</v>
      </c>
      <c r="AB430" s="18">
        <v>149066</v>
      </c>
    </row>
    <row r="431" spans="1:32" s="15" customFormat="1" x14ac:dyDescent="0.25">
      <c r="A431" s="17">
        <v>3</v>
      </c>
      <c r="B431" s="17" t="s">
        <v>822</v>
      </c>
      <c r="C431" s="17" t="s">
        <v>816</v>
      </c>
      <c r="D431" s="17" t="s">
        <v>823</v>
      </c>
      <c r="E431" s="17" t="s">
        <v>824</v>
      </c>
      <c r="F431" s="17" t="s">
        <v>35</v>
      </c>
      <c r="G431" s="17" t="s">
        <v>41</v>
      </c>
      <c r="H431" s="17">
        <v>29626</v>
      </c>
      <c r="I431" s="17">
        <v>29187</v>
      </c>
      <c r="J431" s="17">
        <v>1317</v>
      </c>
      <c r="K431" s="17" t="s">
        <v>37</v>
      </c>
      <c r="L431" s="18">
        <v>58478.5</v>
      </c>
      <c r="M431" s="18">
        <v>2679.6</v>
      </c>
      <c r="N431" s="18">
        <v>13015.9</v>
      </c>
      <c r="O431" s="18">
        <v>277192.25</v>
      </c>
      <c r="P431" s="18">
        <v>8795.33</v>
      </c>
      <c r="Q431" s="18">
        <v>691.02</v>
      </c>
      <c r="R431" s="18">
        <v>592.65</v>
      </c>
      <c r="S431" s="18">
        <v>10079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67273.83</v>
      </c>
      <c r="Z431" s="18">
        <v>3370.62</v>
      </c>
      <c r="AA431" s="18">
        <v>13608.55</v>
      </c>
      <c r="AB431" s="18">
        <v>287271.25</v>
      </c>
    </row>
    <row r="432" spans="1:32" s="15" customFormat="1" x14ac:dyDescent="0.25">
      <c r="A432" s="17">
        <v>4</v>
      </c>
      <c r="B432" s="17" t="s">
        <v>825</v>
      </c>
      <c r="C432" s="17" t="s">
        <v>816</v>
      </c>
      <c r="D432" s="17" t="s">
        <v>826</v>
      </c>
      <c r="E432" s="17" t="s">
        <v>827</v>
      </c>
      <c r="F432" s="17" t="s">
        <v>35</v>
      </c>
      <c r="G432" s="17" t="s">
        <v>590</v>
      </c>
      <c r="H432" s="17">
        <v>47056</v>
      </c>
      <c r="I432" s="17">
        <v>39433</v>
      </c>
      <c r="J432" s="17">
        <v>7623</v>
      </c>
      <c r="K432" s="17" t="s">
        <v>37</v>
      </c>
      <c r="L432" s="18">
        <v>249842.74</v>
      </c>
      <c r="M432" s="18">
        <v>10525.86</v>
      </c>
      <c r="N432" s="18">
        <v>15188.4</v>
      </c>
      <c r="O432" s="18">
        <v>275557</v>
      </c>
      <c r="P432" s="18">
        <v>44713.03</v>
      </c>
      <c r="Q432" s="18">
        <v>2535.62</v>
      </c>
      <c r="R432" s="18">
        <v>3430.35</v>
      </c>
      <c r="S432" s="18">
        <v>50679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294555.77</v>
      </c>
      <c r="Z432" s="18">
        <v>13061.48</v>
      </c>
      <c r="AA432" s="18">
        <v>18618.75</v>
      </c>
      <c r="AB432" s="18">
        <v>326236</v>
      </c>
    </row>
    <row r="433" spans="1:28" s="15" customFormat="1" x14ac:dyDescent="0.25">
      <c r="A433" s="17">
        <v>5</v>
      </c>
      <c r="B433" s="17" t="s">
        <v>819</v>
      </c>
      <c r="C433" s="17" t="s">
        <v>816</v>
      </c>
      <c r="D433" s="17" t="s">
        <v>828</v>
      </c>
      <c r="E433" s="17" t="s">
        <v>829</v>
      </c>
      <c r="F433" s="17" t="s">
        <v>35</v>
      </c>
      <c r="G433" s="17" t="s">
        <v>45</v>
      </c>
      <c r="H433" s="17">
        <v>69383</v>
      </c>
      <c r="I433" s="17">
        <v>66138</v>
      </c>
      <c r="J433" s="17">
        <v>3245</v>
      </c>
      <c r="K433" s="17" t="s">
        <v>37</v>
      </c>
      <c r="L433" s="18">
        <v>245283.04</v>
      </c>
      <c r="M433" s="18">
        <v>11678.51</v>
      </c>
      <c r="N433" s="18">
        <v>7515.45</v>
      </c>
      <c r="O433" s="18">
        <v>264477</v>
      </c>
      <c r="P433" s="18">
        <v>19924.36</v>
      </c>
      <c r="Q433" s="18">
        <v>2509.39</v>
      </c>
      <c r="R433" s="18">
        <v>1460.25</v>
      </c>
      <c r="S433" s="18">
        <v>23894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265207.40000000002</v>
      </c>
      <c r="Z433" s="18">
        <v>14187.9</v>
      </c>
      <c r="AA433" s="18">
        <v>8975.7000000000007</v>
      </c>
      <c r="AB433" s="18">
        <v>288371</v>
      </c>
    </row>
    <row r="434" spans="1:28" s="15" customFormat="1" x14ac:dyDescent="0.25">
      <c r="A434" s="17">
        <v>6</v>
      </c>
      <c r="B434" s="17" t="s">
        <v>819</v>
      </c>
      <c r="C434" s="17" t="s">
        <v>816</v>
      </c>
      <c r="D434" s="17" t="s">
        <v>830</v>
      </c>
      <c r="E434" s="17" t="s">
        <v>831</v>
      </c>
      <c r="F434" s="17" t="s">
        <v>35</v>
      </c>
      <c r="G434" s="17" t="s">
        <v>215</v>
      </c>
      <c r="H434" s="17">
        <v>28850</v>
      </c>
      <c r="I434" s="17">
        <v>28850</v>
      </c>
      <c r="J434" s="17">
        <v>0</v>
      </c>
      <c r="K434" s="17" t="s">
        <v>59</v>
      </c>
      <c r="L434" s="18">
        <v>23473.18</v>
      </c>
      <c r="M434" s="18">
        <v>3498.86</v>
      </c>
      <c r="N434" s="18">
        <v>77.959999999999994</v>
      </c>
      <c r="O434" s="18">
        <v>27050</v>
      </c>
      <c r="P434" s="18">
        <v>852.62</v>
      </c>
      <c r="Q434" s="18">
        <v>239.38</v>
      </c>
      <c r="R434" s="18">
        <v>0</v>
      </c>
      <c r="S434" s="18">
        <v>1092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24325.8</v>
      </c>
      <c r="Z434" s="18">
        <v>3738.24</v>
      </c>
      <c r="AA434" s="18">
        <v>77.959999999999994</v>
      </c>
      <c r="AB434" s="18">
        <v>28142</v>
      </c>
    </row>
    <row r="435" spans="1:28" s="15" customFormat="1" x14ac:dyDescent="0.25">
      <c r="A435" s="17">
        <v>7</v>
      </c>
      <c r="B435" s="17" t="s">
        <v>815</v>
      </c>
      <c r="C435" s="17" t="s">
        <v>816</v>
      </c>
      <c r="D435" s="17" t="s">
        <v>832</v>
      </c>
      <c r="E435" s="17" t="s">
        <v>833</v>
      </c>
      <c r="F435" s="17" t="s">
        <v>35</v>
      </c>
      <c r="G435" s="17" t="s">
        <v>63</v>
      </c>
      <c r="H435" s="17">
        <v>9910</v>
      </c>
      <c r="I435" s="17">
        <v>9910</v>
      </c>
      <c r="J435" s="17">
        <v>0</v>
      </c>
      <c r="K435" s="17" t="s">
        <v>59</v>
      </c>
      <c r="L435" s="18">
        <v>26675.86</v>
      </c>
      <c r="M435" s="18">
        <v>4720.7</v>
      </c>
      <c r="N435" s="18">
        <v>158.44</v>
      </c>
      <c r="O435" s="18">
        <v>31555</v>
      </c>
      <c r="P435" s="18">
        <v>852.69</v>
      </c>
      <c r="Q435" s="18">
        <v>273.31</v>
      </c>
      <c r="R435" s="18">
        <v>0</v>
      </c>
      <c r="S435" s="18">
        <v>1126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27528.55</v>
      </c>
      <c r="Z435" s="18">
        <v>4994.01</v>
      </c>
      <c r="AA435" s="18">
        <v>158.44</v>
      </c>
      <c r="AB435" s="18">
        <v>32681</v>
      </c>
    </row>
    <row r="436" spans="1:28" s="15" customFormat="1" x14ac:dyDescent="0.25">
      <c r="A436" s="17">
        <v>8</v>
      </c>
      <c r="B436" s="17" t="s">
        <v>819</v>
      </c>
      <c r="C436" s="17" t="s">
        <v>816</v>
      </c>
      <c r="D436" s="17" t="s">
        <v>834</v>
      </c>
      <c r="E436" s="17" t="s">
        <v>835</v>
      </c>
      <c r="F436" s="17" t="s">
        <v>35</v>
      </c>
      <c r="G436" s="17" t="s">
        <v>63</v>
      </c>
      <c r="H436" s="17">
        <v>25216</v>
      </c>
      <c r="I436" s="17">
        <v>25216</v>
      </c>
      <c r="J436" s="17">
        <v>941</v>
      </c>
      <c r="K436" s="17" t="s">
        <v>848</v>
      </c>
      <c r="L436" s="18">
        <v>161007.06</v>
      </c>
      <c r="M436" s="18">
        <v>25956.59</v>
      </c>
      <c r="N436" s="18">
        <v>10699.35</v>
      </c>
      <c r="O436" s="18">
        <f>1441929-1244266</f>
        <v>197663</v>
      </c>
      <c r="P436" s="18">
        <v>5781.1</v>
      </c>
      <c r="Q436" s="18">
        <v>1736.45</v>
      </c>
      <c r="R436" s="18">
        <v>423.45</v>
      </c>
      <c r="S436" s="18">
        <v>7941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166788.16</v>
      </c>
      <c r="Z436" s="18">
        <v>27693.040000000001</v>
      </c>
      <c r="AA436" s="18">
        <v>11122.8</v>
      </c>
      <c r="AB436" s="18">
        <f>1449870-1244266</f>
        <v>205604</v>
      </c>
    </row>
    <row r="437" spans="1:28" s="15" customFormat="1" x14ac:dyDescent="0.25">
      <c r="A437" s="17">
        <v>9</v>
      </c>
      <c r="B437" s="17" t="s">
        <v>836</v>
      </c>
      <c r="C437" s="17" t="s">
        <v>816</v>
      </c>
      <c r="D437" s="17" t="s">
        <v>1705</v>
      </c>
      <c r="E437" s="17" t="s">
        <v>1706</v>
      </c>
      <c r="F437" s="17" t="s">
        <v>35</v>
      </c>
      <c r="G437" s="17" t="s">
        <v>1707</v>
      </c>
      <c r="H437" s="17">
        <v>730</v>
      </c>
      <c r="I437" s="17">
        <v>730</v>
      </c>
      <c r="J437" s="17">
        <v>0</v>
      </c>
      <c r="K437" s="17" t="s">
        <v>59</v>
      </c>
      <c r="L437" s="18">
        <v>0</v>
      </c>
      <c r="M437" s="18">
        <v>0</v>
      </c>
      <c r="N437" s="18">
        <v>0</v>
      </c>
      <c r="O437" s="18">
        <v>0</v>
      </c>
      <c r="P437" s="18">
        <v>302.10000000000002</v>
      </c>
      <c r="Q437" s="18">
        <v>11.9</v>
      </c>
      <c r="R437" s="18">
        <v>0</v>
      </c>
      <c r="S437" s="18">
        <v>314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302.10000000000002</v>
      </c>
      <c r="Z437" s="18">
        <v>11.9</v>
      </c>
      <c r="AA437" s="18">
        <v>0</v>
      </c>
      <c r="AB437" s="18">
        <v>314</v>
      </c>
    </row>
    <row r="438" spans="1:28" s="22" customFormat="1" x14ac:dyDescent="0.25">
      <c r="A438" s="19"/>
      <c r="B438" s="19"/>
      <c r="C438" s="10" t="s">
        <v>71</v>
      </c>
      <c r="D438" s="19"/>
      <c r="E438" s="19"/>
      <c r="F438" s="19"/>
      <c r="G438" s="19"/>
      <c r="H438" s="19"/>
      <c r="I438" s="19"/>
      <c r="J438" s="19">
        <f>SUM(J429:J437)</f>
        <v>16592</v>
      </c>
      <c r="K438" s="19"/>
      <c r="L438" s="20">
        <f>SUM(L429:L437)</f>
        <v>928759.38000000012</v>
      </c>
      <c r="M438" s="20">
        <f t="shared" ref="M438:AB438" si="93">SUM(M429:M437)</f>
        <v>73474.98</v>
      </c>
      <c r="N438" s="20">
        <f t="shared" si="93"/>
        <v>52523.64</v>
      </c>
      <c r="O438" s="20">
        <f t="shared" si="93"/>
        <v>1254433.45</v>
      </c>
      <c r="P438" s="20">
        <f t="shared" si="93"/>
        <v>102396.36</v>
      </c>
      <c r="Q438" s="20">
        <f t="shared" si="93"/>
        <v>9657.24</v>
      </c>
      <c r="R438" s="20">
        <f t="shared" si="93"/>
        <v>7466.4</v>
      </c>
      <c r="S438" s="20">
        <f>SUM(S429:S437)</f>
        <v>119520</v>
      </c>
      <c r="T438" s="20">
        <f t="shared" si="93"/>
        <v>0</v>
      </c>
      <c r="U438" s="20">
        <f t="shared" si="93"/>
        <v>0</v>
      </c>
      <c r="V438" s="20">
        <f t="shared" si="93"/>
        <v>0</v>
      </c>
      <c r="W438" s="20">
        <f t="shared" si="93"/>
        <v>0</v>
      </c>
      <c r="X438" s="20">
        <f t="shared" si="93"/>
        <v>0</v>
      </c>
      <c r="Y438" s="20">
        <f t="shared" si="93"/>
        <v>1031155.7400000001</v>
      </c>
      <c r="Z438" s="20">
        <f t="shared" si="93"/>
        <v>83132.22</v>
      </c>
      <c r="AA438" s="20">
        <f t="shared" si="93"/>
        <v>59990.039999999994</v>
      </c>
      <c r="AB438" s="20">
        <f t="shared" si="93"/>
        <v>1373953.45</v>
      </c>
    </row>
    <row r="439" spans="1:28" s="15" customFormat="1" x14ac:dyDescent="0.25">
      <c r="A439" s="17">
        <v>1</v>
      </c>
      <c r="B439" s="17" t="s">
        <v>825</v>
      </c>
      <c r="C439" s="17" t="s">
        <v>816</v>
      </c>
      <c r="D439" s="17" t="s">
        <v>837</v>
      </c>
      <c r="E439" s="17" t="s">
        <v>838</v>
      </c>
      <c r="F439" s="17" t="s">
        <v>75</v>
      </c>
      <c r="G439" s="17" t="s">
        <v>76</v>
      </c>
      <c r="H439" s="17">
        <v>362</v>
      </c>
      <c r="I439" s="17">
        <v>1</v>
      </c>
      <c r="J439" s="17">
        <v>361</v>
      </c>
      <c r="K439" s="17" t="s">
        <v>37</v>
      </c>
      <c r="L439" s="18">
        <v>48881.75</v>
      </c>
      <c r="M439" s="18">
        <v>8373.02</v>
      </c>
      <c r="N439" s="18">
        <v>3812.23</v>
      </c>
      <c r="O439" s="18">
        <v>61067</v>
      </c>
      <c r="P439" s="18">
        <v>2841.64</v>
      </c>
      <c r="Q439" s="18">
        <v>543.29999999999995</v>
      </c>
      <c r="R439" s="18">
        <v>216.06</v>
      </c>
      <c r="S439" s="18">
        <v>3601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51723.39</v>
      </c>
      <c r="Z439" s="18">
        <v>8916.32</v>
      </c>
      <c r="AA439" s="18">
        <v>4028.29</v>
      </c>
      <c r="AB439" s="18">
        <v>64668</v>
      </c>
    </row>
    <row r="440" spans="1:28" s="15" customFormat="1" x14ac:dyDescent="0.25">
      <c r="A440" s="17">
        <v>2</v>
      </c>
      <c r="B440" s="17" t="s">
        <v>825</v>
      </c>
      <c r="C440" s="17" t="s">
        <v>816</v>
      </c>
      <c r="D440" s="17" t="s">
        <v>839</v>
      </c>
      <c r="E440" s="17" t="s">
        <v>840</v>
      </c>
      <c r="F440" s="17" t="s">
        <v>75</v>
      </c>
      <c r="G440" s="17" t="s">
        <v>76</v>
      </c>
      <c r="H440" s="17">
        <v>15682</v>
      </c>
      <c r="I440" s="17">
        <v>15682</v>
      </c>
      <c r="J440" s="17">
        <v>54</v>
      </c>
      <c r="K440" s="17" t="s">
        <v>1090</v>
      </c>
      <c r="L440" s="18">
        <v>24092.89</v>
      </c>
      <c r="M440" s="18">
        <v>4200.49</v>
      </c>
      <c r="N440" s="18">
        <v>1556.62</v>
      </c>
      <c r="O440" s="18">
        <v>29850</v>
      </c>
      <c r="P440" s="18">
        <v>637.95000000000005</v>
      </c>
      <c r="Q440" s="18">
        <v>263.73</v>
      </c>
      <c r="R440" s="18">
        <v>32.32</v>
      </c>
      <c r="S440" s="18">
        <v>934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24730.84</v>
      </c>
      <c r="Z440" s="18">
        <v>4464.22</v>
      </c>
      <c r="AA440" s="18">
        <v>1588.94</v>
      </c>
      <c r="AB440" s="18">
        <v>30784</v>
      </c>
    </row>
    <row r="441" spans="1:28" s="15" customFormat="1" x14ac:dyDescent="0.25">
      <c r="A441" s="17">
        <v>3</v>
      </c>
      <c r="B441" s="17" t="s">
        <v>825</v>
      </c>
      <c r="C441" s="17" t="s">
        <v>816</v>
      </c>
      <c r="D441" s="17" t="s">
        <v>841</v>
      </c>
      <c r="E441" s="17" t="s">
        <v>842</v>
      </c>
      <c r="F441" s="17" t="s">
        <v>75</v>
      </c>
      <c r="G441" s="17" t="s">
        <v>76</v>
      </c>
      <c r="H441" s="17">
        <v>4279</v>
      </c>
      <c r="I441" s="17">
        <v>3966</v>
      </c>
      <c r="J441" s="17">
        <v>313</v>
      </c>
      <c r="K441" s="17" t="s">
        <v>37</v>
      </c>
      <c r="L441" s="18">
        <v>32361.99</v>
      </c>
      <c r="M441" s="18">
        <v>4914.82</v>
      </c>
      <c r="N441" s="18">
        <v>2264.19</v>
      </c>
      <c r="O441" s="18">
        <v>39541</v>
      </c>
      <c r="P441" s="18">
        <v>2528.7800000000002</v>
      </c>
      <c r="Q441" s="18">
        <v>345.89</v>
      </c>
      <c r="R441" s="18">
        <v>187.33</v>
      </c>
      <c r="S441" s="18">
        <v>3062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34890.769999999997</v>
      </c>
      <c r="Z441" s="18">
        <v>5260.71</v>
      </c>
      <c r="AA441" s="18">
        <v>2451.52</v>
      </c>
      <c r="AB441" s="18">
        <v>42603</v>
      </c>
    </row>
    <row r="442" spans="1:28" s="15" customFormat="1" x14ac:dyDescent="0.25">
      <c r="A442" s="17">
        <v>4</v>
      </c>
      <c r="B442" s="17" t="s">
        <v>819</v>
      </c>
      <c r="C442" s="17" t="s">
        <v>816</v>
      </c>
      <c r="D442" s="17" t="s">
        <v>843</v>
      </c>
      <c r="E442" s="17" t="s">
        <v>844</v>
      </c>
      <c r="F442" s="17" t="s">
        <v>75</v>
      </c>
      <c r="G442" s="17" t="s">
        <v>845</v>
      </c>
      <c r="H442" s="17">
        <v>3172</v>
      </c>
      <c r="I442" s="17">
        <v>2941</v>
      </c>
      <c r="J442" s="17">
        <v>231</v>
      </c>
      <c r="K442" s="17" t="s">
        <v>37</v>
      </c>
      <c r="L442" s="18">
        <v>47413.96</v>
      </c>
      <c r="M442" s="18">
        <v>6178.17</v>
      </c>
      <c r="N442" s="18">
        <v>1056.8699999999999</v>
      </c>
      <c r="O442" s="18">
        <v>54649</v>
      </c>
      <c r="P442" s="18">
        <v>2377.6799999999998</v>
      </c>
      <c r="Q442" s="18">
        <v>488.07</v>
      </c>
      <c r="R442" s="18">
        <v>138.25</v>
      </c>
      <c r="S442" s="18">
        <v>3004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49791.64</v>
      </c>
      <c r="Z442" s="18">
        <v>6666.24</v>
      </c>
      <c r="AA442" s="18">
        <v>1195.1199999999999</v>
      </c>
      <c r="AB442" s="18">
        <v>57653</v>
      </c>
    </row>
    <row r="443" spans="1:28" s="15" customFormat="1" x14ac:dyDescent="0.25">
      <c r="A443" s="17">
        <v>5</v>
      </c>
      <c r="B443" s="17" t="s">
        <v>815</v>
      </c>
      <c r="C443" s="17" t="s">
        <v>816</v>
      </c>
      <c r="D443" s="17" t="s">
        <v>846</v>
      </c>
      <c r="E443" s="17" t="s">
        <v>847</v>
      </c>
      <c r="F443" s="17" t="s">
        <v>75</v>
      </c>
      <c r="G443" s="17" t="s">
        <v>76</v>
      </c>
      <c r="H443" s="17">
        <v>30015</v>
      </c>
      <c r="I443" s="17">
        <v>29593</v>
      </c>
      <c r="J443" s="17">
        <v>422</v>
      </c>
      <c r="K443" s="17" t="s">
        <v>37</v>
      </c>
      <c r="L443" s="18">
        <v>60281.73</v>
      </c>
      <c r="M443" s="18">
        <v>14910.86</v>
      </c>
      <c r="N443" s="18">
        <v>4335.41</v>
      </c>
      <c r="O443" s="18">
        <v>79528</v>
      </c>
      <c r="P443" s="18">
        <v>3342.35</v>
      </c>
      <c r="Q443" s="18">
        <v>660.08</v>
      </c>
      <c r="R443" s="18">
        <v>252.57</v>
      </c>
      <c r="S443" s="18">
        <v>4255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63624.08</v>
      </c>
      <c r="Z443" s="18">
        <v>15570.94</v>
      </c>
      <c r="AA443" s="18">
        <v>4587.9799999999996</v>
      </c>
      <c r="AB443" s="18">
        <v>83783</v>
      </c>
    </row>
    <row r="444" spans="1:28" s="15" customFormat="1" x14ac:dyDescent="0.25">
      <c r="A444" s="17">
        <v>6</v>
      </c>
      <c r="B444" s="17" t="s">
        <v>819</v>
      </c>
      <c r="C444" s="17" t="s">
        <v>816</v>
      </c>
      <c r="D444" s="17" t="s">
        <v>849</v>
      </c>
      <c r="E444" s="17" t="s">
        <v>850</v>
      </c>
      <c r="F444" s="17" t="s">
        <v>75</v>
      </c>
      <c r="G444" s="17" t="s">
        <v>76</v>
      </c>
      <c r="H444" s="17">
        <v>3982</v>
      </c>
      <c r="I444" s="17">
        <v>3658</v>
      </c>
      <c r="J444" s="17">
        <v>324</v>
      </c>
      <c r="K444" s="17" t="s">
        <v>37</v>
      </c>
      <c r="L444" s="18">
        <v>80856.27</v>
      </c>
      <c r="M444" s="18">
        <v>22806.19</v>
      </c>
      <c r="N444" s="18">
        <v>5090.54</v>
      </c>
      <c r="O444" s="18">
        <v>108753</v>
      </c>
      <c r="P444" s="18">
        <v>2826.54</v>
      </c>
      <c r="Q444" s="18">
        <v>873.55</v>
      </c>
      <c r="R444" s="18">
        <v>193.91</v>
      </c>
      <c r="S444" s="18">
        <v>3894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83682.81</v>
      </c>
      <c r="Z444" s="18">
        <v>23679.74</v>
      </c>
      <c r="AA444" s="18">
        <v>5284.45</v>
      </c>
      <c r="AB444" s="18">
        <v>112647</v>
      </c>
    </row>
    <row r="445" spans="1:28" s="15" customFormat="1" x14ac:dyDescent="0.25">
      <c r="A445" s="17">
        <v>7</v>
      </c>
      <c r="B445" s="17" t="s">
        <v>822</v>
      </c>
      <c r="C445" s="17" t="s">
        <v>816</v>
      </c>
      <c r="D445" s="17" t="s">
        <v>851</v>
      </c>
      <c r="E445" s="17" t="s">
        <v>852</v>
      </c>
      <c r="F445" s="17" t="s">
        <v>75</v>
      </c>
      <c r="G445" s="17" t="s">
        <v>516</v>
      </c>
      <c r="H445" s="17">
        <v>34632</v>
      </c>
      <c r="I445" s="17">
        <v>34632</v>
      </c>
      <c r="J445" s="17">
        <v>371</v>
      </c>
      <c r="K445" s="17" t="s">
        <v>848</v>
      </c>
      <c r="L445" s="18">
        <v>59917.120000000003</v>
      </c>
      <c r="M445" s="18">
        <v>8260.7199999999993</v>
      </c>
      <c r="N445" s="18">
        <v>4928.16</v>
      </c>
      <c r="O445" s="18">
        <v>73106</v>
      </c>
      <c r="P445" s="18">
        <v>2913.43</v>
      </c>
      <c r="Q445" s="18">
        <v>643.53</v>
      </c>
      <c r="R445" s="18">
        <v>222.04</v>
      </c>
      <c r="S445" s="18">
        <v>3779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62830.55</v>
      </c>
      <c r="Z445" s="18">
        <v>8904.25</v>
      </c>
      <c r="AA445" s="18">
        <v>5150.2</v>
      </c>
      <c r="AB445" s="18">
        <v>76885</v>
      </c>
    </row>
    <row r="446" spans="1:28" s="15" customFormat="1" x14ac:dyDescent="0.25">
      <c r="A446" s="17">
        <v>8</v>
      </c>
      <c r="B446" s="17" t="s">
        <v>825</v>
      </c>
      <c r="C446" s="17" t="s">
        <v>816</v>
      </c>
      <c r="D446" s="17" t="s">
        <v>853</v>
      </c>
      <c r="E446" s="17" t="s">
        <v>854</v>
      </c>
      <c r="F446" s="17" t="s">
        <v>75</v>
      </c>
      <c r="G446" s="17" t="s">
        <v>76</v>
      </c>
      <c r="H446" s="17">
        <v>1980</v>
      </c>
      <c r="I446" s="17">
        <v>1799</v>
      </c>
      <c r="J446" s="17">
        <v>181</v>
      </c>
      <c r="K446" s="17" t="s">
        <v>37</v>
      </c>
      <c r="L446" s="18">
        <v>23018.85</v>
      </c>
      <c r="M446" s="18">
        <v>3363.92</v>
      </c>
      <c r="N446" s="18">
        <v>1206.23</v>
      </c>
      <c r="O446" s="18">
        <v>27589</v>
      </c>
      <c r="P446" s="18">
        <v>1643.05</v>
      </c>
      <c r="Q446" s="18">
        <v>242.62</v>
      </c>
      <c r="R446" s="18">
        <v>108.33</v>
      </c>
      <c r="S446" s="18">
        <v>1994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24661.9</v>
      </c>
      <c r="Z446" s="18">
        <v>3606.54</v>
      </c>
      <c r="AA446" s="18">
        <v>1314.56</v>
      </c>
      <c r="AB446" s="18">
        <v>29583</v>
      </c>
    </row>
    <row r="447" spans="1:28" s="15" customFormat="1" x14ac:dyDescent="0.25">
      <c r="A447" s="17">
        <v>9</v>
      </c>
      <c r="B447" s="17" t="s">
        <v>815</v>
      </c>
      <c r="C447" s="17" t="s">
        <v>816</v>
      </c>
      <c r="D447" s="17" t="s">
        <v>855</v>
      </c>
      <c r="E447" s="17" t="s">
        <v>856</v>
      </c>
      <c r="F447" s="17" t="s">
        <v>75</v>
      </c>
      <c r="G447" s="17" t="s">
        <v>857</v>
      </c>
      <c r="H447" s="17">
        <v>2</v>
      </c>
      <c r="I447" s="17">
        <v>2</v>
      </c>
      <c r="J447" s="17">
        <v>720</v>
      </c>
      <c r="K447" s="17" t="s">
        <v>107</v>
      </c>
      <c r="L447" s="18">
        <v>140356.57</v>
      </c>
      <c r="M447" s="18">
        <v>20981.63</v>
      </c>
      <c r="N447" s="18">
        <v>5155.8</v>
      </c>
      <c r="O447" s="18">
        <v>166494</v>
      </c>
      <c r="P447" s="18">
        <v>5419.76</v>
      </c>
      <c r="Q447" s="18">
        <v>1476.32</v>
      </c>
      <c r="R447" s="18">
        <v>430.92</v>
      </c>
      <c r="S447" s="18">
        <v>7327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145776.32999999999</v>
      </c>
      <c r="Z447" s="18">
        <v>22457.95</v>
      </c>
      <c r="AA447" s="18">
        <v>5586.72</v>
      </c>
      <c r="AB447" s="18">
        <v>173821</v>
      </c>
    </row>
    <row r="448" spans="1:28" s="15" customFormat="1" x14ac:dyDescent="0.25">
      <c r="A448" s="17">
        <v>10</v>
      </c>
      <c r="B448" s="17" t="s">
        <v>815</v>
      </c>
      <c r="C448" s="17" t="s">
        <v>816</v>
      </c>
      <c r="D448" s="17" t="s">
        <v>858</v>
      </c>
      <c r="E448" s="17" t="s">
        <v>859</v>
      </c>
      <c r="F448" s="17" t="s">
        <v>75</v>
      </c>
      <c r="G448" s="17" t="s">
        <v>857</v>
      </c>
      <c r="H448" s="17">
        <v>2</v>
      </c>
      <c r="I448" s="17">
        <v>2</v>
      </c>
      <c r="J448" s="17">
        <v>720</v>
      </c>
      <c r="K448" s="17" t="s">
        <v>107</v>
      </c>
      <c r="L448" s="18">
        <v>147574.56</v>
      </c>
      <c r="M448" s="18">
        <v>18749.27</v>
      </c>
      <c r="N448" s="18">
        <v>4867.17</v>
      </c>
      <c r="O448" s="18">
        <v>171191</v>
      </c>
      <c r="P448" s="18">
        <v>5419.15</v>
      </c>
      <c r="Q448" s="18">
        <v>1547.93</v>
      </c>
      <c r="R448" s="18">
        <v>430.92</v>
      </c>
      <c r="S448" s="18">
        <v>7398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152993.71</v>
      </c>
      <c r="Z448" s="18">
        <v>20297.2</v>
      </c>
      <c r="AA448" s="18">
        <v>5298.09</v>
      </c>
      <c r="AB448" s="18">
        <v>178589</v>
      </c>
    </row>
    <row r="449" spans="1:29" s="15" customFormat="1" x14ac:dyDescent="0.25">
      <c r="A449" s="17">
        <v>11</v>
      </c>
      <c r="B449" s="17" t="s">
        <v>819</v>
      </c>
      <c r="C449" s="17" t="s">
        <v>816</v>
      </c>
      <c r="D449" s="17" t="s">
        <v>860</v>
      </c>
      <c r="E449" s="17" t="s">
        <v>861</v>
      </c>
      <c r="F449" s="17" t="s">
        <v>75</v>
      </c>
      <c r="G449" s="17" t="s">
        <v>862</v>
      </c>
      <c r="H449" s="17">
        <v>0</v>
      </c>
      <c r="I449" s="17">
        <v>0</v>
      </c>
      <c r="J449" s="17">
        <v>720</v>
      </c>
      <c r="K449" s="17" t="s">
        <v>107</v>
      </c>
      <c r="L449" s="18">
        <v>137783.4</v>
      </c>
      <c r="M449" s="18">
        <v>19617.88</v>
      </c>
      <c r="N449" s="18">
        <v>5586.72</v>
      </c>
      <c r="O449" s="18">
        <v>162988</v>
      </c>
      <c r="P449" s="18">
        <v>5419.89</v>
      </c>
      <c r="Q449" s="18">
        <v>1454.19</v>
      </c>
      <c r="R449" s="18">
        <v>430.92</v>
      </c>
      <c r="S449" s="18">
        <v>7305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v>143203.29</v>
      </c>
      <c r="Z449" s="18">
        <v>21072.07</v>
      </c>
      <c r="AA449" s="18">
        <v>6017.64</v>
      </c>
      <c r="AB449" s="18">
        <v>170293</v>
      </c>
    </row>
    <row r="450" spans="1:29" s="15" customFormat="1" x14ac:dyDescent="0.25">
      <c r="A450" s="17">
        <v>12</v>
      </c>
      <c r="B450" s="17" t="s">
        <v>819</v>
      </c>
      <c r="C450" s="17" t="s">
        <v>816</v>
      </c>
      <c r="D450" s="17" t="s">
        <v>863</v>
      </c>
      <c r="E450" s="17" t="s">
        <v>864</v>
      </c>
      <c r="F450" s="17" t="s">
        <v>75</v>
      </c>
      <c r="G450" s="17" t="s">
        <v>862</v>
      </c>
      <c r="H450" s="17">
        <v>0</v>
      </c>
      <c r="I450" s="17">
        <v>0</v>
      </c>
      <c r="J450" s="17">
        <v>720</v>
      </c>
      <c r="K450" s="17" t="s">
        <v>107</v>
      </c>
      <c r="L450" s="18">
        <v>164449.41</v>
      </c>
      <c r="M450" s="18">
        <v>21733.91</v>
      </c>
      <c r="N450" s="18">
        <v>8344.68</v>
      </c>
      <c r="O450" s="18">
        <v>194528</v>
      </c>
      <c r="P450" s="18">
        <v>5419.85</v>
      </c>
      <c r="Q450" s="18">
        <v>1758.23</v>
      </c>
      <c r="R450" s="18">
        <v>430.92</v>
      </c>
      <c r="S450" s="18">
        <v>7609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169869.26</v>
      </c>
      <c r="Z450" s="18">
        <v>23492.14</v>
      </c>
      <c r="AA450" s="18">
        <v>8775.6</v>
      </c>
      <c r="AB450" s="18">
        <v>202137</v>
      </c>
    </row>
    <row r="451" spans="1:29" s="15" customFormat="1" x14ac:dyDescent="0.25">
      <c r="A451" s="17">
        <v>13</v>
      </c>
      <c r="B451" s="17" t="s">
        <v>822</v>
      </c>
      <c r="C451" s="17" t="s">
        <v>816</v>
      </c>
      <c r="D451" s="17" t="s">
        <v>865</v>
      </c>
      <c r="E451" s="17" t="s">
        <v>866</v>
      </c>
      <c r="F451" s="17" t="s">
        <v>75</v>
      </c>
      <c r="G451" s="17" t="s">
        <v>867</v>
      </c>
      <c r="H451" s="17">
        <v>0</v>
      </c>
      <c r="I451" s="17">
        <v>0</v>
      </c>
      <c r="J451" s="17">
        <v>720</v>
      </c>
      <c r="K451" s="17" t="s">
        <v>107</v>
      </c>
      <c r="L451" s="18">
        <v>138262.98000000001</v>
      </c>
      <c r="M451" s="18">
        <v>19648.3</v>
      </c>
      <c r="N451" s="18">
        <v>5586.72</v>
      </c>
      <c r="O451" s="18">
        <v>163498</v>
      </c>
      <c r="P451" s="18">
        <v>5419.94</v>
      </c>
      <c r="Q451" s="18">
        <v>1459.14</v>
      </c>
      <c r="R451" s="18">
        <v>430.92</v>
      </c>
      <c r="S451" s="18">
        <v>7310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143682.92000000001</v>
      </c>
      <c r="Z451" s="18">
        <v>21107.439999999999</v>
      </c>
      <c r="AA451" s="18">
        <v>6017.64</v>
      </c>
      <c r="AB451" s="18">
        <v>170808</v>
      </c>
    </row>
    <row r="452" spans="1:29" s="12" customFormat="1" x14ac:dyDescent="0.25">
      <c r="A452" s="10"/>
      <c r="B452" s="10"/>
      <c r="C452" s="10" t="s">
        <v>71</v>
      </c>
      <c r="D452" s="10"/>
      <c r="E452" s="10"/>
      <c r="F452" s="10"/>
      <c r="G452" s="10"/>
      <c r="H452" s="10"/>
      <c r="I452" s="10"/>
      <c r="J452" s="11">
        <f>SUM(J439:J451)</f>
        <v>5857</v>
      </c>
      <c r="K452" s="10"/>
      <c r="L452" s="11">
        <f t="shared" ref="L452:AA452" si="94">SUM(L439:L451)</f>
        <v>1105251.48</v>
      </c>
      <c r="M452" s="11">
        <f t="shared" si="94"/>
        <v>173739.18</v>
      </c>
      <c r="N452" s="11">
        <f t="shared" si="94"/>
        <v>53791.340000000004</v>
      </c>
      <c r="O452" s="11">
        <f t="shared" si="94"/>
        <v>1332782</v>
      </c>
      <c r="P452" s="11">
        <f t="shared" si="94"/>
        <v>46210.01</v>
      </c>
      <c r="Q452" s="11">
        <f t="shared" si="94"/>
        <v>11756.579999999998</v>
      </c>
      <c r="R452" s="11">
        <f t="shared" si="94"/>
        <v>3505.4100000000003</v>
      </c>
      <c r="S452" s="11">
        <f>SUM(S439:S451)</f>
        <v>61472</v>
      </c>
      <c r="T452" s="11">
        <f t="shared" si="94"/>
        <v>0</v>
      </c>
      <c r="U452" s="11">
        <f t="shared" si="94"/>
        <v>0</v>
      </c>
      <c r="V452" s="11">
        <f t="shared" si="94"/>
        <v>0</v>
      </c>
      <c r="W452" s="11">
        <f t="shared" si="94"/>
        <v>0</v>
      </c>
      <c r="X452" s="11">
        <f t="shared" si="94"/>
        <v>0</v>
      </c>
      <c r="Y452" s="11">
        <f t="shared" si="94"/>
        <v>1151461.49</v>
      </c>
      <c r="Z452" s="11">
        <f t="shared" si="94"/>
        <v>185495.76</v>
      </c>
      <c r="AA452" s="11">
        <f t="shared" si="94"/>
        <v>57296.75</v>
      </c>
      <c r="AB452" s="11">
        <f>SUM(AB439:AB451)</f>
        <v>1394254</v>
      </c>
    </row>
    <row r="453" spans="1:29" s="12" customFormat="1" x14ac:dyDescent="0.25">
      <c r="A453" s="10"/>
      <c r="B453" s="10"/>
      <c r="C453" s="10" t="s">
        <v>119</v>
      </c>
      <c r="D453" s="10"/>
      <c r="E453" s="10"/>
      <c r="F453" s="10"/>
      <c r="G453" s="10"/>
      <c r="H453" s="10"/>
      <c r="I453" s="10"/>
      <c r="J453" s="11">
        <f>J452+J438</f>
        <v>22449</v>
      </c>
      <c r="K453" s="11"/>
      <c r="L453" s="11">
        <f t="shared" ref="L453:AA453" si="95">L452+L438</f>
        <v>2034010.86</v>
      </c>
      <c r="M453" s="11">
        <f t="shared" si="95"/>
        <v>247214.15999999997</v>
      </c>
      <c r="N453" s="11">
        <f t="shared" si="95"/>
        <v>106314.98000000001</v>
      </c>
      <c r="O453" s="11">
        <f t="shared" si="95"/>
        <v>2587215.4500000002</v>
      </c>
      <c r="P453" s="11">
        <f t="shared" si="95"/>
        <v>148606.37</v>
      </c>
      <c r="Q453" s="11">
        <f t="shared" si="95"/>
        <v>21413.82</v>
      </c>
      <c r="R453" s="11">
        <f t="shared" si="95"/>
        <v>10971.81</v>
      </c>
      <c r="S453" s="11">
        <f t="shared" si="95"/>
        <v>180992</v>
      </c>
      <c r="T453" s="11">
        <f t="shared" si="95"/>
        <v>0</v>
      </c>
      <c r="U453" s="11">
        <f t="shared" si="95"/>
        <v>0</v>
      </c>
      <c r="V453" s="11">
        <f t="shared" si="95"/>
        <v>0</v>
      </c>
      <c r="W453" s="11">
        <f t="shared" si="95"/>
        <v>0</v>
      </c>
      <c r="X453" s="11">
        <f t="shared" si="95"/>
        <v>0</v>
      </c>
      <c r="Y453" s="11">
        <f t="shared" si="95"/>
        <v>2182617.23</v>
      </c>
      <c r="Z453" s="11">
        <f t="shared" si="95"/>
        <v>268627.98</v>
      </c>
      <c r="AA453" s="11">
        <f t="shared" si="95"/>
        <v>117286.79</v>
      </c>
      <c r="AB453" s="11">
        <f>AB452+AB438</f>
        <v>2768207.45</v>
      </c>
    </row>
    <row r="454" spans="1:29" ht="18" customHeight="1" x14ac:dyDescent="0.25"/>
    <row r="455" spans="1:29" ht="18" customHeight="1" x14ac:dyDescent="0.25">
      <c r="O455" s="34"/>
    </row>
    <row r="458" spans="1:29" ht="15.75" x14ac:dyDescent="0.25">
      <c r="E458" s="13" t="s">
        <v>120</v>
      </c>
      <c r="G458" s="14"/>
      <c r="H458" s="14"/>
      <c r="I458" s="14"/>
      <c r="J458" s="14"/>
      <c r="K458" s="14"/>
      <c r="L458" s="13" t="s">
        <v>122</v>
      </c>
      <c r="M458" s="13"/>
      <c r="N458" s="13"/>
      <c r="P458" s="14"/>
      <c r="R458" s="14"/>
      <c r="S458" s="13" t="s">
        <v>121</v>
      </c>
      <c r="U458" s="14"/>
      <c r="V458" s="14"/>
      <c r="X458" s="14"/>
      <c r="Y458" s="14"/>
      <c r="Z458" s="13" t="s">
        <v>123</v>
      </c>
      <c r="AA458" s="14"/>
      <c r="AB458" s="14"/>
      <c r="AC458" s="14"/>
    </row>
    <row r="459" spans="1:29" ht="15.75" x14ac:dyDescent="0.25">
      <c r="E459" s="13" t="s">
        <v>124</v>
      </c>
      <c r="G459" s="14"/>
      <c r="H459" s="14"/>
      <c r="I459" s="14"/>
      <c r="J459" s="14"/>
      <c r="K459" s="14"/>
      <c r="L459" s="13" t="s">
        <v>124</v>
      </c>
      <c r="M459" s="13"/>
      <c r="N459" s="13"/>
      <c r="P459" s="14"/>
      <c r="R459" s="14"/>
      <c r="S459" s="13" t="s">
        <v>124</v>
      </c>
      <c r="U459" s="14"/>
      <c r="V459" s="14"/>
      <c r="X459" s="14"/>
      <c r="Y459" s="14"/>
      <c r="Z459" s="13" t="s">
        <v>124</v>
      </c>
      <c r="AA459" s="14"/>
      <c r="AB459" s="14"/>
      <c r="AC459" s="14"/>
    </row>
  </sheetData>
  <mergeCells count="26">
    <mergeCell ref="A1:AC1"/>
    <mergeCell ref="A2:AC2"/>
    <mergeCell ref="A35:AC35"/>
    <mergeCell ref="A71:AC71"/>
    <mergeCell ref="A249:AC249"/>
    <mergeCell ref="A106:AC106"/>
    <mergeCell ref="A107:AC107"/>
    <mergeCell ref="A72:AC72"/>
    <mergeCell ref="A213:AC213"/>
    <mergeCell ref="A214:AC214"/>
    <mergeCell ref="A177:AC177"/>
    <mergeCell ref="A178:AC178"/>
    <mergeCell ref="A141:AC141"/>
    <mergeCell ref="A142:AC142"/>
    <mergeCell ref="A36:AC36"/>
    <mergeCell ref="A250:AC250"/>
    <mergeCell ref="A319:AC319"/>
    <mergeCell ref="A355:AC355"/>
    <mergeCell ref="A356:AC356"/>
    <mergeCell ref="A390:AC390"/>
    <mergeCell ref="A425:AC425"/>
    <mergeCell ref="A426:AC426"/>
    <mergeCell ref="A391:AC391"/>
    <mergeCell ref="A320:AC320"/>
    <mergeCell ref="A283:AC283"/>
    <mergeCell ref="A284:AC284"/>
  </mergeCells>
  <printOptions horizontalCentered="1"/>
  <pageMargins left="0.19685039370078741" right="0.19685039370078741" top="0.19685039370078741" bottom="0.19685039370078741" header="0" footer="0"/>
  <pageSetup scale="69" orientation="landscape" horizontalDpi="180" verticalDpi="180" r:id="rId1"/>
  <rowBreaks count="12" manualBreakCount="12">
    <brk id="34" max="16383" man="1"/>
    <brk id="70" max="16383" man="1"/>
    <brk id="105" max="16383" man="1"/>
    <brk id="140" max="16383" man="1"/>
    <brk id="176" max="16383" man="1"/>
    <brk id="212" max="16383" man="1"/>
    <brk id="248" max="16383" man="1"/>
    <brk id="282" max="16383" man="1"/>
    <brk id="318" max="16383" man="1"/>
    <brk id="354" max="16383" man="1"/>
    <brk id="389" max="16383" man="1"/>
    <brk id="42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581"/>
  <sheetViews>
    <sheetView view="pageBreakPreview" topLeftCell="A557" zoomScaleNormal="100" zoomScaleSheetLayoutView="100" workbookViewId="0">
      <selection activeCell="M581" sqref="M581"/>
    </sheetView>
  </sheetViews>
  <sheetFormatPr defaultRowHeight="15" x14ac:dyDescent="0.25"/>
  <cols>
    <col min="1" max="1" width="4.140625" customWidth="1"/>
    <col min="2" max="2" width="11.5703125" customWidth="1"/>
    <col min="3" max="3" width="9.7109375" customWidth="1"/>
    <col min="4" max="4" width="9.140625" hidden="1" customWidth="1"/>
    <col min="5" max="5" width="13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7.140625" customWidth="1"/>
    <col min="13" max="13" width="6.140625" customWidth="1"/>
    <col min="14" max="14" width="6.85546875" customWidth="1"/>
    <col min="15" max="15" width="8.28515625" customWidth="1"/>
    <col min="16" max="16" width="7.28515625" customWidth="1"/>
    <col min="17" max="17" width="5.42578125" customWidth="1"/>
    <col min="18" max="18" width="5.7109375" customWidth="1"/>
    <col min="19" max="19" width="6.85546875" customWidth="1"/>
    <col min="20" max="20" width="6.140625" customWidth="1"/>
    <col min="21" max="21" width="6.7109375" customWidth="1"/>
    <col min="22" max="22" width="6" customWidth="1"/>
    <col min="23" max="23" width="5.85546875" customWidth="1"/>
    <col min="24" max="25" width="7.5703125" customWidth="1"/>
    <col min="26" max="26" width="6.42578125" customWidth="1"/>
    <col min="27" max="27" width="6.5703125" customWidth="1"/>
    <col min="28" max="28" width="7.855468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811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738</v>
      </c>
      <c r="C5" s="17" t="s">
        <v>739</v>
      </c>
      <c r="D5" s="17" t="s">
        <v>740</v>
      </c>
      <c r="E5" s="17" t="s">
        <v>741</v>
      </c>
      <c r="F5" s="17" t="s">
        <v>35</v>
      </c>
      <c r="G5" s="17" t="s">
        <v>668</v>
      </c>
      <c r="H5" s="17">
        <v>20640</v>
      </c>
      <c r="I5" s="17">
        <v>20471</v>
      </c>
      <c r="J5" s="17">
        <v>169</v>
      </c>
      <c r="K5" s="17" t="s">
        <v>37</v>
      </c>
      <c r="L5" s="18">
        <v>2679.7</v>
      </c>
      <c r="M5" s="18">
        <v>33.229999999999997</v>
      </c>
      <c r="N5" s="18">
        <v>771.14</v>
      </c>
      <c r="O5" s="18">
        <v>3484.07</v>
      </c>
      <c r="P5" s="18">
        <v>1301.4100000000001</v>
      </c>
      <c r="Q5" s="18">
        <v>27.58</v>
      </c>
      <c r="R5" s="18">
        <v>75.290000000000006</v>
      </c>
      <c r="S5" s="18">
        <v>1404.28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AB5" si="0">L5+P5-U5</f>
        <v>3981.1099999999997</v>
      </c>
      <c r="Z5" s="9">
        <f t="shared" si="0"/>
        <v>60.809999999999995</v>
      </c>
      <c r="AA5" s="9">
        <f t="shared" si="0"/>
        <v>846.43</v>
      </c>
      <c r="AB5" s="9">
        <f t="shared" si="0"/>
        <v>4888.3500000000004</v>
      </c>
    </row>
    <row r="6" spans="1:31" x14ac:dyDescent="0.25">
      <c r="A6" s="17">
        <v>2</v>
      </c>
      <c r="B6" s="17" t="s">
        <v>742</v>
      </c>
      <c r="C6" s="17" t="s">
        <v>739</v>
      </c>
      <c r="D6" s="17" t="s">
        <v>743</v>
      </c>
      <c r="E6" s="17" t="s">
        <v>744</v>
      </c>
      <c r="F6" s="17" t="s">
        <v>35</v>
      </c>
      <c r="G6" s="17" t="s">
        <v>668</v>
      </c>
      <c r="H6" s="17">
        <v>11365</v>
      </c>
      <c r="I6" s="17">
        <v>11350</v>
      </c>
      <c r="J6" s="17">
        <v>15</v>
      </c>
      <c r="K6" s="17" t="s">
        <v>37</v>
      </c>
      <c r="L6" s="18">
        <v>5952.68</v>
      </c>
      <c r="M6" s="18">
        <v>145.82</v>
      </c>
      <c r="N6" s="18">
        <v>3640.37</v>
      </c>
      <c r="O6" s="18">
        <v>9738.8700000000008</v>
      </c>
      <c r="P6" s="18">
        <v>548.35</v>
      </c>
      <c r="Q6" s="18">
        <v>92.52</v>
      </c>
      <c r="R6" s="18">
        <v>6.68</v>
      </c>
      <c r="S6" s="18">
        <v>647.54999999999995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17" si="1">L6+P6-U6</f>
        <v>6501.0300000000007</v>
      </c>
      <c r="Z6" s="9">
        <f t="shared" ref="Z6:Z17" si="2">M6+Q6-V6</f>
        <v>238.33999999999997</v>
      </c>
      <c r="AA6" s="9">
        <f t="shared" ref="AA6:AA17" si="3">N6+R6-W6</f>
        <v>3647.0499999999997</v>
      </c>
      <c r="AB6" s="9">
        <f t="shared" ref="AB6:AB17" si="4">O6+S6-X6</f>
        <v>10386.42</v>
      </c>
    </row>
    <row r="7" spans="1:31" x14ac:dyDescent="0.25">
      <c r="A7" s="17">
        <v>3</v>
      </c>
      <c r="B7" s="17" t="s">
        <v>742</v>
      </c>
      <c r="C7" s="17" t="s">
        <v>739</v>
      </c>
      <c r="D7" s="17" t="s">
        <v>745</v>
      </c>
      <c r="E7" s="17" t="s">
        <v>746</v>
      </c>
      <c r="F7" s="17" t="s">
        <v>35</v>
      </c>
      <c r="G7" s="17" t="s">
        <v>137</v>
      </c>
      <c r="H7" s="17">
        <v>16579</v>
      </c>
      <c r="I7" s="17">
        <v>16579</v>
      </c>
      <c r="J7" s="17">
        <v>0</v>
      </c>
      <c r="K7" s="17" t="s">
        <v>302</v>
      </c>
      <c r="L7" s="18">
        <v>382.25</v>
      </c>
      <c r="M7" s="18">
        <v>8.32</v>
      </c>
      <c r="N7" s="18">
        <v>48.56</v>
      </c>
      <c r="O7" s="18">
        <v>439.13</v>
      </c>
      <c r="P7" s="18">
        <v>475</v>
      </c>
      <c r="Q7" s="18">
        <v>2.2999999999999998</v>
      </c>
      <c r="R7" s="18">
        <v>0</v>
      </c>
      <c r="S7" s="18">
        <v>477.3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857.25</v>
      </c>
      <c r="Z7" s="9">
        <f t="shared" si="2"/>
        <v>10.620000000000001</v>
      </c>
      <c r="AA7" s="9">
        <f t="shared" si="3"/>
        <v>48.56</v>
      </c>
      <c r="AB7" s="9">
        <f t="shared" si="4"/>
        <v>916.43000000000006</v>
      </c>
    </row>
    <row r="8" spans="1:31" x14ac:dyDescent="0.25">
      <c r="A8" s="17">
        <v>4</v>
      </c>
      <c r="B8" s="17" t="s">
        <v>747</v>
      </c>
      <c r="C8" s="17" t="s">
        <v>739</v>
      </c>
      <c r="D8" s="17" t="s">
        <v>748</v>
      </c>
      <c r="E8" s="17" t="s">
        <v>749</v>
      </c>
      <c r="F8" s="17" t="s">
        <v>35</v>
      </c>
      <c r="G8" s="17" t="s">
        <v>750</v>
      </c>
      <c r="H8" s="17">
        <v>74098</v>
      </c>
      <c r="I8" s="17">
        <v>73056</v>
      </c>
      <c r="J8" s="17">
        <v>1042</v>
      </c>
      <c r="K8" s="17" t="s">
        <v>37</v>
      </c>
      <c r="L8" s="18">
        <v>2618.98</v>
      </c>
      <c r="M8" s="18">
        <v>183.58</v>
      </c>
      <c r="N8" s="18">
        <v>4734.49</v>
      </c>
      <c r="O8" s="18">
        <v>7537.05</v>
      </c>
      <c r="P8" s="18">
        <v>6330.38</v>
      </c>
      <c r="Q8" s="18">
        <v>39.22</v>
      </c>
      <c r="R8" s="18">
        <v>464.21</v>
      </c>
      <c r="S8" s="18">
        <v>6833.81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8949.36</v>
      </c>
      <c r="Z8" s="9">
        <f t="shared" si="2"/>
        <v>222.8</v>
      </c>
      <c r="AA8" s="9">
        <f t="shared" si="3"/>
        <v>5198.7</v>
      </c>
      <c r="AB8" s="9">
        <f t="shared" si="4"/>
        <v>14370.86</v>
      </c>
    </row>
    <row r="9" spans="1:31" x14ac:dyDescent="0.25">
      <c r="A9" s="17">
        <v>5</v>
      </c>
      <c r="B9" s="17" t="s">
        <v>742</v>
      </c>
      <c r="C9" s="17" t="s">
        <v>739</v>
      </c>
      <c r="D9" s="17" t="s">
        <v>751</v>
      </c>
      <c r="E9" s="17" t="s">
        <v>752</v>
      </c>
      <c r="F9" s="17" t="s">
        <v>35</v>
      </c>
      <c r="G9" s="17" t="s">
        <v>181</v>
      </c>
      <c r="H9" s="17">
        <v>28942</v>
      </c>
      <c r="I9" s="17">
        <v>28544</v>
      </c>
      <c r="J9" s="17">
        <v>1194</v>
      </c>
      <c r="K9" s="17" t="s">
        <v>37</v>
      </c>
      <c r="L9" s="18">
        <v>-23719.64</v>
      </c>
      <c r="M9" s="18">
        <v>206.34</v>
      </c>
      <c r="N9" s="18">
        <v>3465.41</v>
      </c>
      <c r="O9" s="18">
        <v>-20047.89</v>
      </c>
      <c r="P9" s="18">
        <v>6551.16</v>
      </c>
      <c r="Q9" s="18">
        <v>0</v>
      </c>
      <c r="R9" s="18">
        <v>531.92999999999995</v>
      </c>
      <c r="S9" s="18">
        <v>7083.09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1"/>
        <v>-17168.48</v>
      </c>
      <c r="Z9" s="9">
        <f t="shared" si="2"/>
        <v>206.34</v>
      </c>
      <c r="AA9" s="9">
        <f t="shared" si="3"/>
        <v>3997.3399999999997</v>
      </c>
      <c r="AB9" s="9">
        <f t="shared" si="4"/>
        <v>-12964.8</v>
      </c>
    </row>
    <row r="10" spans="1:31" x14ac:dyDescent="0.25">
      <c r="A10" s="17">
        <v>6</v>
      </c>
      <c r="B10" s="17" t="s">
        <v>753</v>
      </c>
      <c r="C10" s="17" t="s">
        <v>739</v>
      </c>
      <c r="D10" s="17" t="s">
        <v>754</v>
      </c>
      <c r="E10" s="17" t="s">
        <v>755</v>
      </c>
      <c r="F10" s="17" t="s">
        <v>35</v>
      </c>
      <c r="G10" s="17" t="s">
        <v>750</v>
      </c>
      <c r="H10" s="17">
        <v>23317</v>
      </c>
      <c r="I10" s="17">
        <v>22972</v>
      </c>
      <c r="J10" s="17">
        <v>1035</v>
      </c>
      <c r="K10" s="17" t="s">
        <v>37</v>
      </c>
      <c r="L10" s="18">
        <v>-63389.91</v>
      </c>
      <c r="M10" s="18">
        <v>242</v>
      </c>
      <c r="N10" s="18">
        <v>4775.58</v>
      </c>
      <c r="O10" s="18">
        <v>-58372.33</v>
      </c>
      <c r="P10" s="18">
        <v>6343.65</v>
      </c>
      <c r="Q10" s="18">
        <v>0</v>
      </c>
      <c r="R10" s="18">
        <v>461.09</v>
      </c>
      <c r="S10" s="18">
        <v>6804.74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1"/>
        <v>-57046.26</v>
      </c>
      <c r="Z10" s="9">
        <f t="shared" si="2"/>
        <v>242</v>
      </c>
      <c r="AA10" s="9">
        <f t="shared" si="3"/>
        <v>5236.67</v>
      </c>
      <c r="AB10" s="9">
        <f t="shared" si="4"/>
        <v>-51567.590000000004</v>
      </c>
    </row>
    <row r="11" spans="1:31" x14ac:dyDescent="0.25">
      <c r="A11" s="17">
        <v>7</v>
      </c>
      <c r="B11" s="17" t="s">
        <v>742</v>
      </c>
      <c r="C11" s="17" t="s">
        <v>739</v>
      </c>
      <c r="D11" s="17" t="s">
        <v>756</v>
      </c>
      <c r="E11" s="17" t="s">
        <v>757</v>
      </c>
      <c r="F11" s="17" t="s">
        <v>35</v>
      </c>
      <c r="G11" s="17" t="s">
        <v>758</v>
      </c>
      <c r="H11" s="17"/>
      <c r="I11" s="17"/>
      <c r="J11" s="17"/>
      <c r="K11" s="17"/>
      <c r="L11" s="18">
        <v>-0.13</v>
      </c>
      <c r="M11" s="18">
        <v>0</v>
      </c>
      <c r="N11" s="18">
        <v>0</v>
      </c>
      <c r="O11" s="18">
        <v>-0.13</v>
      </c>
      <c r="P11" s="18">
        <v>0</v>
      </c>
      <c r="Q11" s="18">
        <v>0</v>
      </c>
      <c r="R11" s="18">
        <v>0</v>
      </c>
      <c r="S11" s="18"/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1"/>
        <v>-0.13</v>
      </c>
      <c r="Z11" s="9">
        <f t="shared" si="2"/>
        <v>0</v>
      </c>
      <c r="AA11" s="9">
        <f t="shared" si="3"/>
        <v>0</v>
      </c>
      <c r="AB11" s="9">
        <f t="shared" si="4"/>
        <v>-0.13</v>
      </c>
    </row>
    <row r="12" spans="1:31" x14ac:dyDescent="0.25">
      <c r="A12" s="17">
        <v>8</v>
      </c>
      <c r="B12" s="17" t="s">
        <v>738</v>
      </c>
      <c r="C12" s="17" t="s">
        <v>739</v>
      </c>
      <c r="D12" s="17" t="s">
        <v>759</v>
      </c>
      <c r="E12" s="17" t="s">
        <v>760</v>
      </c>
      <c r="F12" s="17" t="s">
        <v>35</v>
      </c>
      <c r="G12" s="17" t="s">
        <v>750</v>
      </c>
      <c r="H12" s="17">
        <v>30837</v>
      </c>
      <c r="I12" s="17">
        <v>27917</v>
      </c>
      <c r="J12" s="17">
        <v>2920</v>
      </c>
      <c r="K12" s="17" t="s">
        <v>37</v>
      </c>
      <c r="L12" s="18">
        <v>15357.94</v>
      </c>
      <c r="M12" s="18">
        <v>408.65</v>
      </c>
      <c r="N12" s="18">
        <v>13029.05</v>
      </c>
      <c r="O12" s="18">
        <v>28795.64</v>
      </c>
      <c r="P12" s="18">
        <v>14848.8</v>
      </c>
      <c r="Q12" s="18">
        <v>212.26</v>
      </c>
      <c r="R12" s="18">
        <v>1300.8599999999999</v>
      </c>
      <c r="S12" s="18">
        <v>16361.92</v>
      </c>
      <c r="T12" s="18">
        <v>16600</v>
      </c>
      <c r="U12" s="18">
        <v>6988.3</v>
      </c>
      <c r="V12" s="18">
        <v>408.65</v>
      </c>
      <c r="W12" s="18">
        <v>13029.05</v>
      </c>
      <c r="X12" s="18">
        <v>20426</v>
      </c>
      <c r="Y12" s="9">
        <f t="shared" si="1"/>
        <v>23218.44</v>
      </c>
      <c r="Z12" s="9">
        <f t="shared" si="2"/>
        <v>212.26</v>
      </c>
      <c r="AA12" s="9">
        <f t="shared" si="3"/>
        <v>1300.8600000000006</v>
      </c>
      <c r="AB12" s="9">
        <f t="shared" si="4"/>
        <v>24731.559999999998</v>
      </c>
    </row>
    <row r="13" spans="1:31" x14ac:dyDescent="0.25">
      <c r="A13" s="17">
        <v>9</v>
      </c>
      <c r="B13" s="17" t="s">
        <v>753</v>
      </c>
      <c r="C13" s="17" t="s">
        <v>739</v>
      </c>
      <c r="D13" s="17" t="s">
        <v>761</v>
      </c>
      <c r="E13" s="17" t="s">
        <v>762</v>
      </c>
      <c r="F13" s="17" t="s">
        <v>35</v>
      </c>
      <c r="G13" s="17" t="s">
        <v>215</v>
      </c>
      <c r="H13" s="17">
        <v>32628</v>
      </c>
      <c r="I13" s="17">
        <v>31754</v>
      </c>
      <c r="J13" s="17">
        <v>874</v>
      </c>
      <c r="K13" s="17" t="s">
        <v>37</v>
      </c>
      <c r="L13" s="18">
        <v>3107.74</v>
      </c>
      <c r="M13" s="18">
        <v>103.4</v>
      </c>
      <c r="N13" s="18">
        <v>3262.31</v>
      </c>
      <c r="O13" s="18">
        <v>6473.45</v>
      </c>
      <c r="P13" s="18">
        <v>5200.1099999999997</v>
      </c>
      <c r="Q13" s="18">
        <v>33.97</v>
      </c>
      <c r="R13" s="18">
        <v>389.37</v>
      </c>
      <c r="S13" s="18">
        <v>5623.45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8307.8499999999985</v>
      </c>
      <c r="Z13" s="9">
        <f t="shared" si="2"/>
        <v>137.37</v>
      </c>
      <c r="AA13" s="9">
        <f t="shared" si="3"/>
        <v>3651.68</v>
      </c>
      <c r="AB13" s="9">
        <f t="shared" si="4"/>
        <v>12096.9</v>
      </c>
    </row>
    <row r="14" spans="1:31" x14ac:dyDescent="0.25">
      <c r="A14" s="17">
        <v>10</v>
      </c>
      <c r="B14" s="17" t="s">
        <v>747</v>
      </c>
      <c r="C14" s="17" t="s">
        <v>739</v>
      </c>
      <c r="D14" s="17" t="s">
        <v>763</v>
      </c>
      <c r="E14" s="17" t="s">
        <v>764</v>
      </c>
      <c r="F14" s="17" t="s">
        <v>35</v>
      </c>
      <c r="G14" s="17" t="s">
        <v>218</v>
      </c>
      <c r="H14" s="17">
        <v>55</v>
      </c>
      <c r="I14" s="17">
        <v>55</v>
      </c>
      <c r="J14" s="17">
        <v>0</v>
      </c>
      <c r="K14" s="17" t="s">
        <v>302</v>
      </c>
      <c r="L14" s="18">
        <v>1056.0999999999999</v>
      </c>
      <c r="M14" s="18">
        <v>9.51</v>
      </c>
      <c r="N14" s="18">
        <v>24.5</v>
      </c>
      <c r="O14" s="18">
        <v>1090.1099999999999</v>
      </c>
      <c r="P14" s="18">
        <v>736.25</v>
      </c>
      <c r="Q14" s="18">
        <v>7.37</v>
      </c>
      <c r="R14" s="18">
        <v>0</v>
      </c>
      <c r="S14" s="18">
        <v>743.62</v>
      </c>
      <c r="T14" s="18">
        <v>70</v>
      </c>
      <c r="U14" s="18">
        <v>0</v>
      </c>
      <c r="V14" s="18">
        <v>0</v>
      </c>
      <c r="W14" s="18">
        <v>0</v>
      </c>
      <c r="X14" s="18"/>
      <c r="Y14" s="9">
        <f t="shared" si="1"/>
        <v>1792.35</v>
      </c>
      <c r="Z14" s="9">
        <f t="shared" si="2"/>
        <v>16.88</v>
      </c>
      <c r="AA14" s="9">
        <f t="shared" si="3"/>
        <v>24.5</v>
      </c>
      <c r="AB14" s="9">
        <f t="shared" si="4"/>
        <v>1833.73</v>
      </c>
    </row>
    <row r="15" spans="1:31" x14ac:dyDescent="0.25">
      <c r="A15" s="17">
        <v>11</v>
      </c>
      <c r="B15" s="17" t="s">
        <v>742</v>
      </c>
      <c r="C15" s="17" t="s">
        <v>739</v>
      </c>
      <c r="D15" s="17" t="s">
        <v>765</v>
      </c>
      <c r="E15" s="17" t="s">
        <v>766</v>
      </c>
      <c r="F15" s="17" t="s">
        <v>35</v>
      </c>
      <c r="G15" s="17" t="s">
        <v>218</v>
      </c>
      <c r="H15" s="17">
        <v>71465</v>
      </c>
      <c r="I15" s="17">
        <v>69946</v>
      </c>
      <c r="J15" s="17">
        <v>1519</v>
      </c>
      <c r="K15" s="17" t="s">
        <v>37</v>
      </c>
      <c r="L15" s="18">
        <v>15967.68</v>
      </c>
      <c r="M15" s="18">
        <v>223.43</v>
      </c>
      <c r="N15" s="18">
        <v>6255.07</v>
      </c>
      <c r="O15" s="18">
        <v>22446.18</v>
      </c>
      <c r="P15" s="18">
        <v>8639.16</v>
      </c>
      <c r="Q15" s="18">
        <v>179.97</v>
      </c>
      <c r="R15" s="18">
        <v>676.71</v>
      </c>
      <c r="S15" s="18">
        <v>9495.84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24606.84</v>
      </c>
      <c r="Z15" s="9">
        <f t="shared" si="2"/>
        <v>403.4</v>
      </c>
      <c r="AA15" s="9">
        <f t="shared" si="3"/>
        <v>6931.78</v>
      </c>
      <c r="AB15" s="9">
        <f t="shared" si="4"/>
        <v>31942.02</v>
      </c>
    </row>
    <row r="16" spans="1:31" x14ac:dyDescent="0.25">
      <c r="A16" s="17">
        <v>12</v>
      </c>
      <c r="B16" s="17" t="s">
        <v>747</v>
      </c>
      <c r="C16" s="17" t="s">
        <v>739</v>
      </c>
      <c r="D16" s="17" t="s">
        <v>767</v>
      </c>
      <c r="E16" s="17" t="s">
        <v>768</v>
      </c>
      <c r="F16" s="17" t="s">
        <v>35</v>
      </c>
      <c r="G16" s="17" t="s">
        <v>264</v>
      </c>
      <c r="H16" s="17">
        <v>29198</v>
      </c>
      <c r="I16" s="17">
        <v>29198</v>
      </c>
      <c r="J16" s="17">
        <v>301</v>
      </c>
      <c r="K16" s="17" t="s">
        <v>769</v>
      </c>
      <c r="L16" s="18">
        <v>-2168.44</v>
      </c>
      <c r="M16" s="18">
        <v>110.53</v>
      </c>
      <c r="N16" s="18">
        <v>2992.29</v>
      </c>
      <c r="O16" s="18">
        <v>934.38</v>
      </c>
      <c r="P16" s="18">
        <v>2208.14</v>
      </c>
      <c r="Q16" s="18">
        <v>4.3899999999999997</v>
      </c>
      <c r="R16" s="18">
        <v>134.1</v>
      </c>
      <c r="S16" s="18">
        <v>2346.63</v>
      </c>
      <c r="T16" s="18">
        <v>1740</v>
      </c>
      <c r="U16" s="18">
        <v>0</v>
      </c>
      <c r="V16" s="18">
        <v>0</v>
      </c>
      <c r="W16" s="18">
        <v>0</v>
      </c>
      <c r="X16" s="18"/>
      <c r="Y16" s="9">
        <f t="shared" si="1"/>
        <v>39.699999999999818</v>
      </c>
      <c r="Z16" s="9">
        <f t="shared" si="2"/>
        <v>114.92</v>
      </c>
      <c r="AA16" s="9">
        <f t="shared" si="3"/>
        <v>3126.39</v>
      </c>
      <c r="AB16" s="9">
        <f t="shared" si="4"/>
        <v>3281.01</v>
      </c>
    </row>
    <row r="17" spans="1:28" x14ac:dyDescent="0.25">
      <c r="A17" s="17">
        <v>13</v>
      </c>
      <c r="B17" s="17" t="s">
        <v>753</v>
      </c>
      <c r="C17" s="17" t="s">
        <v>739</v>
      </c>
      <c r="D17" s="17" t="s">
        <v>770</v>
      </c>
      <c r="E17" s="17" t="s">
        <v>771</v>
      </c>
      <c r="F17" s="17" t="s">
        <v>35</v>
      </c>
      <c r="G17" s="17" t="s">
        <v>114</v>
      </c>
      <c r="H17" s="17">
        <v>43156</v>
      </c>
      <c r="I17" s="17">
        <v>41414</v>
      </c>
      <c r="J17" s="17">
        <v>1742</v>
      </c>
      <c r="K17" s="17" t="s">
        <v>37</v>
      </c>
      <c r="L17" s="18">
        <v>18811.080000000002</v>
      </c>
      <c r="M17" s="18">
        <v>248.66</v>
      </c>
      <c r="N17" s="18">
        <v>7258.97</v>
      </c>
      <c r="O17" s="18">
        <v>26318.71</v>
      </c>
      <c r="P17" s="18">
        <v>9230.8799999999992</v>
      </c>
      <c r="Q17" s="18">
        <v>209.34</v>
      </c>
      <c r="R17" s="18">
        <v>776.06</v>
      </c>
      <c r="S17" s="18">
        <v>10216.280000000001</v>
      </c>
      <c r="T17" s="18">
        <v>3970</v>
      </c>
      <c r="U17" s="18">
        <v>0</v>
      </c>
      <c r="V17" s="18">
        <v>0</v>
      </c>
      <c r="W17" s="18">
        <v>0</v>
      </c>
      <c r="X17" s="18"/>
      <c r="Y17" s="9">
        <f t="shared" si="1"/>
        <v>28041.96</v>
      </c>
      <c r="Z17" s="9">
        <f t="shared" si="2"/>
        <v>458</v>
      </c>
      <c r="AA17" s="9">
        <f t="shared" si="3"/>
        <v>8035.0300000000007</v>
      </c>
      <c r="AB17" s="9">
        <f t="shared" si="4"/>
        <v>36534.99</v>
      </c>
    </row>
    <row r="18" spans="1:28" s="12" customForma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>
        <f>SUM(J5:J17)</f>
        <v>10811</v>
      </c>
      <c r="K18" s="19"/>
      <c r="L18" s="20">
        <f t="shared" ref="L18:AB18" si="5">SUM(L5:L17)</f>
        <v>-23343.970000000008</v>
      </c>
      <c r="M18" s="20">
        <f t="shared" si="5"/>
        <v>1923.4700000000003</v>
      </c>
      <c r="N18" s="20">
        <f t="shared" si="5"/>
        <v>50257.740000000005</v>
      </c>
      <c r="O18" s="20">
        <f t="shared" si="5"/>
        <v>28837.239999999998</v>
      </c>
      <c r="P18" s="20">
        <f t="shared" si="5"/>
        <v>62413.29</v>
      </c>
      <c r="Q18" s="20">
        <f t="shared" si="5"/>
        <v>808.92000000000007</v>
      </c>
      <c r="R18" s="20">
        <f t="shared" si="5"/>
        <v>4816.2999999999993</v>
      </c>
      <c r="S18" s="20">
        <f t="shared" si="5"/>
        <v>68038.509999999995</v>
      </c>
      <c r="T18" s="20">
        <f t="shared" si="5"/>
        <v>22380</v>
      </c>
      <c r="U18" s="20">
        <f t="shared" si="5"/>
        <v>6988.3</v>
      </c>
      <c r="V18" s="20">
        <f t="shared" si="5"/>
        <v>408.65</v>
      </c>
      <c r="W18" s="20">
        <f t="shared" si="5"/>
        <v>13029.05</v>
      </c>
      <c r="X18" s="20">
        <f t="shared" si="5"/>
        <v>20426</v>
      </c>
      <c r="Y18" s="20">
        <f t="shared" si="5"/>
        <v>32081.019999999993</v>
      </c>
      <c r="Z18" s="20">
        <f t="shared" si="5"/>
        <v>2323.7400000000002</v>
      </c>
      <c r="AA18" s="20">
        <f t="shared" si="5"/>
        <v>42044.99</v>
      </c>
      <c r="AB18" s="20">
        <f t="shared" si="5"/>
        <v>76449.75</v>
      </c>
    </row>
    <row r="19" spans="1:28" x14ac:dyDescent="0.25">
      <c r="A19" s="17">
        <v>1</v>
      </c>
      <c r="B19" s="17" t="s">
        <v>738</v>
      </c>
      <c r="C19" s="17" t="s">
        <v>739</v>
      </c>
      <c r="D19" s="17" t="s">
        <v>772</v>
      </c>
      <c r="E19" s="17" t="s">
        <v>773</v>
      </c>
      <c r="F19" s="17" t="s">
        <v>75</v>
      </c>
      <c r="G19" s="17" t="s">
        <v>76</v>
      </c>
      <c r="H19" s="17">
        <v>2817</v>
      </c>
      <c r="I19" s="17">
        <v>2741</v>
      </c>
      <c r="J19" s="17">
        <v>76</v>
      </c>
      <c r="K19" s="17" t="s">
        <v>37</v>
      </c>
      <c r="L19" s="18">
        <v>95.83</v>
      </c>
      <c r="M19" s="18">
        <v>15.96</v>
      </c>
      <c r="N19" s="18">
        <v>359.07</v>
      </c>
      <c r="O19" s="18">
        <v>470.86</v>
      </c>
      <c r="P19" s="18">
        <v>744.54</v>
      </c>
      <c r="Q19" s="18">
        <v>2.4300000000000002</v>
      </c>
      <c r="R19" s="18">
        <v>45.14</v>
      </c>
      <c r="S19" s="18">
        <v>792.11</v>
      </c>
      <c r="T19" s="18">
        <v>100</v>
      </c>
      <c r="U19" s="18">
        <v>0</v>
      </c>
      <c r="V19" s="18">
        <v>0</v>
      </c>
      <c r="W19" s="18">
        <v>0</v>
      </c>
      <c r="X19" s="18"/>
      <c r="Y19" s="9">
        <f t="shared" ref="Y19:Y35" si="6">L19+P19-U19</f>
        <v>840.37</v>
      </c>
      <c r="Z19" s="9">
        <f t="shared" ref="Z19:Z35" si="7">M19+Q19-V19</f>
        <v>18.39</v>
      </c>
      <c r="AA19" s="9">
        <f t="shared" ref="AA19:AA35" si="8">N19+R19-W19</f>
        <v>404.21</v>
      </c>
      <c r="AB19" s="9">
        <f t="shared" ref="AB19:AB35" si="9">O19+S19-X19</f>
        <v>1262.97</v>
      </c>
    </row>
    <row r="20" spans="1:28" x14ac:dyDescent="0.25">
      <c r="A20" s="17">
        <v>2</v>
      </c>
      <c r="B20" s="17" t="s">
        <v>742</v>
      </c>
      <c r="C20" s="17" t="s">
        <v>739</v>
      </c>
      <c r="D20" s="17" t="s">
        <v>774</v>
      </c>
      <c r="E20" s="17" t="s">
        <v>775</v>
      </c>
      <c r="F20" s="17" t="s">
        <v>75</v>
      </c>
      <c r="G20" s="17" t="s">
        <v>76</v>
      </c>
      <c r="H20" s="17">
        <v>7418</v>
      </c>
      <c r="I20" s="17">
        <v>7315</v>
      </c>
      <c r="J20" s="17">
        <v>103</v>
      </c>
      <c r="K20" s="17" t="s">
        <v>37</v>
      </c>
      <c r="L20" s="18">
        <v>-790.23</v>
      </c>
      <c r="M20" s="18">
        <v>12.5</v>
      </c>
      <c r="N20" s="18">
        <v>259.33</v>
      </c>
      <c r="O20" s="18">
        <v>-518.4</v>
      </c>
      <c r="P20" s="18">
        <v>866.12</v>
      </c>
      <c r="Q20" s="18">
        <v>0</v>
      </c>
      <c r="R20" s="18">
        <v>61.18</v>
      </c>
      <c r="S20" s="18">
        <v>927.3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6"/>
        <v>75.889999999999986</v>
      </c>
      <c r="Z20" s="9">
        <f t="shared" si="7"/>
        <v>12.5</v>
      </c>
      <c r="AA20" s="9">
        <f t="shared" si="8"/>
        <v>320.51</v>
      </c>
      <c r="AB20" s="9">
        <f t="shared" si="9"/>
        <v>408.9</v>
      </c>
    </row>
    <row r="21" spans="1:28" x14ac:dyDescent="0.25">
      <c r="A21" s="17">
        <v>3</v>
      </c>
      <c r="B21" s="17" t="s">
        <v>753</v>
      </c>
      <c r="C21" s="17" t="s">
        <v>739</v>
      </c>
      <c r="D21" s="17" t="s">
        <v>776</v>
      </c>
      <c r="E21" s="17" t="s">
        <v>777</v>
      </c>
      <c r="F21" s="17" t="s">
        <v>75</v>
      </c>
      <c r="G21" s="17" t="s">
        <v>76</v>
      </c>
      <c r="H21" s="17">
        <v>4219</v>
      </c>
      <c r="I21" s="17">
        <v>4136</v>
      </c>
      <c r="J21" s="17">
        <v>83</v>
      </c>
      <c r="K21" s="17" t="s">
        <v>37</v>
      </c>
      <c r="L21" s="18">
        <v>3922.27</v>
      </c>
      <c r="M21" s="18">
        <v>77.86</v>
      </c>
      <c r="N21" s="18">
        <v>458.2</v>
      </c>
      <c r="O21" s="18">
        <v>4458.33</v>
      </c>
      <c r="P21" s="18">
        <v>762.82</v>
      </c>
      <c r="Q21" s="18">
        <v>39.590000000000003</v>
      </c>
      <c r="R21" s="18">
        <v>49.3</v>
      </c>
      <c r="S21" s="18">
        <v>851.71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6"/>
        <v>4685.09</v>
      </c>
      <c r="Z21" s="9">
        <f t="shared" si="7"/>
        <v>117.45</v>
      </c>
      <c r="AA21" s="9">
        <f t="shared" si="8"/>
        <v>507.5</v>
      </c>
      <c r="AB21" s="9">
        <f t="shared" si="9"/>
        <v>5310.04</v>
      </c>
    </row>
    <row r="22" spans="1:28" x14ac:dyDescent="0.25">
      <c r="A22" s="17">
        <v>4</v>
      </c>
      <c r="B22" s="17" t="s">
        <v>738</v>
      </c>
      <c r="C22" s="17" t="s">
        <v>739</v>
      </c>
      <c r="D22" s="17" t="s">
        <v>778</v>
      </c>
      <c r="E22" s="17" t="s">
        <v>779</v>
      </c>
      <c r="F22" s="17" t="s">
        <v>75</v>
      </c>
      <c r="G22" s="17" t="s">
        <v>76</v>
      </c>
      <c r="H22" s="17">
        <v>2701</v>
      </c>
      <c r="I22" s="17">
        <v>2653</v>
      </c>
      <c r="J22" s="17">
        <v>48</v>
      </c>
      <c r="K22" s="17" t="s">
        <v>37</v>
      </c>
      <c r="L22" s="18">
        <v>2301.75</v>
      </c>
      <c r="M22" s="18">
        <v>28.55</v>
      </c>
      <c r="N22" s="18">
        <v>260.42</v>
      </c>
      <c r="O22" s="18">
        <v>2590.7199999999998</v>
      </c>
      <c r="P22" s="18">
        <v>616.41999999999996</v>
      </c>
      <c r="Q22" s="18">
        <v>22.05</v>
      </c>
      <c r="R22" s="18">
        <v>28.51</v>
      </c>
      <c r="S22" s="18">
        <v>666.98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6"/>
        <v>2918.17</v>
      </c>
      <c r="Z22" s="9">
        <f t="shared" si="7"/>
        <v>50.6</v>
      </c>
      <c r="AA22" s="9">
        <f t="shared" si="8"/>
        <v>288.93</v>
      </c>
      <c r="AB22" s="9">
        <f t="shared" si="9"/>
        <v>3257.7</v>
      </c>
    </row>
    <row r="23" spans="1:28" x14ac:dyDescent="0.25">
      <c r="A23" s="17">
        <v>5</v>
      </c>
      <c r="B23" s="17" t="s">
        <v>738</v>
      </c>
      <c r="C23" s="17" t="s">
        <v>739</v>
      </c>
      <c r="D23" s="17" t="s">
        <v>780</v>
      </c>
      <c r="E23" s="17" t="s">
        <v>781</v>
      </c>
      <c r="F23" s="17" t="s">
        <v>75</v>
      </c>
      <c r="G23" s="17" t="s">
        <v>76</v>
      </c>
      <c r="H23" s="17">
        <v>5088</v>
      </c>
      <c r="I23" s="17">
        <v>4612</v>
      </c>
      <c r="J23" s="17">
        <v>476</v>
      </c>
      <c r="K23" s="17" t="s">
        <v>37</v>
      </c>
      <c r="L23" s="18">
        <v>-3855.28</v>
      </c>
      <c r="M23" s="18">
        <v>58.78</v>
      </c>
      <c r="N23" s="18">
        <v>1522.93</v>
      </c>
      <c r="O23" s="18">
        <v>-2273.5700000000002</v>
      </c>
      <c r="P23" s="18">
        <v>3333.04</v>
      </c>
      <c r="Q23" s="18">
        <v>0</v>
      </c>
      <c r="R23" s="18">
        <v>282.74</v>
      </c>
      <c r="S23" s="18">
        <v>3615.78</v>
      </c>
      <c r="T23" s="18">
        <v>370</v>
      </c>
      <c r="U23" s="18">
        <v>0</v>
      </c>
      <c r="V23" s="18">
        <v>0</v>
      </c>
      <c r="W23" s="18">
        <v>0</v>
      </c>
      <c r="X23" s="18"/>
      <c r="Y23" s="9">
        <f t="shared" si="6"/>
        <v>-522.24000000000024</v>
      </c>
      <c r="Z23" s="9">
        <f t="shared" si="7"/>
        <v>58.78</v>
      </c>
      <c r="AA23" s="9">
        <f t="shared" si="8"/>
        <v>1805.67</v>
      </c>
      <c r="AB23" s="9">
        <f t="shared" si="9"/>
        <v>1342.21</v>
      </c>
    </row>
    <row r="24" spans="1:28" x14ac:dyDescent="0.25">
      <c r="A24" s="17">
        <v>6</v>
      </c>
      <c r="B24" s="17" t="s">
        <v>747</v>
      </c>
      <c r="C24" s="17" t="s">
        <v>739</v>
      </c>
      <c r="D24" s="17" t="s">
        <v>782</v>
      </c>
      <c r="E24" s="17" t="s">
        <v>783</v>
      </c>
      <c r="F24" s="17" t="s">
        <v>75</v>
      </c>
      <c r="G24" s="17" t="s">
        <v>76</v>
      </c>
      <c r="H24" s="17">
        <v>7350</v>
      </c>
      <c r="I24" s="17">
        <v>7350</v>
      </c>
      <c r="J24" s="17">
        <v>0</v>
      </c>
      <c r="K24" s="17" t="s">
        <v>302</v>
      </c>
      <c r="L24" s="18">
        <v>308.89</v>
      </c>
      <c r="M24" s="18">
        <v>4.34</v>
      </c>
      <c r="N24" s="18">
        <v>56.04</v>
      </c>
      <c r="O24" s="18">
        <v>369.27</v>
      </c>
      <c r="P24" s="18">
        <v>247.5</v>
      </c>
      <c r="Q24" s="18">
        <v>2.4900000000000002</v>
      </c>
      <c r="R24" s="18">
        <v>0</v>
      </c>
      <c r="S24" s="18">
        <v>249.99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6"/>
        <v>556.39</v>
      </c>
      <c r="Z24" s="9">
        <f t="shared" si="7"/>
        <v>6.83</v>
      </c>
      <c r="AA24" s="9">
        <f t="shared" si="8"/>
        <v>56.04</v>
      </c>
      <c r="AB24" s="9">
        <f t="shared" si="9"/>
        <v>619.26</v>
      </c>
    </row>
    <row r="25" spans="1:28" x14ac:dyDescent="0.25">
      <c r="A25" s="17">
        <v>7</v>
      </c>
      <c r="B25" s="17" t="s">
        <v>742</v>
      </c>
      <c r="C25" s="17" t="s">
        <v>739</v>
      </c>
      <c r="D25" s="17" t="s">
        <v>784</v>
      </c>
      <c r="E25" s="17" t="s">
        <v>785</v>
      </c>
      <c r="F25" s="17" t="s">
        <v>75</v>
      </c>
      <c r="G25" s="17" t="s">
        <v>76</v>
      </c>
      <c r="H25" s="17">
        <v>3343</v>
      </c>
      <c r="I25" s="17">
        <v>3230</v>
      </c>
      <c r="J25" s="17">
        <v>113</v>
      </c>
      <c r="K25" s="17" t="s">
        <v>37</v>
      </c>
      <c r="L25" s="18">
        <v>360.8</v>
      </c>
      <c r="M25" s="18">
        <v>30.3</v>
      </c>
      <c r="N25" s="18">
        <v>760.31</v>
      </c>
      <c r="O25" s="18">
        <v>1151.4100000000001</v>
      </c>
      <c r="P25" s="18">
        <v>959.02</v>
      </c>
      <c r="Q25" s="18">
        <v>6.19</v>
      </c>
      <c r="R25" s="18">
        <v>67.12</v>
      </c>
      <c r="S25" s="18">
        <v>1032.33</v>
      </c>
      <c r="T25" s="18">
        <v>530</v>
      </c>
      <c r="U25" s="18">
        <v>0</v>
      </c>
      <c r="V25" s="18">
        <v>0</v>
      </c>
      <c r="W25" s="18">
        <v>0</v>
      </c>
      <c r="X25" s="18"/>
      <c r="Y25" s="9">
        <f t="shared" si="6"/>
        <v>1319.82</v>
      </c>
      <c r="Z25" s="9">
        <f t="shared" si="7"/>
        <v>36.49</v>
      </c>
      <c r="AA25" s="9">
        <f t="shared" si="8"/>
        <v>827.43</v>
      </c>
      <c r="AB25" s="9">
        <f t="shared" si="9"/>
        <v>2183.7399999999998</v>
      </c>
    </row>
    <row r="26" spans="1:28" x14ac:dyDescent="0.25">
      <c r="A26" s="17">
        <v>8</v>
      </c>
      <c r="B26" s="17" t="s">
        <v>747</v>
      </c>
      <c r="C26" s="17" t="s">
        <v>739</v>
      </c>
      <c r="D26" s="17" t="s">
        <v>786</v>
      </c>
      <c r="E26" s="17" t="s">
        <v>787</v>
      </c>
      <c r="F26" s="17" t="s">
        <v>75</v>
      </c>
      <c r="G26" s="17" t="s">
        <v>76</v>
      </c>
      <c r="H26" s="17">
        <v>8413</v>
      </c>
      <c r="I26" s="17">
        <v>8374</v>
      </c>
      <c r="J26" s="17">
        <v>39</v>
      </c>
      <c r="K26" s="17" t="s">
        <v>37</v>
      </c>
      <c r="L26" s="18">
        <v>91.21</v>
      </c>
      <c r="M26" s="18">
        <v>8.67</v>
      </c>
      <c r="N26" s="18">
        <v>169.01</v>
      </c>
      <c r="O26" s="18">
        <v>268.89</v>
      </c>
      <c r="P26" s="18">
        <v>447.56</v>
      </c>
      <c r="Q26" s="18">
        <v>1.39</v>
      </c>
      <c r="R26" s="18">
        <v>23.17</v>
      </c>
      <c r="S26" s="18">
        <v>472.12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6"/>
        <v>538.77</v>
      </c>
      <c r="Z26" s="9">
        <f t="shared" si="7"/>
        <v>10.06</v>
      </c>
      <c r="AA26" s="9">
        <f t="shared" si="8"/>
        <v>192.18</v>
      </c>
      <c r="AB26" s="9">
        <f t="shared" si="9"/>
        <v>741.01</v>
      </c>
    </row>
    <row r="27" spans="1:28" x14ac:dyDescent="0.25">
      <c r="A27" s="17">
        <v>9</v>
      </c>
      <c r="B27" s="17" t="s">
        <v>753</v>
      </c>
      <c r="C27" s="17" t="s">
        <v>739</v>
      </c>
      <c r="D27" s="17" t="s">
        <v>788</v>
      </c>
      <c r="E27" s="17" t="s">
        <v>789</v>
      </c>
      <c r="F27" s="17" t="s">
        <v>75</v>
      </c>
      <c r="G27" s="17" t="s">
        <v>76</v>
      </c>
      <c r="H27" s="17">
        <v>3822</v>
      </c>
      <c r="I27" s="17">
        <v>3540</v>
      </c>
      <c r="J27" s="17">
        <v>282</v>
      </c>
      <c r="K27" s="17" t="s">
        <v>37</v>
      </c>
      <c r="L27" s="18">
        <v>-408.22</v>
      </c>
      <c r="M27" s="18">
        <v>22.45</v>
      </c>
      <c r="N27" s="18">
        <v>492.15</v>
      </c>
      <c r="O27" s="18">
        <v>106.38</v>
      </c>
      <c r="P27" s="18">
        <v>2064.2800000000002</v>
      </c>
      <c r="Q27" s="18">
        <v>1</v>
      </c>
      <c r="R27" s="18">
        <v>167.51</v>
      </c>
      <c r="S27" s="18">
        <v>2232.79</v>
      </c>
      <c r="T27" s="18">
        <v>100</v>
      </c>
      <c r="U27" s="18">
        <v>0</v>
      </c>
      <c r="V27" s="18">
        <v>0</v>
      </c>
      <c r="W27" s="18">
        <v>0</v>
      </c>
      <c r="X27" s="18"/>
      <c r="Y27" s="9">
        <f t="shared" si="6"/>
        <v>1656.0600000000002</v>
      </c>
      <c r="Z27" s="9">
        <f t="shared" si="7"/>
        <v>23.45</v>
      </c>
      <c r="AA27" s="9">
        <f t="shared" si="8"/>
        <v>659.66</v>
      </c>
      <c r="AB27" s="9">
        <f t="shared" si="9"/>
        <v>2339.17</v>
      </c>
    </row>
    <row r="28" spans="1:28" x14ac:dyDescent="0.25">
      <c r="A28" s="17">
        <v>10</v>
      </c>
      <c r="B28" s="17" t="s">
        <v>747</v>
      </c>
      <c r="C28" s="17" t="s">
        <v>739</v>
      </c>
      <c r="D28" s="17" t="s">
        <v>790</v>
      </c>
      <c r="E28" s="17" t="s">
        <v>791</v>
      </c>
      <c r="F28" s="17" t="s">
        <v>75</v>
      </c>
      <c r="G28" s="17" t="s">
        <v>792</v>
      </c>
      <c r="H28" s="17">
        <v>17054</v>
      </c>
      <c r="I28" s="17">
        <v>16800</v>
      </c>
      <c r="J28" s="17">
        <v>254</v>
      </c>
      <c r="K28" s="17" t="s">
        <v>37</v>
      </c>
      <c r="L28" s="18">
        <v>1198.7</v>
      </c>
      <c r="M28" s="18">
        <v>37.200000000000003</v>
      </c>
      <c r="N28" s="18">
        <v>1123.32</v>
      </c>
      <c r="O28" s="18">
        <v>2359.2199999999998</v>
      </c>
      <c r="P28" s="18">
        <v>1771.16</v>
      </c>
      <c r="Q28" s="18">
        <v>14.16</v>
      </c>
      <c r="R28" s="18">
        <v>150.88</v>
      </c>
      <c r="S28" s="18">
        <v>1936.2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6"/>
        <v>2969.86</v>
      </c>
      <c r="Z28" s="9">
        <f t="shared" si="7"/>
        <v>51.36</v>
      </c>
      <c r="AA28" s="9">
        <f t="shared" si="8"/>
        <v>1274.1999999999998</v>
      </c>
      <c r="AB28" s="9">
        <f t="shared" si="9"/>
        <v>4295.42</v>
      </c>
    </row>
    <row r="29" spans="1:28" x14ac:dyDescent="0.25">
      <c r="A29" s="17">
        <v>11</v>
      </c>
      <c r="B29" s="17" t="s">
        <v>742</v>
      </c>
      <c r="C29" s="17" t="s">
        <v>739</v>
      </c>
      <c r="D29" s="17" t="s">
        <v>793</v>
      </c>
      <c r="E29" s="17" t="s">
        <v>794</v>
      </c>
      <c r="F29" s="17" t="s">
        <v>75</v>
      </c>
      <c r="G29" s="17" t="s">
        <v>76</v>
      </c>
      <c r="H29" s="17">
        <v>5614</v>
      </c>
      <c r="I29" s="17">
        <v>5499</v>
      </c>
      <c r="J29" s="17">
        <v>115</v>
      </c>
      <c r="K29" s="17" t="s">
        <v>37</v>
      </c>
      <c r="L29" s="18">
        <v>938.08</v>
      </c>
      <c r="M29" s="18">
        <v>19.690000000000001</v>
      </c>
      <c r="N29" s="18">
        <v>499.39</v>
      </c>
      <c r="O29" s="18">
        <v>1457.16</v>
      </c>
      <c r="P29" s="18">
        <v>944.6</v>
      </c>
      <c r="Q29" s="18">
        <v>10.84</v>
      </c>
      <c r="R29" s="18">
        <v>68.31</v>
      </c>
      <c r="S29" s="18">
        <v>1023.75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6"/>
        <v>1882.68</v>
      </c>
      <c r="Z29" s="9">
        <f t="shared" si="7"/>
        <v>30.53</v>
      </c>
      <c r="AA29" s="9">
        <f t="shared" si="8"/>
        <v>567.70000000000005</v>
      </c>
      <c r="AB29" s="9">
        <f t="shared" si="9"/>
        <v>2480.91</v>
      </c>
    </row>
    <row r="30" spans="1:28" x14ac:dyDescent="0.25">
      <c r="A30" s="17">
        <v>12</v>
      </c>
      <c r="B30" s="17" t="s">
        <v>742</v>
      </c>
      <c r="C30" s="17" t="s">
        <v>739</v>
      </c>
      <c r="D30" s="17" t="s">
        <v>795</v>
      </c>
      <c r="E30" s="17" t="s">
        <v>796</v>
      </c>
      <c r="F30" s="17" t="s">
        <v>75</v>
      </c>
      <c r="G30" s="17" t="s">
        <v>76</v>
      </c>
      <c r="H30" s="17">
        <v>2643</v>
      </c>
      <c r="I30" s="17">
        <v>2559</v>
      </c>
      <c r="J30" s="17">
        <v>84</v>
      </c>
      <c r="K30" s="17" t="s">
        <v>37</v>
      </c>
      <c r="L30" s="18">
        <v>99.6</v>
      </c>
      <c r="M30" s="18">
        <v>20.39</v>
      </c>
      <c r="N30" s="18">
        <v>518.36</v>
      </c>
      <c r="O30" s="18">
        <v>638.35</v>
      </c>
      <c r="P30" s="18">
        <v>741.86</v>
      </c>
      <c r="Q30" s="18">
        <v>3.3</v>
      </c>
      <c r="R30" s="18">
        <v>49.9</v>
      </c>
      <c r="S30" s="18">
        <v>795.06</v>
      </c>
      <c r="T30" s="18">
        <v>780</v>
      </c>
      <c r="U30" s="18">
        <v>0</v>
      </c>
      <c r="V30" s="18">
        <v>0</v>
      </c>
      <c r="W30" s="18">
        <v>0</v>
      </c>
      <c r="X30" s="18"/>
      <c r="Y30" s="9">
        <f t="shared" si="6"/>
        <v>841.46</v>
      </c>
      <c r="Z30" s="9">
        <f t="shared" si="7"/>
        <v>23.69</v>
      </c>
      <c r="AA30" s="9">
        <f t="shared" si="8"/>
        <v>568.26</v>
      </c>
      <c r="AB30" s="9">
        <f t="shared" si="9"/>
        <v>1433.4099999999999</v>
      </c>
    </row>
    <row r="31" spans="1:28" x14ac:dyDescent="0.25">
      <c r="A31" s="17">
        <v>13</v>
      </c>
      <c r="B31" s="17" t="s">
        <v>753</v>
      </c>
      <c r="C31" s="17" t="s">
        <v>739</v>
      </c>
      <c r="D31" s="17" t="s">
        <v>797</v>
      </c>
      <c r="E31" s="17" t="s">
        <v>798</v>
      </c>
      <c r="F31" s="17" t="s">
        <v>75</v>
      </c>
      <c r="G31" s="17" t="s">
        <v>76</v>
      </c>
      <c r="H31" s="17">
        <v>3689</v>
      </c>
      <c r="I31" s="17">
        <v>3659</v>
      </c>
      <c r="J31" s="17">
        <v>30</v>
      </c>
      <c r="K31" s="17" t="s">
        <v>37</v>
      </c>
      <c r="L31" s="18">
        <v>11073.09</v>
      </c>
      <c r="M31" s="18">
        <v>19.899999999999999</v>
      </c>
      <c r="N31" s="18">
        <v>1386.23</v>
      </c>
      <c r="O31" s="18">
        <v>12479.22</v>
      </c>
      <c r="P31" s="18">
        <v>443.7</v>
      </c>
      <c r="Q31" s="18">
        <v>68.11</v>
      </c>
      <c r="R31" s="18">
        <v>17.82</v>
      </c>
      <c r="S31" s="18">
        <v>529.63</v>
      </c>
      <c r="T31" s="18">
        <v>320</v>
      </c>
      <c r="U31" s="18">
        <v>0</v>
      </c>
      <c r="V31" s="18">
        <v>0</v>
      </c>
      <c r="W31" s="18">
        <v>0</v>
      </c>
      <c r="X31" s="18"/>
      <c r="Y31" s="9">
        <f t="shared" si="6"/>
        <v>11516.79</v>
      </c>
      <c r="Z31" s="9">
        <f t="shared" si="7"/>
        <v>88.009999999999991</v>
      </c>
      <c r="AA31" s="9">
        <f t="shared" si="8"/>
        <v>1404.05</v>
      </c>
      <c r="AB31" s="9">
        <f t="shared" si="9"/>
        <v>13008.849999999999</v>
      </c>
    </row>
    <row r="32" spans="1:28" x14ac:dyDescent="0.25">
      <c r="A32" s="17">
        <v>14</v>
      </c>
      <c r="B32" s="17" t="s">
        <v>747</v>
      </c>
      <c r="C32" s="17" t="s">
        <v>739</v>
      </c>
      <c r="D32" s="17" t="s">
        <v>799</v>
      </c>
      <c r="E32" s="17" t="s">
        <v>800</v>
      </c>
      <c r="F32" s="17" t="s">
        <v>75</v>
      </c>
      <c r="G32" s="17" t="s">
        <v>801</v>
      </c>
      <c r="H32" s="17">
        <v>0</v>
      </c>
      <c r="I32" s="17">
        <v>0</v>
      </c>
      <c r="J32" s="17">
        <v>360</v>
      </c>
      <c r="K32" s="17" t="s">
        <v>107</v>
      </c>
      <c r="L32" s="18">
        <v>-3534.94</v>
      </c>
      <c r="M32" s="18">
        <v>47.11</v>
      </c>
      <c r="N32" s="18">
        <v>1487.16</v>
      </c>
      <c r="O32" s="18">
        <v>-2000.67</v>
      </c>
      <c r="P32" s="18">
        <v>2464.4</v>
      </c>
      <c r="Q32" s="18">
        <v>0</v>
      </c>
      <c r="R32" s="18">
        <v>213.84</v>
      </c>
      <c r="S32" s="18">
        <v>2678.24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-1070.54</v>
      </c>
      <c r="Z32" s="9">
        <f t="shared" si="7"/>
        <v>47.11</v>
      </c>
      <c r="AA32" s="9">
        <f t="shared" si="8"/>
        <v>1701</v>
      </c>
      <c r="AB32" s="9">
        <f t="shared" si="9"/>
        <v>677.56999999999971</v>
      </c>
    </row>
    <row r="33" spans="1:31" x14ac:dyDescent="0.25">
      <c r="A33" s="17">
        <v>15</v>
      </c>
      <c r="B33" s="17" t="s">
        <v>753</v>
      </c>
      <c r="C33" s="17" t="s">
        <v>739</v>
      </c>
      <c r="D33" s="17" t="s">
        <v>802</v>
      </c>
      <c r="E33" s="17" t="s">
        <v>803</v>
      </c>
      <c r="F33" s="17" t="s">
        <v>75</v>
      </c>
      <c r="G33" s="17" t="s">
        <v>804</v>
      </c>
      <c r="H33" s="17">
        <v>0</v>
      </c>
      <c r="I33" s="17">
        <v>0</v>
      </c>
      <c r="J33" s="17">
        <v>360</v>
      </c>
      <c r="K33" s="17" t="s">
        <v>107</v>
      </c>
      <c r="L33" s="18">
        <v>-3411.8</v>
      </c>
      <c r="M33" s="18">
        <v>46.94</v>
      </c>
      <c r="N33" s="18">
        <v>1487.16</v>
      </c>
      <c r="O33" s="18">
        <v>-1877.7</v>
      </c>
      <c r="P33" s="18">
        <v>2464.4</v>
      </c>
      <c r="Q33" s="18">
        <v>0</v>
      </c>
      <c r="R33" s="18">
        <v>213.84</v>
      </c>
      <c r="S33" s="18">
        <v>2678.24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-947.40000000000009</v>
      </c>
      <c r="Z33" s="9">
        <f t="shared" si="7"/>
        <v>46.94</v>
      </c>
      <c r="AA33" s="9">
        <f t="shared" si="8"/>
        <v>1701</v>
      </c>
      <c r="AB33" s="9">
        <f t="shared" si="9"/>
        <v>800.53999999999974</v>
      </c>
    </row>
    <row r="34" spans="1:31" x14ac:dyDescent="0.25">
      <c r="A34" s="17">
        <v>16</v>
      </c>
      <c r="B34" s="17" t="s">
        <v>738</v>
      </c>
      <c r="C34" s="17" t="s">
        <v>739</v>
      </c>
      <c r="D34" s="17" t="s">
        <v>805</v>
      </c>
      <c r="E34" s="17" t="s">
        <v>806</v>
      </c>
      <c r="F34" s="17" t="s">
        <v>75</v>
      </c>
      <c r="G34" s="17" t="s">
        <v>807</v>
      </c>
      <c r="H34" s="17">
        <v>0</v>
      </c>
      <c r="I34" s="17">
        <v>0</v>
      </c>
      <c r="J34" s="17">
        <v>360</v>
      </c>
      <c r="K34" s="17" t="s">
        <v>107</v>
      </c>
      <c r="L34" s="18">
        <v>-3557.73</v>
      </c>
      <c r="M34" s="18">
        <v>47.12</v>
      </c>
      <c r="N34" s="18">
        <v>1487.16</v>
      </c>
      <c r="O34" s="18">
        <v>-2023.45</v>
      </c>
      <c r="P34" s="18">
        <v>2464.4</v>
      </c>
      <c r="Q34" s="18">
        <v>0</v>
      </c>
      <c r="R34" s="18">
        <v>213.84</v>
      </c>
      <c r="S34" s="18">
        <v>2678.24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-1093.33</v>
      </c>
      <c r="Z34" s="9">
        <f t="shared" si="7"/>
        <v>47.12</v>
      </c>
      <c r="AA34" s="9">
        <f t="shared" si="8"/>
        <v>1701</v>
      </c>
      <c r="AB34" s="9">
        <f t="shared" si="9"/>
        <v>654.78999999999974</v>
      </c>
    </row>
    <row r="35" spans="1:31" x14ac:dyDescent="0.25">
      <c r="A35" s="17">
        <v>17</v>
      </c>
      <c r="B35" s="17" t="s">
        <v>742</v>
      </c>
      <c r="C35" s="17" t="s">
        <v>739</v>
      </c>
      <c r="D35" s="17" t="s">
        <v>808</v>
      </c>
      <c r="E35" s="17" t="s">
        <v>809</v>
      </c>
      <c r="F35" s="17" t="s">
        <v>75</v>
      </c>
      <c r="G35" s="17" t="s">
        <v>810</v>
      </c>
      <c r="H35" s="17">
        <v>0</v>
      </c>
      <c r="I35" s="17">
        <v>0</v>
      </c>
      <c r="J35" s="17">
        <v>425</v>
      </c>
      <c r="K35" s="17" t="s">
        <v>107</v>
      </c>
      <c r="L35" s="18">
        <v>-4146.87</v>
      </c>
      <c r="M35" s="18">
        <v>55.7</v>
      </c>
      <c r="N35" s="18">
        <v>1755.69</v>
      </c>
      <c r="O35" s="18">
        <v>-2335.48</v>
      </c>
      <c r="P35" s="18">
        <v>2917</v>
      </c>
      <c r="Q35" s="18">
        <v>0</v>
      </c>
      <c r="R35" s="18">
        <v>252.45</v>
      </c>
      <c r="S35" s="18">
        <v>3169.45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6"/>
        <v>-1229.8699999999999</v>
      </c>
      <c r="Z35" s="9">
        <f t="shared" si="7"/>
        <v>55.7</v>
      </c>
      <c r="AA35" s="9">
        <f t="shared" si="8"/>
        <v>2008.14</v>
      </c>
      <c r="AB35" s="9">
        <f t="shared" si="9"/>
        <v>833.9699999999998</v>
      </c>
    </row>
    <row r="36" spans="1:31" s="12" customFormat="1" x14ac:dyDescent="0.25">
      <c r="A36" s="10"/>
      <c r="B36" s="10"/>
      <c r="C36" s="10" t="s">
        <v>71</v>
      </c>
      <c r="D36" s="10"/>
      <c r="E36" s="10"/>
      <c r="F36" s="10"/>
      <c r="G36" s="10"/>
      <c r="H36" s="10"/>
      <c r="I36" s="10"/>
      <c r="J36" s="11">
        <f>SUM(J19:J35)</f>
        <v>3208</v>
      </c>
      <c r="K36" s="10"/>
      <c r="L36" s="11">
        <f t="shared" ref="L36:AB36" si="10">SUM(L19:L35)</f>
        <v>685.15000000000055</v>
      </c>
      <c r="M36" s="11">
        <f t="shared" si="10"/>
        <v>553.46</v>
      </c>
      <c r="N36" s="11">
        <f t="shared" si="10"/>
        <v>14081.929999999998</v>
      </c>
      <c r="O36" s="11">
        <f t="shared" si="10"/>
        <v>15320.539999999997</v>
      </c>
      <c r="P36" s="11">
        <f t="shared" si="10"/>
        <v>24252.820000000007</v>
      </c>
      <c r="Q36" s="11">
        <f t="shared" si="10"/>
        <v>171.55</v>
      </c>
      <c r="R36" s="11">
        <f t="shared" si="10"/>
        <v>1905.5499999999997</v>
      </c>
      <c r="S36" s="11">
        <f t="shared" si="10"/>
        <v>26329.919999999995</v>
      </c>
      <c r="T36" s="11">
        <f t="shared" si="10"/>
        <v>2200</v>
      </c>
      <c r="U36" s="11">
        <f t="shared" si="10"/>
        <v>0</v>
      </c>
      <c r="V36" s="11">
        <f t="shared" si="10"/>
        <v>0</v>
      </c>
      <c r="W36" s="11">
        <f t="shared" si="10"/>
        <v>0</v>
      </c>
      <c r="X36" s="11">
        <f t="shared" si="10"/>
        <v>0</v>
      </c>
      <c r="Y36" s="11">
        <f t="shared" si="10"/>
        <v>24937.969999999998</v>
      </c>
      <c r="Z36" s="11">
        <f t="shared" si="10"/>
        <v>725.0100000000001</v>
      </c>
      <c r="AA36" s="11">
        <f t="shared" si="10"/>
        <v>15987.48</v>
      </c>
      <c r="AB36" s="11">
        <f t="shared" si="10"/>
        <v>41650.46</v>
      </c>
    </row>
    <row r="37" spans="1:31" s="12" customFormat="1" x14ac:dyDescent="0.25">
      <c r="A37" s="10"/>
      <c r="B37" s="10"/>
      <c r="C37" s="10" t="s">
        <v>119</v>
      </c>
      <c r="D37" s="10"/>
      <c r="E37" s="10"/>
      <c r="F37" s="10"/>
      <c r="G37" s="10"/>
      <c r="H37" s="10"/>
      <c r="I37" s="10"/>
      <c r="J37" s="11">
        <f>J36+J18</f>
        <v>14019</v>
      </c>
      <c r="K37" s="11"/>
      <c r="L37" s="11">
        <f t="shared" ref="L37:AB37" si="11">L36+L18</f>
        <v>-22658.820000000007</v>
      </c>
      <c r="M37" s="11">
        <f t="shared" si="11"/>
        <v>2476.9300000000003</v>
      </c>
      <c r="N37" s="11">
        <f t="shared" si="11"/>
        <v>64339.670000000006</v>
      </c>
      <c r="O37" s="11">
        <f t="shared" si="11"/>
        <v>44157.78</v>
      </c>
      <c r="P37" s="11">
        <f t="shared" si="11"/>
        <v>86666.110000000015</v>
      </c>
      <c r="Q37" s="11">
        <f t="shared" si="11"/>
        <v>980.47</v>
      </c>
      <c r="R37" s="11">
        <f t="shared" si="11"/>
        <v>6721.8499999999985</v>
      </c>
      <c r="S37" s="11">
        <f t="shared" si="11"/>
        <v>94368.43</v>
      </c>
      <c r="T37" s="11">
        <f t="shared" si="11"/>
        <v>24580</v>
      </c>
      <c r="U37" s="11">
        <f t="shared" si="11"/>
        <v>6988.3</v>
      </c>
      <c r="V37" s="11">
        <f t="shared" si="11"/>
        <v>408.65</v>
      </c>
      <c r="W37" s="11">
        <f t="shared" si="11"/>
        <v>13029.05</v>
      </c>
      <c r="X37" s="11">
        <f t="shared" si="11"/>
        <v>20426</v>
      </c>
      <c r="Y37" s="11">
        <f t="shared" si="11"/>
        <v>57018.989999999991</v>
      </c>
      <c r="Z37" s="11">
        <f t="shared" si="11"/>
        <v>3048.7500000000005</v>
      </c>
      <c r="AA37" s="11">
        <f t="shared" si="11"/>
        <v>58032.47</v>
      </c>
      <c r="AB37" s="11">
        <f t="shared" si="11"/>
        <v>118100.20999999999</v>
      </c>
    </row>
    <row r="38" spans="1:31" ht="18" customHeight="1" x14ac:dyDescent="0.25"/>
    <row r="39" spans="1:31" ht="18" customHeight="1" x14ac:dyDescent="0.25"/>
    <row r="42" spans="1:31" ht="15.75" x14ac:dyDescent="0.25">
      <c r="E42" s="13" t="s">
        <v>120</v>
      </c>
      <c r="G42" s="14"/>
      <c r="H42" s="14"/>
      <c r="I42" s="14"/>
      <c r="J42" s="14"/>
      <c r="K42" s="14"/>
      <c r="L42" s="13" t="s">
        <v>122</v>
      </c>
      <c r="M42" s="13"/>
      <c r="O42" s="14"/>
      <c r="Q42" s="14"/>
      <c r="R42" s="13" t="s">
        <v>121</v>
      </c>
      <c r="T42" s="14"/>
      <c r="U42" s="14"/>
      <c r="W42" s="14"/>
      <c r="X42" s="14"/>
      <c r="Y42" s="13" t="s">
        <v>123</v>
      </c>
      <c r="Z42" s="14"/>
      <c r="AA42" s="14"/>
      <c r="AB42" s="14"/>
    </row>
    <row r="43" spans="1:31" ht="15.75" x14ac:dyDescent="0.25">
      <c r="E43" s="13" t="s">
        <v>124</v>
      </c>
      <c r="G43" s="14"/>
      <c r="H43" s="14"/>
      <c r="I43" s="14"/>
      <c r="J43" s="14"/>
      <c r="K43" s="14"/>
      <c r="L43" s="13" t="s">
        <v>124</v>
      </c>
      <c r="M43" s="13"/>
      <c r="O43" s="14"/>
      <c r="Q43" s="14"/>
      <c r="R43" s="13" t="s">
        <v>124</v>
      </c>
      <c r="T43" s="14"/>
      <c r="U43" s="14"/>
      <c r="W43" s="14"/>
      <c r="X43" s="14"/>
      <c r="Y43" s="13" t="s">
        <v>124</v>
      </c>
      <c r="Z43" s="14"/>
      <c r="AA43" s="14"/>
      <c r="AB43" s="14"/>
    </row>
    <row r="46" spans="1:31" ht="32.25" customHeight="1" x14ac:dyDescent="0.55000000000000004">
      <c r="A46" s="75" t="s">
        <v>0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1"/>
      <c r="AD46" s="1"/>
      <c r="AE46" s="1"/>
    </row>
    <row r="47" spans="1:31" ht="21.75" customHeight="1" x14ac:dyDescent="0.4">
      <c r="A47" s="76" t="s">
        <v>1575</v>
      </c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2"/>
      <c r="AD47" s="2"/>
      <c r="AE47" s="2"/>
    </row>
    <row r="48" spans="1:31" s="5" customFormat="1" ht="20.25" customHeight="1" x14ac:dyDescent="0.35">
      <c r="A48" s="3" t="s">
        <v>1</v>
      </c>
      <c r="B48" s="4"/>
      <c r="C48" s="3"/>
      <c r="D48" s="3"/>
      <c r="F48" s="3" t="s">
        <v>811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28" s="7" customFormat="1" ht="90" x14ac:dyDescent="0.25">
      <c r="A49" s="6" t="s">
        <v>3</v>
      </c>
      <c r="B49" s="6" t="s">
        <v>4</v>
      </c>
      <c r="C49" s="6" t="s">
        <v>5</v>
      </c>
      <c r="D49" s="6" t="s">
        <v>6</v>
      </c>
      <c r="E49" s="6" t="s">
        <v>7</v>
      </c>
      <c r="F49" s="6" t="s">
        <v>8</v>
      </c>
      <c r="G49" s="6" t="s">
        <v>9</v>
      </c>
      <c r="H49" s="6" t="s">
        <v>10</v>
      </c>
      <c r="I49" s="6" t="s">
        <v>11</v>
      </c>
      <c r="J49" s="6" t="s">
        <v>12</v>
      </c>
      <c r="K49" s="6" t="s">
        <v>13</v>
      </c>
      <c r="L49" s="6" t="s">
        <v>14</v>
      </c>
      <c r="M49" s="6" t="s">
        <v>15</v>
      </c>
      <c r="N49" s="6" t="s">
        <v>16</v>
      </c>
      <c r="O49" s="6" t="s">
        <v>17</v>
      </c>
      <c r="P49" s="6" t="s">
        <v>18</v>
      </c>
      <c r="Q49" s="6" t="s">
        <v>19</v>
      </c>
      <c r="R49" s="6" t="s">
        <v>20</v>
      </c>
      <c r="S49" s="6" t="s">
        <v>21</v>
      </c>
      <c r="T49" s="6" t="s">
        <v>22</v>
      </c>
      <c r="U49" s="6" t="s">
        <v>23</v>
      </c>
      <c r="V49" s="6" t="s">
        <v>24</v>
      </c>
      <c r="W49" s="6" t="s">
        <v>25</v>
      </c>
      <c r="X49" s="6" t="s">
        <v>26</v>
      </c>
      <c r="Y49" s="6" t="s">
        <v>27</v>
      </c>
      <c r="Z49" s="6" t="s">
        <v>28</v>
      </c>
      <c r="AA49" s="6" t="s">
        <v>29</v>
      </c>
      <c r="AB49" s="6" t="s">
        <v>30</v>
      </c>
    </row>
    <row r="50" spans="1:28" s="15" customFormat="1" x14ac:dyDescent="0.25">
      <c r="A50" s="17">
        <v>1</v>
      </c>
      <c r="B50" s="17" t="s">
        <v>738</v>
      </c>
      <c r="C50" s="17" t="s">
        <v>1578</v>
      </c>
      <c r="D50" s="17" t="s">
        <v>740</v>
      </c>
      <c r="E50" s="17" t="s">
        <v>741</v>
      </c>
      <c r="F50" s="17" t="s">
        <v>35</v>
      </c>
      <c r="G50" s="17" t="s">
        <v>668</v>
      </c>
      <c r="H50" s="17">
        <v>22450</v>
      </c>
      <c r="I50" s="17">
        <v>20640</v>
      </c>
      <c r="J50" s="17">
        <v>1810</v>
      </c>
      <c r="K50" s="17" t="s">
        <v>37</v>
      </c>
      <c r="L50" s="18">
        <v>3981.11</v>
      </c>
      <c r="M50" s="18">
        <v>60.81</v>
      </c>
      <c r="N50" s="18">
        <v>846.43</v>
      </c>
      <c r="O50" s="18">
        <v>4888.3500000000004</v>
      </c>
      <c r="P50" s="18">
        <v>9293.69</v>
      </c>
      <c r="Q50" s="18">
        <v>43.46</v>
      </c>
      <c r="R50" s="18">
        <v>806.36</v>
      </c>
      <c r="S50" s="18">
        <v>10143.51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ref="Y50:AB62" si="12">L50+P50-U50</f>
        <v>13274.800000000001</v>
      </c>
      <c r="Z50" s="9">
        <f t="shared" si="12"/>
        <v>104.27000000000001</v>
      </c>
      <c r="AA50" s="24">
        <f t="shared" si="12"/>
        <v>1652.79</v>
      </c>
      <c r="AB50" s="9">
        <f>O50+S50-X50</f>
        <v>15031.86</v>
      </c>
    </row>
    <row r="51" spans="1:28" s="15" customFormat="1" x14ac:dyDescent="0.25">
      <c r="A51" s="17">
        <v>2</v>
      </c>
      <c r="B51" s="17" t="s">
        <v>742</v>
      </c>
      <c r="C51" s="17" t="s">
        <v>1578</v>
      </c>
      <c r="D51" s="17" t="s">
        <v>743</v>
      </c>
      <c r="E51" s="17" t="s">
        <v>744</v>
      </c>
      <c r="F51" s="17" t="s">
        <v>35</v>
      </c>
      <c r="G51" s="17" t="s">
        <v>668</v>
      </c>
      <c r="H51" s="17">
        <v>12514</v>
      </c>
      <c r="I51" s="17">
        <v>11365</v>
      </c>
      <c r="J51" s="17">
        <v>1149</v>
      </c>
      <c r="K51" s="17" t="s">
        <v>37</v>
      </c>
      <c r="L51" s="18">
        <v>6501.03</v>
      </c>
      <c r="M51" s="18">
        <v>238.34</v>
      </c>
      <c r="N51" s="18">
        <v>3647.05</v>
      </c>
      <c r="O51" s="18">
        <v>10386.42</v>
      </c>
      <c r="P51" s="18">
        <v>6612.16</v>
      </c>
      <c r="Q51" s="18">
        <v>102.28</v>
      </c>
      <c r="R51" s="18">
        <v>511.88</v>
      </c>
      <c r="S51" s="18">
        <v>7226.32</v>
      </c>
      <c r="T51" s="18">
        <v>0</v>
      </c>
      <c r="U51" s="18">
        <v>0</v>
      </c>
      <c r="V51" s="18">
        <v>0</v>
      </c>
      <c r="W51" s="18">
        <v>0</v>
      </c>
      <c r="X51" s="18"/>
      <c r="Y51" s="9">
        <f t="shared" si="12"/>
        <v>13113.189999999999</v>
      </c>
      <c r="Z51" s="9">
        <f t="shared" si="12"/>
        <v>340.62</v>
      </c>
      <c r="AA51" s="24">
        <f t="shared" si="12"/>
        <v>4158.93</v>
      </c>
      <c r="AB51" s="9">
        <f t="shared" si="12"/>
        <v>17612.739999999998</v>
      </c>
    </row>
    <row r="52" spans="1:28" s="15" customFormat="1" x14ac:dyDescent="0.25">
      <c r="A52" s="17">
        <v>3</v>
      </c>
      <c r="B52" s="17" t="s">
        <v>742</v>
      </c>
      <c r="C52" s="17" t="s">
        <v>1578</v>
      </c>
      <c r="D52" s="17" t="s">
        <v>745</v>
      </c>
      <c r="E52" s="17" t="s">
        <v>746</v>
      </c>
      <c r="F52" s="17" t="s">
        <v>35</v>
      </c>
      <c r="G52" s="17" t="s">
        <v>137</v>
      </c>
      <c r="H52" s="17">
        <v>16579</v>
      </c>
      <c r="I52" s="17">
        <v>16579</v>
      </c>
      <c r="J52" s="17">
        <v>0</v>
      </c>
      <c r="K52" s="17" t="s">
        <v>302</v>
      </c>
      <c r="L52" s="18">
        <v>857.25</v>
      </c>
      <c r="M52" s="18">
        <v>10.62</v>
      </c>
      <c r="N52" s="18">
        <v>48.56</v>
      </c>
      <c r="O52" s="18">
        <v>916.43</v>
      </c>
      <c r="P52" s="18">
        <v>195</v>
      </c>
      <c r="Q52" s="18">
        <v>7.14</v>
      </c>
      <c r="R52" s="18">
        <v>0</v>
      </c>
      <c r="S52" s="18">
        <v>202.14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12"/>
        <v>1052.25</v>
      </c>
      <c r="Z52" s="9">
        <f t="shared" si="12"/>
        <v>17.759999999999998</v>
      </c>
      <c r="AA52" s="24">
        <f t="shared" si="12"/>
        <v>48.56</v>
      </c>
      <c r="AB52" s="9">
        <f t="shared" si="12"/>
        <v>1118.57</v>
      </c>
    </row>
    <row r="53" spans="1:28" s="15" customFormat="1" x14ac:dyDescent="0.25">
      <c r="A53" s="17">
        <v>4</v>
      </c>
      <c r="B53" s="17" t="s">
        <v>747</v>
      </c>
      <c r="C53" s="17" t="s">
        <v>1578</v>
      </c>
      <c r="D53" s="17" t="s">
        <v>748</v>
      </c>
      <c r="E53" s="17" t="s">
        <v>749</v>
      </c>
      <c r="F53" s="17" t="s">
        <v>35</v>
      </c>
      <c r="G53" s="17" t="s">
        <v>750</v>
      </c>
      <c r="H53" s="17">
        <v>75317</v>
      </c>
      <c r="I53" s="17">
        <v>74098</v>
      </c>
      <c r="J53" s="17">
        <v>1219</v>
      </c>
      <c r="K53" s="17" t="s">
        <v>37</v>
      </c>
      <c r="L53" s="18">
        <v>8949.36</v>
      </c>
      <c r="M53" s="18">
        <v>222.8</v>
      </c>
      <c r="N53" s="18">
        <v>5198.7</v>
      </c>
      <c r="O53" s="18">
        <v>14370.86</v>
      </c>
      <c r="P53" s="18">
        <v>7257.99</v>
      </c>
      <c r="Q53" s="18">
        <v>114.49</v>
      </c>
      <c r="R53" s="18">
        <v>543.05999999999995</v>
      </c>
      <c r="S53" s="18">
        <v>7915.54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12"/>
        <v>16207.35</v>
      </c>
      <c r="Z53" s="9">
        <f t="shared" si="12"/>
        <v>337.29</v>
      </c>
      <c r="AA53" s="24">
        <f t="shared" si="12"/>
        <v>5741.76</v>
      </c>
      <c r="AB53" s="9">
        <f t="shared" si="12"/>
        <v>22286.400000000001</v>
      </c>
    </row>
    <row r="54" spans="1:28" s="15" customFormat="1" x14ac:dyDescent="0.25">
      <c r="A54" s="17">
        <v>5</v>
      </c>
      <c r="B54" s="17" t="s">
        <v>742</v>
      </c>
      <c r="C54" s="17" t="s">
        <v>1578</v>
      </c>
      <c r="D54" s="17" t="s">
        <v>751</v>
      </c>
      <c r="E54" s="17" t="s">
        <v>752</v>
      </c>
      <c r="F54" s="17" t="s">
        <v>35</v>
      </c>
      <c r="G54" s="17" t="s">
        <v>181</v>
      </c>
      <c r="H54" s="17">
        <v>29360</v>
      </c>
      <c r="I54" s="17">
        <v>28942</v>
      </c>
      <c r="J54" s="17">
        <v>1254</v>
      </c>
      <c r="K54" s="17" t="s">
        <v>37</v>
      </c>
      <c r="L54" s="18">
        <v>-17168.48</v>
      </c>
      <c r="M54" s="18">
        <v>206.34</v>
      </c>
      <c r="N54" s="18">
        <v>3997.34</v>
      </c>
      <c r="O54" s="18">
        <v>-12964.8</v>
      </c>
      <c r="P54" s="18">
        <v>9070.93</v>
      </c>
      <c r="Q54" s="18">
        <v>0</v>
      </c>
      <c r="R54" s="18">
        <v>558.66</v>
      </c>
      <c r="S54" s="18">
        <v>9629.59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2"/>
        <v>-8097.5499999999993</v>
      </c>
      <c r="Z54" s="9">
        <f t="shared" si="12"/>
        <v>206.34</v>
      </c>
      <c r="AA54" s="24">
        <f t="shared" si="12"/>
        <v>4556</v>
      </c>
      <c r="AB54" s="9">
        <f t="shared" si="12"/>
        <v>-3335.2099999999991</v>
      </c>
    </row>
    <row r="55" spans="1:28" s="15" customFormat="1" x14ac:dyDescent="0.25">
      <c r="A55" s="17">
        <v>6</v>
      </c>
      <c r="B55" s="17" t="s">
        <v>753</v>
      </c>
      <c r="C55" s="17" t="s">
        <v>1578</v>
      </c>
      <c r="D55" s="17" t="s">
        <v>754</v>
      </c>
      <c r="E55" s="17" t="s">
        <v>755</v>
      </c>
      <c r="F55" s="17" t="s">
        <v>35</v>
      </c>
      <c r="G55" s="17" t="s">
        <v>750</v>
      </c>
      <c r="H55" s="17">
        <v>23827</v>
      </c>
      <c r="I55" s="17">
        <v>23317</v>
      </c>
      <c r="J55" s="17">
        <v>1530</v>
      </c>
      <c r="K55" s="17" t="s">
        <v>37</v>
      </c>
      <c r="L55" s="18">
        <v>-57046.26</v>
      </c>
      <c r="M55" s="18">
        <v>242</v>
      </c>
      <c r="N55" s="18">
        <v>5236.67</v>
      </c>
      <c r="O55" s="18">
        <v>-51567.59</v>
      </c>
      <c r="P55" s="18">
        <v>9325.35</v>
      </c>
      <c r="Q55" s="18">
        <v>0</v>
      </c>
      <c r="R55" s="18">
        <v>681.62</v>
      </c>
      <c r="S55" s="18">
        <v>10006.969999999999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12"/>
        <v>-47720.91</v>
      </c>
      <c r="Z55" s="9">
        <f t="shared" si="12"/>
        <v>242</v>
      </c>
      <c r="AA55" s="24">
        <f t="shared" si="12"/>
        <v>5918.29</v>
      </c>
      <c r="AB55" s="9">
        <f t="shared" si="12"/>
        <v>-41560.619999999995</v>
      </c>
    </row>
    <row r="56" spans="1:28" s="15" customFormat="1" x14ac:dyDescent="0.25">
      <c r="A56" s="17">
        <v>7</v>
      </c>
      <c r="B56" s="17" t="s">
        <v>742</v>
      </c>
      <c r="C56" s="17" t="s">
        <v>1578</v>
      </c>
      <c r="D56" s="17" t="s">
        <v>756</v>
      </c>
      <c r="E56" s="17" t="s">
        <v>757</v>
      </c>
      <c r="F56" s="17" t="s">
        <v>35</v>
      </c>
      <c r="G56" s="17" t="s">
        <v>758</v>
      </c>
      <c r="H56" s="17"/>
      <c r="I56" s="17"/>
      <c r="J56" s="17"/>
      <c r="K56" s="17"/>
      <c r="L56" s="18">
        <v>-0.13</v>
      </c>
      <c r="M56" s="18">
        <v>0</v>
      </c>
      <c r="N56" s="18">
        <v>0</v>
      </c>
      <c r="O56" s="18">
        <v>-0.13</v>
      </c>
      <c r="P56" s="18">
        <v>0</v>
      </c>
      <c r="Q56" s="18">
        <v>0</v>
      </c>
      <c r="R56" s="18">
        <v>0</v>
      </c>
      <c r="S56" s="18"/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si="12"/>
        <v>-0.13</v>
      </c>
      <c r="Z56" s="9">
        <f t="shared" si="12"/>
        <v>0</v>
      </c>
      <c r="AA56" s="24">
        <f t="shared" si="12"/>
        <v>0</v>
      </c>
      <c r="AB56" s="9">
        <f t="shared" si="12"/>
        <v>-0.13</v>
      </c>
    </row>
    <row r="57" spans="1:28" s="15" customFormat="1" x14ac:dyDescent="0.25">
      <c r="A57" s="17">
        <v>8</v>
      </c>
      <c r="B57" s="17" t="s">
        <v>738</v>
      </c>
      <c r="C57" s="17" t="s">
        <v>1578</v>
      </c>
      <c r="D57" s="17" t="s">
        <v>759</v>
      </c>
      <c r="E57" s="17" t="s">
        <v>760</v>
      </c>
      <c r="F57" s="17" t="s">
        <v>35</v>
      </c>
      <c r="G57" s="17" t="s">
        <v>750</v>
      </c>
      <c r="H57" s="17">
        <v>33851</v>
      </c>
      <c r="I57" s="17">
        <v>30837</v>
      </c>
      <c r="J57" s="17">
        <v>3014</v>
      </c>
      <c r="K57" s="17" t="s">
        <v>37</v>
      </c>
      <c r="L57" s="18">
        <v>23218.44</v>
      </c>
      <c r="M57" s="18">
        <v>212.26</v>
      </c>
      <c r="N57" s="18">
        <v>1300.8599999999999</v>
      </c>
      <c r="O57" s="18">
        <v>24731.56</v>
      </c>
      <c r="P57" s="18">
        <v>15552.39</v>
      </c>
      <c r="Q57" s="18">
        <v>358.15</v>
      </c>
      <c r="R57" s="18">
        <v>1342.74</v>
      </c>
      <c r="S57" s="18">
        <v>17253.28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2"/>
        <v>38770.83</v>
      </c>
      <c r="Z57" s="9">
        <f t="shared" si="12"/>
        <v>570.41</v>
      </c>
      <c r="AA57" s="24">
        <f t="shared" si="12"/>
        <v>2643.6</v>
      </c>
      <c r="AB57" s="9">
        <f t="shared" si="12"/>
        <v>41984.84</v>
      </c>
    </row>
    <row r="58" spans="1:28" s="15" customFormat="1" x14ac:dyDescent="0.25">
      <c r="A58" s="17">
        <v>9</v>
      </c>
      <c r="B58" s="17" t="s">
        <v>753</v>
      </c>
      <c r="C58" s="17" t="s">
        <v>1578</v>
      </c>
      <c r="D58" s="17" t="s">
        <v>761</v>
      </c>
      <c r="E58" s="17" t="s">
        <v>762</v>
      </c>
      <c r="F58" s="17" t="s">
        <v>35</v>
      </c>
      <c r="G58" s="17" t="s">
        <v>215</v>
      </c>
      <c r="H58" s="17">
        <v>33670</v>
      </c>
      <c r="I58" s="17">
        <v>32628</v>
      </c>
      <c r="J58" s="17">
        <v>1042</v>
      </c>
      <c r="K58" s="17" t="s">
        <v>37</v>
      </c>
      <c r="L58" s="18">
        <v>8307.85</v>
      </c>
      <c r="M58" s="18">
        <v>137.37</v>
      </c>
      <c r="N58" s="18">
        <v>3651.68</v>
      </c>
      <c r="O58" s="18">
        <v>12096.9</v>
      </c>
      <c r="P58" s="18">
        <v>5864.23</v>
      </c>
      <c r="Q58" s="18">
        <v>97.49</v>
      </c>
      <c r="R58" s="18">
        <v>464.21</v>
      </c>
      <c r="S58" s="18">
        <v>6425.93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2"/>
        <v>14172.08</v>
      </c>
      <c r="Z58" s="9">
        <f t="shared" si="12"/>
        <v>234.86</v>
      </c>
      <c r="AA58" s="24">
        <f t="shared" si="12"/>
        <v>4115.8899999999994</v>
      </c>
      <c r="AB58" s="9">
        <f t="shared" si="12"/>
        <v>18522.830000000002</v>
      </c>
    </row>
    <row r="59" spans="1:28" s="15" customFormat="1" x14ac:dyDescent="0.25">
      <c r="A59" s="17">
        <v>10</v>
      </c>
      <c r="B59" s="17" t="s">
        <v>747</v>
      </c>
      <c r="C59" s="17" t="s">
        <v>1578</v>
      </c>
      <c r="D59" s="17" t="s">
        <v>763</v>
      </c>
      <c r="E59" s="17" t="s">
        <v>764</v>
      </c>
      <c r="F59" s="17" t="s">
        <v>35</v>
      </c>
      <c r="G59" s="17" t="s">
        <v>218</v>
      </c>
      <c r="H59" s="17">
        <v>55</v>
      </c>
      <c r="I59" s="17">
        <v>55</v>
      </c>
      <c r="J59" s="17">
        <v>0</v>
      </c>
      <c r="K59" s="17" t="s">
        <v>302</v>
      </c>
      <c r="L59" s="18">
        <v>1792.35</v>
      </c>
      <c r="M59" s="18">
        <v>16.88</v>
      </c>
      <c r="N59" s="18">
        <v>24.5</v>
      </c>
      <c r="O59" s="18">
        <v>1833.73</v>
      </c>
      <c r="P59" s="18">
        <v>813.5</v>
      </c>
      <c r="Q59" s="18">
        <v>15.34</v>
      </c>
      <c r="R59" s="18">
        <v>0</v>
      </c>
      <c r="S59" s="18">
        <v>828.84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2"/>
        <v>2605.85</v>
      </c>
      <c r="Z59" s="9">
        <f t="shared" si="12"/>
        <v>32.22</v>
      </c>
      <c r="AA59" s="24">
        <f t="shared" si="12"/>
        <v>24.5</v>
      </c>
      <c r="AB59" s="9">
        <f t="shared" si="12"/>
        <v>2662.57</v>
      </c>
    </row>
    <row r="60" spans="1:28" s="15" customFormat="1" x14ac:dyDescent="0.25">
      <c r="A60" s="17">
        <v>11</v>
      </c>
      <c r="B60" s="17" t="s">
        <v>742</v>
      </c>
      <c r="C60" s="17" t="s">
        <v>1578</v>
      </c>
      <c r="D60" s="17" t="s">
        <v>765</v>
      </c>
      <c r="E60" s="17" t="s">
        <v>766</v>
      </c>
      <c r="F60" s="17" t="s">
        <v>35</v>
      </c>
      <c r="G60" s="17" t="s">
        <v>218</v>
      </c>
      <c r="H60" s="17">
        <v>72106</v>
      </c>
      <c r="I60" s="17">
        <v>71465</v>
      </c>
      <c r="J60" s="17">
        <v>641</v>
      </c>
      <c r="K60" s="17" t="s">
        <v>37</v>
      </c>
      <c r="L60" s="18">
        <v>24606.84</v>
      </c>
      <c r="M60" s="18">
        <v>403.4</v>
      </c>
      <c r="N60" s="18">
        <v>6931.78</v>
      </c>
      <c r="O60" s="18">
        <v>31942.02</v>
      </c>
      <c r="P60" s="18">
        <v>4313.3999999999996</v>
      </c>
      <c r="Q60" s="18">
        <v>282.43</v>
      </c>
      <c r="R60" s="18">
        <v>285.57</v>
      </c>
      <c r="S60" s="18">
        <v>4881.3999999999996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si="12"/>
        <v>28920.239999999998</v>
      </c>
      <c r="Z60" s="9">
        <f t="shared" si="12"/>
        <v>685.82999999999993</v>
      </c>
      <c r="AA60" s="24">
        <f t="shared" si="12"/>
        <v>7217.3499999999995</v>
      </c>
      <c r="AB60" s="9">
        <f t="shared" si="12"/>
        <v>36823.42</v>
      </c>
    </row>
    <row r="61" spans="1:28" s="15" customFormat="1" x14ac:dyDescent="0.25">
      <c r="A61" s="17">
        <v>12</v>
      </c>
      <c r="B61" s="17" t="s">
        <v>747</v>
      </c>
      <c r="C61" s="17" t="s">
        <v>1578</v>
      </c>
      <c r="D61" s="17" t="s">
        <v>767</v>
      </c>
      <c r="E61" s="17" t="s">
        <v>768</v>
      </c>
      <c r="F61" s="17" t="s">
        <v>35</v>
      </c>
      <c r="G61" s="17" t="s">
        <v>264</v>
      </c>
      <c r="H61" s="17">
        <v>29198</v>
      </c>
      <c r="I61" s="17">
        <v>29198</v>
      </c>
      <c r="J61" s="17">
        <v>301</v>
      </c>
      <c r="K61" s="17" t="s">
        <v>769</v>
      </c>
      <c r="L61" s="18">
        <v>39.700000000000003</v>
      </c>
      <c r="M61" s="18">
        <v>114.92</v>
      </c>
      <c r="N61" s="18">
        <v>3126.39</v>
      </c>
      <c r="O61" s="18">
        <v>3281.01</v>
      </c>
      <c r="P61" s="18">
        <v>2395.66</v>
      </c>
      <c r="Q61" s="18">
        <v>21.78</v>
      </c>
      <c r="R61" s="18">
        <v>134.1</v>
      </c>
      <c r="S61" s="18">
        <v>2551.54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2"/>
        <v>2435.3599999999997</v>
      </c>
      <c r="Z61" s="9">
        <f t="shared" si="12"/>
        <v>136.69999999999999</v>
      </c>
      <c r="AA61" s="24">
        <f t="shared" si="12"/>
        <v>3260.49</v>
      </c>
      <c r="AB61" s="9">
        <f t="shared" si="12"/>
        <v>5832.55</v>
      </c>
    </row>
    <row r="62" spans="1:28" s="15" customFormat="1" x14ac:dyDescent="0.25">
      <c r="A62" s="17">
        <v>13</v>
      </c>
      <c r="B62" s="17" t="s">
        <v>753</v>
      </c>
      <c r="C62" s="17" t="s">
        <v>1578</v>
      </c>
      <c r="D62" s="17" t="s">
        <v>770</v>
      </c>
      <c r="E62" s="17" t="s">
        <v>771</v>
      </c>
      <c r="F62" s="17" t="s">
        <v>35</v>
      </c>
      <c r="G62" s="17" t="s">
        <v>114</v>
      </c>
      <c r="H62" s="17">
        <v>45249</v>
      </c>
      <c r="I62" s="17">
        <v>43156</v>
      </c>
      <c r="J62" s="17">
        <v>2093</v>
      </c>
      <c r="K62" s="17" t="s">
        <v>37</v>
      </c>
      <c r="L62" s="18">
        <v>28041.96</v>
      </c>
      <c r="M62" s="18">
        <v>458</v>
      </c>
      <c r="N62" s="18">
        <v>8035.03</v>
      </c>
      <c r="O62" s="18">
        <v>36534.99</v>
      </c>
      <c r="P62" s="18">
        <v>11297.66</v>
      </c>
      <c r="Q62" s="18">
        <v>326.10000000000002</v>
      </c>
      <c r="R62" s="18">
        <v>932.43</v>
      </c>
      <c r="S62" s="18">
        <v>12556.19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2"/>
        <v>39339.619999999995</v>
      </c>
      <c r="Z62" s="9">
        <f t="shared" si="12"/>
        <v>784.1</v>
      </c>
      <c r="AA62" s="24">
        <f t="shared" si="12"/>
        <v>8967.4599999999991</v>
      </c>
      <c r="AB62" s="9">
        <f t="shared" si="12"/>
        <v>49091.18</v>
      </c>
    </row>
    <row r="63" spans="1:28" s="22" customFormat="1" x14ac:dyDescent="0.25">
      <c r="A63" s="19"/>
      <c r="B63" s="19"/>
      <c r="C63" s="10" t="s">
        <v>71</v>
      </c>
      <c r="D63" s="19"/>
      <c r="E63" s="19"/>
      <c r="F63" s="19"/>
      <c r="G63" s="19"/>
      <c r="H63" s="19"/>
      <c r="I63" s="19"/>
      <c r="J63" s="19">
        <f>SUM(J50:J62)</f>
        <v>14053</v>
      </c>
      <c r="K63" s="19"/>
      <c r="L63" s="20">
        <f t="shared" ref="L63:AB63" si="13">SUM(L50:L62)</f>
        <v>32081.019999999997</v>
      </c>
      <c r="M63" s="20">
        <f t="shared" si="13"/>
        <v>2323.7400000000002</v>
      </c>
      <c r="N63" s="20">
        <f t="shared" si="13"/>
        <v>42044.99</v>
      </c>
      <c r="O63" s="20">
        <f t="shared" si="13"/>
        <v>76449.75</v>
      </c>
      <c r="P63" s="20">
        <f t="shared" si="13"/>
        <v>81991.960000000006</v>
      </c>
      <c r="Q63" s="20">
        <f t="shared" si="13"/>
        <v>1368.6599999999999</v>
      </c>
      <c r="R63" s="20">
        <f t="shared" si="13"/>
        <v>6260.63</v>
      </c>
      <c r="S63" s="20">
        <f t="shared" si="13"/>
        <v>89621.249999999985</v>
      </c>
      <c r="T63" s="20">
        <f t="shared" si="13"/>
        <v>0</v>
      </c>
      <c r="U63" s="20">
        <f t="shared" si="13"/>
        <v>0</v>
      </c>
      <c r="V63" s="20">
        <f t="shared" si="13"/>
        <v>0</v>
      </c>
      <c r="W63" s="20">
        <f t="shared" si="13"/>
        <v>0</v>
      </c>
      <c r="X63" s="20">
        <f t="shared" si="13"/>
        <v>0</v>
      </c>
      <c r="Y63" s="20">
        <f t="shared" si="13"/>
        <v>114072.98</v>
      </c>
      <c r="Z63" s="20">
        <f t="shared" si="13"/>
        <v>3692.3999999999996</v>
      </c>
      <c r="AA63" s="20">
        <f t="shared" si="13"/>
        <v>48305.619999999995</v>
      </c>
      <c r="AB63" s="20">
        <f t="shared" si="13"/>
        <v>166071</v>
      </c>
    </row>
    <row r="64" spans="1:28" s="15" customFormat="1" x14ac:dyDescent="0.25">
      <c r="A64" s="17">
        <v>1</v>
      </c>
      <c r="B64" s="17" t="s">
        <v>738</v>
      </c>
      <c r="C64" s="17" t="s">
        <v>1578</v>
      </c>
      <c r="D64" s="17" t="s">
        <v>772</v>
      </c>
      <c r="E64" s="17" t="s">
        <v>773</v>
      </c>
      <c r="F64" s="17" t="s">
        <v>75</v>
      </c>
      <c r="G64" s="17" t="s">
        <v>76</v>
      </c>
      <c r="H64" s="17">
        <v>2874</v>
      </c>
      <c r="I64" s="17">
        <v>2817</v>
      </c>
      <c r="J64" s="17">
        <v>57</v>
      </c>
      <c r="K64" s="17" t="s">
        <v>37</v>
      </c>
      <c r="L64" s="18">
        <v>840.37</v>
      </c>
      <c r="M64" s="18">
        <v>18.39</v>
      </c>
      <c r="N64" s="18">
        <v>404.21</v>
      </c>
      <c r="O64" s="18">
        <v>1262.97</v>
      </c>
      <c r="P64" s="18">
        <v>655.79</v>
      </c>
      <c r="Q64" s="18">
        <v>9.17</v>
      </c>
      <c r="R64" s="18">
        <v>33.86</v>
      </c>
      <c r="S64" s="18">
        <v>698.82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ref="Y64:AB80" si="14">L64+P64-U64</f>
        <v>1496.1599999999999</v>
      </c>
      <c r="Z64" s="9">
        <f t="shared" si="14"/>
        <v>27.560000000000002</v>
      </c>
      <c r="AA64" s="24">
        <f t="shared" si="14"/>
        <v>438.07</v>
      </c>
      <c r="AB64" s="9">
        <f t="shared" si="14"/>
        <v>1961.79</v>
      </c>
    </row>
    <row r="65" spans="1:28" s="15" customFormat="1" x14ac:dyDescent="0.25">
      <c r="A65" s="17">
        <v>2</v>
      </c>
      <c r="B65" s="17" t="s">
        <v>742</v>
      </c>
      <c r="C65" s="17" t="s">
        <v>1578</v>
      </c>
      <c r="D65" s="17" t="s">
        <v>774</v>
      </c>
      <c r="E65" s="17" t="s">
        <v>775</v>
      </c>
      <c r="F65" s="17" t="s">
        <v>75</v>
      </c>
      <c r="G65" s="17" t="s">
        <v>76</v>
      </c>
      <c r="H65" s="17">
        <v>7482</v>
      </c>
      <c r="I65" s="17">
        <v>7418</v>
      </c>
      <c r="J65" s="17">
        <v>64</v>
      </c>
      <c r="K65" s="17" t="s">
        <v>37</v>
      </c>
      <c r="L65" s="18">
        <v>75.89</v>
      </c>
      <c r="M65" s="18">
        <v>12.5</v>
      </c>
      <c r="N65" s="18">
        <v>320.51</v>
      </c>
      <c r="O65" s="18">
        <v>408.9</v>
      </c>
      <c r="P65" s="18">
        <v>641.55999999999995</v>
      </c>
      <c r="Q65" s="18">
        <v>2.25</v>
      </c>
      <c r="R65" s="18">
        <v>38.020000000000003</v>
      </c>
      <c r="S65" s="18">
        <v>681.83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4"/>
        <v>717.44999999999993</v>
      </c>
      <c r="Z65" s="9">
        <f t="shared" si="14"/>
        <v>14.75</v>
      </c>
      <c r="AA65" s="24">
        <f t="shared" si="14"/>
        <v>358.53</v>
      </c>
      <c r="AB65" s="9">
        <f t="shared" si="14"/>
        <v>1090.73</v>
      </c>
    </row>
    <row r="66" spans="1:28" s="15" customFormat="1" x14ac:dyDescent="0.25">
      <c r="A66" s="17">
        <v>3</v>
      </c>
      <c r="B66" s="17" t="s">
        <v>753</v>
      </c>
      <c r="C66" s="17" t="s">
        <v>1578</v>
      </c>
      <c r="D66" s="17" t="s">
        <v>776</v>
      </c>
      <c r="E66" s="17" t="s">
        <v>777</v>
      </c>
      <c r="F66" s="17" t="s">
        <v>75</v>
      </c>
      <c r="G66" s="17" t="s">
        <v>76</v>
      </c>
      <c r="H66" s="17">
        <v>4314</v>
      </c>
      <c r="I66" s="17">
        <v>4219</v>
      </c>
      <c r="J66" s="17">
        <v>95</v>
      </c>
      <c r="K66" s="17" t="s">
        <v>37</v>
      </c>
      <c r="L66" s="18">
        <v>4685.09</v>
      </c>
      <c r="M66" s="18">
        <v>117.45</v>
      </c>
      <c r="N66" s="18">
        <v>507.5</v>
      </c>
      <c r="O66" s="18">
        <v>5310.04</v>
      </c>
      <c r="P66" s="18">
        <v>874.63</v>
      </c>
      <c r="Q66" s="18">
        <v>49.86</v>
      </c>
      <c r="R66" s="18">
        <v>56.43</v>
      </c>
      <c r="S66" s="18">
        <v>980.92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4"/>
        <v>5559.72</v>
      </c>
      <c r="Z66" s="9">
        <f t="shared" si="14"/>
        <v>167.31</v>
      </c>
      <c r="AA66" s="24">
        <f t="shared" si="14"/>
        <v>563.92999999999995</v>
      </c>
      <c r="AB66" s="9">
        <f t="shared" si="14"/>
        <v>6290.96</v>
      </c>
    </row>
    <row r="67" spans="1:28" s="15" customFormat="1" x14ac:dyDescent="0.25">
      <c r="A67" s="17">
        <v>4</v>
      </c>
      <c r="B67" s="17" t="s">
        <v>738</v>
      </c>
      <c r="C67" s="17" t="s">
        <v>1578</v>
      </c>
      <c r="D67" s="17" t="s">
        <v>778</v>
      </c>
      <c r="E67" s="17" t="s">
        <v>779</v>
      </c>
      <c r="F67" s="17" t="s">
        <v>75</v>
      </c>
      <c r="G67" s="17" t="s">
        <v>76</v>
      </c>
      <c r="H67" s="17">
        <v>2755</v>
      </c>
      <c r="I67" s="17">
        <v>2701</v>
      </c>
      <c r="J67" s="17">
        <v>54</v>
      </c>
      <c r="K67" s="17" t="s">
        <v>37</v>
      </c>
      <c r="L67" s="18">
        <v>2918.17</v>
      </c>
      <c r="M67" s="18">
        <v>50.6</v>
      </c>
      <c r="N67" s="18">
        <v>288.93</v>
      </c>
      <c r="O67" s="18">
        <v>3257.7</v>
      </c>
      <c r="P67" s="18">
        <v>693.59</v>
      </c>
      <c r="Q67" s="18">
        <v>30.13</v>
      </c>
      <c r="R67" s="18">
        <v>32.08</v>
      </c>
      <c r="S67" s="18">
        <v>755.8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4"/>
        <v>3611.76</v>
      </c>
      <c r="Z67" s="9">
        <f t="shared" si="14"/>
        <v>80.73</v>
      </c>
      <c r="AA67" s="24">
        <f t="shared" si="14"/>
        <v>321.01</v>
      </c>
      <c r="AB67" s="9">
        <f t="shared" si="14"/>
        <v>4013.5</v>
      </c>
    </row>
    <row r="68" spans="1:28" s="15" customFormat="1" x14ac:dyDescent="0.25">
      <c r="A68" s="17">
        <v>5</v>
      </c>
      <c r="B68" s="17" t="s">
        <v>738</v>
      </c>
      <c r="C68" s="17" t="s">
        <v>1578</v>
      </c>
      <c r="D68" s="17" t="s">
        <v>780</v>
      </c>
      <c r="E68" s="17" t="s">
        <v>781</v>
      </c>
      <c r="F68" s="17" t="s">
        <v>75</v>
      </c>
      <c r="G68" s="17" t="s">
        <v>76</v>
      </c>
      <c r="H68" s="17">
        <v>5557</v>
      </c>
      <c r="I68" s="17">
        <v>5088</v>
      </c>
      <c r="J68" s="17">
        <v>469</v>
      </c>
      <c r="K68" s="17" t="s">
        <v>37</v>
      </c>
      <c r="L68" s="18">
        <v>-522.24</v>
      </c>
      <c r="M68" s="18">
        <v>58.78</v>
      </c>
      <c r="N68" s="18">
        <v>1805.67</v>
      </c>
      <c r="O68" s="18">
        <v>1342.21</v>
      </c>
      <c r="P68" s="18">
        <v>3366.57</v>
      </c>
      <c r="Q68" s="18">
        <v>7.27</v>
      </c>
      <c r="R68" s="18">
        <v>278.58999999999997</v>
      </c>
      <c r="S68" s="18">
        <v>3652.43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4"/>
        <v>2844.33</v>
      </c>
      <c r="Z68" s="9">
        <f t="shared" si="14"/>
        <v>66.05</v>
      </c>
      <c r="AA68" s="24">
        <f t="shared" si="14"/>
        <v>2084.2600000000002</v>
      </c>
      <c r="AB68" s="9">
        <f t="shared" si="14"/>
        <v>4994.6399999999994</v>
      </c>
    </row>
    <row r="69" spans="1:28" s="15" customFormat="1" x14ac:dyDescent="0.25">
      <c r="A69" s="17">
        <v>6</v>
      </c>
      <c r="B69" s="17" t="s">
        <v>747</v>
      </c>
      <c r="C69" s="17" t="s">
        <v>1578</v>
      </c>
      <c r="D69" s="17" t="s">
        <v>782</v>
      </c>
      <c r="E69" s="17" t="s">
        <v>783</v>
      </c>
      <c r="F69" s="17" t="s">
        <v>75</v>
      </c>
      <c r="G69" s="17" t="s">
        <v>76</v>
      </c>
      <c r="H69" s="17">
        <v>7350</v>
      </c>
      <c r="I69" s="17">
        <v>7350</v>
      </c>
      <c r="J69" s="17">
        <v>0</v>
      </c>
      <c r="K69" s="17" t="s">
        <v>302</v>
      </c>
      <c r="L69" s="18">
        <v>556.39</v>
      </c>
      <c r="M69" s="18">
        <v>6.83</v>
      </c>
      <c r="N69" s="18">
        <v>56.04</v>
      </c>
      <c r="O69" s="18">
        <v>619.26</v>
      </c>
      <c r="P69" s="18">
        <v>271.63</v>
      </c>
      <c r="Q69" s="18">
        <v>5.17</v>
      </c>
      <c r="R69" s="18">
        <v>0</v>
      </c>
      <c r="S69" s="18">
        <v>276.8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4"/>
        <v>828.02</v>
      </c>
      <c r="Z69" s="9">
        <f t="shared" si="14"/>
        <v>12</v>
      </c>
      <c r="AA69" s="24">
        <f t="shared" si="14"/>
        <v>56.04</v>
      </c>
      <c r="AB69" s="9">
        <f t="shared" si="14"/>
        <v>896.06</v>
      </c>
    </row>
    <row r="70" spans="1:28" s="15" customFormat="1" x14ac:dyDescent="0.25">
      <c r="A70" s="17">
        <v>7</v>
      </c>
      <c r="B70" s="17" t="s">
        <v>742</v>
      </c>
      <c r="C70" s="17" t="s">
        <v>1578</v>
      </c>
      <c r="D70" s="17" t="s">
        <v>784</v>
      </c>
      <c r="E70" s="17" t="s">
        <v>785</v>
      </c>
      <c r="F70" s="17" t="s">
        <v>75</v>
      </c>
      <c r="G70" s="17" t="s">
        <v>76</v>
      </c>
      <c r="H70" s="17">
        <v>3590</v>
      </c>
      <c r="I70" s="17">
        <v>3343</v>
      </c>
      <c r="J70" s="17">
        <v>247</v>
      </c>
      <c r="K70" s="17" t="s">
        <v>37</v>
      </c>
      <c r="L70" s="18">
        <v>1319.82</v>
      </c>
      <c r="M70" s="18">
        <v>36.49</v>
      </c>
      <c r="N70" s="18">
        <v>827.43</v>
      </c>
      <c r="O70" s="18">
        <v>2183.7399999999998</v>
      </c>
      <c r="P70" s="18">
        <v>1888.29</v>
      </c>
      <c r="Q70" s="18">
        <v>17.39</v>
      </c>
      <c r="R70" s="18">
        <v>146.72</v>
      </c>
      <c r="S70" s="18">
        <v>2052.4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4"/>
        <v>3208.1099999999997</v>
      </c>
      <c r="Z70" s="9">
        <f t="shared" si="14"/>
        <v>53.88</v>
      </c>
      <c r="AA70" s="24">
        <f t="shared" si="14"/>
        <v>974.15</v>
      </c>
      <c r="AB70" s="9">
        <f t="shared" si="14"/>
        <v>4236.1399999999994</v>
      </c>
    </row>
    <row r="71" spans="1:28" s="15" customFormat="1" x14ac:dyDescent="0.25">
      <c r="A71" s="17">
        <v>8</v>
      </c>
      <c r="B71" s="17" t="s">
        <v>747</v>
      </c>
      <c r="C71" s="17" t="s">
        <v>1578</v>
      </c>
      <c r="D71" s="17" t="s">
        <v>786</v>
      </c>
      <c r="E71" s="17" t="s">
        <v>787</v>
      </c>
      <c r="F71" s="17" t="s">
        <v>75</v>
      </c>
      <c r="G71" s="17" t="s">
        <v>76</v>
      </c>
      <c r="H71" s="17">
        <v>8453</v>
      </c>
      <c r="I71" s="17">
        <v>8413</v>
      </c>
      <c r="J71" s="17">
        <v>40</v>
      </c>
      <c r="K71" s="17" t="s">
        <v>37</v>
      </c>
      <c r="L71" s="18">
        <v>538.77</v>
      </c>
      <c r="M71" s="18">
        <v>10.06</v>
      </c>
      <c r="N71" s="18">
        <v>192.18</v>
      </c>
      <c r="O71" s="18">
        <v>741.01</v>
      </c>
      <c r="P71" s="18">
        <v>474.65</v>
      </c>
      <c r="Q71" s="18">
        <v>5.36</v>
      </c>
      <c r="R71" s="18">
        <v>23.76</v>
      </c>
      <c r="S71" s="18">
        <v>503.77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4"/>
        <v>1013.42</v>
      </c>
      <c r="Z71" s="9">
        <f t="shared" si="14"/>
        <v>15.420000000000002</v>
      </c>
      <c r="AA71" s="24">
        <f t="shared" si="14"/>
        <v>215.94</v>
      </c>
      <c r="AB71" s="9">
        <f t="shared" si="14"/>
        <v>1244.78</v>
      </c>
    </row>
    <row r="72" spans="1:28" s="15" customFormat="1" x14ac:dyDescent="0.25">
      <c r="A72" s="17">
        <v>9</v>
      </c>
      <c r="B72" s="17" t="s">
        <v>753</v>
      </c>
      <c r="C72" s="17" t="s">
        <v>1578</v>
      </c>
      <c r="D72" s="17" t="s">
        <v>788</v>
      </c>
      <c r="E72" s="17" t="s">
        <v>789</v>
      </c>
      <c r="F72" s="17" t="s">
        <v>75</v>
      </c>
      <c r="G72" s="17" t="s">
        <v>76</v>
      </c>
      <c r="H72" s="17">
        <v>3958</v>
      </c>
      <c r="I72" s="17">
        <v>3822</v>
      </c>
      <c r="J72" s="17">
        <v>136</v>
      </c>
      <c r="K72" s="17" t="s">
        <v>37</v>
      </c>
      <c r="L72" s="18">
        <v>1656.06</v>
      </c>
      <c r="M72" s="18">
        <v>23.45</v>
      </c>
      <c r="N72" s="18">
        <v>659.66</v>
      </c>
      <c r="O72" s="18">
        <v>2339.17</v>
      </c>
      <c r="P72" s="18">
        <v>1150.9000000000001</v>
      </c>
      <c r="Q72" s="18">
        <v>13.52</v>
      </c>
      <c r="R72" s="18">
        <v>80.78</v>
      </c>
      <c r="S72" s="18">
        <v>1245.2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4"/>
        <v>2806.96</v>
      </c>
      <c r="Z72" s="9">
        <f t="shared" si="14"/>
        <v>36.97</v>
      </c>
      <c r="AA72" s="24">
        <f t="shared" si="14"/>
        <v>740.43999999999994</v>
      </c>
      <c r="AB72" s="9">
        <f t="shared" si="14"/>
        <v>3584.37</v>
      </c>
    </row>
    <row r="73" spans="1:28" s="15" customFormat="1" x14ac:dyDescent="0.25">
      <c r="A73" s="17">
        <v>10</v>
      </c>
      <c r="B73" s="17" t="s">
        <v>747</v>
      </c>
      <c r="C73" s="17" t="s">
        <v>1578</v>
      </c>
      <c r="D73" s="17" t="s">
        <v>790</v>
      </c>
      <c r="E73" s="17" t="s">
        <v>791</v>
      </c>
      <c r="F73" s="17" t="s">
        <v>75</v>
      </c>
      <c r="G73" s="17" t="s">
        <v>792</v>
      </c>
      <c r="H73" s="17">
        <v>17285</v>
      </c>
      <c r="I73" s="17">
        <v>17054</v>
      </c>
      <c r="J73" s="17">
        <v>231</v>
      </c>
      <c r="K73" s="17" t="s">
        <v>37</v>
      </c>
      <c r="L73" s="18">
        <v>2969.86</v>
      </c>
      <c r="M73" s="18">
        <v>51.36</v>
      </c>
      <c r="N73" s="18">
        <v>1274.2</v>
      </c>
      <c r="O73" s="18">
        <v>4295.42</v>
      </c>
      <c r="P73" s="18">
        <v>1690.05</v>
      </c>
      <c r="Q73" s="18">
        <v>34.880000000000003</v>
      </c>
      <c r="R73" s="18">
        <v>137.21</v>
      </c>
      <c r="S73" s="18">
        <v>1862.14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4"/>
        <v>4659.91</v>
      </c>
      <c r="Z73" s="9">
        <f t="shared" si="14"/>
        <v>86.240000000000009</v>
      </c>
      <c r="AA73" s="24">
        <f t="shared" si="14"/>
        <v>1411.41</v>
      </c>
      <c r="AB73" s="9">
        <f t="shared" si="14"/>
        <v>6157.56</v>
      </c>
    </row>
    <row r="74" spans="1:28" s="15" customFormat="1" x14ac:dyDescent="0.25">
      <c r="A74" s="17">
        <v>11</v>
      </c>
      <c r="B74" s="17" t="s">
        <v>742</v>
      </c>
      <c r="C74" s="17" t="s">
        <v>1578</v>
      </c>
      <c r="D74" s="17" t="s">
        <v>793</v>
      </c>
      <c r="E74" s="17" t="s">
        <v>794</v>
      </c>
      <c r="F74" s="17" t="s">
        <v>75</v>
      </c>
      <c r="G74" s="17" t="s">
        <v>76</v>
      </c>
      <c r="H74" s="17">
        <v>5731</v>
      </c>
      <c r="I74" s="17">
        <v>5614</v>
      </c>
      <c r="J74" s="17">
        <v>117</v>
      </c>
      <c r="K74" s="17" t="s">
        <v>37</v>
      </c>
      <c r="L74" s="18">
        <v>1882.68</v>
      </c>
      <c r="M74" s="18">
        <v>30.53</v>
      </c>
      <c r="N74" s="18">
        <v>567.70000000000005</v>
      </c>
      <c r="O74" s="18">
        <v>2480.91</v>
      </c>
      <c r="P74" s="18">
        <v>994.84</v>
      </c>
      <c r="Q74" s="18">
        <v>20.59</v>
      </c>
      <c r="R74" s="18">
        <v>69.5</v>
      </c>
      <c r="S74" s="18">
        <v>1084.93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14"/>
        <v>2877.52</v>
      </c>
      <c r="Z74" s="9">
        <f t="shared" si="14"/>
        <v>51.120000000000005</v>
      </c>
      <c r="AA74" s="24">
        <f t="shared" si="14"/>
        <v>637.20000000000005</v>
      </c>
      <c r="AB74" s="9">
        <f t="shared" si="14"/>
        <v>3565.84</v>
      </c>
    </row>
    <row r="75" spans="1:28" s="15" customFormat="1" x14ac:dyDescent="0.25">
      <c r="A75" s="17">
        <v>12</v>
      </c>
      <c r="B75" s="17" t="s">
        <v>742</v>
      </c>
      <c r="C75" s="17" t="s">
        <v>1578</v>
      </c>
      <c r="D75" s="17" t="s">
        <v>795</v>
      </c>
      <c r="E75" s="17" t="s">
        <v>796</v>
      </c>
      <c r="F75" s="17" t="s">
        <v>75</v>
      </c>
      <c r="G75" s="17" t="s">
        <v>76</v>
      </c>
      <c r="H75" s="17">
        <v>2753</v>
      </c>
      <c r="I75" s="17">
        <v>2643</v>
      </c>
      <c r="J75" s="17">
        <v>110</v>
      </c>
      <c r="K75" s="17" t="s">
        <v>37</v>
      </c>
      <c r="L75" s="18">
        <v>841.46</v>
      </c>
      <c r="M75" s="18">
        <v>23.69</v>
      </c>
      <c r="N75" s="18">
        <v>568.26</v>
      </c>
      <c r="O75" s="18">
        <v>1433.41</v>
      </c>
      <c r="P75" s="18">
        <v>950.06</v>
      </c>
      <c r="Q75" s="18">
        <v>10.88</v>
      </c>
      <c r="R75" s="18">
        <v>65.34</v>
      </c>
      <c r="S75" s="18">
        <v>1026.28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si="14"/>
        <v>1791.52</v>
      </c>
      <c r="Z75" s="9">
        <f t="shared" si="14"/>
        <v>34.57</v>
      </c>
      <c r="AA75" s="24">
        <f t="shared" si="14"/>
        <v>633.6</v>
      </c>
      <c r="AB75" s="9">
        <f t="shared" si="14"/>
        <v>2459.69</v>
      </c>
    </row>
    <row r="76" spans="1:28" s="15" customFormat="1" x14ac:dyDescent="0.25">
      <c r="A76" s="17">
        <v>13</v>
      </c>
      <c r="B76" s="17" t="s">
        <v>753</v>
      </c>
      <c r="C76" s="17" t="s">
        <v>1578</v>
      </c>
      <c r="D76" s="17" t="s">
        <v>797</v>
      </c>
      <c r="E76" s="17" t="s">
        <v>798</v>
      </c>
      <c r="F76" s="17" t="s">
        <v>75</v>
      </c>
      <c r="G76" s="17" t="s">
        <v>76</v>
      </c>
      <c r="H76" s="17">
        <v>3695</v>
      </c>
      <c r="I76" s="17">
        <v>3689</v>
      </c>
      <c r="J76" s="17">
        <v>6</v>
      </c>
      <c r="K76" s="17" t="s">
        <v>37</v>
      </c>
      <c r="L76" s="18">
        <v>11516.79</v>
      </c>
      <c r="M76" s="18">
        <v>88.01</v>
      </c>
      <c r="N76" s="18">
        <v>1404.05</v>
      </c>
      <c r="O76" s="18">
        <v>13008.85</v>
      </c>
      <c r="P76" s="18">
        <v>320.39</v>
      </c>
      <c r="Q76" s="18">
        <v>131.37</v>
      </c>
      <c r="R76" s="18">
        <v>3.56</v>
      </c>
      <c r="S76" s="18">
        <v>455.32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4"/>
        <v>11837.18</v>
      </c>
      <c r="Z76" s="9">
        <f t="shared" si="14"/>
        <v>219.38</v>
      </c>
      <c r="AA76" s="24">
        <f t="shared" si="14"/>
        <v>1407.61</v>
      </c>
      <c r="AB76" s="9">
        <f t="shared" si="14"/>
        <v>13464.17</v>
      </c>
    </row>
    <row r="77" spans="1:28" s="15" customFormat="1" x14ac:dyDescent="0.25">
      <c r="A77" s="17">
        <v>14</v>
      </c>
      <c r="B77" s="17" t="s">
        <v>747</v>
      </c>
      <c r="C77" s="17" t="s">
        <v>1578</v>
      </c>
      <c r="D77" s="17" t="s">
        <v>799</v>
      </c>
      <c r="E77" s="17" t="s">
        <v>800</v>
      </c>
      <c r="F77" s="17" t="s">
        <v>75</v>
      </c>
      <c r="G77" s="17" t="s">
        <v>801</v>
      </c>
      <c r="H77" s="17">
        <v>0</v>
      </c>
      <c r="I77" s="17">
        <v>0</v>
      </c>
      <c r="J77" s="17">
        <v>360</v>
      </c>
      <c r="K77" s="17" t="s">
        <v>107</v>
      </c>
      <c r="L77" s="18">
        <v>-1070.54</v>
      </c>
      <c r="M77" s="18">
        <v>47.11</v>
      </c>
      <c r="N77" s="18">
        <v>1701</v>
      </c>
      <c r="O77" s="18">
        <v>677.57</v>
      </c>
      <c r="P77" s="18">
        <v>2535.2399999999998</v>
      </c>
      <c r="Q77" s="18">
        <v>3.57</v>
      </c>
      <c r="R77" s="18">
        <v>213.84</v>
      </c>
      <c r="S77" s="18">
        <v>2752.65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14"/>
        <v>1464.6999999999998</v>
      </c>
      <c r="Z77" s="9">
        <f t="shared" si="14"/>
        <v>50.68</v>
      </c>
      <c r="AA77" s="24">
        <f t="shared" si="14"/>
        <v>1914.84</v>
      </c>
      <c r="AB77" s="9">
        <f t="shared" si="14"/>
        <v>3430.2200000000003</v>
      </c>
    </row>
    <row r="78" spans="1:28" s="15" customFormat="1" x14ac:dyDescent="0.25">
      <c r="A78" s="17">
        <v>15</v>
      </c>
      <c r="B78" s="17" t="s">
        <v>753</v>
      </c>
      <c r="C78" s="17" t="s">
        <v>1578</v>
      </c>
      <c r="D78" s="17" t="s">
        <v>802</v>
      </c>
      <c r="E78" s="17" t="s">
        <v>803</v>
      </c>
      <c r="F78" s="17" t="s">
        <v>75</v>
      </c>
      <c r="G78" s="17" t="s">
        <v>804</v>
      </c>
      <c r="H78" s="17">
        <v>0</v>
      </c>
      <c r="I78" s="17">
        <v>0</v>
      </c>
      <c r="J78" s="17">
        <v>360</v>
      </c>
      <c r="K78" s="17" t="s">
        <v>107</v>
      </c>
      <c r="L78" s="18">
        <v>-947.4</v>
      </c>
      <c r="M78" s="18">
        <v>46.94</v>
      </c>
      <c r="N78" s="18">
        <v>1701</v>
      </c>
      <c r="O78" s="18">
        <v>800.54</v>
      </c>
      <c r="P78" s="18">
        <v>2535.2399999999998</v>
      </c>
      <c r="Q78" s="18">
        <v>4.2699999999999996</v>
      </c>
      <c r="R78" s="18">
        <v>213.84</v>
      </c>
      <c r="S78" s="18">
        <v>2753.35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14"/>
        <v>1587.8399999999997</v>
      </c>
      <c r="Z78" s="9">
        <f t="shared" si="14"/>
        <v>51.209999999999994</v>
      </c>
      <c r="AA78" s="24">
        <f t="shared" si="14"/>
        <v>1914.84</v>
      </c>
      <c r="AB78" s="9">
        <f t="shared" si="14"/>
        <v>3553.89</v>
      </c>
    </row>
    <row r="79" spans="1:28" s="15" customFormat="1" x14ac:dyDescent="0.25">
      <c r="A79" s="17">
        <v>16</v>
      </c>
      <c r="B79" s="17" t="s">
        <v>738</v>
      </c>
      <c r="C79" s="17" t="s">
        <v>1578</v>
      </c>
      <c r="D79" s="17" t="s">
        <v>805</v>
      </c>
      <c r="E79" s="17" t="s">
        <v>806</v>
      </c>
      <c r="F79" s="17" t="s">
        <v>75</v>
      </c>
      <c r="G79" s="17" t="s">
        <v>807</v>
      </c>
      <c r="H79" s="17">
        <v>0</v>
      </c>
      <c r="I79" s="17">
        <v>0</v>
      </c>
      <c r="J79" s="17">
        <v>360</v>
      </c>
      <c r="K79" s="17" t="s">
        <v>107</v>
      </c>
      <c r="L79" s="18">
        <v>-1093.33</v>
      </c>
      <c r="M79" s="18">
        <v>47.12</v>
      </c>
      <c r="N79" s="18">
        <v>1701</v>
      </c>
      <c r="O79" s="18">
        <v>654.79</v>
      </c>
      <c r="P79" s="18">
        <v>2535.2399999999998</v>
      </c>
      <c r="Q79" s="18">
        <v>3.44</v>
      </c>
      <c r="R79" s="18">
        <v>213.84</v>
      </c>
      <c r="S79" s="18">
        <v>2752.52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14"/>
        <v>1441.9099999999999</v>
      </c>
      <c r="Z79" s="9">
        <f t="shared" si="14"/>
        <v>50.559999999999995</v>
      </c>
      <c r="AA79" s="24">
        <f t="shared" si="14"/>
        <v>1914.84</v>
      </c>
      <c r="AB79" s="9">
        <f t="shared" si="14"/>
        <v>3407.31</v>
      </c>
    </row>
    <row r="80" spans="1:28" s="15" customFormat="1" x14ac:dyDescent="0.25">
      <c r="A80" s="17">
        <v>17</v>
      </c>
      <c r="B80" s="17" t="s">
        <v>742</v>
      </c>
      <c r="C80" s="17" t="s">
        <v>1578</v>
      </c>
      <c r="D80" s="17" t="s">
        <v>808</v>
      </c>
      <c r="E80" s="17" t="s">
        <v>809</v>
      </c>
      <c r="F80" s="17" t="s">
        <v>75</v>
      </c>
      <c r="G80" s="17" t="s">
        <v>810</v>
      </c>
      <c r="H80" s="17">
        <v>0</v>
      </c>
      <c r="I80" s="17">
        <v>0</v>
      </c>
      <c r="J80" s="17">
        <v>425</v>
      </c>
      <c r="K80" s="17" t="s">
        <v>107</v>
      </c>
      <c r="L80" s="18">
        <v>-1229.8699999999999</v>
      </c>
      <c r="M80" s="18">
        <v>55.7</v>
      </c>
      <c r="N80" s="18">
        <v>2008.14</v>
      </c>
      <c r="O80" s="18">
        <v>833.97</v>
      </c>
      <c r="P80" s="18">
        <v>3001.32</v>
      </c>
      <c r="Q80" s="18">
        <v>4.41</v>
      </c>
      <c r="R80" s="18">
        <v>252.45</v>
      </c>
      <c r="S80" s="18">
        <v>3258.18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14"/>
        <v>1771.4500000000003</v>
      </c>
      <c r="Z80" s="9">
        <f t="shared" si="14"/>
        <v>60.11</v>
      </c>
      <c r="AA80" s="24">
        <f t="shared" si="14"/>
        <v>2260.59</v>
      </c>
      <c r="AB80" s="9">
        <f t="shared" si="14"/>
        <v>4092.1499999999996</v>
      </c>
    </row>
    <row r="81" spans="1:31" s="12" customFormat="1" x14ac:dyDescent="0.25">
      <c r="A81" s="10"/>
      <c r="B81" s="10"/>
      <c r="C81" s="10" t="s">
        <v>71</v>
      </c>
      <c r="D81" s="10"/>
      <c r="E81" s="10"/>
      <c r="F81" s="10"/>
      <c r="G81" s="10"/>
      <c r="H81" s="10"/>
      <c r="I81" s="10"/>
      <c r="J81" s="11">
        <f>SUM(J64:J80)</f>
        <v>3131</v>
      </c>
      <c r="K81" s="10"/>
      <c r="L81" s="11">
        <f t="shared" ref="L81:AB81" si="15">SUM(L64:L80)</f>
        <v>24937.969999999998</v>
      </c>
      <c r="M81" s="11">
        <f t="shared" si="15"/>
        <v>725.0100000000001</v>
      </c>
      <c r="N81" s="11">
        <f t="shared" si="15"/>
        <v>15987.48</v>
      </c>
      <c r="O81" s="11">
        <f t="shared" si="15"/>
        <v>41650.46</v>
      </c>
      <c r="P81" s="11">
        <f t="shared" si="15"/>
        <v>24579.989999999998</v>
      </c>
      <c r="Q81" s="11">
        <f t="shared" si="15"/>
        <v>353.53000000000003</v>
      </c>
      <c r="R81" s="11">
        <f t="shared" si="15"/>
        <v>1859.8199999999997</v>
      </c>
      <c r="S81" s="11">
        <f t="shared" si="15"/>
        <v>26793.34</v>
      </c>
      <c r="T81" s="11">
        <f t="shared" si="15"/>
        <v>0</v>
      </c>
      <c r="U81" s="11">
        <f t="shared" si="15"/>
        <v>0</v>
      </c>
      <c r="V81" s="11">
        <f t="shared" si="15"/>
        <v>0</v>
      </c>
      <c r="W81" s="11">
        <f t="shared" si="15"/>
        <v>0</v>
      </c>
      <c r="X81" s="11">
        <f t="shared" si="15"/>
        <v>0</v>
      </c>
      <c r="Y81" s="11">
        <f t="shared" si="15"/>
        <v>49517.959999999992</v>
      </c>
      <c r="Z81" s="11">
        <f t="shared" si="15"/>
        <v>1078.54</v>
      </c>
      <c r="AA81" s="11">
        <f t="shared" si="15"/>
        <v>17847.3</v>
      </c>
      <c r="AB81" s="11">
        <f t="shared" si="15"/>
        <v>68443.799999999988</v>
      </c>
    </row>
    <row r="82" spans="1:31" s="12" customFormat="1" x14ac:dyDescent="0.25">
      <c r="A82" s="10"/>
      <c r="B82" s="10"/>
      <c r="C82" s="10" t="s">
        <v>119</v>
      </c>
      <c r="D82" s="10"/>
      <c r="E82" s="10"/>
      <c r="F82" s="10"/>
      <c r="G82" s="10"/>
      <c r="H82" s="10"/>
      <c r="I82" s="10"/>
      <c r="J82" s="11">
        <f>J81+J63</f>
        <v>17184</v>
      </c>
      <c r="K82" s="11"/>
      <c r="L82" s="11">
        <f t="shared" ref="L82:AB82" si="16">L81+L63</f>
        <v>57018.989999999991</v>
      </c>
      <c r="M82" s="11">
        <f t="shared" si="16"/>
        <v>3048.7500000000005</v>
      </c>
      <c r="N82" s="11">
        <f t="shared" si="16"/>
        <v>58032.47</v>
      </c>
      <c r="O82" s="11">
        <f t="shared" si="16"/>
        <v>118100.20999999999</v>
      </c>
      <c r="P82" s="11">
        <f t="shared" si="16"/>
        <v>106571.95000000001</v>
      </c>
      <c r="Q82" s="11">
        <f t="shared" si="16"/>
        <v>1722.1899999999998</v>
      </c>
      <c r="R82" s="11">
        <f t="shared" si="16"/>
        <v>8120.45</v>
      </c>
      <c r="S82" s="11">
        <f t="shared" si="16"/>
        <v>116414.58999999998</v>
      </c>
      <c r="T82" s="11">
        <f t="shared" si="16"/>
        <v>0</v>
      </c>
      <c r="U82" s="11">
        <f t="shared" si="16"/>
        <v>0</v>
      </c>
      <c r="V82" s="11">
        <f t="shared" si="16"/>
        <v>0</v>
      </c>
      <c r="W82" s="11">
        <f t="shared" si="16"/>
        <v>0</v>
      </c>
      <c r="X82" s="11">
        <f t="shared" si="16"/>
        <v>0</v>
      </c>
      <c r="Y82" s="11">
        <f t="shared" si="16"/>
        <v>163590.94</v>
      </c>
      <c r="Z82" s="11">
        <f t="shared" si="16"/>
        <v>4770.9399999999996</v>
      </c>
      <c r="AA82" s="11">
        <f t="shared" si="16"/>
        <v>66152.92</v>
      </c>
      <c r="AB82" s="11">
        <f t="shared" si="16"/>
        <v>234514.8</v>
      </c>
    </row>
    <row r="83" spans="1:31" ht="18" customHeight="1" x14ac:dyDescent="0.25"/>
    <row r="84" spans="1:31" ht="18" customHeight="1" x14ac:dyDescent="0.25"/>
    <row r="87" spans="1:31" ht="15.75" x14ac:dyDescent="0.25">
      <c r="E87" s="13" t="s">
        <v>120</v>
      </c>
      <c r="G87" s="14"/>
      <c r="H87" s="14"/>
      <c r="I87" s="14"/>
      <c r="J87" s="14"/>
      <c r="K87" s="14"/>
      <c r="L87" s="13" t="s">
        <v>122</v>
      </c>
      <c r="M87" s="13"/>
      <c r="O87" s="14"/>
      <c r="Q87" s="14"/>
      <c r="R87" s="13" t="s">
        <v>121</v>
      </c>
      <c r="T87" s="14"/>
      <c r="U87" s="14"/>
      <c r="W87" s="14"/>
      <c r="X87" s="14"/>
      <c r="Y87" s="13" t="s">
        <v>123</v>
      </c>
      <c r="Z87" s="14"/>
      <c r="AA87" s="14"/>
      <c r="AB87" s="14"/>
    </row>
    <row r="88" spans="1:31" ht="15.75" x14ac:dyDescent="0.25">
      <c r="E88" s="13" t="s">
        <v>124</v>
      </c>
      <c r="G88" s="14"/>
      <c r="H88" s="14"/>
      <c r="I88" s="14"/>
      <c r="J88" s="14"/>
      <c r="K88" s="14"/>
      <c r="L88" s="13" t="s">
        <v>124</v>
      </c>
      <c r="M88" s="13"/>
      <c r="O88" s="14"/>
      <c r="Q88" s="14"/>
      <c r="R88" s="13" t="s">
        <v>124</v>
      </c>
      <c r="T88" s="14"/>
      <c r="U88" s="14"/>
      <c r="W88" s="14"/>
      <c r="X88" s="14"/>
      <c r="Y88" s="13" t="s">
        <v>124</v>
      </c>
      <c r="Z88" s="14"/>
      <c r="AA88" s="14"/>
      <c r="AB88" s="14"/>
    </row>
    <row r="89" spans="1:31" ht="32.25" customHeight="1" x14ac:dyDescent="0.55000000000000004">
      <c r="A89" s="75" t="s">
        <v>0</v>
      </c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1"/>
      <c r="AD89" s="1"/>
      <c r="AE89" s="1"/>
    </row>
    <row r="90" spans="1:31" ht="21.75" customHeight="1" x14ac:dyDescent="0.4">
      <c r="A90" s="76" t="s">
        <v>1575</v>
      </c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2"/>
      <c r="AD90" s="2"/>
      <c r="AE90" s="2"/>
    </row>
    <row r="91" spans="1:31" s="5" customFormat="1" ht="20.25" customHeight="1" x14ac:dyDescent="0.35">
      <c r="A91" s="3" t="s">
        <v>1</v>
      </c>
      <c r="B91" s="4"/>
      <c r="C91" s="3"/>
      <c r="D91" s="3"/>
      <c r="F91" s="3" t="s">
        <v>811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s="7" customFormat="1" ht="90" x14ac:dyDescent="0.25">
      <c r="A92" s="6" t="s">
        <v>3</v>
      </c>
      <c r="B92" s="6" t="s">
        <v>4</v>
      </c>
      <c r="C92" s="6" t="s">
        <v>5</v>
      </c>
      <c r="D92" s="6" t="s">
        <v>6</v>
      </c>
      <c r="E92" s="6" t="s">
        <v>7</v>
      </c>
      <c r="F92" s="6" t="s">
        <v>8</v>
      </c>
      <c r="G92" s="6" t="s">
        <v>9</v>
      </c>
      <c r="H92" s="6" t="s">
        <v>10</v>
      </c>
      <c r="I92" s="6" t="s">
        <v>11</v>
      </c>
      <c r="J92" s="6" t="s">
        <v>12</v>
      </c>
      <c r="K92" s="6" t="s">
        <v>13</v>
      </c>
      <c r="L92" s="6" t="s">
        <v>14</v>
      </c>
      <c r="M92" s="6" t="s">
        <v>15</v>
      </c>
      <c r="N92" s="6" t="s">
        <v>16</v>
      </c>
      <c r="O92" s="6" t="s">
        <v>17</v>
      </c>
      <c r="P92" s="6" t="s">
        <v>18</v>
      </c>
      <c r="Q92" s="6" t="s">
        <v>19</v>
      </c>
      <c r="R92" s="6" t="s">
        <v>20</v>
      </c>
      <c r="S92" s="6" t="s">
        <v>21</v>
      </c>
      <c r="T92" s="6" t="s">
        <v>22</v>
      </c>
      <c r="U92" s="6" t="s">
        <v>23</v>
      </c>
      <c r="V92" s="6" t="s">
        <v>24</v>
      </c>
      <c r="W92" s="6" t="s">
        <v>25</v>
      </c>
      <c r="X92" s="6" t="s">
        <v>26</v>
      </c>
      <c r="Y92" s="6" t="s">
        <v>27</v>
      </c>
      <c r="Z92" s="6" t="s">
        <v>28</v>
      </c>
      <c r="AA92" s="6" t="s">
        <v>29</v>
      </c>
      <c r="AB92" s="6" t="s">
        <v>30</v>
      </c>
    </row>
    <row r="93" spans="1:31" s="15" customFormat="1" x14ac:dyDescent="0.25">
      <c r="A93" s="17">
        <v>1</v>
      </c>
      <c r="B93" s="17" t="s">
        <v>738</v>
      </c>
      <c r="C93" s="17" t="s">
        <v>1578</v>
      </c>
      <c r="D93" s="17" t="s">
        <v>740</v>
      </c>
      <c r="E93" s="17" t="s">
        <v>741</v>
      </c>
      <c r="F93" s="17" t="s">
        <v>35</v>
      </c>
      <c r="G93" s="17" t="s">
        <v>668</v>
      </c>
      <c r="H93" s="17">
        <v>22450</v>
      </c>
      <c r="I93" s="17">
        <v>20640</v>
      </c>
      <c r="J93" s="17">
        <v>1810</v>
      </c>
      <c r="K93" s="17" t="s">
        <v>37</v>
      </c>
      <c r="L93" s="18">
        <v>3981.11</v>
      </c>
      <c r="M93" s="18">
        <v>60.81</v>
      </c>
      <c r="N93" s="18">
        <v>846.43</v>
      </c>
      <c r="O93" s="18">
        <v>4888.3500000000004</v>
      </c>
      <c r="P93" s="18">
        <v>9293.69</v>
      </c>
      <c r="Q93" s="18">
        <v>43.46</v>
      </c>
      <c r="R93" s="18">
        <v>806.36</v>
      </c>
      <c r="S93" s="18">
        <v>10143.51</v>
      </c>
      <c r="T93" s="18">
        <v>0</v>
      </c>
      <c r="U93" s="18">
        <v>0</v>
      </c>
      <c r="V93" s="18">
        <v>0</v>
      </c>
      <c r="W93" s="18">
        <v>0</v>
      </c>
      <c r="X93" s="18"/>
      <c r="Y93" s="9">
        <f t="shared" ref="Y93:Y105" si="17">L93+P93-U93</f>
        <v>13274.800000000001</v>
      </c>
      <c r="Z93" s="9">
        <f t="shared" ref="Z93:Z105" si="18">M93+Q93-V93</f>
        <v>104.27000000000001</v>
      </c>
      <c r="AA93" s="24">
        <f t="shared" ref="AA93:AA105" si="19">N93+R93-W93</f>
        <v>1652.79</v>
      </c>
      <c r="AB93" s="9">
        <f>O93+S93-X93</f>
        <v>15031.86</v>
      </c>
    </row>
    <row r="94" spans="1:31" s="15" customFormat="1" x14ac:dyDescent="0.25">
      <c r="A94" s="17">
        <v>2</v>
      </c>
      <c r="B94" s="17" t="s">
        <v>742</v>
      </c>
      <c r="C94" s="17" t="s">
        <v>1578</v>
      </c>
      <c r="D94" s="17" t="s">
        <v>743</v>
      </c>
      <c r="E94" s="17" t="s">
        <v>744</v>
      </c>
      <c r="F94" s="17" t="s">
        <v>35</v>
      </c>
      <c r="G94" s="17" t="s">
        <v>668</v>
      </c>
      <c r="H94" s="17">
        <v>12514</v>
      </c>
      <c r="I94" s="17">
        <v>11365</v>
      </c>
      <c r="J94" s="17">
        <v>1149</v>
      </c>
      <c r="K94" s="17" t="s">
        <v>37</v>
      </c>
      <c r="L94" s="18">
        <v>6501.03</v>
      </c>
      <c r="M94" s="18">
        <v>238.34</v>
      </c>
      <c r="N94" s="18">
        <v>3647.05</v>
      </c>
      <c r="O94" s="18">
        <v>10386.42</v>
      </c>
      <c r="P94" s="18">
        <v>6612.16</v>
      </c>
      <c r="Q94" s="18">
        <v>102.28</v>
      </c>
      <c r="R94" s="18">
        <v>511.88</v>
      </c>
      <c r="S94" s="18">
        <v>7226.32</v>
      </c>
      <c r="T94" s="18">
        <v>0</v>
      </c>
      <c r="U94" s="18">
        <v>0</v>
      </c>
      <c r="V94" s="18">
        <v>0</v>
      </c>
      <c r="W94" s="18">
        <v>0</v>
      </c>
      <c r="X94" s="18"/>
      <c r="Y94" s="9">
        <f t="shared" si="17"/>
        <v>13113.189999999999</v>
      </c>
      <c r="Z94" s="9">
        <f t="shared" si="18"/>
        <v>340.62</v>
      </c>
      <c r="AA94" s="24">
        <f t="shared" si="19"/>
        <v>4158.93</v>
      </c>
      <c r="AB94" s="9">
        <f t="shared" ref="AB94:AB105" si="20">O94+S94-X94</f>
        <v>17612.739999999998</v>
      </c>
    </row>
    <row r="95" spans="1:31" s="15" customFormat="1" x14ac:dyDescent="0.25">
      <c r="A95" s="17">
        <v>3</v>
      </c>
      <c r="B95" s="17" t="s">
        <v>742</v>
      </c>
      <c r="C95" s="17" t="s">
        <v>1578</v>
      </c>
      <c r="D95" s="17" t="s">
        <v>745</v>
      </c>
      <c r="E95" s="17" t="s">
        <v>746</v>
      </c>
      <c r="F95" s="17" t="s">
        <v>35</v>
      </c>
      <c r="G95" s="17" t="s">
        <v>137</v>
      </c>
      <c r="H95" s="17">
        <v>16579</v>
      </c>
      <c r="I95" s="17">
        <v>16579</v>
      </c>
      <c r="J95" s="17">
        <v>0</v>
      </c>
      <c r="K95" s="17" t="s">
        <v>302</v>
      </c>
      <c r="L95" s="18">
        <v>857.25</v>
      </c>
      <c r="M95" s="18">
        <v>10.62</v>
      </c>
      <c r="N95" s="18">
        <v>48.56</v>
      </c>
      <c r="O95" s="18">
        <v>916.43</v>
      </c>
      <c r="P95" s="18">
        <v>195</v>
      </c>
      <c r="Q95" s="18">
        <v>7.14</v>
      </c>
      <c r="R95" s="18">
        <v>0</v>
      </c>
      <c r="S95" s="18">
        <v>202.14</v>
      </c>
      <c r="T95" s="18">
        <v>0</v>
      </c>
      <c r="U95" s="18">
        <v>0</v>
      </c>
      <c r="V95" s="18">
        <v>0</v>
      </c>
      <c r="W95" s="18">
        <v>0</v>
      </c>
      <c r="X95" s="18"/>
      <c r="Y95" s="9">
        <f t="shared" si="17"/>
        <v>1052.25</v>
      </c>
      <c r="Z95" s="9">
        <f t="shared" si="18"/>
        <v>17.759999999999998</v>
      </c>
      <c r="AA95" s="24">
        <f t="shared" si="19"/>
        <v>48.56</v>
      </c>
      <c r="AB95" s="9">
        <f t="shared" si="20"/>
        <v>1118.57</v>
      </c>
    </row>
    <row r="96" spans="1:31" s="15" customFormat="1" x14ac:dyDescent="0.25">
      <c r="A96" s="17">
        <v>4</v>
      </c>
      <c r="B96" s="17" t="s">
        <v>747</v>
      </c>
      <c r="C96" s="17" t="s">
        <v>1578</v>
      </c>
      <c r="D96" s="17" t="s">
        <v>748</v>
      </c>
      <c r="E96" s="17" t="s">
        <v>749</v>
      </c>
      <c r="F96" s="17" t="s">
        <v>35</v>
      </c>
      <c r="G96" s="17" t="s">
        <v>750</v>
      </c>
      <c r="H96" s="17">
        <v>75317</v>
      </c>
      <c r="I96" s="17">
        <v>74098</v>
      </c>
      <c r="J96" s="17">
        <v>1219</v>
      </c>
      <c r="K96" s="17" t="s">
        <v>37</v>
      </c>
      <c r="L96" s="18">
        <v>8949.36</v>
      </c>
      <c r="M96" s="18">
        <v>222.8</v>
      </c>
      <c r="N96" s="18">
        <v>5198.7</v>
      </c>
      <c r="O96" s="18">
        <v>14370.86</v>
      </c>
      <c r="P96" s="18">
        <v>7257.99</v>
      </c>
      <c r="Q96" s="18">
        <v>114.49</v>
      </c>
      <c r="R96" s="18">
        <v>543.05999999999995</v>
      </c>
      <c r="S96" s="18">
        <v>7915.54</v>
      </c>
      <c r="T96" s="18">
        <v>0</v>
      </c>
      <c r="U96" s="18">
        <v>0</v>
      </c>
      <c r="V96" s="18">
        <v>0</v>
      </c>
      <c r="W96" s="18">
        <v>0</v>
      </c>
      <c r="X96" s="18"/>
      <c r="Y96" s="9">
        <f t="shared" si="17"/>
        <v>16207.35</v>
      </c>
      <c r="Z96" s="9">
        <f t="shared" si="18"/>
        <v>337.29</v>
      </c>
      <c r="AA96" s="24">
        <f t="shared" si="19"/>
        <v>5741.76</v>
      </c>
      <c r="AB96" s="9">
        <f t="shared" si="20"/>
        <v>22286.400000000001</v>
      </c>
    </row>
    <row r="97" spans="1:28" s="15" customFormat="1" x14ac:dyDescent="0.25">
      <c r="A97" s="17">
        <v>5</v>
      </c>
      <c r="B97" s="17" t="s">
        <v>742</v>
      </c>
      <c r="C97" s="17" t="s">
        <v>1578</v>
      </c>
      <c r="D97" s="17" t="s">
        <v>751</v>
      </c>
      <c r="E97" s="17" t="s">
        <v>752</v>
      </c>
      <c r="F97" s="17" t="s">
        <v>35</v>
      </c>
      <c r="G97" s="17" t="s">
        <v>181</v>
      </c>
      <c r="H97" s="17">
        <v>29360</v>
      </c>
      <c r="I97" s="17">
        <v>28942</v>
      </c>
      <c r="J97" s="17">
        <v>1254</v>
      </c>
      <c r="K97" s="17" t="s">
        <v>37</v>
      </c>
      <c r="L97" s="18">
        <v>-17168.48</v>
      </c>
      <c r="M97" s="18">
        <v>206.34</v>
      </c>
      <c r="N97" s="18">
        <v>3997.34</v>
      </c>
      <c r="O97" s="18">
        <v>-12964.8</v>
      </c>
      <c r="P97" s="18">
        <v>9070.93</v>
      </c>
      <c r="Q97" s="18">
        <v>0</v>
      </c>
      <c r="R97" s="18">
        <v>558.66</v>
      </c>
      <c r="S97" s="18">
        <v>9629.59</v>
      </c>
      <c r="T97" s="18">
        <v>0</v>
      </c>
      <c r="U97" s="18">
        <v>0</v>
      </c>
      <c r="V97" s="18">
        <v>0</v>
      </c>
      <c r="W97" s="18">
        <v>0</v>
      </c>
      <c r="X97" s="18"/>
      <c r="Y97" s="9">
        <f t="shared" si="17"/>
        <v>-8097.5499999999993</v>
      </c>
      <c r="Z97" s="9">
        <f t="shared" si="18"/>
        <v>206.34</v>
      </c>
      <c r="AA97" s="24">
        <f t="shared" si="19"/>
        <v>4556</v>
      </c>
      <c r="AB97" s="9">
        <f t="shared" si="20"/>
        <v>-3335.2099999999991</v>
      </c>
    </row>
    <row r="98" spans="1:28" s="15" customFormat="1" x14ac:dyDescent="0.25">
      <c r="A98" s="17">
        <v>6</v>
      </c>
      <c r="B98" s="17" t="s">
        <v>753</v>
      </c>
      <c r="C98" s="17" t="s">
        <v>1578</v>
      </c>
      <c r="D98" s="17" t="s">
        <v>754</v>
      </c>
      <c r="E98" s="17" t="s">
        <v>755</v>
      </c>
      <c r="F98" s="17" t="s">
        <v>35</v>
      </c>
      <c r="G98" s="17" t="s">
        <v>750</v>
      </c>
      <c r="H98" s="17">
        <v>23827</v>
      </c>
      <c r="I98" s="17">
        <v>23317</v>
      </c>
      <c r="J98" s="17">
        <v>1530</v>
      </c>
      <c r="K98" s="17" t="s">
        <v>37</v>
      </c>
      <c r="L98" s="18">
        <v>-57046.26</v>
      </c>
      <c r="M98" s="18">
        <v>242</v>
      </c>
      <c r="N98" s="18">
        <v>5236.67</v>
      </c>
      <c r="O98" s="18">
        <v>-51567.59</v>
      </c>
      <c r="P98" s="18">
        <v>9325.35</v>
      </c>
      <c r="Q98" s="18">
        <v>0</v>
      </c>
      <c r="R98" s="18">
        <v>681.62</v>
      </c>
      <c r="S98" s="18">
        <v>10006.969999999999</v>
      </c>
      <c r="T98" s="18">
        <v>0</v>
      </c>
      <c r="U98" s="18">
        <v>0</v>
      </c>
      <c r="V98" s="18">
        <v>0</v>
      </c>
      <c r="W98" s="18">
        <v>0</v>
      </c>
      <c r="X98" s="18"/>
      <c r="Y98" s="9">
        <f t="shared" si="17"/>
        <v>-47720.91</v>
      </c>
      <c r="Z98" s="9">
        <f t="shared" si="18"/>
        <v>242</v>
      </c>
      <c r="AA98" s="24">
        <f t="shared" si="19"/>
        <v>5918.29</v>
      </c>
      <c r="AB98" s="9">
        <f t="shared" si="20"/>
        <v>-41560.619999999995</v>
      </c>
    </row>
    <row r="99" spans="1:28" s="15" customFormat="1" x14ac:dyDescent="0.25">
      <c r="A99" s="17">
        <v>7</v>
      </c>
      <c r="B99" s="17" t="s">
        <v>742</v>
      </c>
      <c r="C99" s="17" t="s">
        <v>1578</v>
      </c>
      <c r="D99" s="17" t="s">
        <v>756</v>
      </c>
      <c r="E99" s="17" t="s">
        <v>757</v>
      </c>
      <c r="F99" s="17" t="s">
        <v>35</v>
      </c>
      <c r="G99" s="17" t="s">
        <v>758</v>
      </c>
      <c r="H99" s="17"/>
      <c r="I99" s="17"/>
      <c r="J99" s="17"/>
      <c r="K99" s="17"/>
      <c r="L99" s="18">
        <v>-0.13</v>
      </c>
      <c r="M99" s="18">
        <v>0</v>
      </c>
      <c r="N99" s="18">
        <v>0</v>
      </c>
      <c r="O99" s="18">
        <v>-0.13</v>
      </c>
      <c r="P99" s="18">
        <v>0</v>
      </c>
      <c r="Q99" s="18">
        <v>0</v>
      </c>
      <c r="R99" s="18">
        <v>0</v>
      </c>
      <c r="S99" s="18"/>
      <c r="T99" s="18">
        <v>0</v>
      </c>
      <c r="U99" s="18">
        <v>0</v>
      </c>
      <c r="V99" s="18">
        <v>0</v>
      </c>
      <c r="W99" s="18">
        <v>0</v>
      </c>
      <c r="X99" s="18"/>
      <c r="Y99" s="9">
        <f t="shared" si="17"/>
        <v>-0.13</v>
      </c>
      <c r="Z99" s="9">
        <f t="shared" si="18"/>
        <v>0</v>
      </c>
      <c r="AA99" s="24">
        <f t="shared" si="19"/>
        <v>0</v>
      </c>
      <c r="AB99" s="9">
        <f t="shared" si="20"/>
        <v>-0.13</v>
      </c>
    </row>
    <row r="100" spans="1:28" s="15" customFormat="1" x14ac:dyDescent="0.25">
      <c r="A100" s="17">
        <v>8</v>
      </c>
      <c r="B100" s="17" t="s">
        <v>738</v>
      </c>
      <c r="C100" s="17" t="s">
        <v>1578</v>
      </c>
      <c r="D100" s="17" t="s">
        <v>759</v>
      </c>
      <c r="E100" s="17" t="s">
        <v>760</v>
      </c>
      <c r="F100" s="17" t="s">
        <v>35</v>
      </c>
      <c r="G100" s="17" t="s">
        <v>750</v>
      </c>
      <c r="H100" s="17">
        <v>33851</v>
      </c>
      <c r="I100" s="17">
        <v>30837</v>
      </c>
      <c r="J100" s="17">
        <v>3014</v>
      </c>
      <c r="K100" s="17" t="s">
        <v>37</v>
      </c>
      <c r="L100" s="18">
        <v>23218.44</v>
      </c>
      <c r="M100" s="18">
        <v>212.26</v>
      </c>
      <c r="N100" s="18">
        <v>1300.8599999999999</v>
      </c>
      <c r="O100" s="18">
        <v>24731.56</v>
      </c>
      <c r="P100" s="18">
        <v>15552.39</v>
      </c>
      <c r="Q100" s="18">
        <v>358.15</v>
      </c>
      <c r="R100" s="18">
        <v>1342.74</v>
      </c>
      <c r="S100" s="18">
        <v>17253.28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9">
        <f t="shared" si="17"/>
        <v>38770.83</v>
      </c>
      <c r="Z100" s="9">
        <f t="shared" si="18"/>
        <v>570.41</v>
      </c>
      <c r="AA100" s="24">
        <f t="shared" si="19"/>
        <v>2643.6</v>
      </c>
      <c r="AB100" s="9">
        <f t="shared" si="20"/>
        <v>41984.84</v>
      </c>
    </row>
    <row r="101" spans="1:28" s="15" customFormat="1" x14ac:dyDescent="0.25">
      <c r="A101" s="17">
        <v>9</v>
      </c>
      <c r="B101" s="17" t="s">
        <v>753</v>
      </c>
      <c r="C101" s="17" t="s">
        <v>1578</v>
      </c>
      <c r="D101" s="17" t="s">
        <v>761</v>
      </c>
      <c r="E101" s="17" t="s">
        <v>762</v>
      </c>
      <c r="F101" s="17" t="s">
        <v>35</v>
      </c>
      <c r="G101" s="17" t="s">
        <v>215</v>
      </c>
      <c r="H101" s="17">
        <v>33670</v>
      </c>
      <c r="I101" s="17">
        <v>32628</v>
      </c>
      <c r="J101" s="17">
        <v>1042</v>
      </c>
      <c r="K101" s="17" t="s">
        <v>37</v>
      </c>
      <c r="L101" s="18">
        <v>8307.85</v>
      </c>
      <c r="M101" s="18">
        <v>137.37</v>
      </c>
      <c r="N101" s="18">
        <v>3651.68</v>
      </c>
      <c r="O101" s="18">
        <v>12096.9</v>
      </c>
      <c r="P101" s="18">
        <v>5864.23</v>
      </c>
      <c r="Q101" s="18">
        <v>97.49</v>
      </c>
      <c r="R101" s="18">
        <v>464.21</v>
      </c>
      <c r="S101" s="18">
        <v>6425.93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9">
        <f t="shared" si="17"/>
        <v>14172.08</v>
      </c>
      <c r="Z101" s="9">
        <f t="shared" si="18"/>
        <v>234.86</v>
      </c>
      <c r="AA101" s="24">
        <f t="shared" si="19"/>
        <v>4115.8899999999994</v>
      </c>
      <c r="AB101" s="9">
        <f t="shared" si="20"/>
        <v>18522.830000000002</v>
      </c>
    </row>
    <row r="102" spans="1:28" s="15" customFormat="1" x14ac:dyDescent="0.25">
      <c r="A102" s="17">
        <v>10</v>
      </c>
      <c r="B102" s="17" t="s">
        <v>747</v>
      </c>
      <c r="C102" s="17" t="s">
        <v>1578</v>
      </c>
      <c r="D102" s="17" t="s">
        <v>763</v>
      </c>
      <c r="E102" s="17" t="s">
        <v>764</v>
      </c>
      <c r="F102" s="17" t="s">
        <v>35</v>
      </c>
      <c r="G102" s="17" t="s">
        <v>218</v>
      </c>
      <c r="H102" s="17">
        <v>55</v>
      </c>
      <c r="I102" s="17">
        <v>55</v>
      </c>
      <c r="J102" s="17">
        <v>0</v>
      </c>
      <c r="K102" s="17" t="s">
        <v>302</v>
      </c>
      <c r="L102" s="18">
        <v>1792.35</v>
      </c>
      <c r="M102" s="18">
        <v>16.88</v>
      </c>
      <c r="N102" s="18">
        <v>24.5</v>
      </c>
      <c r="O102" s="18">
        <v>1833.73</v>
      </c>
      <c r="P102" s="18">
        <v>813.5</v>
      </c>
      <c r="Q102" s="18">
        <v>15.34</v>
      </c>
      <c r="R102" s="18">
        <v>0</v>
      </c>
      <c r="S102" s="18">
        <v>828.84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9">
        <f t="shared" si="17"/>
        <v>2605.85</v>
      </c>
      <c r="Z102" s="9">
        <f t="shared" si="18"/>
        <v>32.22</v>
      </c>
      <c r="AA102" s="24">
        <f t="shared" si="19"/>
        <v>24.5</v>
      </c>
      <c r="AB102" s="9">
        <f t="shared" si="20"/>
        <v>2662.57</v>
      </c>
    </row>
    <row r="103" spans="1:28" s="15" customFormat="1" x14ac:dyDescent="0.25">
      <c r="A103" s="17">
        <v>11</v>
      </c>
      <c r="B103" s="17" t="s">
        <v>742</v>
      </c>
      <c r="C103" s="17" t="s">
        <v>1578</v>
      </c>
      <c r="D103" s="17" t="s">
        <v>765</v>
      </c>
      <c r="E103" s="17" t="s">
        <v>766</v>
      </c>
      <c r="F103" s="17" t="s">
        <v>35</v>
      </c>
      <c r="G103" s="17" t="s">
        <v>218</v>
      </c>
      <c r="H103" s="17">
        <v>72106</v>
      </c>
      <c r="I103" s="17">
        <v>71465</v>
      </c>
      <c r="J103" s="17">
        <v>641</v>
      </c>
      <c r="K103" s="17" t="s">
        <v>37</v>
      </c>
      <c r="L103" s="18">
        <v>24606.84</v>
      </c>
      <c r="M103" s="18">
        <v>403.4</v>
      </c>
      <c r="N103" s="18">
        <v>6931.78</v>
      </c>
      <c r="O103" s="18">
        <v>31942.02</v>
      </c>
      <c r="P103" s="18">
        <v>4313.3999999999996</v>
      </c>
      <c r="Q103" s="18">
        <v>282.43</v>
      </c>
      <c r="R103" s="18">
        <v>285.57</v>
      </c>
      <c r="S103" s="18">
        <v>4881.3999999999996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9">
        <f t="shared" si="17"/>
        <v>28920.239999999998</v>
      </c>
      <c r="Z103" s="9">
        <f t="shared" si="18"/>
        <v>685.82999999999993</v>
      </c>
      <c r="AA103" s="24">
        <f t="shared" si="19"/>
        <v>7217.3499999999995</v>
      </c>
      <c r="AB103" s="9">
        <f t="shared" si="20"/>
        <v>36823.42</v>
      </c>
    </row>
    <row r="104" spans="1:28" s="15" customFormat="1" x14ac:dyDescent="0.25">
      <c r="A104" s="17">
        <v>12</v>
      </c>
      <c r="B104" s="17" t="s">
        <v>747</v>
      </c>
      <c r="C104" s="17" t="s">
        <v>1578</v>
      </c>
      <c r="D104" s="17" t="s">
        <v>767</v>
      </c>
      <c r="E104" s="17" t="s">
        <v>768</v>
      </c>
      <c r="F104" s="17" t="s">
        <v>35</v>
      </c>
      <c r="G104" s="17" t="s">
        <v>264</v>
      </c>
      <c r="H104" s="17">
        <v>29198</v>
      </c>
      <c r="I104" s="17">
        <v>29198</v>
      </c>
      <c r="J104" s="17">
        <v>301</v>
      </c>
      <c r="K104" s="17" t="s">
        <v>769</v>
      </c>
      <c r="L104" s="18">
        <v>39.700000000000003</v>
      </c>
      <c r="M104" s="18">
        <v>114.92</v>
      </c>
      <c r="N104" s="18">
        <v>3126.39</v>
      </c>
      <c r="O104" s="18">
        <v>3281.01</v>
      </c>
      <c r="P104" s="18">
        <v>2395.66</v>
      </c>
      <c r="Q104" s="18">
        <v>21.78</v>
      </c>
      <c r="R104" s="18">
        <v>134.1</v>
      </c>
      <c r="S104" s="18">
        <v>2551.54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9">
        <f t="shared" si="17"/>
        <v>2435.3599999999997</v>
      </c>
      <c r="Z104" s="9">
        <f t="shared" si="18"/>
        <v>136.69999999999999</v>
      </c>
      <c r="AA104" s="24">
        <f t="shared" si="19"/>
        <v>3260.49</v>
      </c>
      <c r="AB104" s="9">
        <f t="shared" si="20"/>
        <v>5832.55</v>
      </c>
    </row>
    <row r="105" spans="1:28" s="15" customFormat="1" x14ac:dyDescent="0.25">
      <c r="A105" s="17">
        <v>13</v>
      </c>
      <c r="B105" s="17" t="s">
        <v>753</v>
      </c>
      <c r="C105" s="17" t="s">
        <v>1578</v>
      </c>
      <c r="D105" s="17" t="s">
        <v>770</v>
      </c>
      <c r="E105" s="17" t="s">
        <v>771</v>
      </c>
      <c r="F105" s="17" t="s">
        <v>35</v>
      </c>
      <c r="G105" s="17" t="s">
        <v>114</v>
      </c>
      <c r="H105" s="17">
        <v>45249</v>
      </c>
      <c r="I105" s="17">
        <v>43156</v>
      </c>
      <c r="J105" s="17">
        <v>2093</v>
      </c>
      <c r="K105" s="17" t="s">
        <v>37</v>
      </c>
      <c r="L105" s="18">
        <v>28041.96</v>
      </c>
      <c r="M105" s="18">
        <v>458</v>
      </c>
      <c r="N105" s="18">
        <v>8035.03</v>
      </c>
      <c r="O105" s="18">
        <v>36534.99</v>
      </c>
      <c r="P105" s="18">
        <v>11297.66</v>
      </c>
      <c r="Q105" s="18">
        <v>326.10000000000002</v>
      </c>
      <c r="R105" s="18">
        <v>932.43</v>
      </c>
      <c r="S105" s="18">
        <v>12556.19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9">
        <f t="shared" si="17"/>
        <v>39339.619999999995</v>
      </c>
      <c r="Z105" s="9">
        <f t="shared" si="18"/>
        <v>784.1</v>
      </c>
      <c r="AA105" s="24">
        <f t="shared" si="19"/>
        <v>8967.4599999999991</v>
      </c>
      <c r="AB105" s="9">
        <f t="shared" si="20"/>
        <v>49091.18</v>
      </c>
    </row>
    <row r="106" spans="1:28" s="22" customFormat="1" x14ac:dyDescent="0.25">
      <c r="A106" s="19"/>
      <c r="B106" s="19"/>
      <c r="C106" s="10" t="s">
        <v>71</v>
      </c>
      <c r="D106" s="19"/>
      <c r="E106" s="19"/>
      <c r="F106" s="19"/>
      <c r="G106" s="19"/>
      <c r="H106" s="19"/>
      <c r="I106" s="19"/>
      <c r="J106" s="19">
        <f>SUM(J93:J105)</f>
        <v>14053</v>
      </c>
      <c r="K106" s="19"/>
      <c r="L106" s="20">
        <f t="shared" ref="L106:AB106" si="21">SUM(L93:L105)</f>
        <v>32081.019999999997</v>
      </c>
      <c r="M106" s="20">
        <f t="shared" si="21"/>
        <v>2323.7400000000002</v>
      </c>
      <c r="N106" s="20">
        <f t="shared" si="21"/>
        <v>42044.99</v>
      </c>
      <c r="O106" s="20">
        <f t="shared" si="21"/>
        <v>76449.75</v>
      </c>
      <c r="P106" s="20">
        <f t="shared" si="21"/>
        <v>81991.960000000006</v>
      </c>
      <c r="Q106" s="20">
        <f t="shared" si="21"/>
        <v>1368.6599999999999</v>
      </c>
      <c r="R106" s="20">
        <f t="shared" si="21"/>
        <v>6260.63</v>
      </c>
      <c r="S106" s="20">
        <f t="shared" si="21"/>
        <v>89621.249999999985</v>
      </c>
      <c r="T106" s="20">
        <f t="shared" si="21"/>
        <v>0</v>
      </c>
      <c r="U106" s="20">
        <f t="shared" si="21"/>
        <v>0</v>
      </c>
      <c r="V106" s="20">
        <f t="shared" si="21"/>
        <v>0</v>
      </c>
      <c r="W106" s="20">
        <f t="shared" si="21"/>
        <v>0</v>
      </c>
      <c r="X106" s="20">
        <f t="shared" si="21"/>
        <v>0</v>
      </c>
      <c r="Y106" s="20">
        <f t="shared" si="21"/>
        <v>114072.98</v>
      </c>
      <c r="Z106" s="20">
        <f t="shared" si="21"/>
        <v>3692.3999999999996</v>
      </c>
      <c r="AA106" s="20">
        <f t="shared" si="21"/>
        <v>48305.619999999995</v>
      </c>
      <c r="AB106" s="20">
        <f t="shared" si="21"/>
        <v>166071</v>
      </c>
    </row>
    <row r="107" spans="1:28" s="15" customFormat="1" x14ac:dyDescent="0.25">
      <c r="A107" s="17">
        <v>1</v>
      </c>
      <c r="B107" s="17" t="s">
        <v>738</v>
      </c>
      <c r="C107" s="17" t="s">
        <v>1578</v>
      </c>
      <c r="D107" s="17" t="s">
        <v>772</v>
      </c>
      <c r="E107" s="17" t="s">
        <v>773</v>
      </c>
      <c r="F107" s="17" t="s">
        <v>75</v>
      </c>
      <c r="G107" s="17" t="s">
        <v>76</v>
      </c>
      <c r="H107" s="17">
        <v>2874</v>
      </c>
      <c r="I107" s="17">
        <v>2817</v>
      </c>
      <c r="J107" s="17">
        <v>57</v>
      </c>
      <c r="K107" s="17" t="s">
        <v>37</v>
      </c>
      <c r="L107" s="18">
        <v>840.37</v>
      </c>
      <c r="M107" s="18">
        <v>18.39</v>
      </c>
      <c r="N107" s="18">
        <v>404.21</v>
      </c>
      <c r="O107" s="18">
        <v>1262.97</v>
      </c>
      <c r="P107" s="18">
        <v>655.79</v>
      </c>
      <c r="Q107" s="18">
        <v>9.17</v>
      </c>
      <c r="R107" s="18">
        <v>33.86</v>
      </c>
      <c r="S107" s="18">
        <v>698.82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9">
        <f t="shared" ref="Y107:Y123" si="22">L107+P107-U107</f>
        <v>1496.1599999999999</v>
      </c>
      <c r="Z107" s="9">
        <f t="shared" ref="Z107:Z123" si="23">M107+Q107-V107</f>
        <v>27.560000000000002</v>
      </c>
      <c r="AA107" s="24">
        <f t="shared" ref="AA107:AA123" si="24">N107+R107-W107</f>
        <v>438.07</v>
      </c>
      <c r="AB107" s="9">
        <f t="shared" ref="AB107:AB123" si="25">O107+S107-X107</f>
        <v>1961.79</v>
      </c>
    </row>
    <row r="108" spans="1:28" s="15" customFormat="1" x14ac:dyDescent="0.25">
      <c r="A108" s="17">
        <v>2</v>
      </c>
      <c r="B108" s="17" t="s">
        <v>742</v>
      </c>
      <c r="C108" s="17" t="s">
        <v>1578</v>
      </c>
      <c r="D108" s="17" t="s">
        <v>774</v>
      </c>
      <c r="E108" s="17" t="s">
        <v>775</v>
      </c>
      <c r="F108" s="17" t="s">
        <v>75</v>
      </c>
      <c r="G108" s="17" t="s">
        <v>76</v>
      </c>
      <c r="H108" s="17">
        <v>7482</v>
      </c>
      <c r="I108" s="17">
        <v>7418</v>
      </c>
      <c r="J108" s="17">
        <v>64</v>
      </c>
      <c r="K108" s="17" t="s">
        <v>37</v>
      </c>
      <c r="L108" s="18">
        <v>75.89</v>
      </c>
      <c r="M108" s="18">
        <v>12.5</v>
      </c>
      <c r="N108" s="18">
        <v>320.51</v>
      </c>
      <c r="O108" s="18">
        <v>408.9</v>
      </c>
      <c r="P108" s="18">
        <v>641.55999999999995</v>
      </c>
      <c r="Q108" s="18">
        <v>2.25</v>
      </c>
      <c r="R108" s="18">
        <v>38.020000000000003</v>
      </c>
      <c r="S108" s="18">
        <v>681.83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9">
        <f t="shared" si="22"/>
        <v>717.44999999999993</v>
      </c>
      <c r="Z108" s="9">
        <f t="shared" si="23"/>
        <v>14.75</v>
      </c>
      <c r="AA108" s="24">
        <f t="shared" si="24"/>
        <v>358.53</v>
      </c>
      <c r="AB108" s="9">
        <f t="shared" si="25"/>
        <v>1090.73</v>
      </c>
    </row>
    <row r="109" spans="1:28" s="15" customFormat="1" x14ac:dyDescent="0.25">
      <c r="A109" s="17">
        <v>3</v>
      </c>
      <c r="B109" s="17" t="s">
        <v>753</v>
      </c>
      <c r="C109" s="17" t="s">
        <v>1578</v>
      </c>
      <c r="D109" s="17" t="s">
        <v>776</v>
      </c>
      <c r="E109" s="17" t="s">
        <v>777</v>
      </c>
      <c r="F109" s="17" t="s">
        <v>75</v>
      </c>
      <c r="G109" s="17" t="s">
        <v>76</v>
      </c>
      <c r="H109" s="17">
        <v>4314</v>
      </c>
      <c r="I109" s="17">
        <v>4219</v>
      </c>
      <c r="J109" s="17">
        <v>95</v>
      </c>
      <c r="K109" s="17" t="s">
        <v>37</v>
      </c>
      <c r="L109" s="18">
        <v>4685.09</v>
      </c>
      <c r="M109" s="18">
        <v>117.45</v>
      </c>
      <c r="N109" s="18">
        <v>507.5</v>
      </c>
      <c r="O109" s="18">
        <v>5310.04</v>
      </c>
      <c r="P109" s="18">
        <v>874.63</v>
      </c>
      <c r="Q109" s="18">
        <v>49.86</v>
      </c>
      <c r="R109" s="18">
        <v>56.43</v>
      </c>
      <c r="S109" s="18">
        <v>980.92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9">
        <f t="shared" si="22"/>
        <v>5559.72</v>
      </c>
      <c r="Z109" s="9">
        <f t="shared" si="23"/>
        <v>167.31</v>
      </c>
      <c r="AA109" s="24">
        <f t="shared" si="24"/>
        <v>563.92999999999995</v>
      </c>
      <c r="AB109" s="9">
        <f t="shared" si="25"/>
        <v>6290.96</v>
      </c>
    </row>
    <row r="110" spans="1:28" s="15" customFormat="1" x14ac:dyDescent="0.25">
      <c r="A110" s="17">
        <v>4</v>
      </c>
      <c r="B110" s="17" t="s">
        <v>738</v>
      </c>
      <c r="C110" s="17" t="s">
        <v>1578</v>
      </c>
      <c r="D110" s="17" t="s">
        <v>778</v>
      </c>
      <c r="E110" s="17" t="s">
        <v>779</v>
      </c>
      <c r="F110" s="17" t="s">
        <v>75</v>
      </c>
      <c r="G110" s="17" t="s">
        <v>76</v>
      </c>
      <c r="H110" s="17">
        <v>2755</v>
      </c>
      <c r="I110" s="17">
        <v>2701</v>
      </c>
      <c r="J110" s="17">
        <v>54</v>
      </c>
      <c r="K110" s="17" t="s">
        <v>37</v>
      </c>
      <c r="L110" s="18">
        <v>2918.17</v>
      </c>
      <c r="M110" s="18">
        <v>50.6</v>
      </c>
      <c r="N110" s="18">
        <v>288.93</v>
      </c>
      <c r="O110" s="18">
        <v>3257.7</v>
      </c>
      <c r="P110" s="18">
        <v>693.59</v>
      </c>
      <c r="Q110" s="18">
        <v>30.13</v>
      </c>
      <c r="R110" s="18">
        <v>32.08</v>
      </c>
      <c r="S110" s="18">
        <v>755.8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9">
        <f t="shared" si="22"/>
        <v>3611.76</v>
      </c>
      <c r="Z110" s="9">
        <f t="shared" si="23"/>
        <v>80.73</v>
      </c>
      <c r="AA110" s="24">
        <f t="shared" si="24"/>
        <v>321.01</v>
      </c>
      <c r="AB110" s="9">
        <f t="shared" si="25"/>
        <v>4013.5</v>
      </c>
    </row>
    <row r="111" spans="1:28" s="15" customFormat="1" x14ac:dyDescent="0.25">
      <c r="A111" s="17">
        <v>5</v>
      </c>
      <c r="B111" s="17" t="s">
        <v>738</v>
      </c>
      <c r="C111" s="17" t="s">
        <v>1578</v>
      </c>
      <c r="D111" s="17" t="s">
        <v>780</v>
      </c>
      <c r="E111" s="17" t="s">
        <v>781</v>
      </c>
      <c r="F111" s="17" t="s">
        <v>75</v>
      </c>
      <c r="G111" s="17" t="s">
        <v>76</v>
      </c>
      <c r="H111" s="17">
        <v>5557</v>
      </c>
      <c r="I111" s="17">
        <v>5088</v>
      </c>
      <c r="J111" s="17">
        <v>469</v>
      </c>
      <c r="K111" s="17" t="s">
        <v>37</v>
      </c>
      <c r="L111" s="18">
        <v>-522.24</v>
      </c>
      <c r="M111" s="18">
        <v>58.78</v>
      </c>
      <c r="N111" s="18">
        <v>1805.67</v>
      </c>
      <c r="O111" s="18">
        <v>1342.21</v>
      </c>
      <c r="P111" s="18">
        <v>3366.57</v>
      </c>
      <c r="Q111" s="18">
        <v>7.27</v>
      </c>
      <c r="R111" s="18">
        <v>278.58999999999997</v>
      </c>
      <c r="S111" s="18">
        <v>3652.43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9">
        <f t="shared" si="22"/>
        <v>2844.33</v>
      </c>
      <c r="Z111" s="9">
        <f t="shared" si="23"/>
        <v>66.05</v>
      </c>
      <c r="AA111" s="24">
        <f t="shared" si="24"/>
        <v>2084.2600000000002</v>
      </c>
      <c r="AB111" s="9">
        <f t="shared" si="25"/>
        <v>4994.6399999999994</v>
      </c>
    </row>
    <row r="112" spans="1:28" s="15" customFormat="1" x14ac:dyDescent="0.25">
      <c r="A112" s="17">
        <v>6</v>
      </c>
      <c r="B112" s="17" t="s">
        <v>747</v>
      </c>
      <c r="C112" s="17" t="s">
        <v>1578</v>
      </c>
      <c r="D112" s="17" t="s">
        <v>782</v>
      </c>
      <c r="E112" s="17" t="s">
        <v>783</v>
      </c>
      <c r="F112" s="17" t="s">
        <v>75</v>
      </c>
      <c r="G112" s="17" t="s">
        <v>76</v>
      </c>
      <c r="H112" s="17">
        <v>7350</v>
      </c>
      <c r="I112" s="17">
        <v>7350</v>
      </c>
      <c r="J112" s="17">
        <v>0</v>
      </c>
      <c r="K112" s="17" t="s">
        <v>302</v>
      </c>
      <c r="L112" s="18">
        <v>556.39</v>
      </c>
      <c r="M112" s="18">
        <v>6.83</v>
      </c>
      <c r="N112" s="18">
        <v>56.04</v>
      </c>
      <c r="O112" s="18">
        <v>619.26</v>
      </c>
      <c r="P112" s="18">
        <v>271.63</v>
      </c>
      <c r="Q112" s="18">
        <v>5.17</v>
      </c>
      <c r="R112" s="18">
        <v>0</v>
      </c>
      <c r="S112" s="18">
        <v>276.8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9">
        <f t="shared" si="22"/>
        <v>828.02</v>
      </c>
      <c r="Z112" s="9">
        <f t="shared" si="23"/>
        <v>12</v>
      </c>
      <c r="AA112" s="24">
        <f t="shared" si="24"/>
        <v>56.04</v>
      </c>
      <c r="AB112" s="9">
        <f t="shared" si="25"/>
        <v>896.06</v>
      </c>
    </row>
    <row r="113" spans="1:28" s="15" customFormat="1" x14ac:dyDescent="0.25">
      <c r="A113" s="17">
        <v>7</v>
      </c>
      <c r="B113" s="17" t="s">
        <v>742</v>
      </c>
      <c r="C113" s="17" t="s">
        <v>1578</v>
      </c>
      <c r="D113" s="17" t="s">
        <v>784</v>
      </c>
      <c r="E113" s="17" t="s">
        <v>785</v>
      </c>
      <c r="F113" s="17" t="s">
        <v>75</v>
      </c>
      <c r="G113" s="17" t="s">
        <v>76</v>
      </c>
      <c r="H113" s="17">
        <v>3590</v>
      </c>
      <c r="I113" s="17">
        <v>3343</v>
      </c>
      <c r="J113" s="17">
        <v>247</v>
      </c>
      <c r="K113" s="17" t="s">
        <v>37</v>
      </c>
      <c r="L113" s="18">
        <v>1319.82</v>
      </c>
      <c r="M113" s="18">
        <v>36.49</v>
      </c>
      <c r="N113" s="18">
        <v>827.43</v>
      </c>
      <c r="O113" s="18">
        <v>2183.7399999999998</v>
      </c>
      <c r="P113" s="18">
        <v>1888.29</v>
      </c>
      <c r="Q113" s="18">
        <v>17.39</v>
      </c>
      <c r="R113" s="18">
        <v>146.72</v>
      </c>
      <c r="S113" s="18">
        <v>2052.4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9">
        <f t="shared" si="22"/>
        <v>3208.1099999999997</v>
      </c>
      <c r="Z113" s="9">
        <f t="shared" si="23"/>
        <v>53.88</v>
      </c>
      <c r="AA113" s="24">
        <f t="shared" si="24"/>
        <v>974.15</v>
      </c>
      <c r="AB113" s="9">
        <f t="shared" si="25"/>
        <v>4236.1399999999994</v>
      </c>
    </row>
    <row r="114" spans="1:28" s="15" customFormat="1" x14ac:dyDescent="0.25">
      <c r="A114" s="17">
        <v>8</v>
      </c>
      <c r="B114" s="17" t="s">
        <v>747</v>
      </c>
      <c r="C114" s="17" t="s">
        <v>1578</v>
      </c>
      <c r="D114" s="17" t="s">
        <v>786</v>
      </c>
      <c r="E114" s="17" t="s">
        <v>787</v>
      </c>
      <c r="F114" s="17" t="s">
        <v>75</v>
      </c>
      <c r="G114" s="17" t="s">
        <v>76</v>
      </c>
      <c r="H114" s="17">
        <v>8453</v>
      </c>
      <c r="I114" s="17">
        <v>8413</v>
      </c>
      <c r="J114" s="17">
        <v>40</v>
      </c>
      <c r="K114" s="17" t="s">
        <v>37</v>
      </c>
      <c r="L114" s="18">
        <v>538.77</v>
      </c>
      <c r="M114" s="18">
        <v>10.06</v>
      </c>
      <c r="N114" s="18">
        <v>192.18</v>
      </c>
      <c r="O114" s="18">
        <v>741.01</v>
      </c>
      <c r="P114" s="18">
        <v>474.65</v>
      </c>
      <c r="Q114" s="18">
        <v>5.36</v>
      </c>
      <c r="R114" s="18">
        <v>23.76</v>
      </c>
      <c r="S114" s="18">
        <v>503.77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9">
        <f t="shared" si="22"/>
        <v>1013.42</v>
      </c>
      <c r="Z114" s="9">
        <f t="shared" si="23"/>
        <v>15.420000000000002</v>
      </c>
      <c r="AA114" s="24">
        <f t="shared" si="24"/>
        <v>215.94</v>
      </c>
      <c r="AB114" s="9">
        <f t="shared" si="25"/>
        <v>1244.78</v>
      </c>
    </row>
    <row r="115" spans="1:28" s="15" customFormat="1" x14ac:dyDescent="0.25">
      <c r="A115" s="17">
        <v>9</v>
      </c>
      <c r="B115" s="17" t="s">
        <v>753</v>
      </c>
      <c r="C115" s="17" t="s">
        <v>1578</v>
      </c>
      <c r="D115" s="17" t="s">
        <v>788</v>
      </c>
      <c r="E115" s="17" t="s">
        <v>789</v>
      </c>
      <c r="F115" s="17" t="s">
        <v>75</v>
      </c>
      <c r="G115" s="17" t="s">
        <v>76</v>
      </c>
      <c r="H115" s="17">
        <v>3958</v>
      </c>
      <c r="I115" s="17">
        <v>3822</v>
      </c>
      <c r="J115" s="17">
        <v>136</v>
      </c>
      <c r="K115" s="17" t="s">
        <v>37</v>
      </c>
      <c r="L115" s="18">
        <v>1656.06</v>
      </c>
      <c r="M115" s="18">
        <v>23.45</v>
      </c>
      <c r="N115" s="18">
        <v>659.66</v>
      </c>
      <c r="O115" s="18">
        <v>2339.17</v>
      </c>
      <c r="P115" s="18">
        <v>1150.9000000000001</v>
      </c>
      <c r="Q115" s="18">
        <v>13.52</v>
      </c>
      <c r="R115" s="18">
        <v>80.78</v>
      </c>
      <c r="S115" s="18">
        <v>1245.2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9">
        <f t="shared" si="22"/>
        <v>2806.96</v>
      </c>
      <c r="Z115" s="9">
        <f t="shared" si="23"/>
        <v>36.97</v>
      </c>
      <c r="AA115" s="24">
        <f t="shared" si="24"/>
        <v>740.43999999999994</v>
      </c>
      <c r="AB115" s="9">
        <f t="shared" si="25"/>
        <v>3584.37</v>
      </c>
    </row>
    <row r="116" spans="1:28" s="15" customFormat="1" x14ac:dyDescent="0.25">
      <c r="A116" s="17">
        <v>10</v>
      </c>
      <c r="B116" s="17" t="s">
        <v>747</v>
      </c>
      <c r="C116" s="17" t="s">
        <v>1578</v>
      </c>
      <c r="D116" s="17" t="s">
        <v>790</v>
      </c>
      <c r="E116" s="17" t="s">
        <v>791</v>
      </c>
      <c r="F116" s="17" t="s">
        <v>75</v>
      </c>
      <c r="G116" s="17" t="s">
        <v>792</v>
      </c>
      <c r="H116" s="17">
        <v>17285</v>
      </c>
      <c r="I116" s="17">
        <v>17054</v>
      </c>
      <c r="J116" s="17">
        <v>231</v>
      </c>
      <c r="K116" s="17" t="s">
        <v>37</v>
      </c>
      <c r="L116" s="18">
        <v>2969.86</v>
      </c>
      <c r="M116" s="18">
        <v>51.36</v>
      </c>
      <c r="N116" s="18">
        <v>1274.2</v>
      </c>
      <c r="O116" s="18">
        <v>4295.42</v>
      </c>
      <c r="P116" s="18">
        <v>1690.05</v>
      </c>
      <c r="Q116" s="18">
        <v>34.880000000000003</v>
      </c>
      <c r="R116" s="18">
        <v>137.21</v>
      </c>
      <c r="S116" s="18">
        <v>1862.14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9">
        <f t="shared" si="22"/>
        <v>4659.91</v>
      </c>
      <c r="Z116" s="9">
        <f t="shared" si="23"/>
        <v>86.240000000000009</v>
      </c>
      <c r="AA116" s="24">
        <f t="shared" si="24"/>
        <v>1411.41</v>
      </c>
      <c r="AB116" s="9">
        <f t="shared" si="25"/>
        <v>6157.56</v>
      </c>
    </row>
    <row r="117" spans="1:28" s="15" customFormat="1" x14ac:dyDescent="0.25">
      <c r="A117" s="17">
        <v>11</v>
      </c>
      <c r="B117" s="17" t="s">
        <v>742</v>
      </c>
      <c r="C117" s="17" t="s">
        <v>1578</v>
      </c>
      <c r="D117" s="17" t="s">
        <v>793</v>
      </c>
      <c r="E117" s="17" t="s">
        <v>794</v>
      </c>
      <c r="F117" s="17" t="s">
        <v>75</v>
      </c>
      <c r="G117" s="17" t="s">
        <v>76</v>
      </c>
      <c r="H117" s="17">
        <v>5731</v>
      </c>
      <c r="I117" s="17">
        <v>5614</v>
      </c>
      <c r="J117" s="17">
        <v>117</v>
      </c>
      <c r="K117" s="17" t="s">
        <v>37</v>
      </c>
      <c r="L117" s="18">
        <v>1882.68</v>
      </c>
      <c r="M117" s="18">
        <v>30.53</v>
      </c>
      <c r="N117" s="18">
        <v>567.70000000000005</v>
      </c>
      <c r="O117" s="18">
        <v>2480.91</v>
      </c>
      <c r="P117" s="18">
        <v>994.84</v>
      </c>
      <c r="Q117" s="18">
        <v>20.59</v>
      </c>
      <c r="R117" s="18">
        <v>69.5</v>
      </c>
      <c r="S117" s="18">
        <v>1084.93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9">
        <f t="shared" si="22"/>
        <v>2877.52</v>
      </c>
      <c r="Z117" s="9">
        <f t="shared" si="23"/>
        <v>51.120000000000005</v>
      </c>
      <c r="AA117" s="24">
        <f t="shared" si="24"/>
        <v>637.20000000000005</v>
      </c>
      <c r="AB117" s="9">
        <f t="shared" si="25"/>
        <v>3565.84</v>
      </c>
    </row>
    <row r="118" spans="1:28" s="15" customFormat="1" x14ac:dyDescent="0.25">
      <c r="A118" s="17">
        <v>12</v>
      </c>
      <c r="B118" s="17" t="s">
        <v>742</v>
      </c>
      <c r="C118" s="17" t="s">
        <v>1578</v>
      </c>
      <c r="D118" s="17" t="s">
        <v>795</v>
      </c>
      <c r="E118" s="17" t="s">
        <v>796</v>
      </c>
      <c r="F118" s="17" t="s">
        <v>75</v>
      </c>
      <c r="G118" s="17" t="s">
        <v>76</v>
      </c>
      <c r="H118" s="17">
        <v>2753</v>
      </c>
      <c r="I118" s="17">
        <v>2643</v>
      </c>
      <c r="J118" s="17">
        <v>110</v>
      </c>
      <c r="K118" s="17" t="s">
        <v>37</v>
      </c>
      <c r="L118" s="18">
        <v>841.46</v>
      </c>
      <c r="M118" s="18">
        <v>23.69</v>
      </c>
      <c r="N118" s="18">
        <v>568.26</v>
      </c>
      <c r="O118" s="18">
        <v>1433.41</v>
      </c>
      <c r="P118" s="18">
        <v>950.06</v>
      </c>
      <c r="Q118" s="18">
        <v>10.88</v>
      </c>
      <c r="R118" s="18">
        <v>65.34</v>
      </c>
      <c r="S118" s="18">
        <v>1026.28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9">
        <f t="shared" si="22"/>
        <v>1791.52</v>
      </c>
      <c r="Z118" s="9">
        <f t="shared" si="23"/>
        <v>34.57</v>
      </c>
      <c r="AA118" s="24">
        <f t="shared" si="24"/>
        <v>633.6</v>
      </c>
      <c r="AB118" s="9">
        <f t="shared" si="25"/>
        <v>2459.69</v>
      </c>
    </row>
    <row r="119" spans="1:28" s="15" customFormat="1" x14ac:dyDescent="0.25">
      <c r="A119" s="17">
        <v>13</v>
      </c>
      <c r="B119" s="17" t="s">
        <v>753</v>
      </c>
      <c r="C119" s="17" t="s">
        <v>1578</v>
      </c>
      <c r="D119" s="17" t="s">
        <v>797</v>
      </c>
      <c r="E119" s="17" t="s">
        <v>798</v>
      </c>
      <c r="F119" s="17" t="s">
        <v>75</v>
      </c>
      <c r="G119" s="17" t="s">
        <v>76</v>
      </c>
      <c r="H119" s="17">
        <v>3695</v>
      </c>
      <c r="I119" s="17">
        <v>3689</v>
      </c>
      <c r="J119" s="17">
        <v>6</v>
      </c>
      <c r="K119" s="17" t="s">
        <v>37</v>
      </c>
      <c r="L119" s="18">
        <v>11516.79</v>
      </c>
      <c r="M119" s="18">
        <v>88.01</v>
      </c>
      <c r="N119" s="18">
        <v>1404.05</v>
      </c>
      <c r="O119" s="18">
        <v>13008.85</v>
      </c>
      <c r="P119" s="18">
        <v>320.39</v>
      </c>
      <c r="Q119" s="18">
        <v>131.37</v>
      </c>
      <c r="R119" s="18">
        <v>3.56</v>
      </c>
      <c r="S119" s="18">
        <v>455.32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9">
        <f t="shared" si="22"/>
        <v>11837.18</v>
      </c>
      <c r="Z119" s="9">
        <f t="shared" si="23"/>
        <v>219.38</v>
      </c>
      <c r="AA119" s="24">
        <f t="shared" si="24"/>
        <v>1407.61</v>
      </c>
      <c r="AB119" s="9">
        <f t="shared" si="25"/>
        <v>13464.17</v>
      </c>
    </row>
    <row r="120" spans="1:28" s="15" customFormat="1" x14ac:dyDescent="0.25">
      <c r="A120" s="17">
        <v>14</v>
      </c>
      <c r="B120" s="17" t="s">
        <v>747</v>
      </c>
      <c r="C120" s="17" t="s">
        <v>1578</v>
      </c>
      <c r="D120" s="17" t="s">
        <v>799</v>
      </c>
      <c r="E120" s="17" t="s">
        <v>800</v>
      </c>
      <c r="F120" s="17" t="s">
        <v>75</v>
      </c>
      <c r="G120" s="17" t="s">
        <v>801</v>
      </c>
      <c r="H120" s="17">
        <v>0</v>
      </c>
      <c r="I120" s="17">
        <v>0</v>
      </c>
      <c r="J120" s="17">
        <v>360</v>
      </c>
      <c r="K120" s="17" t="s">
        <v>107</v>
      </c>
      <c r="L120" s="18">
        <v>-1070.54</v>
      </c>
      <c r="M120" s="18">
        <v>47.11</v>
      </c>
      <c r="N120" s="18">
        <v>1701</v>
      </c>
      <c r="O120" s="18">
        <v>677.57</v>
      </c>
      <c r="P120" s="18">
        <v>2535.2399999999998</v>
      </c>
      <c r="Q120" s="18">
        <v>3.57</v>
      </c>
      <c r="R120" s="18">
        <v>213.84</v>
      </c>
      <c r="S120" s="18">
        <v>2752.65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9">
        <f t="shared" si="22"/>
        <v>1464.6999999999998</v>
      </c>
      <c r="Z120" s="9">
        <f t="shared" si="23"/>
        <v>50.68</v>
      </c>
      <c r="AA120" s="24">
        <f t="shared" si="24"/>
        <v>1914.84</v>
      </c>
      <c r="AB120" s="9">
        <f t="shared" si="25"/>
        <v>3430.2200000000003</v>
      </c>
    </row>
    <row r="121" spans="1:28" s="15" customFormat="1" x14ac:dyDescent="0.25">
      <c r="A121" s="17">
        <v>15</v>
      </c>
      <c r="B121" s="17" t="s">
        <v>753</v>
      </c>
      <c r="C121" s="17" t="s">
        <v>1578</v>
      </c>
      <c r="D121" s="17" t="s">
        <v>802</v>
      </c>
      <c r="E121" s="17" t="s">
        <v>803</v>
      </c>
      <c r="F121" s="17" t="s">
        <v>75</v>
      </c>
      <c r="G121" s="17" t="s">
        <v>804</v>
      </c>
      <c r="H121" s="17">
        <v>0</v>
      </c>
      <c r="I121" s="17">
        <v>0</v>
      </c>
      <c r="J121" s="17">
        <v>360</v>
      </c>
      <c r="K121" s="17" t="s">
        <v>107</v>
      </c>
      <c r="L121" s="18">
        <v>-947.4</v>
      </c>
      <c r="M121" s="18">
        <v>46.94</v>
      </c>
      <c r="N121" s="18">
        <v>1701</v>
      </c>
      <c r="O121" s="18">
        <v>800.54</v>
      </c>
      <c r="P121" s="18">
        <v>2535.2399999999998</v>
      </c>
      <c r="Q121" s="18">
        <v>4.2699999999999996</v>
      </c>
      <c r="R121" s="18">
        <v>213.84</v>
      </c>
      <c r="S121" s="18">
        <v>2753.35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9">
        <f t="shared" si="22"/>
        <v>1587.8399999999997</v>
      </c>
      <c r="Z121" s="9">
        <f t="shared" si="23"/>
        <v>51.209999999999994</v>
      </c>
      <c r="AA121" s="24">
        <f t="shared" si="24"/>
        <v>1914.84</v>
      </c>
      <c r="AB121" s="9">
        <f t="shared" si="25"/>
        <v>3553.89</v>
      </c>
    </row>
    <row r="122" spans="1:28" s="15" customFormat="1" x14ac:dyDescent="0.25">
      <c r="A122" s="17">
        <v>16</v>
      </c>
      <c r="B122" s="17" t="s">
        <v>738</v>
      </c>
      <c r="C122" s="17" t="s">
        <v>1578</v>
      </c>
      <c r="D122" s="17" t="s">
        <v>805</v>
      </c>
      <c r="E122" s="17" t="s">
        <v>806</v>
      </c>
      <c r="F122" s="17" t="s">
        <v>75</v>
      </c>
      <c r="G122" s="17" t="s">
        <v>807</v>
      </c>
      <c r="H122" s="17">
        <v>0</v>
      </c>
      <c r="I122" s="17">
        <v>0</v>
      </c>
      <c r="J122" s="17">
        <v>360</v>
      </c>
      <c r="K122" s="17" t="s">
        <v>107</v>
      </c>
      <c r="L122" s="18">
        <v>-1093.33</v>
      </c>
      <c r="M122" s="18">
        <v>47.12</v>
      </c>
      <c r="N122" s="18">
        <v>1701</v>
      </c>
      <c r="O122" s="18">
        <v>654.79</v>
      </c>
      <c r="P122" s="18">
        <v>2535.2399999999998</v>
      </c>
      <c r="Q122" s="18">
        <v>3.44</v>
      </c>
      <c r="R122" s="18">
        <v>213.84</v>
      </c>
      <c r="S122" s="18">
        <v>2752.52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9">
        <f t="shared" si="22"/>
        <v>1441.9099999999999</v>
      </c>
      <c r="Z122" s="9">
        <f t="shared" si="23"/>
        <v>50.559999999999995</v>
      </c>
      <c r="AA122" s="24">
        <f t="shared" si="24"/>
        <v>1914.84</v>
      </c>
      <c r="AB122" s="9">
        <f t="shared" si="25"/>
        <v>3407.31</v>
      </c>
    </row>
    <row r="123" spans="1:28" s="15" customFormat="1" x14ac:dyDescent="0.25">
      <c r="A123" s="17">
        <v>17</v>
      </c>
      <c r="B123" s="17" t="s">
        <v>742</v>
      </c>
      <c r="C123" s="17" t="s">
        <v>1578</v>
      </c>
      <c r="D123" s="17" t="s">
        <v>808</v>
      </c>
      <c r="E123" s="17" t="s">
        <v>809</v>
      </c>
      <c r="F123" s="17" t="s">
        <v>75</v>
      </c>
      <c r="G123" s="17" t="s">
        <v>810</v>
      </c>
      <c r="H123" s="17">
        <v>0</v>
      </c>
      <c r="I123" s="17">
        <v>0</v>
      </c>
      <c r="J123" s="17">
        <v>425</v>
      </c>
      <c r="K123" s="17" t="s">
        <v>107</v>
      </c>
      <c r="L123" s="18">
        <v>-1229.8699999999999</v>
      </c>
      <c r="M123" s="18">
        <v>55.7</v>
      </c>
      <c r="N123" s="18">
        <v>2008.14</v>
      </c>
      <c r="O123" s="18">
        <v>833.97</v>
      </c>
      <c r="P123" s="18">
        <v>3001.32</v>
      </c>
      <c r="Q123" s="18">
        <v>4.41</v>
      </c>
      <c r="R123" s="18">
        <v>252.45</v>
      </c>
      <c r="S123" s="18">
        <v>3258.18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9">
        <f t="shared" si="22"/>
        <v>1771.4500000000003</v>
      </c>
      <c r="Z123" s="9">
        <f t="shared" si="23"/>
        <v>60.11</v>
      </c>
      <c r="AA123" s="24">
        <f t="shared" si="24"/>
        <v>2260.59</v>
      </c>
      <c r="AB123" s="9">
        <f t="shared" si="25"/>
        <v>4092.1499999999996</v>
      </c>
    </row>
    <row r="124" spans="1:28" s="12" customFormat="1" x14ac:dyDescent="0.25">
      <c r="A124" s="10"/>
      <c r="B124" s="10"/>
      <c r="C124" s="10" t="s">
        <v>71</v>
      </c>
      <c r="D124" s="10"/>
      <c r="E124" s="10"/>
      <c r="F124" s="10"/>
      <c r="G124" s="10"/>
      <c r="H124" s="10"/>
      <c r="I124" s="10"/>
      <c r="J124" s="11">
        <f>SUM(J107:J123)</f>
        <v>3131</v>
      </c>
      <c r="K124" s="10"/>
      <c r="L124" s="11">
        <f t="shared" ref="L124:AB124" si="26">SUM(L107:L123)</f>
        <v>24937.969999999998</v>
      </c>
      <c r="M124" s="11">
        <f t="shared" si="26"/>
        <v>725.0100000000001</v>
      </c>
      <c r="N124" s="11">
        <f t="shared" si="26"/>
        <v>15987.48</v>
      </c>
      <c r="O124" s="11">
        <f t="shared" si="26"/>
        <v>41650.46</v>
      </c>
      <c r="P124" s="11">
        <f t="shared" si="26"/>
        <v>24579.989999999998</v>
      </c>
      <c r="Q124" s="11">
        <f t="shared" si="26"/>
        <v>353.53000000000003</v>
      </c>
      <c r="R124" s="11">
        <f t="shared" si="26"/>
        <v>1859.8199999999997</v>
      </c>
      <c r="S124" s="11">
        <f t="shared" si="26"/>
        <v>26793.34</v>
      </c>
      <c r="T124" s="11">
        <f t="shared" si="26"/>
        <v>0</v>
      </c>
      <c r="U124" s="11">
        <f t="shared" si="26"/>
        <v>0</v>
      </c>
      <c r="V124" s="11">
        <f t="shared" si="26"/>
        <v>0</v>
      </c>
      <c r="W124" s="11">
        <f t="shared" si="26"/>
        <v>0</v>
      </c>
      <c r="X124" s="11">
        <f t="shared" si="26"/>
        <v>0</v>
      </c>
      <c r="Y124" s="11">
        <f t="shared" si="26"/>
        <v>49517.959999999992</v>
      </c>
      <c r="Z124" s="11">
        <f t="shared" si="26"/>
        <v>1078.54</v>
      </c>
      <c r="AA124" s="11">
        <f t="shared" si="26"/>
        <v>17847.3</v>
      </c>
      <c r="AB124" s="11">
        <f t="shared" si="26"/>
        <v>68443.799999999988</v>
      </c>
    </row>
    <row r="125" spans="1:28" s="12" customFormat="1" x14ac:dyDescent="0.25">
      <c r="A125" s="10"/>
      <c r="B125" s="10"/>
      <c r="C125" s="10" t="s">
        <v>119</v>
      </c>
      <c r="D125" s="10"/>
      <c r="E125" s="10"/>
      <c r="F125" s="10"/>
      <c r="G125" s="10"/>
      <c r="H125" s="10"/>
      <c r="I125" s="10"/>
      <c r="J125" s="11">
        <f>J124+J106</f>
        <v>17184</v>
      </c>
      <c r="K125" s="11"/>
      <c r="L125" s="11">
        <f t="shared" ref="L125:AA125" si="27">L124+L106</f>
        <v>57018.989999999991</v>
      </c>
      <c r="M125" s="11">
        <f t="shared" si="27"/>
        <v>3048.7500000000005</v>
      </c>
      <c r="N125" s="11">
        <f t="shared" si="27"/>
        <v>58032.47</v>
      </c>
      <c r="O125" s="11">
        <f t="shared" si="27"/>
        <v>118100.20999999999</v>
      </c>
      <c r="P125" s="11">
        <f t="shared" si="27"/>
        <v>106571.95000000001</v>
      </c>
      <c r="Q125" s="11">
        <f t="shared" si="27"/>
        <v>1722.1899999999998</v>
      </c>
      <c r="R125" s="11">
        <f t="shared" si="27"/>
        <v>8120.45</v>
      </c>
      <c r="S125" s="11">
        <f t="shared" si="27"/>
        <v>116414.58999999998</v>
      </c>
      <c r="T125" s="11">
        <f t="shared" si="27"/>
        <v>0</v>
      </c>
      <c r="U125" s="11">
        <f t="shared" si="27"/>
        <v>0</v>
      </c>
      <c r="V125" s="11">
        <f t="shared" si="27"/>
        <v>0</v>
      </c>
      <c r="W125" s="11">
        <f t="shared" si="27"/>
        <v>0</v>
      </c>
      <c r="X125" s="11">
        <f t="shared" si="27"/>
        <v>0</v>
      </c>
      <c r="Y125" s="11">
        <f t="shared" si="27"/>
        <v>163590.94</v>
      </c>
      <c r="Z125" s="11">
        <f t="shared" si="27"/>
        <v>4770.9399999999996</v>
      </c>
      <c r="AA125" s="11">
        <f t="shared" si="27"/>
        <v>66152.92</v>
      </c>
      <c r="AB125" s="11">
        <f>AB124+AB106</f>
        <v>234514.8</v>
      </c>
    </row>
    <row r="126" spans="1:28" s="12" customForma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>
        <f>Y97+Y98</f>
        <v>-55818.460000000006</v>
      </c>
      <c r="Z126" s="27">
        <f t="shared" ref="Z126:AB126" si="28">Z97+Z98</f>
        <v>448.34000000000003</v>
      </c>
      <c r="AA126" s="27">
        <f t="shared" si="28"/>
        <v>10474.290000000001</v>
      </c>
      <c r="AB126" s="27">
        <f t="shared" si="28"/>
        <v>-44895.829999999994</v>
      </c>
    </row>
    <row r="127" spans="1:28" s="12" customForma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>
        <f>Y125-Y126</f>
        <v>219409.40000000002</v>
      </c>
      <c r="Z127" s="27">
        <f t="shared" ref="Z127:AB127" si="29">Z125-Z126</f>
        <v>4322.5999999999995</v>
      </c>
      <c r="AA127" s="27">
        <f t="shared" si="29"/>
        <v>55678.63</v>
      </c>
      <c r="AB127" s="27">
        <f t="shared" si="29"/>
        <v>279410.63</v>
      </c>
    </row>
    <row r="128" spans="1:28" ht="18" customHeight="1" x14ac:dyDescent="0.25"/>
    <row r="129" spans="1:31" ht="18" customHeight="1" x14ac:dyDescent="0.25"/>
    <row r="132" spans="1:31" ht="15.75" x14ac:dyDescent="0.25">
      <c r="E132" s="13" t="s">
        <v>120</v>
      </c>
      <c r="G132" s="14"/>
      <c r="H132" s="14"/>
      <c r="I132" s="14"/>
      <c r="J132" s="14"/>
      <c r="K132" s="14"/>
      <c r="L132" s="13" t="s">
        <v>122</v>
      </c>
      <c r="M132" s="13"/>
      <c r="O132" s="14"/>
      <c r="Q132" s="14"/>
      <c r="R132" s="13" t="s">
        <v>121</v>
      </c>
      <c r="T132" s="14"/>
      <c r="U132" s="14"/>
      <c r="W132" s="14"/>
      <c r="X132" s="14"/>
      <c r="Y132" s="13" t="s">
        <v>123</v>
      </c>
      <c r="Z132" s="14"/>
      <c r="AA132" s="14"/>
      <c r="AB132" s="14"/>
    </row>
    <row r="133" spans="1:31" ht="15.75" x14ac:dyDescent="0.25">
      <c r="E133" s="13" t="s">
        <v>124</v>
      </c>
      <c r="G133" s="14"/>
      <c r="H133" s="14"/>
      <c r="I133" s="14"/>
      <c r="J133" s="14"/>
      <c r="K133" s="14"/>
      <c r="L133" s="13" t="s">
        <v>124</v>
      </c>
      <c r="M133" s="13"/>
      <c r="O133" s="14"/>
      <c r="Q133" s="14"/>
      <c r="R133" s="13" t="s">
        <v>124</v>
      </c>
      <c r="T133" s="14"/>
      <c r="U133" s="14"/>
      <c r="W133" s="14"/>
      <c r="X133" s="14"/>
      <c r="Y133" s="13" t="s">
        <v>124</v>
      </c>
      <c r="Z133" s="14"/>
      <c r="AA133" s="14"/>
      <c r="AB133" s="14"/>
    </row>
    <row r="135" spans="1:31" ht="32.25" customHeight="1" x14ac:dyDescent="0.55000000000000004">
      <c r="A135" s="75" t="s">
        <v>0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1"/>
      <c r="AD135" s="1"/>
      <c r="AE135" s="1"/>
    </row>
    <row r="136" spans="1:31" ht="21.75" customHeight="1" x14ac:dyDescent="0.4">
      <c r="A136" s="76" t="s">
        <v>1650</v>
      </c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2"/>
      <c r="AD136" s="2"/>
      <c r="AE136" s="2"/>
    </row>
    <row r="137" spans="1:31" s="5" customFormat="1" ht="20.25" customHeight="1" x14ac:dyDescent="0.35">
      <c r="A137" s="3" t="s">
        <v>1</v>
      </c>
      <c r="B137" s="4"/>
      <c r="C137" s="3"/>
      <c r="D137" s="3"/>
      <c r="F137" s="3" t="s">
        <v>811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s="7" customFormat="1" ht="90" x14ac:dyDescent="0.25">
      <c r="A138" s="6" t="s">
        <v>3</v>
      </c>
      <c r="B138" s="6" t="s">
        <v>4</v>
      </c>
      <c r="C138" s="6" t="s">
        <v>5</v>
      </c>
      <c r="D138" s="6" t="s">
        <v>6</v>
      </c>
      <c r="E138" s="6" t="s">
        <v>7</v>
      </c>
      <c r="F138" s="6" t="s">
        <v>8</v>
      </c>
      <c r="G138" s="6" t="s">
        <v>9</v>
      </c>
      <c r="H138" s="6" t="s">
        <v>10</v>
      </c>
      <c r="I138" s="6" t="s">
        <v>11</v>
      </c>
      <c r="J138" s="6" t="s">
        <v>12</v>
      </c>
      <c r="K138" s="6" t="s">
        <v>13</v>
      </c>
      <c r="L138" s="6" t="s">
        <v>14</v>
      </c>
      <c r="M138" s="6" t="s">
        <v>15</v>
      </c>
      <c r="N138" s="6" t="s">
        <v>16</v>
      </c>
      <c r="O138" s="6" t="s">
        <v>17</v>
      </c>
      <c r="P138" s="6" t="s">
        <v>18</v>
      </c>
      <c r="Q138" s="6" t="s">
        <v>19</v>
      </c>
      <c r="R138" s="6" t="s">
        <v>20</v>
      </c>
      <c r="S138" s="6" t="s">
        <v>21</v>
      </c>
      <c r="T138" s="6" t="s">
        <v>22</v>
      </c>
      <c r="U138" s="6" t="s">
        <v>23</v>
      </c>
      <c r="V138" s="6" t="s">
        <v>24</v>
      </c>
      <c r="W138" s="6" t="s">
        <v>25</v>
      </c>
      <c r="X138" s="6" t="s">
        <v>26</v>
      </c>
      <c r="Y138" s="6" t="s">
        <v>27</v>
      </c>
      <c r="Z138" s="6" t="s">
        <v>28</v>
      </c>
      <c r="AA138" s="6" t="s">
        <v>29</v>
      </c>
      <c r="AB138" s="6" t="s">
        <v>30</v>
      </c>
    </row>
    <row r="139" spans="1:31" s="15" customFormat="1" x14ac:dyDescent="0.25">
      <c r="A139" s="17">
        <v>1</v>
      </c>
      <c r="B139" s="17" t="s">
        <v>738</v>
      </c>
      <c r="C139" s="17" t="s">
        <v>739</v>
      </c>
      <c r="D139" s="17" t="s">
        <v>740</v>
      </c>
      <c r="E139" s="17" t="s">
        <v>741</v>
      </c>
      <c r="F139" s="17" t="s">
        <v>35</v>
      </c>
      <c r="G139" s="17" t="s">
        <v>668</v>
      </c>
      <c r="H139" s="17">
        <v>23031</v>
      </c>
      <c r="I139" s="17">
        <v>22450</v>
      </c>
      <c r="J139" s="17">
        <v>581</v>
      </c>
      <c r="K139" s="17" t="s">
        <v>37</v>
      </c>
      <c r="L139" s="18">
        <v>13274.8</v>
      </c>
      <c r="M139" s="18">
        <v>104.27</v>
      </c>
      <c r="N139" s="18">
        <v>1652.79</v>
      </c>
      <c r="O139" s="18">
        <v>15031.86</v>
      </c>
      <c r="P139" s="18">
        <v>3350.95</v>
      </c>
      <c r="Q139" s="18">
        <v>107.11</v>
      </c>
      <c r="R139" s="18">
        <v>258.83999999999997</v>
      </c>
      <c r="S139" s="18">
        <v>3716.9</v>
      </c>
      <c r="T139" s="18">
        <v>0</v>
      </c>
      <c r="U139" s="18">
        <v>13274.8</v>
      </c>
      <c r="V139" s="18">
        <v>104.27</v>
      </c>
      <c r="W139" s="18">
        <v>1652.93</v>
      </c>
      <c r="X139" s="18">
        <v>15032</v>
      </c>
      <c r="Y139" s="9">
        <f t="shared" ref="Y139" si="30">L139+P139-U139</f>
        <v>3350.9500000000007</v>
      </c>
      <c r="Z139" s="9">
        <f t="shared" ref="Z139" si="31">M139+Q139-V139</f>
        <v>107.11</v>
      </c>
      <c r="AA139" s="24">
        <f t="shared" ref="AA139" si="32">N139+R139-W139</f>
        <v>258.69999999999982</v>
      </c>
      <c r="AB139" s="9">
        <f t="shared" ref="AB139" si="33">O139+S139-X139</f>
        <v>3716.760000000002</v>
      </c>
    </row>
    <row r="140" spans="1:31" s="15" customFormat="1" x14ac:dyDescent="0.25">
      <c r="A140" s="17">
        <v>2</v>
      </c>
      <c r="B140" s="17" t="s">
        <v>742</v>
      </c>
      <c r="C140" s="17" t="s">
        <v>739</v>
      </c>
      <c r="D140" s="17" t="s">
        <v>743</v>
      </c>
      <c r="E140" s="17" t="s">
        <v>744</v>
      </c>
      <c r="F140" s="17" t="s">
        <v>35</v>
      </c>
      <c r="G140" s="17" t="s">
        <v>668</v>
      </c>
      <c r="H140" s="17">
        <v>13962</v>
      </c>
      <c r="I140" s="17">
        <v>12514</v>
      </c>
      <c r="J140" s="17">
        <v>1448</v>
      </c>
      <c r="K140" s="17" t="s">
        <v>37</v>
      </c>
      <c r="L140" s="18">
        <v>13113.19</v>
      </c>
      <c r="M140" s="18">
        <v>340.62</v>
      </c>
      <c r="N140" s="18">
        <v>4158.93</v>
      </c>
      <c r="O140" s="18">
        <v>17612.740000000002</v>
      </c>
      <c r="P140" s="18">
        <v>8022.6</v>
      </c>
      <c r="Q140" s="18">
        <v>145.22999999999999</v>
      </c>
      <c r="R140" s="18">
        <v>645.08000000000004</v>
      </c>
      <c r="S140" s="18">
        <v>8812.91</v>
      </c>
      <c r="T140" s="18">
        <v>0</v>
      </c>
      <c r="U140" s="18">
        <v>13113.19</v>
      </c>
      <c r="V140" s="18">
        <v>340.62</v>
      </c>
      <c r="W140" s="18">
        <v>4159.1899999999996</v>
      </c>
      <c r="X140" s="18">
        <v>17613</v>
      </c>
      <c r="Y140" s="9">
        <f t="shared" ref="Y140:Y151" si="34">L140+P140-U140</f>
        <v>8022.6</v>
      </c>
      <c r="Z140" s="9">
        <f t="shared" ref="Z140:Z151" si="35">M140+Q140-V140</f>
        <v>145.23000000000002</v>
      </c>
      <c r="AA140" s="24">
        <f t="shared" ref="AA140:AA151" si="36">N140+R140-W140</f>
        <v>644.82000000000062</v>
      </c>
      <c r="AB140" s="9">
        <f t="shared" ref="AB140:AB151" si="37">O140+S140-X140</f>
        <v>8812.6500000000015</v>
      </c>
    </row>
    <row r="141" spans="1:31" s="15" customFormat="1" x14ac:dyDescent="0.25">
      <c r="A141" s="17">
        <v>3</v>
      </c>
      <c r="B141" s="17" t="s">
        <v>742</v>
      </c>
      <c r="C141" s="17" t="s">
        <v>739</v>
      </c>
      <c r="D141" s="17" t="s">
        <v>745</v>
      </c>
      <c r="E141" s="17" t="s">
        <v>746</v>
      </c>
      <c r="F141" s="17" t="s">
        <v>35</v>
      </c>
      <c r="G141" s="17" t="s">
        <v>137</v>
      </c>
      <c r="H141" s="17">
        <v>16579</v>
      </c>
      <c r="I141" s="17">
        <v>16579</v>
      </c>
      <c r="J141" s="17">
        <v>0</v>
      </c>
      <c r="K141" s="17" t="s">
        <v>302</v>
      </c>
      <c r="L141" s="18">
        <v>1052.25</v>
      </c>
      <c r="M141" s="18">
        <v>17.760000000000002</v>
      </c>
      <c r="N141" s="18">
        <v>48.56</v>
      </c>
      <c r="O141" s="18">
        <v>1118.57</v>
      </c>
      <c r="P141" s="18">
        <v>475</v>
      </c>
      <c r="Q141" s="18">
        <v>10.46</v>
      </c>
      <c r="R141" s="18">
        <v>0</v>
      </c>
      <c r="S141" s="18">
        <v>485.46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9">
        <f t="shared" si="34"/>
        <v>1527.25</v>
      </c>
      <c r="Z141" s="9">
        <f t="shared" si="35"/>
        <v>28.220000000000002</v>
      </c>
      <c r="AA141" s="24">
        <f t="shared" si="36"/>
        <v>48.56</v>
      </c>
      <c r="AB141" s="9">
        <f t="shared" si="37"/>
        <v>1604.03</v>
      </c>
    </row>
    <row r="142" spans="1:31" s="15" customFormat="1" x14ac:dyDescent="0.25">
      <c r="A142" s="17">
        <v>4</v>
      </c>
      <c r="B142" s="17" t="s">
        <v>747</v>
      </c>
      <c r="C142" s="17" t="s">
        <v>739</v>
      </c>
      <c r="D142" s="17" t="s">
        <v>748</v>
      </c>
      <c r="E142" s="17" t="s">
        <v>749</v>
      </c>
      <c r="F142" s="17" t="s">
        <v>35</v>
      </c>
      <c r="G142" s="17" t="s">
        <v>750</v>
      </c>
      <c r="H142" s="17">
        <v>76795</v>
      </c>
      <c r="I142" s="17">
        <v>75317</v>
      </c>
      <c r="J142" s="17">
        <v>1478</v>
      </c>
      <c r="K142" s="17" t="s">
        <v>37</v>
      </c>
      <c r="L142" s="18">
        <v>16207.35</v>
      </c>
      <c r="M142" s="18">
        <v>337.29</v>
      </c>
      <c r="N142" s="18">
        <v>5741.76</v>
      </c>
      <c r="O142" s="18">
        <v>22286.400000000001</v>
      </c>
      <c r="P142" s="18">
        <v>8503.6</v>
      </c>
      <c r="Q142" s="18">
        <v>190.41</v>
      </c>
      <c r="R142" s="18">
        <v>658.45</v>
      </c>
      <c r="S142" s="18">
        <v>9352.4599999999991</v>
      </c>
      <c r="T142" s="18">
        <v>0</v>
      </c>
      <c r="U142" s="18">
        <v>16206.95</v>
      </c>
      <c r="V142" s="18">
        <v>337.29</v>
      </c>
      <c r="W142" s="18">
        <v>5741.76</v>
      </c>
      <c r="X142" s="18">
        <v>22286</v>
      </c>
      <c r="Y142" s="9">
        <f t="shared" si="34"/>
        <v>8504</v>
      </c>
      <c r="Z142" s="9">
        <f t="shared" si="35"/>
        <v>190.41000000000003</v>
      </c>
      <c r="AA142" s="24">
        <f t="shared" si="36"/>
        <v>658.44999999999982</v>
      </c>
      <c r="AB142" s="9">
        <f t="shared" si="37"/>
        <v>9352.86</v>
      </c>
    </row>
    <row r="143" spans="1:31" s="15" customFormat="1" x14ac:dyDescent="0.25">
      <c r="A143" s="17">
        <v>5</v>
      </c>
      <c r="B143" s="17" t="s">
        <v>742</v>
      </c>
      <c r="C143" s="17" t="s">
        <v>739</v>
      </c>
      <c r="D143" s="17" t="s">
        <v>751</v>
      </c>
      <c r="E143" s="17" t="s">
        <v>752</v>
      </c>
      <c r="F143" s="17" t="s">
        <v>35</v>
      </c>
      <c r="G143" s="17" t="s">
        <v>181</v>
      </c>
      <c r="H143" s="17">
        <v>29862</v>
      </c>
      <c r="I143" s="17">
        <v>29360</v>
      </c>
      <c r="J143" s="17">
        <v>1506</v>
      </c>
      <c r="K143" s="17" t="s">
        <v>37</v>
      </c>
      <c r="L143" s="18">
        <v>-8097.55</v>
      </c>
      <c r="M143" s="18">
        <v>206.34</v>
      </c>
      <c r="N143" s="18">
        <v>4556</v>
      </c>
      <c r="O143" s="18">
        <v>-3335.21</v>
      </c>
      <c r="P143" s="18">
        <v>8167.2</v>
      </c>
      <c r="Q143" s="18">
        <v>0</v>
      </c>
      <c r="R143" s="18">
        <v>670.92</v>
      </c>
      <c r="S143" s="18">
        <v>8838.1200000000008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9">
        <f t="shared" si="34"/>
        <v>69.649999999999636</v>
      </c>
      <c r="Z143" s="9">
        <f t="shared" si="35"/>
        <v>206.34</v>
      </c>
      <c r="AA143" s="24">
        <f t="shared" si="36"/>
        <v>5226.92</v>
      </c>
      <c r="AB143" s="9">
        <f t="shared" si="37"/>
        <v>5502.9100000000008</v>
      </c>
    </row>
    <row r="144" spans="1:31" s="15" customFormat="1" x14ac:dyDescent="0.25">
      <c r="A144" s="17">
        <v>6</v>
      </c>
      <c r="B144" s="17" t="s">
        <v>753</v>
      </c>
      <c r="C144" s="17" t="s">
        <v>739</v>
      </c>
      <c r="D144" s="17" t="s">
        <v>754</v>
      </c>
      <c r="E144" s="17" t="s">
        <v>755</v>
      </c>
      <c r="F144" s="17" t="s">
        <v>35</v>
      </c>
      <c r="G144" s="17" t="s">
        <v>750</v>
      </c>
      <c r="H144" s="17">
        <v>24456</v>
      </c>
      <c r="I144" s="17">
        <v>23827</v>
      </c>
      <c r="J144" s="17">
        <v>1887</v>
      </c>
      <c r="K144" s="17" t="s">
        <v>37</v>
      </c>
      <c r="L144" s="18">
        <v>-47720.91</v>
      </c>
      <c r="M144" s="18">
        <v>242</v>
      </c>
      <c r="N144" s="18">
        <v>5918.29</v>
      </c>
      <c r="O144" s="18">
        <v>-41560.620000000003</v>
      </c>
      <c r="P144" s="18">
        <v>11003.15</v>
      </c>
      <c r="Q144" s="18">
        <v>0</v>
      </c>
      <c r="R144" s="18">
        <v>840.66</v>
      </c>
      <c r="S144" s="18">
        <v>11843.81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9">
        <v>0</v>
      </c>
      <c r="Z144" s="9">
        <v>0</v>
      </c>
      <c r="AA144" s="24">
        <v>0</v>
      </c>
      <c r="AB144" s="9">
        <v>0</v>
      </c>
    </row>
    <row r="145" spans="1:28" s="15" customFormat="1" x14ac:dyDescent="0.25">
      <c r="A145" s="17">
        <v>7</v>
      </c>
      <c r="B145" s="17" t="s">
        <v>738</v>
      </c>
      <c r="C145" s="17" t="s">
        <v>739</v>
      </c>
      <c r="D145" s="17" t="s">
        <v>759</v>
      </c>
      <c r="E145" s="17" t="s">
        <v>760</v>
      </c>
      <c r="F145" s="17" t="s">
        <v>35</v>
      </c>
      <c r="G145" s="17" t="s">
        <v>750</v>
      </c>
      <c r="H145" s="17">
        <v>37322</v>
      </c>
      <c r="I145" s="17">
        <v>33851</v>
      </c>
      <c r="J145" s="17">
        <v>3471</v>
      </c>
      <c r="K145" s="17" t="s">
        <v>37</v>
      </c>
      <c r="L145" s="18">
        <v>38770.83</v>
      </c>
      <c r="M145" s="18">
        <v>570.41</v>
      </c>
      <c r="N145" s="18">
        <v>2643.6</v>
      </c>
      <c r="O145" s="18">
        <v>41984.84</v>
      </c>
      <c r="P145" s="18">
        <v>17751.45</v>
      </c>
      <c r="Q145" s="18">
        <v>349.11</v>
      </c>
      <c r="R145" s="18">
        <v>1546.33</v>
      </c>
      <c r="S145" s="18">
        <v>19646.89</v>
      </c>
      <c r="T145" s="18">
        <v>16600</v>
      </c>
      <c r="U145" s="18">
        <v>38770.83</v>
      </c>
      <c r="V145" s="18">
        <v>570.41</v>
      </c>
      <c r="W145" s="18">
        <v>2643.76</v>
      </c>
      <c r="X145" s="18">
        <v>41985</v>
      </c>
      <c r="Y145" s="9">
        <f t="shared" si="34"/>
        <v>17751.449999999997</v>
      </c>
      <c r="Z145" s="9">
        <f t="shared" si="35"/>
        <v>349.11</v>
      </c>
      <c r="AA145" s="24">
        <f t="shared" si="36"/>
        <v>1546.17</v>
      </c>
      <c r="AB145" s="9">
        <f t="shared" si="37"/>
        <v>19646.729999999996</v>
      </c>
    </row>
    <row r="146" spans="1:28" s="15" customFormat="1" x14ac:dyDescent="0.25">
      <c r="A146" s="17">
        <v>8</v>
      </c>
      <c r="B146" s="17" t="s">
        <v>753</v>
      </c>
      <c r="C146" s="17" t="s">
        <v>739</v>
      </c>
      <c r="D146" s="17" t="s">
        <v>761</v>
      </c>
      <c r="E146" s="17" t="s">
        <v>762</v>
      </c>
      <c r="F146" s="17" t="s">
        <v>35</v>
      </c>
      <c r="G146" s="17" t="s">
        <v>215</v>
      </c>
      <c r="H146" s="17">
        <v>34728</v>
      </c>
      <c r="I146" s="17">
        <v>33670</v>
      </c>
      <c r="J146" s="17">
        <v>1058</v>
      </c>
      <c r="K146" s="17" t="s">
        <v>37</v>
      </c>
      <c r="L146" s="18">
        <v>14172.08</v>
      </c>
      <c r="M146" s="18">
        <v>234.86</v>
      </c>
      <c r="N146" s="18">
        <v>4115.8900000000003</v>
      </c>
      <c r="O146" s="18">
        <v>18522.830000000002</v>
      </c>
      <c r="P146" s="18">
        <v>6258.35</v>
      </c>
      <c r="Q146" s="18">
        <v>159.44</v>
      </c>
      <c r="R146" s="18">
        <v>471.34</v>
      </c>
      <c r="S146" s="18">
        <v>6889.13</v>
      </c>
      <c r="T146" s="18">
        <v>0</v>
      </c>
      <c r="U146" s="18">
        <v>14172.08</v>
      </c>
      <c r="V146" s="18">
        <v>234.86</v>
      </c>
      <c r="W146" s="18">
        <v>4116.0600000000004</v>
      </c>
      <c r="X146" s="18">
        <v>18523</v>
      </c>
      <c r="Y146" s="9">
        <f t="shared" si="34"/>
        <v>6258.35</v>
      </c>
      <c r="Z146" s="9">
        <f t="shared" si="35"/>
        <v>159.44</v>
      </c>
      <c r="AA146" s="24">
        <f t="shared" si="36"/>
        <v>471.17000000000007</v>
      </c>
      <c r="AB146" s="9">
        <f t="shared" si="37"/>
        <v>6888.9600000000028</v>
      </c>
    </row>
    <row r="147" spans="1:28" s="15" customFormat="1" x14ac:dyDescent="0.25">
      <c r="A147" s="17">
        <v>9</v>
      </c>
      <c r="B147" s="17" t="s">
        <v>747</v>
      </c>
      <c r="C147" s="17" t="s">
        <v>739</v>
      </c>
      <c r="D147" s="17" t="s">
        <v>763</v>
      </c>
      <c r="E147" s="17" t="s">
        <v>764</v>
      </c>
      <c r="F147" s="17" t="s">
        <v>35</v>
      </c>
      <c r="G147" s="17" t="s">
        <v>218</v>
      </c>
      <c r="H147" s="17">
        <v>55</v>
      </c>
      <c r="I147" s="17">
        <v>55</v>
      </c>
      <c r="J147" s="17">
        <v>0</v>
      </c>
      <c r="K147" s="17" t="s">
        <v>302</v>
      </c>
      <c r="L147" s="18">
        <v>2605.85</v>
      </c>
      <c r="M147" s="18">
        <v>32.22</v>
      </c>
      <c r="N147" s="18">
        <v>24.5</v>
      </c>
      <c r="O147" s="18">
        <v>2662.57</v>
      </c>
      <c r="P147" s="18">
        <v>736.25</v>
      </c>
      <c r="Q147" s="18">
        <v>23.38</v>
      </c>
      <c r="R147" s="18">
        <v>0</v>
      </c>
      <c r="S147" s="18">
        <v>759.63</v>
      </c>
      <c r="T147" s="18">
        <v>70</v>
      </c>
      <c r="U147" s="18">
        <v>0</v>
      </c>
      <c r="V147" s="18">
        <v>0</v>
      </c>
      <c r="W147" s="18">
        <v>0</v>
      </c>
      <c r="X147" s="18"/>
      <c r="Y147" s="9">
        <f t="shared" si="34"/>
        <v>3342.1</v>
      </c>
      <c r="Z147" s="9">
        <f t="shared" si="35"/>
        <v>55.599999999999994</v>
      </c>
      <c r="AA147" s="24">
        <f t="shared" si="36"/>
        <v>24.5</v>
      </c>
      <c r="AB147" s="9">
        <f t="shared" si="37"/>
        <v>3422.2000000000003</v>
      </c>
    </row>
    <row r="148" spans="1:28" s="15" customFormat="1" x14ac:dyDescent="0.25">
      <c r="A148" s="17">
        <v>10</v>
      </c>
      <c r="B148" s="17" t="s">
        <v>742</v>
      </c>
      <c r="C148" s="17" t="s">
        <v>739</v>
      </c>
      <c r="D148" s="17" t="s">
        <v>765</v>
      </c>
      <c r="E148" s="17" t="s">
        <v>766</v>
      </c>
      <c r="F148" s="17" t="s">
        <v>35</v>
      </c>
      <c r="G148" s="17" t="s">
        <v>218</v>
      </c>
      <c r="H148" s="17">
        <v>74948</v>
      </c>
      <c r="I148" s="17">
        <v>72106</v>
      </c>
      <c r="J148" s="17">
        <v>2842</v>
      </c>
      <c r="K148" s="17" t="s">
        <v>37</v>
      </c>
      <c r="L148" s="18">
        <v>28920.240000000002</v>
      </c>
      <c r="M148" s="18">
        <v>685.83</v>
      </c>
      <c r="N148" s="18">
        <v>7217.35</v>
      </c>
      <c r="O148" s="18">
        <v>36823.42</v>
      </c>
      <c r="P148" s="18">
        <v>15279.15</v>
      </c>
      <c r="Q148" s="18">
        <v>351.96</v>
      </c>
      <c r="R148" s="18">
        <v>1266.1099999999999</v>
      </c>
      <c r="S148" s="18">
        <v>16897.22</v>
      </c>
      <c r="T148" s="18">
        <v>0</v>
      </c>
      <c r="U148" s="18">
        <v>28919.82</v>
      </c>
      <c r="V148" s="18">
        <v>685.83</v>
      </c>
      <c r="W148" s="18">
        <v>7217.35</v>
      </c>
      <c r="X148" s="18">
        <v>36823</v>
      </c>
      <c r="Y148" s="9">
        <f t="shared" si="34"/>
        <v>15279.57</v>
      </c>
      <c r="Z148" s="9">
        <f t="shared" si="35"/>
        <v>351.95999999999992</v>
      </c>
      <c r="AA148" s="24">
        <f t="shared" si="36"/>
        <v>1266.1100000000006</v>
      </c>
      <c r="AB148" s="9">
        <f t="shared" si="37"/>
        <v>16897.64</v>
      </c>
    </row>
    <row r="149" spans="1:28" s="15" customFormat="1" x14ac:dyDescent="0.25">
      <c r="A149" s="17">
        <v>11</v>
      </c>
      <c r="B149" s="17" t="s">
        <v>747</v>
      </c>
      <c r="C149" s="17" t="s">
        <v>739</v>
      </c>
      <c r="D149" s="17" t="s">
        <v>767</v>
      </c>
      <c r="E149" s="17" t="s">
        <v>768</v>
      </c>
      <c r="F149" s="17" t="s">
        <v>35</v>
      </c>
      <c r="G149" s="17" t="s">
        <v>264</v>
      </c>
      <c r="H149" s="17">
        <v>29198</v>
      </c>
      <c r="I149" s="17">
        <v>29198</v>
      </c>
      <c r="J149" s="17">
        <v>846</v>
      </c>
      <c r="K149" s="17" t="s">
        <v>769</v>
      </c>
      <c r="L149" s="18">
        <v>2435.36</v>
      </c>
      <c r="M149" s="18">
        <v>136.69999999999999</v>
      </c>
      <c r="N149" s="18">
        <v>3260.49</v>
      </c>
      <c r="O149" s="18">
        <v>5832.55</v>
      </c>
      <c r="P149" s="18">
        <v>4923.95</v>
      </c>
      <c r="Q149" s="18">
        <v>47.06</v>
      </c>
      <c r="R149" s="18">
        <v>376.89</v>
      </c>
      <c r="S149" s="18">
        <v>5347.9</v>
      </c>
      <c r="T149" s="18">
        <v>1740</v>
      </c>
      <c r="U149" s="18">
        <v>2435.36</v>
      </c>
      <c r="V149" s="18">
        <v>136.69999999999999</v>
      </c>
      <c r="W149" s="18">
        <v>3260.94</v>
      </c>
      <c r="X149" s="18">
        <v>5833</v>
      </c>
      <c r="Y149" s="9">
        <f t="shared" si="34"/>
        <v>4923.9499999999989</v>
      </c>
      <c r="Z149" s="9">
        <f t="shared" si="35"/>
        <v>47.06</v>
      </c>
      <c r="AA149" s="24">
        <f t="shared" si="36"/>
        <v>376.4399999999996</v>
      </c>
      <c r="AB149" s="9">
        <f t="shared" si="37"/>
        <v>5347.4500000000007</v>
      </c>
    </row>
    <row r="150" spans="1:28" s="15" customFormat="1" x14ac:dyDescent="0.25">
      <c r="A150" s="17">
        <v>12</v>
      </c>
      <c r="B150" s="17" t="s">
        <v>747</v>
      </c>
      <c r="C150" s="17" t="s">
        <v>739</v>
      </c>
      <c r="D150" s="17" t="s">
        <v>1651</v>
      </c>
      <c r="E150" s="17" t="s">
        <v>1652</v>
      </c>
      <c r="F150" s="17" t="s">
        <v>35</v>
      </c>
      <c r="G150" s="17" t="s">
        <v>284</v>
      </c>
      <c r="H150" s="17">
        <v>190</v>
      </c>
      <c r="I150" s="17">
        <v>179</v>
      </c>
      <c r="J150" s="17">
        <v>11</v>
      </c>
      <c r="K150" s="17" t="s">
        <v>37</v>
      </c>
      <c r="L150" s="18">
        <v>1386.6</v>
      </c>
      <c r="M150" s="18">
        <v>26.82</v>
      </c>
      <c r="N150" s="18">
        <v>1.34</v>
      </c>
      <c r="O150" s="18">
        <v>1414.76</v>
      </c>
      <c r="P150" s="18">
        <v>315.7</v>
      </c>
      <c r="Q150" s="18">
        <v>12.99</v>
      </c>
      <c r="R150" s="18">
        <v>4.9000000000000004</v>
      </c>
      <c r="S150" s="18">
        <v>333.59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9">
        <f t="shared" si="34"/>
        <v>1702.3</v>
      </c>
      <c r="Z150" s="9">
        <f t="shared" si="35"/>
        <v>39.81</v>
      </c>
      <c r="AA150" s="24">
        <f t="shared" si="36"/>
        <v>6.24</v>
      </c>
      <c r="AB150" s="9">
        <f t="shared" si="37"/>
        <v>1748.35</v>
      </c>
    </row>
    <row r="151" spans="1:28" s="15" customFormat="1" x14ac:dyDescent="0.25">
      <c r="A151" s="17">
        <v>13</v>
      </c>
      <c r="B151" s="17" t="s">
        <v>753</v>
      </c>
      <c r="C151" s="17" t="s">
        <v>739</v>
      </c>
      <c r="D151" s="17" t="s">
        <v>770</v>
      </c>
      <c r="E151" s="17" t="s">
        <v>771</v>
      </c>
      <c r="F151" s="17" t="s">
        <v>35</v>
      </c>
      <c r="G151" s="17" t="s">
        <v>114</v>
      </c>
      <c r="H151" s="17">
        <v>48050</v>
      </c>
      <c r="I151" s="17">
        <v>45249</v>
      </c>
      <c r="J151" s="17">
        <v>2801</v>
      </c>
      <c r="K151" s="17" t="s">
        <v>37</v>
      </c>
      <c r="L151" s="18">
        <v>39339.620000000003</v>
      </c>
      <c r="M151" s="18">
        <v>784.1</v>
      </c>
      <c r="N151" s="18">
        <v>8967.4599999999991</v>
      </c>
      <c r="O151" s="18">
        <v>49091.18</v>
      </c>
      <c r="P151" s="18">
        <v>14577.45</v>
      </c>
      <c r="Q151" s="18">
        <v>442.1</v>
      </c>
      <c r="R151" s="18">
        <v>1247.8499999999999</v>
      </c>
      <c r="S151" s="18">
        <v>16267.4</v>
      </c>
      <c r="T151" s="18">
        <v>3970</v>
      </c>
      <c r="U151" s="18">
        <v>39339.440000000002</v>
      </c>
      <c r="V151" s="18">
        <v>784.1</v>
      </c>
      <c r="W151" s="18">
        <v>8967.4599999999991</v>
      </c>
      <c r="X151" s="18">
        <v>49091</v>
      </c>
      <c r="Y151" s="9">
        <f t="shared" si="34"/>
        <v>14577.630000000005</v>
      </c>
      <c r="Z151" s="9">
        <f t="shared" si="35"/>
        <v>442.1</v>
      </c>
      <c r="AA151" s="24">
        <f t="shared" si="36"/>
        <v>1247.8500000000004</v>
      </c>
      <c r="AB151" s="9">
        <f t="shared" si="37"/>
        <v>16267.580000000002</v>
      </c>
    </row>
    <row r="152" spans="1:28" s="22" customFormat="1" x14ac:dyDescent="0.25">
      <c r="A152" s="19"/>
      <c r="B152" s="19"/>
      <c r="C152" s="10" t="s">
        <v>71</v>
      </c>
      <c r="D152" s="19"/>
      <c r="E152" s="19"/>
      <c r="F152" s="19"/>
      <c r="G152" s="19"/>
      <c r="H152" s="19"/>
      <c r="I152" s="19"/>
      <c r="J152" s="19">
        <f>SUM(J139:J151)</f>
        <v>17929</v>
      </c>
      <c r="K152" s="19"/>
      <c r="L152" s="20">
        <f t="shared" ref="L152:AB152" si="38">SUM(L139:L151)</f>
        <v>115459.70999999999</v>
      </c>
      <c r="M152" s="20">
        <f t="shared" ref="M152:N152" si="39">SUM(M139:M151)</f>
        <v>3719.22</v>
      </c>
      <c r="N152" s="20">
        <f t="shared" si="39"/>
        <v>48306.959999999992</v>
      </c>
      <c r="O152" s="20">
        <f t="shared" si="38"/>
        <v>167485.89000000001</v>
      </c>
      <c r="P152" s="20">
        <f t="shared" si="38"/>
        <v>99364.799999999988</v>
      </c>
      <c r="Q152" s="20">
        <f t="shared" si="38"/>
        <v>1839.25</v>
      </c>
      <c r="R152" s="20">
        <f t="shared" si="38"/>
        <v>7987.369999999999</v>
      </c>
      <c r="S152" s="20">
        <f t="shared" si="38"/>
        <v>109191.41999999998</v>
      </c>
      <c r="T152" s="20">
        <f t="shared" si="38"/>
        <v>22380</v>
      </c>
      <c r="U152" s="20">
        <f t="shared" si="38"/>
        <v>166232.47000000003</v>
      </c>
      <c r="V152" s="20">
        <f t="shared" si="38"/>
        <v>3194.08</v>
      </c>
      <c r="W152" s="20">
        <f t="shared" si="38"/>
        <v>37759.449999999997</v>
      </c>
      <c r="X152" s="20">
        <f t="shared" si="38"/>
        <v>207186</v>
      </c>
      <c r="Y152" s="20">
        <f t="shared" si="38"/>
        <v>85309.8</v>
      </c>
      <c r="Z152" s="20">
        <f t="shared" si="38"/>
        <v>2122.39</v>
      </c>
      <c r="AA152" s="20">
        <f t="shared" si="38"/>
        <v>11775.93</v>
      </c>
      <c r="AB152" s="20">
        <f t="shared" si="38"/>
        <v>99208.12000000001</v>
      </c>
    </row>
    <row r="153" spans="1:28" s="15" customFormat="1" x14ac:dyDescent="0.25">
      <c r="A153" s="17">
        <v>1</v>
      </c>
      <c r="B153" s="17" t="s">
        <v>738</v>
      </c>
      <c r="C153" s="17" t="s">
        <v>739</v>
      </c>
      <c r="D153" s="17" t="s">
        <v>772</v>
      </c>
      <c r="E153" s="17" t="s">
        <v>773</v>
      </c>
      <c r="F153" s="17" t="s">
        <v>75</v>
      </c>
      <c r="G153" s="17" t="s">
        <v>76</v>
      </c>
      <c r="H153" s="17">
        <v>2929</v>
      </c>
      <c r="I153" s="17">
        <v>2874</v>
      </c>
      <c r="J153" s="17">
        <v>55</v>
      </c>
      <c r="K153" s="17" t="s">
        <v>37</v>
      </c>
      <c r="L153" s="18">
        <v>1496.16</v>
      </c>
      <c r="M153" s="18">
        <v>27.56</v>
      </c>
      <c r="N153" s="18">
        <v>438.07</v>
      </c>
      <c r="O153" s="18">
        <v>1961.79</v>
      </c>
      <c r="P153" s="18">
        <v>610.5</v>
      </c>
      <c r="Q153" s="18">
        <v>16.77</v>
      </c>
      <c r="R153" s="18">
        <v>32.67</v>
      </c>
      <c r="S153" s="18">
        <v>659.94</v>
      </c>
      <c r="T153" s="18">
        <v>100</v>
      </c>
      <c r="U153" s="18">
        <v>0</v>
      </c>
      <c r="V153" s="18">
        <v>0</v>
      </c>
      <c r="W153" s="18">
        <v>0</v>
      </c>
      <c r="X153" s="18"/>
      <c r="Y153" s="9">
        <f t="shared" ref="Y153:Y169" si="40">L153+P153-U153</f>
        <v>2106.66</v>
      </c>
      <c r="Z153" s="9">
        <f t="shared" ref="Z153:Z169" si="41">M153+Q153-V153</f>
        <v>44.33</v>
      </c>
      <c r="AA153" s="24">
        <f t="shared" ref="AA153:AA169" si="42">N153+R153-W153</f>
        <v>470.74</v>
      </c>
      <c r="AB153" s="9">
        <f t="shared" ref="AB153:AB169" si="43">O153+S153-X153</f>
        <v>2621.73</v>
      </c>
    </row>
    <row r="154" spans="1:28" s="15" customFormat="1" x14ac:dyDescent="0.25">
      <c r="A154" s="17">
        <v>2</v>
      </c>
      <c r="B154" s="17" t="s">
        <v>742</v>
      </c>
      <c r="C154" s="17" t="s">
        <v>739</v>
      </c>
      <c r="D154" s="17" t="s">
        <v>774</v>
      </c>
      <c r="E154" s="17" t="s">
        <v>775</v>
      </c>
      <c r="F154" s="17" t="s">
        <v>75</v>
      </c>
      <c r="G154" s="17" t="s">
        <v>76</v>
      </c>
      <c r="H154" s="17">
        <v>7553</v>
      </c>
      <c r="I154" s="17">
        <v>7482</v>
      </c>
      <c r="J154" s="17">
        <v>71</v>
      </c>
      <c r="K154" s="17" t="s">
        <v>37</v>
      </c>
      <c r="L154" s="18">
        <v>717.45</v>
      </c>
      <c r="M154" s="18">
        <v>14.75</v>
      </c>
      <c r="N154" s="18">
        <v>358.53</v>
      </c>
      <c r="O154" s="18">
        <v>1090.73</v>
      </c>
      <c r="P154" s="18">
        <v>661.1</v>
      </c>
      <c r="Q154" s="18">
        <v>7.95</v>
      </c>
      <c r="R154" s="18">
        <v>42.17</v>
      </c>
      <c r="S154" s="18">
        <v>711.22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9">
        <f t="shared" si="40"/>
        <v>1378.5500000000002</v>
      </c>
      <c r="Z154" s="9">
        <f t="shared" si="41"/>
        <v>22.7</v>
      </c>
      <c r="AA154" s="24">
        <f t="shared" si="42"/>
        <v>400.7</v>
      </c>
      <c r="AB154" s="9">
        <f t="shared" si="43"/>
        <v>1801.95</v>
      </c>
    </row>
    <row r="155" spans="1:28" s="15" customFormat="1" x14ac:dyDescent="0.25">
      <c r="A155" s="17">
        <v>3</v>
      </c>
      <c r="B155" s="17" t="s">
        <v>753</v>
      </c>
      <c r="C155" s="17" t="s">
        <v>739</v>
      </c>
      <c r="D155" s="17" t="s">
        <v>776</v>
      </c>
      <c r="E155" s="17" t="s">
        <v>777</v>
      </c>
      <c r="F155" s="17" t="s">
        <v>75</v>
      </c>
      <c r="G155" s="17" t="s">
        <v>76</v>
      </c>
      <c r="H155" s="17">
        <v>4418</v>
      </c>
      <c r="I155" s="17">
        <v>4314</v>
      </c>
      <c r="J155" s="17">
        <v>104</v>
      </c>
      <c r="K155" s="17" t="s">
        <v>37</v>
      </c>
      <c r="L155" s="18">
        <v>5559.72</v>
      </c>
      <c r="M155" s="18">
        <v>167.31</v>
      </c>
      <c r="N155" s="18">
        <v>563.92999999999995</v>
      </c>
      <c r="O155" s="18">
        <v>6290.96</v>
      </c>
      <c r="P155" s="18">
        <v>906.4</v>
      </c>
      <c r="Q155" s="18">
        <v>58.94</v>
      </c>
      <c r="R155" s="18">
        <v>61.78</v>
      </c>
      <c r="S155" s="18">
        <v>1027.1199999999999</v>
      </c>
      <c r="T155" s="18">
        <v>0</v>
      </c>
      <c r="U155" s="18">
        <v>5559.72</v>
      </c>
      <c r="V155" s="18">
        <v>167.31</v>
      </c>
      <c r="W155" s="18">
        <v>563.97</v>
      </c>
      <c r="X155" s="18">
        <v>6291</v>
      </c>
      <c r="Y155" s="9">
        <f t="shared" si="40"/>
        <v>906.39999999999964</v>
      </c>
      <c r="Z155" s="9">
        <f t="shared" si="41"/>
        <v>58.94</v>
      </c>
      <c r="AA155" s="24">
        <f t="shared" si="42"/>
        <v>61.739999999999895</v>
      </c>
      <c r="AB155" s="9">
        <f t="shared" si="43"/>
        <v>1027.08</v>
      </c>
    </row>
    <row r="156" spans="1:28" s="15" customFormat="1" x14ac:dyDescent="0.25">
      <c r="A156" s="17">
        <v>4</v>
      </c>
      <c r="B156" s="17" t="s">
        <v>738</v>
      </c>
      <c r="C156" s="17" t="s">
        <v>739</v>
      </c>
      <c r="D156" s="17" t="s">
        <v>778</v>
      </c>
      <c r="E156" s="17" t="s">
        <v>779</v>
      </c>
      <c r="F156" s="17" t="s">
        <v>75</v>
      </c>
      <c r="G156" s="17" t="s">
        <v>76</v>
      </c>
      <c r="H156" s="17">
        <v>2803</v>
      </c>
      <c r="I156" s="17">
        <v>2755</v>
      </c>
      <c r="J156" s="17">
        <v>48</v>
      </c>
      <c r="K156" s="17" t="s">
        <v>37</v>
      </c>
      <c r="L156" s="18">
        <v>3611.76</v>
      </c>
      <c r="M156" s="18">
        <v>80.73</v>
      </c>
      <c r="N156" s="18">
        <v>321.01</v>
      </c>
      <c r="O156" s="18">
        <v>4013.5</v>
      </c>
      <c r="P156" s="18">
        <v>619.29999999999995</v>
      </c>
      <c r="Q156" s="18">
        <v>37.25</v>
      </c>
      <c r="R156" s="18">
        <v>28.51</v>
      </c>
      <c r="S156" s="18">
        <v>685.06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9">
        <f t="shared" si="40"/>
        <v>4231.0600000000004</v>
      </c>
      <c r="Z156" s="9">
        <f t="shared" si="41"/>
        <v>117.98</v>
      </c>
      <c r="AA156" s="24">
        <f t="shared" si="42"/>
        <v>349.52</v>
      </c>
      <c r="AB156" s="9">
        <f t="shared" si="43"/>
        <v>4698.5599999999995</v>
      </c>
    </row>
    <row r="157" spans="1:28" s="15" customFormat="1" x14ac:dyDescent="0.25">
      <c r="A157" s="17">
        <v>5</v>
      </c>
      <c r="B157" s="17" t="s">
        <v>738</v>
      </c>
      <c r="C157" s="17" t="s">
        <v>739</v>
      </c>
      <c r="D157" s="17" t="s">
        <v>780</v>
      </c>
      <c r="E157" s="17" t="s">
        <v>781</v>
      </c>
      <c r="F157" s="17" t="s">
        <v>75</v>
      </c>
      <c r="G157" s="17" t="s">
        <v>76</v>
      </c>
      <c r="H157" s="17">
        <v>6074</v>
      </c>
      <c r="I157" s="17">
        <v>5557</v>
      </c>
      <c r="J157" s="17">
        <v>517</v>
      </c>
      <c r="K157" s="17" t="s">
        <v>37</v>
      </c>
      <c r="L157" s="18">
        <v>2844.33</v>
      </c>
      <c r="M157" s="18">
        <v>66.05</v>
      </c>
      <c r="N157" s="18">
        <v>2084.2600000000002</v>
      </c>
      <c r="O157" s="18">
        <v>4994.6400000000003</v>
      </c>
      <c r="P157" s="18">
        <v>3632.2</v>
      </c>
      <c r="Q157" s="18">
        <v>33.92</v>
      </c>
      <c r="R157" s="18">
        <v>307.10000000000002</v>
      </c>
      <c r="S157" s="18">
        <v>3973.22</v>
      </c>
      <c r="T157" s="18">
        <v>370</v>
      </c>
      <c r="U157" s="18">
        <v>0</v>
      </c>
      <c r="V157" s="18">
        <v>0</v>
      </c>
      <c r="W157" s="18">
        <v>1416</v>
      </c>
      <c r="X157" s="18">
        <v>1416</v>
      </c>
      <c r="Y157" s="9">
        <f t="shared" si="40"/>
        <v>6476.53</v>
      </c>
      <c r="Z157" s="9">
        <f t="shared" si="41"/>
        <v>99.97</v>
      </c>
      <c r="AA157" s="24">
        <f t="shared" si="42"/>
        <v>975.36000000000013</v>
      </c>
      <c r="AB157" s="9">
        <f t="shared" si="43"/>
        <v>7551.8600000000006</v>
      </c>
    </row>
    <row r="158" spans="1:28" s="15" customFormat="1" x14ac:dyDescent="0.25">
      <c r="A158" s="17">
        <v>6</v>
      </c>
      <c r="B158" s="17" t="s">
        <v>747</v>
      </c>
      <c r="C158" s="17" t="s">
        <v>739</v>
      </c>
      <c r="D158" s="17" t="s">
        <v>782</v>
      </c>
      <c r="E158" s="17" t="s">
        <v>783</v>
      </c>
      <c r="F158" s="17" t="s">
        <v>75</v>
      </c>
      <c r="G158" s="17" t="s">
        <v>76</v>
      </c>
      <c r="H158" s="17">
        <v>7350</v>
      </c>
      <c r="I158" s="17">
        <v>7350</v>
      </c>
      <c r="J158" s="17">
        <v>0</v>
      </c>
      <c r="K158" s="17" t="s">
        <v>302</v>
      </c>
      <c r="L158" s="18">
        <v>828.02</v>
      </c>
      <c r="M158" s="18">
        <v>12</v>
      </c>
      <c r="N158" s="18">
        <v>56.04</v>
      </c>
      <c r="O158" s="18">
        <v>896.06</v>
      </c>
      <c r="P158" s="18">
        <v>247.5</v>
      </c>
      <c r="Q158" s="18">
        <v>7.87</v>
      </c>
      <c r="R158" s="18">
        <v>0</v>
      </c>
      <c r="S158" s="18">
        <v>255.37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9">
        <f t="shared" si="40"/>
        <v>1075.52</v>
      </c>
      <c r="Z158" s="9">
        <f t="shared" si="41"/>
        <v>19.87</v>
      </c>
      <c r="AA158" s="24">
        <f t="shared" si="42"/>
        <v>56.04</v>
      </c>
      <c r="AB158" s="9">
        <f t="shared" si="43"/>
        <v>1151.4299999999998</v>
      </c>
    </row>
    <row r="159" spans="1:28" s="15" customFormat="1" x14ac:dyDescent="0.25">
      <c r="A159" s="17">
        <v>7</v>
      </c>
      <c r="B159" s="17" t="s">
        <v>742</v>
      </c>
      <c r="C159" s="17" t="s">
        <v>739</v>
      </c>
      <c r="D159" s="17" t="s">
        <v>784</v>
      </c>
      <c r="E159" s="17" t="s">
        <v>785</v>
      </c>
      <c r="F159" s="17" t="s">
        <v>75</v>
      </c>
      <c r="G159" s="17" t="s">
        <v>76</v>
      </c>
      <c r="H159" s="17">
        <v>3842</v>
      </c>
      <c r="I159" s="17">
        <v>3590</v>
      </c>
      <c r="J159" s="17">
        <v>252</v>
      </c>
      <c r="K159" s="17" t="s">
        <v>37</v>
      </c>
      <c r="L159" s="18">
        <v>3208.11</v>
      </c>
      <c r="M159" s="18">
        <v>53.88</v>
      </c>
      <c r="N159" s="18">
        <v>974.15</v>
      </c>
      <c r="O159" s="18">
        <v>4236.1400000000003</v>
      </c>
      <c r="P159" s="18">
        <v>1883.2</v>
      </c>
      <c r="Q159" s="18">
        <v>33.72</v>
      </c>
      <c r="R159" s="18">
        <v>149.69</v>
      </c>
      <c r="S159" s="18">
        <v>2066.61</v>
      </c>
      <c r="T159" s="18">
        <v>530</v>
      </c>
      <c r="U159" s="18">
        <v>0</v>
      </c>
      <c r="V159" s="18">
        <v>0</v>
      </c>
      <c r="W159" s="18">
        <v>0</v>
      </c>
      <c r="X159" s="18"/>
      <c r="Y159" s="9">
        <f t="shared" si="40"/>
        <v>5091.3100000000004</v>
      </c>
      <c r="Z159" s="9">
        <f t="shared" si="41"/>
        <v>87.6</v>
      </c>
      <c r="AA159" s="24">
        <f t="shared" si="42"/>
        <v>1123.8399999999999</v>
      </c>
      <c r="AB159" s="9">
        <f t="shared" si="43"/>
        <v>6302.75</v>
      </c>
    </row>
    <row r="160" spans="1:28" s="15" customFormat="1" x14ac:dyDescent="0.25">
      <c r="A160" s="17">
        <v>8</v>
      </c>
      <c r="B160" s="17" t="s">
        <v>747</v>
      </c>
      <c r="C160" s="17" t="s">
        <v>739</v>
      </c>
      <c r="D160" s="17" t="s">
        <v>786</v>
      </c>
      <c r="E160" s="17" t="s">
        <v>787</v>
      </c>
      <c r="F160" s="17" t="s">
        <v>75</v>
      </c>
      <c r="G160" s="17" t="s">
        <v>76</v>
      </c>
      <c r="H160" s="17">
        <v>8502</v>
      </c>
      <c r="I160" s="17">
        <v>8453</v>
      </c>
      <c r="J160" s="17">
        <v>49</v>
      </c>
      <c r="K160" s="17" t="s">
        <v>37</v>
      </c>
      <c r="L160" s="18">
        <v>1013.42</v>
      </c>
      <c r="M160" s="18">
        <v>15.42</v>
      </c>
      <c r="N160" s="18">
        <v>215.94</v>
      </c>
      <c r="O160" s="18">
        <v>1244.78</v>
      </c>
      <c r="P160" s="18">
        <v>515.9</v>
      </c>
      <c r="Q160" s="18">
        <v>10.37</v>
      </c>
      <c r="R160" s="18">
        <v>29.11</v>
      </c>
      <c r="S160" s="18">
        <v>555.38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si="40"/>
        <v>1529.32</v>
      </c>
      <c r="Z160" s="9">
        <f t="shared" si="41"/>
        <v>25.79</v>
      </c>
      <c r="AA160" s="24">
        <f t="shared" si="42"/>
        <v>245.05</v>
      </c>
      <c r="AB160" s="9">
        <f t="shared" si="43"/>
        <v>1800.1599999999999</v>
      </c>
    </row>
    <row r="161" spans="1:28" s="15" customFormat="1" x14ac:dyDescent="0.25">
      <c r="A161" s="17">
        <v>9</v>
      </c>
      <c r="B161" s="17" t="s">
        <v>753</v>
      </c>
      <c r="C161" s="17" t="s">
        <v>739</v>
      </c>
      <c r="D161" s="17" t="s">
        <v>788</v>
      </c>
      <c r="E161" s="17" t="s">
        <v>789</v>
      </c>
      <c r="F161" s="17" t="s">
        <v>75</v>
      </c>
      <c r="G161" s="17" t="s">
        <v>76</v>
      </c>
      <c r="H161" s="17">
        <v>4103</v>
      </c>
      <c r="I161" s="17">
        <v>3958</v>
      </c>
      <c r="J161" s="17">
        <v>145</v>
      </c>
      <c r="K161" s="17" t="s">
        <v>37</v>
      </c>
      <c r="L161" s="18">
        <v>2806.96</v>
      </c>
      <c r="M161" s="18">
        <v>36.97</v>
      </c>
      <c r="N161" s="18">
        <v>740.44</v>
      </c>
      <c r="O161" s="18">
        <v>3584.37</v>
      </c>
      <c r="P161" s="18">
        <v>1177</v>
      </c>
      <c r="Q161" s="18">
        <v>30.91</v>
      </c>
      <c r="R161" s="18">
        <v>86.13</v>
      </c>
      <c r="S161" s="18">
        <v>1294.04</v>
      </c>
      <c r="T161" s="18">
        <v>100</v>
      </c>
      <c r="U161" s="18">
        <v>0</v>
      </c>
      <c r="V161" s="18">
        <v>0</v>
      </c>
      <c r="W161" s="18">
        <v>0</v>
      </c>
      <c r="X161" s="18"/>
      <c r="Y161" s="9">
        <f t="shared" si="40"/>
        <v>3983.96</v>
      </c>
      <c r="Z161" s="9">
        <f t="shared" si="41"/>
        <v>67.88</v>
      </c>
      <c r="AA161" s="24">
        <f t="shared" si="42"/>
        <v>826.57</v>
      </c>
      <c r="AB161" s="9">
        <f t="shared" si="43"/>
        <v>4878.41</v>
      </c>
    </row>
    <row r="162" spans="1:28" s="15" customFormat="1" x14ac:dyDescent="0.25">
      <c r="A162" s="17">
        <v>10</v>
      </c>
      <c r="B162" s="17" t="s">
        <v>747</v>
      </c>
      <c r="C162" s="17" t="s">
        <v>739</v>
      </c>
      <c r="D162" s="17" t="s">
        <v>790</v>
      </c>
      <c r="E162" s="17" t="s">
        <v>791</v>
      </c>
      <c r="F162" s="17" t="s">
        <v>75</v>
      </c>
      <c r="G162" s="17" t="s">
        <v>792</v>
      </c>
      <c r="H162" s="17">
        <v>17577</v>
      </c>
      <c r="I162" s="17">
        <v>17285</v>
      </c>
      <c r="J162" s="17">
        <v>292</v>
      </c>
      <c r="K162" s="17" t="s">
        <v>37</v>
      </c>
      <c r="L162" s="18">
        <v>4659.91</v>
      </c>
      <c r="M162" s="18">
        <v>86.24</v>
      </c>
      <c r="N162" s="18">
        <v>1411.41</v>
      </c>
      <c r="O162" s="18">
        <v>6157.56</v>
      </c>
      <c r="P162" s="18">
        <v>2037.2</v>
      </c>
      <c r="Q162" s="18">
        <v>54.21</v>
      </c>
      <c r="R162" s="18">
        <v>173.45</v>
      </c>
      <c r="S162" s="18">
        <v>2264.86</v>
      </c>
      <c r="T162" s="18">
        <v>0</v>
      </c>
      <c r="U162" s="18">
        <v>4659.91</v>
      </c>
      <c r="V162" s="18">
        <v>86.24</v>
      </c>
      <c r="W162" s="18">
        <v>1411.85</v>
      </c>
      <c r="X162" s="18">
        <v>6158</v>
      </c>
      <c r="Y162" s="9">
        <f t="shared" si="40"/>
        <v>2037.1999999999998</v>
      </c>
      <c r="Z162" s="9">
        <f t="shared" si="41"/>
        <v>54.209999999999994</v>
      </c>
      <c r="AA162" s="24">
        <f t="shared" si="42"/>
        <v>173.01000000000022</v>
      </c>
      <c r="AB162" s="9">
        <f t="shared" si="43"/>
        <v>2264.42</v>
      </c>
    </row>
    <row r="163" spans="1:28" s="15" customFormat="1" x14ac:dyDescent="0.25">
      <c r="A163" s="17">
        <v>11</v>
      </c>
      <c r="B163" s="17" t="s">
        <v>742</v>
      </c>
      <c r="C163" s="17" t="s">
        <v>739</v>
      </c>
      <c r="D163" s="17" t="s">
        <v>793</v>
      </c>
      <c r="E163" s="17" t="s">
        <v>794</v>
      </c>
      <c r="F163" s="17" t="s">
        <v>75</v>
      </c>
      <c r="G163" s="17" t="s">
        <v>76</v>
      </c>
      <c r="H163" s="17">
        <v>5853</v>
      </c>
      <c r="I163" s="17">
        <v>5731</v>
      </c>
      <c r="J163" s="17">
        <v>122</v>
      </c>
      <c r="K163" s="17" t="s">
        <v>37</v>
      </c>
      <c r="L163" s="18">
        <v>2877.52</v>
      </c>
      <c r="M163" s="18">
        <v>51.12</v>
      </c>
      <c r="N163" s="18">
        <v>637.20000000000005</v>
      </c>
      <c r="O163" s="18">
        <v>3565.84</v>
      </c>
      <c r="P163" s="18">
        <v>997.7</v>
      </c>
      <c r="Q163" s="18">
        <v>31.35</v>
      </c>
      <c r="R163" s="18">
        <v>72.47</v>
      </c>
      <c r="S163" s="18">
        <v>1101.52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9">
        <f t="shared" si="40"/>
        <v>3875.2200000000003</v>
      </c>
      <c r="Z163" s="9">
        <f t="shared" si="41"/>
        <v>82.47</v>
      </c>
      <c r="AA163" s="24">
        <f t="shared" si="42"/>
        <v>709.67000000000007</v>
      </c>
      <c r="AB163" s="9">
        <f t="shared" si="43"/>
        <v>4667.3600000000006</v>
      </c>
    </row>
    <row r="164" spans="1:28" s="15" customFormat="1" x14ac:dyDescent="0.25">
      <c r="A164" s="17">
        <v>12</v>
      </c>
      <c r="B164" s="17" t="s">
        <v>742</v>
      </c>
      <c r="C164" s="17" t="s">
        <v>739</v>
      </c>
      <c r="D164" s="17" t="s">
        <v>795</v>
      </c>
      <c r="E164" s="17" t="s">
        <v>796</v>
      </c>
      <c r="F164" s="17" t="s">
        <v>75</v>
      </c>
      <c r="G164" s="17" t="s">
        <v>76</v>
      </c>
      <c r="H164" s="17">
        <v>2888</v>
      </c>
      <c r="I164" s="17">
        <v>2753</v>
      </c>
      <c r="J164" s="17">
        <v>135</v>
      </c>
      <c r="K164" s="17" t="s">
        <v>37</v>
      </c>
      <c r="L164" s="18">
        <v>1791.52</v>
      </c>
      <c r="M164" s="18">
        <v>34.57</v>
      </c>
      <c r="N164" s="18">
        <v>633.6</v>
      </c>
      <c r="O164" s="18">
        <v>2459.69</v>
      </c>
      <c r="P164" s="18">
        <v>1083.5</v>
      </c>
      <c r="Q164" s="18">
        <v>20.32</v>
      </c>
      <c r="R164" s="18">
        <v>80.19</v>
      </c>
      <c r="S164" s="18">
        <v>1184.01</v>
      </c>
      <c r="T164" s="18">
        <v>780</v>
      </c>
      <c r="U164" s="18">
        <v>0</v>
      </c>
      <c r="V164" s="18">
        <v>0</v>
      </c>
      <c r="W164" s="18">
        <v>0</v>
      </c>
      <c r="X164" s="18"/>
      <c r="Y164" s="9">
        <f t="shared" si="40"/>
        <v>2875.02</v>
      </c>
      <c r="Z164" s="9">
        <f t="shared" si="41"/>
        <v>54.89</v>
      </c>
      <c r="AA164" s="24">
        <f t="shared" si="42"/>
        <v>713.79</v>
      </c>
      <c r="AB164" s="9">
        <f t="shared" si="43"/>
        <v>3643.7</v>
      </c>
    </row>
    <row r="165" spans="1:28" s="15" customFormat="1" x14ac:dyDescent="0.25">
      <c r="A165" s="17">
        <v>13</v>
      </c>
      <c r="B165" s="17" t="s">
        <v>753</v>
      </c>
      <c r="C165" s="17" t="s">
        <v>739</v>
      </c>
      <c r="D165" s="17" t="s">
        <v>797</v>
      </c>
      <c r="E165" s="17" t="s">
        <v>798</v>
      </c>
      <c r="F165" s="17" t="s">
        <v>75</v>
      </c>
      <c r="G165" s="17" t="s">
        <v>76</v>
      </c>
      <c r="H165" s="17">
        <v>3702</v>
      </c>
      <c r="I165" s="17">
        <v>3695</v>
      </c>
      <c r="J165" s="17">
        <v>7</v>
      </c>
      <c r="K165" s="17" t="s">
        <v>37</v>
      </c>
      <c r="L165" s="18">
        <v>11837.18</v>
      </c>
      <c r="M165" s="18">
        <v>219.38</v>
      </c>
      <c r="N165" s="18">
        <v>1407.61</v>
      </c>
      <c r="O165" s="18">
        <v>13464.17</v>
      </c>
      <c r="P165" s="18">
        <v>293.7</v>
      </c>
      <c r="Q165" s="18">
        <v>135.36000000000001</v>
      </c>
      <c r="R165" s="18">
        <v>4.16</v>
      </c>
      <c r="S165" s="18">
        <v>433.22</v>
      </c>
      <c r="T165" s="18">
        <v>320</v>
      </c>
      <c r="U165" s="18">
        <v>11837.01</v>
      </c>
      <c r="V165" s="18">
        <v>219.38</v>
      </c>
      <c r="W165" s="18">
        <v>1407.61</v>
      </c>
      <c r="X165" s="18">
        <v>13464</v>
      </c>
      <c r="Y165" s="9">
        <f t="shared" si="40"/>
        <v>293.8700000000008</v>
      </c>
      <c r="Z165" s="9">
        <f t="shared" si="41"/>
        <v>135.36000000000001</v>
      </c>
      <c r="AA165" s="24">
        <f t="shared" si="42"/>
        <v>4.1600000000000819</v>
      </c>
      <c r="AB165" s="9">
        <f t="shared" si="43"/>
        <v>433.38999999999942</v>
      </c>
    </row>
    <row r="166" spans="1:28" s="15" customFormat="1" x14ac:dyDescent="0.25">
      <c r="A166" s="17">
        <v>14</v>
      </c>
      <c r="B166" s="17" t="s">
        <v>747</v>
      </c>
      <c r="C166" s="17" t="s">
        <v>739</v>
      </c>
      <c r="D166" s="17" t="s">
        <v>799</v>
      </c>
      <c r="E166" s="17" t="s">
        <v>800</v>
      </c>
      <c r="F166" s="17" t="s">
        <v>75</v>
      </c>
      <c r="G166" s="17" t="s">
        <v>801</v>
      </c>
      <c r="H166" s="17">
        <v>0</v>
      </c>
      <c r="I166" s="17">
        <v>0</v>
      </c>
      <c r="J166" s="17">
        <v>360</v>
      </c>
      <c r="K166" s="17" t="s">
        <v>107</v>
      </c>
      <c r="L166" s="18">
        <v>1464.7</v>
      </c>
      <c r="M166" s="18">
        <v>50.68</v>
      </c>
      <c r="N166" s="18">
        <v>1914.84</v>
      </c>
      <c r="O166" s="18">
        <v>3430.22</v>
      </c>
      <c r="P166" s="18">
        <v>2486</v>
      </c>
      <c r="Q166" s="18">
        <v>22.09</v>
      </c>
      <c r="R166" s="18">
        <v>213.84</v>
      </c>
      <c r="S166" s="18">
        <v>2721.93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9">
        <f t="shared" si="40"/>
        <v>3950.7</v>
      </c>
      <c r="Z166" s="9">
        <f t="shared" si="41"/>
        <v>72.77</v>
      </c>
      <c r="AA166" s="24">
        <f t="shared" si="42"/>
        <v>2128.6799999999998</v>
      </c>
      <c r="AB166" s="9">
        <f t="shared" si="43"/>
        <v>6152.15</v>
      </c>
    </row>
    <row r="167" spans="1:28" s="15" customFormat="1" x14ac:dyDescent="0.25">
      <c r="A167" s="17">
        <v>15</v>
      </c>
      <c r="B167" s="17" t="s">
        <v>753</v>
      </c>
      <c r="C167" s="17" t="s">
        <v>739</v>
      </c>
      <c r="D167" s="17" t="s">
        <v>802</v>
      </c>
      <c r="E167" s="17" t="s">
        <v>803</v>
      </c>
      <c r="F167" s="17" t="s">
        <v>75</v>
      </c>
      <c r="G167" s="17" t="s">
        <v>804</v>
      </c>
      <c r="H167" s="17">
        <v>0</v>
      </c>
      <c r="I167" s="17">
        <v>0</v>
      </c>
      <c r="J167" s="17">
        <v>360</v>
      </c>
      <c r="K167" s="17" t="s">
        <v>107</v>
      </c>
      <c r="L167" s="18">
        <v>1587.84</v>
      </c>
      <c r="M167" s="18">
        <v>51.21</v>
      </c>
      <c r="N167" s="18">
        <v>1914.84</v>
      </c>
      <c r="O167" s="18">
        <v>3553.89</v>
      </c>
      <c r="P167" s="18">
        <v>2486</v>
      </c>
      <c r="Q167" s="18">
        <v>23.37</v>
      </c>
      <c r="R167" s="18">
        <v>213.84</v>
      </c>
      <c r="S167" s="18">
        <v>2723.21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9">
        <f t="shared" si="40"/>
        <v>4073.84</v>
      </c>
      <c r="Z167" s="9">
        <f t="shared" si="41"/>
        <v>74.58</v>
      </c>
      <c r="AA167" s="24">
        <f t="shared" si="42"/>
        <v>2128.6799999999998</v>
      </c>
      <c r="AB167" s="9">
        <f t="shared" si="43"/>
        <v>6277.1</v>
      </c>
    </row>
    <row r="168" spans="1:28" s="15" customFormat="1" x14ac:dyDescent="0.25">
      <c r="A168" s="17">
        <v>16</v>
      </c>
      <c r="B168" s="17" t="s">
        <v>738</v>
      </c>
      <c r="C168" s="17" t="s">
        <v>739</v>
      </c>
      <c r="D168" s="17" t="s">
        <v>805</v>
      </c>
      <c r="E168" s="17" t="s">
        <v>806</v>
      </c>
      <c r="F168" s="17" t="s">
        <v>75</v>
      </c>
      <c r="G168" s="17" t="s">
        <v>807</v>
      </c>
      <c r="H168" s="17">
        <v>0</v>
      </c>
      <c r="I168" s="17">
        <v>0</v>
      </c>
      <c r="J168" s="17">
        <v>360</v>
      </c>
      <c r="K168" s="17" t="s">
        <v>107</v>
      </c>
      <c r="L168" s="18">
        <v>1441.91</v>
      </c>
      <c r="M168" s="18">
        <v>50.56</v>
      </c>
      <c r="N168" s="18">
        <v>1914.84</v>
      </c>
      <c r="O168" s="18">
        <v>3407.31</v>
      </c>
      <c r="P168" s="18">
        <v>2486</v>
      </c>
      <c r="Q168" s="18">
        <v>21.86</v>
      </c>
      <c r="R168" s="18">
        <v>213.84</v>
      </c>
      <c r="S168" s="18">
        <v>2721.7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9">
        <f t="shared" si="40"/>
        <v>3927.91</v>
      </c>
      <c r="Z168" s="9">
        <f t="shared" si="41"/>
        <v>72.42</v>
      </c>
      <c r="AA168" s="24">
        <f t="shared" si="42"/>
        <v>2128.6799999999998</v>
      </c>
      <c r="AB168" s="9">
        <f t="shared" si="43"/>
        <v>6129.01</v>
      </c>
    </row>
    <row r="169" spans="1:28" s="15" customFormat="1" x14ac:dyDescent="0.25">
      <c r="A169" s="17">
        <v>17</v>
      </c>
      <c r="B169" s="17" t="s">
        <v>742</v>
      </c>
      <c r="C169" s="17" t="s">
        <v>739</v>
      </c>
      <c r="D169" s="17" t="s">
        <v>808</v>
      </c>
      <c r="E169" s="17" t="s">
        <v>809</v>
      </c>
      <c r="F169" s="17" t="s">
        <v>75</v>
      </c>
      <c r="G169" s="17" t="s">
        <v>810</v>
      </c>
      <c r="H169" s="17">
        <v>0</v>
      </c>
      <c r="I169" s="17">
        <v>0</v>
      </c>
      <c r="J169" s="17">
        <v>425</v>
      </c>
      <c r="K169" s="17" t="s">
        <v>107</v>
      </c>
      <c r="L169" s="18">
        <v>1771.45</v>
      </c>
      <c r="M169" s="18">
        <v>60.11</v>
      </c>
      <c r="N169" s="18">
        <v>2260.59</v>
      </c>
      <c r="O169" s="18">
        <v>4092.15</v>
      </c>
      <c r="P169" s="18">
        <v>2942.5</v>
      </c>
      <c r="Q169" s="18">
        <v>26.48</v>
      </c>
      <c r="R169" s="18">
        <v>252.45</v>
      </c>
      <c r="S169" s="18">
        <v>3221.43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9">
        <f t="shared" si="40"/>
        <v>4713.95</v>
      </c>
      <c r="Z169" s="9">
        <f t="shared" si="41"/>
        <v>86.59</v>
      </c>
      <c r="AA169" s="24">
        <f t="shared" si="42"/>
        <v>2513.04</v>
      </c>
      <c r="AB169" s="9">
        <f t="shared" si="43"/>
        <v>7313.58</v>
      </c>
    </row>
    <row r="170" spans="1:28" s="12" customFormat="1" x14ac:dyDescent="0.25">
      <c r="A170" s="10"/>
      <c r="B170" s="10"/>
      <c r="C170" s="10" t="s">
        <v>71</v>
      </c>
      <c r="D170" s="10"/>
      <c r="E170" s="10"/>
      <c r="F170" s="10"/>
      <c r="G170" s="10"/>
      <c r="H170" s="10"/>
      <c r="I170" s="10"/>
      <c r="J170" s="11">
        <f>SUM(J153:J169)</f>
        <v>3302</v>
      </c>
      <c r="K170" s="10"/>
      <c r="L170" s="11">
        <f t="shared" ref="L170:AB170" si="44">SUM(L153:L169)</f>
        <v>49517.959999999992</v>
      </c>
      <c r="M170" s="11">
        <f t="shared" si="44"/>
        <v>1078.54</v>
      </c>
      <c r="N170" s="11">
        <f t="shared" si="44"/>
        <v>17847.3</v>
      </c>
      <c r="O170" s="11">
        <f t="shared" si="44"/>
        <v>68443.799999999988</v>
      </c>
      <c r="P170" s="11">
        <f t="shared" si="44"/>
        <v>25065.700000000004</v>
      </c>
      <c r="Q170" s="11">
        <f t="shared" si="44"/>
        <v>572.74</v>
      </c>
      <c r="R170" s="11">
        <f t="shared" si="44"/>
        <v>1961.4</v>
      </c>
      <c r="S170" s="11">
        <f t="shared" si="44"/>
        <v>27599.84</v>
      </c>
      <c r="T170" s="11">
        <f t="shared" si="44"/>
        <v>2200</v>
      </c>
      <c r="U170" s="11">
        <f t="shared" si="44"/>
        <v>22056.639999999999</v>
      </c>
      <c r="V170" s="11">
        <f t="shared" si="44"/>
        <v>472.93</v>
      </c>
      <c r="W170" s="11">
        <f t="shared" si="44"/>
        <v>4799.4299999999994</v>
      </c>
      <c r="X170" s="11">
        <f t="shared" si="44"/>
        <v>27329</v>
      </c>
      <c r="Y170" s="11">
        <f t="shared" si="44"/>
        <v>52527.020000000004</v>
      </c>
      <c r="Z170" s="11">
        <f t="shared" si="44"/>
        <v>1178.3499999999999</v>
      </c>
      <c r="AA170" s="11">
        <f t="shared" si="44"/>
        <v>15009.27</v>
      </c>
      <c r="AB170" s="11">
        <f t="shared" si="44"/>
        <v>68714.64</v>
      </c>
    </row>
    <row r="171" spans="1:28" s="12" customFormat="1" x14ac:dyDescent="0.25">
      <c r="A171" s="10"/>
      <c r="B171" s="10"/>
      <c r="C171" s="10" t="s">
        <v>119</v>
      </c>
      <c r="D171" s="10"/>
      <c r="E171" s="10"/>
      <c r="F171" s="10"/>
      <c r="G171" s="10"/>
      <c r="H171" s="10"/>
      <c r="I171" s="10"/>
      <c r="J171" s="11">
        <f>J170+J152</f>
        <v>21231</v>
      </c>
      <c r="K171" s="11">
        <f t="shared" ref="K171:AB171" si="45">K170+K152</f>
        <v>0</v>
      </c>
      <c r="L171" s="11">
        <f t="shared" si="45"/>
        <v>164977.66999999998</v>
      </c>
      <c r="M171" s="11">
        <f t="shared" si="45"/>
        <v>4797.76</v>
      </c>
      <c r="N171" s="11">
        <f t="shared" si="45"/>
        <v>66154.259999999995</v>
      </c>
      <c r="O171" s="11">
        <f t="shared" si="45"/>
        <v>235929.69</v>
      </c>
      <c r="P171" s="11">
        <f t="shared" si="45"/>
        <v>124430.5</v>
      </c>
      <c r="Q171" s="11">
        <f t="shared" si="45"/>
        <v>2411.9899999999998</v>
      </c>
      <c r="R171" s="11">
        <f t="shared" si="45"/>
        <v>9948.7699999999986</v>
      </c>
      <c r="S171" s="11">
        <f t="shared" si="45"/>
        <v>136791.25999999998</v>
      </c>
      <c r="T171" s="11">
        <f t="shared" si="45"/>
        <v>24580</v>
      </c>
      <c r="U171" s="11">
        <f t="shared" si="45"/>
        <v>188289.11000000004</v>
      </c>
      <c r="V171" s="11">
        <f t="shared" si="45"/>
        <v>3667.0099999999998</v>
      </c>
      <c r="W171" s="11">
        <f t="shared" si="45"/>
        <v>42558.879999999997</v>
      </c>
      <c r="X171" s="11">
        <f t="shared" si="45"/>
        <v>234515</v>
      </c>
      <c r="Y171" s="11">
        <f t="shared" si="45"/>
        <v>137836.82</v>
      </c>
      <c r="Z171" s="11">
        <f t="shared" si="45"/>
        <v>3300.74</v>
      </c>
      <c r="AA171" s="11">
        <f t="shared" si="45"/>
        <v>26785.200000000001</v>
      </c>
      <c r="AB171" s="11">
        <f t="shared" si="45"/>
        <v>167922.76</v>
      </c>
    </row>
    <row r="172" spans="1:28" s="12" customForma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s="12" customForma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</row>
    <row r="174" spans="1:28" ht="18" customHeight="1" x14ac:dyDescent="0.25"/>
    <row r="175" spans="1:28" ht="18" customHeight="1" x14ac:dyDescent="0.25"/>
    <row r="178" spans="1:31" ht="15.75" x14ac:dyDescent="0.25">
      <c r="E178" s="13" t="s">
        <v>120</v>
      </c>
      <c r="G178" s="14"/>
      <c r="H178" s="14"/>
      <c r="I178" s="14"/>
      <c r="J178" s="14"/>
      <c r="K178" s="14"/>
      <c r="L178" s="13" t="s">
        <v>122</v>
      </c>
      <c r="M178" s="13"/>
      <c r="O178" s="14"/>
      <c r="Q178" s="14"/>
      <c r="R178" s="13" t="s">
        <v>121</v>
      </c>
      <c r="T178" s="14"/>
      <c r="U178" s="14"/>
      <c r="W178" s="14"/>
      <c r="X178" s="14"/>
      <c r="Y178" s="13" t="s">
        <v>123</v>
      </c>
      <c r="Z178" s="14"/>
      <c r="AA178" s="14"/>
      <c r="AB178" s="14"/>
    </row>
    <row r="179" spans="1:31" ht="15.75" x14ac:dyDescent="0.25">
      <c r="E179" s="13" t="s">
        <v>124</v>
      </c>
      <c r="G179" s="14"/>
      <c r="H179" s="14"/>
      <c r="I179" s="14"/>
      <c r="J179" s="14"/>
      <c r="K179" s="14"/>
      <c r="L179" s="13" t="s">
        <v>124</v>
      </c>
      <c r="M179" s="13"/>
      <c r="O179" s="14"/>
      <c r="Q179" s="14"/>
      <c r="R179" s="13" t="s">
        <v>124</v>
      </c>
      <c r="T179" s="14"/>
      <c r="U179" s="14"/>
      <c r="W179" s="14"/>
      <c r="X179" s="14"/>
      <c r="Y179" s="13" t="s">
        <v>124</v>
      </c>
      <c r="Z179" s="14"/>
      <c r="AA179" s="14"/>
      <c r="AB179" s="14"/>
    </row>
    <row r="183" spans="1:31" ht="32.25" customHeight="1" x14ac:dyDescent="0.55000000000000004">
      <c r="A183" s="75" t="s">
        <v>0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1"/>
      <c r="AD183" s="1"/>
      <c r="AE183" s="1"/>
    </row>
    <row r="184" spans="1:31" ht="21.75" customHeight="1" x14ac:dyDescent="0.4">
      <c r="A184" s="76" t="s">
        <v>1680</v>
      </c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2"/>
      <c r="AD184" s="2"/>
      <c r="AE184" s="2"/>
    </row>
    <row r="185" spans="1:31" s="5" customFormat="1" ht="20.25" customHeight="1" x14ac:dyDescent="0.35">
      <c r="A185" s="3" t="s">
        <v>1</v>
      </c>
      <c r="B185" s="4"/>
      <c r="C185" s="3"/>
      <c r="D185" s="3"/>
      <c r="F185" s="3" t="s">
        <v>811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s="7" customFormat="1" ht="90" x14ac:dyDescent="0.25">
      <c r="A186" s="6" t="s">
        <v>3</v>
      </c>
      <c r="B186" s="6" t="s">
        <v>4</v>
      </c>
      <c r="C186" s="6" t="s">
        <v>5</v>
      </c>
      <c r="D186" s="6" t="s">
        <v>6</v>
      </c>
      <c r="E186" s="6" t="s">
        <v>7</v>
      </c>
      <c r="F186" s="6" t="s">
        <v>8</v>
      </c>
      <c r="G186" s="6" t="s">
        <v>9</v>
      </c>
      <c r="H186" s="6" t="s">
        <v>10</v>
      </c>
      <c r="I186" s="6" t="s">
        <v>11</v>
      </c>
      <c r="J186" s="6" t="s">
        <v>12</v>
      </c>
      <c r="K186" s="6" t="s">
        <v>13</v>
      </c>
      <c r="L186" s="6" t="s">
        <v>14</v>
      </c>
      <c r="M186" s="6" t="s">
        <v>15</v>
      </c>
      <c r="N186" s="6" t="s">
        <v>16</v>
      </c>
      <c r="O186" s="6" t="s">
        <v>17</v>
      </c>
      <c r="P186" s="6" t="s">
        <v>18</v>
      </c>
      <c r="Q186" s="6" t="s">
        <v>19</v>
      </c>
      <c r="R186" s="6" t="s">
        <v>20</v>
      </c>
      <c r="S186" s="6" t="s">
        <v>21</v>
      </c>
      <c r="T186" s="6" t="s">
        <v>22</v>
      </c>
      <c r="U186" s="6" t="s">
        <v>23</v>
      </c>
      <c r="V186" s="6" t="s">
        <v>24</v>
      </c>
      <c r="W186" s="6" t="s">
        <v>25</v>
      </c>
      <c r="X186" s="6" t="s">
        <v>26</v>
      </c>
      <c r="Y186" s="6" t="s">
        <v>27</v>
      </c>
      <c r="Z186" s="6" t="s">
        <v>28</v>
      </c>
      <c r="AA186" s="6" t="s">
        <v>29</v>
      </c>
      <c r="AB186" s="6" t="s">
        <v>30</v>
      </c>
    </row>
    <row r="187" spans="1:31" s="15" customFormat="1" x14ac:dyDescent="0.25">
      <c r="A187" s="17">
        <v>1</v>
      </c>
      <c r="B187" s="17" t="s">
        <v>738</v>
      </c>
      <c r="C187" s="17" t="s">
        <v>739</v>
      </c>
      <c r="D187" s="17" t="s">
        <v>740</v>
      </c>
      <c r="E187" s="17" t="s">
        <v>741</v>
      </c>
      <c r="F187" s="17" t="s">
        <v>35</v>
      </c>
      <c r="G187" s="17" t="s">
        <v>668</v>
      </c>
      <c r="H187" s="17">
        <v>23200</v>
      </c>
      <c r="I187" s="17">
        <v>23150</v>
      </c>
      <c r="J187" s="17">
        <v>50</v>
      </c>
      <c r="K187" s="17" t="s">
        <v>37</v>
      </c>
      <c r="L187" s="18">
        <v>4890.79</v>
      </c>
      <c r="M187" s="18">
        <v>290.49</v>
      </c>
      <c r="N187" s="18">
        <v>311.72000000000003</v>
      </c>
      <c r="O187" s="18">
        <v>5493</v>
      </c>
      <c r="P187" s="18">
        <v>799.93</v>
      </c>
      <c r="Q187" s="18">
        <v>48.57</v>
      </c>
      <c r="R187" s="18">
        <v>22.5</v>
      </c>
      <c r="S187" s="18">
        <v>871</v>
      </c>
      <c r="T187" s="18">
        <v>0</v>
      </c>
      <c r="U187" s="18">
        <v>4890.79</v>
      </c>
      <c r="V187" s="18">
        <v>290.49</v>
      </c>
      <c r="W187" s="18">
        <v>311.72000000000003</v>
      </c>
      <c r="X187" s="18">
        <v>5493</v>
      </c>
      <c r="Y187" s="9">
        <f t="shared" ref="Y187" si="46">L187+P187-U187</f>
        <v>799.93000000000029</v>
      </c>
      <c r="Z187" s="9">
        <f t="shared" ref="Z187" si="47">M187+Q187-V187</f>
        <v>48.569999999999993</v>
      </c>
      <c r="AA187" s="24">
        <f t="shared" ref="AA187" si="48">N187+R187-W187</f>
        <v>22.5</v>
      </c>
      <c r="AB187" s="9">
        <f t="shared" ref="AB187" si="49">O187+S187-X187</f>
        <v>871</v>
      </c>
    </row>
    <row r="188" spans="1:31" s="15" customFormat="1" x14ac:dyDescent="0.25">
      <c r="A188" s="17">
        <v>2</v>
      </c>
      <c r="B188" s="17" t="s">
        <v>742</v>
      </c>
      <c r="C188" s="17" t="s">
        <v>739</v>
      </c>
      <c r="D188" s="17" t="s">
        <v>743</v>
      </c>
      <c r="E188" s="17" t="s">
        <v>744</v>
      </c>
      <c r="F188" s="17" t="s">
        <v>35</v>
      </c>
      <c r="G188" s="17" t="s">
        <v>668</v>
      </c>
      <c r="H188" s="17">
        <v>17602</v>
      </c>
      <c r="I188" s="17">
        <v>16360</v>
      </c>
      <c r="J188" s="17">
        <v>1242</v>
      </c>
      <c r="K188" s="17" t="s">
        <v>37</v>
      </c>
      <c r="L188" s="18">
        <v>22030.23</v>
      </c>
      <c r="M188" s="18">
        <v>456.64</v>
      </c>
      <c r="N188" s="18">
        <v>1713.13</v>
      </c>
      <c r="O188" s="18">
        <v>24200</v>
      </c>
      <c r="P188" s="18">
        <v>7145.17</v>
      </c>
      <c r="Q188" s="18">
        <v>197.93</v>
      </c>
      <c r="R188" s="18">
        <v>558.9</v>
      </c>
      <c r="S188" s="18">
        <v>7902</v>
      </c>
      <c r="T188" s="18">
        <v>0</v>
      </c>
      <c r="U188" s="18">
        <v>22030.23</v>
      </c>
      <c r="V188" s="18">
        <v>456.64</v>
      </c>
      <c r="W188" s="18">
        <v>1713.13</v>
      </c>
      <c r="X188" s="18">
        <v>24200</v>
      </c>
      <c r="Y188" s="9">
        <f t="shared" ref="Y188:Y199" si="50">L188+P188-U188</f>
        <v>7145.1700000000019</v>
      </c>
      <c r="Z188" s="9">
        <f t="shared" ref="Z188:Z199" si="51">M188+Q188-V188</f>
        <v>197.92999999999995</v>
      </c>
      <c r="AA188" s="24">
        <f t="shared" ref="AA188:AA199" si="52">N188+R188-W188</f>
        <v>558.90000000000009</v>
      </c>
      <c r="AB188" s="9">
        <f t="shared" ref="AB188:AB199" si="53">O188+S188-X188</f>
        <v>7902</v>
      </c>
    </row>
    <row r="189" spans="1:31" s="15" customFormat="1" x14ac:dyDescent="0.25">
      <c r="A189" s="17">
        <v>3</v>
      </c>
      <c r="B189" s="17" t="s">
        <v>742</v>
      </c>
      <c r="C189" s="17" t="s">
        <v>739</v>
      </c>
      <c r="D189" s="17" t="s">
        <v>745</v>
      </c>
      <c r="E189" s="17" t="s">
        <v>746</v>
      </c>
      <c r="F189" s="17" t="s">
        <v>35</v>
      </c>
      <c r="G189" s="17" t="s">
        <v>137</v>
      </c>
      <c r="H189" s="17">
        <v>16579</v>
      </c>
      <c r="I189" s="17">
        <v>16579</v>
      </c>
      <c r="J189" s="17">
        <v>0</v>
      </c>
      <c r="K189" s="17" t="s">
        <v>302</v>
      </c>
      <c r="L189" s="18">
        <v>2477.7600000000002</v>
      </c>
      <c r="M189" s="18">
        <v>59.68</v>
      </c>
      <c r="N189" s="18">
        <v>48.56</v>
      </c>
      <c r="O189" s="18">
        <v>2586</v>
      </c>
      <c r="P189" s="18">
        <v>549.96</v>
      </c>
      <c r="Q189" s="18">
        <v>23.04</v>
      </c>
      <c r="R189" s="18">
        <v>0</v>
      </c>
      <c r="S189" s="18">
        <v>573</v>
      </c>
      <c r="T189" s="18">
        <v>0</v>
      </c>
      <c r="U189" s="18">
        <v>2477.7600000000002</v>
      </c>
      <c r="V189" s="18">
        <v>59.68</v>
      </c>
      <c r="W189" s="18">
        <v>48.56</v>
      </c>
      <c r="X189" s="18">
        <v>2586</v>
      </c>
      <c r="Y189" s="9">
        <f t="shared" si="50"/>
        <v>549.96</v>
      </c>
      <c r="Z189" s="9">
        <f t="shared" si="51"/>
        <v>23.04</v>
      </c>
      <c r="AA189" s="24">
        <f t="shared" si="52"/>
        <v>0</v>
      </c>
      <c r="AB189" s="9">
        <f t="shared" si="53"/>
        <v>573</v>
      </c>
    </row>
    <row r="190" spans="1:31" s="15" customFormat="1" x14ac:dyDescent="0.25">
      <c r="A190" s="17">
        <v>4</v>
      </c>
      <c r="B190" s="17" t="s">
        <v>747</v>
      </c>
      <c r="C190" s="17" t="s">
        <v>739</v>
      </c>
      <c r="D190" s="17" t="s">
        <v>748</v>
      </c>
      <c r="E190" s="17" t="s">
        <v>749</v>
      </c>
      <c r="F190" s="17" t="s">
        <v>35</v>
      </c>
      <c r="G190" s="17" t="s">
        <v>750</v>
      </c>
      <c r="H190" s="17">
        <v>81214</v>
      </c>
      <c r="I190" s="17">
        <v>79878</v>
      </c>
      <c r="J190" s="17">
        <v>1336</v>
      </c>
      <c r="K190" s="17" t="s">
        <v>37</v>
      </c>
      <c r="L190" s="18">
        <v>26140.240000000002</v>
      </c>
      <c r="M190" s="18">
        <v>548.84</v>
      </c>
      <c r="N190" s="18">
        <v>2031.92</v>
      </c>
      <c r="O190" s="18">
        <v>28721</v>
      </c>
      <c r="P190" s="18">
        <v>7945.42</v>
      </c>
      <c r="Q190" s="18">
        <v>224.38</v>
      </c>
      <c r="R190" s="18">
        <v>601.20000000000005</v>
      </c>
      <c r="S190" s="18">
        <v>8771</v>
      </c>
      <c r="T190" s="18">
        <v>0</v>
      </c>
      <c r="U190" s="18">
        <v>26140.240000000002</v>
      </c>
      <c r="V190" s="18">
        <v>548.84</v>
      </c>
      <c r="W190" s="18">
        <v>2031.92</v>
      </c>
      <c r="X190" s="18">
        <v>28721</v>
      </c>
      <c r="Y190" s="9">
        <f t="shared" si="50"/>
        <v>7945.4200000000019</v>
      </c>
      <c r="Z190" s="9">
        <f t="shared" si="51"/>
        <v>224.38</v>
      </c>
      <c r="AA190" s="24">
        <f t="shared" si="52"/>
        <v>601.19999999999982</v>
      </c>
      <c r="AB190" s="9">
        <f t="shared" si="53"/>
        <v>8771</v>
      </c>
    </row>
    <row r="191" spans="1:31" s="15" customFormat="1" x14ac:dyDescent="0.25">
      <c r="A191" s="17">
        <v>5</v>
      </c>
      <c r="B191" s="17" t="s">
        <v>742</v>
      </c>
      <c r="C191" s="17" t="s">
        <v>739</v>
      </c>
      <c r="D191" s="17" t="s">
        <v>751</v>
      </c>
      <c r="E191" s="17" t="s">
        <v>752</v>
      </c>
      <c r="F191" s="17" t="s">
        <v>35</v>
      </c>
      <c r="G191" s="17" t="s">
        <v>181</v>
      </c>
      <c r="H191" s="17">
        <v>31178</v>
      </c>
      <c r="I191" s="17">
        <v>30760</v>
      </c>
      <c r="J191" s="17">
        <v>1254</v>
      </c>
      <c r="K191" s="17" t="s">
        <v>37</v>
      </c>
      <c r="L191" s="18">
        <v>14830.48</v>
      </c>
      <c r="M191" s="18">
        <v>326.43</v>
      </c>
      <c r="N191" s="18">
        <v>6427.09</v>
      </c>
      <c r="O191" s="18">
        <v>21584</v>
      </c>
      <c r="P191" s="18">
        <v>7095.14</v>
      </c>
      <c r="Q191" s="18">
        <v>171.56</v>
      </c>
      <c r="R191" s="18">
        <v>564.29999999999995</v>
      </c>
      <c r="S191" s="18">
        <v>7831</v>
      </c>
      <c r="T191" s="18">
        <v>0</v>
      </c>
      <c r="U191" s="18">
        <v>14830.48</v>
      </c>
      <c r="V191" s="18">
        <v>326.43</v>
      </c>
      <c r="W191" s="18">
        <v>6427.09</v>
      </c>
      <c r="X191" s="18">
        <v>21584</v>
      </c>
      <c r="Y191" s="9">
        <f t="shared" si="50"/>
        <v>7095.1399999999994</v>
      </c>
      <c r="Z191" s="9">
        <f t="shared" si="51"/>
        <v>171.56</v>
      </c>
      <c r="AA191" s="24">
        <f t="shared" si="52"/>
        <v>564.30000000000018</v>
      </c>
      <c r="AB191" s="9">
        <f t="shared" si="53"/>
        <v>7831</v>
      </c>
    </row>
    <row r="192" spans="1:31" s="15" customFormat="1" x14ac:dyDescent="0.25">
      <c r="A192" s="17">
        <v>6</v>
      </c>
      <c r="B192" s="17" t="s">
        <v>753</v>
      </c>
      <c r="C192" s="17" t="s">
        <v>739</v>
      </c>
      <c r="D192" s="17" t="s">
        <v>754</v>
      </c>
      <c r="E192" s="17" t="s">
        <v>755</v>
      </c>
      <c r="F192" s="17" t="s">
        <v>35</v>
      </c>
      <c r="G192" s="17" t="s">
        <v>750</v>
      </c>
      <c r="H192" s="17">
        <v>25967</v>
      </c>
      <c r="I192" s="17">
        <v>25500</v>
      </c>
      <c r="J192" s="17">
        <v>1401</v>
      </c>
      <c r="K192" s="17" t="s">
        <v>37</v>
      </c>
      <c r="L192" s="18">
        <v>-18412.25</v>
      </c>
      <c r="M192" s="18">
        <v>242</v>
      </c>
      <c r="N192" s="18">
        <v>8154.25</v>
      </c>
      <c r="O192" s="18">
        <v>-10016</v>
      </c>
      <c r="P192" s="18">
        <v>8214.5499999999993</v>
      </c>
      <c r="Q192" s="18">
        <v>0</v>
      </c>
      <c r="R192" s="18">
        <v>630.45000000000005</v>
      </c>
      <c r="S192" s="18">
        <v>8845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9">
        <v>8845</v>
      </c>
      <c r="Z192" s="9">
        <v>0</v>
      </c>
      <c r="AA192" s="24">
        <v>0</v>
      </c>
      <c r="AB192" s="9">
        <v>8845</v>
      </c>
    </row>
    <row r="193" spans="1:28" s="15" customFormat="1" x14ac:dyDescent="0.25">
      <c r="A193" s="17">
        <v>7</v>
      </c>
      <c r="B193" s="17" t="s">
        <v>738</v>
      </c>
      <c r="C193" s="17" t="s">
        <v>739</v>
      </c>
      <c r="D193" s="17" t="s">
        <v>759</v>
      </c>
      <c r="E193" s="17" t="s">
        <v>760</v>
      </c>
      <c r="F193" s="17" t="s">
        <v>35</v>
      </c>
      <c r="G193" s="17" t="s">
        <v>750</v>
      </c>
      <c r="H193" s="17">
        <v>47753</v>
      </c>
      <c r="I193" s="17">
        <v>44652</v>
      </c>
      <c r="J193" s="17">
        <v>3101</v>
      </c>
      <c r="K193" s="17" t="s">
        <v>37</v>
      </c>
      <c r="L193" s="18">
        <v>55174.69</v>
      </c>
      <c r="M193" s="18">
        <v>1093.6300000000001</v>
      </c>
      <c r="N193" s="18">
        <v>4811.68</v>
      </c>
      <c r="O193" s="18">
        <v>61080</v>
      </c>
      <c r="P193" s="18">
        <v>16165.03</v>
      </c>
      <c r="Q193" s="18">
        <v>500.52</v>
      </c>
      <c r="R193" s="18">
        <v>1395.45</v>
      </c>
      <c r="S193" s="18">
        <v>18061</v>
      </c>
      <c r="T193" s="18">
        <v>0</v>
      </c>
      <c r="U193" s="18">
        <v>55174.69</v>
      </c>
      <c r="V193" s="18">
        <v>1093.6300000000001</v>
      </c>
      <c r="W193" s="18">
        <v>5404.68</v>
      </c>
      <c r="X193" s="18">
        <v>61673</v>
      </c>
      <c r="Y193" s="9">
        <f t="shared" si="50"/>
        <v>16165.029999999999</v>
      </c>
      <c r="Z193" s="9">
        <f t="shared" si="51"/>
        <v>500.52</v>
      </c>
      <c r="AA193" s="24">
        <f t="shared" si="52"/>
        <v>802.44999999999982</v>
      </c>
      <c r="AB193" s="9">
        <f t="shared" si="53"/>
        <v>17468</v>
      </c>
    </row>
    <row r="194" spans="1:28" s="15" customFormat="1" x14ac:dyDescent="0.25">
      <c r="A194" s="17">
        <v>8</v>
      </c>
      <c r="B194" s="17" t="s">
        <v>753</v>
      </c>
      <c r="C194" s="17" t="s">
        <v>739</v>
      </c>
      <c r="D194" s="17" t="s">
        <v>761</v>
      </c>
      <c r="E194" s="17" t="s">
        <v>762</v>
      </c>
      <c r="F194" s="17" t="s">
        <v>35</v>
      </c>
      <c r="G194" s="17" t="s">
        <v>215</v>
      </c>
      <c r="H194" s="17">
        <v>37059</v>
      </c>
      <c r="I194" s="17">
        <v>36710</v>
      </c>
      <c r="J194" s="17">
        <v>349</v>
      </c>
      <c r="K194" s="17" t="s">
        <v>37</v>
      </c>
      <c r="L194" s="18">
        <v>18016.55</v>
      </c>
      <c r="M194" s="18">
        <v>452.3</v>
      </c>
      <c r="N194" s="18">
        <v>1354.15</v>
      </c>
      <c r="O194" s="18">
        <v>19823</v>
      </c>
      <c r="P194" s="18">
        <v>2872.7</v>
      </c>
      <c r="Q194" s="18">
        <v>167.25</v>
      </c>
      <c r="R194" s="18">
        <v>157.05000000000001</v>
      </c>
      <c r="S194" s="18">
        <v>3197</v>
      </c>
      <c r="T194" s="18">
        <v>0</v>
      </c>
      <c r="U194" s="18">
        <v>18016.55</v>
      </c>
      <c r="V194" s="18">
        <v>452.3</v>
      </c>
      <c r="W194" s="18">
        <v>1354.15</v>
      </c>
      <c r="X194" s="18">
        <v>19823</v>
      </c>
      <c r="Y194" s="9">
        <f t="shared" si="50"/>
        <v>2872.7000000000007</v>
      </c>
      <c r="Z194" s="9">
        <f t="shared" si="51"/>
        <v>167.24999999999994</v>
      </c>
      <c r="AA194" s="24">
        <f t="shared" si="52"/>
        <v>157.04999999999995</v>
      </c>
      <c r="AB194" s="9">
        <f t="shared" si="53"/>
        <v>3197</v>
      </c>
    </row>
    <row r="195" spans="1:28" s="15" customFormat="1" x14ac:dyDescent="0.25">
      <c r="A195" s="17">
        <v>9</v>
      </c>
      <c r="B195" s="17" t="s">
        <v>747</v>
      </c>
      <c r="C195" s="17" t="s">
        <v>739</v>
      </c>
      <c r="D195" s="17" t="s">
        <v>763</v>
      </c>
      <c r="E195" s="17" t="s">
        <v>764</v>
      </c>
      <c r="F195" s="17" t="s">
        <v>35</v>
      </c>
      <c r="G195" s="17" t="s">
        <v>218</v>
      </c>
      <c r="H195" s="17">
        <v>55</v>
      </c>
      <c r="I195" s="17">
        <v>55</v>
      </c>
      <c r="J195" s="17">
        <v>0</v>
      </c>
      <c r="K195" s="17" t="s">
        <v>302</v>
      </c>
      <c r="L195" s="18">
        <v>4813.95</v>
      </c>
      <c r="M195" s="18">
        <v>122.55</v>
      </c>
      <c r="N195" s="18">
        <v>24.5</v>
      </c>
      <c r="O195" s="18">
        <v>4961</v>
      </c>
      <c r="P195" s="18">
        <v>852.05</v>
      </c>
      <c r="Q195" s="18">
        <v>44.95</v>
      </c>
      <c r="R195" s="18">
        <v>0</v>
      </c>
      <c r="S195" s="18">
        <v>897</v>
      </c>
      <c r="T195" s="18">
        <v>0</v>
      </c>
      <c r="U195" s="18">
        <v>4813.95</v>
      </c>
      <c r="V195" s="18">
        <v>122.55</v>
      </c>
      <c r="W195" s="18">
        <v>24.5</v>
      </c>
      <c r="X195" s="18">
        <v>4961</v>
      </c>
      <c r="Y195" s="9">
        <f t="shared" si="50"/>
        <v>852.05000000000018</v>
      </c>
      <c r="Z195" s="9">
        <f t="shared" si="51"/>
        <v>44.95</v>
      </c>
      <c r="AA195" s="24">
        <f t="shared" si="52"/>
        <v>0</v>
      </c>
      <c r="AB195" s="9">
        <f t="shared" si="53"/>
        <v>897</v>
      </c>
    </row>
    <row r="196" spans="1:28" s="15" customFormat="1" x14ac:dyDescent="0.25">
      <c r="A196" s="17">
        <v>10</v>
      </c>
      <c r="B196" s="17" t="s">
        <v>742</v>
      </c>
      <c r="C196" s="17" t="s">
        <v>739</v>
      </c>
      <c r="D196" s="17" t="s">
        <v>765</v>
      </c>
      <c r="E196" s="17" t="s">
        <v>766</v>
      </c>
      <c r="F196" s="17" t="s">
        <v>35</v>
      </c>
      <c r="G196" s="17" t="s">
        <v>218</v>
      </c>
      <c r="H196" s="17">
        <v>80542</v>
      </c>
      <c r="I196" s="17">
        <v>78636</v>
      </c>
      <c r="J196" s="17">
        <v>1906</v>
      </c>
      <c r="K196" s="17" t="s">
        <v>37</v>
      </c>
      <c r="L196" s="18">
        <v>35910.839999999997</v>
      </c>
      <c r="M196" s="18">
        <v>956.05</v>
      </c>
      <c r="N196" s="18">
        <v>2909.11</v>
      </c>
      <c r="O196" s="18">
        <v>39776</v>
      </c>
      <c r="P196" s="18">
        <v>10877.96</v>
      </c>
      <c r="Q196" s="18">
        <v>329.34</v>
      </c>
      <c r="R196" s="18">
        <v>857.7</v>
      </c>
      <c r="S196" s="18">
        <v>12065</v>
      </c>
      <c r="T196" s="18">
        <v>0</v>
      </c>
      <c r="U196" s="18">
        <v>35910.839999999997</v>
      </c>
      <c r="V196" s="18">
        <v>956.05</v>
      </c>
      <c r="W196" s="18">
        <v>2909.11</v>
      </c>
      <c r="X196" s="18">
        <v>39776</v>
      </c>
      <c r="Y196" s="9">
        <f t="shared" si="50"/>
        <v>10877.96</v>
      </c>
      <c r="Z196" s="9">
        <f t="shared" si="51"/>
        <v>329.33999999999992</v>
      </c>
      <c r="AA196" s="24">
        <f t="shared" si="52"/>
        <v>857.70000000000027</v>
      </c>
      <c r="AB196" s="9">
        <f t="shared" si="53"/>
        <v>12065</v>
      </c>
    </row>
    <row r="197" spans="1:28" s="15" customFormat="1" x14ac:dyDescent="0.25">
      <c r="A197" s="17">
        <v>11</v>
      </c>
      <c r="B197" s="17" t="s">
        <v>747</v>
      </c>
      <c r="C197" s="17" t="s">
        <v>739</v>
      </c>
      <c r="D197" s="17" t="s">
        <v>767</v>
      </c>
      <c r="E197" s="17" t="s">
        <v>768</v>
      </c>
      <c r="F197" s="17" t="s">
        <v>35</v>
      </c>
      <c r="G197" s="17" t="s">
        <v>264</v>
      </c>
      <c r="H197" s="17">
        <v>29198</v>
      </c>
      <c r="I197" s="17">
        <v>29198</v>
      </c>
      <c r="J197" s="17">
        <v>957</v>
      </c>
      <c r="K197" s="17" t="s">
        <v>769</v>
      </c>
      <c r="L197" s="18">
        <v>15322.25</v>
      </c>
      <c r="M197" s="18">
        <v>204.08</v>
      </c>
      <c r="N197" s="18">
        <v>1179.67</v>
      </c>
      <c r="O197" s="18">
        <v>16706</v>
      </c>
      <c r="P197" s="18">
        <v>5637.86</v>
      </c>
      <c r="Q197" s="18">
        <v>137.49</v>
      </c>
      <c r="R197" s="18">
        <v>430.65</v>
      </c>
      <c r="S197" s="18">
        <v>6206</v>
      </c>
      <c r="T197" s="18">
        <v>0</v>
      </c>
      <c r="U197" s="18">
        <v>15322.25</v>
      </c>
      <c r="V197" s="18">
        <v>204.08</v>
      </c>
      <c r="W197" s="18">
        <v>1179.67</v>
      </c>
      <c r="X197" s="18">
        <v>16706</v>
      </c>
      <c r="Y197" s="9">
        <f t="shared" si="50"/>
        <v>5637.8600000000006</v>
      </c>
      <c r="Z197" s="9">
        <f t="shared" si="51"/>
        <v>137.49000000000004</v>
      </c>
      <c r="AA197" s="24">
        <f t="shared" si="52"/>
        <v>430.65000000000009</v>
      </c>
      <c r="AB197" s="9">
        <f t="shared" si="53"/>
        <v>6206</v>
      </c>
    </row>
    <row r="198" spans="1:28" s="15" customFormat="1" x14ac:dyDescent="0.25">
      <c r="A198" s="17">
        <v>12</v>
      </c>
      <c r="B198" s="17" t="s">
        <v>747</v>
      </c>
      <c r="C198" s="17" t="s">
        <v>739</v>
      </c>
      <c r="D198" s="17" t="s">
        <v>1651</v>
      </c>
      <c r="E198" s="17" t="s">
        <v>1652</v>
      </c>
      <c r="F198" s="17" t="s">
        <v>35</v>
      </c>
      <c r="G198" s="17" t="s">
        <v>284</v>
      </c>
      <c r="H198" s="17">
        <v>201</v>
      </c>
      <c r="I198" s="17">
        <v>198</v>
      </c>
      <c r="J198" s="17">
        <v>3</v>
      </c>
      <c r="K198" s="17" t="s">
        <v>37</v>
      </c>
      <c r="L198" s="18">
        <v>561.51</v>
      </c>
      <c r="M198" s="18">
        <v>27.92</v>
      </c>
      <c r="N198" s="18">
        <v>3.57</v>
      </c>
      <c r="O198" s="18">
        <v>593</v>
      </c>
      <c r="P198" s="18">
        <v>317.39</v>
      </c>
      <c r="Q198" s="18">
        <v>4.26</v>
      </c>
      <c r="R198" s="18">
        <v>1.35</v>
      </c>
      <c r="S198" s="18">
        <v>323</v>
      </c>
      <c r="T198" s="18">
        <v>0</v>
      </c>
      <c r="U198" s="18">
        <v>878.9</v>
      </c>
      <c r="V198" s="18">
        <v>32.18</v>
      </c>
      <c r="W198" s="18">
        <v>4.92</v>
      </c>
      <c r="X198" s="18">
        <v>916</v>
      </c>
      <c r="Y198" s="9">
        <f t="shared" si="50"/>
        <v>0</v>
      </c>
      <c r="Z198" s="9">
        <f t="shared" si="51"/>
        <v>0</v>
      </c>
      <c r="AA198" s="24">
        <f t="shared" si="52"/>
        <v>0</v>
      </c>
      <c r="AB198" s="9">
        <f t="shared" si="53"/>
        <v>0</v>
      </c>
    </row>
    <row r="199" spans="1:28" s="15" customFormat="1" x14ac:dyDescent="0.25">
      <c r="A199" s="17">
        <v>13</v>
      </c>
      <c r="B199" s="17" t="s">
        <v>753</v>
      </c>
      <c r="C199" s="17" t="s">
        <v>739</v>
      </c>
      <c r="D199" s="17" t="s">
        <v>770</v>
      </c>
      <c r="E199" s="17" t="s">
        <v>771</v>
      </c>
      <c r="F199" s="17" t="s">
        <v>35</v>
      </c>
      <c r="G199" s="17" t="s">
        <v>114</v>
      </c>
      <c r="H199" s="17">
        <v>54051</v>
      </c>
      <c r="I199" s="17">
        <v>52240</v>
      </c>
      <c r="J199" s="17">
        <v>1811</v>
      </c>
      <c r="K199" s="17" t="s">
        <v>37</v>
      </c>
      <c r="L199" s="18">
        <v>36743.15</v>
      </c>
      <c r="M199" s="18">
        <v>1153.3499999999999</v>
      </c>
      <c r="N199" s="18">
        <v>3114.5</v>
      </c>
      <c r="O199" s="18">
        <v>41011</v>
      </c>
      <c r="P199" s="18">
        <v>9879.9</v>
      </c>
      <c r="Q199" s="18">
        <v>345.15</v>
      </c>
      <c r="R199" s="18">
        <v>814.95</v>
      </c>
      <c r="S199" s="18">
        <v>11040</v>
      </c>
      <c r="T199" s="18">
        <v>0</v>
      </c>
      <c r="U199" s="18">
        <v>36743.15</v>
      </c>
      <c r="V199" s="18">
        <v>1153.3499999999999</v>
      </c>
      <c r="W199" s="18">
        <v>3114.5</v>
      </c>
      <c r="X199" s="18">
        <v>41011</v>
      </c>
      <c r="Y199" s="9">
        <f t="shared" si="50"/>
        <v>9879.9000000000015</v>
      </c>
      <c r="Z199" s="9">
        <f t="shared" si="51"/>
        <v>345.15000000000009</v>
      </c>
      <c r="AA199" s="24">
        <f t="shared" si="52"/>
        <v>814.94999999999982</v>
      </c>
      <c r="AB199" s="9">
        <f t="shared" si="53"/>
        <v>11040</v>
      </c>
    </row>
    <row r="200" spans="1:28" s="22" customFormat="1" x14ac:dyDescent="0.25">
      <c r="A200" s="19"/>
      <c r="B200" s="19"/>
      <c r="C200" s="19"/>
      <c r="D200" s="19"/>
      <c r="E200" s="10" t="s">
        <v>71</v>
      </c>
      <c r="F200" s="19"/>
      <c r="G200" s="19"/>
      <c r="H200" s="19"/>
      <c r="I200" s="19"/>
      <c r="J200" s="19">
        <f>SUM(J187:J199)</f>
        <v>13410</v>
      </c>
      <c r="K200" s="19"/>
      <c r="L200" s="20">
        <f t="shared" ref="L200:AB200" si="54">SUM(L187:L199)</f>
        <v>218500.19</v>
      </c>
      <c r="M200" s="20">
        <f t="shared" si="54"/>
        <v>5933.9600000000009</v>
      </c>
      <c r="N200" s="20">
        <f t="shared" si="54"/>
        <v>32083.85</v>
      </c>
      <c r="O200" s="20">
        <f t="shared" si="54"/>
        <v>256518</v>
      </c>
      <c r="P200" s="20">
        <f t="shared" si="54"/>
        <v>78353.06</v>
      </c>
      <c r="Q200" s="20">
        <f t="shared" si="54"/>
        <v>2194.44</v>
      </c>
      <c r="R200" s="20">
        <f t="shared" si="54"/>
        <v>6034.5</v>
      </c>
      <c r="S200" s="20">
        <f t="shared" si="54"/>
        <v>86582</v>
      </c>
      <c r="T200" s="20">
        <f t="shared" si="54"/>
        <v>0</v>
      </c>
      <c r="U200" s="20">
        <f t="shared" si="54"/>
        <v>237229.83</v>
      </c>
      <c r="V200" s="20">
        <f t="shared" si="54"/>
        <v>5696.2200000000012</v>
      </c>
      <c r="W200" s="20">
        <f t="shared" si="54"/>
        <v>24523.949999999997</v>
      </c>
      <c r="X200" s="20">
        <f t="shared" si="54"/>
        <v>267450</v>
      </c>
      <c r="Y200" s="20">
        <f t="shared" si="54"/>
        <v>78666.12</v>
      </c>
      <c r="Z200" s="20">
        <f t="shared" si="54"/>
        <v>2190.1800000000003</v>
      </c>
      <c r="AA200" s="20">
        <f t="shared" si="54"/>
        <v>4809.7</v>
      </c>
      <c r="AB200" s="20">
        <f t="shared" si="54"/>
        <v>85666</v>
      </c>
    </row>
    <row r="201" spans="1:28" s="15" customFormat="1" x14ac:dyDescent="0.25">
      <c r="A201" s="17">
        <v>1</v>
      </c>
      <c r="B201" s="17" t="s">
        <v>738</v>
      </c>
      <c r="C201" s="17" t="s">
        <v>739</v>
      </c>
      <c r="D201" s="17" t="s">
        <v>772</v>
      </c>
      <c r="E201" s="17" t="s">
        <v>773</v>
      </c>
      <c r="F201" s="17" t="s">
        <v>75</v>
      </c>
      <c r="G201" s="17" t="s">
        <v>76</v>
      </c>
      <c r="H201" s="17">
        <v>3221</v>
      </c>
      <c r="I201" s="17">
        <v>3132</v>
      </c>
      <c r="J201" s="17">
        <v>89</v>
      </c>
      <c r="K201" s="17" t="s">
        <v>37</v>
      </c>
      <c r="L201" s="18">
        <v>3942.19</v>
      </c>
      <c r="M201" s="18">
        <v>97.49</v>
      </c>
      <c r="N201" s="18">
        <v>591.32000000000005</v>
      </c>
      <c r="O201" s="18">
        <v>4631</v>
      </c>
      <c r="P201" s="18">
        <v>873.01</v>
      </c>
      <c r="Q201" s="18">
        <v>40.72</v>
      </c>
      <c r="R201" s="18">
        <v>53.27</v>
      </c>
      <c r="S201" s="18">
        <v>967</v>
      </c>
      <c r="T201" s="18">
        <v>0</v>
      </c>
      <c r="U201" s="18">
        <v>3942.19</v>
      </c>
      <c r="V201" s="18">
        <v>97.49</v>
      </c>
      <c r="W201" s="18">
        <v>591.32000000000005</v>
      </c>
      <c r="X201" s="18">
        <v>4631</v>
      </c>
      <c r="Y201" s="18">
        <v>873.01</v>
      </c>
      <c r="Z201" s="18">
        <v>40.72</v>
      </c>
      <c r="AA201" s="18">
        <v>53.27</v>
      </c>
      <c r="AB201" s="18">
        <v>967</v>
      </c>
    </row>
    <row r="202" spans="1:28" s="15" customFormat="1" x14ac:dyDescent="0.25">
      <c r="A202" s="17">
        <v>2</v>
      </c>
      <c r="B202" s="17" t="s">
        <v>742</v>
      </c>
      <c r="C202" s="17" t="s">
        <v>739</v>
      </c>
      <c r="D202" s="17" t="s">
        <v>774</v>
      </c>
      <c r="E202" s="17" t="s">
        <v>775</v>
      </c>
      <c r="F202" s="17" t="s">
        <v>75</v>
      </c>
      <c r="G202" s="17" t="s">
        <v>76</v>
      </c>
      <c r="H202" s="17">
        <v>7716</v>
      </c>
      <c r="I202" s="17">
        <v>7672</v>
      </c>
      <c r="J202" s="17">
        <v>44</v>
      </c>
      <c r="K202" s="17" t="s">
        <v>37</v>
      </c>
      <c r="L202" s="18">
        <v>2548.9899999999998</v>
      </c>
      <c r="M202" s="18">
        <v>57.62</v>
      </c>
      <c r="N202" s="18">
        <v>471.39</v>
      </c>
      <c r="O202" s="18">
        <v>3078</v>
      </c>
      <c r="P202" s="18">
        <v>511.61</v>
      </c>
      <c r="Q202" s="18">
        <v>27.06</v>
      </c>
      <c r="R202" s="18">
        <v>26.33</v>
      </c>
      <c r="S202" s="18">
        <v>565</v>
      </c>
      <c r="T202" s="18">
        <v>0</v>
      </c>
      <c r="U202" s="18">
        <v>2548.9899999999998</v>
      </c>
      <c r="V202" s="18">
        <v>57.62</v>
      </c>
      <c r="W202" s="18">
        <v>471.39</v>
      </c>
      <c r="X202" s="18">
        <v>3078</v>
      </c>
      <c r="Y202" s="18">
        <v>511.61</v>
      </c>
      <c r="Z202" s="18">
        <v>27.06</v>
      </c>
      <c r="AA202" s="18">
        <v>26.33</v>
      </c>
      <c r="AB202" s="18">
        <v>565</v>
      </c>
    </row>
    <row r="203" spans="1:28" s="15" customFormat="1" x14ac:dyDescent="0.25">
      <c r="A203" s="17">
        <v>3</v>
      </c>
      <c r="B203" s="17" t="s">
        <v>753</v>
      </c>
      <c r="C203" s="17" t="s">
        <v>739</v>
      </c>
      <c r="D203" s="17" t="s">
        <v>776</v>
      </c>
      <c r="E203" s="17" t="s">
        <v>777</v>
      </c>
      <c r="F203" s="17" t="s">
        <v>75</v>
      </c>
      <c r="G203" s="17" t="s">
        <v>76</v>
      </c>
      <c r="H203" s="17">
        <v>4690</v>
      </c>
      <c r="I203" s="17">
        <v>4609</v>
      </c>
      <c r="J203" s="17">
        <v>81</v>
      </c>
      <c r="K203" s="17" t="s">
        <v>37</v>
      </c>
      <c r="L203" s="18">
        <v>2607.4</v>
      </c>
      <c r="M203" s="18">
        <v>129.41</v>
      </c>
      <c r="N203" s="18">
        <v>175.19</v>
      </c>
      <c r="O203" s="18">
        <v>2912</v>
      </c>
      <c r="P203" s="18">
        <v>789.11</v>
      </c>
      <c r="Q203" s="18">
        <v>23.41</v>
      </c>
      <c r="R203" s="18">
        <v>48.48</v>
      </c>
      <c r="S203" s="18">
        <v>861</v>
      </c>
      <c r="T203" s="18">
        <v>0</v>
      </c>
      <c r="U203" s="18">
        <v>2607.4</v>
      </c>
      <c r="V203" s="18">
        <v>129.41</v>
      </c>
      <c r="W203" s="18">
        <v>175.19</v>
      </c>
      <c r="X203" s="18">
        <v>2912</v>
      </c>
      <c r="Y203" s="18">
        <v>789.11</v>
      </c>
      <c r="Z203" s="18">
        <v>23.41</v>
      </c>
      <c r="AA203" s="18">
        <v>48.48</v>
      </c>
      <c r="AB203" s="18">
        <v>861</v>
      </c>
    </row>
    <row r="204" spans="1:28" s="15" customFormat="1" x14ac:dyDescent="0.25">
      <c r="A204" s="17">
        <v>4</v>
      </c>
      <c r="B204" s="17" t="s">
        <v>738</v>
      </c>
      <c r="C204" s="17" t="s">
        <v>739</v>
      </c>
      <c r="D204" s="17" t="s">
        <v>778</v>
      </c>
      <c r="E204" s="17" t="s">
        <v>779</v>
      </c>
      <c r="F204" s="17" t="s">
        <v>75</v>
      </c>
      <c r="G204" s="17" t="s">
        <v>76</v>
      </c>
      <c r="H204" s="17">
        <v>3020</v>
      </c>
      <c r="I204" s="17">
        <v>2948</v>
      </c>
      <c r="J204" s="17">
        <v>72</v>
      </c>
      <c r="K204" s="17" t="s">
        <v>37</v>
      </c>
      <c r="L204" s="18">
        <v>5792.74</v>
      </c>
      <c r="M204" s="18">
        <v>209.61</v>
      </c>
      <c r="N204" s="18">
        <v>435.65</v>
      </c>
      <c r="O204" s="18">
        <v>6438</v>
      </c>
      <c r="P204" s="18">
        <v>822.56</v>
      </c>
      <c r="Q204" s="18">
        <v>58.35</v>
      </c>
      <c r="R204" s="18">
        <v>43.09</v>
      </c>
      <c r="S204" s="18">
        <v>924</v>
      </c>
      <c r="T204" s="18">
        <v>0</v>
      </c>
      <c r="U204" s="18">
        <v>5792.74</v>
      </c>
      <c r="V204" s="18">
        <v>209.61</v>
      </c>
      <c r="W204" s="18">
        <v>435.65</v>
      </c>
      <c r="X204" s="18">
        <v>6438</v>
      </c>
      <c r="Y204" s="18">
        <v>822.56</v>
      </c>
      <c r="Z204" s="18">
        <v>58.35</v>
      </c>
      <c r="AA204" s="18">
        <v>43.09</v>
      </c>
      <c r="AB204" s="18">
        <v>924</v>
      </c>
    </row>
    <row r="205" spans="1:28" s="15" customFormat="1" x14ac:dyDescent="0.25">
      <c r="A205" s="17">
        <v>5</v>
      </c>
      <c r="B205" s="17" t="s">
        <v>738</v>
      </c>
      <c r="C205" s="17" t="s">
        <v>739</v>
      </c>
      <c r="D205" s="17" t="s">
        <v>780</v>
      </c>
      <c r="E205" s="17" t="s">
        <v>781</v>
      </c>
      <c r="F205" s="17" t="s">
        <v>75</v>
      </c>
      <c r="G205" s="17" t="s">
        <v>76</v>
      </c>
      <c r="H205" s="17">
        <v>7341</v>
      </c>
      <c r="I205" s="17">
        <v>6987</v>
      </c>
      <c r="J205" s="17">
        <v>354</v>
      </c>
      <c r="K205" s="17" t="s">
        <v>37</v>
      </c>
      <c r="L205" s="18">
        <v>12942.37</v>
      </c>
      <c r="M205" s="18">
        <v>258.94</v>
      </c>
      <c r="N205" s="18">
        <v>1517.69</v>
      </c>
      <c r="O205" s="18">
        <v>14719</v>
      </c>
      <c r="P205" s="18">
        <v>2603.64</v>
      </c>
      <c r="Q205" s="18">
        <v>127.49</v>
      </c>
      <c r="R205" s="18">
        <v>211.87</v>
      </c>
      <c r="S205" s="18">
        <v>2943</v>
      </c>
      <c r="T205" s="18">
        <v>0</v>
      </c>
      <c r="U205" s="18">
        <v>12942.37</v>
      </c>
      <c r="V205" s="18">
        <v>258.94</v>
      </c>
      <c r="W205" s="18">
        <v>1517.69</v>
      </c>
      <c r="X205" s="18">
        <v>14719</v>
      </c>
      <c r="Y205" s="18">
        <v>2603.64</v>
      </c>
      <c r="Z205" s="18">
        <v>127.49</v>
      </c>
      <c r="AA205" s="18">
        <v>211.87</v>
      </c>
      <c r="AB205" s="18">
        <v>2943</v>
      </c>
    </row>
    <row r="206" spans="1:28" s="15" customFormat="1" x14ac:dyDescent="0.25">
      <c r="A206" s="17">
        <v>6</v>
      </c>
      <c r="B206" s="17" t="s">
        <v>747</v>
      </c>
      <c r="C206" s="17" t="s">
        <v>739</v>
      </c>
      <c r="D206" s="17" t="s">
        <v>782</v>
      </c>
      <c r="E206" s="17" t="s">
        <v>783</v>
      </c>
      <c r="F206" s="17" t="s">
        <v>75</v>
      </c>
      <c r="G206" s="17" t="s">
        <v>76</v>
      </c>
      <c r="H206" s="17">
        <v>7350</v>
      </c>
      <c r="I206" s="17">
        <v>7350</v>
      </c>
      <c r="J206" s="17">
        <v>0</v>
      </c>
      <c r="K206" s="17" t="s">
        <v>302</v>
      </c>
      <c r="L206" s="18">
        <v>1570.6</v>
      </c>
      <c r="M206" s="18">
        <v>42.36</v>
      </c>
      <c r="N206" s="18">
        <v>56.04</v>
      </c>
      <c r="O206" s="18">
        <v>1669</v>
      </c>
      <c r="P206" s="18">
        <v>280.89</v>
      </c>
      <c r="Q206" s="18">
        <v>15.11</v>
      </c>
      <c r="R206" s="18">
        <v>0</v>
      </c>
      <c r="S206" s="18">
        <v>296</v>
      </c>
      <c r="T206" s="18">
        <v>0</v>
      </c>
      <c r="U206" s="18">
        <v>1570.6</v>
      </c>
      <c r="V206" s="18">
        <v>42.36</v>
      </c>
      <c r="W206" s="18">
        <v>56.04</v>
      </c>
      <c r="X206" s="18">
        <v>1669</v>
      </c>
      <c r="Y206" s="18">
        <v>280.89</v>
      </c>
      <c r="Z206" s="18">
        <v>15.11</v>
      </c>
      <c r="AA206" s="18">
        <v>0</v>
      </c>
      <c r="AB206" s="18">
        <v>296</v>
      </c>
    </row>
    <row r="207" spans="1:28" s="15" customFormat="1" x14ac:dyDescent="0.25">
      <c r="A207" s="17">
        <v>7</v>
      </c>
      <c r="B207" s="17" t="s">
        <v>742</v>
      </c>
      <c r="C207" s="17" t="s">
        <v>739</v>
      </c>
      <c r="D207" s="17" t="s">
        <v>784</v>
      </c>
      <c r="E207" s="17" t="s">
        <v>785</v>
      </c>
      <c r="F207" s="17" t="s">
        <v>75</v>
      </c>
      <c r="G207" s="17" t="s">
        <v>76</v>
      </c>
      <c r="H207" s="17">
        <v>4448</v>
      </c>
      <c r="I207" s="17">
        <v>4227</v>
      </c>
      <c r="J207" s="17">
        <v>221</v>
      </c>
      <c r="K207" s="17" t="s">
        <v>37</v>
      </c>
      <c r="L207" s="18">
        <v>8072.03</v>
      </c>
      <c r="M207" s="18">
        <v>208.44</v>
      </c>
      <c r="N207" s="18">
        <v>1352.53</v>
      </c>
      <c r="O207" s="18">
        <v>9633</v>
      </c>
      <c r="P207" s="18">
        <v>1719.79</v>
      </c>
      <c r="Q207" s="18">
        <v>85.94</v>
      </c>
      <c r="R207" s="18">
        <v>132.27000000000001</v>
      </c>
      <c r="S207" s="18">
        <v>1938</v>
      </c>
      <c r="T207" s="18">
        <v>0</v>
      </c>
      <c r="U207" s="18">
        <v>8072.03</v>
      </c>
      <c r="V207" s="18">
        <v>208.44</v>
      </c>
      <c r="W207" s="18">
        <v>1352.53</v>
      </c>
      <c r="X207" s="18">
        <v>9633</v>
      </c>
      <c r="Y207" s="18">
        <v>1719.79</v>
      </c>
      <c r="Z207" s="18">
        <v>85.94</v>
      </c>
      <c r="AA207" s="18">
        <v>132.27000000000001</v>
      </c>
      <c r="AB207" s="18">
        <v>1938</v>
      </c>
    </row>
    <row r="208" spans="1:28" s="15" customFormat="1" x14ac:dyDescent="0.25">
      <c r="A208" s="17">
        <v>8</v>
      </c>
      <c r="B208" s="17" t="s">
        <v>747</v>
      </c>
      <c r="C208" s="17" t="s">
        <v>739</v>
      </c>
      <c r="D208" s="17" t="s">
        <v>786</v>
      </c>
      <c r="E208" s="17" t="s">
        <v>787</v>
      </c>
      <c r="F208" s="17" t="s">
        <v>75</v>
      </c>
      <c r="G208" s="17" t="s">
        <v>76</v>
      </c>
      <c r="H208" s="17">
        <v>8625</v>
      </c>
      <c r="I208" s="17">
        <v>8586</v>
      </c>
      <c r="J208" s="17">
        <v>39</v>
      </c>
      <c r="K208" s="17" t="s">
        <v>37</v>
      </c>
      <c r="L208" s="18">
        <v>2468.2800000000002</v>
      </c>
      <c r="M208" s="18">
        <v>60.78</v>
      </c>
      <c r="N208" s="18">
        <v>294.94</v>
      </c>
      <c r="O208" s="18">
        <v>2824</v>
      </c>
      <c r="P208" s="18">
        <v>478.47</v>
      </c>
      <c r="Q208" s="18">
        <v>25.19</v>
      </c>
      <c r="R208" s="18">
        <v>23.34</v>
      </c>
      <c r="S208" s="18">
        <v>527</v>
      </c>
      <c r="T208" s="18">
        <v>0</v>
      </c>
      <c r="U208" s="18">
        <v>2468.2800000000002</v>
      </c>
      <c r="V208" s="18">
        <v>60.78</v>
      </c>
      <c r="W208" s="18">
        <v>294.94</v>
      </c>
      <c r="X208" s="18">
        <v>2824</v>
      </c>
      <c r="Y208" s="18">
        <v>478.47</v>
      </c>
      <c r="Z208" s="18">
        <v>25.19</v>
      </c>
      <c r="AA208" s="18">
        <v>23.34</v>
      </c>
      <c r="AB208" s="18">
        <v>527</v>
      </c>
    </row>
    <row r="209" spans="1:28" s="15" customFormat="1" x14ac:dyDescent="0.25">
      <c r="A209" s="17">
        <v>9</v>
      </c>
      <c r="B209" s="17" t="s">
        <v>753</v>
      </c>
      <c r="C209" s="17" t="s">
        <v>739</v>
      </c>
      <c r="D209" s="17" t="s">
        <v>788</v>
      </c>
      <c r="E209" s="17" t="s">
        <v>789</v>
      </c>
      <c r="F209" s="17" t="s">
        <v>75</v>
      </c>
      <c r="G209" s="17" t="s">
        <v>76</v>
      </c>
      <c r="H209" s="17">
        <v>4551</v>
      </c>
      <c r="I209" s="17">
        <v>4389</v>
      </c>
      <c r="J209" s="17">
        <v>162</v>
      </c>
      <c r="K209" s="17" t="s">
        <v>37</v>
      </c>
      <c r="L209" s="18">
        <v>6311.29</v>
      </c>
      <c r="M209" s="18">
        <v>163.26</v>
      </c>
      <c r="N209" s="18">
        <v>996.45</v>
      </c>
      <c r="O209" s="18">
        <v>7471</v>
      </c>
      <c r="P209" s="18">
        <v>1327.13</v>
      </c>
      <c r="Q209" s="18">
        <v>66.91</v>
      </c>
      <c r="R209" s="18">
        <v>96.96</v>
      </c>
      <c r="S209" s="18">
        <v>1491</v>
      </c>
      <c r="T209" s="18">
        <v>0</v>
      </c>
      <c r="U209" s="18">
        <v>6311.29</v>
      </c>
      <c r="V209" s="18">
        <v>163.26</v>
      </c>
      <c r="W209" s="18">
        <v>996.45</v>
      </c>
      <c r="X209" s="18">
        <v>7471</v>
      </c>
      <c r="Y209" s="18">
        <v>1327.13</v>
      </c>
      <c r="Z209" s="18">
        <v>66.91</v>
      </c>
      <c r="AA209" s="18">
        <v>96.96</v>
      </c>
      <c r="AB209" s="18">
        <v>1491</v>
      </c>
    </row>
    <row r="210" spans="1:28" s="15" customFormat="1" x14ac:dyDescent="0.25">
      <c r="A210" s="17">
        <v>10</v>
      </c>
      <c r="B210" s="17" t="s">
        <v>747</v>
      </c>
      <c r="C210" s="17" t="s">
        <v>739</v>
      </c>
      <c r="D210" s="17" t="s">
        <v>790</v>
      </c>
      <c r="E210" s="17" t="s">
        <v>791</v>
      </c>
      <c r="F210" s="17" t="s">
        <v>75</v>
      </c>
      <c r="G210" s="17" t="s">
        <v>792</v>
      </c>
      <c r="H210" s="17">
        <v>18324</v>
      </c>
      <c r="I210" s="17">
        <v>18087</v>
      </c>
      <c r="J210" s="17">
        <v>237</v>
      </c>
      <c r="K210" s="17" t="s">
        <v>37</v>
      </c>
      <c r="L210" s="18">
        <v>5622.84</v>
      </c>
      <c r="M210" s="18">
        <v>144.21</v>
      </c>
      <c r="N210" s="18">
        <v>475.95</v>
      </c>
      <c r="O210" s="18">
        <v>6243</v>
      </c>
      <c r="P210" s="18">
        <v>1701.17</v>
      </c>
      <c r="Q210" s="18">
        <v>47.99</v>
      </c>
      <c r="R210" s="18">
        <v>141.84</v>
      </c>
      <c r="S210" s="18">
        <v>1891</v>
      </c>
      <c r="T210" s="18">
        <v>0</v>
      </c>
      <c r="U210" s="18">
        <v>5622.84</v>
      </c>
      <c r="V210" s="18">
        <v>144.21</v>
      </c>
      <c r="W210" s="18">
        <v>475.95</v>
      </c>
      <c r="X210" s="18">
        <v>6243</v>
      </c>
      <c r="Y210" s="18">
        <v>1701.17</v>
      </c>
      <c r="Z210" s="18">
        <v>47.99</v>
      </c>
      <c r="AA210" s="18">
        <v>141.84</v>
      </c>
      <c r="AB210" s="18">
        <v>1891</v>
      </c>
    </row>
    <row r="211" spans="1:28" s="15" customFormat="1" x14ac:dyDescent="0.25">
      <c r="A211" s="17">
        <v>11</v>
      </c>
      <c r="B211" s="17" t="s">
        <v>742</v>
      </c>
      <c r="C211" s="17" t="s">
        <v>739</v>
      </c>
      <c r="D211" s="17" t="s">
        <v>793</v>
      </c>
      <c r="E211" s="17" t="s">
        <v>794</v>
      </c>
      <c r="F211" s="17" t="s">
        <v>75</v>
      </c>
      <c r="G211" s="17" t="s">
        <v>76</v>
      </c>
      <c r="H211" s="17">
        <v>6177</v>
      </c>
      <c r="I211" s="17">
        <v>6070</v>
      </c>
      <c r="J211" s="17">
        <v>107</v>
      </c>
      <c r="K211" s="17" t="s">
        <v>37</v>
      </c>
      <c r="L211" s="18">
        <v>5692.27</v>
      </c>
      <c r="M211" s="18">
        <v>172.16</v>
      </c>
      <c r="N211" s="18">
        <v>838.57</v>
      </c>
      <c r="O211" s="18">
        <v>6703</v>
      </c>
      <c r="P211" s="18">
        <v>930.01</v>
      </c>
      <c r="Q211" s="18">
        <v>59.95</v>
      </c>
      <c r="R211" s="18">
        <v>64.040000000000006</v>
      </c>
      <c r="S211" s="18">
        <v>1054</v>
      </c>
      <c r="T211" s="18">
        <v>0</v>
      </c>
      <c r="U211" s="18">
        <v>5692.27</v>
      </c>
      <c r="V211" s="18">
        <v>172.16</v>
      </c>
      <c r="W211" s="18">
        <v>838.57</v>
      </c>
      <c r="X211" s="18">
        <v>6703</v>
      </c>
      <c r="Y211" s="18">
        <v>930.01</v>
      </c>
      <c r="Z211" s="18">
        <v>59.95</v>
      </c>
      <c r="AA211" s="18">
        <v>64.040000000000006</v>
      </c>
      <c r="AB211" s="18">
        <v>1054</v>
      </c>
    </row>
    <row r="212" spans="1:28" s="15" customFormat="1" x14ac:dyDescent="0.25">
      <c r="A212" s="17">
        <v>12</v>
      </c>
      <c r="B212" s="17" t="s">
        <v>742</v>
      </c>
      <c r="C212" s="17" t="s">
        <v>739</v>
      </c>
      <c r="D212" s="17" t="s">
        <v>795</v>
      </c>
      <c r="E212" s="17" t="s">
        <v>796</v>
      </c>
      <c r="F212" s="17" t="s">
        <v>75</v>
      </c>
      <c r="G212" s="17" t="s">
        <v>76</v>
      </c>
      <c r="H212" s="17">
        <v>3199</v>
      </c>
      <c r="I212" s="17">
        <v>3093</v>
      </c>
      <c r="J212" s="17">
        <v>106</v>
      </c>
      <c r="K212" s="17" t="s">
        <v>37</v>
      </c>
      <c r="L212" s="18">
        <v>4613.49</v>
      </c>
      <c r="M212" s="18">
        <v>124.95</v>
      </c>
      <c r="N212" s="18">
        <v>835.56</v>
      </c>
      <c r="O212" s="18">
        <v>5574</v>
      </c>
      <c r="P212" s="18">
        <v>923.69</v>
      </c>
      <c r="Q212" s="18">
        <v>49.87</v>
      </c>
      <c r="R212" s="18">
        <v>63.44</v>
      </c>
      <c r="S212" s="18">
        <v>1037</v>
      </c>
      <c r="T212" s="18">
        <v>0</v>
      </c>
      <c r="U212" s="18">
        <v>4613.49</v>
      </c>
      <c r="V212" s="18">
        <v>124.95</v>
      </c>
      <c r="W212" s="18">
        <v>835.56</v>
      </c>
      <c r="X212" s="18">
        <v>5574</v>
      </c>
      <c r="Y212" s="18">
        <v>923.69</v>
      </c>
      <c r="Z212" s="18">
        <v>49.87</v>
      </c>
      <c r="AA212" s="18">
        <v>63.44</v>
      </c>
      <c r="AB212" s="18">
        <v>1037</v>
      </c>
    </row>
    <row r="213" spans="1:28" s="15" customFormat="1" x14ac:dyDescent="0.25">
      <c r="A213" s="17">
        <v>13</v>
      </c>
      <c r="B213" s="17" t="s">
        <v>753</v>
      </c>
      <c r="C213" s="17" t="s">
        <v>739</v>
      </c>
      <c r="D213" s="17" t="s">
        <v>797</v>
      </c>
      <c r="E213" s="17" t="s">
        <v>798</v>
      </c>
      <c r="F213" s="17" t="s">
        <v>75</v>
      </c>
      <c r="G213" s="17" t="s">
        <v>76</v>
      </c>
      <c r="H213" s="17">
        <v>3742</v>
      </c>
      <c r="I213" s="17">
        <v>3721</v>
      </c>
      <c r="J213" s="17">
        <v>21</v>
      </c>
      <c r="K213" s="17" t="s">
        <v>37</v>
      </c>
      <c r="L213" s="18">
        <v>913.63</v>
      </c>
      <c r="M213" s="18">
        <v>251.93</v>
      </c>
      <c r="N213" s="18">
        <v>15.44</v>
      </c>
      <c r="O213" s="18">
        <v>1181</v>
      </c>
      <c r="P213" s="18">
        <v>420.66</v>
      </c>
      <c r="Q213" s="18">
        <v>7.77</v>
      </c>
      <c r="R213" s="18">
        <v>12.57</v>
      </c>
      <c r="S213" s="18">
        <v>441</v>
      </c>
      <c r="T213" s="18">
        <v>0</v>
      </c>
      <c r="U213" s="18">
        <v>913.63</v>
      </c>
      <c r="V213" s="18">
        <v>251.93</v>
      </c>
      <c r="W213" s="18">
        <v>15.44</v>
      </c>
      <c r="X213" s="18">
        <v>1181</v>
      </c>
      <c r="Y213" s="18">
        <v>420.66</v>
      </c>
      <c r="Z213" s="18">
        <v>7.77</v>
      </c>
      <c r="AA213" s="18">
        <v>12.57</v>
      </c>
      <c r="AB213" s="18">
        <v>441</v>
      </c>
    </row>
    <row r="214" spans="1:28" s="15" customFormat="1" x14ac:dyDescent="0.25">
      <c r="A214" s="17">
        <v>14</v>
      </c>
      <c r="B214" s="17" t="s">
        <v>747</v>
      </c>
      <c r="C214" s="17" t="s">
        <v>739</v>
      </c>
      <c r="D214" s="17" t="s">
        <v>799</v>
      </c>
      <c r="E214" s="17" t="s">
        <v>800</v>
      </c>
      <c r="F214" s="17" t="s">
        <v>75</v>
      </c>
      <c r="G214" s="17" t="s">
        <v>801</v>
      </c>
      <c r="H214" s="17">
        <v>0</v>
      </c>
      <c r="I214" s="17">
        <v>0</v>
      </c>
      <c r="J214" s="17">
        <v>360</v>
      </c>
      <c r="K214" s="17" t="s">
        <v>107</v>
      </c>
      <c r="L214" s="18">
        <v>8922.61</v>
      </c>
      <c r="M214" s="18">
        <v>195.03</v>
      </c>
      <c r="N214" s="18">
        <v>2556.36</v>
      </c>
      <c r="O214" s="18">
        <v>11674</v>
      </c>
      <c r="P214" s="18">
        <v>2519.35</v>
      </c>
      <c r="Q214" s="18">
        <v>102.19</v>
      </c>
      <c r="R214" s="18">
        <v>215.46</v>
      </c>
      <c r="S214" s="18">
        <v>2837</v>
      </c>
      <c r="T214" s="18">
        <v>0</v>
      </c>
      <c r="U214" s="18">
        <v>8922.61</v>
      </c>
      <c r="V214" s="18">
        <v>195.03</v>
      </c>
      <c r="W214" s="18">
        <v>2556.36</v>
      </c>
      <c r="X214" s="18">
        <v>11674</v>
      </c>
      <c r="Y214" s="18">
        <v>2519.35</v>
      </c>
      <c r="Z214" s="18">
        <v>102.19</v>
      </c>
      <c r="AA214" s="18">
        <v>215.46</v>
      </c>
      <c r="AB214" s="18">
        <v>2837</v>
      </c>
    </row>
    <row r="215" spans="1:28" s="15" customFormat="1" x14ac:dyDescent="0.25">
      <c r="A215" s="17">
        <v>15</v>
      </c>
      <c r="B215" s="17" t="s">
        <v>753</v>
      </c>
      <c r="C215" s="17" t="s">
        <v>739</v>
      </c>
      <c r="D215" s="17" t="s">
        <v>802</v>
      </c>
      <c r="E215" s="17" t="s">
        <v>803</v>
      </c>
      <c r="F215" s="17" t="s">
        <v>75</v>
      </c>
      <c r="G215" s="17" t="s">
        <v>804</v>
      </c>
      <c r="H215" s="17">
        <v>0</v>
      </c>
      <c r="I215" s="17">
        <v>0</v>
      </c>
      <c r="J215" s="17">
        <v>360</v>
      </c>
      <c r="K215" s="17" t="s">
        <v>107</v>
      </c>
      <c r="L215" s="18">
        <v>9045.3799999999992</v>
      </c>
      <c r="M215" s="18">
        <v>199.26</v>
      </c>
      <c r="N215" s="18">
        <v>2556.36</v>
      </c>
      <c r="O215" s="18">
        <v>11801</v>
      </c>
      <c r="P215" s="18">
        <v>2519.12</v>
      </c>
      <c r="Q215" s="18">
        <v>103.42</v>
      </c>
      <c r="R215" s="18">
        <v>215.46</v>
      </c>
      <c r="S215" s="18">
        <v>2838</v>
      </c>
      <c r="T215" s="18">
        <v>0</v>
      </c>
      <c r="U215" s="18">
        <v>9045.3799999999992</v>
      </c>
      <c r="V215" s="18">
        <v>199.26</v>
      </c>
      <c r="W215" s="18">
        <v>2556.36</v>
      </c>
      <c r="X215" s="18">
        <v>11801</v>
      </c>
      <c r="Y215" s="18">
        <v>2519.12</v>
      </c>
      <c r="Z215" s="18">
        <v>103.42</v>
      </c>
      <c r="AA215" s="18">
        <v>215.46</v>
      </c>
      <c r="AB215" s="18">
        <v>2838</v>
      </c>
    </row>
    <row r="216" spans="1:28" s="15" customFormat="1" x14ac:dyDescent="0.25">
      <c r="A216" s="17">
        <v>16</v>
      </c>
      <c r="B216" s="17" t="s">
        <v>738</v>
      </c>
      <c r="C216" s="17" t="s">
        <v>739</v>
      </c>
      <c r="D216" s="17" t="s">
        <v>805</v>
      </c>
      <c r="E216" s="17" t="s">
        <v>806</v>
      </c>
      <c r="F216" s="17" t="s">
        <v>75</v>
      </c>
      <c r="G216" s="17" t="s">
        <v>807</v>
      </c>
      <c r="H216" s="17">
        <v>0</v>
      </c>
      <c r="I216" s="17">
        <v>0</v>
      </c>
      <c r="J216" s="17">
        <v>360</v>
      </c>
      <c r="K216" s="17" t="s">
        <v>107</v>
      </c>
      <c r="L216" s="18">
        <v>8900.41</v>
      </c>
      <c r="M216" s="18">
        <v>194.23</v>
      </c>
      <c r="N216" s="18">
        <v>2556.36</v>
      </c>
      <c r="O216" s="18">
        <v>11651</v>
      </c>
      <c r="P216" s="18">
        <v>2518.5700000000002</v>
      </c>
      <c r="Q216" s="18">
        <v>101.97</v>
      </c>
      <c r="R216" s="18">
        <v>215.46</v>
      </c>
      <c r="S216" s="18">
        <v>2836</v>
      </c>
      <c r="T216" s="18">
        <v>0</v>
      </c>
      <c r="U216" s="18">
        <v>8900.41</v>
      </c>
      <c r="V216" s="18">
        <v>194.23</v>
      </c>
      <c r="W216" s="18">
        <v>2556.36</v>
      </c>
      <c r="X216" s="18">
        <v>11651</v>
      </c>
      <c r="Y216" s="18">
        <v>2518.5700000000002</v>
      </c>
      <c r="Z216" s="18">
        <v>101.97</v>
      </c>
      <c r="AA216" s="18">
        <v>215.46</v>
      </c>
      <c r="AB216" s="18">
        <v>2836</v>
      </c>
    </row>
    <row r="217" spans="1:28" s="15" customFormat="1" x14ac:dyDescent="0.25">
      <c r="A217" s="17">
        <v>17</v>
      </c>
      <c r="B217" s="17" t="s">
        <v>742</v>
      </c>
      <c r="C217" s="17" t="s">
        <v>739</v>
      </c>
      <c r="D217" s="17" t="s">
        <v>808</v>
      </c>
      <c r="E217" s="17" t="s">
        <v>809</v>
      </c>
      <c r="F217" s="17" t="s">
        <v>75</v>
      </c>
      <c r="G217" s="17" t="s">
        <v>810</v>
      </c>
      <c r="H217" s="17">
        <v>0</v>
      </c>
      <c r="I217" s="17">
        <v>0</v>
      </c>
      <c r="J217" s="17">
        <v>425</v>
      </c>
      <c r="K217" s="17" t="s">
        <v>107</v>
      </c>
      <c r="L217" s="18">
        <v>10599.15</v>
      </c>
      <c r="M217" s="18">
        <v>231.91</v>
      </c>
      <c r="N217" s="18">
        <v>3017.94</v>
      </c>
      <c r="O217" s="18">
        <v>13849</v>
      </c>
      <c r="P217" s="18">
        <v>2982.38</v>
      </c>
      <c r="Q217" s="18">
        <v>121.26</v>
      </c>
      <c r="R217" s="18">
        <v>254.36</v>
      </c>
      <c r="S217" s="18">
        <v>3358</v>
      </c>
      <c r="T217" s="18">
        <v>0</v>
      </c>
      <c r="U217" s="18">
        <v>10599.15</v>
      </c>
      <c r="V217" s="18">
        <v>231.91</v>
      </c>
      <c r="W217" s="18">
        <v>3017.94</v>
      </c>
      <c r="X217" s="18">
        <v>13849</v>
      </c>
      <c r="Y217" s="18">
        <v>2982.38</v>
      </c>
      <c r="Z217" s="18">
        <v>121.26</v>
      </c>
      <c r="AA217" s="18">
        <v>254.36</v>
      </c>
      <c r="AB217" s="18">
        <v>3358</v>
      </c>
    </row>
    <row r="218" spans="1:28" s="12" customFormat="1" x14ac:dyDescent="0.25">
      <c r="A218" s="10"/>
      <c r="B218" s="10"/>
      <c r="C218" s="10"/>
      <c r="D218" s="10"/>
      <c r="E218" s="10" t="s">
        <v>71</v>
      </c>
      <c r="F218" s="10"/>
      <c r="G218" s="10"/>
      <c r="H218" s="10"/>
      <c r="I218" s="10"/>
      <c r="J218" s="11">
        <f>SUM(J201:J217)</f>
        <v>3038</v>
      </c>
      <c r="K218" s="10"/>
      <c r="L218" s="11">
        <f t="shared" ref="L218:AB218" si="55">SUM(L201:L217)</f>
        <v>100565.67</v>
      </c>
      <c r="M218" s="11">
        <f t="shared" si="55"/>
        <v>2741.5899999999997</v>
      </c>
      <c r="N218" s="11">
        <f t="shared" si="55"/>
        <v>18743.739999999998</v>
      </c>
      <c r="O218" s="11">
        <f t="shared" si="55"/>
        <v>122051</v>
      </c>
      <c r="P218" s="11">
        <f t="shared" si="55"/>
        <v>23921.160000000003</v>
      </c>
      <c r="Q218" s="11">
        <f t="shared" si="55"/>
        <v>1064.6000000000001</v>
      </c>
      <c r="R218" s="11">
        <f t="shared" si="55"/>
        <v>1818.2400000000002</v>
      </c>
      <c r="S218" s="11">
        <f t="shared" si="55"/>
        <v>26804</v>
      </c>
      <c r="T218" s="11">
        <f t="shared" si="55"/>
        <v>0</v>
      </c>
      <c r="U218" s="11">
        <f t="shared" si="55"/>
        <v>100565.67</v>
      </c>
      <c r="V218" s="11">
        <f t="shared" si="55"/>
        <v>2741.5899999999997</v>
      </c>
      <c r="W218" s="11">
        <f t="shared" si="55"/>
        <v>18743.739999999998</v>
      </c>
      <c r="X218" s="11">
        <f t="shared" si="55"/>
        <v>122051</v>
      </c>
      <c r="Y218" s="11">
        <f t="shared" si="55"/>
        <v>23921.160000000003</v>
      </c>
      <c r="Z218" s="11">
        <f t="shared" si="55"/>
        <v>1064.6000000000001</v>
      </c>
      <c r="AA218" s="11">
        <f t="shared" si="55"/>
        <v>1818.2400000000002</v>
      </c>
      <c r="AB218" s="11">
        <f t="shared" si="55"/>
        <v>26804</v>
      </c>
    </row>
    <row r="219" spans="1:28" s="12" customFormat="1" x14ac:dyDescent="0.25">
      <c r="A219" s="10"/>
      <c r="B219" s="10"/>
      <c r="C219" s="10"/>
      <c r="D219" s="10"/>
      <c r="E219" s="10" t="s">
        <v>119</v>
      </c>
      <c r="F219" s="10"/>
      <c r="G219" s="10"/>
      <c r="H219" s="10"/>
      <c r="I219" s="10"/>
      <c r="J219" s="11">
        <f>J218+J200</f>
        <v>16448</v>
      </c>
      <c r="K219" s="11"/>
      <c r="L219" s="11">
        <f t="shared" ref="L219:AB219" si="56">L218+L200</f>
        <v>319065.86</v>
      </c>
      <c r="M219" s="11">
        <f t="shared" si="56"/>
        <v>8675.5500000000011</v>
      </c>
      <c r="N219" s="11">
        <f t="shared" si="56"/>
        <v>50827.59</v>
      </c>
      <c r="O219" s="11">
        <f t="shared" si="56"/>
        <v>378569</v>
      </c>
      <c r="P219" s="11">
        <f t="shared" si="56"/>
        <v>102274.22</v>
      </c>
      <c r="Q219" s="11">
        <f t="shared" si="56"/>
        <v>3259.04</v>
      </c>
      <c r="R219" s="11">
        <f t="shared" si="56"/>
        <v>7852.74</v>
      </c>
      <c r="S219" s="11">
        <f t="shared" si="56"/>
        <v>113386</v>
      </c>
      <c r="T219" s="11">
        <f t="shared" si="56"/>
        <v>0</v>
      </c>
      <c r="U219" s="11">
        <f t="shared" si="56"/>
        <v>337795.5</v>
      </c>
      <c r="V219" s="11">
        <f t="shared" si="56"/>
        <v>8437.8100000000013</v>
      </c>
      <c r="W219" s="11">
        <f t="shared" si="56"/>
        <v>43267.689999999995</v>
      </c>
      <c r="X219" s="11">
        <f t="shared" si="56"/>
        <v>389501</v>
      </c>
      <c r="Y219" s="11">
        <f t="shared" si="56"/>
        <v>102587.28</v>
      </c>
      <c r="Z219" s="11">
        <f t="shared" si="56"/>
        <v>3254.7800000000007</v>
      </c>
      <c r="AA219" s="11">
        <f t="shared" si="56"/>
        <v>6627.9400000000005</v>
      </c>
      <c r="AB219" s="11">
        <f t="shared" si="56"/>
        <v>112470</v>
      </c>
    </row>
    <row r="220" spans="1:28" s="12" customForma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</row>
    <row r="221" spans="1:28" s="12" customForma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</row>
    <row r="222" spans="1:28" ht="18" customHeight="1" x14ac:dyDescent="0.25"/>
    <row r="223" spans="1:28" ht="18" customHeight="1" x14ac:dyDescent="0.25"/>
    <row r="226" spans="1:31" ht="15.75" x14ac:dyDescent="0.25">
      <c r="E226" s="13" t="s">
        <v>120</v>
      </c>
      <c r="G226" s="14"/>
      <c r="H226" s="14"/>
      <c r="I226" s="14"/>
      <c r="J226" s="14"/>
      <c r="K226" s="14"/>
      <c r="L226" s="13" t="s">
        <v>122</v>
      </c>
      <c r="M226" s="13"/>
      <c r="O226" s="14"/>
      <c r="Q226" s="14"/>
      <c r="R226" s="13" t="s">
        <v>121</v>
      </c>
      <c r="T226" s="14"/>
      <c r="U226" s="14"/>
      <c r="W226" s="14"/>
      <c r="X226" s="14"/>
      <c r="Y226" s="13" t="s">
        <v>123</v>
      </c>
      <c r="Z226" s="14"/>
      <c r="AA226" s="14"/>
      <c r="AB226" s="14"/>
    </row>
    <row r="227" spans="1:31" ht="15.75" x14ac:dyDescent="0.25">
      <c r="E227" s="13" t="s">
        <v>124</v>
      </c>
      <c r="G227" s="14"/>
      <c r="H227" s="14"/>
      <c r="I227" s="14"/>
      <c r="J227" s="14"/>
      <c r="K227" s="14"/>
      <c r="L227" s="13" t="s">
        <v>124</v>
      </c>
      <c r="M227" s="13"/>
      <c r="O227" s="14"/>
      <c r="Q227" s="14"/>
      <c r="R227" s="13" t="s">
        <v>124</v>
      </c>
      <c r="T227" s="14"/>
      <c r="U227" s="14"/>
      <c r="W227" s="14"/>
      <c r="X227" s="14"/>
      <c r="Y227" s="13" t="s">
        <v>124</v>
      </c>
      <c r="Z227" s="14"/>
      <c r="AA227" s="14"/>
      <c r="AB227" s="14"/>
    </row>
    <row r="229" spans="1:31" ht="32.25" customHeight="1" x14ac:dyDescent="0.55000000000000004">
      <c r="A229" s="75" t="s">
        <v>0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1"/>
      <c r="AD229" s="1"/>
      <c r="AE229" s="1"/>
    </row>
    <row r="230" spans="1:31" ht="21.75" customHeight="1" x14ac:dyDescent="0.4">
      <c r="A230" s="76" t="s">
        <v>1681</v>
      </c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2"/>
      <c r="AD230" s="2"/>
      <c r="AE230" s="2"/>
    </row>
    <row r="231" spans="1:31" s="5" customFormat="1" ht="20.25" customHeight="1" x14ac:dyDescent="0.35">
      <c r="A231" s="3" t="s">
        <v>1</v>
      </c>
      <c r="B231" s="4"/>
      <c r="C231" s="3"/>
      <c r="D231" s="3"/>
      <c r="F231" s="3" t="s">
        <v>811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s="7" customFormat="1" ht="90" x14ac:dyDescent="0.25">
      <c r="A232" s="6" t="s">
        <v>3</v>
      </c>
      <c r="B232" s="6" t="s">
        <v>4</v>
      </c>
      <c r="C232" s="6" t="s">
        <v>5</v>
      </c>
      <c r="D232" s="6" t="s">
        <v>6</v>
      </c>
      <c r="E232" s="6" t="s">
        <v>7</v>
      </c>
      <c r="F232" s="6" t="s">
        <v>8</v>
      </c>
      <c r="G232" s="6" t="s">
        <v>9</v>
      </c>
      <c r="H232" s="6" t="s">
        <v>10</v>
      </c>
      <c r="I232" s="6" t="s">
        <v>11</v>
      </c>
      <c r="J232" s="6" t="s">
        <v>12</v>
      </c>
      <c r="K232" s="6" t="s">
        <v>13</v>
      </c>
      <c r="L232" s="6" t="s">
        <v>14</v>
      </c>
      <c r="M232" s="6" t="s">
        <v>15</v>
      </c>
      <c r="N232" s="6" t="s">
        <v>16</v>
      </c>
      <c r="O232" s="6" t="s">
        <v>17</v>
      </c>
      <c r="P232" s="6" t="s">
        <v>18</v>
      </c>
      <c r="Q232" s="6" t="s">
        <v>19</v>
      </c>
      <c r="R232" s="6" t="s">
        <v>20</v>
      </c>
      <c r="S232" s="6" t="s">
        <v>21</v>
      </c>
      <c r="T232" s="6" t="s">
        <v>22</v>
      </c>
      <c r="U232" s="6" t="s">
        <v>23</v>
      </c>
      <c r="V232" s="6" t="s">
        <v>24</v>
      </c>
      <c r="W232" s="6" t="s">
        <v>25</v>
      </c>
      <c r="X232" s="6" t="s">
        <v>26</v>
      </c>
      <c r="Y232" s="6" t="s">
        <v>27</v>
      </c>
      <c r="Z232" s="6" t="s">
        <v>28</v>
      </c>
      <c r="AA232" s="6" t="s">
        <v>29</v>
      </c>
      <c r="AB232" s="6" t="s">
        <v>30</v>
      </c>
    </row>
    <row r="233" spans="1:31" s="15" customFormat="1" x14ac:dyDescent="0.25">
      <c r="A233" s="17">
        <v>1</v>
      </c>
      <c r="B233" s="17" t="s">
        <v>738</v>
      </c>
      <c r="C233" s="17" t="s">
        <v>739</v>
      </c>
      <c r="D233" s="17" t="s">
        <v>740</v>
      </c>
      <c r="E233" s="17" t="s">
        <v>741</v>
      </c>
      <c r="F233" s="17" t="s">
        <v>35</v>
      </c>
      <c r="G233" s="17" t="s">
        <v>668</v>
      </c>
      <c r="H233" s="17">
        <v>23200</v>
      </c>
      <c r="I233" s="17">
        <v>23200</v>
      </c>
      <c r="J233" s="17">
        <v>0</v>
      </c>
      <c r="K233" s="17" t="s">
        <v>37</v>
      </c>
      <c r="L233" s="18">
        <v>799.93</v>
      </c>
      <c r="M233" s="18">
        <v>22.5</v>
      </c>
      <c r="N233" s="18">
        <v>48.57</v>
      </c>
      <c r="O233" s="18">
        <v>871</v>
      </c>
      <c r="P233" s="18">
        <v>550.30999999999995</v>
      </c>
      <c r="Q233" s="18">
        <v>56.69</v>
      </c>
      <c r="R233" s="18">
        <v>0</v>
      </c>
      <c r="S233" s="18">
        <v>607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1350.24</v>
      </c>
      <c r="Z233" s="18">
        <v>105.26</v>
      </c>
      <c r="AA233" s="18">
        <v>22.5</v>
      </c>
      <c r="AB233" s="18">
        <v>1478</v>
      </c>
    </row>
    <row r="234" spans="1:31" s="15" customFormat="1" x14ac:dyDescent="0.25">
      <c r="A234" s="17">
        <v>2</v>
      </c>
      <c r="B234" s="17" t="s">
        <v>742</v>
      </c>
      <c r="C234" s="17" t="s">
        <v>739</v>
      </c>
      <c r="D234" s="17" t="s">
        <v>743</v>
      </c>
      <c r="E234" s="17" t="s">
        <v>744</v>
      </c>
      <c r="F234" s="17" t="s">
        <v>35</v>
      </c>
      <c r="G234" s="17" t="s">
        <v>668</v>
      </c>
      <c r="H234" s="17">
        <v>18724</v>
      </c>
      <c r="I234" s="17">
        <v>17602</v>
      </c>
      <c r="J234" s="17">
        <v>1122</v>
      </c>
      <c r="K234" s="17" t="s">
        <v>37</v>
      </c>
      <c r="L234" s="18">
        <v>7145.17</v>
      </c>
      <c r="M234" s="18">
        <v>558.9</v>
      </c>
      <c r="N234" s="18">
        <v>197.93</v>
      </c>
      <c r="O234" s="18">
        <v>7902</v>
      </c>
      <c r="P234" s="18">
        <v>6600.01</v>
      </c>
      <c r="Q234" s="18">
        <v>281.08999999999997</v>
      </c>
      <c r="R234" s="18">
        <v>504.9</v>
      </c>
      <c r="S234" s="18">
        <v>7386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13745.18</v>
      </c>
      <c r="Z234" s="18">
        <v>479.02</v>
      </c>
      <c r="AA234" s="18">
        <v>1063.8</v>
      </c>
      <c r="AB234" s="18">
        <v>15288</v>
      </c>
    </row>
    <row r="235" spans="1:31" s="15" customFormat="1" x14ac:dyDescent="0.25">
      <c r="A235" s="17">
        <v>3</v>
      </c>
      <c r="B235" s="17" t="s">
        <v>742</v>
      </c>
      <c r="C235" s="17" t="s">
        <v>739</v>
      </c>
      <c r="D235" s="17" t="s">
        <v>745</v>
      </c>
      <c r="E235" s="17" t="s">
        <v>746</v>
      </c>
      <c r="F235" s="17" t="s">
        <v>35</v>
      </c>
      <c r="G235" s="17" t="s">
        <v>137</v>
      </c>
      <c r="H235" s="17">
        <v>16579</v>
      </c>
      <c r="I235" s="17">
        <v>16579</v>
      </c>
      <c r="J235" s="17">
        <v>0</v>
      </c>
      <c r="K235" s="17" t="s">
        <v>302</v>
      </c>
      <c r="L235" s="18">
        <v>549.96</v>
      </c>
      <c r="M235" s="18">
        <v>0</v>
      </c>
      <c r="N235" s="18">
        <v>23.04</v>
      </c>
      <c r="O235" s="18">
        <v>573</v>
      </c>
      <c r="P235" s="18">
        <v>549.63</v>
      </c>
      <c r="Q235" s="18">
        <v>28.37</v>
      </c>
      <c r="R235" s="18">
        <v>0</v>
      </c>
      <c r="S235" s="18">
        <v>578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1099.5899999999999</v>
      </c>
      <c r="Z235" s="18">
        <v>51.41</v>
      </c>
      <c r="AA235" s="18">
        <v>0</v>
      </c>
      <c r="AB235" s="18">
        <v>1151</v>
      </c>
    </row>
    <row r="236" spans="1:31" s="15" customFormat="1" x14ac:dyDescent="0.25">
      <c r="A236" s="17">
        <v>4</v>
      </c>
      <c r="B236" s="17" t="s">
        <v>747</v>
      </c>
      <c r="C236" s="17" t="s">
        <v>739</v>
      </c>
      <c r="D236" s="17" t="s">
        <v>748</v>
      </c>
      <c r="E236" s="17" t="s">
        <v>749</v>
      </c>
      <c r="F236" s="17" t="s">
        <v>35</v>
      </c>
      <c r="G236" s="17" t="s">
        <v>750</v>
      </c>
      <c r="H236" s="17">
        <v>82620</v>
      </c>
      <c r="I236" s="17">
        <v>81214</v>
      </c>
      <c r="J236" s="17">
        <v>1406</v>
      </c>
      <c r="K236" s="17" t="s">
        <v>37</v>
      </c>
      <c r="L236" s="18">
        <v>7945.42</v>
      </c>
      <c r="M236" s="18">
        <v>601.20000000000005</v>
      </c>
      <c r="N236" s="18">
        <v>224.38</v>
      </c>
      <c r="O236" s="18">
        <v>8771</v>
      </c>
      <c r="P236" s="18">
        <v>8350.15</v>
      </c>
      <c r="Q236" s="18">
        <v>330.15</v>
      </c>
      <c r="R236" s="18">
        <v>632.70000000000005</v>
      </c>
      <c r="S236" s="18">
        <v>9313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16295.57</v>
      </c>
      <c r="Z236" s="18">
        <v>554.53</v>
      </c>
      <c r="AA236" s="18">
        <v>1233.9000000000001</v>
      </c>
      <c r="AB236" s="18">
        <v>18084</v>
      </c>
    </row>
    <row r="237" spans="1:31" s="15" customFormat="1" x14ac:dyDescent="0.25">
      <c r="A237" s="17">
        <v>5</v>
      </c>
      <c r="B237" s="17" t="s">
        <v>742</v>
      </c>
      <c r="C237" s="17" t="s">
        <v>739</v>
      </c>
      <c r="D237" s="17" t="s">
        <v>751</v>
      </c>
      <c r="E237" s="17" t="s">
        <v>752</v>
      </c>
      <c r="F237" s="17" t="s">
        <v>35</v>
      </c>
      <c r="G237" s="17" t="s">
        <v>181</v>
      </c>
      <c r="H237" s="17">
        <v>31562</v>
      </c>
      <c r="I237" s="17">
        <v>31178</v>
      </c>
      <c r="J237" s="17">
        <v>1152</v>
      </c>
      <c r="K237" s="17" t="s">
        <v>37</v>
      </c>
      <c r="L237" s="18">
        <v>7095.14</v>
      </c>
      <c r="M237" s="18">
        <v>564.29999999999995</v>
      </c>
      <c r="N237" s="18">
        <v>171.56</v>
      </c>
      <c r="O237" s="18">
        <v>7831</v>
      </c>
      <c r="P237" s="18">
        <v>6749.62</v>
      </c>
      <c r="Q237" s="18">
        <v>255.98</v>
      </c>
      <c r="R237" s="18">
        <v>518.4</v>
      </c>
      <c r="S237" s="18">
        <v>7524</v>
      </c>
      <c r="T237" s="18">
        <v>0</v>
      </c>
      <c r="U237" s="18">
        <v>0</v>
      </c>
      <c r="V237" s="18">
        <v>0</v>
      </c>
      <c r="W237" s="18">
        <v>0</v>
      </c>
      <c r="X237" s="18"/>
      <c r="Y237" s="18">
        <v>13844.76</v>
      </c>
      <c r="Z237" s="18">
        <v>427.54</v>
      </c>
      <c r="AA237" s="18">
        <v>1082.7</v>
      </c>
      <c r="AB237" s="18">
        <v>15355</v>
      </c>
    </row>
    <row r="238" spans="1:31" s="15" customFormat="1" x14ac:dyDescent="0.25">
      <c r="A238" s="17">
        <v>6</v>
      </c>
      <c r="B238" s="17" t="s">
        <v>753</v>
      </c>
      <c r="C238" s="17" t="s">
        <v>739</v>
      </c>
      <c r="D238" s="17" t="s">
        <v>754</v>
      </c>
      <c r="E238" s="17" t="s">
        <v>755</v>
      </c>
      <c r="F238" s="17" t="s">
        <v>35</v>
      </c>
      <c r="G238" s="17" t="s">
        <v>750</v>
      </c>
      <c r="H238" s="17">
        <v>26335</v>
      </c>
      <c r="I238" s="17">
        <v>25967</v>
      </c>
      <c r="J238" s="17">
        <v>1104</v>
      </c>
      <c r="K238" s="17" t="s">
        <v>37</v>
      </c>
      <c r="L238" s="18">
        <v>-10197.700000000001</v>
      </c>
      <c r="M238" s="18">
        <v>8784.7000000000007</v>
      </c>
      <c r="N238" s="18">
        <v>242</v>
      </c>
      <c r="O238" s="18">
        <v>-1171</v>
      </c>
      <c r="P238" s="18">
        <v>6620.2</v>
      </c>
      <c r="Q238" s="18">
        <v>0</v>
      </c>
      <c r="R238" s="18">
        <v>496.8</v>
      </c>
      <c r="S238" s="18">
        <v>7117</v>
      </c>
      <c r="T238" s="18">
        <v>6410</v>
      </c>
      <c r="U238" s="18">
        <v>0</v>
      </c>
      <c r="V238" s="18">
        <v>0</v>
      </c>
      <c r="W238" s="18">
        <v>0</v>
      </c>
      <c r="X238" s="18"/>
      <c r="Y238" s="18">
        <v>-3577.5</v>
      </c>
      <c r="Z238" s="18">
        <v>242</v>
      </c>
      <c r="AA238" s="18">
        <v>9281.5</v>
      </c>
      <c r="AB238" s="18">
        <v>5946</v>
      </c>
    </row>
    <row r="239" spans="1:31" s="15" customFormat="1" x14ac:dyDescent="0.25">
      <c r="A239" s="17">
        <v>7</v>
      </c>
      <c r="B239" s="17" t="s">
        <v>738</v>
      </c>
      <c r="C239" s="17" t="s">
        <v>739</v>
      </c>
      <c r="D239" s="17" t="s">
        <v>759</v>
      </c>
      <c r="E239" s="17" t="s">
        <v>760</v>
      </c>
      <c r="F239" s="17" t="s">
        <v>35</v>
      </c>
      <c r="G239" s="17" t="s">
        <v>750</v>
      </c>
      <c r="H239" s="17">
        <v>51217</v>
      </c>
      <c r="I239" s="17">
        <v>47753</v>
      </c>
      <c r="J239" s="17">
        <v>3464</v>
      </c>
      <c r="K239" s="17" t="s">
        <v>37</v>
      </c>
      <c r="L239" s="18">
        <v>16165.03</v>
      </c>
      <c r="M239" s="18">
        <v>802.45</v>
      </c>
      <c r="N239" s="18">
        <v>500.52</v>
      </c>
      <c r="O239" s="18">
        <v>17468</v>
      </c>
      <c r="P239" s="18">
        <v>17979.86</v>
      </c>
      <c r="Q239" s="18">
        <v>699.34</v>
      </c>
      <c r="R239" s="18">
        <v>1558.8</v>
      </c>
      <c r="S239" s="18">
        <v>20238</v>
      </c>
      <c r="T239" s="18">
        <v>8420</v>
      </c>
      <c r="U239" s="18">
        <v>0</v>
      </c>
      <c r="V239" s="18">
        <v>0</v>
      </c>
      <c r="W239" s="18">
        <v>0</v>
      </c>
      <c r="X239" s="18"/>
      <c r="Y239" s="18">
        <v>34144.89</v>
      </c>
      <c r="Z239" s="18">
        <v>1199.8599999999999</v>
      </c>
      <c r="AA239" s="18">
        <v>2361.25</v>
      </c>
      <c r="AB239" s="18">
        <v>37706</v>
      </c>
    </row>
    <row r="240" spans="1:31" s="15" customFormat="1" x14ac:dyDescent="0.25">
      <c r="A240" s="17">
        <v>8</v>
      </c>
      <c r="B240" s="17" t="s">
        <v>753</v>
      </c>
      <c r="C240" s="17" t="s">
        <v>739</v>
      </c>
      <c r="D240" s="17" t="s">
        <v>761</v>
      </c>
      <c r="E240" s="17" t="s">
        <v>762</v>
      </c>
      <c r="F240" s="17" t="s">
        <v>35</v>
      </c>
      <c r="G240" s="17" t="s">
        <v>215</v>
      </c>
      <c r="H240" s="17">
        <v>37931</v>
      </c>
      <c r="I240" s="17">
        <v>37059</v>
      </c>
      <c r="J240" s="17">
        <v>872</v>
      </c>
      <c r="K240" s="17" t="s">
        <v>37</v>
      </c>
      <c r="L240" s="18">
        <v>2872.7</v>
      </c>
      <c r="M240" s="18">
        <v>157.05000000000001</v>
      </c>
      <c r="N240" s="18">
        <v>167.25</v>
      </c>
      <c r="O240" s="18">
        <v>3197</v>
      </c>
      <c r="P240" s="18">
        <v>5267.72</v>
      </c>
      <c r="Q240" s="18">
        <v>210.88</v>
      </c>
      <c r="R240" s="18">
        <v>392.4</v>
      </c>
      <c r="S240" s="18">
        <v>5871</v>
      </c>
      <c r="T240" s="18">
        <v>60</v>
      </c>
      <c r="U240" s="18">
        <v>0</v>
      </c>
      <c r="V240" s="18">
        <v>0</v>
      </c>
      <c r="W240" s="18">
        <v>0</v>
      </c>
      <c r="X240" s="18"/>
      <c r="Y240" s="18">
        <v>8140.42</v>
      </c>
      <c r="Z240" s="18">
        <v>378.13</v>
      </c>
      <c r="AA240" s="18">
        <v>549.45000000000005</v>
      </c>
      <c r="AB240" s="18">
        <v>9068</v>
      </c>
    </row>
    <row r="241" spans="1:28" s="15" customFormat="1" x14ac:dyDescent="0.25">
      <c r="A241" s="17">
        <v>9</v>
      </c>
      <c r="B241" s="17" t="s">
        <v>747</v>
      </c>
      <c r="C241" s="17" t="s">
        <v>739</v>
      </c>
      <c r="D241" s="17" t="s">
        <v>763</v>
      </c>
      <c r="E241" s="17" t="s">
        <v>764</v>
      </c>
      <c r="F241" s="17" t="s">
        <v>35</v>
      </c>
      <c r="G241" s="17" t="s">
        <v>218</v>
      </c>
      <c r="H241" s="17">
        <v>55</v>
      </c>
      <c r="I241" s="17">
        <v>55</v>
      </c>
      <c r="J241" s="17">
        <v>0</v>
      </c>
      <c r="K241" s="17" t="s">
        <v>302</v>
      </c>
      <c r="L241" s="18">
        <v>852.05</v>
      </c>
      <c r="M241" s="18">
        <v>0</v>
      </c>
      <c r="N241" s="18">
        <v>44.95</v>
      </c>
      <c r="O241" s="18">
        <v>897</v>
      </c>
      <c r="P241" s="18">
        <v>852.79</v>
      </c>
      <c r="Q241" s="18">
        <v>53.21</v>
      </c>
      <c r="R241" s="18">
        <v>0</v>
      </c>
      <c r="S241" s="18">
        <v>906</v>
      </c>
      <c r="T241" s="18">
        <v>470</v>
      </c>
      <c r="U241" s="18">
        <v>0</v>
      </c>
      <c r="V241" s="18">
        <v>0</v>
      </c>
      <c r="W241" s="18">
        <v>0</v>
      </c>
      <c r="X241" s="18"/>
      <c r="Y241" s="18">
        <v>1704.84</v>
      </c>
      <c r="Z241" s="18">
        <v>98.16</v>
      </c>
      <c r="AA241" s="18">
        <v>0</v>
      </c>
      <c r="AB241" s="18">
        <v>1803</v>
      </c>
    </row>
    <row r="242" spans="1:28" s="15" customFormat="1" x14ac:dyDescent="0.25">
      <c r="A242" s="17">
        <v>10</v>
      </c>
      <c r="B242" s="17" t="s">
        <v>742</v>
      </c>
      <c r="C242" s="17" t="s">
        <v>739</v>
      </c>
      <c r="D242" s="17" t="s">
        <v>765</v>
      </c>
      <c r="E242" s="17" t="s">
        <v>766</v>
      </c>
      <c r="F242" s="17" t="s">
        <v>35</v>
      </c>
      <c r="G242" s="17" t="s">
        <v>218</v>
      </c>
      <c r="H242" s="17">
        <v>82288</v>
      </c>
      <c r="I242" s="17">
        <v>80542</v>
      </c>
      <c r="J242" s="17">
        <v>1746</v>
      </c>
      <c r="K242" s="17" t="s">
        <v>37</v>
      </c>
      <c r="L242" s="18">
        <v>10877.96</v>
      </c>
      <c r="M242" s="18">
        <v>857.7</v>
      </c>
      <c r="N242" s="18">
        <v>329.34</v>
      </c>
      <c r="O242" s="18">
        <v>12065</v>
      </c>
      <c r="P242" s="18">
        <v>10077.6</v>
      </c>
      <c r="Q242" s="18">
        <v>454.7</v>
      </c>
      <c r="R242" s="18">
        <v>785.7</v>
      </c>
      <c r="S242" s="18">
        <v>11318</v>
      </c>
      <c r="T242" s="18">
        <v>0</v>
      </c>
      <c r="U242" s="18">
        <v>0</v>
      </c>
      <c r="V242" s="18">
        <v>0</v>
      </c>
      <c r="W242" s="18">
        <v>0</v>
      </c>
      <c r="X242" s="18"/>
      <c r="Y242" s="18">
        <v>20955.560000000001</v>
      </c>
      <c r="Z242" s="18">
        <v>784.04</v>
      </c>
      <c r="AA242" s="18">
        <v>1643.4</v>
      </c>
      <c r="AB242" s="18">
        <v>23383</v>
      </c>
    </row>
    <row r="243" spans="1:28" s="15" customFormat="1" x14ac:dyDescent="0.25">
      <c r="A243" s="17">
        <v>11</v>
      </c>
      <c r="B243" s="17" t="s">
        <v>747</v>
      </c>
      <c r="C243" s="17" t="s">
        <v>739</v>
      </c>
      <c r="D243" s="17" t="s">
        <v>767</v>
      </c>
      <c r="E243" s="17" t="s">
        <v>768</v>
      </c>
      <c r="F243" s="17" t="s">
        <v>35</v>
      </c>
      <c r="G243" s="17" t="s">
        <v>264</v>
      </c>
      <c r="H243" s="17">
        <v>0</v>
      </c>
      <c r="I243" s="17">
        <v>0</v>
      </c>
      <c r="J243" s="17">
        <v>0</v>
      </c>
      <c r="K243" s="17" t="s">
        <v>59</v>
      </c>
      <c r="L243" s="18">
        <v>5637.86</v>
      </c>
      <c r="M243" s="18">
        <v>430.65</v>
      </c>
      <c r="N243" s="18">
        <v>137.49</v>
      </c>
      <c r="O243" s="18">
        <v>6206</v>
      </c>
      <c r="P243" s="18">
        <v>852.6</v>
      </c>
      <c r="Q243" s="18">
        <v>199.4</v>
      </c>
      <c r="R243" s="18">
        <v>0</v>
      </c>
      <c r="S243" s="18">
        <v>1052</v>
      </c>
      <c r="T243" s="18">
        <v>0</v>
      </c>
      <c r="U243" s="18">
        <v>0</v>
      </c>
      <c r="V243" s="18">
        <v>0</v>
      </c>
      <c r="W243" s="18">
        <v>0</v>
      </c>
      <c r="X243" s="18"/>
      <c r="Y243" s="18">
        <v>6490.46</v>
      </c>
      <c r="Z243" s="18">
        <v>336.89</v>
      </c>
      <c r="AA243" s="18">
        <v>430.65</v>
      </c>
      <c r="AB243" s="18">
        <v>7258</v>
      </c>
    </row>
    <row r="244" spans="1:28" s="15" customFormat="1" x14ac:dyDescent="0.25">
      <c r="A244" s="17">
        <v>12</v>
      </c>
      <c r="B244" s="17" t="s">
        <v>753</v>
      </c>
      <c r="C244" s="17" t="s">
        <v>739</v>
      </c>
      <c r="D244" s="17" t="s">
        <v>770</v>
      </c>
      <c r="E244" s="17" t="s">
        <v>771</v>
      </c>
      <c r="F244" s="17" t="s">
        <v>35</v>
      </c>
      <c r="G244" s="17" t="s">
        <v>114</v>
      </c>
      <c r="H244" s="17">
        <v>54051</v>
      </c>
      <c r="I244" s="17">
        <v>54051</v>
      </c>
      <c r="J244" s="17">
        <v>0</v>
      </c>
      <c r="K244" s="17" t="s">
        <v>37</v>
      </c>
      <c r="L244" s="18">
        <v>9879.9</v>
      </c>
      <c r="M244" s="18">
        <v>814.95</v>
      </c>
      <c r="N244" s="18">
        <v>345.15</v>
      </c>
      <c r="O244" s="18">
        <v>11040</v>
      </c>
      <c r="P244" s="18">
        <v>824.82</v>
      </c>
      <c r="Q244" s="18">
        <v>459.18</v>
      </c>
      <c r="R244" s="18">
        <v>0</v>
      </c>
      <c r="S244" s="18">
        <v>1284</v>
      </c>
      <c r="T244" s="18">
        <v>2210</v>
      </c>
      <c r="U244" s="18">
        <v>0</v>
      </c>
      <c r="V244" s="18">
        <v>0</v>
      </c>
      <c r="W244" s="18">
        <v>0</v>
      </c>
      <c r="X244" s="18"/>
      <c r="Y244" s="18">
        <v>10704.72</v>
      </c>
      <c r="Z244" s="18">
        <v>804.33</v>
      </c>
      <c r="AA244" s="18">
        <v>814.95</v>
      </c>
      <c r="AB244" s="18">
        <v>12324</v>
      </c>
    </row>
    <row r="245" spans="1:28" s="22" customForma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>
        <f>SUM(J233:J244)</f>
        <v>10866</v>
      </c>
      <c r="K245" s="19"/>
      <c r="L245" s="20">
        <f t="shared" ref="L245:AB245" si="57">SUM(L233:L244)</f>
        <v>59623.420000000006</v>
      </c>
      <c r="M245" s="20">
        <f t="shared" si="57"/>
        <v>13594.400000000001</v>
      </c>
      <c r="N245" s="20">
        <f t="shared" si="57"/>
        <v>2432.1799999999998</v>
      </c>
      <c r="O245" s="20">
        <f t="shared" si="57"/>
        <v>75650</v>
      </c>
      <c r="P245" s="20">
        <f t="shared" si="57"/>
        <v>65275.31</v>
      </c>
      <c r="Q245" s="20">
        <f t="shared" si="57"/>
        <v>3028.99</v>
      </c>
      <c r="R245" s="20">
        <f t="shared" si="57"/>
        <v>4889.7</v>
      </c>
      <c r="S245" s="20">
        <f t="shared" si="57"/>
        <v>73194</v>
      </c>
      <c r="T245" s="20">
        <f t="shared" si="57"/>
        <v>17570</v>
      </c>
      <c r="U245" s="20">
        <f t="shared" si="57"/>
        <v>0</v>
      </c>
      <c r="V245" s="20">
        <f t="shared" si="57"/>
        <v>0</v>
      </c>
      <c r="W245" s="20">
        <f t="shared" si="57"/>
        <v>0</v>
      </c>
      <c r="X245" s="20">
        <f t="shared" si="57"/>
        <v>0</v>
      </c>
      <c r="Y245" s="20">
        <f t="shared" si="57"/>
        <v>124898.73000000001</v>
      </c>
      <c r="Z245" s="20">
        <f t="shared" si="57"/>
        <v>5461.17</v>
      </c>
      <c r="AA245" s="20">
        <f t="shared" si="57"/>
        <v>18484.100000000002</v>
      </c>
      <c r="AB245" s="20">
        <f t="shared" si="57"/>
        <v>148844</v>
      </c>
    </row>
    <row r="246" spans="1:28" s="15" customFormat="1" x14ac:dyDescent="0.25">
      <c r="A246" s="17">
        <v>1</v>
      </c>
      <c r="B246" s="17" t="s">
        <v>738</v>
      </c>
      <c r="C246" s="17" t="s">
        <v>739</v>
      </c>
      <c r="D246" s="17" t="s">
        <v>772</v>
      </c>
      <c r="E246" s="17" t="s">
        <v>773</v>
      </c>
      <c r="F246" s="17" t="s">
        <v>75</v>
      </c>
      <c r="G246" s="17" t="s">
        <v>76</v>
      </c>
      <c r="H246" s="17">
        <v>3221</v>
      </c>
      <c r="I246" s="17">
        <v>3221</v>
      </c>
      <c r="J246" s="17">
        <v>97</v>
      </c>
      <c r="K246" s="17" t="s">
        <v>769</v>
      </c>
      <c r="L246" s="18">
        <v>873.01</v>
      </c>
      <c r="M246" s="18">
        <v>53.27</v>
      </c>
      <c r="N246" s="18">
        <v>40.72</v>
      </c>
      <c r="O246" s="18">
        <v>967</v>
      </c>
      <c r="P246" s="18">
        <v>926.36</v>
      </c>
      <c r="Q246" s="18">
        <v>50.59</v>
      </c>
      <c r="R246" s="18">
        <v>58.05</v>
      </c>
      <c r="S246" s="18">
        <v>1035</v>
      </c>
      <c r="T246" s="18">
        <v>140</v>
      </c>
      <c r="U246" s="18">
        <v>0</v>
      </c>
      <c r="V246" s="18">
        <v>0</v>
      </c>
      <c r="W246" s="18">
        <v>0</v>
      </c>
      <c r="X246" s="18"/>
      <c r="Y246" s="18">
        <v>1799.37</v>
      </c>
      <c r="Z246" s="18">
        <v>91.31</v>
      </c>
      <c r="AA246" s="18">
        <v>111.32</v>
      </c>
      <c r="AB246" s="18">
        <v>2002</v>
      </c>
    </row>
    <row r="247" spans="1:28" s="15" customFormat="1" x14ac:dyDescent="0.25">
      <c r="A247" s="17">
        <v>2</v>
      </c>
      <c r="B247" s="17" t="s">
        <v>742</v>
      </c>
      <c r="C247" s="17" t="s">
        <v>739</v>
      </c>
      <c r="D247" s="17" t="s">
        <v>774</v>
      </c>
      <c r="E247" s="17" t="s">
        <v>775</v>
      </c>
      <c r="F247" s="17" t="s">
        <v>75</v>
      </c>
      <c r="G247" s="17" t="s">
        <v>76</v>
      </c>
      <c r="H247" s="17">
        <v>7762</v>
      </c>
      <c r="I247" s="17">
        <v>7716</v>
      </c>
      <c r="J247" s="17">
        <v>46</v>
      </c>
      <c r="K247" s="17" t="s">
        <v>37</v>
      </c>
      <c r="L247" s="18">
        <v>511.61</v>
      </c>
      <c r="M247" s="18">
        <v>26.33</v>
      </c>
      <c r="N247" s="18">
        <v>27.06</v>
      </c>
      <c r="O247" s="18">
        <v>565</v>
      </c>
      <c r="P247" s="18">
        <v>524.22</v>
      </c>
      <c r="Q247" s="18">
        <v>33.25</v>
      </c>
      <c r="R247" s="18">
        <v>27.53</v>
      </c>
      <c r="S247" s="18">
        <v>585</v>
      </c>
      <c r="T247" s="18">
        <v>80</v>
      </c>
      <c r="U247" s="18">
        <v>0</v>
      </c>
      <c r="V247" s="18">
        <v>0</v>
      </c>
      <c r="W247" s="18">
        <v>0</v>
      </c>
      <c r="X247" s="18"/>
      <c r="Y247" s="18">
        <v>1035.83</v>
      </c>
      <c r="Z247" s="18">
        <v>60.31</v>
      </c>
      <c r="AA247" s="18">
        <v>53.86</v>
      </c>
      <c r="AB247" s="18">
        <v>1150</v>
      </c>
    </row>
    <row r="248" spans="1:28" s="15" customFormat="1" x14ac:dyDescent="0.25">
      <c r="A248" s="17">
        <v>3</v>
      </c>
      <c r="B248" s="17" t="s">
        <v>753</v>
      </c>
      <c r="C248" s="17" t="s">
        <v>739</v>
      </c>
      <c r="D248" s="17" t="s">
        <v>776</v>
      </c>
      <c r="E248" s="17" t="s">
        <v>777</v>
      </c>
      <c r="F248" s="17" t="s">
        <v>75</v>
      </c>
      <c r="G248" s="17" t="s">
        <v>76</v>
      </c>
      <c r="H248" s="17">
        <v>4773</v>
      </c>
      <c r="I248" s="17">
        <v>4690</v>
      </c>
      <c r="J248" s="17">
        <v>83</v>
      </c>
      <c r="K248" s="17" t="s">
        <v>37</v>
      </c>
      <c r="L248" s="18">
        <v>789.11</v>
      </c>
      <c r="M248" s="18">
        <v>48.48</v>
      </c>
      <c r="N248" s="18">
        <v>23.41</v>
      </c>
      <c r="O248" s="18">
        <v>861</v>
      </c>
      <c r="P248" s="18">
        <v>801.75</v>
      </c>
      <c r="Q248" s="18">
        <v>32.57</v>
      </c>
      <c r="R248" s="18">
        <v>49.68</v>
      </c>
      <c r="S248" s="18">
        <v>884</v>
      </c>
      <c r="T248" s="18">
        <v>490</v>
      </c>
      <c r="U248" s="18">
        <v>0</v>
      </c>
      <c r="V248" s="18">
        <v>0</v>
      </c>
      <c r="W248" s="18">
        <v>0</v>
      </c>
      <c r="X248" s="18"/>
      <c r="Y248" s="18">
        <v>1590.86</v>
      </c>
      <c r="Z248" s="18">
        <v>55.98</v>
      </c>
      <c r="AA248" s="18">
        <v>98.16</v>
      </c>
      <c r="AB248" s="18">
        <v>1745</v>
      </c>
    </row>
    <row r="249" spans="1:28" s="15" customFormat="1" x14ac:dyDescent="0.25">
      <c r="A249" s="17">
        <v>4</v>
      </c>
      <c r="B249" s="17" t="s">
        <v>738</v>
      </c>
      <c r="C249" s="17" t="s">
        <v>739</v>
      </c>
      <c r="D249" s="17" t="s">
        <v>778</v>
      </c>
      <c r="E249" s="17" t="s">
        <v>779</v>
      </c>
      <c r="F249" s="17" t="s">
        <v>75</v>
      </c>
      <c r="G249" s="17" t="s">
        <v>76</v>
      </c>
      <c r="H249" s="17">
        <v>3059</v>
      </c>
      <c r="I249" s="17">
        <v>3020</v>
      </c>
      <c r="J249" s="17">
        <v>39</v>
      </c>
      <c r="K249" s="17" t="s">
        <v>37</v>
      </c>
      <c r="L249" s="18">
        <v>822.56</v>
      </c>
      <c r="M249" s="18">
        <v>43.09</v>
      </c>
      <c r="N249" s="18">
        <v>58.35</v>
      </c>
      <c r="O249" s="18">
        <v>924</v>
      </c>
      <c r="P249" s="18">
        <v>603.47</v>
      </c>
      <c r="Q249" s="18">
        <v>67.19</v>
      </c>
      <c r="R249" s="18">
        <v>23.34</v>
      </c>
      <c r="S249" s="18">
        <v>694</v>
      </c>
      <c r="T249" s="18">
        <v>390</v>
      </c>
      <c r="U249" s="18">
        <v>0</v>
      </c>
      <c r="V249" s="18">
        <v>0</v>
      </c>
      <c r="W249" s="18">
        <v>0</v>
      </c>
      <c r="X249" s="18"/>
      <c r="Y249" s="18">
        <v>1426.03</v>
      </c>
      <c r="Z249" s="18">
        <v>125.54</v>
      </c>
      <c r="AA249" s="18">
        <v>66.430000000000007</v>
      </c>
      <c r="AB249" s="18">
        <v>1618</v>
      </c>
    </row>
    <row r="250" spans="1:28" s="15" customFormat="1" x14ac:dyDescent="0.25">
      <c r="A250" s="17">
        <v>5</v>
      </c>
      <c r="B250" s="17" t="s">
        <v>738</v>
      </c>
      <c r="C250" s="17" t="s">
        <v>739</v>
      </c>
      <c r="D250" s="17" t="s">
        <v>780</v>
      </c>
      <c r="E250" s="17" t="s">
        <v>781</v>
      </c>
      <c r="F250" s="17" t="s">
        <v>75</v>
      </c>
      <c r="G250" s="17" t="s">
        <v>76</v>
      </c>
      <c r="H250" s="17">
        <v>7676</v>
      </c>
      <c r="I250" s="17">
        <v>7341</v>
      </c>
      <c r="J250" s="17">
        <v>335</v>
      </c>
      <c r="K250" s="17" t="s">
        <v>37</v>
      </c>
      <c r="L250" s="18">
        <v>2603.64</v>
      </c>
      <c r="M250" s="18">
        <v>211.87</v>
      </c>
      <c r="N250" s="18">
        <v>127.49</v>
      </c>
      <c r="O250" s="18">
        <v>2943</v>
      </c>
      <c r="P250" s="18">
        <v>2477.94</v>
      </c>
      <c r="Q250" s="18">
        <v>160.56</v>
      </c>
      <c r="R250" s="18">
        <v>200.5</v>
      </c>
      <c r="S250" s="18">
        <v>2839</v>
      </c>
      <c r="T250" s="18">
        <v>2440</v>
      </c>
      <c r="U250" s="18">
        <v>0</v>
      </c>
      <c r="V250" s="18">
        <v>0</v>
      </c>
      <c r="W250" s="18">
        <v>0</v>
      </c>
      <c r="X250" s="18"/>
      <c r="Y250" s="18">
        <v>5081.58</v>
      </c>
      <c r="Z250" s="18">
        <v>288.05</v>
      </c>
      <c r="AA250" s="18">
        <v>412.37</v>
      </c>
      <c r="AB250" s="18">
        <v>5782</v>
      </c>
    </row>
    <row r="251" spans="1:28" s="15" customFormat="1" x14ac:dyDescent="0.25">
      <c r="A251" s="17">
        <v>6</v>
      </c>
      <c r="B251" s="17" t="s">
        <v>747</v>
      </c>
      <c r="C251" s="17" t="s">
        <v>739</v>
      </c>
      <c r="D251" s="17" t="s">
        <v>782</v>
      </c>
      <c r="E251" s="17" t="s">
        <v>783</v>
      </c>
      <c r="F251" s="17" t="s">
        <v>75</v>
      </c>
      <c r="G251" s="17" t="s">
        <v>76</v>
      </c>
      <c r="H251" s="17">
        <v>7350</v>
      </c>
      <c r="I251" s="17">
        <v>7350</v>
      </c>
      <c r="J251" s="17">
        <v>0</v>
      </c>
      <c r="K251" s="17" t="s">
        <v>302</v>
      </c>
      <c r="L251" s="18">
        <v>280.89</v>
      </c>
      <c r="M251" s="18">
        <v>0</v>
      </c>
      <c r="N251" s="18">
        <v>15.11</v>
      </c>
      <c r="O251" s="18">
        <v>296</v>
      </c>
      <c r="P251" s="18">
        <v>281.14</v>
      </c>
      <c r="Q251" s="18">
        <v>17.86</v>
      </c>
      <c r="R251" s="18">
        <v>0</v>
      </c>
      <c r="S251" s="18">
        <v>299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18">
        <v>562.03</v>
      </c>
      <c r="Z251" s="18">
        <v>32.97</v>
      </c>
      <c r="AA251" s="18">
        <v>0</v>
      </c>
      <c r="AB251" s="18">
        <v>595</v>
      </c>
    </row>
    <row r="252" spans="1:28" s="15" customFormat="1" x14ac:dyDescent="0.25">
      <c r="A252" s="17">
        <v>7</v>
      </c>
      <c r="B252" s="17" t="s">
        <v>742</v>
      </c>
      <c r="C252" s="17" t="s">
        <v>739</v>
      </c>
      <c r="D252" s="17" t="s">
        <v>784</v>
      </c>
      <c r="E252" s="17" t="s">
        <v>785</v>
      </c>
      <c r="F252" s="17" t="s">
        <v>75</v>
      </c>
      <c r="G252" s="17" t="s">
        <v>76</v>
      </c>
      <c r="H252" s="17">
        <v>4604</v>
      </c>
      <c r="I252" s="17">
        <v>4448</v>
      </c>
      <c r="J252" s="17">
        <v>156</v>
      </c>
      <c r="K252" s="17" t="s">
        <v>37</v>
      </c>
      <c r="L252" s="18">
        <v>1719.79</v>
      </c>
      <c r="M252" s="18">
        <v>132.27000000000001</v>
      </c>
      <c r="N252" s="18">
        <v>85.94</v>
      </c>
      <c r="O252" s="18">
        <v>1938</v>
      </c>
      <c r="P252" s="18">
        <v>1287.8800000000001</v>
      </c>
      <c r="Q252" s="18">
        <v>104.75</v>
      </c>
      <c r="R252" s="18">
        <v>93.37</v>
      </c>
      <c r="S252" s="18">
        <v>1486</v>
      </c>
      <c r="T252" s="18">
        <v>540</v>
      </c>
      <c r="U252" s="18">
        <v>0</v>
      </c>
      <c r="V252" s="18">
        <v>0</v>
      </c>
      <c r="W252" s="18">
        <v>0</v>
      </c>
      <c r="X252" s="18"/>
      <c r="Y252" s="18">
        <v>3007.67</v>
      </c>
      <c r="Z252" s="18">
        <v>190.69</v>
      </c>
      <c r="AA252" s="18">
        <v>225.64</v>
      </c>
      <c r="AB252" s="18">
        <v>3424</v>
      </c>
    </row>
    <row r="253" spans="1:28" s="15" customFormat="1" x14ac:dyDescent="0.25">
      <c r="A253" s="17">
        <v>8</v>
      </c>
      <c r="B253" s="17" t="s">
        <v>747</v>
      </c>
      <c r="C253" s="17" t="s">
        <v>739</v>
      </c>
      <c r="D253" s="17" t="s">
        <v>786</v>
      </c>
      <c r="E253" s="17" t="s">
        <v>787</v>
      </c>
      <c r="F253" s="17" t="s">
        <v>75</v>
      </c>
      <c r="G253" s="17" t="s">
        <v>76</v>
      </c>
      <c r="H253" s="17">
        <v>8654</v>
      </c>
      <c r="I253" s="17">
        <v>8625</v>
      </c>
      <c r="J253" s="17">
        <v>29</v>
      </c>
      <c r="K253" s="17" t="s">
        <v>37</v>
      </c>
      <c r="L253" s="18">
        <v>478.47</v>
      </c>
      <c r="M253" s="18">
        <v>23.34</v>
      </c>
      <c r="N253" s="18">
        <v>25.19</v>
      </c>
      <c r="O253" s="18">
        <v>527</v>
      </c>
      <c r="P253" s="18">
        <v>411.17</v>
      </c>
      <c r="Q253" s="18">
        <v>30.47</v>
      </c>
      <c r="R253" s="18">
        <v>17.36</v>
      </c>
      <c r="S253" s="18">
        <v>459</v>
      </c>
      <c r="T253" s="18">
        <v>60</v>
      </c>
      <c r="U253" s="18">
        <v>0</v>
      </c>
      <c r="V253" s="18">
        <v>0</v>
      </c>
      <c r="W253" s="18">
        <v>0</v>
      </c>
      <c r="X253" s="18"/>
      <c r="Y253" s="18">
        <v>889.64</v>
      </c>
      <c r="Z253" s="18">
        <v>55.66</v>
      </c>
      <c r="AA253" s="18">
        <v>40.700000000000003</v>
      </c>
      <c r="AB253" s="18">
        <v>986</v>
      </c>
    </row>
    <row r="254" spans="1:28" s="15" customFormat="1" x14ac:dyDescent="0.25">
      <c r="A254" s="17">
        <v>9</v>
      </c>
      <c r="B254" s="17" t="s">
        <v>753</v>
      </c>
      <c r="C254" s="17" t="s">
        <v>739</v>
      </c>
      <c r="D254" s="17" t="s">
        <v>788</v>
      </c>
      <c r="E254" s="17" t="s">
        <v>789</v>
      </c>
      <c r="F254" s="17" t="s">
        <v>75</v>
      </c>
      <c r="G254" s="17" t="s">
        <v>76</v>
      </c>
      <c r="H254" s="17">
        <v>4712</v>
      </c>
      <c r="I254" s="17">
        <v>4551</v>
      </c>
      <c r="J254" s="17">
        <v>161</v>
      </c>
      <c r="K254" s="17" t="s">
        <v>37</v>
      </c>
      <c r="L254" s="18">
        <v>1327.13</v>
      </c>
      <c r="M254" s="18">
        <v>96.96</v>
      </c>
      <c r="N254" s="18">
        <v>66.91</v>
      </c>
      <c r="O254" s="18">
        <v>1491</v>
      </c>
      <c r="P254" s="18">
        <v>1320.49</v>
      </c>
      <c r="Q254" s="18">
        <v>81.150000000000006</v>
      </c>
      <c r="R254" s="18">
        <v>96.36</v>
      </c>
      <c r="S254" s="18">
        <v>1498</v>
      </c>
      <c r="T254" s="18">
        <v>640</v>
      </c>
      <c r="U254" s="18">
        <v>0</v>
      </c>
      <c r="V254" s="18">
        <v>0</v>
      </c>
      <c r="W254" s="18">
        <v>0</v>
      </c>
      <c r="X254" s="18"/>
      <c r="Y254" s="18">
        <v>2647.62</v>
      </c>
      <c r="Z254" s="18">
        <v>148.06</v>
      </c>
      <c r="AA254" s="18">
        <v>193.32</v>
      </c>
      <c r="AB254" s="18">
        <v>2989</v>
      </c>
    </row>
    <row r="255" spans="1:28" s="15" customFormat="1" x14ac:dyDescent="0.25">
      <c r="A255" s="17">
        <v>10</v>
      </c>
      <c r="B255" s="17" t="s">
        <v>747</v>
      </c>
      <c r="C255" s="17" t="s">
        <v>739</v>
      </c>
      <c r="D255" s="17" t="s">
        <v>790</v>
      </c>
      <c r="E255" s="17" t="s">
        <v>791</v>
      </c>
      <c r="F255" s="17" t="s">
        <v>75</v>
      </c>
      <c r="G255" s="17" t="s">
        <v>792</v>
      </c>
      <c r="H255" s="17">
        <v>18470</v>
      </c>
      <c r="I255" s="17">
        <v>18324</v>
      </c>
      <c r="J255" s="17">
        <v>146</v>
      </c>
      <c r="K255" s="17" t="s">
        <v>37</v>
      </c>
      <c r="L255" s="18">
        <v>1701.17</v>
      </c>
      <c r="M255" s="18">
        <v>141.84</v>
      </c>
      <c r="N255" s="18">
        <v>47.99</v>
      </c>
      <c r="O255" s="18">
        <v>1891</v>
      </c>
      <c r="P255" s="18">
        <v>1096.19</v>
      </c>
      <c r="Q255" s="18">
        <v>71.430000000000007</v>
      </c>
      <c r="R255" s="18">
        <v>87.38</v>
      </c>
      <c r="S255" s="18">
        <v>1255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18">
        <v>2797.36</v>
      </c>
      <c r="Z255" s="18">
        <v>119.42</v>
      </c>
      <c r="AA255" s="18">
        <v>229.22</v>
      </c>
      <c r="AB255" s="18">
        <v>3146</v>
      </c>
    </row>
    <row r="256" spans="1:28" s="15" customFormat="1" x14ac:dyDescent="0.25">
      <c r="A256" s="17">
        <v>11</v>
      </c>
      <c r="B256" s="17" t="s">
        <v>742</v>
      </c>
      <c r="C256" s="17" t="s">
        <v>739</v>
      </c>
      <c r="D256" s="17" t="s">
        <v>793</v>
      </c>
      <c r="E256" s="17" t="s">
        <v>794</v>
      </c>
      <c r="F256" s="17" t="s">
        <v>75</v>
      </c>
      <c r="G256" s="17" t="s">
        <v>76</v>
      </c>
      <c r="H256" s="17">
        <v>6262</v>
      </c>
      <c r="I256" s="17">
        <v>6177</v>
      </c>
      <c r="J256" s="17">
        <v>85</v>
      </c>
      <c r="K256" s="17" t="s">
        <v>37</v>
      </c>
      <c r="L256" s="18">
        <v>930.01</v>
      </c>
      <c r="M256" s="18">
        <v>64.040000000000006</v>
      </c>
      <c r="N256" s="18">
        <v>59.95</v>
      </c>
      <c r="O256" s="18">
        <v>1054</v>
      </c>
      <c r="P256" s="18">
        <v>784.19</v>
      </c>
      <c r="Q256" s="18">
        <v>70.94</v>
      </c>
      <c r="R256" s="18">
        <v>50.87</v>
      </c>
      <c r="S256" s="18">
        <v>906</v>
      </c>
      <c r="T256" s="18">
        <v>280</v>
      </c>
      <c r="U256" s="18">
        <v>0</v>
      </c>
      <c r="V256" s="18">
        <v>0</v>
      </c>
      <c r="W256" s="18">
        <v>0</v>
      </c>
      <c r="X256" s="18"/>
      <c r="Y256" s="18">
        <v>1714.2</v>
      </c>
      <c r="Z256" s="18">
        <v>130.88999999999999</v>
      </c>
      <c r="AA256" s="18">
        <v>114.91</v>
      </c>
      <c r="AB256" s="18">
        <v>1960</v>
      </c>
    </row>
    <row r="257" spans="1:28" s="15" customFormat="1" x14ac:dyDescent="0.25">
      <c r="A257" s="17">
        <v>12</v>
      </c>
      <c r="B257" s="17" t="s">
        <v>742</v>
      </c>
      <c r="C257" s="17" t="s">
        <v>739</v>
      </c>
      <c r="D257" s="17" t="s">
        <v>795</v>
      </c>
      <c r="E257" s="17" t="s">
        <v>796</v>
      </c>
      <c r="F257" s="17" t="s">
        <v>75</v>
      </c>
      <c r="G257" s="17" t="s">
        <v>76</v>
      </c>
      <c r="H257" s="17">
        <v>3259</v>
      </c>
      <c r="I257" s="17">
        <v>3199</v>
      </c>
      <c r="J257" s="17">
        <v>60</v>
      </c>
      <c r="K257" s="17" t="s">
        <v>37</v>
      </c>
      <c r="L257" s="18">
        <v>923.69</v>
      </c>
      <c r="M257" s="18">
        <v>63.44</v>
      </c>
      <c r="N257" s="18">
        <v>49.87</v>
      </c>
      <c r="O257" s="18">
        <v>1037</v>
      </c>
      <c r="P257" s="18">
        <v>618.01</v>
      </c>
      <c r="Q257" s="18">
        <v>60.08</v>
      </c>
      <c r="R257" s="18">
        <v>35.909999999999997</v>
      </c>
      <c r="S257" s="18">
        <v>714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18">
        <v>1541.7</v>
      </c>
      <c r="Z257" s="18">
        <v>109.95</v>
      </c>
      <c r="AA257" s="18">
        <v>99.35</v>
      </c>
      <c r="AB257" s="18">
        <v>1751</v>
      </c>
    </row>
    <row r="258" spans="1:28" s="15" customFormat="1" x14ac:dyDescent="0.25">
      <c r="A258" s="17">
        <v>13</v>
      </c>
      <c r="B258" s="17" t="s">
        <v>753</v>
      </c>
      <c r="C258" s="17" t="s">
        <v>739</v>
      </c>
      <c r="D258" s="17" t="s">
        <v>797</v>
      </c>
      <c r="E258" s="17" t="s">
        <v>798</v>
      </c>
      <c r="F258" s="17" t="s">
        <v>75</v>
      </c>
      <c r="G258" s="17" t="s">
        <v>76</v>
      </c>
      <c r="H258" s="17">
        <v>3750</v>
      </c>
      <c r="I258" s="17">
        <v>3742</v>
      </c>
      <c r="J258" s="17">
        <v>8</v>
      </c>
      <c r="K258" s="17" t="s">
        <v>37</v>
      </c>
      <c r="L258" s="18">
        <v>420.66</v>
      </c>
      <c r="M258" s="18">
        <v>12.57</v>
      </c>
      <c r="N258" s="18">
        <v>7.77</v>
      </c>
      <c r="O258" s="18">
        <v>441</v>
      </c>
      <c r="P258" s="18">
        <v>334.47</v>
      </c>
      <c r="Q258" s="18">
        <v>11.74</v>
      </c>
      <c r="R258" s="18">
        <v>4.79</v>
      </c>
      <c r="S258" s="18">
        <v>351</v>
      </c>
      <c r="T258" s="18">
        <v>2010</v>
      </c>
      <c r="U258" s="18">
        <v>0</v>
      </c>
      <c r="V258" s="18">
        <v>0</v>
      </c>
      <c r="W258" s="18">
        <v>0</v>
      </c>
      <c r="X258" s="18"/>
      <c r="Y258" s="18">
        <v>755.13</v>
      </c>
      <c r="Z258" s="18">
        <v>19.510000000000002</v>
      </c>
      <c r="AA258" s="18">
        <v>17.36</v>
      </c>
      <c r="AB258" s="18">
        <v>792</v>
      </c>
    </row>
    <row r="259" spans="1:28" s="15" customFormat="1" x14ac:dyDescent="0.25">
      <c r="A259" s="17">
        <v>14</v>
      </c>
      <c r="B259" s="17" t="s">
        <v>747</v>
      </c>
      <c r="C259" s="17" t="s">
        <v>739</v>
      </c>
      <c r="D259" s="17" t="s">
        <v>799</v>
      </c>
      <c r="E259" s="17" t="s">
        <v>800</v>
      </c>
      <c r="F259" s="17" t="s">
        <v>75</v>
      </c>
      <c r="G259" s="17" t="s">
        <v>801</v>
      </c>
      <c r="H259" s="17">
        <v>0</v>
      </c>
      <c r="I259" s="17">
        <v>0</v>
      </c>
      <c r="J259" s="17">
        <v>360</v>
      </c>
      <c r="K259" s="17" t="s">
        <v>107</v>
      </c>
      <c r="L259" s="18">
        <v>2519.35</v>
      </c>
      <c r="M259" s="18">
        <v>215.46</v>
      </c>
      <c r="N259" s="18">
        <v>102.19</v>
      </c>
      <c r="O259" s="18">
        <v>2837</v>
      </c>
      <c r="P259" s="18">
        <v>2519.2600000000002</v>
      </c>
      <c r="Q259" s="18">
        <v>130.28</v>
      </c>
      <c r="R259" s="18">
        <v>215.46</v>
      </c>
      <c r="S259" s="18">
        <v>2865</v>
      </c>
      <c r="T259" s="18">
        <v>0</v>
      </c>
      <c r="U259" s="18">
        <v>0</v>
      </c>
      <c r="V259" s="18">
        <v>0</v>
      </c>
      <c r="W259" s="18">
        <v>0</v>
      </c>
      <c r="X259" s="18"/>
      <c r="Y259" s="18">
        <v>5038.6099999999997</v>
      </c>
      <c r="Z259" s="18">
        <v>232.47</v>
      </c>
      <c r="AA259" s="18">
        <v>430.92</v>
      </c>
      <c r="AB259" s="18">
        <v>5702</v>
      </c>
    </row>
    <row r="260" spans="1:28" s="15" customFormat="1" x14ac:dyDescent="0.25">
      <c r="A260" s="17">
        <v>15</v>
      </c>
      <c r="B260" s="17" t="s">
        <v>753</v>
      </c>
      <c r="C260" s="17" t="s">
        <v>739</v>
      </c>
      <c r="D260" s="17" t="s">
        <v>802</v>
      </c>
      <c r="E260" s="17" t="s">
        <v>803</v>
      </c>
      <c r="F260" s="17" t="s">
        <v>75</v>
      </c>
      <c r="G260" s="17" t="s">
        <v>804</v>
      </c>
      <c r="H260" s="17">
        <v>0</v>
      </c>
      <c r="I260" s="17">
        <v>0</v>
      </c>
      <c r="J260" s="17">
        <v>360</v>
      </c>
      <c r="K260" s="17" t="s">
        <v>107</v>
      </c>
      <c r="L260" s="18">
        <v>2519.12</v>
      </c>
      <c r="M260" s="18">
        <v>215.46</v>
      </c>
      <c r="N260" s="18">
        <v>103.42</v>
      </c>
      <c r="O260" s="18">
        <v>2838</v>
      </c>
      <c r="P260" s="18">
        <v>2519.0300000000002</v>
      </c>
      <c r="Q260" s="18">
        <v>131.51</v>
      </c>
      <c r="R260" s="18">
        <v>215.46</v>
      </c>
      <c r="S260" s="18">
        <v>2866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18">
        <v>5038.1499999999996</v>
      </c>
      <c r="Z260" s="18">
        <v>234.93</v>
      </c>
      <c r="AA260" s="18">
        <v>430.92</v>
      </c>
      <c r="AB260" s="18">
        <v>5704</v>
      </c>
    </row>
    <row r="261" spans="1:28" s="15" customFormat="1" x14ac:dyDescent="0.25">
      <c r="A261" s="17">
        <v>16</v>
      </c>
      <c r="B261" s="17" t="s">
        <v>738</v>
      </c>
      <c r="C261" s="17" t="s">
        <v>739</v>
      </c>
      <c r="D261" s="17" t="s">
        <v>805</v>
      </c>
      <c r="E261" s="17" t="s">
        <v>806</v>
      </c>
      <c r="F261" s="17" t="s">
        <v>75</v>
      </c>
      <c r="G261" s="17" t="s">
        <v>807</v>
      </c>
      <c r="H261" s="17">
        <v>0</v>
      </c>
      <c r="I261" s="17">
        <v>0</v>
      </c>
      <c r="J261" s="17">
        <v>360</v>
      </c>
      <c r="K261" s="17" t="s">
        <v>107</v>
      </c>
      <c r="L261" s="18">
        <v>2518.5700000000002</v>
      </c>
      <c r="M261" s="18">
        <v>215.46</v>
      </c>
      <c r="N261" s="18">
        <v>101.97</v>
      </c>
      <c r="O261" s="18">
        <v>2836</v>
      </c>
      <c r="P261" s="18">
        <v>2519.48</v>
      </c>
      <c r="Q261" s="18">
        <v>130.06</v>
      </c>
      <c r="R261" s="18">
        <v>215.46</v>
      </c>
      <c r="S261" s="18">
        <v>2865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5038.05</v>
      </c>
      <c r="Z261" s="18">
        <v>232.03</v>
      </c>
      <c r="AA261" s="18">
        <v>430.92</v>
      </c>
      <c r="AB261" s="18">
        <v>5701</v>
      </c>
    </row>
    <row r="262" spans="1:28" s="15" customFormat="1" x14ac:dyDescent="0.25">
      <c r="A262" s="17">
        <v>17</v>
      </c>
      <c r="B262" s="17" t="s">
        <v>742</v>
      </c>
      <c r="C262" s="17" t="s">
        <v>739</v>
      </c>
      <c r="D262" s="17" t="s">
        <v>808</v>
      </c>
      <c r="E262" s="17" t="s">
        <v>809</v>
      </c>
      <c r="F262" s="17" t="s">
        <v>75</v>
      </c>
      <c r="G262" s="17" t="s">
        <v>810</v>
      </c>
      <c r="H262" s="17">
        <v>0</v>
      </c>
      <c r="I262" s="17">
        <v>0</v>
      </c>
      <c r="J262" s="17">
        <v>425</v>
      </c>
      <c r="K262" s="17" t="s">
        <v>107</v>
      </c>
      <c r="L262" s="18">
        <v>2982.38</v>
      </c>
      <c r="M262" s="18">
        <v>254.36</v>
      </c>
      <c r="N262" s="18">
        <v>121.26</v>
      </c>
      <c r="O262" s="18">
        <v>3358</v>
      </c>
      <c r="P262" s="18">
        <v>2982.13</v>
      </c>
      <c r="Q262" s="18">
        <v>154.51</v>
      </c>
      <c r="R262" s="18">
        <v>254.36</v>
      </c>
      <c r="S262" s="18">
        <v>3391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5964.51</v>
      </c>
      <c r="Z262" s="18">
        <v>275.77</v>
      </c>
      <c r="AA262" s="18">
        <v>508.72</v>
      </c>
      <c r="AB262" s="18">
        <v>6749</v>
      </c>
    </row>
    <row r="263" spans="1:28" s="12" customFormat="1" x14ac:dyDescent="0.25">
      <c r="A263" s="10"/>
      <c r="B263" s="10"/>
      <c r="C263" s="10"/>
      <c r="D263" s="10"/>
      <c r="E263" s="10" t="s">
        <v>71</v>
      </c>
      <c r="F263" s="10"/>
      <c r="G263" s="10"/>
      <c r="H263" s="10"/>
      <c r="I263" s="10"/>
      <c r="J263" s="11">
        <f>SUM(J246:J262)</f>
        <v>2750</v>
      </c>
      <c r="K263" s="10"/>
      <c r="L263" s="11">
        <f t="shared" ref="L263:AB263" si="58">SUM(L246:L262)</f>
        <v>23921.160000000003</v>
      </c>
      <c r="M263" s="11">
        <f t="shared" si="58"/>
        <v>1818.2400000000002</v>
      </c>
      <c r="N263" s="11">
        <f t="shared" si="58"/>
        <v>1064.6000000000001</v>
      </c>
      <c r="O263" s="11">
        <f t="shared" si="58"/>
        <v>26804</v>
      </c>
      <c r="P263" s="11">
        <f t="shared" si="58"/>
        <v>22007.18</v>
      </c>
      <c r="Q263" s="11">
        <f t="shared" si="58"/>
        <v>1338.9399999999998</v>
      </c>
      <c r="R263" s="11">
        <f t="shared" si="58"/>
        <v>1645.88</v>
      </c>
      <c r="S263" s="11">
        <f t="shared" si="58"/>
        <v>24992</v>
      </c>
      <c r="T263" s="11">
        <f t="shared" si="58"/>
        <v>7070</v>
      </c>
      <c r="U263" s="11">
        <f t="shared" si="58"/>
        <v>0</v>
      </c>
      <c r="V263" s="11">
        <f t="shared" si="58"/>
        <v>0</v>
      </c>
      <c r="W263" s="11">
        <f t="shared" si="58"/>
        <v>0</v>
      </c>
      <c r="X263" s="11">
        <f t="shared" si="58"/>
        <v>0</v>
      </c>
      <c r="Y263" s="11">
        <f t="shared" si="58"/>
        <v>45928.340000000004</v>
      </c>
      <c r="Z263" s="11">
        <f t="shared" si="58"/>
        <v>2403.5400000000004</v>
      </c>
      <c r="AA263" s="11">
        <f t="shared" si="58"/>
        <v>3464.12</v>
      </c>
      <c r="AB263" s="11">
        <f t="shared" si="58"/>
        <v>51796</v>
      </c>
    </row>
    <row r="264" spans="1:28" s="12" customFormat="1" x14ac:dyDescent="0.25">
      <c r="A264" s="10"/>
      <c r="B264" s="10"/>
      <c r="C264" s="10"/>
      <c r="D264" s="10"/>
      <c r="E264" s="10" t="s">
        <v>119</v>
      </c>
      <c r="F264" s="10"/>
      <c r="G264" s="10"/>
      <c r="H264" s="10"/>
      <c r="I264" s="10"/>
      <c r="J264" s="11">
        <f>J263+J245</f>
        <v>13616</v>
      </c>
      <c r="K264" s="11"/>
      <c r="L264" s="11">
        <f t="shared" ref="L264:AB264" si="59">L263+L245</f>
        <v>83544.580000000016</v>
      </c>
      <c r="M264" s="11">
        <f t="shared" si="59"/>
        <v>15412.640000000001</v>
      </c>
      <c r="N264" s="11">
        <f t="shared" si="59"/>
        <v>3496.7799999999997</v>
      </c>
      <c r="O264" s="11">
        <f t="shared" si="59"/>
        <v>102454</v>
      </c>
      <c r="P264" s="11">
        <f t="shared" si="59"/>
        <v>87282.489999999991</v>
      </c>
      <c r="Q264" s="11">
        <f t="shared" si="59"/>
        <v>4367.9299999999994</v>
      </c>
      <c r="R264" s="11">
        <f t="shared" si="59"/>
        <v>6535.58</v>
      </c>
      <c r="S264" s="11">
        <f t="shared" si="59"/>
        <v>98186</v>
      </c>
      <c r="T264" s="11">
        <f t="shared" si="59"/>
        <v>24640</v>
      </c>
      <c r="U264" s="11">
        <f t="shared" si="59"/>
        <v>0</v>
      </c>
      <c r="V264" s="11">
        <f t="shared" si="59"/>
        <v>0</v>
      </c>
      <c r="W264" s="11">
        <f t="shared" si="59"/>
        <v>0</v>
      </c>
      <c r="X264" s="11">
        <f t="shared" si="59"/>
        <v>0</v>
      </c>
      <c r="Y264" s="11">
        <f t="shared" si="59"/>
        <v>170827.07</v>
      </c>
      <c r="Z264" s="11">
        <f t="shared" si="59"/>
        <v>7864.7100000000009</v>
      </c>
      <c r="AA264" s="11">
        <f t="shared" si="59"/>
        <v>21948.22</v>
      </c>
      <c r="AB264" s="11">
        <f t="shared" si="59"/>
        <v>200640</v>
      </c>
    </row>
    <row r="265" spans="1:28" s="12" customForma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</row>
    <row r="266" spans="1:28" s="12" customForma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</row>
    <row r="267" spans="1:28" ht="18" customHeight="1" x14ac:dyDescent="0.25">
      <c r="O267" s="34"/>
    </row>
    <row r="268" spans="1:28" ht="18" customHeight="1" x14ac:dyDescent="0.25"/>
    <row r="271" spans="1:28" ht="15.75" x14ac:dyDescent="0.25">
      <c r="E271" s="13" t="s">
        <v>120</v>
      </c>
      <c r="G271" s="14"/>
      <c r="H271" s="14"/>
      <c r="I271" s="14"/>
      <c r="J271" s="14"/>
      <c r="K271" s="14"/>
      <c r="L271" s="13" t="s">
        <v>122</v>
      </c>
      <c r="M271" s="13"/>
      <c r="O271" s="14"/>
      <c r="Q271" s="14"/>
      <c r="R271" s="13" t="s">
        <v>121</v>
      </c>
      <c r="T271" s="14"/>
      <c r="U271" s="14"/>
      <c r="W271" s="14"/>
      <c r="X271" s="14"/>
      <c r="Y271" s="13" t="s">
        <v>123</v>
      </c>
      <c r="Z271" s="14"/>
      <c r="AA271" s="14"/>
      <c r="AB271" s="14"/>
    </row>
    <row r="272" spans="1:28" ht="15.75" x14ac:dyDescent="0.25">
      <c r="E272" s="13" t="s">
        <v>124</v>
      </c>
      <c r="G272" s="14"/>
      <c r="H272" s="14"/>
      <c r="I272" s="14"/>
      <c r="J272" s="14"/>
      <c r="K272" s="14"/>
      <c r="L272" s="13" t="s">
        <v>124</v>
      </c>
      <c r="M272" s="13"/>
      <c r="O272" s="14"/>
      <c r="Q272" s="14"/>
      <c r="R272" s="13" t="s">
        <v>124</v>
      </c>
      <c r="T272" s="14"/>
      <c r="U272" s="14"/>
      <c r="W272" s="14"/>
      <c r="X272" s="14"/>
      <c r="Y272" s="13" t="s">
        <v>124</v>
      </c>
      <c r="Z272" s="14"/>
      <c r="AA272" s="14"/>
      <c r="AB272" s="14"/>
    </row>
    <row r="273" spans="1:31" ht="32.25" customHeight="1" x14ac:dyDescent="0.55000000000000004">
      <c r="A273" s="75" t="s">
        <v>0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1"/>
      <c r="AD273" s="1"/>
      <c r="AE273" s="1"/>
    </row>
    <row r="274" spans="1:31" ht="21.75" customHeight="1" x14ac:dyDescent="0.4">
      <c r="A274" s="76" t="s">
        <v>1699</v>
      </c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2"/>
      <c r="AD274" s="2"/>
      <c r="AE274" s="2"/>
    </row>
    <row r="275" spans="1:31" s="5" customFormat="1" ht="20.25" customHeight="1" x14ac:dyDescent="0.35">
      <c r="A275" s="3" t="s">
        <v>1</v>
      </c>
      <c r="B275" s="4"/>
      <c r="C275" s="3"/>
      <c r="D275" s="3"/>
      <c r="F275" s="3" t="s">
        <v>811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s="7" customFormat="1" ht="90" x14ac:dyDescent="0.25">
      <c r="A276" s="6" t="s">
        <v>3</v>
      </c>
      <c r="B276" s="6" t="s">
        <v>4</v>
      </c>
      <c r="C276" s="6" t="s">
        <v>5</v>
      </c>
      <c r="D276" s="6" t="s">
        <v>6</v>
      </c>
      <c r="E276" s="6" t="s">
        <v>7</v>
      </c>
      <c r="F276" s="6" t="s">
        <v>8</v>
      </c>
      <c r="G276" s="6" t="s">
        <v>9</v>
      </c>
      <c r="H276" s="6" t="s">
        <v>10</v>
      </c>
      <c r="I276" s="6" t="s">
        <v>11</v>
      </c>
      <c r="J276" s="6" t="s">
        <v>12</v>
      </c>
      <c r="K276" s="6" t="s">
        <v>13</v>
      </c>
      <c r="L276" s="6" t="s">
        <v>14</v>
      </c>
      <c r="M276" s="6" t="s">
        <v>15</v>
      </c>
      <c r="N276" s="6" t="s">
        <v>16</v>
      </c>
      <c r="O276" s="6" t="s">
        <v>17</v>
      </c>
      <c r="P276" s="6" t="s">
        <v>18</v>
      </c>
      <c r="Q276" s="6" t="s">
        <v>19</v>
      </c>
      <c r="R276" s="6" t="s">
        <v>20</v>
      </c>
      <c r="S276" s="6" t="s">
        <v>21</v>
      </c>
      <c r="T276" s="6" t="s">
        <v>22</v>
      </c>
      <c r="U276" s="6" t="s">
        <v>23</v>
      </c>
      <c r="V276" s="6" t="s">
        <v>24</v>
      </c>
      <c r="W276" s="6" t="s">
        <v>25</v>
      </c>
      <c r="X276" s="6" t="s">
        <v>26</v>
      </c>
      <c r="Y276" s="6" t="s">
        <v>27</v>
      </c>
      <c r="Z276" s="6" t="s">
        <v>28</v>
      </c>
      <c r="AA276" s="6" t="s">
        <v>29</v>
      </c>
      <c r="AB276" s="6" t="s">
        <v>30</v>
      </c>
    </row>
    <row r="277" spans="1:31" s="15" customFormat="1" x14ac:dyDescent="0.25">
      <c r="A277" s="17">
        <v>1</v>
      </c>
      <c r="B277" s="17" t="s">
        <v>738</v>
      </c>
      <c r="C277" s="17" t="s">
        <v>739</v>
      </c>
      <c r="D277" s="17" t="s">
        <v>740</v>
      </c>
      <c r="E277" s="17" t="s">
        <v>741</v>
      </c>
      <c r="F277" s="17" t="s">
        <v>35</v>
      </c>
      <c r="G277" s="17" t="s">
        <v>668</v>
      </c>
      <c r="H277" s="17">
        <v>23251</v>
      </c>
      <c r="I277" s="17">
        <v>23200</v>
      </c>
      <c r="J277" s="17">
        <v>51</v>
      </c>
      <c r="K277" s="17" t="s">
        <v>37</v>
      </c>
      <c r="L277" s="18">
        <v>1177.24</v>
      </c>
      <c r="M277" s="18">
        <v>105.26</v>
      </c>
      <c r="N277" s="18">
        <v>22.5</v>
      </c>
      <c r="O277" s="18">
        <v>1305</v>
      </c>
      <c r="P277" s="18">
        <v>814.51</v>
      </c>
      <c r="Q277" s="18">
        <v>9.5399999999999991</v>
      </c>
      <c r="R277" s="18">
        <v>22.95</v>
      </c>
      <c r="S277" s="18">
        <v>847</v>
      </c>
      <c r="T277" s="18">
        <v>0</v>
      </c>
      <c r="U277" s="18">
        <v>1317.75</v>
      </c>
      <c r="V277" s="18">
        <v>114.8</v>
      </c>
      <c r="W277" s="18">
        <v>45.45</v>
      </c>
      <c r="X277" s="18">
        <v>1478</v>
      </c>
      <c r="Y277" s="18">
        <v>674</v>
      </c>
      <c r="Z277" s="18">
        <v>0</v>
      </c>
      <c r="AA277" s="18">
        <v>0</v>
      </c>
      <c r="AB277" s="18">
        <v>674</v>
      </c>
    </row>
    <row r="278" spans="1:31" s="15" customFormat="1" x14ac:dyDescent="0.25">
      <c r="A278" s="17">
        <v>2</v>
      </c>
      <c r="B278" s="17" t="s">
        <v>742</v>
      </c>
      <c r="C278" s="17" t="s">
        <v>739</v>
      </c>
      <c r="D278" s="17" t="s">
        <v>743</v>
      </c>
      <c r="E278" s="17" t="s">
        <v>744</v>
      </c>
      <c r="F278" s="17" t="s">
        <v>35</v>
      </c>
      <c r="G278" s="17" t="s">
        <v>668</v>
      </c>
      <c r="H278" s="17">
        <v>19786</v>
      </c>
      <c r="I278" s="17">
        <v>18724</v>
      </c>
      <c r="J278" s="17">
        <v>1062</v>
      </c>
      <c r="K278" s="17" t="s">
        <v>37</v>
      </c>
      <c r="L278" s="18">
        <v>13190.18</v>
      </c>
      <c r="M278" s="18">
        <v>479.02</v>
      </c>
      <c r="N278" s="18">
        <v>1063.8</v>
      </c>
      <c r="O278" s="18">
        <v>14733</v>
      </c>
      <c r="P278" s="18">
        <v>6446.35</v>
      </c>
      <c r="Q278" s="18">
        <v>109.75</v>
      </c>
      <c r="R278" s="18">
        <v>477.9</v>
      </c>
      <c r="S278" s="18">
        <v>7034</v>
      </c>
      <c r="T278" s="18">
        <v>0</v>
      </c>
      <c r="U278" s="18">
        <v>13190.18</v>
      </c>
      <c r="V278" s="18">
        <v>556.12</v>
      </c>
      <c r="W278" s="18">
        <v>1541.7</v>
      </c>
      <c r="X278" s="18">
        <v>15288</v>
      </c>
      <c r="Y278" s="18">
        <v>6446.35</v>
      </c>
      <c r="Z278" s="18">
        <v>32.65</v>
      </c>
      <c r="AA278" s="18">
        <v>0</v>
      </c>
      <c r="AB278" s="18">
        <v>6479</v>
      </c>
    </row>
    <row r="279" spans="1:31" s="15" customFormat="1" x14ac:dyDescent="0.25">
      <c r="A279" s="17">
        <v>3</v>
      </c>
      <c r="B279" s="17" t="s">
        <v>742</v>
      </c>
      <c r="C279" s="17" t="s">
        <v>739</v>
      </c>
      <c r="D279" s="17" t="s">
        <v>745</v>
      </c>
      <c r="E279" s="17" t="s">
        <v>746</v>
      </c>
      <c r="F279" s="17" t="s">
        <v>35</v>
      </c>
      <c r="G279" s="17" t="s">
        <v>137</v>
      </c>
      <c r="H279" s="17">
        <v>16579</v>
      </c>
      <c r="I279" s="17">
        <v>16579</v>
      </c>
      <c r="J279" s="17">
        <v>0</v>
      </c>
      <c r="K279" s="17" t="s">
        <v>302</v>
      </c>
      <c r="L279" s="18">
        <v>926.59</v>
      </c>
      <c r="M279" s="18">
        <v>51.41</v>
      </c>
      <c r="N279" s="18">
        <v>0</v>
      </c>
      <c r="O279" s="18">
        <v>978</v>
      </c>
      <c r="P279" s="18">
        <v>550.17999999999995</v>
      </c>
      <c r="Q279" s="18">
        <v>6.82</v>
      </c>
      <c r="R279" s="18">
        <v>0</v>
      </c>
      <c r="S279" s="18">
        <v>557</v>
      </c>
      <c r="T279" s="18">
        <v>0</v>
      </c>
      <c r="U279" s="18">
        <v>1092.77</v>
      </c>
      <c r="V279" s="18">
        <v>58.23</v>
      </c>
      <c r="W279" s="18">
        <v>0</v>
      </c>
      <c r="X279" s="18">
        <v>1151</v>
      </c>
      <c r="Y279" s="18">
        <v>384</v>
      </c>
      <c r="Z279" s="18">
        <v>0</v>
      </c>
      <c r="AA279" s="18">
        <v>0</v>
      </c>
      <c r="AB279" s="18">
        <v>384</v>
      </c>
    </row>
    <row r="280" spans="1:31" s="15" customFormat="1" x14ac:dyDescent="0.25">
      <c r="A280" s="17">
        <v>4</v>
      </c>
      <c r="B280" s="17" t="s">
        <v>747</v>
      </c>
      <c r="C280" s="17" t="s">
        <v>739</v>
      </c>
      <c r="D280" s="17" t="s">
        <v>748</v>
      </c>
      <c r="E280" s="17" t="s">
        <v>749</v>
      </c>
      <c r="F280" s="17" t="s">
        <v>35</v>
      </c>
      <c r="G280" s="17" t="s">
        <v>750</v>
      </c>
      <c r="H280" s="17">
        <v>83862</v>
      </c>
      <c r="I280" s="17">
        <v>82620</v>
      </c>
      <c r="J280" s="17">
        <v>1242</v>
      </c>
      <c r="K280" s="17" t="s">
        <v>37</v>
      </c>
      <c r="L280" s="18">
        <v>15434.57</v>
      </c>
      <c r="M280" s="18">
        <v>554.53</v>
      </c>
      <c r="N280" s="18">
        <v>1233.9000000000001</v>
      </c>
      <c r="O280" s="18">
        <v>17223</v>
      </c>
      <c r="P280" s="18">
        <v>7435.76</v>
      </c>
      <c r="Q280" s="18">
        <v>125.34</v>
      </c>
      <c r="R280" s="18">
        <v>558.9</v>
      </c>
      <c r="S280" s="18">
        <v>8120</v>
      </c>
      <c r="T280" s="18">
        <v>0</v>
      </c>
      <c r="U280" s="18">
        <v>15611.33</v>
      </c>
      <c r="V280" s="18">
        <v>679.87</v>
      </c>
      <c r="W280" s="18">
        <v>1792.8</v>
      </c>
      <c r="X280" s="18">
        <v>18084</v>
      </c>
      <c r="Y280" s="18">
        <v>7259</v>
      </c>
      <c r="Z280" s="18">
        <v>0</v>
      </c>
      <c r="AA280" s="18">
        <v>0</v>
      </c>
      <c r="AB280" s="18">
        <v>7259</v>
      </c>
    </row>
    <row r="281" spans="1:31" s="15" customFormat="1" x14ac:dyDescent="0.25">
      <c r="A281" s="17">
        <v>5</v>
      </c>
      <c r="B281" s="17" t="s">
        <v>742</v>
      </c>
      <c r="C281" s="17" t="s">
        <v>739</v>
      </c>
      <c r="D281" s="17" t="s">
        <v>751</v>
      </c>
      <c r="E281" s="17" t="s">
        <v>752</v>
      </c>
      <c r="F281" s="17" t="s">
        <v>35</v>
      </c>
      <c r="G281" s="17" t="s">
        <v>181</v>
      </c>
      <c r="H281" s="17">
        <v>31881</v>
      </c>
      <c r="I281" s="17">
        <v>31562</v>
      </c>
      <c r="J281" s="17">
        <v>957</v>
      </c>
      <c r="K281" s="17" t="s">
        <v>37</v>
      </c>
      <c r="L281" s="18">
        <v>12950.76</v>
      </c>
      <c r="M281" s="18">
        <v>427.54</v>
      </c>
      <c r="N281" s="18">
        <v>1082.7</v>
      </c>
      <c r="O281" s="18">
        <v>14461</v>
      </c>
      <c r="P281" s="18">
        <v>5956.34</v>
      </c>
      <c r="Q281" s="18">
        <v>107.01</v>
      </c>
      <c r="R281" s="18">
        <v>430.65</v>
      </c>
      <c r="S281" s="18">
        <v>6494</v>
      </c>
      <c r="T281" s="18">
        <v>0</v>
      </c>
      <c r="U281" s="18">
        <v>13307.1</v>
      </c>
      <c r="V281" s="18">
        <v>534.54999999999995</v>
      </c>
      <c r="W281" s="18">
        <v>1513.35</v>
      </c>
      <c r="X281" s="18">
        <v>15355</v>
      </c>
      <c r="Y281" s="18">
        <v>5600</v>
      </c>
      <c r="Z281" s="18">
        <v>0</v>
      </c>
      <c r="AA281" s="18">
        <v>0</v>
      </c>
      <c r="AB281" s="18">
        <v>5600</v>
      </c>
    </row>
    <row r="282" spans="1:31" s="15" customFormat="1" x14ac:dyDescent="0.25">
      <c r="A282" s="17">
        <v>6</v>
      </c>
      <c r="B282" s="17" t="s">
        <v>753</v>
      </c>
      <c r="C282" s="17" t="s">
        <v>739</v>
      </c>
      <c r="D282" s="17" t="s">
        <v>754</v>
      </c>
      <c r="E282" s="17" t="s">
        <v>755</v>
      </c>
      <c r="F282" s="17" t="s">
        <v>35</v>
      </c>
      <c r="G282" s="17" t="s">
        <v>750</v>
      </c>
      <c r="H282" s="17">
        <v>27336</v>
      </c>
      <c r="I282" s="17">
        <v>26335</v>
      </c>
      <c r="J282" s="17">
        <v>3003</v>
      </c>
      <c r="K282" s="17" t="s">
        <v>37</v>
      </c>
      <c r="L282" s="18">
        <v>-3882.5</v>
      </c>
      <c r="M282" s="18">
        <v>242</v>
      </c>
      <c r="N282" s="18">
        <v>9281.5</v>
      </c>
      <c r="O282" s="18">
        <v>5641</v>
      </c>
      <c r="P282" s="18">
        <v>16685.86</v>
      </c>
      <c r="Q282" s="18">
        <v>28.79</v>
      </c>
      <c r="R282" s="18">
        <v>1351.35</v>
      </c>
      <c r="S282" s="18">
        <v>18066</v>
      </c>
      <c r="T282" s="18">
        <v>6410</v>
      </c>
      <c r="U282" s="18">
        <v>0</v>
      </c>
      <c r="V282" s="18">
        <v>0</v>
      </c>
      <c r="W282" s="18">
        <v>5946</v>
      </c>
      <c r="X282" s="18">
        <v>5946</v>
      </c>
      <c r="Y282" s="18">
        <v>12803.36</v>
      </c>
      <c r="Z282" s="18">
        <v>270.79000000000002</v>
      </c>
      <c r="AA282" s="18">
        <v>4686.8500000000004</v>
      </c>
      <c r="AB282" s="18">
        <v>17761</v>
      </c>
    </row>
    <row r="283" spans="1:31" s="15" customFormat="1" x14ac:dyDescent="0.25">
      <c r="A283" s="17">
        <v>7</v>
      </c>
      <c r="B283" s="17" t="s">
        <v>738</v>
      </c>
      <c r="C283" s="17" t="s">
        <v>739</v>
      </c>
      <c r="D283" s="17" t="s">
        <v>759</v>
      </c>
      <c r="E283" s="17" t="s">
        <v>760</v>
      </c>
      <c r="F283" s="17" t="s">
        <v>35</v>
      </c>
      <c r="G283" s="17" t="s">
        <v>750</v>
      </c>
      <c r="H283" s="17">
        <v>54109</v>
      </c>
      <c r="I283" s="17">
        <v>51217</v>
      </c>
      <c r="J283" s="17">
        <v>2892</v>
      </c>
      <c r="K283" s="17" t="s">
        <v>37</v>
      </c>
      <c r="L283" s="18">
        <v>33485.89</v>
      </c>
      <c r="M283" s="18">
        <v>1199.8599999999999</v>
      </c>
      <c r="N283" s="18">
        <v>2361.25</v>
      </c>
      <c r="O283" s="18">
        <v>37047</v>
      </c>
      <c r="P283" s="18">
        <v>15669.87</v>
      </c>
      <c r="Q283" s="18">
        <v>267.73</v>
      </c>
      <c r="R283" s="18">
        <v>1301.4000000000001</v>
      </c>
      <c r="S283" s="18">
        <v>17239</v>
      </c>
      <c r="T283" s="18">
        <v>8420</v>
      </c>
      <c r="U283" s="18">
        <v>33485.89</v>
      </c>
      <c r="V283" s="18">
        <v>1199.8599999999999</v>
      </c>
      <c r="W283" s="18">
        <v>3020.25</v>
      </c>
      <c r="X283" s="18">
        <v>37706</v>
      </c>
      <c r="Y283" s="18">
        <v>15669.87</v>
      </c>
      <c r="Z283" s="18">
        <v>267.73</v>
      </c>
      <c r="AA283" s="18">
        <v>642.4</v>
      </c>
      <c r="AB283" s="18">
        <v>16580</v>
      </c>
    </row>
    <row r="284" spans="1:31" s="15" customFormat="1" x14ac:dyDescent="0.25">
      <c r="A284" s="17">
        <v>8</v>
      </c>
      <c r="B284" s="17" t="s">
        <v>753</v>
      </c>
      <c r="C284" s="17" t="s">
        <v>739</v>
      </c>
      <c r="D284" s="17" t="s">
        <v>761</v>
      </c>
      <c r="E284" s="17" t="s">
        <v>762</v>
      </c>
      <c r="F284" s="17" t="s">
        <v>35</v>
      </c>
      <c r="G284" s="17" t="s">
        <v>215</v>
      </c>
      <c r="H284" s="17">
        <v>38871</v>
      </c>
      <c r="I284" s="17">
        <v>37931</v>
      </c>
      <c r="J284" s="17">
        <v>940</v>
      </c>
      <c r="K284" s="17" t="s">
        <v>37</v>
      </c>
      <c r="L284" s="18">
        <v>7721.42</v>
      </c>
      <c r="M284" s="18">
        <v>378.13</v>
      </c>
      <c r="N284" s="18">
        <v>549.45000000000005</v>
      </c>
      <c r="O284" s="18">
        <v>8649</v>
      </c>
      <c r="P284" s="18">
        <v>5456.42</v>
      </c>
      <c r="Q284" s="18">
        <v>56.58</v>
      </c>
      <c r="R284" s="18">
        <v>423</v>
      </c>
      <c r="S284" s="18">
        <v>5936</v>
      </c>
      <c r="T284" s="18">
        <v>60</v>
      </c>
      <c r="U284" s="18">
        <v>7721.42</v>
      </c>
      <c r="V284" s="18">
        <v>378.13</v>
      </c>
      <c r="W284" s="18">
        <v>968.45</v>
      </c>
      <c r="X284" s="18">
        <v>9068</v>
      </c>
      <c r="Y284" s="18">
        <v>5456.42</v>
      </c>
      <c r="Z284" s="18">
        <v>56.58</v>
      </c>
      <c r="AA284" s="18">
        <v>4</v>
      </c>
      <c r="AB284" s="18">
        <v>5517</v>
      </c>
    </row>
    <row r="285" spans="1:31" s="15" customFormat="1" x14ac:dyDescent="0.25">
      <c r="A285" s="17">
        <v>9</v>
      </c>
      <c r="B285" s="17" t="s">
        <v>747</v>
      </c>
      <c r="C285" s="17" t="s">
        <v>739</v>
      </c>
      <c r="D285" s="17" t="s">
        <v>763</v>
      </c>
      <c r="E285" s="17" t="s">
        <v>764</v>
      </c>
      <c r="F285" s="17" t="s">
        <v>35</v>
      </c>
      <c r="G285" s="17" t="s">
        <v>218</v>
      </c>
      <c r="H285" s="17">
        <v>55</v>
      </c>
      <c r="I285" s="17">
        <v>55</v>
      </c>
      <c r="J285" s="17">
        <v>0</v>
      </c>
      <c r="K285" s="17" t="s">
        <v>37</v>
      </c>
      <c r="L285" s="18">
        <v>1656.84</v>
      </c>
      <c r="M285" s="18">
        <v>98.16</v>
      </c>
      <c r="N285" s="18">
        <v>0</v>
      </c>
      <c r="O285" s="18">
        <v>1755</v>
      </c>
      <c r="P285" s="18">
        <v>852.38</v>
      </c>
      <c r="Q285" s="18">
        <v>12.62</v>
      </c>
      <c r="R285" s="18">
        <v>0</v>
      </c>
      <c r="S285" s="18">
        <v>865</v>
      </c>
      <c r="T285" s="18">
        <v>470</v>
      </c>
      <c r="U285" s="18">
        <v>1692.22</v>
      </c>
      <c r="V285" s="18">
        <v>110.78</v>
      </c>
      <c r="W285" s="18">
        <v>0</v>
      </c>
      <c r="X285" s="18">
        <v>1803</v>
      </c>
      <c r="Y285" s="18">
        <v>817</v>
      </c>
      <c r="Z285" s="18">
        <v>0</v>
      </c>
      <c r="AA285" s="18">
        <v>0</v>
      </c>
      <c r="AB285" s="18">
        <v>817</v>
      </c>
    </row>
    <row r="286" spans="1:31" s="15" customFormat="1" x14ac:dyDescent="0.25">
      <c r="A286" s="17">
        <v>10</v>
      </c>
      <c r="B286" s="17" t="s">
        <v>742</v>
      </c>
      <c r="C286" s="17" t="s">
        <v>739</v>
      </c>
      <c r="D286" s="17" t="s">
        <v>765</v>
      </c>
      <c r="E286" s="17" t="s">
        <v>766</v>
      </c>
      <c r="F286" s="17" t="s">
        <v>35</v>
      </c>
      <c r="G286" s="17" t="s">
        <v>218</v>
      </c>
      <c r="H286" s="17">
        <v>83821</v>
      </c>
      <c r="I286" s="17">
        <v>82288</v>
      </c>
      <c r="J286" s="17">
        <v>1533</v>
      </c>
      <c r="K286" s="17" t="s">
        <v>37</v>
      </c>
      <c r="L286" s="18">
        <v>19364.560000000001</v>
      </c>
      <c r="M286" s="18">
        <v>784.04</v>
      </c>
      <c r="N286" s="18">
        <v>1643.4</v>
      </c>
      <c r="O286" s="18">
        <v>21792</v>
      </c>
      <c r="P286" s="18">
        <v>9358.7099999999991</v>
      </c>
      <c r="Q286" s="18">
        <v>160.44</v>
      </c>
      <c r="R286" s="18">
        <v>689.85</v>
      </c>
      <c r="S286" s="18">
        <v>10209</v>
      </c>
      <c r="T286" s="18">
        <v>0</v>
      </c>
      <c r="U286" s="18">
        <v>20105.27</v>
      </c>
      <c r="V286" s="18">
        <v>944.48</v>
      </c>
      <c r="W286" s="18">
        <v>2333.25</v>
      </c>
      <c r="X286" s="18">
        <v>23383</v>
      </c>
      <c r="Y286" s="18">
        <v>8618</v>
      </c>
      <c r="Z286" s="18">
        <v>0</v>
      </c>
      <c r="AA286" s="18">
        <v>0</v>
      </c>
      <c r="AB286" s="18">
        <v>8618</v>
      </c>
    </row>
    <row r="287" spans="1:31" s="15" customFormat="1" x14ac:dyDescent="0.25">
      <c r="A287" s="17">
        <v>11</v>
      </c>
      <c r="B287" s="17" t="s">
        <v>747</v>
      </c>
      <c r="C287" s="17" t="s">
        <v>739</v>
      </c>
      <c r="D287" s="17" t="s">
        <v>767</v>
      </c>
      <c r="E287" s="17" t="s">
        <v>768</v>
      </c>
      <c r="F287" s="17" t="s">
        <v>35</v>
      </c>
      <c r="G287" s="17" t="s">
        <v>264</v>
      </c>
      <c r="H287" s="17">
        <v>1821</v>
      </c>
      <c r="I287" s="17">
        <v>0</v>
      </c>
      <c r="J287" s="17">
        <v>1821</v>
      </c>
      <c r="K287" s="17" t="s">
        <v>37</v>
      </c>
      <c r="L287" s="18">
        <v>5990.46</v>
      </c>
      <c r="M287" s="18">
        <v>336.89</v>
      </c>
      <c r="N287" s="18">
        <v>430.65</v>
      </c>
      <c r="O287" s="18">
        <v>6758</v>
      </c>
      <c r="P287" s="18">
        <v>10908.98</v>
      </c>
      <c r="Q287" s="18">
        <v>60.57</v>
      </c>
      <c r="R287" s="18">
        <v>819.45</v>
      </c>
      <c r="S287" s="18">
        <v>11789</v>
      </c>
      <c r="T287" s="18">
        <v>0</v>
      </c>
      <c r="U287" s="18">
        <v>5990.46</v>
      </c>
      <c r="V287" s="18">
        <v>336.89</v>
      </c>
      <c r="W287" s="18">
        <v>930.65</v>
      </c>
      <c r="X287" s="18">
        <v>7258</v>
      </c>
      <c r="Y287" s="18">
        <v>10908.98</v>
      </c>
      <c r="Z287" s="18">
        <v>60.57</v>
      </c>
      <c r="AA287" s="18">
        <v>319.45</v>
      </c>
      <c r="AB287" s="18">
        <v>11289</v>
      </c>
    </row>
    <row r="288" spans="1:31" s="15" customFormat="1" x14ac:dyDescent="0.25">
      <c r="A288" s="17">
        <v>12</v>
      </c>
      <c r="B288" s="17" t="s">
        <v>753</v>
      </c>
      <c r="C288" s="17" t="s">
        <v>739</v>
      </c>
      <c r="D288" s="17" t="s">
        <v>770</v>
      </c>
      <c r="E288" s="17" t="s">
        <v>771</v>
      </c>
      <c r="F288" s="17" t="s">
        <v>35</v>
      </c>
      <c r="G288" s="17" t="s">
        <v>114</v>
      </c>
      <c r="H288" s="17">
        <v>890</v>
      </c>
      <c r="I288" s="17">
        <v>0</v>
      </c>
      <c r="J288" s="17">
        <v>890</v>
      </c>
      <c r="K288" s="17" t="s">
        <v>37</v>
      </c>
      <c r="L288" s="18">
        <v>10038.719999999999</v>
      </c>
      <c r="M288" s="18">
        <v>804.33</v>
      </c>
      <c r="N288" s="18">
        <v>814.95</v>
      </c>
      <c r="O288" s="18">
        <v>11658</v>
      </c>
      <c r="P288" s="18">
        <v>6104.37</v>
      </c>
      <c r="Q288" s="18">
        <v>105.13</v>
      </c>
      <c r="R288" s="18">
        <v>400.5</v>
      </c>
      <c r="S288" s="18">
        <v>6610</v>
      </c>
      <c r="T288" s="18">
        <v>2210</v>
      </c>
      <c r="U288" s="18">
        <v>10199.09</v>
      </c>
      <c r="V288" s="18">
        <v>909.46</v>
      </c>
      <c r="W288" s="18">
        <v>1215.45</v>
      </c>
      <c r="X288" s="18">
        <v>12324</v>
      </c>
      <c r="Y288" s="18">
        <v>5944</v>
      </c>
      <c r="Z288" s="18">
        <v>0</v>
      </c>
      <c r="AA288" s="18">
        <v>0</v>
      </c>
      <c r="AB288" s="18">
        <v>5944</v>
      </c>
    </row>
    <row r="289" spans="1:28" s="22" customFormat="1" x14ac:dyDescent="0.25">
      <c r="A289" s="19"/>
      <c r="B289" s="19"/>
      <c r="C289" s="19"/>
      <c r="D289" s="19"/>
      <c r="E289" s="10" t="s">
        <v>71</v>
      </c>
      <c r="F289" s="19"/>
      <c r="G289" s="19"/>
      <c r="H289" s="19"/>
      <c r="I289" s="19"/>
      <c r="J289" s="19">
        <f>SUM(J277:J288)</f>
        <v>14391</v>
      </c>
      <c r="K289" s="19"/>
      <c r="L289" s="20">
        <f t="shared" ref="L289:AB289" si="60">SUM(L277:L288)</f>
        <v>118054.73000000001</v>
      </c>
      <c r="M289" s="20">
        <f t="shared" si="60"/>
        <v>5461.17</v>
      </c>
      <c r="N289" s="20">
        <f t="shared" si="60"/>
        <v>18484.100000000002</v>
      </c>
      <c r="O289" s="20">
        <f t="shared" si="60"/>
        <v>142000</v>
      </c>
      <c r="P289" s="20">
        <f t="shared" si="60"/>
        <v>86239.73</v>
      </c>
      <c r="Q289" s="20">
        <f t="shared" si="60"/>
        <v>1050.3200000000002</v>
      </c>
      <c r="R289" s="20">
        <f t="shared" si="60"/>
        <v>6475.95</v>
      </c>
      <c r="S289" s="20">
        <f t="shared" si="60"/>
        <v>93766</v>
      </c>
      <c r="T289" s="20">
        <f t="shared" si="60"/>
        <v>17570</v>
      </c>
      <c r="U289" s="20">
        <f t="shared" si="60"/>
        <v>123713.48</v>
      </c>
      <c r="V289" s="20">
        <f t="shared" si="60"/>
        <v>5823.17</v>
      </c>
      <c r="W289" s="20">
        <f t="shared" si="60"/>
        <v>19307.350000000002</v>
      </c>
      <c r="X289" s="20">
        <f t="shared" si="60"/>
        <v>148844</v>
      </c>
      <c r="Y289" s="20">
        <f t="shared" si="60"/>
        <v>80580.98</v>
      </c>
      <c r="Z289" s="20">
        <f t="shared" si="60"/>
        <v>688.32000000000016</v>
      </c>
      <c r="AA289" s="20">
        <f t="shared" si="60"/>
        <v>5652.7</v>
      </c>
      <c r="AB289" s="20">
        <f t="shared" si="60"/>
        <v>86922</v>
      </c>
    </row>
    <row r="290" spans="1:28" s="15" customFormat="1" x14ac:dyDescent="0.25">
      <c r="A290" s="17">
        <v>1</v>
      </c>
      <c r="B290" s="17" t="s">
        <v>738</v>
      </c>
      <c r="C290" s="17" t="s">
        <v>739</v>
      </c>
      <c r="D290" s="17" t="s">
        <v>772</v>
      </c>
      <c r="E290" s="17" t="s">
        <v>773</v>
      </c>
      <c r="F290" s="17" t="s">
        <v>75</v>
      </c>
      <c r="G290" s="17" t="s">
        <v>76</v>
      </c>
      <c r="H290" s="17">
        <v>3221</v>
      </c>
      <c r="I290" s="17">
        <v>3221</v>
      </c>
      <c r="J290" s="17">
        <v>97</v>
      </c>
      <c r="K290" s="17" t="s">
        <v>769</v>
      </c>
      <c r="L290" s="18">
        <v>1746.37</v>
      </c>
      <c r="M290" s="18">
        <v>91.31</v>
      </c>
      <c r="N290" s="18">
        <v>111.32</v>
      </c>
      <c r="O290" s="18">
        <v>1949</v>
      </c>
      <c r="P290" s="18">
        <v>944.93</v>
      </c>
      <c r="Q290" s="18">
        <v>14.02</v>
      </c>
      <c r="R290" s="18">
        <v>58.05</v>
      </c>
      <c r="S290" s="18">
        <v>1017</v>
      </c>
      <c r="T290" s="18">
        <v>140</v>
      </c>
      <c r="U290" s="18">
        <v>1746.37</v>
      </c>
      <c r="V290" s="18">
        <v>91.31</v>
      </c>
      <c r="W290" s="18">
        <v>164.32</v>
      </c>
      <c r="X290" s="18">
        <v>2002</v>
      </c>
      <c r="Y290" s="18">
        <v>944.93</v>
      </c>
      <c r="Z290" s="18">
        <v>14.02</v>
      </c>
      <c r="AA290" s="18">
        <v>5.05</v>
      </c>
      <c r="AB290" s="18">
        <v>964</v>
      </c>
    </row>
    <row r="291" spans="1:28" s="15" customFormat="1" x14ac:dyDescent="0.25">
      <c r="A291" s="17">
        <v>2</v>
      </c>
      <c r="B291" s="17" t="s">
        <v>742</v>
      </c>
      <c r="C291" s="17" t="s">
        <v>739</v>
      </c>
      <c r="D291" s="17" t="s">
        <v>774</v>
      </c>
      <c r="E291" s="17" t="s">
        <v>775</v>
      </c>
      <c r="F291" s="17" t="s">
        <v>75</v>
      </c>
      <c r="G291" s="17" t="s">
        <v>76</v>
      </c>
      <c r="H291" s="17">
        <v>7799</v>
      </c>
      <c r="I291" s="17">
        <v>7762</v>
      </c>
      <c r="J291" s="17">
        <v>37</v>
      </c>
      <c r="K291" s="17" t="s">
        <v>37</v>
      </c>
      <c r="L291" s="18">
        <v>990.83</v>
      </c>
      <c r="M291" s="18">
        <v>60.31</v>
      </c>
      <c r="N291" s="18">
        <v>53.86</v>
      </c>
      <c r="O291" s="18">
        <v>1105</v>
      </c>
      <c r="P291" s="18">
        <v>471.96</v>
      </c>
      <c r="Q291" s="18">
        <v>7.9</v>
      </c>
      <c r="R291" s="18">
        <v>22.14</v>
      </c>
      <c r="S291" s="18">
        <v>502</v>
      </c>
      <c r="T291" s="18">
        <v>80</v>
      </c>
      <c r="U291" s="18">
        <v>1005.79</v>
      </c>
      <c r="V291" s="18">
        <v>68.209999999999994</v>
      </c>
      <c r="W291" s="18">
        <v>76</v>
      </c>
      <c r="X291" s="18">
        <v>1150</v>
      </c>
      <c r="Y291" s="18">
        <v>457</v>
      </c>
      <c r="Z291" s="18">
        <v>0</v>
      </c>
      <c r="AA291" s="18">
        <v>0</v>
      </c>
      <c r="AB291" s="18">
        <v>457</v>
      </c>
    </row>
    <row r="292" spans="1:28" s="15" customFormat="1" x14ac:dyDescent="0.25">
      <c r="A292" s="17">
        <v>3</v>
      </c>
      <c r="B292" s="17" t="s">
        <v>753</v>
      </c>
      <c r="C292" s="17" t="s">
        <v>739</v>
      </c>
      <c r="D292" s="17" t="s">
        <v>776</v>
      </c>
      <c r="E292" s="17" t="s">
        <v>777</v>
      </c>
      <c r="F292" s="17" t="s">
        <v>75</v>
      </c>
      <c r="G292" s="17" t="s">
        <v>76</v>
      </c>
      <c r="H292" s="17">
        <v>4852</v>
      </c>
      <c r="I292" s="17">
        <v>4773</v>
      </c>
      <c r="J292" s="17">
        <v>79</v>
      </c>
      <c r="K292" s="17" t="s">
        <v>37</v>
      </c>
      <c r="L292" s="18">
        <v>1541.86</v>
      </c>
      <c r="M292" s="18">
        <v>55.98</v>
      </c>
      <c r="N292" s="18">
        <v>98.16</v>
      </c>
      <c r="O292" s="18">
        <v>1696</v>
      </c>
      <c r="P292" s="18">
        <v>790.26</v>
      </c>
      <c r="Q292" s="18">
        <v>12.46</v>
      </c>
      <c r="R292" s="18">
        <v>47.28</v>
      </c>
      <c r="S292" s="18">
        <v>850</v>
      </c>
      <c r="T292" s="18">
        <v>490</v>
      </c>
      <c r="U292" s="18">
        <v>1541.86</v>
      </c>
      <c r="V292" s="18">
        <v>57.7</v>
      </c>
      <c r="W292" s="18">
        <v>145.44</v>
      </c>
      <c r="X292" s="18">
        <v>1745</v>
      </c>
      <c r="Y292" s="18">
        <v>790.26</v>
      </c>
      <c r="Z292" s="18">
        <v>10.74</v>
      </c>
      <c r="AA292" s="18">
        <v>0</v>
      </c>
      <c r="AB292" s="18">
        <v>801</v>
      </c>
    </row>
    <row r="293" spans="1:28" s="15" customFormat="1" x14ac:dyDescent="0.25">
      <c r="A293" s="17">
        <v>4</v>
      </c>
      <c r="B293" s="17" t="s">
        <v>738</v>
      </c>
      <c r="C293" s="17" t="s">
        <v>739</v>
      </c>
      <c r="D293" s="17" t="s">
        <v>778</v>
      </c>
      <c r="E293" s="17" t="s">
        <v>779</v>
      </c>
      <c r="F293" s="17" t="s">
        <v>75</v>
      </c>
      <c r="G293" s="17" t="s">
        <v>76</v>
      </c>
      <c r="H293" s="17">
        <v>3091</v>
      </c>
      <c r="I293" s="17">
        <v>3059</v>
      </c>
      <c r="J293" s="17">
        <v>32</v>
      </c>
      <c r="K293" s="17" t="s">
        <v>37</v>
      </c>
      <c r="L293" s="18">
        <v>1388.03</v>
      </c>
      <c r="M293" s="18">
        <v>125.54</v>
      </c>
      <c r="N293" s="18">
        <v>66.430000000000007</v>
      </c>
      <c r="O293" s="18">
        <v>1580</v>
      </c>
      <c r="P293" s="18">
        <v>562.21</v>
      </c>
      <c r="Q293" s="18">
        <v>11.64</v>
      </c>
      <c r="R293" s="18">
        <v>19.149999999999999</v>
      </c>
      <c r="S293" s="18">
        <v>593</v>
      </c>
      <c r="T293" s="18">
        <v>390</v>
      </c>
      <c r="U293" s="18">
        <v>1395.24</v>
      </c>
      <c r="V293" s="18">
        <v>137.18</v>
      </c>
      <c r="W293" s="18">
        <v>85.58</v>
      </c>
      <c r="X293" s="18">
        <v>1618</v>
      </c>
      <c r="Y293" s="18">
        <v>555</v>
      </c>
      <c r="Z293" s="18">
        <v>0</v>
      </c>
      <c r="AA293" s="18">
        <v>0</v>
      </c>
      <c r="AB293" s="18">
        <v>555</v>
      </c>
    </row>
    <row r="294" spans="1:28" s="15" customFormat="1" x14ac:dyDescent="0.25">
      <c r="A294" s="17">
        <v>5</v>
      </c>
      <c r="B294" s="17" t="s">
        <v>738</v>
      </c>
      <c r="C294" s="17" t="s">
        <v>739</v>
      </c>
      <c r="D294" s="17" t="s">
        <v>780</v>
      </c>
      <c r="E294" s="17" t="s">
        <v>781</v>
      </c>
      <c r="F294" s="17" t="s">
        <v>75</v>
      </c>
      <c r="G294" s="17" t="s">
        <v>76</v>
      </c>
      <c r="H294" s="17">
        <v>7969</v>
      </c>
      <c r="I294" s="17">
        <v>7676</v>
      </c>
      <c r="J294" s="17">
        <v>293</v>
      </c>
      <c r="K294" s="17" t="s">
        <v>37</v>
      </c>
      <c r="L294" s="18">
        <v>4992.58</v>
      </c>
      <c r="M294" s="18">
        <v>288.05</v>
      </c>
      <c r="N294" s="18">
        <v>412.37</v>
      </c>
      <c r="O294" s="18">
        <v>5693</v>
      </c>
      <c r="P294" s="18">
        <v>2254.0300000000002</v>
      </c>
      <c r="Q294" s="18">
        <v>41.61</v>
      </c>
      <c r="R294" s="18">
        <v>175.36</v>
      </c>
      <c r="S294" s="18">
        <v>2471</v>
      </c>
      <c r="T294" s="18">
        <v>2440</v>
      </c>
      <c r="U294" s="18">
        <v>4992.58</v>
      </c>
      <c r="V294" s="18">
        <v>288.05</v>
      </c>
      <c r="W294" s="18">
        <v>501.37</v>
      </c>
      <c r="X294" s="18">
        <v>5782</v>
      </c>
      <c r="Y294" s="18">
        <v>2254.0300000000002</v>
      </c>
      <c r="Z294" s="18">
        <v>41.61</v>
      </c>
      <c r="AA294" s="18">
        <v>86.36</v>
      </c>
      <c r="AB294" s="18">
        <v>2382</v>
      </c>
    </row>
    <row r="295" spans="1:28" s="15" customFormat="1" x14ac:dyDescent="0.25">
      <c r="A295" s="17">
        <v>6</v>
      </c>
      <c r="B295" s="17" t="s">
        <v>747</v>
      </c>
      <c r="C295" s="17" t="s">
        <v>739</v>
      </c>
      <c r="D295" s="17" t="s">
        <v>782</v>
      </c>
      <c r="E295" s="17" t="s">
        <v>783</v>
      </c>
      <c r="F295" s="17" t="s">
        <v>75</v>
      </c>
      <c r="G295" s="17" t="s">
        <v>76</v>
      </c>
      <c r="H295" s="17">
        <v>7350</v>
      </c>
      <c r="I295" s="17">
        <v>7350</v>
      </c>
      <c r="J295" s="17">
        <v>0</v>
      </c>
      <c r="K295" s="17" t="s">
        <v>302</v>
      </c>
      <c r="L295" s="18">
        <v>378.03</v>
      </c>
      <c r="M295" s="18">
        <v>32.97</v>
      </c>
      <c r="N295" s="18">
        <v>0</v>
      </c>
      <c r="O295" s="18">
        <v>411</v>
      </c>
      <c r="P295" s="18">
        <v>281.41000000000003</v>
      </c>
      <c r="Q295" s="18">
        <v>2.59</v>
      </c>
      <c r="R295" s="18">
        <v>0</v>
      </c>
      <c r="S295" s="18">
        <v>284</v>
      </c>
      <c r="T295" s="18">
        <v>0</v>
      </c>
      <c r="U295" s="18">
        <v>559.44000000000005</v>
      </c>
      <c r="V295" s="18">
        <v>35.56</v>
      </c>
      <c r="W295" s="18">
        <v>0</v>
      </c>
      <c r="X295" s="18">
        <v>595</v>
      </c>
      <c r="Y295" s="18">
        <v>100</v>
      </c>
      <c r="Z295" s="18">
        <v>0</v>
      </c>
      <c r="AA295" s="18">
        <v>0</v>
      </c>
      <c r="AB295" s="18">
        <v>100</v>
      </c>
    </row>
    <row r="296" spans="1:28" s="15" customFormat="1" x14ac:dyDescent="0.25">
      <c r="A296" s="17">
        <v>7</v>
      </c>
      <c r="B296" s="17" t="s">
        <v>742</v>
      </c>
      <c r="C296" s="17" t="s">
        <v>739</v>
      </c>
      <c r="D296" s="17" t="s">
        <v>784</v>
      </c>
      <c r="E296" s="17" t="s">
        <v>785</v>
      </c>
      <c r="F296" s="17" t="s">
        <v>75</v>
      </c>
      <c r="G296" s="17" t="s">
        <v>76</v>
      </c>
      <c r="H296" s="17">
        <v>4741</v>
      </c>
      <c r="I296" s="17">
        <v>4604</v>
      </c>
      <c r="J296" s="17">
        <v>137</v>
      </c>
      <c r="K296" s="17" t="s">
        <v>37</v>
      </c>
      <c r="L296" s="18">
        <v>2944.67</v>
      </c>
      <c r="M296" s="18">
        <v>190.69</v>
      </c>
      <c r="N296" s="18">
        <v>225.64</v>
      </c>
      <c r="O296" s="18">
        <v>3361</v>
      </c>
      <c r="P296" s="18">
        <v>1186.72</v>
      </c>
      <c r="Q296" s="18">
        <v>25.29</v>
      </c>
      <c r="R296" s="18">
        <v>81.99</v>
      </c>
      <c r="S296" s="18">
        <v>1294</v>
      </c>
      <c r="T296" s="18">
        <v>540</v>
      </c>
      <c r="U296" s="18">
        <v>2944.67</v>
      </c>
      <c r="V296" s="18">
        <v>190.69</v>
      </c>
      <c r="W296" s="18">
        <v>288.64</v>
      </c>
      <c r="X296" s="18">
        <v>3424</v>
      </c>
      <c r="Y296" s="18">
        <v>1186.72</v>
      </c>
      <c r="Z296" s="18">
        <v>25.29</v>
      </c>
      <c r="AA296" s="18">
        <v>18.989999999999998</v>
      </c>
      <c r="AB296" s="18">
        <v>1231</v>
      </c>
    </row>
    <row r="297" spans="1:28" s="15" customFormat="1" x14ac:dyDescent="0.25">
      <c r="A297" s="17">
        <v>8</v>
      </c>
      <c r="B297" s="17" t="s">
        <v>747</v>
      </c>
      <c r="C297" s="17" t="s">
        <v>739</v>
      </c>
      <c r="D297" s="17" t="s">
        <v>786</v>
      </c>
      <c r="E297" s="17" t="s">
        <v>787</v>
      </c>
      <c r="F297" s="17" t="s">
        <v>75</v>
      </c>
      <c r="G297" s="17" t="s">
        <v>76</v>
      </c>
      <c r="H297" s="17">
        <v>8671</v>
      </c>
      <c r="I297" s="17">
        <v>8654</v>
      </c>
      <c r="J297" s="17">
        <v>17</v>
      </c>
      <c r="K297" s="17" t="s">
        <v>37</v>
      </c>
      <c r="L297" s="18">
        <v>856.64</v>
      </c>
      <c r="M297" s="18">
        <v>55.66</v>
      </c>
      <c r="N297" s="18">
        <v>40.700000000000003</v>
      </c>
      <c r="O297" s="18">
        <v>953</v>
      </c>
      <c r="P297" s="18">
        <v>334.83</v>
      </c>
      <c r="Q297" s="18">
        <v>7</v>
      </c>
      <c r="R297" s="18">
        <v>10.17</v>
      </c>
      <c r="S297" s="18">
        <v>352</v>
      </c>
      <c r="T297" s="18">
        <v>60</v>
      </c>
      <c r="U297" s="18">
        <v>872.47</v>
      </c>
      <c r="V297" s="18">
        <v>62.66</v>
      </c>
      <c r="W297" s="18">
        <v>50.87</v>
      </c>
      <c r="X297" s="18">
        <v>986</v>
      </c>
      <c r="Y297" s="18">
        <v>319</v>
      </c>
      <c r="Z297" s="18">
        <v>0</v>
      </c>
      <c r="AA297" s="18">
        <v>0</v>
      </c>
      <c r="AB297" s="18">
        <v>319</v>
      </c>
    </row>
    <row r="298" spans="1:28" s="15" customFormat="1" x14ac:dyDescent="0.25">
      <c r="A298" s="17">
        <v>9</v>
      </c>
      <c r="B298" s="17" t="s">
        <v>753</v>
      </c>
      <c r="C298" s="17" t="s">
        <v>739</v>
      </c>
      <c r="D298" s="17" t="s">
        <v>788</v>
      </c>
      <c r="E298" s="17" t="s">
        <v>789</v>
      </c>
      <c r="F298" s="17" t="s">
        <v>75</v>
      </c>
      <c r="G298" s="17" t="s">
        <v>76</v>
      </c>
      <c r="H298" s="17">
        <v>4824</v>
      </c>
      <c r="I298" s="17">
        <v>4712</v>
      </c>
      <c r="J298" s="17">
        <v>112</v>
      </c>
      <c r="K298" s="17" t="s">
        <v>37</v>
      </c>
      <c r="L298" s="18">
        <v>2592.62</v>
      </c>
      <c r="M298" s="18">
        <v>148.06</v>
      </c>
      <c r="N298" s="18">
        <v>193.32</v>
      </c>
      <c r="O298" s="18">
        <v>2934</v>
      </c>
      <c r="P298" s="18">
        <v>1015.68</v>
      </c>
      <c r="Q298" s="18">
        <v>21.29</v>
      </c>
      <c r="R298" s="18">
        <v>67.03</v>
      </c>
      <c r="S298" s="18">
        <v>1104</v>
      </c>
      <c r="T298" s="18">
        <v>640</v>
      </c>
      <c r="U298" s="18">
        <v>2592.62</v>
      </c>
      <c r="V298" s="18">
        <v>148.06</v>
      </c>
      <c r="W298" s="18">
        <v>248.32</v>
      </c>
      <c r="X298" s="18">
        <v>2989</v>
      </c>
      <c r="Y298" s="18">
        <v>1015.68</v>
      </c>
      <c r="Z298" s="18">
        <v>21.29</v>
      </c>
      <c r="AA298" s="18">
        <v>12.03</v>
      </c>
      <c r="AB298" s="18">
        <v>1049</v>
      </c>
    </row>
    <row r="299" spans="1:28" s="15" customFormat="1" x14ac:dyDescent="0.25">
      <c r="A299" s="17">
        <v>10</v>
      </c>
      <c r="B299" s="17" t="s">
        <v>747</v>
      </c>
      <c r="C299" s="17" t="s">
        <v>739</v>
      </c>
      <c r="D299" s="17" t="s">
        <v>790</v>
      </c>
      <c r="E299" s="17" t="s">
        <v>791</v>
      </c>
      <c r="F299" s="17" t="s">
        <v>75</v>
      </c>
      <c r="G299" s="17" t="s">
        <v>792</v>
      </c>
      <c r="H299" s="17">
        <v>18592</v>
      </c>
      <c r="I299" s="17">
        <v>18470</v>
      </c>
      <c r="J299" s="17">
        <v>122</v>
      </c>
      <c r="K299" s="17" t="s">
        <v>37</v>
      </c>
      <c r="L299" s="18">
        <v>2563.36</v>
      </c>
      <c r="M299" s="18">
        <v>119.42</v>
      </c>
      <c r="N299" s="18">
        <v>229.22</v>
      </c>
      <c r="O299" s="18">
        <v>2912</v>
      </c>
      <c r="P299" s="18">
        <v>959.42</v>
      </c>
      <c r="Q299" s="18">
        <v>22.56</v>
      </c>
      <c r="R299" s="18">
        <v>73.02</v>
      </c>
      <c r="S299" s="18">
        <v>1055</v>
      </c>
      <c r="T299" s="18">
        <v>0</v>
      </c>
      <c r="U299" s="18">
        <v>2701.78</v>
      </c>
      <c r="V299" s="18">
        <v>141.97999999999999</v>
      </c>
      <c r="W299" s="18">
        <v>302.24</v>
      </c>
      <c r="X299" s="18">
        <v>3146</v>
      </c>
      <c r="Y299" s="18">
        <v>821</v>
      </c>
      <c r="Z299" s="18">
        <v>0</v>
      </c>
      <c r="AA299" s="18">
        <v>0</v>
      </c>
      <c r="AB299" s="18">
        <v>821</v>
      </c>
    </row>
    <row r="300" spans="1:28" s="15" customFormat="1" x14ac:dyDescent="0.25">
      <c r="A300" s="17">
        <v>11</v>
      </c>
      <c r="B300" s="17" t="s">
        <v>742</v>
      </c>
      <c r="C300" s="17" t="s">
        <v>739</v>
      </c>
      <c r="D300" s="17" t="s">
        <v>793</v>
      </c>
      <c r="E300" s="17" t="s">
        <v>794</v>
      </c>
      <c r="F300" s="17" t="s">
        <v>75</v>
      </c>
      <c r="G300" s="17" t="s">
        <v>76</v>
      </c>
      <c r="H300" s="17">
        <v>6312</v>
      </c>
      <c r="I300" s="17">
        <v>6262</v>
      </c>
      <c r="J300" s="17">
        <v>50</v>
      </c>
      <c r="K300" s="17" t="s">
        <v>37</v>
      </c>
      <c r="L300" s="18">
        <v>1652.2</v>
      </c>
      <c r="M300" s="18">
        <v>130.88999999999999</v>
      </c>
      <c r="N300" s="18">
        <v>114.91</v>
      </c>
      <c r="O300" s="18">
        <v>1898</v>
      </c>
      <c r="P300" s="18">
        <v>560.27</v>
      </c>
      <c r="Q300" s="18">
        <v>13.81</v>
      </c>
      <c r="R300" s="18">
        <v>29.92</v>
      </c>
      <c r="S300" s="18">
        <v>604</v>
      </c>
      <c r="T300" s="18">
        <v>280</v>
      </c>
      <c r="U300" s="18">
        <v>1670.47</v>
      </c>
      <c r="V300" s="18">
        <v>144.69999999999999</v>
      </c>
      <c r="W300" s="18">
        <v>144.83000000000001</v>
      </c>
      <c r="X300" s="18">
        <v>1960</v>
      </c>
      <c r="Y300" s="18">
        <v>542</v>
      </c>
      <c r="Z300" s="18">
        <v>0</v>
      </c>
      <c r="AA300" s="18">
        <v>0</v>
      </c>
      <c r="AB300" s="18">
        <v>542</v>
      </c>
    </row>
    <row r="301" spans="1:28" s="15" customFormat="1" x14ac:dyDescent="0.25">
      <c r="A301" s="17">
        <v>12</v>
      </c>
      <c r="B301" s="17" t="s">
        <v>742</v>
      </c>
      <c r="C301" s="17" t="s">
        <v>739</v>
      </c>
      <c r="D301" s="17" t="s">
        <v>795</v>
      </c>
      <c r="E301" s="17" t="s">
        <v>796</v>
      </c>
      <c r="F301" s="17" t="s">
        <v>75</v>
      </c>
      <c r="G301" s="17" t="s">
        <v>76</v>
      </c>
      <c r="H301" s="17">
        <v>3310</v>
      </c>
      <c r="I301" s="17">
        <v>3259</v>
      </c>
      <c r="J301" s="17">
        <v>51</v>
      </c>
      <c r="K301" s="17" t="s">
        <v>37</v>
      </c>
      <c r="L301" s="18">
        <v>1479.7</v>
      </c>
      <c r="M301" s="18">
        <v>109.95</v>
      </c>
      <c r="N301" s="18">
        <v>99.35</v>
      </c>
      <c r="O301" s="18">
        <v>1689</v>
      </c>
      <c r="P301" s="18">
        <v>567.70000000000005</v>
      </c>
      <c r="Q301" s="18">
        <v>12.78</v>
      </c>
      <c r="R301" s="18">
        <v>30.52</v>
      </c>
      <c r="S301" s="18">
        <v>611</v>
      </c>
      <c r="T301" s="18">
        <v>0</v>
      </c>
      <c r="U301" s="18">
        <v>1498.4</v>
      </c>
      <c r="V301" s="18">
        <v>122.73</v>
      </c>
      <c r="W301" s="18">
        <v>129.87</v>
      </c>
      <c r="X301" s="18">
        <v>1751</v>
      </c>
      <c r="Y301" s="18">
        <v>549</v>
      </c>
      <c r="Z301" s="18">
        <v>0</v>
      </c>
      <c r="AA301" s="18">
        <v>0</v>
      </c>
      <c r="AB301" s="18">
        <v>549</v>
      </c>
    </row>
    <row r="302" spans="1:28" s="15" customFormat="1" x14ac:dyDescent="0.25">
      <c r="A302" s="17">
        <v>13</v>
      </c>
      <c r="B302" s="17" t="s">
        <v>753</v>
      </c>
      <c r="C302" s="17" t="s">
        <v>739</v>
      </c>
      <c r="D302" s="17" t="s">
        <v>797</v>
      </c>
      <c r="E302" s="17" t="s">
        <v>798</v>
      </c>
      <c r="F302" s="17" t="s">
        <v>75</v>
      </c>
      <c r="G302" s="17" t="s">
        <v>76</v>
      </c>
      <c r="H302" s="17">
        <v>3755</v>
      </c>
      <c r="I302" s="17">
        <v>3750</v>
      </c>
      <c r="J302" s="17">
        <v>5</v>
      </c>
      <c r="K302" s="17" t="s">
        <v>37</v>
      </c>
      <c r="L302" s="18">
        <v>686.13</v>
      </c>
      <c r="M302" s="18">
        <v>19.510000000000002</v>
      </c>
      <c r="N302" s="18">
        <v>17.36</v>
      </c>
      <c r="O302" s="18">
        <v>723</v>
      </c>
      <c r="P302" s="18">
        <v>315.51</v>
      </c>
      <c r="Q302" s="18">
        <v>5.5</v>
      </c>
      <c r="R302" s="18">
        <v>2.99</v>
      </c>
      <c r="S302" s="18">
        <v>324</v>
      </c>
      <c r="T302" s="18">
        <v>2010</v>
      </c>
      <c r="U302" s="18">
        <v>746.64</v>
      </c>
      <c r="V302" s="18">
        <v>25.01</v>
      </c>
      <c r="W302" s="18">
        <v>20.350000000000001</v>
      </c>
      <c r="X302" s="18">
        <v>792</v>
      </c>
      <c r="Y302" s="18">
        <v>255</v>
      </c>
      <c r="Z302" s="18">
        <v>0</v>
      </c>
      <c r="AA302" s="18">
        <v>0</v>
      </c>
      <c r="AB302" s="18">
        <v>255</v>
      </c>
    </row>
    <row r="303" spans="1:28" s="15" customFormat="1" x14ac:dyDescent="0.25">
      <c r="A303" s="17">
        <v>14</v>
      </c>
      <c r="B303" s="17" t="s">
        <v>747</v>
      </c>
      <c r="C303" s="17" t="s">
        <v>739</v>
      </c>
      <c r="D303" s="17" t="s">
        <v>799</v>
      </c>
      <c r="E303" s="17" t="s">
        <v>800</v>
      </c>
      <c r="F303" s="17" t="s">
        <v>75</v>
      </c>
      <c r="G303" s="17" t="s">
        <v>801</v>
      </c>
      <c r="H303" s="17">
        <v>0</v>
      </c>
      <c r="I303" s="17">
        <v>0</v>
      </c>
      <c r="J303" s="17">
        <v>360</v>
      </c>
      <c r="K303" s="17" t="s">
        <v>107</v>
      </c>
      <c r="L303" s="18">
        <v>4770.6099999999997</v>
      </c>
      <c r="M303" s="18">
        <v>232.47</v>
      </c>
      <c r="N303" s="18">
        <v>430.92</v>
      </c>
      <c r="O303" s="18">
        <v>5434</v>
      </c>
      <c r="P303" s="18">
        <v>2587.12</v>
      </c>
      <c r="Q303" s="18">
        <v>39.42</v>
      </c>
      <c r="R303" s="18">
        <v>215.46</v>
      </c>
      <c r="S303" s="18">
        <v>2842</v>
      </c>
      <c r="T303" s="18">
        <v>0</v>
      </c>
      <c r="U303" s="18">
        <v>4783.7299999999996</v>
      </c>
      <c r="V303" s="18">
        <v>271.89</v>
      </c>
      <c r="W303" s="18">
        <v>646.38</v>
      </c>
      <c r="X303" s="18">
        <v>5702</v>
      </c>
      <c r="Y303" s="18">
        <v>2574</v>
      </c>
      <c r="Z303" s="18">
        <v>0</v>
      </c>
      <c r="AA303" s="18">
        <v>0</v>
      </c>
      <c r="AB303" s="18">
        <v>2574</v>
      </c>
    </row>
    <row r="304" spans="1:28" s="15" customFormat="1" x14ac:dyDescent="0.25">
      <c r="A304" s="17">
        <v>15</v>
      </c>
      <c r="B304" s="17" t="s">
        <v>753</v>
      </c>
      <c r="C304" s="17" t="s">
        <v>739</v>
      </c>
      <c r="D304" s="17" t="s">
        <v>802</v>
      </c>
      <c r="E304" s="17" t="s">
        <v>803</v>
      </c>
      <c r="F304" s="17" t="s">
        <v>75</v>
      </c>
      <c r="G304" s="17" t="s">
        <v>804</v>
      </c>
      <c r="H304" s="17">
        <v>0</v>
      </c>
      <c r="I304" s="17">
        <v>0</v>
      </c>
      <c r="J304" s="17">
        <v>360</v>
      </c>
      <c r="K304" s="17" t="s">
        <v>107</v>
      </c>
      <c r="L304" s="18">
        <v>4754.1499999999996</v>
      </c>
      <c r="M304" s="18">
        <v>234.93</v>
      </c>
      <c r="N304" s="18">
        <v>430.92</v>
      </c>
      <c r="O304" s="18">
        <v>5420</v>
      </c>
      <c r="P304" s="18">
        <v>2587.27</v>
      </c>
      <c r="Q304" s="18">
        <v>39.270000000000003</v>
      </c>
      <c r="R304" s="18">
        <v>215.46</v>
      </c>
      <c r="S304" s="18">
        <v>2842</v>
      </c>
      <c r="T304" s="18">
        <v>0</v>
      </c>
      <c r="U304" s="18">
        <v>4783.42</v>
      </c>
      <c r="V304" s="18">
        <v>274.2</v>
      </c>
      <c r="W304" s="18">
        <v>646.38</v>
      </c>
      <c r="X304" s="18">
        <v>5704</v>
      </c>
      <c r="Y304" s="18">
        <v>2558</v>
      </c>
      <c r="Z304" s="18">
        <v>0</v>
      </c>
      <c r="AA304" s="18">
        <v>0</v>
      </c>
      <c r="AB304" s="18">
        <v>2558</v>
      </c>
    </row>
    <row r="305" spans="1:31" s="15" customFormat="1" x14ac:dyDescent="0.25">
      <c r="A305" s="17">
        <v>16</v>
      </c>
      <c r="B305" s="17" t="s">
        <v>738</v>
      </c>
      <c r="C305" s="17" t="s">
        <v>739</v>
      </c>
      <c r="D305" s="17" t="s">
        <v>805</v>
      </c>
      <c r="E305" s="17" t="s">
        <v>806</v>
      </c>
      <c r="F305" s="17" t="s">
        <v>75</v>
      </c>
      <c r="G305" s="17" t="s">
        <v>807</v>
      </c>
      <c r="H305" s="17">
        <v>0</v>
      </c>
      <c r="I305" s="17">
        <v>0</v>
      </c>
      <c r="J305" s="17">
        <v>360</v>
      </c>
      <c r="K305" s="17" t="s">
        <v>107</v>
      </c>
      <c r="L305" s="18">
        <v>4754.05</v>
      </c>
      <c r="M305" s="18">
        <v>232.03</v>
      </c>
      <c r="N305" s="18">
        <v>430.92</v>
      </c>
      <c r="O305" s="18">
        <v>5417</v>
      </c>
      <c r="P305" s="18">
        <v>2587.27</v>
      </c>
      <c r="Q305" s="18">
        <v>39.270000000000003</v>
      </c>
      <c r="R305" s="18">
        <v>215.46</v>
      </c>
      <c r="S305" s="18">
        <v>2842</v>
      </c>
      <c r="T305" s="18">
        <v>0</v>
      </c>
      <c r="U305" s="18">
        <v>4783.32</v>
      </c>
      <c r="V305" s="18">
        <v>271.3</v>
      </c>
      <c r="W305" s="18">
        <v>646.38</v>
      </c>
      <c r="X305" s="18">
        <v>5701</v>
      </c>
      <c r="Y305" s="18">
        <v>2558</v>
      </c>
      <c r="Z305" s="18">
        <v>0</v>
      </c>
      <c r="AA305" s="18">
        <v>0</v>
      </c>
      <c r="AB305" s="18">
        <v>2558</v>
      </c>
    </row>
    <row r="306" spans="1:31" s="15" customFormat="1" x14ac:dyDescent="0.25">
      <c r="A306" s="17">
        <v>17</v>
      </c>
      <c r="B306" s="17" t="s">
        <v>742</v>
      </c>
      <c r="C306" s="17" t="s">
        <v>739</v>
      </c>
      <c r="D306" s="17" t="s">
        <v>808</v>
      </c>
      <c r="E306" s="17" t="s">
        <v>809</v>
      </c>
      <c r="F306" s="17" t="s">
        <v>75</v>
      </c>
      <c r="G306" s="17" t="s">
        <v>810</v>
      </c>
      <c r="H306" s="17">
        <v>0</v>
      </c>
      <c r="I306" s="17">
        <v>0</v>
      </c>
      <c r="J306" s="17">
        <v>425</v>
      </c>
      <c r="K306" s="17" t="s">
        <v>107</v>
      </c>
      <c r="L306" s="18">
        <v>5643.51</v>
      </c>
      <c r="M306" s="18">
        <v>275.77</v>
      </c>
      <c r="N306" s="18">
        <v>508.72</v>
      </c>
      <c r="O306" s="18">
        <v>6428</v>
      </c>
      <c r="P306" s="18">
        <v>3063.01</v>
      </c>
      <c r="Q306" s="18">
        <v>46.63</v>
      </c>
      <c r="R306" s="18">
        <v>254.36</v>
      </c>
      <c r="S306" s="18">
        <v>3364</v>
      </c>
      <c r="T306" s="18">
        <v>0</v>
      </c>
      <c r="U306" s="18">
        <v>5663.52</v>
      </c>
      <c r="V306" s="18">
        <v>322.39999999999998</v>
      </c>
      <c r="W306" s="18">
        <v>763.08</v>
      </c>
      <c r="X306" s="18">
        <v>6749</v>
      </c>
      <c r="Y306" s="18">
        <v>3043</v>
      </c>
      <c r="Z306" s="18">
        <v>0</v>
      </c>
      <c r="AA306" s="18">
        <v>0</v>
      </c>
      <c r="AB306" s="18">
        <v>3043</v>
      </c>
    </row>
    <row r="307" spans="1:31" s="12" customFormat="1" x14ac:dyDescent="0.25">
      <c r="A307" s="10"/>
      <c r="B307" s="10"/>
      <c r="C307" s="10"/>
      <c r="D307" s="10"/>
      <c r="E307" s="10" t="s">
        <v>71</v>
      </c>
      <c r="F307" s="10"/>
      <c r="G307" s="10"/>
      <c r="H307" s="10"/>
      <c r="I307" s="10"/>
      <c r="J307" s="11">
        <f>SUM(J290:J306)</f>
        <v>2537</v>
      </c>
      <c r="K307" s="10"/>
      <c r="L307" s="11">
        <f t="shared" ref="L307:AB307" si="61">SUM(L290:L306)</f>
        <v>43735.340000000004</v>
      </c>
      <c r="M307" s="11">
        <f t="shared" si="61"/>
        <v>2403.5400000000004</v>
      </c>
      <c r="N307" s="11">
        <f t="shared" si="61"/>
        <v>3464.12</v>
      </c>
      <c r="O307" s="11">
        <f t="shared" si="61"/>
        <v>49603</v>
      </c>
      <c r="P307" s="11">
        <f t="shared" si="61"/>
        <v>21069.599999999999</v>
      </c>
      <c r="Q307" s="11">
        <f t="shared" si="61"/>
        <v>363.03999999999996</v>
      </c>
      <c r="R307" s="11">
        <f t="shared" si="61"/>
        <v>1518.3600000000001</v>
      </c>
      <c r="S307" s="11">
        <f t="shared" si="61"/>
        <v>22951</v>
      </c>
      <c r="T307" s="11">
        <f t="shared" si="61"/>
        <v>7070</v>
      </c>
      <c r="U307" s="11">
        <f t="shared" si="61"/>
        <v>44282.320000000007</v>
      </c>
      <c r="V307" s="11">
        <f t="shared" si="61"/>
        <v>2653.63</v>
      </c>
      <c r="W307" s="11">
        <f t="shared" si="61"/>
        <v>4860.0499999999993</v>
      </c>
      <c r="X307" s="11">
        <f t="shared" si="61"/>
        <v>51796</v>
      </c>
      <c r="Y307" s="11">
        <f t="shared" si="61"/>
        <v>20522.62</v>
      </c>
      <c r="Z307" s="11">
        <f t="shared" si="61"/>
        <v>112.94999999999999</v>
      </c>
      <c r="AA307" s="11">
        <f t="shared" si="61"/>
        <v>122.42999999999999</v>
      </c>
      <c r="AB307" s="11">
        <f t="shared" si="61"/>
        <v>20758</v>
      </c>
    </row>
    <row r="308" spans="1:31" s="12" customFormat="1" x14ac:dyDescent="0.25">
      <c r="A308" s="10"/>
      <c r="B308" s="10"/>
      <c r="C308" s="10"/>
      <c r="D308" s="10"/>
      <c r="E308" s="10" t="s">
        <v>119</v>
      </c>
      <c r="F308" s="10"/>
      <c r="G308" s="10"/>
      <c r="H308" s="10"/>
      <c r="I308" s="10"/>
      <c r="J308" s="11">
        <f>J307+J289</f>
        <v>16928</v>
      </c>
      <c r="K308" s="11"/>
      <c r="L308" s="11">
        <f t="shared" ref="L308:AB308" si="62">L307+L289</f>
        <v>161790.07</v>
      </c>
      <c r="M308" s="11">
        <f t="shared" si="62"/>
        <v>7864.7100000000009</v>
      </c>
      <c r="N308" s="11">
        <f t="shared" si="62"/>
        <v>21948.22</v>
      </c>
      <c r="O308" s="11">
        <f t="shared" si="62"/>
        <v>191603</v>
      </c>
      <c r="P308" s="11">
        <f t="shared" si="62"/>
        <v>107309.32999999999</v>
      </c>
      <c r="Q308" s="11">
        <f t="shared" si="62"/>
        <v>1413.3600000000001</v>
      </c>
      <c r="R308" s="11">
        <f t="shared" si="62"/>
        <v>7994.3099999999995</v>
      </c>
      <c r="S308" s="11">
        <f t="shared" si="62"/>
        <v>116717</v>
      </c>
      <c r="T308" s="11">
        <f t="shared" si="62"/>
        <v>24640</v>
      </c>
      <c r="U308" s="11">
        <f t="shared" si="62"/>
        <v>167995.8</v>
      </c>
      <c r="V308" s="11">
        <f t="shared" si="62"/>
        <v>8476.7999999999993</v>
      </c>
      <c r="W308" s="11">
        <f t="shared" si="62"/>
        <v>24167.4</v>
      </c>
      <c r="X308" s="11">
        <f t="shared" si="62"/>
        <v>200640</v>
      </c>
      <c r="Y308" s="11">
        <f t="shared" si="62"/>
        <v>101103.59999999999</v>
      </c>
      <c r="Z308" s="11">
        <f t="shared" si="62"/>
        <v>801.27000000000021</v>
      </c>
      <c r="AA308" s="11">
        <f t="shared" si="62"/>
        <v>5775.13</v>
      </c>
      <c r="AB308" s="11">
        <f t="shared" si="62"/>
        <v>107680</v>
      </c>
    </row>
    <row r="309" spans="1:31" s="12" customForma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</row>
    <row r="310" spans="1:31" s="12" customForma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</row>
    <row r="311" spans="1:31" ht="18" customHeight="1" x14ac:dyDescent="0.25">
      <c r="O311" s="34"/>
    </row>
    <row r="312" spans="1:31" ht="18" customHeight="1" x14ac:dyDescent="0.25"/>
    <row r="315" spans="1:31" ht="15.75" x14ac:dyDescent="0.25">
      <c r="E315" s="13" t="s">
        <v>120</v>
      </c>
      <c r="G315" s="14"/>
      <c r="H315" s="14"/>
      <c r="I315" s="14"/>
      <c r="J315" s="14"/>
      <c r="K315" s="14"/>
      <c r="L315" s="13" t="s">
        <v>122</v>
      </c>
      <c r="M315" s="13"/>
      <c r="O315" s="14"/>
      <c r="Q315" s="14"/>
      <c r="R315" s="13" t="s">
        <v>121</v>
      </c>
      <c r="T315" s="14"/>
      <c r="U315" s="14"/>
      <c r="W315" s="14"/>
      <c r="X315" s="14"/>
      <c r="Y315" s="13" t="s">
        <v>123</v>
      </c>
      <c r="Z315" s="14"/>
      <c r="AA315" s="14"/>
      <c r="AB315" s="14"/>
    </row>
    <row r="316" spans="1:31" ht="15.75" x14ac:dyDescent="0.25">
      <c r="E316" s="13" t="s">
        <v>124</v>
      </c>
      <c r="G316" s="14"/>
      <c r="H316" s="14"/>
      <c r="I316" s="14"/>
      <c r="J316" s="14"/>
      <c r="K316" s="14"/>
      <c r="L316" s="13" t="s">
        <v>124</v>
      </c>
      <c r="M316" s="13"/>
      <c r="O316" s="14"/>
      <c r="Q316" s="14"/>
      <c r="R316" s="13" t="s">
        <v>124</v>
      </c>
      <c r="T316" s="14"/>
      <c r="U316" s="14"/>
      <c r="W316" s="14"/>
      <c r="X316" s="14"/>
      <c r="Y316" s="13" t="s">
        <v>124</v>
      </c>
      <c r="Z316" s="14"/>
      <c r="AA316" s="14"/>
      <c r="AB316" s="14"/>
    </row>
    <row r="317" spans="1:31" ht="32.25" customHeight="1" x14ac:dyDescent="0.55000000000000004">
      <c r="A317" s="75" t="s">
        <v>0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1"/>
      <c r="AD317" s="1"/>
      <c r="AE317" s="1"/>
    </row>
    <row r="318" spans="1:31" ht="21.75" customHeight="1" x14ac:dyDescent="0.4">
      <c r="A318" s="76" t="s">
        <v>1701</v>
      </c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2"/>
      <c r="AD318" s="2"/>
      <c r="AE318" s="2"/>
    </row>
    <row r="319" spans="1:31" s="5" customFormat="1" ht="20.25" customHeight="1" x14ac:dyDescent="0.35">
      <c r="A319" s="3" t="s">
        <v>1</v>
      </c>
      <c r="B319" s="4"/>
      <c r="C319" s="3"/>
      <c r="D319" s="3"/>
      <c r="F319" s="3" t="s">
        <v>811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s="7" customFormat="1" ht="90" x14ac:dyDescent="0.25">
      <c r="A320" s="6" t="s">
        <v>3</v>
      </c>
      <c r="B320" s="6" t="s">
        <v>4</v>
      </c>
      <c r="C320" s="6" t="s">
        <v>5</v>
      </c>
      <c r="D320" s="6" t="s">
        <v>6</v>
      </c>
      <c r="E320" s="6" t="s">
        <v>7</v>
      </c>
      <c r="F320" s="6" t="s">
        <v>8</v>
      </c>
      <c r="G320" s="6" t="s">
        <v>9</v>
      </c>
      <c r="H320" s="6" t="s">
        <v>10</v>
      </c>
      <c r="I320" s="6" t="s">
        <v>11</v>
      </c>
      <c r="J320" s="6" t="s">
        <v>12</v>
      </c>
      <c r="K320" s="6" t="s">
        <v>13</v>
      </c>
      <c r="L320" s="6" t="s">
        <v>14</v>
      </c>
      <c r="M320" s="6" t="s">
        <v>15</v>
      </c>
      <c r="N320" s="6" t="s">
        <v>16</v>
      </c>
      <c r="O320" s="6" t="s">
        <v>17</v>
      </c>
      <c r="P320" s="6" t="s">
        <v>18</v>
      </c>
      <c r="Q320" s="6" t="s">
        <v>19</v>
      </c>
      <c r="R320" s="6" t="s">
        <v>20</v>
      </c>
      <c r="S320" s="6" t="s">
        <v>21</v>
      </c>
      <c r="T320" s="6" t="s">
        <v>22</v>
      </c>
      <c r="U320" s="6" t="s">
        <v>23</v>
      </c>
      <c r="V320" s="6" t="s">
        <v>24</v>
      </c>
      <c r="W320" s="6" t="s">
        <v>25</v>
      </c>
      <c r="X320" s="6" t="s">
        <v>26</v>
      </c>
      <c r="Y320" s="6" t="s">
        <v>27</v>
      </c>
      <c r="Z320" s="6" t="s">
        <v>28</v>
      </c>
      <c r="AA320" s="6" t="s">
        <v>29</v>
      </c>
      <c r="AB320" s="6" t="s">
        <v>30</v>
      </c>
    </row>
    <row r="321" spans="1:28" s="15" customFormat="1" x14ac:dyDescent="0.25">
      <c r="A321" s="17">
        <v>1</v>
      </c>
      <c r="B321" s="17" t="s">
        <v>738</v>
      </c>
      <c r="C321" s="17" t="s">
        <v>739</v>
      </c>
      <c r="D321" s="17" t="s">
        <v>740</v>
      </c>
      <c r="E321" s="17" t="s">
        <v>741</v>
      </c>
      <c r="F321" s="17" t="s">
        <v>35</v>
      </c>
      <c r="G321" s="17" t="s">
        <v>668</v>
      </c>
      <c r="H321" s="17">
        <v>23251</v>
      </c>
      <c r="I321" s="17">
        <v>23251</v>
      </c>
      <c r="J321" s="17">
        <v>0</v>
      </c>
      <c r="K321" s="17" t="s">
        <v>37</v>
      </c>
      <c r="L321" s="18">
        <v>674</v>
      </c>
      <c r="M321" s="18">
        <v>0</v>
      </c>
      <c r="N321" s="18">
        <v>0</v>
      </c>
      <c r="O321" s="18">
        <v>674</v>
      </c>
      <c r="P321" s="18">
        <v>550.22</v>
      </c>
      <c r="Q321" s="18">
        <v>15.78</v>
      </c>
      <c r="R321" s="18">
        <v>0</v>
      </c>
      <c r="S321" s="18">
        <v>566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1224.22</v>
      </c>
      <c r="Z321" s="18">
        <v>15.78</v>
      </c>
      <c r="AA321" s="18">
        <v>0</v>
      </c>
      <c r="AB321" s="18">
        <v>1240</v>
      </c>
    </row>
    <row r="322" spans="1:28" s="15" customFormat="1" x14ac:dyDescent="0.25">
      <c r="A322" s="17">
        <v>2</v>
      </c>
      <c r="B322" s="17" t="s">
        <v>742</v>
      </c>
      <c r="C322" s="17" t="s">
        <v>739</v>
      </c>
      <c r="D322" s="17" t="s">
        <v>743</v>
      </c>
      <c r="E322" s="17" t="s">
        <v>744</v>
      </c>
      <c r="F322" s="17" t="s">
        <v>35</v>
      </c>
      <c r="G322" s="17" t="s">
        <v>668</v>
      </c>
      <c r="H322" s="17">
        <v>20601</v>
      </c>
      <c r="I322" s="17">
        <v>19786</v>
      </c>
      <c r="J322" s="17">
        <v>815</v>
      </c>
      <c r="K322" s="17" t="s">
        <v>37</v>
      </c>
      <c r="L322" s="18">
        <v>6446.35</v>
      </c>
      <c r="M322" s="18">
        <v>32.65</v>
      </c>
      <c r="N322" s="18">
        <v>0</v>
      </c>
      <c r="O322" s="18">
        <v>6479</v>
      </c>
      <c r="P322" s="18">
        <v>5329.41</v>
      </c>
      <c r="Q322" s="18">
        <v>171.84</v>
      </c>
      <c r="R322" s="18">
        <v>366.75</v>
      </c>
      <c r="S322" s="18">
        <v>5868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11775.76</v>
      </c>
      <c r="Z322" s="18">
        <v>204.49</v>
      </c>
      <c r="AA322" s="18">
        <v>366.75</v>
      </c>
      <c r="AB322" s="18">
        <v>12347</v>
      </c>
    </row>
    <row r="323" spans="1:28" s="15" customFormat="1" x14ac:dyDescent="0.25">
      <c r="A323" s="17">
        <v>3</v>
      </c>
      <c r="B323" s="17" t="s">
        <v>742</v>
      </c>
      <c r="C323" s="17" t="s">
        <v>739</v>
      </c>
      <c r="D323" s="17" t="s">
        <v>745</v>
      </c>
      <c r="E323" s="17" t="s">
        <v>746</v>
      </c>
      <c r="F323" s="17" t="s">
        <v>35</v>
      </c>
      <c r="G323" s="17" t="s">
        <v>137</v>
      </c>
      <c r="H323" s="17">
        <v>16579</v>
      </c>
      <c r="I323" s="17">
        <v>16579</v>
      </c>
      <c r="J323" s="17">
        <v>0</v>
      </c>
      <c r="K323" s="17" t="s">
        <v>302</v>
      </c>
      <c r="L323" s="18">
        <v>384</v>
      </c>
      <c r="M323" s="18">
        <v>0</v>
      </c>
      <c r="N323" s="18">
        <v>0</v>
      </c>
      <c r="O323" s="18">
        <v>384</v>
      </c>
      <c r="P323" s="18">
        <v>550.4</v>
      </c>
      <c r="Q323" s="18">
        <v>11.6</v>
      </c>
      <c r="R323" s="18">
        <v>0</v>
      </c>
      <c r="S323" s="18">
        <v>562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934.4</v>
      </c>
      <c r="Z323" s="18">
        <v>11.6</v>
      </c>
      <c r="AA323" s="18">
        <v>0</v>
      </c>
      <c r="AB323" s="18">
        <v>946</v>
      </c>
    </row>
    <row r="324" spans="1:28" s="15" customFormat="1" x14ac:dyDescent="0.25">
      <c r="A324" s="17">
        <v>4</v>
      </c>
      <c r="B324" s="17" t="s">
        <v>747</v>
      </c>
      <c r="C324" s="17" t="s">
        <v>739</v>
      </c>
      <c r="D324" s="17" t="s">
        <v>748</v>
      </c>
      <c r="E324" s="17" t="s">
        <v>749</v>
      </c>
      <c r="F324" s="17" t="s">
        <v>35</v>
      </c>
      <c r="G324" s="17" t="s">
        <v>750</v>
      </c>
      <c r="H324" s="17">
        <v>84991</v>
      </c>
      <c r="I324" s="17">
        <v>83862</v>
      </c>
      <c r="J324" s="17">
        <v>1129</v>
      </c>
      <c r="K324" s="17" t="s">
        <v>37</v>
      </c>
      <c r="L324" s="18">
        <v>7259</v>
      </c>
      <c r="M324" s="18">
        <v>0</v>
      </c>
      <c r="N324" s="18">
        <v>0</v>
      </c>
      <c r="O324" s="18">
        <v>7259</v>
      </c>
      <c r="P324" s="18">
        <v>6849.81</v>
      </c>
      <c r="Q324" s="18">
        <v>200.14</v>
      </c>
      <c r="R324" s="18">
        <v>508.05</v>
      </c>
      <c r="S324" s="18">
        <v>7558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14108.81</v>
      </c>
      <c r="Z324" s="18">
        <v>200.14</v>
      </c>
      <c r="AA324" s="18">
        <v>508.05</v>
      </c>
      <c r="AB324" s="18">
        <v>14817</v>
      </c>
    </row>
    <row r="325" spans="1:28" s="15" customFormat="1" x14ac:dyDescent="0.25">
      <c r="A325" s="17">
        <v>5</v>
      </c>
      <c r="B325" s="17" t="s">
        <v>742</v>
      </c>
      <c r="C325" s="17" t="s">
        <v>739</v>
      </c>
      <c r="D325" s="17" t="s">
        <v>751</v>
      </c>
      <c r="E325" s="17" t="s">
        <v>752</v>
      </c>
      <c r="F325" s="17" t="s">
        <v>35</v>
      </c>
      <c r="G325" s="17" t="s">
        <v>181</v>
      </c>
      <c r="H325" s="17">
        <v>32789</v>
      </c>
      <c r="I325" s="17">
        <v>31881</v>
      </c>
      <c r="J325" s="17">
        <v>2724</v>
      </c>
      <c r="K325" s="17" t="s">
        <v>37</v>
      </c>
      <c r="L325" s="18">
        <v>5600</v>
      </c>
      <c r="M325" s="18">
        <v>0</v>
      </c>
      <c r="N325" s="18">
        <v>0</v>
      </c>
      <c r="O325" s="18">
        <v>5600</v>
      </c>
      <c r="P325" s="18">
        <v>14962.81</v>
      </c>
      <c r="Q325" s="18">
        <v>166.39</v>
      </c>
      <c r="R325" s="18">
        <v>1225.8</v>
      </c>
      <c r="S325" s="18">
        <v>16355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20562.810000000001</v>
      </c>
      <c r="Z325" s="18">
        <v>166.39</v>
      </c>
      <c r="AA325" s="18">
        <v>1225.8</v>
      </c>
      <c r="AB325" s="18">
        <v>21955</v>
      </c>
    </row>
    <row r="326" spans="1:28" s="15" customFormat="1" x14ac:dyDescent="0.25">
      <c r="A326" s="17">
        <v>6</v>
      </c>
      <c r="B326" s="17" t="s">
        <v>753</v>
      </c>
      <c r="C326" s="17" t="s">
        <v>739</v>
      </c>
      <c r="D326" s="17" t="s">
        <v>754</v>
      </c>
      <c r="E326" s="17" t="s">
        <v>755</v>
      </c>
      <c r="F326" s="17" t="s">
        <v>35</v>
      </c>
      <c r="G326" s="17" t="s">
        <v>750</v>
      </c>
      <c r="H326" s="17">
        <v>27336</v>
      </c>
      <c r="I326" s="17">
        <v>27336</v>
      </c>
      <c r="J326" s="17">
        <v>0</v>
      </c>
      <c r="K326" s="17" t="s">
        <v>37</v>
      </c>
      <c r="L326" s="18">
        <v>12803.36</v>
      </c>
      <c r="M326" s="18">
        <v>270.79000000000002</v>
      </c>
      <c r="N326" s="18">
        <v>4686.8500000000004</v>
      </c>
      <c r="O326" s="18">
        <v>17761</v>
      </c>
      <c r="P326" s="18">
        <v>1099.68</v>
      </c>
      <c r="Q326" s="18">
        <v>152.32</v>
      </c>
      <c r="R326" s="18">
        <v>0</v>
      </c>
      <c r="S326" s="18">
        <v>1252</v>
      </c>
      <c r="T326" s="18">
        <v>6410</v>
      </c>
      <c r="U326" s="18">
        <v>0</v>
      </c>
      <c r="V326" s="18">
        <v>0</v>
      </c>
      <c r="W326" s="18">
        <v>0</v>
      </c>
      <c r="X326" s="18"/>
      <c r="Y326" s="18">
        <v>13903.04</v>
      </c>
      <c r="Z326" s="18">
        <v>423.11</v>
      </c>
      <c r="AA326" s="18">
        <v>4686.8500000000004</v>
      </c>
      <c r="AB326" s="18">
        <v>19013</v>
      </c>
    </row>
    <row r="327" spans="1:28" s="15" customFormat="1" x14ac:dyDescent="0.25">
      <c r="A327" s="17">
        <v>7</v>
      </c>
      <c r="B327" s="17" t="s">
        <v>738</v>
      </c>
      <c r="C327" s="17" t="s">
        <v>739</v>
      </c>
      <c r="D327" s="17" t="s">
        <v>759</v>
      </c>
      <c r="E327" s="17" t="s">
        <v>760</v>
      </c>
      <c r="F327" s="17" t="s">
        <v>35</v>
      </c>
      <c r="G327" s="17" t="s">
        <v>750</v>
      </c>
      <c r="H327" s="17">
        <v>58075</v>
      </c>
      <c r="I327" s="17">
        <v>54109</v>
      </c>
      <c r="J327" s="17">
        <v>3966</v>
      </c>
      <c r="K327" s="17" t="s">
        <v>37</v>
      </c>
      <c r="L327" s="18">
        <v>15669.87</v>
      </c>
      <c r="M327" s="18">
        <v>267.73</v>
      </c>
      <c r="N327" s="18">
        <v>642.4</v>
      </c>
      <c r="O327" s="18">
        <v>16580</v>
      </c>
      <c r="P327" s="18">
        <v>21243.95</v>
      </c>
      <c r="Q327" s="18">
        <v>430.35</v>
      </c>
      <c r="R327" s="18">
        <v>1784.7</v>
      </c>
      <c r="S327" s="18">
        <v>23459</v>
      </c>
      <c r="T327" s="18">
        <v>8420</v>
      </c>
      <c r="U327" s="18">
        <v>0</v>
      </c>
      <c r="V327" s="18">
        <v>0</v>
      </c>
      <c r="W327" s="18">
        <v>0</v>
      </c>
      <c r="X327" s="18"/>
      <c r="Y327" s="18">
        <v>36913.82</v>
      </c>
      <c r="Z327" s="18">
        <v>698.08</v>
      </c>
      <c r="AA327" s="18">
        <v>2427.1</v>
      </c>
      <c r="AB327" s="18">
        <v>40039</v>
      </c>
    </row>
    <row r="328" spans="1:28" s="15" customFormat="1" x14ac:dyDescent="0.25">
      <c r="A328" s="17">
        <v>8</v>
      </c>
      <c r="B328" s="17" t="s">
        <v>753</v>
      </c>
      <c r="C328" s="17" t="s">
        <v>739</v>
      </c>
      <c r="D328" s="17" t="s">
        <v>761</v>
      </c>
      <c r="E328" s="17" t="s">
        <v>762</v>
      </c>
      <c r="F328" s="17" t="s">
        <v>35</v>
      </c>
      <c r="G328" s="17" t="s">
        <v>215</v>
      </c>
      <c r="H328" s="17">
        <v>39598</v>
      </c>
      <c r="I328" s="17">
        <v>38871</v>
      </c>
      <c r="J328" s="17">
        <v>727</v>
      </c>
      <c r="K328" s="17" t="s">
        <v>37</v>
      </c>
      <c r="L328" s="18">
        <v>5456.42</v>
      </c>
      <c r="M328" s="18">
        <v>56.58</v>
      </c>
      <c r="N328" s="18">
        <v>4</v>
      </c>
      <c r="O328" s="18">
        <v>5517</v>
      </c>
      <c r="P328" s="18">
        <v>4845.7</v>
      </c>
      <c r="Q328" s="18">
        <v>110.15</v>
      </c>
      <c r="R328" s="18">
        <v>327.14999999999998</v>
      </c>
      <c r="S328" s="18">
        <v>5283</v>
      </c>
      <c r="T328" s="18">
        <v>60</v>
      </c>
      <c r="U328" s="18">
        <v>0</v>
      </c>
      <c r="V328" s="18">
        <v>0</v>
      </c>
      <c r="W328" s="18">
        <v>0</v>
      </c>
      <c r="X328" s="18"/>
      <c r="Y328" s="18">
        <v>10302.120000000001</v>
      </c>
      <c r="Z328" s="18">
        <v>166.73</v>
      </c>
      <c r="AA328" s="18">
        <v>331.15</v>
      </c>
      <c r="AB328" s="18">
        <v>10800</v>
      </c>
    </row>
    <row r="329" spans="1:28" s="15" customFormat="1" x14ac:dyDescent="0.25">
      <c r="A329" s="17">
        <v>9</v>
      </c>
      <c r="B329" s="17" t="s">
        <v>747</v>
      </c>
      <c r="C329" s="17" t="s">
        <v>739</v>
      </c>
      <c r="D329" s="17" t="s">
        <v>763</v>
      </c>
      <c r="E329" s="17" t="s">
        <v>764</v>
      </c>
      <c r="F329" s="17" t="s">
        <v>35</v>
      </c>
      <c r="G329" s="17" t="s">
        <v>218</v>
      </c>
      <c r="H329" s="17">
        <v>55</v>
      </c>
      <c r="I329" s="17">
        <v>55</v>
      </c>
      <c r="J329" s="17">
        <v>0</v>
      </c>
      <c r="K329" s="17" t="s">
        <v>302</v>
      </c>
      <c r="L329" s="18">
        <v>817</v>
      </c>
      <c r="M329" s="18">
        <v>0</v>
      </c>
      <c r="N329" s="18">
        <v>0</v>
      </c>
      <c r="O329" s="18">
        <v>817</v>
      </c>
      <c r="P329" s="18">
        <v>852.74</v>
      </c>
      <c r="Q329" s="18">
        <v>20.260000000000002</v>
      </c>
      <c r="R329" s="18">
        <v>0</v>
      </c>
      <c r="S329" s="18">
        <v>873</v>
      </c>
      <c r="T329" s="18">
        <v>470</v>
      </c>
      <c r="U329" s="18">
        <v>0</v>
      </c>
      <c r="V329" s="18">
        <v>0</v>
      </c>
      <c r="W329" s="18">
        <v>0</v>
      </c>
      <c r="X329" s="18"/>
      <c r="Y329" s="18">
        <v>1669.74</v>
      </c>
      <c r="Z329" s="18">
        <v>20.260000000000002</v>
      </c>
      <c r="AA329" s="18">
        <v>0</v>
      </c>
      <c r="AB329" s="18">
        <v>1690</v>
      </c>
    </row>
    <row r="330" spans="1:28" s="15" customFormat="1" x14ac:dyDescent="0.25">
      <c r="A330" s="17">
        <v>10</v>
      </c>
      <c r="B330" s="17" t="s">
        <v>742</v>
      </c>
      <c r="C330" s="17" t="s">
        <v>739</v>
      </c>
      <c r="D330" s="17" t="s">
        <v>765</v>
      </c>
      <c r="E330" s="17" t="s">
        <v>766</v>
      </c>
      <c r="F330" s="17" t="s">
        <v>35</v>
      </c>
      <c r="G330" s="17" t="s">
        <v>218</v>
      </c>
      <c r="H330" s="17">
        <v>85869</v>
      </c>
      <c r="I330" s="17">
        <v>83821</v>
      </c>
      <c r="J330" s="17">
        <v>2048</v>
      </c>
      <c r="K330" s="17" t="s">
        <v>37</v>
      </c>
      <c r="L330" s="18">
        <v>8618</v>
      </c>
      <c r="M330" s="18">
        <v>0</v>
      </c>
      <c r="N330" s="18">
        <v>0</v>
      </c>
      <c r="O330" s="18">
        <v>8618</v>
      </c>
      <c r="P330" s="18">
        <v>12031.82</v>
      </c>
      <c r="Q330" s="18">
        <v>251.58</v>
      </c>
      <c r="R330" s="18">
        <v>921.6</v>
      </c>
      <c r="S330" s="18">
        <v>13205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20649.82</v>
      </c>
      <c r="Z330" s="18">
        <v>251.58</v>
      </c>
      <c r="AA330" s="18">
        <v>921.6</v>
      </c>
      <c r="AB330" s="18">
        <v>21823</v>
      </c>
    </row>
    <row r="331" spans="1:28" s="15" customFormat="1" x14ac:dyDescent="0.25">
      <c r="A331" s="17">
        <v>11</v>
      </c>
      <c r="B331" s="17" t="s">
        <v>747</v>
      </c>
      <c r="C331" s="17" t="s">
        <v>739</v>
      </c>
      <c r="D331" s="17" t="s">
        <v>767</v>
      </c>
      <c r="E331" s="17" t="s">
        <v>768</v>
      </c>
      <c r="F331" s="17" t="s">
        <v>35</v>
      </c>
      <c r="G331" s="17" t="s">
        <v>264</v>
      </c>
      <c r="H331" s="17">
        <v>1821</v>
      </c>
      <c r="I331" s="17">
        <v>1821</v>
      </c>
      <c r="J331" s="17">
        <v>0</v>
      </c>
      <c r="K331" s="17" t="s">
        <v>37</v>
      </c>
      <c r="L331" s="18">
        <v>10908.98</v>
      </c>
      <c r="M331" s="18">
        <v>60.57</v>
      </c>
      <c r="N331" s="18">
        <v>319.45</v>
      </c>
      <c r="O331" s="18">
        <v>11289</v>
      </c>
      <c r="P331" s="18">
        <v>852.05</v>
      </c>
      <c r="Q331" s="18">
        <v>125.95</v>
      </c>
      <c r="R331" s="18">
        <v>0</v>
      </c>
      <c r="S331" s="18">
        <v>978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11761.03</v>
      </c>
      <c r="Z331" s="18">
        <v>186.52</v>
      </c>
      <c r="AA331" s="18">
        <v>319.45</v>
      </c>
      <c r="AB331" s="18">
        <v>12267</v>
      </c>
    </row>
    <row r="332" spans="1:28" s="15" customFormat="1" x14ac:dyDescent="0.25">
      <c r="A332" s="17">
        <v>12</v>
      </c>
      <c r="B332" s="17" t="s">
        <v>753</v>
      </c>
      <c r="C332" s="17" t="s">
        <v>739</v>
      </c>
      <c r="D332" s="17" t="s">
        <v>770</v>
      </c>
      <c r="E332" s="17" t="s">
        <v>771</v>
      </c>
      <c r="F332" s="17" t="s">
        <v>35</v>
      </c>
      <c r="G332" s="17" t="s">
        <v>114</v>
      </c>
      <c r="H332" s="17">
        <v>3496</v>
      </c>
      <c r="I332" s="17">
        <v>890</v>
      </c>
      <c r="J332" s="17">
        <v>2606</v>
      </c>
      <c r="K332" s="17" t="s">
        <v>37</v>
      </c>
      <c r="L332" s="18">
        <v>5944</v>
      </c>
      <c r="M332" s="18">
        <v>0</v>
      </c>
      <c r="N332" s="18">
        <v>0</v>
      </c>
      <c r="O332" s="18">
        <v>5944</v>
      </c>
      <c r="P332" s="18">
        <v>15779.71</v>
      </c>
      <c r="Q332" s="18">
        <v>137.59</v>
      </c>
      <c r="R332" s="18">
        <v>1172.7</v>
      </c>
      <c r="S332" s="18">
        <v>17090</v>
      </c>
      <c r="T332" s="18">
        <v>2210</v>
      </c>
      <c r="U332" s="18">
        <v>0</v>
      </c>
      <c r="V332" s="18">
        <v>0</v>
      </c>
      <c r="W332" s="18">
        <v>0</v>
      </c>
      <c r="X332" s="18"/>
      <c r="Y332" s="18">
        <v>21723.71</v>
      </c>
      <c r="Z332" s="18">
        <v>137.59</v>
      </c>
      <c r="AA332" s="18">
        <v>1172.7</v>
      </c>
      <c r="AB332" s="18">
        <v>23034</v>
      </c>
    </row>
    <row r="333" spans="1:28" s="22" customFormat="1" x14ac:dyDescent="0.25">
      <c r="A333" s="19"/>
      <c r="B333" s="19"/>
      <c r="C333" s="19"/>
      <c r="D333" s="19"/>
      <c r="E333" s="10" t="s">
        <v>71</v>
      </c>
      <c r="F333" s="19"/>
      <c r="G333" s="19"/>
      <c r="H333" s="19"/>
      <c r="I333" s="19"/>
      <c r="J333" s="19">
        <f>SUM(J321:J332)</f>
        <v>14015</v>
      </c>
      <c r="K333" s="19"/>
      <c r="L333" s="20">
        <f t="shared" ref="L333:AB333" si="63">SUM(L321:L332)</f>
        <v>80580.98</v>
      </c>
      <c r="M333" s="20">
        <f t="shared" si="63"/>
        <v>688.32000000000016</v>
      </c>
      <c r="N333" s="20">
        <f t="shared" si="63"/>
        <v>5652.7</v>
      </c>
      <c r="O333" s="20">
        <f t="shared" si="63"/>
        <v>86922</v>
      </c>
      <c r="P333" s="20">
        <f t="shared" si="63"/>
        <v>84948.299999999988</v>
      </c>
      <c r="Q333" s="20">
        <f t="shared" si="63"/>
        <v>1793.95</v>
      </c>
      <c r="R333" s="20">
        <f t="shared" si="63"/>
        <v>6306.75</v>
      </c>
      <c r="S333" s="20">
        <f t="shared" si="63"/>
        <v>93049</v>
      </c>
      <c r="T333" s="20">
        <f t="shared" si="63"/>
        <v>17570</v>
      </c>
      <c r="U333" s="20">
        <f t="shared" si="63"/>
        <v>0</v>
      </c>
      <c r="V333" s="20">
        <f t="shared" si="63"/>
        <v>0</v>
      </c>
      <c r="W333" s="20">
        <f t="shared" si="63"/>
        <v>0</v>
      </c>
      <c r="X333" s="20">
        <f t="shared" si="63"/>
        <v>0</v>
      </c>
      <c r="Y333" s="20">
        <f t="shared" si="63"/>
        <v>165529.28</v>
      </c>
      <c r="Z333" s="20">
        <f t="shared" si="63"/>
        <v>2482.2700000000004</v>
      </c>
      <c r="AA333" s="20">
        <f t="shared" si="63"/>
        <v>11959.450000000003</v>
      </c>
      <c r="AB333" s="20">
        <f t="shared" si="63"/>
        <v>179971</v>
      </c>
    </row>
    <row r="334" spans="1:28" s="15" customFormat="1" x14ac:dyDescent="0.25">
      <c r="A334" s="17">
        <v>1</v>
      </c>
      <c r="B334" s="17" t="s">
        <v>738</v>
      </c>
      <c r="C334" s="17" t="s">
        <v>739</v>
      </c>
      <c r="D334" s="17" t="s">
        <v>772</v>
      </c>
      <c r="E334" s="17" t="s">
        <v>773</v>
      </c>
      <c r="F334" s="17" t="s">
        <v>75</v>
      </c>
      <c r="G334" s="17" t="s">
        <v>76</v>
      </c>
      <c r="H334" s="17">
        <v>3221</v>
      </c>
      <c r="I334" s="17">
        <v>3221</v>
      </c>
      <c r="J334" s="17">
        <v>0</v>
      </c>
      <c r="K334" s="17" t="s">
        <v>37</v>
      </c>
      <c r="L334" s="18">
        <v>944.93</v>
      </c>
      <c r="M334" s="18">
        <v>14.02</v>
      </c>
      <c r="N334" s="18">
        <v>5.05</v>
      </c>
      <c r="O334" s="18">
        <v>964</v>
      </c>
      <c r="P334" s="18">
        <v>281.02</v>
      </c>
      <c r="Q334" s="18">
        <v>22.98</v>
      </c>
      <c r="R334" s="18">
        <v>0</v>
      </c>
      <c r="S334" s="18">
        <v>304</v>
      </c>
      <c r="T334" s="18">
        <v>140</v>
      </c>
      <c r="U334" s="18">
        <v>0</v>
      </c>
      <c r="V334" s="18">
        <v>0</v>
      </c>
      <c r="W334" s="18">
        <v>0</v>
      </c>
      <c r="X334" s="18"/>
      <c r="Y334" s="18">
        <v>1225.95</v>
      </c>
      <c r="Z334" s="18">
        <v>37</v>
      </c>
      <c r="AA334" s="18">
        <v>5.05</v>
      </c>
      <c r="AB334" s="18">
        <v>1268</v>
      </c>
    </row>
    <row r="335" spans="1:28" s="15" customFormat="1" x14ac:dyDescent="0.25">
      <c r="A335" s="17">
        <v>2</v>
      </c>
      <c r="B335" s="17" t="s">
        <v>742</v>
      </c>
      <c r="C335" s="17" t="s">
        <v>739</v>
      </c>
      <c r="D335" s="17" t="s">
        <v>774</v>
      </c>
      <c r="E335" s="17" t="s">
        <v>775</v>
      </c>
      <c r="F335" s="17" t="s">
        <v>75</v>
      </c>
      <c r="G335" s="17" t="s">
        <v>76</v>
      </c>
      <c r="H335" s="17">
        <v>7855</v>
      </c>
      <c r="I335" s="17">
        <v>7799</v>
      </c>
      <c r="J335" s="17">
        <v>56</v>
      </c>
      <c r="K335" s="17" t="s">
        <v>37</v>
      </c>
      <c r="L335" s="18">
        <v>457</v>
      </c>
      <c r="M335" s="18">
        <v>0</v>
      </c>
      <c r="N335" s="18">
        <v>0</v>
      </c>
      <c r="O335" s="18">
        <v>457</v>
      </c>
      <c r="P335" s="18">
        <v>601.96</v>
      </c>
      <c r="Q335" s="18">
        <v>12.52</v>
      </c>
      <c r="R335" s="18">
        <v>33.520000000000003</v>
      </c>
      <c r="S335" s="18">
        <v>648</v>
      </c>
      <c r="T335" s="18">
        <v>80</v>
      </c>
      <c r="U335" s="18">
        <v>0</v>
      </c>
      <c r="V335" s="18">
        <v>0</v>
      </c>
      <c r="W335" s="18">
        <v>0</v>
      </c>
      <c r="X335" s="18"/>
      <c r="Y335" s="18">
        <v>1058.96</v>
      </c>
      <c r="Z335" s="18">
        <v>12.52</v>
      </c>
      <c r="AA335" s="18">
        <v>33.520000000000003</v>
      </c>
      <c r="AB335" s="18">
        <v>1105</v>
      </c>
    </row>
    <row r="336" spans="1:28" s="15" customFormat="1" x14ac:dyDescent="0.25">
      <c r="A336" s="17">
        <v>3</v>
      </c>
      <c r="B336" s="17" t="s">
        <v>753</v>
      </c>
      <c r="C336" s="17" t="s">
        <v>739</v>
      </c>
      <c r="D336" s="17" t="s">
        <v>776</v>
      </c>
      <c r="E336" s="17" t="s">
        <v>777</v>
      </c>
      <c r="F336" s="17" t="s">
        <v>75</v>
      </c>
      <c r="G336" s="17" t="s">
        <v>76</v>
      </c>
      <c r="H336" s="17">
        <v>4970</v>
      </c>
      <c r="I336" s="17">
        <v>4852</v>
      </c>
      <c r="J336" s="17">
        <v>118</v>
      </c>
      <c r="K336" s="17" t="s">
        <v>37</v>
      </c>
      <c r="L336" s="18">
        <v>790.26</v>
      </c>
      <c r="M336" s="18">
        <v>10.74</v>
      </c>
      <c r="N336" s="18">
        <v>0</v>
      </c>
      <c r="O336" s="18">
        <v>801</v>
      </c>
      <c r="P336" s="18">
        <v>1057.3599999999999</v>
      </c>
      <c r="Q336" s="18">
        <v>20.02</v>
      </c>
      <c r="R336" s="18">
        <v>70.62</v>
      </c>
      <c r="S336" s="18">
        <v>1148</v>
      </c>
      <c r="T336" s="18">
        <v>490</v>
      </c>
      <c r="U336" s="18">
        <v>0</v>
      </c>
      <c r="V336" s="18">
        <v>0</v>
      </c>
      <c r="W336" s="18">
        <v>0</v>
      </c>
      <c r="X336" s="18"/>
      <c r="Y336" s="18">
        <v>1847.62</v>
      </c>
      <c r="Z336" s="18">
        <v>30.76</v>
      </c>
      <c r="AA336" s="18">
        <v>70.62</v>
      </c>
      <c r="AB336" s="18">
        <v>1949</v>
      </c>
    </row>
    <row r="337" spans="1:28" s="15" customFormat="1" x14ac:dyDescent="0.25">
      <c r="A337" s="17">
        <v>4</v>
      </c>
      <c r="B337" s="17" t="s">
        <v>738</v>
      </c>
      <c r="C337" s="17" t="s">
        <v>739</v>
      </c>
      <c r="D337" s="17" t="s">
        <v>778</v>
      </c>
      <c r="E337" s="17" t="s">
        <v>779</v>
      </c>
      <c r="F337" s="17" t="s">
        <v>75</v>
      </c>
      <c r="G337" s="17" t="s">
        <v>76</v>
      </c>
      <c r="H337" s="17">
        <v>3127</v>
      </c>
      <c r="I337" s="17">
        <v>3091</v>
      </c>
      <c r="J337" s="17">
        <v>36</v>
      </c>
      <c r="K337" s="17" t="s">
        <v>37</v>
      </c>
      <c r="L337" s="18">
        <v>555</v>
      </c>
      <c r="M337" s="18">
        <v>0</v>
      </c>
      <c r="N337" s="18">
        <v>0</v>
      </c>
      <c r="O337" s="18">
        <v>555</v>
      </c>
      <c r="P337" s="18">
        <v>589.61</v>
      </c>
      <c r="Q337" s="18">
        <v>16.84</v>
      </c>
      <c r="R337" s="18">
        <v>21.55</v>
      </c>
      <c r="S337" s="18">
        <v>628</v>
      </c>
      <c r="T337" s="18">
        <v>390</v>
      </c>
      <c r="U337" s="18">
        <v>0</v>
      </c>
      <c r="V337" s="18">
        <v>0</v>
      </c>
      <c r="W337" s="18">
        <v>0</v>
      </c>
      <c r="X337" s="18"/>
      <c r="Y337" s="18">
        <v>1144.6099999999999</v>
      </c>
      <c r="Z337" s="18">
        <v>16.84</v>
      </c>
      <c r="AA337" s="18">
        <v>21.55</v>
      </c>
      <c r="AB337" s="18">
        <v>1183</v>
      </c>
    </row>
    <row r="338" spans="1:28" s="15" customFormat="1" x14ac:dyDescent="0.25">
      <c r="A338" s="17">
        <v>5</v>
      </c>
      <c r="B338" s="17" t="s">
        <v>738</v>
      </c>
      <c r="C338" s="17" t="s">
        <v>739</v>
      </c>
      <c r="D338" s="17" t="s">
        <v>780</v>
      </c>
      <c r="E338" s="17" t="s">
        <v>781</v>
      </c>
      <c r="F338" s="17" t="s">
        <v>75</v>
      </c>
      <c r="G338" s="17" t="s">
        <v>76</v>
      </c>
      <c r="H338" s="17">
        <v>8420</v>
      </c>
      <c r="I338" s="17">
        <v>7969</v>
      </c>
      <c r="J338" s="17">
        <v>451</v>
      </c>
      <c r="K338" s="17" t="s">
        <v>37</v>
      </c>
      <c r="L338" s="18">
        <v>2254.0300000000002</v>
      </c>
      <c r="M338" s="18">
        <v>41.61</v>
      </c>
      <c r="N338" s="18">
        <v>86.36</v>
      </c>
      <c r="O338" s="18">
        <v>2382</v>
      </c>
      <c r="P338" s="18">
        <v>3334.91</v>
      </c>
      <c r="Q338" s="18">
        <v>64.17</v>
      </c>
      <c r="R338" s="18">
        <v>269.92</v>
      </c>
      <c r="S338" s="18">
        <v>3669</v>
      </c>
      <c r="T338" s="18">
        <v>2440</v>
      </c>
      <c r="U338" s="18">
        <v>0</v>
      </c>
      <c r="V338" s="18">
        <v>0</v>
      </c>
      <c r="W338" s="18">
        <v>0</v>
      </c>
      <c r="X338" s="18"/>
      <c r="Y338" s="18">
        <v>5588.94</v>
      </c>
      <c r="Z338" s="18">
        <v>105.78</v>
      </c>
      <c r="AA338" s="18">
        <v>356.28</v>
      </c>
      <c r="AB338" s="18">
        <v>6051</v>
      </c>
    </row>
    <row r="339" spans="1:28" s="15" customFormat="1" x14ac:dyDescent="0.25">
      <c r="A339" s="17">
        <v>6</v>
      </c>
      <c r="B339" s="17" t="s">
        <v>747</v>
      </c>
      <c r="C339" s="17" t="s">
        <v>739</v>
      </c>
      <c r="D339" s="17" t="s">
        <v>782</v>
      </c>
      <c r="E339" s="17" t="s">
        <v>783</v>
      </c>
      <c r="F339" s="17" t="s">
        <v>75</v>
      </c>
      <c r="G339" s="17" t="s">
        <v>76</v>
      </c>
      <c r="H339" s="17">
        <v>7350</v>
      </c>
      <c r="I339" s="17">
        <v>7350</v>
      </c>
      <c r="J339" s="17">
        <v>0</v>
      </c>
      <c r="K339" s="17" t="s">
        <v>302</v>
      </c>
      <c r="L339" s="18">
        <v>100</v>
      </c>
      <c r="M339" s="18">
        <v>0</v>
      </c>
      <c r="N339" s="18">
        <v>0</v>
      </c>
      <c r="O339" s="18">
        <v>100</v>
      </c>
      <c r="P339" s="18">
        <v>281.06</v>
      </c>
      <c r="Q339" s="18">
        <v>4.9400000000000004</v>
      </c>
      <c r="R339" s="18">
        <v>0</v>
      </c>
      <c r="S339" s="18">
        <v>286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381.06</v>
      </c>
      <c r="Z339" s="18">
        <v>4.9400000000000004</v>
      </c>
      <c r="AA339" s="18">
        <v>0</v>
      </c>
      <c r="AB339" s="18">
        <v>386</v>
      </c>
    </row>
    <row r="340" spans="1:28" s="15" customFormat="1" x14ac:dyDescent="0.25">
      <c r="A340" s="17">
        <v>7</v>
      </c>
      <c r="B340" s="17" t="s">
        <v>742</v>
      </c>
      <c r="C340" s="17" t="s">
        <v>739</v>
      </c>
      <c r="D340" s="17" t="s">
        <v>784</v>
      </c>
      <c r="E340" s="17" t="s">
        <v>785</v>
      </c>
      <c r="F340" s="17" t="s">
        <v>75</v>
      </c>
      <c r="G340" s="17" t="s">
        <v>76</v>
      </c>
      <c r="H340" s="17">
        <v>4981</v>
      </c>
      <c r="I340" s="17">
        <v>4741</v>
      </c>
      <c r="J340" s="17">
        <v>240</v>
      </c>
      <c r="K340" s="17" t="s">
        <v>37</v>
      </c>
      <c r="L340" s="18">
        <v>1186.72</v>
      </c>
      <c r="M340" s="18">
        <v>25.29</v>
      </c>
      <c r="N340" s="18">
        <v>18.989999999999998</v>
      </c>
      <c r="O340" s="18">
        <v>1231</v>
      </c>
      <c r="P340" s="18">
        <v>1891.62</v>
      </c>
      <c r="Q340" s="18">
        <v>36.74</v>
      </c>
      <c r="R340" s="18">
        <v>143.63999999999999</v>
      </c>
      <c r="S340" s="18">
        <v>2072</v>
      </c>
      <c r="T340" s="18">
        <v>540</v>
      </c>
      <c r="U340" s="18">
        <v>0</v>
      </c>
      <c r="V340" s="18">
        <v>0</v>
      </c>
      <c r="W340" s="18">
        <v>0</v>
      </c>
      <c r="X340" s="18"/>
      <c r="Y340" s="18">
        <v>3078.34</v>
      </c>
      <c r="Z340" s="18">
        <v>62.03</v>
      </c>
      <c r="AA340" s="18">
        <v>162.63</v>
      </c>
      <c r="AB340" s="18">
        <v>3303</v>
      </c>
    </row>
    <row r="341" spans="1:28" s="15" customFormat="1" x14ac:dyDescent="0.25">
      <c r="A341" s="17">
        <v>8</v>
      </c>
      <c r="B341" s="17" t="s">
        <v>747</v>
      </c>
      <c r="C341" s="17" t="s">
        <v>739</v>
      </c>
      <c r="D341" s="17" t="s">
        <v>786</v>
      </c>
      <c r="E341" s="17" t="s">
        <v>787</v>
      </c>
      <c r="F341" s="17" t="s">
        <v>75</v>
      </c>
      <c r="G341" s="17" t="s">
        <v>76</v>
      </c>
      <c r="H341" s="17">
        <v>8721</v>
      </c>
      <c r="I341" s="17">
        <v>8671</v>
      </c>
      <c r="J341" s="17">
        <v>50</v>
      </c>
      <c r="K341" s="17" t="s">
        <v>37</v>
      </c>
      <c r="L341" s="18">
        <v>319</v>
      </c>
      <c r="M341" s="18">
        <v>0</v>
      </c>
      <c r="N341" s="18">
        <v>0</v>
      </c>
      <c r="O341" s="18">
        <v>319</v>
      </c>
      <c r="P341" s="18">
        <v>560.77</v>
      </c>
      <c r="Q341" s="18">
        <v>10.31</v>
      </c>
      <c r="R341" s="18">
        <v>29.92</v>
      </c>
      <c r="S341" s="18">
        <v>601</v>
      </c>
      <c r="T341" s="18">
        <v>60</v>
      </c>
      <c r="U341" s="18">
        <v>0</v>
      </c>
      <c r="V341" s="18">
        <v>0</v>
      </c>
      <c r="W341" s="18">
        <v>0</v>
      </c>
      <c r="X341" s="18"/>
      <c r="Y341" s="18">
        <v>879.77</v>
      </c>
      <c r="Z341" s="18">
        <v>10.31</v>
      </c>
      <c r="AA341" s="18">
        <v>29.92</v>
      </c>
      <c r="AB341" s="18">
        <v>920</v>
      </c>
    </row>
    <row r="342" spans="1:28" s="15" customFormat="1" x14ac:dyDescent="0.25">
      <c r="A342" s="17">
        <v>9</v>
      </c>
      <c r="B342" s="17" t="s">
        <v>753</v>
      </c>
      <c r="C342" s="17" t="s">
        <v>739</v>
      </c>
      <c r="D342" s="17" t="s">
        <v>788</v>
      </c>
      <c r="E342" s="17" t="s">
        <v>789</v>
      </c>
      <c r="F342" s="17" t="s">
        <v>75</v>
      </c>
      <c r="G342" s="17" t="s">
        <v>76</v>
      </c>
      <c r="H342" s="17">
        <v>4913</v>
      </c>
      <c r="I342" s="17">
        <v>4824</v>
      </c>
      <c r="J342" s="17">
        <v>89</v>
      </c>
      <c r="K342" s="17" t="s">
        <v>37</v>
      </c>
      <c r="L342" s="18">
        <v>1015.68</v>
      </c>
      <c r="M342" s="18">
        <v>21.29</v>
      </c>
      <c r="N342" s="18">
        <v>12.03</v>
      </c>
      <c r="O342" s="18">
        <v>1049</v>
      </c>
      <c r="P342" s="18">
        <v>858.63</v>
      </c>
      <c r="Q342" s="18">
        <v>32.1</v>
      </c>
      <c r="R342" s="18">
        <v>53.27</v>
      </c>
      <c r="S342" s="18">
        <v>944</v>
      </c>
      <c r="T342" s="18">
        <v>640</v>
      </c>
      <c r="U342" s="18">
        <v>0</v>
      </c>
      <c r="V342" s="18">
        <v>0</v>
      </c>
      <c r="W342" s="18">
        <v>0</v>
      </c>
      <c r="X342" s="18"/>
      <c r="Y342" s="18">
        <v>1874.31</v>
      </c>
      <c r="Z342" s="18">
        <v>53.39</v>
      </c>
      <c r="AA342" s="18">
        <v>65.3</v>
      </c>
      <c r="AB342" s="18">
        <v>1993</v>
      </c>
    </row>
    <row r="343" spans="1:28" s="15" customFormat="1" x14ac:dyDescent="0.25">
      <c r="A343" s="17">
        <v>10</v>
      </c>
      <c r="B343" s="17" t="s">
        <v>747</v>
      </c>
      <c r="C343" s="17" t="s">
        <v>739</v>
      </c>
      <c r="D343" s="17" t="s">
        <v>790</v>
      </c>
      <c r="E343" s="17" t="s">
        <v>791</v>
      </c>
      <c r="F343" s="17" t="s">
        <v>75</v>
      </c>
      <c r="G343" s="17" t="s">
        <v>792</v>
      </c>
      <c r="H343" s="17">
        <v>18896</v>
      </c>
      <c r="I343" s="17">
        <v>18592</v>
      </c>
      <c r="J343" s="17">
        <v>304</v>
      </c>
      <c r="K343" s="17" t="s">
        <v>37</v>
      </c>
      <c r="L343" s="18">
        <v>821</v>
      </c>
      <c r="M343" s="18">
        <v>0</v>
      </c>
      <c r="N343" s="18">
        <v>0</v>
      </c>
      <c r="O343" s="18">
        <v>821</v>
      </c>
      <c r="P343" s="18">
        <v>2204.36</v>
      </c>
      <c r="Q343" s="18">
        <v>31.7</v>
      </c>
      <c r="R343" s="18">
        <v>181.94</v>
      </c>
      <c r="S343" s="18">
        <v>2418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3025.36</v>
      </c>
      <c r="Z343" s="18">
        <v>31.7</v>
      </c>
      <c r="AA343" s="18">
        <v>181.94</v>
      </c>
      <c r="AB343" s="18">
        <v>3239</v>
      </c>
    </row>
    <row r="344" spans="1:28" s="15" customFormat="1" x14ac:dyDescent="0.25">
      <c r="A344" s="17">
        <v>11</v>
      </c>
      <c r="B344" s="17" t="s">
        <v>742</v>
      </c>
      <c r="C344" s="17" t="s">
        <v>739</v>
      </c>
      <c r="D344" s="17" t="s">
        <v>793</v>
      </c>
      <c r="E344" s="17" t="s">
        <v>794</v>
      </c>
      <c r="F344" s="17" t="s">
        <v>75</v>
      </c>
      <c r="G344" s="17" t="s">
        <v>76</v>
      </c>
      <c r="H344" s="17">
        <v>6383</v>
      </c>
      <c r="I344" s="17">
        <v>6312</v>
      </c>
      <c r="J344" s="17">
        <v>71</v>
      </c>
      <c r="K344" s="17" t="s">
        <v>37</v>
      </c>
      <c r="L344" s="18">
        <v>542</v>
      </c>
      <c r="M344" s="18">
        <v>0</v>
      </c>
      <c r="N344" s="18">
        <v>0</v>
      </c>
      <c r="O344" s="18">
        <v>542</v>
      </c>
      <c r="P344" s="18">
        <v>704.72</v>
      </c>
      <c r="Q344" s="18">
        <v>19.79</v>
      </c>
      <c r="R344" s="18">
        <v>42.49</v>
      </c>
      <c r="S344" s="18">
        <v>767</v>
      </c>
      <c r="T344" s="18">
        <v>280</v>
      </c>
      <c r="U344" s="18">
        <v>0</v>
      </c>
      <c r="V344" s="18">
        <v>0</v>
      </c>
      <c r="W344" s="18">
        <v>0</v>
      </c>
      <c r="X344" s="18"/>
      <c r="Y344" s="18">
        <v>1246.72</v>
      </c>
      <c r="Z344" s="18">
        <v>19.79</v>
      </c>
      <c r="AA344" s="18">
        <v>42.49</v>
      </c>
      <c r="AB344" s="18">
        <v>1309</v>
      </c>
    </row>
    <row r="345" spans="1:28" s="15" customFormat="1" x14ac:dyDescent="0.25">
      <c r="A345" s="17">
        <v>12</v>
      </c>
      <c r="B345" s="17" t="s">
        <v>742</v>
      </c>
      <c r="C345" s="17" t="s">
        <v>739</v>
      </c>
      <c r="D345" s="17" t="s">
        <v>795</v>
      </c>
      <c r="E345" s="17" t="s">
        <v>796</v>
      </c>
      <c r="F345" s="17" t="s">
        <v>75</v>
      </c>
      <c r="G345" s="17" t="s">
        <v>76</v>
      </c>
      <c r="H345" s="17">
        <v>3365</v>
      </c>
      <c r="I345" s="17">
        <v>3310</v>
      </c>
      <c r="J345" s="17">
        <v>55</v>
      </c>
      <c r="K345" s="17" t="s">
        <v>37</v>
      </c>
      <c r="L345" s="18">
        <v>549</v>
      </c>
      <c r="M345" s="18">
        <v>0</v>
      </c>
      <c r="N345" s="18">
        <v>0</v>
      </c>
      <c r="O345" s="18">
        <v>549</v>
      </c>
      <c r="P345" s="18">
        <v>595</v>
      </c>
      <c r="Q345" s="18">
        <v>18.079999999999998</v>
      </c>
      <c r="R345" s="18">
        <v>32.92</v>
      </c>
      <c r="S345" s="18">
        <v>646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1144</v>
      </c>
      <c r="Z345" s="18">
        <v>18.079999999999998</v>
      </c>
      <c r="AA345" s="18">
        <v>32.92</v>
      </c>
      <c r="AB345" s="18">
        <v>1195</v>
      </c>
    </row>
    <row r="346" spans="1:28" s="15" customFormat="1" x14ac:dyDescent="0.25">
      <c r="A346" s="17">
        <v>13</v>
      </c>
      <c r="B346" s="17" t="s">
        <v>753</v>
      </c>
      <c r="C346" s="17" t="s">
        <v>739</v>
      </c>
      <c r="D346" s="17" t="s">
        <v>797</v>
      </c>
      <c r="E346" s="17" t="s">
        <v>798</v>
      </c>
      <c r="F346" s="17" t="s">
        <v>75</v>
      </c>
      <c r="G346" s="17" t="s">
        <v>76</v>
      </c>
      <c r="H346" s="17">
        <v>3755</v>
      </c>
      <c r="I346" s="17">
        <v>3755</v>
      </c>
      <c r="J346" s="17">
        <v>0</v>
      </c>
      <c r="K346" s="17" t="s">
        <v>37</v>
      </c>
      <c r="L346" s="18">
        <v>255</v>
      </c>
      <c r="M346" s="18">
        <v>0</v>
      </c>
      <c r="N346" s="18">
        <v>0</v>
      </c>
      <c r="O346" s="18">
        <v>255</v>
      </c>
      <c r="P346" s="18">
        <v>281.69</v>
      </c>
      <c r="Q346" s="18">
        <v>8.31</v>
      </c>
      <c r="R346" s="18">
        <v>0</v>
      </c>
      <c r="S346" s="18">
        <v>290</v>
      </c>
      <c r="T346" s="18">
        <v>2010</v>
      </c>
      <c r="U346" s="18">
        <v>0</v>
      </c>
      <c r="V346" s="18">
        <v>0</v>
      </c>
      <c r="W346" s="18">
        <v>0</v>
      </c>
      <c r="X346" s="18"/>
      <c r="Y346" s="18">
        <v>536.69000000000005</v>
      </c>
      <c r="Z346" s="18">
        <v>8.31</v>
      </c>
      <c r="AA346" s="18">
        <v>0</v>
      </c>
      <c r="AB346" s="18">
        <v>545</v>
      </c>
    </row>
    <row r="347" spans="1:28" s="15" customFormat="1" x14ac:dyDescent="0.25">
      <c r="A347" s="17">
        <v>14</v>
      </c>
      <c r="B347" s="17" t="s">
        <v>747</v>
      </c>
      <c r="C347" s="17" t="s">
        <v>739</v>
      </c>
      <c r="D347" s="17" t="s">
        <v>799</v>
      </c>
      <c r="E347" s="17" t="s">
        <v>800</v>
      </c>
      <c r="F347" s="17" t="s">
        <v>75</v>
      </c>
      <c r="G347" s="17" t="s">
        <v>801</v>
      </c>
      <c r="H347" s="17">
        <v>0</v>
      </c>
      <c r="I347" s="17">
        <v>0</v>
      </c>
      <c r="J347" s="17">
        <v>360</v>
      </c>
      <c r="K347" s="17" t="s">
        <v>107</v>
      </c>
      <c r="L347" s="18">
        <v>2574</v>
      </c>
      <c r="M347" s="18">
        <v>0</v>
      </c>
      <c r="N347" s="18">
        <v>0</v>
      </c>
      <c r="O347" s="18">
        <v>2574</v>
      </c>
      <c r="P347" s="18">
        <v>2587.34</v>
      </c>
      <c r="Q347" s="18">
        <v>64.2</v>
      </c>
      <c r="R347" s="18">
        <v>215.46</v>
      </c>
      <c r="S347" s="18">
        <v>2867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5161.34</v>
      </c>
      <c r="Z347" s="18">
        <v>64.2</v>
      </c>
      <c r="AA347" s="18">
        <v>215.46</v>
      </c>
      <c r="AB347" s="18">
        <v>5441</v>
      </c>
    </row>
    <row r="348" spans="1:28" s="15" customFormat="1" x14ac:dyDescent="0.25">
      <c r="A348" s="17">
        <v>15</v>
      </c>
      <c r="B348" s="17" t="s">
        <v>753</v>
      </c>
      <c r="C348" s="17" t="s">
        <v>739</v>
      </c>
      <c r="D348" s="17" t="s">
        <v>802</v>
      </c>
      <c r="E348" s="17" t="s">
        <v>803</v>
      </c>
      <c r="F348" s="17" t="s">
        <v>75</v>
      </c>
      <c r="G348" s="17" t="s">
        <v>804</v>
      </c>
      <c r="H348" s="17">
        <v>0</v>
      </c>
      <c r="I348" s="17">
        <v>0</v>
      </c>
      <c r="J348" s="17">
        <v>360</v>
      </c>
      <c r="K348" s="17" t="s">
        <v>107</v>
      </c>
      <c r="L348" s="18">
        <v>2558</v>
      </c>
      <c r="M348" s="18">
        <v>0</v>
      </c>
      <c r="N348" s="18">
        <v>0</v>
      </c>
      <c r="O348" s="18">
        <v>2558</v>
      </c>
      <c r="P348" s="18">
        <v>2587.5100000000002</v>
      </c>
      <c r="Q348" s="18">
        <v>64.03</v>
      </c>
      <c r="R348" s="18">
        <v>215.46</v>
      </c>
      <c r="S348" s="18">
        <v>2867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5145.51</v>
      </c>
      <c r="Z348" s="18">
        <v>64.03</v>
      </c>
      <c r="AA348" s="18">
        <v>215.46</v>
      </c>
      <c r="AB348" s="18">
        <v>5425</v>
      </c>
    </row>
    <row r="349" spans="1:28" s="15" customFormat="1" x14ac:dyDescent="0.25">
      <c r="A349" s="17">
        <v>16</v>
      </c>
      <c r="B349" s="17" t="s">
        <v>738</v>
      </c>
      <c r="C349" s="17" t="s">
        <v>739</v>
      </c>
      <c r="D349" s="17" t="s">
        <v>805</v>
      </c>
      <c r="E349" s="17" t="s">
        <v>806</v>
      </c>
      <c r="F349" s="17" t="s">
        <v>75</v>
      </c>
      <c r="G349" s="17" t="s">
        <v>807</v>
      </c>
      <c r="H349" s="17">
        <v>0</v>
      </c>
      <c r="I349" s="17">
        <v>0</v>
      </c>
      <c r="J349" s="17">
        <v>360</v>
      </c>
      <c r="K349" s="17" t="s">
        <v>107</v>
      </c>
      <c r="L349" s="18">
        <v>2558</v>
      </c>
      <c r="M349" s="18">
        <v>0</v>
      </c>
      <c r="N349" s="18">
        <v>0</v>
      </c>
      <c r="O349" s="18">
        <v>2558</v>
      </c>
      <c r="P349" s="18">
        <v>2587.5100000000002</v>
      </c>
      <c r="Q349" s="18">
        <v>64.03</v>
      </c>
      <c r="R349" s="18">
        <v>215.46</v>
      </c>
      <c r="S349" s="18">
        <v>2867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5145.51</v>
      </c>
      <c r="Z349" s="18">
        <v>64.03</v>
      </c>
      <c r="AA349" s="18">
        <v>215.46</v>
      </c>
      <c r="AB349" s="18">
        <v>5425</v>
      </c>
    </row>
    <row r="350" spans="1:28" s="15" customFormat="1" x14ac:dyDescent="0.25">
      <c r="A350" s="17">
        <v>17</v>
      </c>
      <c r="B350" s="17" t="s">
        <v>742</v>
      </c>
      <c r="C350" s="17" t="s">
        <v>739</v>
      </c>
      <c r="D350" s="17" t="s">
        <v>808</v>
      </c>
      <c r="E350" s="17" t="s">
        <v>809</v>
      </c>
      <c r="F350" s="17" t="s">
        <v>75</v>
      </c>
      <c r="G350" s="17" t="s">
        <v>810</v>
      </c>
      <c r="H350" s="17">
        <v>0</v>
      </c>
      <c r="I350" s="17">
        <v>0</v>
      </c>
      <c r="J350" s="17">
        <v>360</v>
      </c>
      <c r="K350" s="17" t="s">
        <v>107</v>
      </c>
      <c r="L350" s="18">
        <v>3043</v>
      </c>
      <c r="M350" s="18">
        <v>0</v>
      </c>
      <c r="N350" s="18">
        <v>0</v>
      </c>
      <c r="O350" s="18">
        <v>3043</v>
      </c>
      <c r="P350" s="18">
        <v>2618.6</v>
      </c>
      <c r="Q350" s="18">
        <v>75.94</v>
      </c>
      <c r="R350" s="18">
        <v>215.46</v>
      </c>
      <c r="S350" s="18">
        <v>2910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5661.6</v>
      </c>
      <c r="Z350" s="18">
        <v>75.94</v>
      </c>
      <c r="AA350" s="18">
        <v>215.46</v>
      </c>
      <c r="AB350" s="18">
        <v>5953</v>
      </c>
    </row>
    <row r="351" spans="1:28" s="12" customFormat="1" x14ac:dyDescent="0.25">
      <c r="A351" s="10"/>
      <c r="B351" s="10"/>
      <c r="C351" s="10"/>
      <c r="D351" s="10"/>
      <c r="E351" s="10" t="s">
        <v>71</v>
      </c>
      <c r="F351" s="10"/>
      <c r="G351" s="10"/>
      <c r="H351" s="10"/>
      <c r="I351" s="10"/>
      <c r="J351" s="11">
        <f>SUM(J334:J350)</f>
        <v>2910</v>
      </c>
      <c r="K351" s="10"/>
      <c r="L351" s="11">
        <f t="shared" ref="L351:AB351" si="64">SUM(L334:L350)</f>
        <v>20522.62</v>
      </c>
      <c r="M351" s="11">
        <f t="shared" si="64"/>
        <v>112.94999999999999</v>
      </c>
      <c r="N351" s="11">
        <f t="shared" si="64"/>
        <v>122.42999999999999</v>
      </c>
      <c r="O351" s="11">
        <f t="shared" si="64"/>
        <v>20758</v>
      </c>
      <c r="P351" s="11">
        <f t="shared" si="64"/>
        <v>23623.67</v>
      </c>
      <c r="Q351" s="11">
        <f t="shared" si="64"/>
        <v>566.70000000000005</v>
      </c>
      <c r="R351" s="11">
        <f t="shared" si="64"/>
        <v>1741.6299999999999</v>
      </c>
      <c r="S351" s="11">
        <f t="shared" si="64"/>
        <v>25932</v>
      </c>
      <c r="T351" s="11">
        <f t="shared" si="64"/>
        <v>7070</v>
      </c>
      <c r="U351" s="11">
        <f t="shared" si="64"/>
        <v>0</v>
      </c>
      <c r="V351" s="11">
        <f t="shared" si="64"/>
        <v>0</v>
      </c>
      <c r="W351" s="11">
        <f t="shared" si="64"/>
        <v>0</v>
      </c>
      <c r="X351" s="11">
        <f t="shared" si="64"/>
        <v>0</v>
      </c>
      <c r="Y351" s="11">
        <f t="shared" si="64"/>
        <v>44146.29</v>
      </c>
      <c r="Z351" s="11">
        <f t="shared" si="64"/>
        <v>679.64999999999986</v>
      </c>
      <c r="AA351" s="11">
        <f t="shared" si="64"/>
        <v>1864.06</v>
      </c>
      <c r="AB351" s="11">
        <f t="shared" si="64"/>
        <v>46690</v>
      </c>
    </row>
    <row r="352" spans="1:28" s="12" customFormat="1" x14ac:dyDescent="0.25">
      <c r="A352" s="10"/>
      <c r="B352" s="10"/>
      <c r="C352" s="10"/>
      <c r="D352" s="10"/>
      <c r="E352" s="10" t="s">
        <v>119</v>
      </c>
      <c r="F352" s="10"/>
      <c r="G352" s="10"/>
      <c r="H352" s="10"/>
      <c r="I352" s="10"/>
      <c r="J352" s="11">
        <f>J351+J333</f>
        <v>16925</v>
      </c>
      <c r="K352" s="11"/>
      <c r="L352" s="11">
        <f t="shared" ref="L352:AB352" si="65">L351+L333</f>
        <v>101103.59999999999</v>
      </c>
      <c r="M352" s="11">
        <f t="shared" si="65"/>
        <v>801.27000000000021</v>
      </c>
      <c r="N352" s="11">
        <f t="shared" si="65"/>
        <v>5775.13</v>
      </c>
      <c r="O352" s="11">
        <f t="shared" si="65"/>
        <v>107680</v>
      </c>
      <c r="P352" s="11">
        <f t="shared" si="65"/>
        <v>108571.96999999999</v>
      </c>
      <c r="Q352" s="11">
        <f t="shared" si="65"/>
        <v>2360.65</v>
      </c>
      <c r="R352" s="11">
        <f t="shared" si="65"/>
        <v>8048.38</v>
      </c>
      <c r="S352" s="11">
        <f t="shared" si="65"/>
        <v>118981</v>
      </c>
      <c r="T352" s="11">
        <f t="shared" si="65"/>
        <v>24640</v>
      </c>
      <c r="U352" s="11">
        <f t="shared" si="65"/>
        <v>0</v>
      </c>
      <c r="V352" s="11">
        <f t="shared" si="65"/>
        <v>0</v>
      </c>
      <c r="W352" s="11">
        <f t="shared" si="65"/>
        <v>0</v>
      </c>
      <c r="X352" s="11">
        <f t="shared" si="65"/>
        <v>0</v>
      </c>
      <c r="Y352" s="11">
        <f t="shared" si="65"/>
        <v>209675.57</v>
      </c>
      <c r="Z352" s="11">
        <f t="shared" si="65"/>
        <v>3161.92</v>
      </c>
      <c r="AA352" s="11">
        <f t="shared" si="65"/>
        <v>13823.510000000002</v>
      </c>
      <c r="AB352" s="11">
        <f t="shared" si="65"/>
        <v>226661</v>
      </c>
    </row>
    <row r="353" spans="1:31" s="12" customForma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</row>
    <row r="354" spans="1:31" s="12" customForma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</row>
    <row r="355" spans="1:31" ht="18" customHeight="1" x14ac:dyDescent="0.25">
      <c r="O355" s="34"/>
    </row>
    <row r="356" spans="1:31" ht="18" customHeight="1" x14ac:dyDescent="0.25"/>
    <row r="359" spans="1:31" ht="15.75" x14ac:dyDescent="0.25">
      <c r="E359" s="13" t="s">
        <v>120</v>
      </c>
      <c r="G359" s="14"/>
      <c r="H359" s="14"/>
      <c r="I359" s="14"/>
      <c r="J359" s="14"/>
      <c r="K359" s="14"/>
      <c r="L359" s="13" t="s">
        <v>122</v>
      </c>
      <c r="M359" s="13"/>
      <c r="O359" s="14"/>
      <c r="Q359" s="14"/>
      <c r="R359" s="13" t="s">
        <v>121</v>
      </c>
      <c r="T359" s="14"/>
      <c r="U359" s="14"/>
      <c r="W359" s="14"/>
      <c r="X359" s="14"/>
      <c r="Y359" s="13" t="s">
        <v>123</v>
      </c>
      <c r="Z359" s="14"/>
      <c r="AA359" s="14"/>
      <c r="AB359" s="14"/>
    </row>
    <row r="360" spans="1:31" ht="15.75" x14ac:dyDescent="0.25">
      <c r="E360" s="13" t="s">
        <v>124</v>
      </c>
      <c r="G360" s="14"/>
      <c r="H360" s="14"/>
      <c r="I360" s="14"/>
      <c r="J360" s="14"/>
      <c r="K360" s="14"/>
      <c r="L360" s="13" t="s">
        <v>124</v>
      </c>
      <c r="M360" s="13"/>
      <c r="O360" s="14"/>
      <c r="Q360" s="14"/>
      <c r="R360" s="13" t="s">
        <v>124</v>
      </c>
      <c r="T360" s="14"/>
      <c r="U360" s="14"/>
      <c r="W360" s="14"/>
      <c r="X360" s="14"/>
      <c r="Y360" s="13" t="s">
        <v>124</v>
      </c>
      <c r="Z360" s="14"/>
      <c r="AA360" s="14"/>
      <c r="AB360" s="14"/>
    </row>
    <row r="362" spans="1:31" ht="32.25" customHeight="1" x14ac:dyDescent="0.55000000000000004">
      <c r="A362" s="75" t="s">
        <v>0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1"/>
      <c r="AD362" s="1"/>
      <c r="AE362" s="1"/>
    </row>
    <row r="363" spans="1:31" ht="21.75" customHeight="1" x14ac:dyDescent="0.4">
      <c r="A363" s="76" t="s">
        <v>1704</v>
      </c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2"/>
      <c r="AD363" s="2"/>
      <c r="AE363" s="2"/>
    </row>
    <row r="364" spans="1:31" s="5" customFormat="1" ht="20.25" customHeight="1" x14ac:dyDescent="0.35">
      <c r="A364" s="3" t="s">
        <v>1</v>
      </c>
      <c r="B364" s="4"/>
      <c r="C364" s="3"/>
      <c r="D364" s="3"/>
      <c r="F364" s="3" t="s">
        <v>811</v>
      </c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s="7" customFormat="1" ht="90" x14ac:dyDescent="0.25">
      <c r="A365" s="6" t="s">
        <v>3</v>
      </c>
      <c r="B365" s="6" t="s">
        <v>4</v>
      </c>
      <c r="C365" s="6" t="s">
        <v>5</v>
      </c>
      <c r="D365" s="6" t="s">
        <v>6</v>
      </c>
      <c r="E365" s="6" t="s">
        <v>7</v>
      </c>
      <c r="F365" s="6" t="s">
        <v>8</v>
      </c>
      <c r="G365" s="6" t="s">
        <v>9</v>
      </c>
      <c r="H365" s="6" t="s">
        <v>10</v>
      </c>
      <c r="I365" s="6" t="s">
        <v>11</v>
      </c>
      <c r="J365" s="6" t="s">
        <v>12</v>
      </c>
      <c r="K365" s="6" t="s">
        <v>13</v>
      </c>
      <c r="L365" s="6" t="s">
        <v>14</v>
      </c>
      <c r="M365" s="6" t="s">
        <v>15</v>
      </c>
      <c r="N365" s="6" t="s">
        <v>16</v>
      </c>
      <c r="O365" s="6" t="s">
        <v>17</v>
      </c>
      <c r="P365" s="6" t="s">
        <v>18</v>
      </c>
      <c r="Q365" s="6" t="s">
        <v>19</v>
      </c>
      <c r="R365" s="6" t="s">
        <v>20</v>
      </c>
      <c r="S365" s="6" t="s">
        <v>21</v>
      </c>
      <c r="T365" s="6" t="s">
        <v>22</v>
      </c>
      <c r="U365" s="6" t="s">
        <v>23</v>
      </c>
      <c r="V365" s="6" t="s">
        <v>24</v>
      </c>
      <c r="W365" s="6" t="s">
        <v>25</v>
      </c>
      <c r="X365" s="6" t="s">
        <v>26</v>
      </c>
      <c r="Y365" s="6" t="s">
        <v>27</v>
      </c>
      <c r="Z365" s="6" t="s">
        <v>28</v>
      </c>
      <c r="AA365" s="6" t="s">
        <v>29</v>
      </c>
      <c r="AB365" s="6" t="s">
        <v>30</v>
      </c>
    </row>
    <row r="366" spans="1:31" s="15" customFormat="1" x14ac:dyDescent="0.25">
      <c r="A366" s="17">
        <v>1</v>
      </c>
      <c r="B366" s="17" t="s">
        <v>738</v>
      </c>
      <c r="C366" s="17" t="s">
        <v>739</v>
      </c>
      <c r="D366" s="17" t="s">
        <v>740</v>
      </c>
      <c r="E366" s="17" t="s">
        <v>741</v>
      </c>
      <c r="F366" s="17" t="s">
        <v>35</v>
      </c>
      <c r="G366" s="17" t="s">
        <v>668</v>
      </c>
      <c r="H366" s="17">
        <v>23251</v>
      </c>
      <c r="I366" s="17">
        <v>23251</v>
      </c>
      <c r="J366" s="17">
        <v>0</v>
      </c>
      <c r="K366" s="17" t="s">
        <v>37</v>
      </c>
      <c r="L366" s="18">
        <v>1224.22</v>
      </c>
      <c r="M366" s="18">
        <v>15.78</v>
      </c>
      <c r="N366" s="18">
        <v>0</v>
      </c>
      <c r="O366" s="18">
        <v>1240</v>
      </c>
      <c r="P366" s="18">
        <v>549.91999999999996</v>
      </c>
      <c r="Q366" s="18">
        <v>10.08</v>
      </c>
      <c r="R366" s="18">
        <v>0</v>
      </c>
      <c r="S366" s="18">
        <v>560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1774.14</v>
      </c>
      <c r="Z366" s="18">
        <v>25.86</v>
      </c>
      <c r="AA366" s="18">
        <v>0</v>
      </c>
      <c r="AB366" s="18">
        <v>1800</v>
      </c>
    </row>
    <row r="367" spans="1:31" s="15" customFormat="1" x14ac:dyDescent="0.25">
      <c r="A367" s="17">
        <v>2</v>
      </c>
      <c r="B367" s="17" t="s">
        <v>742</v>
      </c>
      <c r="C367" s="17" t="s">
        <v>739</v>
      </c>
      <c r="D367" s="17" t="s">
        <v>743</v>
      </c>
      <c r="E367" s="17" t="s">
        <v>744</v>
      </c>
      <c r="F367" s="17" t="s">
        <v>35</v>
      </c>
      <c r="G367" s="17" t="s">
        <v>668</v>
      </c>
      <c r="H367" s="17">
        <v>21355</v>
      </c>
      <c r="I367" s="17">
        <v>20601</v>
      </c>
      <c r="J367" s="17">
        <v>754</v>
      </c>
      <c r="K367" s="17" t="s">
        <v>37</v>
      </c>
      <c r="L367" s="18">
        <v>11775.76</v>
      </c>
      <c r="M367" s="18">
        <v>204.49</v>
      </c>
      <c r="N367" s="18">
        <v>366.75</v>
      </c>
      <c r="O367" s="18">
        <v>12347</v>
      </c>
      <c r="P367" s="18">
        <v>5342.81</v>
      </c>
      <c r="Q367" s="18">
        <v>98.89</v>
      </c>
      <c r="R367" s="18">
        <v>339.3</v>
      </c>
      <c r="S367" s="18">
        <v>5781</v>
      </c>
      <c r="T367" s="18">
        <v>0</v>
      </c>
      <c r="U367" s="18">
        <v>2019.35</v>
      </c>
      <c r="V367" s="18">
        <v>32.65</v>
      </c>
      <c r="W367" s="18">
        <v>0</v>
      </c>
      <c r="X367" s="18">
        <v>2052</v>
      </c>
      <c r="Y367" s="18">
        <v>15099.22</v>
      </c>
      <c r="Z367" s="18">
        <v>270.73</v>
      </c>
      <c r="AA367" s="18">
        <v>706.05</v>
      </c>
      <c r="AB367" s="18">
        <v>16076</v>
      </c>
    </row>
    <row r="368" spans="1:31" s="15" customFormat="1" x14ac:dyDescent="0.25">
      <c r="A368" s="17">
        <v>3</v>
      </c>
      <c r="B368" s="17" t="s">
        <v>742</v>
      </c>
      <c r="C368" s="17" t="s">
        <v>739</v>
      </c>
      <c r="D368" s="17" t="s">
        <v>745</v>
      </c>
      <c r="E368" s="17" t="s">
        <v>746</v>
      </c>
      <c r="F368" s="17" t="s">
        <v>35</v>
      </c>
      <c r="G368" s="17" t="s">
        <v>137</v>
      </c>
      <c r="H368" s="17">
        <v>16579</v>
      </c>
      <c r="I368" s="17">
        <v>16579</v>
      </c>
      <c r="J368" s="17">
        <v>0</v>
      </c>
      <c r="K368" s="17" t="s">
        <v>302</v>
      </c>
      <c r="L368" s="18">
        <v>934.4</v>
      </c>
      <c r="M368" s="18">
        <v>11.6</v>
      </c>
      <c r="N368" s="18">
        <v>0</v>
      </c>
      <c r="O368" s="18">
        <v>946</v>
      </c>
      <c r="P368" s="18">
        <v>549.91</v>
      </c>
      <c r="Q368" s="18">
        <v>7.09</v>
      </c>
      <c r="R368" s="18">
        <v>0</v>
      </c>
      <c r="S368" s="18">
        <v>557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1484.31</v>
      </c>
      <c r="Z368" s="18">
        <v>18.690000000000001</v>
      </c>
      <c r="AA368" s="18">
        <v>0</v>
      </c>
      <c r="AB368" s="18">
        <v>1503</v>
      </c>
    </row>
    <row r="369" spans="1:28" s="15" customFormat="1" x14ac:dyDescent="0.25">
      <c r="A369" s="17">
        <v>4</v>
      </c>
      <c r="B369" s="17" t="s">
        <v>747</v>
      </c>
      <c r="C369" s="17" t="s">
        <v>739</v>
      </c>
      <c r="D369" s="17" t="s">
        <v>748</v>
      </c>
      <c r="E369" s="17" t="s">
        <v>749</v>
      </c>
      <c r="F369" s="17" t="s">
        <v>35</v>
      </c>
      <c r="G369" s="17" t="s">
        <v>750</v>
      </c>
      <c r="H369" s="17">
        <v>86005</v>
      </c>
      <c r="I369" s="17">
        <v>84991</v>
      </c>
      <c r="J369" s="17">
        <v>1014</v>
      </c>
      <c r="K369" s="17" t="s">
        <v>37</v>
      </c>
      <c r="L369" s="18">
        <v>14108.81</v>
      </c>
      <c r="M369" s="18">
        <v>200.14</v>
      </c>
      <c r="N369" s="18">
        <v>508.05</v>
      </c>
      <c r="O369" s="18">
        <v>14817</v>
      </c>
      <c r="P369" s="18">
        <v>6253</v>
      </c>
      <c r="Q369" s="18">
        <v>116.7</v>
      </c>
      <c r="R369" s="18">
        <v>456.3</v>
      </c>
      <c r="S369" s="18">
        <v>6826</v>
      </c>
      <c r="T369" s="18">
        <v>0</v>
      </c>
      <c r="U369" s="18">
        <v>13535.81</v>
      </c>
      <c r="V369" s="18">
        <v>316.83999999999997</v>
      </c>
      <c r="W369" s="18">
        <v>964.35</v>
      </c>
      <c r="X369" s="18">
        <v>14817</v>
      </c>
      <c r="Y369" s="18">
        <v>6826</v>
      </c>
      <c r="Z369" s="18">
        <v>0</v>
      </c>
      <c r="AA369" s="18">
        <v>0</v>
      </c>
      <c r="AB369" s="18">
        <v>6826</v>
      </c>
    </row>
    <row r="370" spans="1:28" s="15" customFormat="1" x14ac:dyDescent="0.25">
      <c r="A370" s="17">
        <v>5</v>
      </c>
      <c r="B370" s="17" t="s">
        <v>742</v>
      </c>
      <c r="C370" s="17" t="s">
        <v>739</v>
      </c>
      <c r="D370" s="17" t="s">
        <v>751</v>
      </c>
      <c r="E370" s="17" t="s">
        <v>752</v>
      </c>
      <c r="F370" s="17" t="s">
        <v>35</v>
      </c>
      <c r="G370" s="17" t="s">
        <v>181</v>
      </c>
      <c r="H370" s="17">
        <v>33543</v>
      </c>
      <c r="I370" s="17">
        <v>32789</v>
      </c>
      <c r="J370" s="17">
        <v>2262</v>
      </c>
      <c r="K370" s="17" t="s">
        <v>37</v>
      </c>
      <c r="L370" s="18">
        <v>20562.810000000001</v>
      </c>
      <c r="M370" s="18">
        <v>166.39</v>
      </c>
      <c r="N370" s="18">
        <v>1225.8</v>
      </c>
      <c r="O370" s="18">
        <v>21955</v>
      </c>
      <c r="P370" s="18">
        <v>13444.5</v>
      </c>
      <c r="Q370" s="18">
        <v>149.6</v>
      </c>
      <c r="R370" s="18">
        <v>1017.9</v>
      </c>
      <c r="S370" s="18">
        <v>14612</v>
      </c>
      <c r="T370" s="18">
        <v>0</v>
      </c>
      <c r="U370" s="18">
        <v>19395.310000000001</v>
      </c>
      <c r="V370" s="18">
        <v>315.99</v>
      </c>
      <c r="W370" s="18">
        <v>2243.6999999999998</v>
      </c>
      <c r="X370" s="18">
        <v>21955</v>
      </c>
      <c r="Y370" s="18">
        <v>14612</v>
      </c>
      <c r="Z370" s="18">
        <v>0</v>
      </c>
      <c r="AA370" s="18">
        <v>0</v>
      </c>
      <c r="AB370" s="18">
        <v>14612</v>
      </c>
    </row>
    <row r="371" spans="1:28" s="15" customFormat="1" x14ac:dyDescent="0.25">
      <c r="A371" s="17">
        <v>6</v>
      </c>
      <c r="B371" s="17" t="s">
        <v>753</v>
      </c>
      <c r="C371" s="17" t="s">
        <v>739</v>
      </c>
      <c r="D371" s="17" t="s">
        <v>754</v>
      </c>
      <c r="E371" s="17" t="s">
        <v>755</v>
      </c>
      <c r="F371" s="17" t="s">
        <v>35</v>
      </c>
      <c r="G371" s="17" t="s">
        <v>750</v>
      </c>
      <c r="H371" s="17">
        <v>27369</v>
      </c>
      <c r="I371" s="17">
        <v>27336</v>
      </c>
      <c r="J371" s="17">
        <v>99</v>
      </c>
      <c r="K371" s="17" t="s">
        <v>37</v>
      </c>
      <c r="L371" s="18">
        <v>13903.04</v>
      </c>
      <c r="M371" s="18">
        <v>423.11</v>
      </c>
      <c r="N371" s="18">
        <v>4686.8500000000004</v>
      </c>
      <c r="O371" s="18">
        <v>19013</v>
      </c>
      <c r="P371" s="18">
        <v>1613.49</v>
      </c>
      <c r="Q371" s="18">
        <v>186.96</v>
      </c>
      <c r="R371" s="18">
        <v>44.55</v>
      </c>
      <c r="S371" s="18">
        <v>1845</v>
      </c>
      <c r="T371" s="18">
        <v>6410</v>
      </c>
      <c r="U371" s="18">
        <v>13671.53</v>
      </c>
      <c r="V371" s="18">
        <v>610.07000000000005</v>
      </c>
      <c r="W371" s="18">
        <v>4731.3999999999996</v>
      </c>
      <c r="X371" s="18">
        <v>19013</v>
      </c>
      <c r="Y371" s="18">
        <v>1845</v>
      </c>
      <c r="Z371" s="18">
        <v>0</v>
      </c>
      <c r="AA371" s="18">
        <v>0</v>
      </c>
      <c r="AB371" s="18">
        <v>1845</v>
      </c>
    </row>
    <row r="372" spans="1:28" s="15" customFormat="1" x14ac:dyDescent="0.25">
      <c r="A372" s="17">
        <v>7</v>
      </c>
      <c r="B372" s="17" t="s">
        <v>738</v>
      </c>
      <c r="C372" s="17" t="s">
        <v>739</v>
      </c>
      <c r="D372" s="17" t="s">
        <v>759</v>
      </c>
      <c r="E372" s="17" t="s">
        <v>760</v>
      </c>
      <c r="F372" s="17" t="s">
        <v>35</v>
      </c>
      <c r="G372" s="17" t="s">
        <v>750</v>
      </c>
      <c r="H372" s="17">
        <v>60968</v>
      </c>
      <c r="I372" s="17">
        <v>58075</v>
      </c>
      <c r="J372" s="17">
        <v>2893</v>
      </c>
      <c r="K372" s="17" t="s">
        <v>37</v>
      </c>
      <c r="L372" s="18">
        <v>36913.82</v>
      </c>
      <c r="M372" s="18">
        <v>698.08</v>
      </c>
      <c r="N372" s="18">
        <v>2427.1</v>
      </c>
      <c r="O372" s="18">
        <v>40039</v>
      </c>
      <c r="P372" s="18">
        <v>15675.1</v>
      </c>
      <c r="Q372" s="18">
        <v>299.05</v>
      </c>
      <c r="R372" s="18">
        <v>1301.8499999999999</v>
      </c>
      <c r="S372" s="18">
        <v>17276</v>
      </c>
      <c r="T372" s="18">
        <v>8420</v>
      </c>
      <c r="U372" s="18">
        <v>35312.92</v>
      </c>
      <c r="V372" s="18">
        <v>997.13</v>
      </c>
      <c r="W372" s="18">
        <v>3728.95</v>
      </c>
      <c r="X372" s="18">
        <v>40039</v>
      </c>
      <c r="Y372" s="18">
        <v>17276</v>
      </c>
      <c r="Z372" s="18">
        <v>0</v>
      </c>
      <c r="AA372" s="18">
        <v>0</v>
      </c>
      <c r="AB372" s="18">
        <v>17276</v>
      </c>
    </row>
    <row r="373" spans="1:28" s="15" customFormat="1" x14ac:dyDescent="0.25">
      <c r="A373" s="17">
        <v>8</v>
      </c>
      <c r="B373" s="17" t="s">
        <v>753</v>
      </c>
      <c r="C373" s="17" t="s">
        <v>739</v>
      </c>
      <c r="D373" s="17" t="s">
        <v>761</v>
      </c>
      <c r="E373" s="17" t="s">
        <v>762</v>
      </c>
      <c r="F373" s="17" t="s">
        <v>35</v>
      </c>
      <c r="G373" s="17" t="s">
        <v>215</v>
      </c>
      <c r="H373" s="17">
        <v>39598</v>
      </c>
      <c r="I373" s="17">
        <v>39598</v>
      </c>
      <c r="J373" s="17">
        <v>0</v>
      </c>
      <c r="K373" s="17" t="s">
        <v>37</v>
      </c>
      <c r="L373" s="18">
        <v>10302.120000000001</v>
      </c>
      <c r="M373" s="18">
        <v>166.73</v>
      </c>
      <c r="N373" s="18">
        <v>331.15</v>
      </c>
      <c r="O373" s="18">
        <v>10800</v>
      </c>
      <c r="P373" s="18">
        <v>577.27</v>
      </c>
      <c r="Q373" s="18">
        <v>85.73</v>
      </c>
      <c r="R373" s="18">
        <v>0</v>
      </c>
      <c r="S373" s="18">
        <v>663</v>
      </c>
      <c r="T373" s="18">
        <v>60</v>
      </c>
      <c r="U373" s="18">
        <v>0</v>
      </c>
      <c r="V373" s="18">
        <v>0</v>
      </c>
      <c r="W373" s="18">
        <v>0</v>
      </c>
      <c r="X373" s="18"/>
      <c r="Y373" s="18">
        <v>10879.39</v>
      </c>
      <c r="Z373" s="18">
        <v>252.46</v>
      </c>
      <c r="AA373" s="18">
        <v>331.15</v>
      </c>
      <c r="AB373" s="18">
        <v>11463</v>
      </c>
    </row>
    <row r="374" spans="1:28" s="15" customFormat="1" x14ac:dyDescent="0.25">
      <c r="A374" s="17">
        <v>9</v>
      </c>
      <c r="B374" s="17" t="s">
        <v>747</v>
      </c>
      <c r="C374" s="17" t="s">
        <v>739</v>
      </c>
      <c r="D374" s="17" t="s">
        <v>763</v>
      </c>
      <c r="E374" s="17" t="s">
        <v>764</v>
      </c>
      <c r="F374" s="17" t="s">
        <v>35</v>
      </c>
      <c r="G374" s="17" t="s">
        <v>218</v>
      </c>
      <c r="H374" s="17">
        <v>55</v>
      </c>
      <c r="I374" s="17">
        <v>55</v>
      </c>
      <c r="J374" s="17">
        <v>0</v>
      </c>
      <c r="K374" s="17" t="s">
        <v>302</v>
      </c>
      <c r="L374" s="18">
        <v>1669.74</v>
      </c>
      <c r="M374" s="18">
        <v>20.260000000000002</v>
      </c>
      <c r="N374" s="18">
        <v>0</v>
      </c>
      <c r="O374" s="18">
        <v>1690</v>
      </c>
      <c r="P374" s="18">
        <v>852.73</v>
      </c>
      <c r="Q374" s="18">
        <v>13.27</v>
      </c>
      <c r="R374" s="18">
        <v>0</v>
      </c>
      <c r="S374" s="18">
        <v>866</v>
      </c>
      <c r="T374" s="18">
        <v>470</v>
      </c>
      <c r="U374" s="18">
        <v>0</v>
      </c>
      <c r="V374" s="18">
        <v>0</v>
      </c>
      <c r="W374" s="18">
        <v>0</v>
      </c>
      <c r="X374" s="18"/>
      <c r="Y374" s="18">
        <v>2522.4699999999998</v>
      </c>
      <c r="Z374" s="18">
        <v>33.53</v>
      </c>
      <c r="AA374" s="18">
        <v>0</v>
      </c>
      <c r="AB374" s="18">
        <v>2556</v>
      </c>
    </row>
    <row r="375" spans="1:28" s="15" customFormat="1" x14ac:dyDescent="0.25">
      <c r="A375" s="17">
        <v>10</v>
      </c>
      <c r="B375" s="17" t="s">
        <v>742</v>
      </c>
      <c r="C375" s="17" t="s">
        <v>739</v>
      </c>
      <c r="D375" s="17" t="s">
        <v>765</v>
      </c>
      <c r="E375" s="17" t="s">
        <v>766</v>
      </c>
      <c r="F375" s="17" t="s">
        <v>35</v>
      </c>
      <c r="G375" s="17" t="s">
        <v>218</v>
      </c>
      <c r="H375" s="17">
        <v>87535</v>
      </c>
      <c r="I375" s="17">
        <v>85869</v>
      </c>
      <c r="J375" s="17">
        <v>1666</v>
      </c>
      <c r="K375" s="17" t="s">
        <v>37</v>
      </c>
      <c r="L375" s="18">
        <v>20649.82</v>
      </c>
      <c r="M375" s="18">
        <v>251.58</v>
      </c>
      <c r="N375" s="18">
        <v>921.6</v>
      </c>
      <c r="O375" s="18">
        <v>21823</v>
      </c>
      <c r="P375" s="18">
        <v>9993.85</v>
      </c>
      <c r="Q375" s="18">
        <v>162.44999999999999</v>
      </c>
      <c r="R375" s="18">
        <v>749.7</v>
      </c>
      <c r="S375" s="18">
        <v>10906</v>
      </c>
      <c r="T375" s="18">
        <v>0</v>
      </c>
      <c r="U375" s="18">
        <v>19737.669999999998</v>
      </c>
      <c r="V375" s="18">
        <v>414.03</v>
      </c>
      <c r="W375" s="18">
        <v>1671.3</v>
      </c>
      <c r="X375" s="18">
        <v>21823</v>
      </c>
      <c r="Y375" s="18">
        <v>10906</v>
      </c>
      <c r="Z375" s="18">
        <v>0</v>
      </c>
      <c r="AA375" s="18">
        <v>0</v>
      </c>
      <c r="AB375" s="18">
        <v>10906</v>
      </c>
    </row>
    <row r="376" spans="1:28" s="15" customFormat="1" x14ac:dyDescent="0.25">
      <c r="A376" s="17">
        <v>11</v>
      </c>
      <c r="B376" s="17" t="s">
        <v>747</v>
      </c>
      <c r="C376" s="17" t="s">
        <v>739</v>
      </c>
      <c r="D376" s="17" t="s">
        <v>767</v>
      </c>
      <c r="E376" s="17" t="s">
        <v>768</v>
      </c>
      <c r="F376" s="17" t="s">
        <v>35</v>
      </c>
      <c r="G376" s="17" t="s">
        <v>264</v>
      </c>
      <c r="H376" s="17">
        <v>4421</v>
      </c>
      <c r="I376" s="17">
        <v>1821</v>
      </c>
      <c r="J376" s="17">
        <v>2600</v>
      </c>
      <c r="K376" s="17" t="s">
        <v>37</v>
      </c>
      <c r="L376" s="18">
        <v>11761.03</v>
      </c>
      <c r="M376" s="18">
        <v>186.52</v>
      </c>
      <c r="N376" s="18">
        <v>319.45</v>
      </c>
      <c r="O376" s="18">
        <v>12267</v>
      </c>
      <c r="P376" s="18">
        <v>14786.14</v>
      </c>
      <c r="Q376" s="18">
        <v>120.86</v>
      </c>
      <c r="R376" s="18">
        <v>1170</v>
      </c>
      <c r="S376" s="18">
        <v>16077</v>
      </c>
      <c r="T376" s="18">
        <v>0</v>
      </c>
      <c r="U376" s="18">
        <v>10908.98</v>
      </c>
      <c r="V376" s="18">
        <v>60.57</v>
      </c>
      <c r="W376" s="18">
        <v>1297.45</v>
      </c>
      <c r="X376" s="18">
        <v>12267</v>
      </c>
      <c r="Y376" s="18">
        <v>15638.19</v>
      </c>
      <c r="Z376" s="18">
        <v>246.81</v>
      </c>
      <c r="AA376" s="18">
        <v>192</v>
      </c>
      <c r="AB376" s="18">
        <v>16077</v>
      </c>
    </row>
    <row r="377" spans="1:28" s="15" customFormat="1" x14ac:dyDescent="0.25">
      <c r="A377" s="17">
        <v>12</v>
      </c>
      <c r="B377" s="17" t="s">
        <v>753</v>
      </c>
      <c r="C377" s="17" t="s">
        <v>739</v>
      </c>
      <c r="D377" s="17" t="s">
        <v>770</v>
      </c>
      <c r="E377" s="17" t="s">
        <v>771</v>
      </c>
      <c r="F377" s="17" t="s">
        <v>35</v>
      </c>
      <c r="G377" s="17" t="s">
        <v>114</v>
      </c>
      <c r="H377" s="17">
        <v>5561</v>
      </c>
      <c r="I377" s="17">
        <v>3496</v>
      </c>
      <c r="J377" s="17">
        <v>2065</v>
      </c>
      <c r="K377" s="17" t="s">
        <v>37</v>
      </c>
      <c r="L377" s="18">
        <v>21723.71</v>
      </c>
      <c r="M377" s="18">
        <v>137.59</v>
      </c>
      <c r="N377" s="18">
        <v>1172.7</v>
      </c>
      <c r="O377" s="18">
        <v>23034</v>
      </c>
      <c r="P377" s="18">
        <v>12972.26</v>
      </c>
      <c r="Q377" s="18">
        <v>157.49</v>
      </c>
      <c r="R377" s="18">
        <v>929.25</v>
      </c>
      <c r="S377" s="18">
        <v>14059</v>
      </c>
      <c r="T377" s="18">
        <v>2210</v>
      </c>
      <c r="U377" s="18">
        <v>20636.97</v>
      </c>
      <c r="V377" s="18">
        <v>295.08</v>
      </c>
      <c r="W377" s="18">
        <v>2101.9499999999998</v>
      </c>
      <c r="X377" s="18">
        <v>23034</v>
      </c>
      <c r="Y377" s="18">
        <v>14059</v>
      </c>
      <c r="Z377" s="18">
        <v>0</v>
      </c>
      <c r="AA377" s="18">
        <v>0</v>
      </c>
      <c r="AB377" s="18">
        <v>14059</v>
      </c>
    </row>
    <row r="378" spans="1:28" s="22" customFormat="1" x14ac:dyDescent="0.25">
      <c r="A378" s="19"/>
      <c r="B378" s="19"/>
      <c r="C378" s="19"/>
      <c r="D378" s="19"/>
      <c r="E378" s="10" t="s">
        <v>71</v>
      </c>
      <c r="F378" s="19"/>
      <c r="G378" s="19"/>
      <c r="H378" s="19"/>
      <c r="I378" s="19"/>
      <c r="J378" s="20">
        <f>SUM(J366:J377)</f>
        <v>13353</v>
      </c>
      <c r="K378" s="20"/>
      <c r="L378" s="20">
        <f t="shared" ref="L378:AB378" si="66">SUM(L366:L377)</f>
        <v>165529.28</v>
      </c>
      <c r="M378" s="20">
        <f t="shared" si="66"/>
        <v>2482.2700000000004</v>
      </c>
      <c r="N378" s="20">
        <f t="shared" si="66"/>
        <v>11959.450000000003</v>
      </c>
      <c r="O378" s="20">
        <f t="shared" si="66"/>
        <v>179971</v>
      </c>
      <c r="P378" s="20">
        <f t="shared" si="66"/>
        <v>82610.98</v>
      </c>
      <c r="Q378" s="20">
        <f t="shared" si="66"/>
        <v>1408.17</v>
      </c>
      <c r="R378" s="20">
        <f t="shared" si="66"/>
        <v>6008.8499999999995</v>
      </c>
      <c r="S378" s="20">
        <f t="shared" si="66"/>
        <v>90028</v>
      </c>
      <c r="T378" s="20">
        <f t="shared" si="66"/>
        <v>17570</v>
      </c>
      <c r="U378" s="20">
        <f t="shared" si="66"/>
        <v>135218.53999999998</v>
      </c>
      <c r="V378" s="20">
        <f t="shared" si="66"/>
        <v>3042.36</v>
      </c>
      <c r="W378" s="20">
        <f t="shared" si="66"/>
        <v>16739.099999999999</v>
      </c>
      <c r="X378" s="20">
        <f t="shared" si="66"/>
        <v>155000</v>
      </c>
      <c r="Y378" s="20">
        <f t="shared" si="66"/>
        <v>112921.72</v>
      </c>
      <c r="Z378" s="20">
        <f t="shared" si="66"/>
        <v>848.07999999999993</v>
      </c>
      <c r="AA378" s="20">
        <f t="shared" si="66"/>
        <v>1229.1999999999998</v>
      </c>
      <c r="AB378" s="20">
        <f t="shared" si="66"/>
        <v>114999</v>
      </c>
    </row>
    <row r="379" spans="1:28" s="15" customFormat="1" x14ac:dyDescent="0.25">
      <c r="A379" s="17">
        <v>1</v>
      </c>
      <c r="B379" s="17" t="s">
        <v>738</v>
      </c>
      <c r="C379" s="17" t="s">
        <v>739</v>
      </c>
      <c r="D379" s="17" t="s">
        <v>772</v>
      </c>
      <c r="E379" s="17" t="s">
        <v>773</v>
      </c>
      <c r="F379" s="17" t="s">
        <v>75</v>
      </c>
      <c r="G379" s="17" t="s">
        <v>76</v>
      </c>
      <c r="H379" s="17">
        <v>3221</v>
      </c>
      <c r="I379" s="17">
        <v>3221</v>
      </c>
      <c r="J379" s="17">
        <v>0</v>
      </c>
      <c r="K379" s="17" t="s">
        <v>37</v>
      </c>
      <c r="L379" s="18">
        <v>1225.95</v>
      </c>
      <c r="M379" s="18">
        <v>37</v>
      </c>
      <c r="N379" s="18">
        <v>5.05</v>
      </c>
      <c r="O379" s="18">
        <v>1268</v>
      </c>
      <c r="P379" s="18">
        <v>281.58999999999997</v>
      </c>
      <c r="Q379" s="18">
        <v>11.41</v>
      </c>
      <c r="R379" s="18">
        <v>0</v>
      </c>
      <c r="S379" s="18">
        <v>293</v>
      </c>
      <c r="T379" s="18">
        <v>140</v>
      </c>
      <c r="U379" s="18">
        <v>0</v>
      </c>
      <c r="V379" s="18">
        <v>0</v>
      </c>
      <c r="W379" s="18">
        <v>0</v>
      </c>
      <c r="X379" s="18"/>
      <c r="Y379" s="18">
        <v>1507.54</v>
      </c>
      <c r="Z379" s="18">
        <v>48.41</v>
      </c>
      <c r="AA379" s="18">
        <v>5.05</v>
      </c>
      <c r="AB379" s="18">
        <v>1561</v>
      </c>
    </row>
    <row r="380" spans="1:28" s="15" customFormat="1" x14ac:dyDescent="0.25">
      <c r="A380" s="17">
        <v>2</v>
      </c>
      <c r="B380" s="17" t="s">
        <v>742</v>
      </c>
      <c r="C380" s="17" t="s">
        <v>739</v>
      </c>
      <c r="D380" s="17" t="s">
        <v>774</v>
      </c>
      <c r="E380" s="17" t="s">
        <v>775</v>
      </c>
      <c r="F380" s="17" t="s">
        <v>75</v>
      </c>
      <c r="G380" s="17" t="s">
        <v>76</v>
      </c>
      <c r="H380" s="17">
        <v>7895</v>
      </c>
      <c r="I380" s="17">
        <v>7855</v>
      </c>
      <c r="J380" s="17">
        <v>40</v>
      </c>
      <c r="K380" s="17" t="s">
        <v>37</v>
      </c>
      <c r="L380" s="18">
        <v>1058.96</v>
      </c>
      <c r="M380" s="18">
        <v>12.52</v>
      </c>
      <c r="N380" s="18">
        <v>33.520000000000003</v>
      </c>
      <c r="O380" s="18">
        <v>1105</v>
      </c>
      <c r="P380" s="18">
        <v>492.74</v>
      </c>
      <c r="Q380" s="18">
        <v>8.32</v>
      </c>
      <c r="R380" s="18">
        <v>23.94</v>
      </c>
      <c r="S380" s="18">
        <v>525</v>
      </c>
      <c r="T380" s="18">
        <v>80</v>
      </c>
      <c r="U380" s="18">
        <v>0</v>
      </c>
      <c r="V380" s="18">
        <v>0</v>
      </c>
      <c r="W380" s="18">
        <v>0</v>
      </c>
      <c r="X380" s="18"/>
      <c r="Y380" s="18">
        <v>1551.7</v>
      </c>
      <c r="Z380" s="18">
        <v>20.84</v>
      </c>
      <c r="AA380" s="18">
        <v>57.46</v>
      </c>
      <c r="AB380" s="18">
        <v>1630</v>
      </c>
    </row>
    <row r="381" spans="1:28" s="15" customFormat="1" x14ac:dyDescent="0.25">
      <c r="A381" s="17">
        <v>3</v>
      </c>
      <c r="B381" s="17" t="s">
        <v>753</v>
      </c>
      <c r="C381" s="17" t="s">
        <v>739</v>
      </c>
      <c r="D381" s="17" t="s">
        <v>776</v>
      </c>
      <c r="E381" s="17" t="s">
        <v>777</v>
      </c>
      <c r="F381" s="17" t="s">
        <v>75</v>
      </c>
      <c r="G381" s="17" t="s">
        <v>76</v>
      </c>
      <c r="H381" s="17">
        <v>5068</v>
      </c>
      <c r="I381" s="17">
        <v>4970</v>
      </c>
      <c r="J381" s="17">
        <v>98</v>
      </c>
      <c r="K381" s="17" t="s">
        <v>37</v>
      </c>
      <c r="L381" s="18">
        <v>1847.62</v>
      </c>
      <c r="M381" s="18">
        <v>30.76</v>
      </c>
      <c r="N381" s="18">
        <v>70.62</v>
      </c>
      <c r="O381" s="18">
        <v>1949</v>
      </c>
      <c r="P381" s="18">
        <v>920.79</v>
      </c>
      <c r="Q381" s="18">
        <v>14.56</v>
      </c>
      <c r="R381" s="18">
        <v>58.65</v>
      </c>
      <c r="S381" s="18">
        <v>994</v>
      </c>
      <c r="T381" s="18">
        <v>490</v>
      </c>
      <c r="U381" s="18">
        <v>0</v>
      </c>
      <c r="V381" s="18">
        <v>0</v>
      </c>
      <c r="W381" s="18">
        <v>0</v>
      </c>
      <c r="X381" s="18"/>
      <c r="Y381" s="18">
        <v>2768.41</v>
      </c>
      <c r="Z381" s="18">
        <v>45.32</v>
      </c>
      <c r="AA381" s="18">
        <v>129.27000000000001</v>
      </c>
      <c r="AB381" s="18">
        <v>2943</v>
      </c>
    </row>
    <row r="382" spans="1:28" s="15" customFormat="1" x14ac:dyDescent="0.25">
      <c r="A382" s="17">
        <v>4</v>
      </c>
      <c r="B382" s="17" t="s">
        <v>738</v>
      </c>
      <c r="C382" s="17" t="s">
        <v>739</v>
      </c>
      <c r="D382" s="17" t="s">
        <v>778</v>
      </c>
      <c r="E382" s="17" t="s">
        <v>779</v>
      </c>
      <c r="F382" s="17" t="s">
        <v>75</v>
      </c>
      <c r="G382" s="17" t="s">
        <v>76</v>
      </c>
      <c r="H382" s="17">
        <v>3156</v>
      </c>
      <c r="I382" s="17">
        <v>3127</v>
      </c>
      <c r="J382" s="17">
        <v>29</v>
      </c>
      <c r="K382" s="17" t="s">
        <v>37</v>
      </c>
      <c r="L382" s="18">
        <v>1144.6099999999999</v>
      </c>
      <c r="M382" s="18">
        <v>16.84</v>
      </c>
      <c r="N382" s="18">
        <v>21.55</v>
      </c>
      <c r="O382" s="18">
        <v>1183</v>
      </c>
      <c r="P382" s="18">
        <v>542.44000000000005</v>
      </c>
      <c r="Q382" s="18">
        <v>9.1999999999999993</v>
      </c>
      <c r="R382" s="18">
        <v>17.36</v>
      </c>
      <c r="S382" s="18">
        <v>569</v>
      </c>
      <c r="T382" s="18">
        <v>390</v>
      </c>
      <c r="U382" s="18">
        <v>0</v>
      </c>
      <c r="V382" s="18">
        <v>0</v>
      </c>
      <c r="W382" s="18">
        <v>0</v>
      </c>
      <c r="X382" s="18"/>
      <c r="Y382" s="18">
        <v>1687.05</v>
      </c>
      <c r="Z382" s="18">
        <v>26.04</v>
      </c>
      <c r="AA382" s="18">
        <v>38.909999999999997</v>
      </c>
      <c r="AB382" s="18">
        <v>1752</v>
      </c>
    </row>
    <row r="383" spans="1:28" s="15" customFormat="1" x14ac:dyDescent="0.25">
      <c r="A383" s="17">
        <v>5</v>
      </c>
      <c r="B383" s="17" t="s">
        <v>738</v>
      </c>
      <c r="C383" s="17" t="s">
        <v>739</v>
      </c>
      <c r="D383" s="17" t="s">
        <v>780</v>
      </c>
      <c r="E383" s="17" t="s">
        <v>781</v>
      </c>
      <c r="F383" s="17" t="s">
        <v>75</v>
      </c>
      <c r="G383" s="17" t="s">
        <v>76</v>
      </c>
      <c r="H383" s="17">
        <v>8742</v>
      </c>
      <c r="I383" s="17">
        <v>8420</v>
      </c>
      <c r="J383" s="17">
        <v>322</v>
      </c>
      <c r="K383" s="17" t="s">
        <v>37</v>
      </c>
      <c r="L383" s="18">
        <v>5588.94</v>
      </c>
      <c r="M383" s="18">
        <v>105.78</v>
      </c>
      <c r="N383" s="18">
        <v>356.28</v>
      </c>
      <c r="O383" s="18">
        <v>6051</v>
      </c>
      <c r="P383" s="18">
        <v>2452.67</v>
      </c>
      <c r="Q383" s="18">
        <v>44.61</v>
      </c>
      <c r="R383" s="18">
        <v>192.72</v>
      </c>
      <c r="S383" s="18">
        <v>2690</v>
      </c>
      <c r="T383" s="18">
        <v>2440</v>
      </c>
      <c r="U383" s="18">
        <v>0</v>
      </c>
      <c r="V383" s="18">
        <v>0</v>
      </c>
      <c r="W383" s="18">
        <v>0</v>
      </c>
      <c r="X383" s="18"/>
      <c r="Y383" s="18">
        <v>8041.61</v>
      </c>
      <c r="Z383" s="18">
        <v>150.38999999999999</v>
      </c>
      <c r="AA383" s="18">
        <v>549</v>
      </c>
      <c r="AB383" s="18">
        <v>8741</v>
      </c>
    </row>
    <row r="384" spans="1:28" s="15" customFormat="1" x14ac:dyDescent="0.25">
      <c r="A384" s="17">
        <v>6</v>
      </c>
      <c r="B384" s="17" t="s">
        <v>747</v>
      </c>
      <c r="C384" s="17" t="s">
        <v>739</v>
      </c>
      <c r="D384" s="17" t="s">
        <v>782</v>
      </c>
      <c r="E384" s="17" t="s">
        <v>783</v>
      </c>
      <c r="F384" s="17" t="s">
        <v>75</v>
      </c>
      <c r="G384" s="17" t="s">
        <v>76</v>
      </c>
      <c r="H384" s="17">
        <v>7350</v>
      </c>
      <c r="I384" s="17">
        <v>7350</v>
      </c>
      <c r="J384" s="17">
        <v>0</v>
      </c>
      <c r="K384" s="17" t="s">
        <v>302</v>
      </c>
      <c r="L384" s="18">
        <v>381.06</v>
      </c>
      <c r="M384" s="18">
        <v>4.9400000000000004</v>
      </c>
      <c r="N384" s="18">
        <v>0</v>
      </c>
      <c r="O384" s="18">
        <v>386</v>
      </c>
      <c r="P384" s="18">
        <v>281.38</v>
      </c>
      <c r="Q384" s="18">
        <v>2.62</v>
      </c>
      <c r="R384" s="18">
        <v>0</v>
      </c>
      <c r="S384" s="18">
        <v>284</v>
      </c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662.44</v>
      </c>
      <c r="Z384" s="18">
        <v>7.56</v>
      </c>
      <c r="AA384" s="18">
        <v>0</v>
      </c>
      <c r="AB384" s="18">
        <v>670</v>
      </c>
    </row>
    <row r="385" spans="1:28" s="15" customFormat="1" x14ac:dyDescent="0.25">
      <c r="A385" s="17">
        <v>7</v>
      </c>
      <c r="B385" s="17" t="s">
        <v>742</v>
      </c>
      <c r="C385" s="17" t="s">
        <v>739</v>
      </c>
      <c r="D385" s="17" t="s">
        <v>784</v>
      </c>
      <c r="E385" s="17" t="s">
        <v>785</v>
      </c>
      <c r="F385" s="17" t="s">
        <v>75</v>
      </c>
      <c r="G385" s="17" t="s">
        <v>76</v>
      </c>
      <c r="H385" s="17">
        <v>5133</v>
      </c>
      <c r="I385" s="17">
        <v>4981</v>
      </c>
      <c r="J385" s="17">
        <v>152</v>
      </c>
      <c r="K385" s="17" t="s">
        <v>37</v>
      </c>
      <c r="L385" s="18">
        <v>3078.34</v>
      </c>
      <c r="M385" s="18">
        <v>62.03</v>
      </c>
      <c r="N385" s="18">
        <v>162.63</v>
      </c>
      <c r="O385" s="18">
        <v>3303</v>
      </c>
      <c r="P385" s="18">
        <v>1290.04</v>
      </c>
      <c r="Q385" s="18">
        <v>23.99</v>
      </c>
      <c r="R385" s="18">
        <v>90.97</v>
      </c>
      <c r="S385" s="18">
        <v>1405</v>
      </c>
      <c r="T385" s="18">
        <v>540</v>
      </c>
      <c r="U385" s="18">
        <v>0</v>
      </c>
      <c r="V385" s="18">
        <v>0</v>
      </c>
      <c r="W385" s="18">
        <v>0</v>
      </c>
      <c r="X385" s="18"/>
      <c r="Y385" s="18">
        <v>4368.38</v>
      </c>
      <c r="Z385" s="18">
        <v>86.02</v>
      </c>
      <c r="AA385" s="18">
        <v>253.6</v>
      </c>
      <c r="AB385" s="18">
        <v>4708</v>
      </c>
    </row>
    <row r="386" spans="1:28" s="15" customFormat="1" x14ac:dyDescent="0.25">
      <c r="A386" s="17">
        <v>8</v>
      </c>
      <c r="B386" s="17" t="s">
        <v>747</v>
      </c>
      <c r="C386" s="17" t="s">
        <v>739</v>
      </c>
      <c r="D386" s="17" t="s">
        <v>786</v>
      </c>
      <c r="E386" s="17" t="s">
        <v>787</v>
      </c>
      <c r="F386" s="17" t="s">
        <v>75</v>
      </c>
      <c r="G386" s="17" t="s">
        <v>76</v>
      </c>
      <c r="H386" s="17">
        <v>8762</v>
      </c>
      <c r="I386" s="17">
        <v>8721</v>
      </c>
      <c r="J386" s="17">
        <v>41</v>
      </c>
      <c r="K386" s="17" t="s">
        <v>37</v>
      </c>
      <c r="L386" s="18">
        <v>879.77</v>
      </c>
      <c r="M386" s="18">
        <v>10.31</v>
      </c>
      <c r="N386" s="18">
        <v>29.92</v>
      </c>
      <c r="O386" s="18">
        <v>920</v>
      </c>
      <c r="P386" s="18">
        <v>498.81</v>
      </c>
      <c r="Q386" s="18">
        <v>6.65</v>
      </c>
      <c r="R386" s="18">
        <v>24.54</v>
      </c>
      <c r="S386" s="18">
        <v>530</v>
      </c>
      <c r="T386" s="18">
        <v>60</v>
      </c>
      <c r="U386" s="18">
        <v>0</v>
      </c>
      <c r="V386" s="18">
        <v>0</v>
      </c>
      <c r="W386" s="18">
        <v>0</v>
      </c>
      <c r="X386" s="18"/>
      <c r="Y386" s="18">
        <v>1378.58</v>
      </c>
      <c r="Z386" s="18">
        <v>16.96</v>
      </c>
      <c r="AA386" s="18">
        <v>54.46</v>
      </c>
      <c r="AB386" s="18">
        <v>1450</v>
      </c>
    </row>
    <row r="387" spans="1:28" s="15" customFormat="1" x14ac:dyDescent="0.25">
      <c r="A387" s="17">
        <v>9</v>
      </c>
      <c r="B387" s="17" t="s">
        <v>753</v>
      </c>
      <c r="C387" s="17" t="s">
        <v>739</v>
      </c>
      <c r="D387" s="17" t="s">
        <v>788</v>
      </c>
      <c r="E387" s="17" t="s">
        <v>789</v>
      </c>
      <c r="F387" s="17" t="s">
        <v>75</v>
      </c>
      <c r="G387" s="17" t="s">
        <v>76</v>
      </c>
      <c r="H387" s="17">
        <v>4942</v>
      </c>
      <c r="I387" s="17">
        <v>4913</v>
      </c>
      <c r="J387" s="17">
        <v>29</v>
      </c>
      <c r="K387" s="17" t="s">
        <v>37</v>
      </c>
      <c r="L387" s="18">
        <v>1874.31</v>
      </c>
      <c r="M387" s="18">
        <v>53.39</v>
      </c>
      <c r="N387" s="18">
        <v>65.3</v>
      </c>
      <c r="O387" s="18">
        <v>1993</v>
      </c>
      <c r="P387" s="18">
        <v>448.85</v>
      </c>
      <c r="Q387" s="18">
        <v>15.79</v>
      </c>
      <c r="R387" s="18">
        <v>17.36</v>
      </c>
      <c r="S387" s="18">
        <v>482</v>
      </c>
      <c r="T387" s="18">
        <v>640</v>
      </c>
      <c r="U387" s="18">
        <v>0</v>
      </c>
      <c r="V387" s="18">
        <v>0</v>
      </c>
      <c r="W387" s="18">
        <v>0</v>
      </c>
      <c r="X387" s="18"/>
      <c r="Y387" s="18">
        <v>2323.16</v>
      </c>
      <c r="Z387" s="18">
        <v>69.180000000000007</v>
      </c>
      <c r="AA387" s="18">
        <v>82.66</v>
      </c>
      <c r="AB387" s="18">
        <v>2475</v>
      </c>
    </row>
    <row r="388" spans="1:28" s="15" customFormat="1" x14ac:dyDescent="0.25">
      <c r="A388" s="17">
        <v>10</v>
      </c>
      <c r="B388" s="17" t="s">
        <v>747</v>
      </c>
      <c r="C388" s="17" t="s">
        <v>739</v>
      </c>
      <c r="D388" s="17" t="s">
        <v>790</v>
      </c>
      <c r="E388" s="17" t="s">
        <v>791</v>
      </c>
      <c r="F388" s="17" t="s">
        <v>75</v>
      </c>
      <c r="G388" s="17" t="s">
        <v>792</v>
      </c>
      <c r="H388" s="17">
        <v>19109</v>
      </c>
      <c r="I388" s="17">
        <v>18896</v>
      </c>
      <c r="J388" s="17">
        <v>213</v>
      </c>
      <c r="K388" s="17" t="s">
        <v>37</v>
      </c>
      <c r="L388" s="18">
        <v>3025.36</v>
      </c>
      <c r="M388" s="18">
        <v>31.7</v>
      </c>
      <c r="N388" s="18">
        <v>181.94</v>
      </c>
      <c r="O388" s="18">
        <v>3239</v>
      </c>
      <c r="P388" s="18">
        <v>1581.52</v>
      </c>
      <c r="Q388" s="18">
        <v>22</v>
      </c>
      <c r="R388" s="18">
        <v>127.48</v>
      </c>
      <c r="S388" s="18">
        <v>1731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4606.88</v>
      </c>
      <c r="Z388" s="18">
        <v>53.7</v>
      </c>
      <c r="AA388" s="18">
        <v>309.42</v>
      </c>
      <c r="AB388" s="18">
        <v>4970</v>
      </c>
    </row>
    <row r="389" spans="1:28" s="15" customFormat="1" x14ac:dyDescent="0.25">
      <c r="A389" s="17">
        <v>11</v>
      </c>
      <c r="B389" s="17" t="s">
        <v>742</v>
      </c>
      <c r="C389" s="17" t="s">
        <v>739</v>
      </c>
      <c r="D389" s="17" t="s">
        <v>793</v>
      </c>
      <c r="E389" s="17" t="s">
        <v>794</v>
      </c>
      <c r="F389" s="17" t="s">
        <v>75</v>
      </c>
      <c r="G389" s="17" t="s">
        <v>76</v>
      </c>
      <c r="H389" s="17">
        <v>6448</v>
      </c>
      <c r="I389" s="17">
        <v>6383</v>
      </c>
      <c r="J389" s="17">
        <v>65</v>
      </c>
      <c r="K389" s="17" t="s">
        <v>37</v>
      </c>
      <c r="L389" s="18">
        <v>1246.72</v>
      </c>
      <c r="M389" s="18">
        <v>19.79</v>
      </c>
      <c r="N389" s="18">
        <v>42.49</v>
      </c>
      <c r="O389" s="18">
        <v>1309</v>
      </c>
      <c r="P389" s="18">
        <v>663.27</v>
      </c>
      <c r="Q389" s="18">
        <v>9.83</v>
      </c>
      <c r="R389" s="18">
        <v>38.9</v>
      </c>
      <c r="S389" s="18">
        <v>712</v>
      </c>
      <c r="T389" s="18">
        <v>280</v>
      </c>
      <c r="U389" s="18">
        <v>0</v>
      </c>
      <c r="V389" s="18">
        <v>0</v>
      </c>
      <c r="W389" s="18">
        <v>0</v>
      </c>
      <c r="X389" s="18"/>
      <c r="Y389" s="18">
        <v>1909.99</v>
      </c>
      <c r="Z389" s="18">
        <v>29.62</v>
      </c>
      <c r="AA389" s="18">
        <v>81.39</v>
      </c>
      <c r="AB389" s="18">
        <v>2021</v>
      </c>
    </row>
    <row r="390" spans="1:28" s="15" customFormat="1" x14ac:dyDescent="0.25">
      <c r="A390" s="17">
        <v>12</v>
      </c>
      <c r="B390" s="17" t="s">
        <v>742</v>
      </c>
      <c r="C390" s="17" t="s">
        <v>739</v>
      </c>
      <c r="D390" s="17" t="s">
        <v>795</v>
      </c>
      <c r="E390" s="17" t="s">
        <v>796</v>
      </c>
      <c r="F390" s="17" t="s">
        <v>75</v>
      </c>
      <c r="G390" s="17" t="s">
        <v>76</v>
      </c>
      <c r="H390" s="17">
        <v>3433</v>
      </c>
      <c r="I390" s="17">
        <v>3365</v>
      </c>
      <c r="J390" s="17">
        <v>68</v>
      </c>
      <c r="K390" s="17" t="s">
        <v>37</v>
      </c>
      <c r="L390" s="18">
        <v>1144</v>
      </c>
      <c r="M390" s="18">
        <v>18.079999999999998</v>
      </c>
      <c r="N390" s="18">
        <v>32.92</v>
      </c>
      <c r="O390" s="18">
        <v>1195</v>
      </c>
      <c r="P390" s="18">
        <v>684.07</v>
      </c>
      <c r="Q390" s="18">
        <v>9.23</v>
      </c>
      <c r="R390" s="18">
        <v>40.700000000000003</v>
      </c>
      <c r="S390" s="18">
        <v>734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1828.07</v>
      </c>
      <c r="Z390" s="18">
        <v>27.31</v>
      </c>
      <c r="AA390" s="18">
        <v>73.62</v>
      </c>
      <c r="AB390" s="18">
        <v>1929</v>
      </c>
    </row>
    <row r="391" spans="1:28" s="15" customFormat="1" x14ac:dyDescent="0.25">
      <c r="A391" s="17">
        <v>13</v>
      </c>
      <c r="B391" s="17" t="s">
        <v>753</v>
      </c>
      <c r="C391" s="17" t="s">
        <v>739</v>
      </c>
      <c r="D391" s="17" t="s">
        <v>797</v>
      </c>
      <c r="E391" s="17" t="s">
        <v>798</v>
      </c>
      <c r="F391" s="17" t="s">
        <v>75</v>
      </c>
      <c r="G391" s="17" t="s">
        <v>76</v>
      </c>
      <c r="H391" s="17">
        <v>3758</v>
      </c>
      <c r="I391" s="17">
        <v>3755</v>
      </c>
      <c r="J391" s="17">
        <v>3</v>
      </c>
      <c r="K391" s="17" t="s">
        <v>37</v>
      </c>
      <c r="L391" s="18">
        <v>536.69000000000005</v>
      </c>
      <c r="M391" s="18">
        <v>8.31</v>
      </c>
      <c r="N391" s="18">
        <v>0</v>
      </c>
      <c r="O391" s="18">
        <v>545</v>
      </c>
      <c r="P391" s="18">
        <v>301.98</v>
      </c>
      <c r="Q391" s="18">
        <v>4.22</v>
      </c>
      <c r="R391" s="18">
        <v>1.8</v>
      </c>
      <c r="S391" s="18">
        <v>308</v>
      </c>
      <c r="T391" s="18">
        <v>2010</v>
      </c>
      <c r="U391" s="18">
        <v>0</v>
      </c>
      <c r="V391" s="18">
        <v>0</v>
      </c>
      <c r="W391" s="18">
        <v>0</v>
      </c>
      <c r="X391" s="18"/>
      <c r="Y391" s="18">
        <v>838.67</v>
      </c>
      <c r="Z391" s="18">
        <v>12.53</v>
      </c>
      <c r="AA391" s="18">
        <v>1.8</v>
      </c>
      <c r="AB391" s="18">
        <v>853</v>
      </c>
    </row>
    <row r="392" spans="1:28" s="15" customFormat="1" x14ac:dyDescent="0.25">
      <c r="A392" s="17">
        <v>14</v>
      </c>
      <c r="B392" s="17" t="s">
        <v>747</v>
      </c>
      <c r="C392" s="17" t="s">
        <v>739</v>
      </c>
      <c r="D392" s="17" t="s">
        <v>799</v>
      </c>
      <c r="E392" s="17" t="s">
        <v>800</v>
      </c>
      <c r="F392" s="17" t="s">
        <v>75</v>
      </c>
      <c r="G392" s="17" t="s">
        <v>801</v>
      </c>
      <c r="H392" s="17">
        <v>0</v>
      </c>
      <c r="I392" s="17">
        <v>0</v>
      </c>
      <c r="J392" s="17">
        <v>220</v>
      </c>
      <c r="K392" s="17" t="s">
        <v>107</v>
      </c>
      <c r="L392" s="18">
        <v>5161.34</v>
      </c>
      <c r="M392" s="18">
        <v>64.2</v>
      </c>
      <c r="N392" s="18">
        <v>215.46</v>
      </c>
      <c r="O392" s="18">
        <v>5441</v>
      </c>
      <c r="P392" s="18">
        <v>1629.85</v>
      </c>
      <c r="Q392" s="18">
        <v>42.48</v>
      </c>
      <c r="R392" s="18">
        <v>131.66999999999999</v>
      </c>
      <c r="S392" s="18">
        <v>1804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6791.19</v>
      </c>
      <c r="Z392" s="18">
        <v>106.68</v>
      </c>
      <c r="AA392" s="18">
        <v>347.13</v>
      </c>
      <c r="AB392" s="18">
        <v>7245</v>
      </c>
    </row>
    <row r="393" spans="1:28" s="15" customFormat="1" x14ac:dyDescent="0.25">
      <c r="A393" s="17">
        <v>15</v>
      </c>
      <c r="B393" s="17" t="s">
        <v>753</v>
      </c>
      <c r="C393" s="17" t="s">
        <v>739</v>
      </c>
      <c r="D393" s="17" t="s">
        <v>802</v>
      </c>
      <c r="E393" s="17" t="s">
        <v>803</v>
      </c>
      <c r="F393" s="17" t="s">
        <v>75</v>
      </c>
      <c r="G393" s="17" t="s">
        <v>804</v>
      </c>
      <c r="H393" s="17">
        <v>0</v>
      </c>
      <c r="I393" s="17">
        <v>0</v>
      </c>
      <c r="J393" s="17">
        <v>233</v>
      </c>
      <c r="K393" s="17" t="s">
        <v>107</v>
      </c>
      <c r="L393" s="18">
        <v>5145.51</v>
      </c>
      <c r="M393" s="18">
        <v>64.03</v>
      </c>
      <c r="N393" s="18">
        <v>215.46</v>
      </c>
      <c r="O393" s="18">
        <v>5425</v>
      </c>
      <c r="P393" s="18">
        <v>1718.24</v>
      </c>
      <c r="Q393" s="18">
        <v>42.31</v>
      </c>
      <c r="R393" s="18">
        <v>139.44999999999999</v>
      </c>
      <c r="S393" s="18">
        <v>1900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6863.75</v>
      </c>
      <c r="Z393" s="18">
        <v>106.34</v>
      </c>
      <c r="AA393" s="18">
        <v>354.91</v>
      </c>
      <c r="AB393" s="18">
        <v>7325</v>
      </c>
    </row>
    <row r="394" spans="1:28" s="15" customFormat="1" x14ac:dyDescent="0.25">
      <c r="A394" s="17">
        <v>16</v>
      </c>
      <c r="B394" s="17" t="s">
        <v>738</v>
      </c>
      <c r="C394" s="17" t="s">
        <v>739</v>
      </c>
      <c r="D394" s="17" t="s">
        <v>805</v>
      </c>
      <c r="E394" s="17" t="s">
        <v>806</v>
      </c>
      <c r="F394" s="17" t="s">
        <v>75</v>
      </c>
      <c r="G394" s="17" t="s">
        <v>807</v>
      </c>
      <c r="H394" s="17">
        <v>0</v>
      </c>
      <c r="I394" s="17">
        <v>0</v>
      </c>
      <c r="J394" s="17">
        <v>181</v>
      </c>
      <c r="K394" s="17" t="s">
        <v>107</v>
      </c>
      <c r="L394" s="18">
        <v>5145.51</v>
      </c>
      <c r="M394" s="18">
        <v>64.03</v>
      </c>
      <c r="N394" s="18">
        <v>215.46</v>
      </c>
      <c r="O394" s="18">
        <v>5425</v>
      </c>
      <c r="P394" s="18">
        <v>1363.36</v>
      </c>
      <c r="Q394" s="18">
        <v>42.31</v>
      </c>
      <c r="R394" s="18">
        <v>108.33</v>
      </c>
      <c r="S394" s="18">
        <v>1514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6508.87</v>
      </c>
      <c r="Z394" s="18">
        <v>106.34</v>
      </c>
      <c r="AA394" s="18">
        <v>323.79000000000002</v>
      </c>
      <c r="AB394" s="18">
        <v>6939</v>
      </c>
    </row>
    <row r="395" spans="1:28" s="15" customFormat="1" x14ac:dyDescent="0.25">
      <c r="A395" s="17">
        <v>17</v>
      </c>
      <c r="B395" s="17" t="s">
        <v>742</v>
      </c>
      <c r="C395" s="17" t="s">
        <v>739</v>
      </c>
      <c r="D395" s="17" t="s">
        <v>808</v>
      </c>
      <c r="E395" s="17" t="s">
        <v>809</v>
      </c>
      <c r="F395" s="17" t="s">
        <v>75</v>
      </c>
      <c r="G395" s="17" t="s">
        <v>810</v>
      </c>
      <c r="H395" s="17">
        <v>0</v>
      </c>
      <c r="I395" s="17">
        <v>0</v>
      </c>
      <c r="J395" s="17">
        <v>415</v>
      </c>
      <c r="K395" s="17" t="s">
        <v>107</v>
      </c>
      <c r="L395" s="18">
        <v>5661.6</v>
      </c>
      <c r="M395" s="18">
        <v>75.94</v>
      </c>
      <c r="N395" s="18">
        <v>215.46</v>
      </c>
      <c r="O395" s="18">
        <v>5953</v>
      </c>
      <c r="P395" s="18">
        <v>2995.12</v>
      </c>
      <c r="Q395" s="18">
        <v>47.5</v>
      </c>
      <c r="R395" s="18">
        <v>248.38</v>
      </c>
      <c r="S395" s="18">
        <v>3291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8656.7199999999993</v>
      </c>
      <c r="Z395" s="18">
        <v>123.44</v>
      </c>
      <c r="AA395" s="18">
        <v>463.84</v>
      </c>
      <c r="AB395" s="18">
        <v>9244</v>
      </c>
    </row>
    <row r="396" spans="1:28" s="12" customFormat="1" x14ac:dyDescent="0.25">
      <c r="A396" s="10"/>
      <c r="B396" s="10"/>
      <c r="C396" s="10"/>
      <c r="D396" s="10"/>
      <c r="E396" s="10" t="s">
        <v>71</v>
      </c>
      <c r="F396" s="10"/>
      <c r="G396" s="10"/>
      <c r="H396" s="10"/>
      <c r="I396" s="10"/>
      <c r="J396" s="11">
        <f>SUM(J379:J395)</f>
        <v>2109</v>
      </c>
      <c r="K396" s="10"/>
      <c r="L396" s="11">
        <f t="shared" ref="L396:AB396" si="67">SUM(L379:L395)</f>
        <v>44146.29</v>
      </c>
      <c r="M396" s="11">
        <f t="shared" si="67"/>
        <v>679.64999999999986</v>
      </c>
      <c r="N396" s="11">
        <f t="shared" si="67"/>
        <v>1864.06</v>
      </c>
      <c r="O396" s="11">
        <f t="shared" si="67"/>
        <v>46690</v>
      </c>
      <c r="P396" s="11">
        <f t="shared" si="67"/>
        <v>18146.72</v>
      </c>
      <c r="Q396" s="11">
        <f t="shared" si="67"/>
        <v>357.03000000000003</v>
      </c>
      <c r="R396" s="11">
        <f t="shared" si="67"/>
        <v>1262.25</v>
      </c>
      <c r="S396" s="11">
        <f t="shared" si="67"/>
        <v>19766</v>
      </c>
      <c r="T396" s="11">
        <f t="shared" si="67"/>
        <v>7070</v>
      </c>
      <c r="U396" s="11">
        <f t="shared" si="67"/>
        <v>0</v>
      </c>
      <c r="V396" s="11">
        <f t="shared" si="67"/>
        <v>0</v>
      </c>
      <c r="W396" s="11">
        <f t="shared" si="67"/>
        <v>0</v>
      </c>
      <c r="X396" s="11">
        <f t="shared" si="67"/>
        <v>0</v>
      </c>
      <c r="Y396" s="11">
        <f t="shared" si="67"/>
        <v>62293.010000000009</v>
      </c>
      <c r="Z396" s="11">
        <f t="shared" si="67"/>
        <v>1036.68</v>
      </c>
      <c r="AA396" s="11">
        <f t="shared" si="67"/>
        <v>3126.31</v>
      </c>
      <c r="AB396" s="11">
        <f t="shared" si="67"/>
        <v>66456</v>
      </c>
    </row>
    <row r="397" spans="1:28" s="12" customFormat="1" x14ac:dyDescent="0.25">
      <c r="A397" s="10"/>
      <c r="B397" s="10"/>
      <c r="C397" s="10"/>
      <c r="D397" s="10"/>
      <c r="E397" s="10" t="s">
        <v>119</v>
      </c>
      <c r="F397" s="10"/>
      <c r="G397" s="10"/>
      <c r="H397" s="10"/>
      <c r="I397" s="10"/>
      <c r="J397" s="11">
        <f>J396+J378</f>
        <v>15462</v>
      </c>
      <c r="K397" s="11"/>
      <c r="L397" s="11">
        <f t="shared" ref="L397:AB397" si="68">L396+L378</f>
        <v>209675.57</v>
      </c>
      <c r="M397" s="11">
        <f t="shared" si="68"/>
        <v>3161.92</v>
      </c>
      <c r="N397" s="11">
        <f t="shared" si="68"/>
        <v>13823.510000000002</v>
      </c>
      <c r="O397" s="11">
        <f t="shared" si="68"/>
        <v>226661</v>
      </c>
      <c r="P397" s="11">
        <f t="shared" si="68"/>
        <v>100757.7</v>
      </c>
      <c r="Q397" s="11">
        <f t="shared" si="68"/>
        <v>1765.2</v>
      </c>
      <c r="R397" s="11">
        <f t="shared" si="68"/>
        <v>7271.0999999999995</v>
      </c>
      <c r="S397" s="11">
        <f t="shared" si="68"/>
        <v>109794</v>
      </c>
      <c r="T397" s="11">
        <f t="shared" si="68"/>
        <v>24640</v>
      </c>
      <c r="U397" s="11">
        <f t="shared" si="68"/>
        <v>135218.53999999998</v>
      </c>
      <c r="V397" s="11">
        <f t="shared" si="68"/>
        <v>3042.36</v>
      </c>
      <c r="W397" s="11">
        <f t="shared" si="68"/>
        <v>16739.099999999999</v>
      </c>
      <c r="X397" s="11">
        <f t="shared" si="68"/>
        <v>155000</v>
      </c>
      <c r="Y397" s="11">
        <f t="shared" si="68"/>
        <v>175214.73</v>
      </c>
      <c r="Z397" s="11">
        <f t="shared" si="68"/>
        <v>1884.76</v>
      </c>
      <c r="AA397" s="11">
        <f t="shared" si="68"/>
        <v>4355.51</v>
      </c>
      <c r="AB397" s="11">
        <f t="shared" si="68"/>
        <v>181455</v>
      </c>
    </row>
    <row r="398" spans="1:28" s="12" customForma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</row>
    <row r="399" spans="1:28" s="12" customForma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</row>
    <row r="400" spans="1:28" ht="18" customHeight="1" x14ac:dyDescent="0.25">
      <c r="O400" s="34"/>
    </row>
    <row r="401" spans="1:31" ht="18" customHeight="1" x14ac:dyDescent="0.25"/>
    <row r="404" spans="1:31" ht="15.75" x14ac:dyDescent="0.25">
      <c r="E404" s="13" t="s">
        <v>120</v>
      </c>
      <c r="G404" s="14"/>
      <c r="H404" s="14"/>
      <c r="I404" s="14"/>
      <c r="J404" s="14"/>
      <c r="K404" s="14"/>
      <c r="L404" s="13" t="s">
        <v>122</v>
      </c>
      <c r="M404" s="13"/>
      <c r="O404" s="14"/>
      <c r="Q404" s="14"/>
      <c r="R404" s="13" t="s">
        <v>121</v>
      </c>
      <c r="T404" s="14"/>
      <c r="U404" s="14"/>
      <c r="W404" s="14"/>
      <c r="X404" s="14"/>
      <c r="Y404" s="13" t="s">
        <v>123</v>
      </c>
      <c r="Z404" s="14"/>
      <c r="AA404" s="14"/>
      <c r="AB404" s="14"/>
    </row>
    <row r="405" spans="1:31" ht="15.75" x14ac:dyDescent="0.25">
      <c r="E405" s="13" t="s">
        <v>124</v>
      </c>
      <c r="G405" s="14"/>
      <c r="H405" s="14"/>
      <c r="I405" s="14"/>
      <c r="J405" s="14"/>
      <c r="K405" s="14"/>
      <c r="L405" s="13" t="s">
        <v>124</v>
      </c>
      <c r="M405" s="13"/>
      <c r="O405" s="14"/>
      <c r="Q405" s="14"/>
      <c r="R405" s="13" t="s">
        <v>124</v>
      </c>
      <c r="T405" s="14"/>
      <c r="U405" s="14"/>
      <c r="W405" s="14"/>
      <c r="X405" s="14"/>
      <c r="Y405" s="13" t="s">
        <v>124</v>
      </c>
      <c r="Z405" s="14"/>
      <c r="AA405" s="14"/>
      <c r="AB405" s="14"/>
    </row>
    <row r="407" spans="1:31" ht="32.25" customHeight="1" x14ac:dyDescent="0.55000000000000004">
      <c r="A407" s="75" t="s">
        <v>0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1"/>
      <c r="AD407" s="1"/>
      <c r="AE407" s="1"/>
    </row>
    <row r="408" spans="1:31" ht="21.75" customHeight="1" x14ac:dyDescent="0.4">
      <c r="A408" s="76" t="s">
        <v>1708</v>
      </c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2"/>
      <c r="AD408" s="2"/>
      <c r="AE408" s="2"/>
    </row>
    <row r="409" spans="1:31" s="5" customFormat="1" ht="20.25" customHeight="1" x14ac:dyDescent="0.35">
      <c r="A409" s="3" t="s">
        <v>1</v>
      </c>
      <c r="B409" s="4"/>
      <c r="C409" s="3"/>
      <c r="D409" s="3"/>
      <c r="F409" s="3" t="s">
        <v>811</v>
      </c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s="7" customFormat="1" ht="90" x14ac:dyDescent="0.25">
      <c r="A410" s="6" t="s">
        <v>3</v>
      </c>
      <c r="B410" s="6" t="s">
        <v>4</v>
      </c>
      <c r="C410" s="6" t="s">
        <v>5</v>
      </c>
      <c r="D410" s="6" t="s">
        <v>6</v>
      </c>
      <c r="E410" s="6" t="s">
        <v>7</v>
      </c>
      <c r="F410" s="6" t="s">
        <v>8</v>
      </c>
      <c r="G410" s="6" t="s">
        <v>9</v>
      </c>
      <c r="H410" s="6" t="s">
        <v>10</v>
      </c>
      <c r="I410" s="6" t="s">
        <v>11</v>
      </c>
      <c r="J410" s="6" t="s">
        <v>12</v>
      </c>
      <c r="K410" s="6" t="s">
        <v>13</v>
      </c>
      <c r="L410" s="6" t="s">
        <v>14</v>
      </c>
      <c r="M410" s="6" t="s">
        <v>15</v>
      </c>
      <c r="N410" s="6" t="s">
        <v>16</v>
      </c>
      <c r="O410" s="6" t="s">
        <v>17</v>
      </c>
      <c r="P410" s="6" t="s">
        <v>18</v>
      </c>
      <c r="Q410" s="6" t="s">
        <v>19</v>
      </c>
      <c r="R410" s="6" t="s">
        <v>20</v>
      </c>
      <c r="S410" s="6" t="s">
        <v>21</v>
      </c>
      <c r="T410" s="6" t="s">
        <v>22</v>
      </c>
      <c r="U410" s="6" t="s">
        <v>23</v>
      </c>
      <c r="V410" s="6" t="s">
        <v>24</v>
      </c>
      <c r="W410" s="6" t="s">
        <v>25</v>
      </c>
      <c r="X410" s="6" t="s">
        <v>26</v>
      </c>
      <c r="Y410" s="6" t="s">
        <v>27</v>
      </c>
      <c r="Z410" s="6" t="s">
        <v>28</v>
      </c>
      <c r="AA410" s="6" t="s">
        <v>29</v>
      </c>
      <c r="AB410" s="6" t="s">
        <v>30</v>
      </c>
    </row>
    <row r="411" spans="1:31" s="15" customFormat="1" x14ac:dyDescent="0.25">
      <c r="A411" s="17">
        <v>1</v>
      </c>
      <c r="B411" s="17" t="s">
        <v>738</v>
      </c>
      <c r="C411" s="17" t="s">
        <v>739</v>
      </c>
      <c r="D411" s="17" t="s">
        <v>740</v>
      </c>
      <c r="E411" s="17" t="s">
        <v>741</v>
      </c>
      <c r="F411" s="17" t="s">
        <v>35</v>
      </c>
      <c r="G411" s="17" t="s">
        <v>668</v>
      </c>
      <c r="H411" s="17">
        <v>23251</v>
      </c>
      <c r="I411" s="17">
        <v>23251</v>
      </c>
      <c r="J411" s="17">
        <v>0</v>
      </c>
      <c r="K411" s="17" t="s">
        <v>37</v>
      </c>
      <c r="L411" s="18">
        <v>1774.14</v>
      </c>
      <c r="M411" s="18">
        <v>0</v>
      </c>
      <c r="N411" s="18">
        <v>25.86</v>
      </c>
      <c r="O411" s="18">
        <v>1800</v>
      </c>
      <c r="P411" s="18">
        <v>549.83000000000004</v>
      </c>
      <c r="Q411" s="18">
        <v>15.17</v>
      </c>
      <c r="R411" s="18">
        <v>0</v>
      </c>
      <c r="S411" s="18">
        <v>565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2323.9699999999998</v>
      </c>
      <c r="Z411" s="18">
        <v>41.03</v>
      </c>
      <c r="AA411" s="18">
        <v>0</v>
      </c>
      <c r="AB411" s="18">
        <v>2365</v>
      </c>
    </row>
    <row r="412" spans="1:31" s="15" customFormat="1" x14ac:dyDescent="0.25">
      <c r="A412" s="17">
        <v>2</v>
      </c>
      <c r="B412" s="17" t="s">
        <v>742</v>
      </c>
      <c r="C412" s="17" t="s">
        <v>739</v>
      </c>
      <c r="D412" s="17" t="s">
        <v>743</v>
      </c>
      <c r="E412" s="17" t="s">
        <v>744</v>
      </c>
      <c r="F412" s="17" t="s">
        <v>35</v>
      </c>
      <c r="G412" s="17" t="s">
        <v>668</v>
      </c>
      <c r="H412" s="17">
        <v>22583</v>
      </c>
      <c r="I412" s="17">
        <v>21355</v>
      </c>
      <c r="J412" s="17">
        <v>1228</v>
      </c>
      <c r="K412" s="17" t="s">
        <v>37</v>
      </c>
      <c r="L412" s="18">
        <v>15099.22</v>
      </c>
      <c r="M412" s="18">
        <v>706.05</v>
      </c>
      <c r="N412" s="18">
        <v>270.73</v>
      </c>
      <c r="O412" s="18">
        <v>16076</v>
      </c>
      <c r="P412" s="18">
        <v>7340.9</v>
      </c>
      <c r="Q412" s="18">
        <v>150.5</v>
      </c>
      <c r="R412" s="18">
        <v>552.6</v>
      </c>
      <c r="S412" s="18">
        <v>8044</v>
      </c>
      <c r="T412" s="18">
        <v>0</v>
      </c>
      <c r="U412" s="18">
        <v>0</v>
      </c>
      <c r="V412" s="18">
        <v>0</v>
      </c>
      <c r="W412" s="18">
        <v>0</v>
      </c>
      <c r="X412" s="18"/>
      <c r="Y412" s="18">
        <v>22440.12</v>
      </c>
      <c r="Z412" s="18">
        <v>421.23</v>
      </c>
      <c r="AA412" s="18">
        <v>1258.6500000000001</v>
      </c>
      <c r="AB412" s="18">
        <v>24120</v>
      </c>
    </row>
    <row r="413" spans="1:31" s="15" customFormat="1" x14ac:dyDescent="0.25">
      <c r="A413" s="17">
        <v>3</v>
      </c>
      <c r="B413" s="17" t="s">
        <v>742</v>
      </c>
      <c r="C413" s="17" t="s">
        <v>739</v>
      </c>
      <c r="D413" s="17" t="s">
        <v>745</v>
      </c>
      <c r="E413" s="17" t="s">
        <v>746</v>
      </c>
      <c r="F413" s="17" t="s">
        <v>35</v>
      </c>
      <c r="G413" s="17" t="s">
        <v>137</v>
      </c>
      <c r="H413" s="17">
        <v>16579</v>
      </c>
      <c r="I413" s="17">
        <v>16579</v>
      </c>
      <c r="J413" s="17">
        <v>0</v>
      </c>
      <c r="K413" s="17" t="s">
        <v>302</v>
      </c>
      <c r="L413" s="18">
        <v>1484.31</v>
      </c>
      <c r="M413" s="18">
        <v>0</v>
      </c>
      <c r="N413" s="18">
        <v>18.690000000000001</v>
      </c>
      <c r="O413" s="18">
        <v>1503</v>
      </c>
      <c r="P413" s="18">
        <v>549.73</v>
      </c>
      <c r="Q413" s="18">
        <v>12.27</v>
      </c>
      <c r="R413" s="18">
        <v>0</v>
      </c>
      <c r="S413" s="18">
        <v>562</v>
      </c>
      <c r="T413" s="18">
        <v>0</v>
      </c>
      <c r="U413" s="18">
        <v>0</v>
      </c>
      <c r="V413" s="18">
        <v>0</v>
      </c>
      <c r="W413" s="18">
        <v>0</v>
      </c>
      <c r="X413" s="18"/>
      <c r="Y413" s="18">
        <v>2034.04</v>
      </c>
      <c r="Z413" s="18">
        <v>30.96</v>
      </c>
      <c r="AA413" s="18">
        <v>0</v>
      </c>
      <c r="AB413" s="18">
        <v>2065</v>
      </c>
    </row>
    <row r="414" spans="1:31" s="15" customFormat="1" x14ac:dyDescent="0.25">
      <c r="A414" s="17">
        <v>4</v>
      </c>
      <c r="B414" s="17" t="s">
        <v>747</v>
      </c>
      <c r="C414" s="17" t="s">
        <v>739</v>
      </c>
      <c r="D414" s="17" t="s">
        <v>748</v>
      </c>
      <c r="E414" s="17" t="s">
        <v>749</v>
      </c>
      <c r="F414" s="17" t="s">
        <v>35</v>
      </c>
      <c r="G414" s="17" t="s">
        <v>750</v>
      </c>
      <c r="H414" s="17">
        <v>87006</v>
      </c>
      <c r="I414" s="17">
        <v>86005</v>
      </c>
      <c r="J414" s="17">
        <v>1001</v>
      </c>
      <c r="K414" s="17" t="s">
        <v>37</v>
      </c>
      <c r="L414" s="18">
        <v>6826</v>
      </c>
      <c r="M414" s="18">
        <v>0</v>
      </c>
      <c r="N414" s="18">
        <v>0</v>
      </c>
      <c r="O414" s="18">
        <v>6826</v>
      </c>
      <c r="P414" s="18">
        <v>6525.35</v>
      </c>
      <c r="Q414" s="18">
        <v>172.2</v>
      </c>
      <c r="R414" s="18">
        <v>450.45</v>
      </c>
      <c r="S414" s="18">
        <v>7148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13351.35</v>
      </c>
      <c r="Z414" s="18">
        <v>172.2</v>
      </c>
      <c r="AA414" s="18">
        <v>450.45</v>
      </c>
      <c r="AB414" s="18">
        <v>13974</v>
      </c>
    </row>
    <row r="415" spans="1:31" s="15" customFormat="1" x14ac:dyDescent="0.25">
      <c r="A415" s="17">
        <v>5</v>
      </c>
      <c r="B415" s="17" t="s">
        <v>742</v>
      </c>
      <c r="C415" s="17" t="s">
        <v>739</v>
      </c>
      <c r="D415" s="17" t="s">
        <v>751</v>
      </c>
      <c r="E415" s="17" t="s">
        <v>752</v>
      </c>
      <c r="F415" s="17" t="s">
        <v>35</v>
      </c>
      <c r="G415" s="17" t="s">
        <v>181</v>
      </c>
      <c r="H415" s="17">
        <v>34081</v>
      </c>
      <c r="I415" s="17">
        <v>33543</v>
      </c>
      <c r="J415" s="17">
        <v>1614</v>
      </c>
      <c r="K415" s="17" t="s">
        <v>37</v>
      </c>
      <c r="L415" s="18">
        <v>14612</v>
      </c>
      <c r="M415" s="18">
        <v>0</v>
      </c>
      <c r="N415" s="18">
        <v>0</v>
      </c>
      <c r="O415" s="18">
        <v>14612</v>
      </c>
      <c r="P415" s="18">
        <v>9750.2099999999991</v>
      </c>
      <c r="Q415" s="18">
        <v>280.49</v>
      </c>
      <c r="R415" s="18">
        <v>726.3</v>
      </c>
      <c r="S415" s="18">
        <v>10757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24362.21</v>
      </c>
      <c r="Z415" s="18">
        <v>280.49</v>
      </c>
      <c r="AA415" s="18">
        <v>726.3</v>
      </c>
      <c r="AB415" s="18">
        <v>25369</v>
      </c>
    </row>
    <row r="416" spans="1:31" s="15" customFormat="1" x14ac:dyDescent="0.25">
      <c r="A416" s="17">
        <v>6</v>
      </c>
      <c r="B416" s="17" t="s">
        <v>753</v>
      </c>
      <c r="C416" s="17" t="s">
        <v>739</v>
      </c>
      <c r="D416" s="17" t="s">
        <v>754</v>
      </c>
      <c r="E416" s="17" t="s">
        <v>755</v>
      </c>
      <c r="F416" s="17" t="s">
        <v>35</v>
      </c>
      <c r="G416" s="17" t="s">
        <v>750</v>
      </c>
      <c r="H416" s="17">
        <v>27765</v>
      </c>
      <c r="I416" s="17">
        <v>27369</v>
      </c>
      <c r="J416" s="17">
        <v>1188</v>
      </c>
      <c r="K416" s="17" t="s">
        <v>37</v>
      </c>
      <c r="L416" s="18">
        <v>1845</v>
      </c>
      <c r="M416" s="18">
        <v>0</v>
      </c>
      <c r="N416" s="18">
        <v>0</v>
      </c>
      <c r="O416" s="18">
        <v>1845</v>
      </c>
      <c r="P416" s="18">
        <v>7725.04</v>
      </c>
      <c r="Q416" s="18">
        <v>182.36</v>
      </c>
      <c r="R416" s="18">
        <v>534.6</v>
      </c>
      <c r="S416" s="18">
        <v>8442</v>
      </c>
      <c r="T416" s="18">
        <v>6410</v>
      </c>
      <c r="U416" s="18">
        <v>0</v>
      </c>
      <c r="V416" s="18">
        <v>0</v>
      </c>
      <c r="W416" s="18">
        <v>0</v>
      </c>
      <c r="X416" s="18"/>
      <c r="Y416" s="18">
        <v>9570.0400000000009</v>
      </c>
      <c r="Z416" s="18">
        <v>182.36</v>
      </c>
      <c r="AA416" s="18">
        <v>534.6</v>
      </c>
      <c r="AB416" s="18">
        <v>10287</v>
      </c>
    </row>
    <row r="417" spans="1:28" s="15" customFormat="1" x14ac:dyDescent="0.25">
      <c r="A417" s="17">
        <v>7</v>
      </c>
      <c r="B417" s="17" t="s">
        <v>738</v>
      </c>
      <c r="C417" s="17" t="s">
        <v>739</v>
      </c>
      <c r="D417" s="17" t="s">
        <v>759</v>
      </c>
      <c r="E417" s="17" t="s">
        <v>760</v>
      </c>
      <c r="F417" s="17" t="s">
        <v>35</v>
      </c>
      <c r="G417" s="17" t="s">
        <v>750</v>
      </c>
      <c r="H417" s="17">
        <v>64529</v>
      </c>
      <c r="I417" s="17">
        <v>60968</v>
      </c>
      <c r="J417" s="17">
        <v>3561</v>
      </c>
      <c r="K417" s="17" t="s">
        <v>37</v>
      </c>
      <c r="L417" s="18">
        <v>17276</v>
      </c>
      <c r="M417" s="18">
        <v>0</v>
      </c>
      <c r="N417" s="18">
        <v>0</v>
      </c>
      <c r="O417" s="18">
        <v>17276</v>
      </c>
      <c r="P417" s="18">
        <v>20352.830000000002</v>
      </c>
      <c r="Q417" s="18">
        <v>457.72</v>
      </c>
      <c r="R417" s="18">
        <v>1602.45</v>
      </c>
      <c r="S417" s="18">
        <v>22413</v>
      </c>
      <c r="T417" s="18">
        <v>8420</v>
      </c>
      <c r="U417" s="18">
        <v>0</v>
      </c>
      <c r="V417" s="18">
        <v>0</v>
      </c>
      <c r="W417" s="18">
        <v>0</v>
      </c>
      <c r="X417" s="18"/>
      <c r="Y417" s="18">
        <v>37628.83</v>
      </c>
      <c r="Z417" s="18">
        <v>457.72</v>
      </c>
      <c r="AA417" s="18">
        <v>1602.45</v>
      </c>
      <c r="AB417" s="18">
        <v>39689</v>
      </c>
    </row>
    <row r="418" spans="1:28" s="15" customFormat="1" x14ac:dyDescent="0.25">
      <c r="A418" s="17">
        <v>8</v>
      </c>
      <c r="B418" s="17" t="s">
        <v>753</v>
      </c>
      <c r="C418" s="17" t="s">
        <v>739</v>
      </c>
      <c r="D418" s="17" t="s">
        <v>761</v>
      </c>
      <c r="E418" s="17" t="s">
        <v>762</v>
      </c>
      <c r="F418" s="17" t="s">
        <v>35</v>
      </c>
      <c r="G418" s="17" t="s">
        <v>215</v>
      </c>
      <c r="H418" s="17">
        <v>41327</v>
      </c>
      <c r="I418" s="17">
        <v>39598</v>
      </c>
      <c r="J418" s="17">
        <v>1729</v>
      </c>
      <c r="K418" s="17" t="s">
        <v>37</v>
      </c>
      <c r="L418" s="18">
        <v>10879.39</v>
      </c>
      <c r="M418" s="18">
        <v>331.15</v>
      </c>
      <c r="N418" s="18">
        <v>252.46</v>
      </c>
      <c r="O418" s="18">
        <v>11463</v>
      </c>
      <c r="P418" s="18">
        <v>10743.54</v>
      </c>
      <c r="Q418" s="18">
        <v>109.41</v>
      </c>
      <c r="R418" s="18">
        <v>778.05</v>
      </c>
      <c r="S418" s="18">
        <v>11631</v>
      </c>
      <c r="T418" s="18">
        <v>60</v>
      </c>
      <c r="U418" s="18">
        <v>0</v>
      </c>
      <c r="V418" s="18">
        <v>0</v>
      </c>
      <c r="W418" s="18">
        <v>0</v>
      </c>
      <c r="X418" s="18"/>
      <c r="Y418" s="18">
        <v>21622.93</v>
      </c>
      <c r="Z418" s="18">
        <v>361.87</v>
      </c>
      <c r="AA418" s="18">
        <v>1109.2</v>
      </c>
      <c r="AB418" s="18">
        <v>23094</v>
      </c>
    </row>
    <row r="419" spans="1:28" s="15" customFormat="1" x14ac:dyDescent="0.25">
      <c r="A419" s="17">
        <v>9</v>
      </c>
      <c r="B419" s="17" t="s">
        <v>747</v>
      </c>
      <c r="C419" s="17" t="s">
        <v>739</v>
      </c>
      <c r="D419" s="17" t="s">
        <v>763</v>
      </c>
      <c r="E419" s="17" t="s">
        <v>764</v>
      </c>
      <c r="F419" s="17" t="s">
        <v>35</v>
      </c>
      <c r="G419" s="17" t="s">
        <v>218</v>
      </c>
      <c r="H419" s="17">
        <v>55</v>
      </c>
      <c r="I419" s="17">
        <v>55</v>
      </c>
      <c r="J419" s="17">
        <v>0</v>
      </c>
      <c r="K419" s="17" t="s">
        <v>302</v>
      </c>
      <c r="L419" s="18">
        <v>2522.4699999999998</v>
      </c>
      <c r="M419" s="18">
        <v>0</v>
      </c>
      <c r="N419" s="18">
        <v>33.53</v>
      </c>
      <c r="O419" s="18">
        <v>2556</v>
      </c>
      <c r="P419" s="18">
        <v>852.75</v>
      </c>
      <c r="Q419" s="18">
        <v>21.25</v>
      </c>
      <c r="R419" s="18">
        <v>0</v>
      </c>
      <c r="S419" s="18">
        <v>874</v>
      </c>
      <c r="T419" s="18">
        <v>470</v>
      </c>
      <c r="U419" s="18">
        <v>0</v>
      </c>
      <c r="V419" s="18">
        <v>0</v>
      </c>
      <c r="W419" s="18">
        <v>0</v>
      </c>
      <c r="X419" s="18"/>
      <c r="Y419" s="18">
        <v>3375.22</v>
      </c>
      <c r="Z419" s="18">
        <v>54.78</v>
      </c>
      <c r="AA419" s="18">
        <v>0</v>
      </c>
      <c r="AB419" s="18">
        <v>3430</v>
      </c>
    </row>
    <row r="420" spans="1:28" s="15" customFormat="1" x14ac:dyDescent="0.25">
      <c r="A420" s="17">
        <v>10</v>
      </c>
      <c r="B420" s="17" t="s">
        <v>742</v>
      </c>
      <c r="C420" s="17" t="s">
        <v>739</v>
      </c>
      <c r="D420" s="17" t="s">
        <v>765</v>
      </c>
      <c r="E420" s="17" t="s">
        <v>766</v>
      </c>
      <c r="F420" s="17" t="s">
        <v>35</v>
      </c>
      <c r="G420" s="17" t="s">
        <v>218</v>
      </c>
      <c r="H420" s="17">
        <v>89383</v>
      </c>
      <c r="I420" s="17">
        <v>87535</v>
      </c>
      <c r="J420" s="17">
        <v>1848</v>
      </c>
      <c r="K420" s="17" t="s">
        <v>37</v>
      </c>
      <c r="L420" s="18">
        <v>10906</v>
      </c>
      <c r="M420" s="18">
        <v>0</v>
      </c>
      <c r="N420" s="18">
        <v>0</v>
      </c>
      <c r="O420" s="18">
        <v>10906</v>
      </c>
      <c r="P420" s="18">
        <v>11621.77</v>
      </c>
      <c r="Q420" s="18">
        <v>258.63</v>
      </c>
      <c r="R420" s="18">
        <v>831.6</v>
      </c>
      <c r="S420" s="18">
        <v>12712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22527.77</v>
      </c>
      <c r="Z420" s="18">
        <v>258.63</v>
      </c>
      <c r="AA420" s="18">
        <v>831.6</v>
      </c>
      <c r="AB420" s="18">
        <v>23618</v>
      </c>
    </row>
    <row r="421" spans="1:28" s="15" customFormat="1" x14ac:dyDescent="0.25">
      <c r="A421" s="17">
        <v>11</v>
      </c>
      <c r="B421" s="17" t="s">
        <v>747</v>
      </c>
      <c r="C421" s="17" t="s">
        <v>739</v>
      </c>
      <c r="D421" s="17" t="s">
        <v>767</v>
      </c>
      <c r="E421" s="17" t="s">
        <v>768</v>
      </c>
      <c r="F421" s="17" t="s">
        <v>35</v>
      </c>
      <c r="G421" s="17" t="s">
        <v>264</v>
      </c>
      <c r="H421" s="17">
        <v>5922</v>
      </c>
      <c r="I421" s="17">
        <v>4421</v>
      </c>
      <c r="J421" s="17">
        <v>1501</v>
      </c>
      <c r="K421" s="17" t="s">
        <v>37</v>
      </c>
      <c r="L421" s="18">
        <v>15638.19</v>
      </c>
      <c r="M421" s="18">
        <v>192</v>
      </c>
      <c r="N421" s="18">
        <v>246.81</v>
      </c>
      <c r="O421" s="18">
        <v>16077</v>
      </c>
      <c r="P421" s="18">
        <v>9647.7000000000007</v>
      </c>
      <c r="Q421" s="18">
        <v>197.85</v>
      </c>
      <c r="R421" s="18">
        <v>675.45</v>
      </c>
      <c r="S421" s="18">
        <v>10521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25285.89</v>
      </c>
      <c r="Z421" s="18">
        <v>444.66</v>
      </c>
      <c r="AA421" s="18">
        <v>867.45</v>
      </c>
      <c r="AB421" s="18">
        <v>26598</v>
      </c>
    </row>
    <row r="422" spans="1:28" s="15" customFormat="1" x14ac:dyDescent="0.25">
      <c r="A422" s="17">
        <v>12</v>
      </c>
      <c r="B422" s="17" t="s">
        <v>753</v>
      </c>
      <c r="C422" s="17" t="s">
        <v>739</v>
      </c>
      <c r="D422" s="17" t="s">
        <v>770</v>
      </c>
      <c r="E422" s="17" t="s">
        <v>771</v>
      </c>
      <c r="F422" s="17" t="s">
        <v>35</v>
      </c>
      <c r="G422" s="17" t="s">
        <v>114</v>
      </c>
      <c r="H422" s="17">
        <v>7662</v>
      </c>
      <c r="I422" s="17">
        <v>5561</v>
      </c>
      <c r="J422" s="17">
        <v>2101</v>
      </c>
      <c r="K422" s="17" t="s">
        <v>37</v>
      </c>
      <c r="L422" s="18">
        <v>14059</v>
      </c>
      <c r="M422" s="18">
        <v>0</v>
      </c>
      <c r="N422" s="18">
        <v>0</v>
      </c>
      <c r="O422" s="18">
        <v>14059</v>
      </c>
      <c r="P422" s="18">
        <v>13983.71</v>
      </c>
      <c r="Q422" s="18">
        <v>287.83999999999997</v>
      </c>
      <c r="R422" s="18">
        <v>945.45</v>
      </c>
      <c r="S422" s="18">
        <v>15217</v>
      </c>
      <c r="T422" s="18">
        <v>2210</v>
      </c>
      <c r="U422" s="18">
        <v>0</v>
      </c>
      <c r="V422" s="18">
        <v>0</v>
      </c>
      <c r="W422" s="18">
        <v>0</v>
      </c>
      <c r="X422" s="18"/>
      <c r="Y422" s="18">
        <v>28042.71</v>
      </c>
      <c r="Z422" s="18">
        <v>287.83999999999997</v>
      </c>
      <c r="AA422" s="18">
        <v>945.45</v>
      </c>
      <c r="AB422" s="18">
        <v>29276</v>
      </c>
    </row>
    <row r="423" spans="1:28" s="22" customFormat="1" x14ac:dyDescent="0.25">
      <c r="A423" s="19"/>
      <c r="B423" s="19"/>
      <c r="C423" s="19"/>
      <c r="D423" s="19"/>
      <c r="E423" s="10" t="s">
        <v>71</v>
      </c>
      <c r="F423" s="19"/>
      <c r="G423" s="19"/>
      <c r="H423" s="19"/>
      <c r="I423" s="19"/>
      <c r="J423" s="20">
        <f>SUM(J411:J422)</f>
        <v>15771</v>
      </c>
      <c r="K423" s="20"/>
      <c r="L423" s="20">
        <f t="shared" ref="L423:AB423" si="69">SUM(L411:L422)</f>
        <v>112921.72</v>
      </c>
      <c r="M423" s="20">
        <f t="shared" si="69"/>
        <v>1229.1999999999998</v>
      </c>
      <c r="N423" s="20">
        <f t="shared" si="69"/>
        <v>848.07999999999993</v>
      </c>
      <c r="O423" s="20">
        <f t="shared" si="69"/>
        <v>114999</v>
      </c>
      <c r="P423" s="20">
        <f t="shared" si="69"/>
        <v>99643.359999999986</v>
      </c>
      <c r="Q423" s="20">
        <f t="shared" si="69"/>
        <v>2145.69</v>
      </c>
      <c r="R423" s="20">
        <f t="shared" si="69"/>
        <v>7096.95</v>
      </c>
      <c r="S423" s="20">
        <f t="shared" si="69"/>
        <v>108886</v>
      </c>
      <c r="T423" s="20">
        <f t="shared" si="69"/>
        <v>17570</v>
      </c>
      <c r="U423" s="20">
        <f t="shared" si="69"/>
        <v>0</v>
      </c>
      <c r="V423" s="20">
        <f t="shared" si="69"/>
        <v>0</v>
      </c>
      <c r="W423" s="20">
        <f t="shared" si="69"/>
        <v>0</v>
      </c>
      <c r="X423" s="20">
        <f t="shared" si="69"/>
        <v>0</v>
      </c>
      <c r="Y423" s="20">
        <f t="shared" si="69"/>
        <v>212565.08</v>
      </c>
      <c r="Z423" s="20">
        <f t="shared" si="69"/>
        <v>2993.77</v>
      </c>
      <c r="AA423" s="20">
        <f t="shared" si="69"/>
        <v>8326.15</v>
      </c>
      <c r="AB423" s="20">
        <f t="shared" si="69"/>
        <v>223885</v>
      </c>
    </row>
    <row r="424" spans="1:28" s="15" customFormat="1" x14ac:dyDescent="0.25">
      <c r="A424" s="17">
        <v>1</v>
      </c>
      <c r="B424" s="17" t="s">
        <v>738</v>
      </c>
      <c r="C424" s="17" t="s">
        <v>739</v>
      </c>
      <c r="D424" s="17" t="s">
        <v>772</v>
      </c>
      <c r="E424" s="17" t="s">
        <v>773</v>
      </c>
      <c r="F424" s="17" t="s">
        <v>75</v>
      </c>
      <c r="G424" s="17" t="s">
        <v>76</v>
      </c>
      <c r="H424" s="17">
        <v>3221</v>
      </c>
      <c r="I424" s="17">
        <v>3221</v>
      </c>
      <c r="J424" s="17">
        <v>0</v>
      </c>
      <c r="K424" s="17" t="s">
        <v>37</v>
      </c>
      <c r="L424" s="18">
        <v>1507.54</v>
      </c>
      <c r="M424" s="18">
        <v>5.05</v>
      </c>
      <c r="N424" s="18">
        <v>48.41</v>
      </c>
      <c r="O424" s="18">
        <v>1561</v>
      </c>
      <c r="P424" s="18">
        <v>281.19</v>
      </c>
      <c r="Q424" s="18">
        <v>13.81</v>
      </c>
      <c r="R424" s="18">
        <v>0</v>
      </c>
      <c r="S424" s="18">
        <v>295</v>
      </c>
      <c r="T424" s="18">
        <v>140</v>
      </c>
      <c r="U424" s="18">
        <v>0</v>
      </c>
      <c r="V424" s="18">
        <v>0</v>
      </c>
      <c r="W424" s="18">
        <v>0</v>
      </c>
      <c r="X424" s="18"/>
      <c r="Y424" s="18">
        <v>1788.73</v>
      </c>
      <c r="Z424" s="18">
        <v>62.22</v>
      </c>
      <c r="AA424" s="18">
        <v>5.05</v>
      </c>
      <c r="AB424" s="18">
        <v>1856</v>
      </c>
    </row>
    <row r="425" spans="1:28" s="15" customFormat="1" x14ac:dyDescent="0.25">
      <c r="A425" s="17">
        <v>2</v>
      </c>
      <c r="B425" s="17" t="s">
        <v>742</v>
      </c>
      <c r="C425" s="17" t="s">
        <v>739</v>
      </c>
      <c r="D425" s="17" t="s">
        <v>774</v>
      </c>
      <c r="E425" s="17" t="s">
        <v>775</v>
      </c>
      <c r="F425" s="17" t="s">
        <v>75</v>
      </c>
      <c r="G425" s="17" t="s">
        <v>76</v>
      </c>
      <c r="H425" s="17">
        <v>7940</v>
      </c>
      <c r="I425" s="17">
        <v>7895</v>
      </c>
      <c r="J425" s="17">
        <v>45</v>
      </c>
      <c r="K425" s="17" t="s">
        <v>37</v>
      </c>
      <c r="L425" s="18">
        <v>1551.7</v>
      </c>
      <c r="M425" s="18">
        <v>57.46</v>
      </c>
      <c r="N425" s="18">
        <v>20.84</v>
      </c>
      <c r="O425" s="18">
        <v>1630</v>
      </c>
      <c r="P425" s="18">
        <v>541.4</v>
      </c>
      <c r="Q425" s="18">
        <v>13.67</v>
      </c>
      <c r="R425" s="18">
        <v>26.93</v>
      </c>
      <c r="S425" s="18">
        <v>582</v>
      </c>
      <c r="T425" s="18">
        <v>80</v>
      </c>
      <c r="U425" s="18">
        <v>0</v>
      </c>
      <c r="V425" s="18">
        <v>0</v>
      </c>
      <c r="W425" s="18">
        <v>0</v>
      </c>
      <c r="X425" s="18"/>
      <c r="Y425" s="18">
        <v>2093.1</v>
      </c>
      <c r="Z425" s="18">
        <v>34.51</v>
      </c>
      <c r="AA425" s="18">
        <v>84.39</v>
      </c>
      <c r="AB425" s="18">
        <v>2212</v>
      </c>
    </row>
    <row r="426" spans="1:28" s="15" customFormat="1" x14ac:dyDescent="0.25">
      <c r="A426" s="17">
        <v>3</v>
      </c>
      <c r="B426" s="17" t="s">
        <v>753</v>
      </c>
      <c r="C426" s="17" t="s">
        <v>739</v>
      </c>
      <c r="D426" s="17" t="s">
        <v>776</v>
      </c>
      <c r="E426" s="17" t="s">
        <v>777</v>
      </c>
      <c r="F426" s="17" t="s">
        <v>75</v>
      </c>
      <c r="G426" s="17" t="s">
        <v>76</v>
      </c>
      <c r="H426" s="17">
        <v>5169</v>
      </c>
      <c r="I426" s="17">
        <v>5068</v>
      </c>
      <c r="J426" s="17">
        <v>101</v>
      </c>
      <c r="K426" s="17" t="s">
        <v>37</v>
      </c>
      <c r="L426" s="18">
        <v>2768.41</v>
      </c>
      <c r="M426" s="18">
        <v>129.27000000000001</v>
      </c>
      <c r="N426" s="18">
        <v>45.32</v>
      </c>
      <c r="O426" s="18">
        <v>2943</v>
      </c>
      <c r="P426" s="18">
        <v>975.15</v>
      </c>
      <c r="Q426" s="18">
        <v>24.4</v>
      </c>
      <c r="R426" s="18">
        <v>60.45</v>
      </c>
      <c r="S426" s="18">
        <v>1060</v>
      </c>
      <c r="T426" s="18">
        <v>490</v>
      </c>
      <c r="U426" s="18">
        <v>0</v>
      </c>
      <c r="V426" s="18">
        <v>0</v>
      </c>
      <c r="W426" s="18">
        <v>0</v>
      </c>
      <c r="X426" s="18"/>
      <c r="Y426" s="18">
        <v>3743.56</v>
      </c>
      <c r="Z426" s="18">
        <v>69.72</v>
      </c>
      <c r="AA426" s="18">
        <v>189.72</v>
      </c>
      <c r="AB426" s="18">
        <v>4003</v>
      </c>
    </row>
    <row r="427" spans="1:28" s="15" customFormat="1" x14ac:dyDescent="0.25">
      <c r="A427" s="17">
        <v>4</v>
      </c>
      <c r="B427" s="17" t="s">
        <v>738</v>
      </c>
      <c r="C427" s="17" t="s">
        <v>739</v>
      </c>
      <c r="D427" s="17" t="s">
        <v>778</v>
      </c>
      <c r="E427" s="17" t="s">
        <v>779</v>
      </c>
      <c r="F427" s="17" t="s">
        <v>75</v>
      </c>
      <c r="G427" s="17" t="s">
        <v>76</v>
      </c>
      <c r="H427" s="17">
        <v>3196</v>
      </c>
      <c r="I427" s="17">
        <v>3156</v>
      </c>
      <c r="J427" s="17">
        <v>40</v>
      </c>
      <c r="K427" s="17" t="s">
        <v>37</v>
      </c>
      <c r="L427" s="18">
        <v>1687.05</v>
      </c>
      <c r="M427" s="18">
        <v>38.909999999999997</v>
      </c>
      <c r="N427" s="18">
        <v>26.04</v>
      </c>
      <c r="O427" s="18">
        <v>1752</v>
      </c>
      <c r="P427" s="18">
        <v>631.41999999999996</v>
      </c>
      <c r="Q427" s="18">
        <v>14.64</v>
      </c>
      <c r="R427" s="18">
        <v>23.94</v>
      </c>
      <c r="S427" s="18">
        <v>670</v>
      </c>
      <c r="T427" s="18">
        <v>390</v>
      </c>
      <c r="U427" s="18">
        <v>0</v>
      </c>
      <c r="V427" s="18">
        <v>0</v>
      </c>
      <c r="W427" s="18">
        <v>0</v>
      </c>
      <c r="X427" s="18"/>
      <c r="Y427" s="18">
        <v>2318.4699999999998</v>
      </c>
      <c r="Z427" s="18">
        <v>40.68</v>
      </c>
      <c r="AA427" s="18">
        <v>62.85</v>
      </c>
      <c r="AB427" s="18">
        <v>2422</v>
      </c>
    </row>
    <row r="428" spans="1:28" s="15" customFormat="1" x14ac:dyDescent="0.25">
      <c r="A428" s="17">
        <v>5</v>
      </c>
      <c r="B428" s="17" t="s">
        <v>738</v>
      </c>
      <c r="C428" s="17" t="s">
        <v>739</v>
      </c>
      <c r="D428" s="17" t="s">
        <v>780</v>
      </c>
      <c r="E428" s="17" t="s">
        <v>781</v>
      </c>
      <c r="F428" s="17" t="s">
        <v>75</v>
      </c>
      <c r="G428" s="17" t="s">
        <v>76</v>
      </c>
      <c r="H428" s="17">
        <v>9030</v>
      </c>
      <c r="I428" s="17">
        <v>8742</v>
      </c>
      <c r="J428" s="17">
        <v>288</v>
      </c>
      <c r="K428" s="17" t="s">
        <v>37</v>
      </c>
      <c r="L428" s="18">
        <v>8041.61</v>
      </c>
      <c r="M428" s="18">
        <v>549</v>
      </c>
      <c r="N428" s="18">
        <v>150.38999999999999</v>
      </c>
      <c r="O428" s="18">
        <v>8741</v>
      </c>
      <c r="P428" s="18">
        <v>2318.0700000000002</v>
      </c>
      <c r="Q428" s="18">
        <v>73.56</v>
      </c>
      <c r="R428" s="18">
        <v>172.37</v>
      </c>
      <c r="S428" s="18">
        <v>2564</v>
      </c>
      <c r="T428" s="18">
        <v>2440</v>
      </c>
      <c r="U428" s="18">
        <v>0</v>
      </c>
      <c r="V428" s="18">
        <v>0</v>
      </c>
      <c r="W428" s="18">
        <v>0</v>
      </c>
      <c r="X428" s="18"/>
      <c r="Y428" s="18">
        <v>10359.68</v>
      </c>
      <c r="Z428" s="18">
        <v>223.95</v>
      </c>
      <c r="AA428" s="18">
        <v>721.37</v>
      </c>
      <c r="AB428" s="18">
        <v>11305</v>
      </c>
    </row>
    <row r="429" spans="1:28" s="15" customFormat="1" x14ac:dyDescent="0.25">
      <c r="A429" s="17">
        <v>6</v>
      </c>
      <c r="B429" s="17" t="s">
        <v>747</v>
      </c>
      <c r="C429" s="17" t="s">
        <v>739</v>
      </c>
      <c r="D429" s="17" t="s">
        <v>782</v>
      </c>
      <c r="E429" s="17" t="s">
        <v>783</v>
      </c>
      <c r="F429" s="17" t="s">
        <v>75</v>
      </c>
      <c r="G429" s="17" t="s">
        <v>76</v>
      </c>
      <c r="H429" s="17">
        <v>7350</v>
      </c>
      <c r="I429" s="17">
        <v>7350</v>
      </c>
      <c r="J429" s="17">
        <v>0</v>
      </c>
      <c r="K429" s="17" t="s">
        <v>302</v>
      </c>
      <c r="L429" s="18">
        <v>662.44</v>
      </c>
      <c r="M429" s="18">
        <v>0</v>
      </c>
      <c r="N429" s="18">
        <v>7.56</v>
      </c>
      <c r="O429" s="18">
        <v>670</v>
      </c>
      <c r="P429" s="18">
        <v>281.69</v>
      </c>
      <c r="Q429" s="18">
        <v>5.31</v>
      </c>
      <c r="R429" s="18">
        <v>0</v>
      </c>
      <c r="S429" s="18">
        <v>287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944.13</v>
      </c>
      <c r="Z429" s="18">
        <v>12.87</v>
      </c>
      <c r="AA429" s="18">
        <v>0</v>
      </c>
      <c r="AB429" s="18">
        <v>957</v>
      </c>
    </row>
    <row r="430" spans="1:28" s="15" customFormat="1" x14ac:dyDescent="0.25">
      <c r="A430" s="17">
        <v>7</v>
      </c>
      <c r="B430" s="17" t="s">
        <v>742</v>
      </c>
      <c r="C430" s="17" t="s">
        <v>739</v>
      </c>
      <c r="D430" s="17" t="s">
        <v>784</v>
      </c>
      <c r="E430" s="17" t="s">
        <v>785</v>
      </c>
      <c r="F430" s="17" t="s">
        <v>75</v>
      </c>
      <c r="G430" s="17" t="s">
        <v>76</v>
      </c>
      <c r="H430" s="17">
        <v>5322</v>
      </c>
      <c r="I430" s="17">
        <v>5133</v>
      </c>
      <c r="J430" s="17">
        <v>189</v>
      </c>
      <c r="K430" s="17" t="s">
        <v>37</v>
      </c>
      <c r="L430" s="18">
        <v>4368.38</v>
      </c>
      <c r="M430" s="18">
        <v>253.6</v>
      </c>
      <c r="N430" s="18">
        <v>86.02</v>
      </c>
      <c r="O430" s="18">
        <v>4708</v>
      </c>
      <c r="P430" s="18">
        <v>1607.11</v>
      </c>
      <c r="Q430" s="18">
        <v>39.770000000000003</v>
      </c>
      <c r="R430" s="18">
        <v>113.12</v>
      </c>
      <c r="S430" s="18">
        <v>1760</v>
      </c>
      <c r="T430" s="18">
        <v>540</v>
      </c>
      <c r="U430" s="18">
        <v>0</v>
      </c>
      <c r="V430" s="18">
        <v>0</v>
      </c>
      <c r="W430" s="18">
        <v>0</v>
      </c>
      <c r="X430" s="18"/>
      <c r="Y430" s="18">
        <v>5975.49</v>
      </c>
      <c r="Z430" s="18">
        <v>125.79</v>
      </c>
      <c r="AA430" s="18">
        <v>366.72</v>
      </c>
      <c r="AB430" s="18">
        <v>6468</v>
      </c>
    </row>
    <row r="431" spans="1:28" s="15" customFormat="1" x14ac:dyDescent="0.25">
      <c r="A431" s="17">
        <v>8</v>
      </c>
      <c r="B431" s="17" t="s">
        <v>747</v>
      </c>
      <c r="C431" s="17" t="s">
        <v>739</v>
      </c>
      <c r="D431" s="17" t="s">
        <v>786</v>
      </c>
      <c r="E431" s="17" t="s">
        <v>787</v>
      </c>
      <c r="F431" s="17" t="s">
        <v>75</v>
      </c>
      <c r="G431" s="17" t="s">
        <v>76</v>
      </c>
      <c r="H431" s="17">
        <v>8800</v>
      </c>
      <c r="I431" s="17">
        <v>8762</v>
      </c>
      <c r="J431" s="17">
        <v>38</v>
      </c>
      <c r="K431" s="17" t="s">
        <v>37</v>
      </c>
      <c r="L431" s="18">
        <v>1378.58</v>
      </c>
      <c r="M431" s="18">
        <v>54.46</v>
      </c>
      <c r="N431" s="18">
        <v>16.96</v>
      </c>
      <c r="O431" s="18">
        <v>1450</v>
      </c>
      <c r="P431" s="18">
        <v>491.37</v>
      </c>
      <c r="Q431" s="18">
        <v>11.89</v>
      </c>
      <c r="R431" s="18">
        <v>22.74</v>
      </c>
      <c r="S431" s="18">
        <v>526</v>
      </c>
      <c r="T431" s="18">
        <v>60</v>
      </c>
      <c r="U431" s="18">
        <v>0</v>
      </c>
      <c r="V431" s="18">
        <v>0</v>
      </c>
      <c r="W431" s="18">
        <v>0</v>
      </c>
      <c r="X431" s="18"/>
      <c r="Y431" s="18">
        <v>1869.95</v>
      </c>
      <c r="Z431" s="18">
        <v>28.85</v>
      </c>
      <c r="AA431" s="18">
        <v>77.2</v>
      </c>
      <c r="AB431" s="18">
        <v>1976</v>
      </c>
    </row>
    <row r="432" spans="1:28" s="15" customFormat="1" x14ac:dyDescent="0.25">
      <c r="A432" s="17">
        <v>9</v>
      </c>
      <c r="B432" s="17" t="s">
        <v>753</v>
      </c>
      <c r="C432" s="17" t="s">
        <v>739</v>
      </c>
      <c r="D432" s="17" t="s">
        <v>788</v>
      </c>
      <c r="E432" s="17" t="s">
        <v>789</v>
      </c>
      <c r="F432" s="17" t="s">
        <v>75</v>
      </c>
      <c r="G432" s="17" t="s">
        <v>76</v>
      </c>
      <c r="H432" s="17">
        <v>5128</v>
      </c>
      <c r="I432" s="17">
        <v>4942</v>
      </c>
      <c r="J432" s="17">
        <v>186</v>
      </c>
      <c r="K432" s="17" t="s">
        <v>37</v>
      </c>
      <c r="L432" s="18">
        <v>2323.16</v>
      </c>
      <c r="M432" s="18">
        <v>82.66</v>
      </c>
      <c r="N432" s="18">
        <v>69.180000000000007</v>
      </c>
      <c r="O432" s="18">
        <v>2475</v>
      </c>
      <c r="P432" s="18">
        <v>1585.8</v>
      </c>
      <c r="Q432" s="18">
        <v>21.88</v>
      </c>
      <c r="R432" s="18">
        <v>111.32</v>
      </c>
      <c r="S432" s="18">
        <v>1719</v>
      </c>
      <c r="T432" s="18">
        <v>640</v>
      </c>
      <c r="U432" s="18">
        <v>0</v>
      </c>
      <c r="V432" s="18">
        <v>0</v>
      </c>
      <c r="W432" s="18">
        <v>0</v>
      </c>
      <c r="X432" s="18"/>
      <c r="Y432" s="18">
        <v>3908.96</v>
      </c>
      <c r="Z432" s="18">
        <v>91.06</v>
      </c>
      <c r="AA432" s="18">
        <v>193.98</v>
      </c>
      <c r="AB432" s="18">
        <v>4194</v>
      </c>
    </row>
    <row r="433" spans="1:28" s="15" customFormat="1" x14ac:dyDescent="0.25">
      <c r="A433" s="17">
        <v>10</v>
      </c>
      <c r="B433" s="17" t="s">
        <v>747</v>
      </c>
      <c r="C433" s="17" t="s">
        <v>739</v>
      </c>
      <c r="D433" s="17" t="s">
        <v>790</v>
      </c>
      <c r="E433" s="17" t="s">
        <v>791</v>
      </c>
      <c r="F433" s="17" t="s">
        <v>75</v>
      </c>
      <c r="G433" s="17" t="s">
        <v>792</v>
      </c>
      <c r="H433" s="17">
        <v>19364</v>
      </c>
      <c r="I433" s="17">
        <v>19109</v>
      </c>
      <c r="J433" s="17">
        <v>255</v>
      </c>
      <c r="K433" s="17" t="s">
        <v>37</v>
      </c>
      <c r="L433" s="18">
        <v>4606.88</v>
      </c>
      <c r="M433" s="18">
        <v>309.42</v>
      </c>
      <c r="N433" s="18">
        <v>53.7</v>
      </c>
      <c r="O433" s="18">
        <v>4970</v>
      </c>
      <c r="P433" s="18">
        <v>1956.19</v>
      </c>
      <c r="Q433" s="18">
        <v>41.19</v>
      </c>
      <c r="R433" s="18">
        <v>152.62</v>
      </c>
      <c r="S433" s="18">
        <v>2150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6563.07</v>
      </c>
      <c r="Z433" s="18">
        <v>94.89</v>
      </c>
      <c r="AA433" s="18">
        <v>462.04</v>
      </c>
      <c r="AB433" s="18">
        <v>7120</v>
      </c>
    </row>
    <row r="434" spans="1:28" s="15" customFormat="1" x14ac:dyDescent="0.25">
      <c r="A434" s="17">
        <v>11</v>
      </c>
      <c r="B434" s="17" t="s">
        <v>742</v>
      </c>
      <c r="C434" s="17" t="s">
        <v>739</v>
      </c>
      <c r="D434" s="17" t="s">
        <v>793</v>
      </c>
      <c r="E434" s="17" t="s">
        <v>794</v>
      </c>
      <c r="F434" s="17" t="s">
        <v>75</v>
      </c>
      <c r="G434" s="17" t="s">
        <v>76</v>
      </c>
      <c r="H434" s="17">
        <v>6525</v>
      </c>
      <c r="I434" s="17">
        <v>6448</v>
      </c>
      <c r="J434" s="17">
        <v>77</v>
      </c>
      <c r="K434" s="17" t="s">
        <v>37</v>
      </c>
      <c r="L434" s="18">
        <v>1909.99</v>
      </c>
      <c r="M434" s="18">
        <v>81.39</v>
      </c>
      <c r="N434" s="18">
        <v>29.62</v>
      </c>
      <c r="O434" s="18">
        <v>2021</v>
      </c>
      <c r="P434" s="18">
        <v>771.28</v>
      </c>
      <c r="Q434" s="18">
        <v>16.64</v>
      </c>
      <c r="R434" s="18">
        <v>46.08</v>
      </c>
      <c r="S434" s="18">
        <v>834</v>
      </c>
      <c r="T434" s="18">
        <v>280</v>
      </c>
      <c r="U434" s="18">
        <v>0</v>
      </c>
      <c r="V434" s="18">
        <v>0</v>
      </c>
      <c r="W434" s="18">
        <v>0</v>
      </c>
      <c r="X434" s="18"/>
      <c r="Y434" s="18">
        <v>2681.27</v>
      </c>
      <c r="Z434" s="18">
        <v>46.26</v>
      </c>
      <c r="AA434" s="18">
        <v>127.47</v>
      </c>
      <c r="AB434" s="18">
        <v>2855</v>
      </c>
    </row>
    <row r="435" spans="1:28" s="15" customFormat="1" x14ac:dyDescent="0.25">
      <c r="A435" s="17">
        <v>12</v>
      </c>
      <c r="B435" s="17" t="s">
        <v>742</v>
      </c>
      <c r="C435" s="17" t="s">
        <v>739</v>
      </c>
      <c r="D435" s="17" t="s">
        <v>795</v>
      </c>
      <c r="E435" s="17" t="s">
        <v>796</v>
      </c>
      <c r="F435" s="17" t="s">
        <v>75</v>
      </c>
      <c r="G435" s="17" t="s">
        <v>76</v>
      </c>
      <c r="H435" s="17">
        <v>3506</v>
      </c>
      <c r="I435" s="17">
        <v>3433</v>
      </c>
      <c r="J435" s="17">
        <v>73</v>
      </c>
      <c r="K435" s="17" t="s">
        <v>37</v>
      </c>
      <c r="L435" s="18">
        <v>1828.07</v>
      </c>
      <c r="M435" s="18">
        <v>73.62</v>
      </c>
      <c r="N435" s="18">
        <v>27.31</v>
      </c>
      <c r="O435" s="18">
        <v>1929</v>
      </c>
      <c r="P435" s="18">
        <v>742.68</v>
      </c>
      <c r="Q435" s="18">
        <v>15.63</v>
      </c>
      <c r="R435" s="18">
        <v>43.69</v>
      </c>
      <c r="S435" s="18">
        <v>802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2570.75</v>
      </c>
      <c r="Z435" s="18">
        <v>42.94</v>
      </c>
      <c r="AA435" s="18">
        <v>117.31</v>
      </c>
      <c r="AB435" s="18">
        <v>2731</v>
      </c>
    </row>
    <row r="436" spans="1:28" s="15" customFormat="1" x14ac:dyDescent="0.25">
      <c r="A436" s="17">
        <v>13</v>
      </c>
      <c r="B436" s="17" t="s">
        <v>753</v>
      </c>
      <c r="C436" s="17" t="s">
        <v>739</v>
      </c>
      <c r="D436" s="17" t="s">
        <v>797</v>
      </c>
      <c r="E436" s="17" t="s">
        <v>798</v>
      </c>
      <c r="F436" s="17" t="s">
        <v>75</v>
      </c>
      <c r="G436" s="17" t="s">
        <v>76</v>
      </c>
      <c r="H436" s="17">
        <v>3760</v>
      </c>
      <c r="I436" s="17">
        <v>3758</v>
      </c>
      <c r="J436" s="17">
        <v>2</v>
      </c>
      <c r="K436" s="17" t="s">
        <v>37</v>
      </c>
      <c r="L436" s="18">
        <v>838.67</v>
      </c>
      <c r="M436" s="18">
        <v>1.8</v>
      </c>
      <c r="N436" s="18">
        <v>12.53</v>
      </c>
      <c r="O436" s="18">
        <v>853</v>
      </c>
      <c r="P436" s="18">
        <v>295.81</v>
      </c>
      <c r="Q436" s="18">
        <v>6.99</v>
      </c>
      <c r="R436" s="18">
        <v>1.2</v>
      </c>
      <c r="S436" s="18">
        <v>304</v>
      </c>
      <c r="T436" s="18">
        <v>2010</v>
      </c>
      <c r="U436" s="18">
        <v>0</v>
      </c>
      <c r="V436" s="18">
        <v>0</v>
      </c>
      <c r="W436" s="18">
        <v>0</v>
      </c>
      <c r="X436" s="18"/>
      <c r="Y436" s="18">
        <v>1134.48</v>
      </c>
      <c r="Z436" s="18">
        <v>19.52</v>
      </c>
      <c r="AA436" s="18">
        <v>3</v>
      </c>
      <c r="AB436" s="18">
        <v>1157</v>
      </c>
    </row>
    <row r="437" spans="1:28" s="15" customFormat="1" x14ac:dyDescent="0.25">
      <c r="A437" s="17">
        <v>14</v>
      </c>
      <c r="B437" s="17" t="s">
        <v>747</v>
      </c>
      <c r="C437" s="17" t="s">
        <v>739</v>
      </c>
      <c r="D437" s="17" t="s">
        <v>799</v>
      </c>
      <c r="E437" s="17" t="s">
        <v>800</v>
      </c>
      <c r="F437" s="17" t="s">
        <v>75</v>
      </c>
      <c r="G437" s="17" t="s">
        <v>801</v>
      </c>
      <c r="H437" s="17">
        <v>0</v>
      </c>
      <c r="I437" s="17">
        <v>0</v>
      </c>
      <c r="J437" s="17">
        <v>220</v>
      </c>
      <c r="K437" s="17" t="s">
        <v>107</v>
      </c>
      <c r="L437" s="18">
        <v>6791.19</v>
      </c>
      <c r="M437" s="18">
        <v>347.13</v>
      </c>
      <c r="N437" s="18">
        <v>106.68</v>
      </c>
      <c r="O437" s="18">
        <v>7245</v>
      </c>
      <c r="P437" s="18">
        <v>1704.17</v>
      </c>
      <c r="Q437" s="18">
        <v>63.16</v>
      </c>
      <c r="R437" s="18">
        <v>131.66999999999999</v>
      </c>
      <c r="S437" s="18">
        <v>1899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8495.36</v>
      </c>
      <c r="Z437" s="18">
        <v>169.84</v>
      </c>
      <c r="AA437" s="18">
        <v>478.8</v>
      </c>
      <c r="AB437" s="18">
        <v>9144</v>
      </c>
    </row>
    <row r="438" spans="1:28" s="15" customFormat="1" x14ac:dyDescent="0.25">
      <c r="A438" s="17">
        <v>15</v>
      </c>
      <c r="B438" s="17" t="s">
        <v>753</v>
      </c>
      <c r="C438" s="17" t="s">
        <v>739</v>
      </c>
      <c r="D438" s="17" t="s">
        <v>802</v>
      </c>
      <c r="E438" s="17" t="s">
        <v>803</v>
      </c>
      <c r="F438" s="17" t="s">
        <v>75</v>
      </c>
      <c r="G438" s="17" t="s">
        <v>804</v>
      </c>
      <c r="H438" s="17">
        <v>0</v>
      </c>
      <c r="I438" s="17">
        <v>0</v>
      </c>
      <c r="J438" s="17">
        <v>233</v>
      </c>
      <c r="K438" s="17" t="s">
        <v>107</v>
      </c>
      <c r="L438" s="18">
        <v>6863.75</v>
      </c>
      <c r="M438" s="18">
        <v>354.91</v>
      </c>
      <c r="N438" s="18">
        <v>106.34</v>
      </c>
      <c r="O438" s="18">
        <v>7325</v>
      </c>
      <c r="P438" s="18">
        <v>1798.03</v>
      </c>
      <c r="Q438" s="18">
        <v>63.52</v>
      </c>
      <c r="R438" s="18">
        <v>139.44999999999999</v>
      </c>
      <c r="S438" s="18">
        <v>2001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8661.7800000000007</v>
      </c>
      <c r="Z438" s="18">
        <v>169.86</v>
      </c>
      <c r="AA438" s="18">
        <v>494.36</v>
      </c>
      <c r="AB438" s="18">
        <v>9326</v>
      </c>
    </row>
    <row r="439" spans="1:28" s="15" customFormat="1" x14ac:dyDescent="0.25">
      <c r="A439" s="17">
        <v>16</v>
      </c>
      <c r="B439" s="17" t="s">
        <v>738</v>
      </c>
      <c r="C439" s="17" t="s">
        <v>739</v>
      </c>
      <c r="D439" s="17" t="s">
        <v>805</v>
      </c>
      <c r="E439" s="17" t="s">
        <v>806</v>
      </c>
      <c r="F439" s="17" t="s">
        <v>75</v>
      </c>
      <c r="G439" s="17" t="s">
        <v>807</v>
      </c>
      <c r="H439" s="17">
        <v>0</v>
      </c>
      <c r="I439" s="17">
        <v>0</v>
      </c>
      <c r="J439" s="17">
        <v>181</v>
      </c>
      <c r="K439" s="17" t="s">
        <v>107</v>
      </c>
      <c r="L439" s="18">
        <v>6508.87</v>
      </c>
      <c r="M439" s="18">
        <v>323.79000000000002</v>
      </c>
      <c r="N439" s="18">
        <v>106.34</v>
      </c>
      <c r="O439" s="18">
        <v>6939</v>
      </c>
      <c r="P439" s="18">
        <v>1424.21</v>
      </c>
      <c r="Q439" s="18">
        <v>61.46</v>
      </c>
      <c r="R439" s="18">
        <v>108.33</v>
      </c>
      <c r="S439" s="18">
        <v>1594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7933.08</v>
      </c>
      <c r="Z439" s="18">
        <v>167.8</v>
      </c>
      <c r="AA439" s="18">
        <v>432.12</v>
      </c>
      <c r="AB439" s="18">
        <v>8533</v>
      </c>
    </row>
    <row r="440" spans="1:28" s="15" customFormat="1" x14ac:dyDescent="0.25">
      <c r="A440" s="17">
        <v>17</v>
      </c>
      <c r="B440" s="17" t="s">
        <v>742</v>
      </c>
      <c r="C440" s="17" t="s">
        <v>739</v>
      </c>
      <c r="D440" s="17" t="s">
        <v>808</v>
      </c>
      <c r="E440" s="17" t="s">
        <v>809</v>
      </c>
      <c r="F440" s="17" t="s">
        <v>75</v>
      </c>
      <c r="G440" s="17" t="s">
        <v>810</v>
      </c>
      <c r="H440" s="17">
        <v>0</v>
      </c>
      <c r="I440" s="17">
        <v>0</v>
      </c>
      <c r="J440" s="17">
        <v>415</v>
      </c>
      <c r="K440" s="17" t="s">
        <v>107</v>
      </c>
      <c r="L440" s="18">
        <v>8656.7199999999993</v>
      </c>
      <c r="M440" s="18">
        <v>463.84</v>
      </c>
      <c r="N440" s="18">
        <v>123.44</v>
      </c>
      <c r="O440" s="18">
        <v>9244</v>
      </c>
      <c r="P440" s="18">
        <v>3135.55</v>
      </c>
      <c r="Q440" s="18">
        <v>76.069999999999993</v>
      </c>
      <c r="R440" s="18">
        <v>248.38</v>
      </c>
      <c r="S440" s="18">
        <v>3460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11792.27</v>
      </c>
      <c r="Z440" s="18">
        <v>199.51</v>
      </c>
      <c r="AA440" s="18">
        <v>712.22</v>
      </c>
      <c r="AB440" s="18">
        <v>12704</v>
      </c>
    </row>
    <row r="441" spans="1:28" s="12" customFormat="1" x14ac:dyDescent="0.25">
      <c r="A441" s="10"/>
      <c r="B441" s="10"/>
      <c r="C441" s="10"/>
      <c r="D441" s="10"/>
      <c r="E441" s="10" t="s">
        <v>71</v>
      </c>
      <c r="F441" s="10"/>
      <c r="G441" s="10"/>
      <c r="H441" s="10"/>
      <c r="I441" s="10"/>
      <c r="J441" s="11">
        <f>SUM(J424:J440)</f>
        <v>2343</v>
      </c>
      <c r="K441" s="10"/>
      <c r="L441" s="11">
        <f t="shared" ref="L441:AB441" si="70">SUM(L424:L440)</f>
        <v>62293.010000000009</v>
      </c>
      <c r="M441" s="11">
        <f t="shared" si="70"/>
        <v>3126.31</v>
      </c>
      <c r="N441" s="11">
        <f t="shared" si="70"/>
        <v>1036.68</v>
      </c>
      <c r="O441" s="11">
        <f t="shared" si="70"/>
        <v>66456</v>
      </c>
      <c r="P441" s="11">
        <f t="shared" si="70"/>
        <v>20541.12</v>
      </c>
      <c r="Q441" s="11">
        <f t="shared" si="70"/>
        <v>563.58999999999992</v>
      </c>
      <c r="R441" s="11">
        <f t="shared" si="70"/>
        <v>1402.29</v>
      </c>
      <c r="S441" s="11">
        <f t="shared" si="70"/>
        <v>22507</v>
      </c>
      <c r="T441" s="11">
        <f t="shared" si="70"/>
        <v>7070</v>
      </c>
      <c r="U441" s="11">
        <f t="shared" si="70"/>
        <v>0</v>
      </c>
      <c r="V441" s="11">
        <f t="shared" si="70"/>
        <v>0</v>
      </c>
      <c r="W441" s="11">
        <f t="shared" si="70"/>
        <v>0</v>
      </c>
      <c r="X441" s="11">
        <f t="shared" si="70"/>
        <v>0</v>
      </c>
      <c r="Y441" s="11">
        <f t="shared" si="70"/>
        <v>82834.13</v>
      </c>
      <c r="Z441" s="11">
        <f t="shared" si="70"/>
        <v>1600.27</v>
      </c>
      <c r="AA441" s="11">
        <f t="shared" si="70"/>
        <v>4528.6000000000004</v>
      </c>
      <c r="AB441" s="11">
        <f t="shared" si="70"/>
        <v>88963</v>
      </c>
    </row>
    <row r="442" spans="1:28" s="12" customFormat="1" x14ac:dyDescent="0.25">
      <c r="A442" s="10"/>
      <c r="B442" s="10"/>
      <c r="C442" s="10"/>
      <c r="D442" s="10"/>
      <c r="E442" s="10" t="s">
        <v>119</v>
      </c>
      <c r="F442" s="10"/>
      <c r="G442" s="10"/>
      <c r="H442" s="10"/>
      <c r="I442" s="10"/>
      <c r="J442" s="11">
        <f>J441+J423</f>
        <v>18114</v>
      </c>
      <c r="K442" s="11"/>
      <c r="L442" s="11">
        <f t="shared" ref="L442:AB442" si="71">L441+L423</f>
        <v>175214.73</v>
      </c>
      <c r="M442" s="11">
        <f t="shared" si="71"/>
        <v>4355.51</v>
      </c>
      <c r="N442" s="11">
        <f t="shared" si="71"/>
        <v>1884.76</v>
      </c>
      <c r="O442" s="11">
        <f t="shared" si="71"/>
        <v>181455</v>
      </c>
      <c r="P442" s="11">
        <f t="shared" si="71"/>
        <v>120184.47999999998</v>
      </c>
      <c r="Q442" s="11">
        <f t="shared" si="71"/>
        <v>2709.2799999999997</v>
      </c>
      <c r="R442" s="11">
        <f t="shared" si="71"/>
        <v>8499.24</v>
      </c>
      <c r="S442" s="11">
        <f t="shared" si="71"/>
        <v>131393</v>
      </c>
      <c r="T442" s="11">
        <f t="shared" si="71"/>
        <v>24640</v>
      </c>
      <c r="U442" s="11">
        <f t="shared" si="71"/>
        <v>0</v>
      </c>
      <c r="V442" s="11">
        <f t="shared" si="71"/>
        <v>0</v>
      </c>
      <c r="W442" s="11">
        <f t="shared" si="71"/>
        <v>0</v>
      </c>
      <c r="X442" s="11">
        <f t="shared" si="71"/>
        <v>0</v>
      </c>
      <c r="Y442" s="11">
        <f t="shared" si="71"/>
        <v>295399.20999999996</v>
      </c>
      <c r="Z442" s="11">
        <f t="shared" si="71"/>
        <v>4594.04</v>
      </c>
      <c r="AA442" s="11">
        <f t="shared" si="71"/>
        <v>12854.75</v>
      </c>
      <c r="AB442" s="11">
        <f t="shared" si="71"/>
        <v>312848</v>
      </c>
    </row>
    <row r="443" spans="1:28" s="12" customForma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</row>
    <row r="444" spans="1:28" s="12" customForma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</row>
    <row r="445" spans="1:28" ht="18" customHeight="1" x14ac:dyDescent="0.25">
      <c r="O445" s="34"/>
    </row>
    <row r="446" spans="1:28" ht="18" customHeight="1" x14ac:dyDescent="0.25"/>
    <row r="449" spans="1:31" ht="15.75" x14ac:dyDescent="0.25">
      <c r="E449" s="13" t="s">
        <v>120</v>
      </c>
      <c r="G449" s="14"/>
      <c r="H449" s="14"/>
      <c r="I449" s="14"/>
      <c r="J449" s="14"/>
      <c r="K449" s="14"/>
      <c r="L449" s="13" t="s">
        <v>122</v>
      </c>
      <c r="M449" s="13"/>
      <c r="O449" s="14"/>
      <c r="Q449" s="14"/>
      <c r="R449" s="13" t="s">
        <v>121</v>
      </c>
      <c r="T449" s="14"/>
      <c r="U449" s="14"/>
      <c r="W449" s="14"/>
      <c r="X449" s="14"/>
      <c r="Y449" s="13" t="s">
        <v>123</v>
      </c>
      <c r="Z449" s="14"/>
      <c r="AA449" s="14"/>
      <c r="AB449" s="14"/>
    </row>
    <row r="450" spans="1:31" ht="15.75" x14ac:dyDescent="0.25">
      <c r="E450" s="13" t="s">
        <v>124</v>
      </c>
      <c r="G450" s="14"/>
      <c r="H450" s="14"/>
      <c r="I450" s="14"/>
      <c r="J450" s="14"/>
      <c r="K450" s="14"/>
      <c r="L450" s="13" t="s">
        <v>124</v>
      </c>
      <c r="M450" s="13"/>
      <c r="O450" s="14"/>
      <c r="Q450" s="14"/>
      <c r="R450" s="13" t="s">
        <v>124</v>
      </c>
      <c r="T450" s="14"/>
      <c r="U450" s="14"/>
      <c r="W450" s="14"/>
      <c r="X450" s="14"/>
      <c r="Y450" s="13" t="s">
        <v>124</v>
      </c>
      <c r="Z450" s="14"/>
      <c r="AA450" s="14"/>
      <c r="AB450" s="14"/>
    </row>
    <row r="452" spans="1:31" ht="32.25" customHeight="1" x14ac:dyDescent="0.55000000000000004">
      <c r="A452" s="75" t="s">
        <v>0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1"/>
      <c r="AD452" s="1"/>
      <c r="AE452" s="1"/>
    </row>
    <row r="453" spans="1:31" ht="21.75" customHeight="1" x14ac:dyDescent="0.4">
      <c r="A453" s="76" t="s">
        <v>1709</v>
      </c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2"/>
      <c r="AD453" s="2"/>
      <c r="AE453" s="2"/>
    </row>
    <row r="454" spans="1:31" s="5" customFormat="1" ht="20.25" customHeight="1" x14ac:dyDescent="0.35">
      <c r="A454" s="3" t="s">
        <v>1</v>
      </c>
      <c r="B454" s="4"/>
      <c r="C454" s="3"/>
      <c r="D454" s="3"/>
      <c r="F454" s="3" t="s">
        <v>811</v>
      </c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s="7" customFormat="1" ht="90" x14ac:dyDescent="0.25">
      <c r="A455" s="6" t="s">
        <v>3</v>
      </c>
      <c r="B455" s="6" t="s">
        <v>4</v>
      </c>
      <c r="C455" s="6" t="s">
        <v>5</v>
      </c>
      <c r="D455" s="6" t="s">
        <v>6</v>
      </c>
      <c r="E455" s="6" t="s">
        <v>7</v>
      </c>
      <c r="F455" s="6" t="s">
        <v>8</v>
      </c>
      <c r="G455" s="6" t="s">
        <v>9</v>
      </c>
      <c r="H455" s="6" t="s">
        <v>10</v>
      </c>
      <c r="I455" s="6" t="s">
        <v>11</v>
      </c>
      <c r="J455" s="6" t="s">
        <v>12</v>
      </c>
      <c r="K455" s="6" t="s">
        <v>13</v>
      </c>
      <c r="L455" s="6" t="s">
        <v>14</v>
      </c>
      <c r="M455" s="6" t="s">
        <v>15</v>
      </c>
      <c r="N455" s="6" t="s">
        <v>16</v>
      </c>
      <c r="O455" s="6" t="s">
        <v>17</v>
      </c>
      <c r="P455" s="6" t="s">
        <v>18</v>
      </c>
      <c r="Q455" s="6" t="s">
        <v>19</v>
      </c>
      <c r="R455" s="6" t="s">
        <v>20</v>
      </c>
      <c r="S455" s="6" t="s">
        <v>21</v>
      </c>
      <c r="T455" s="6" t="s">
        <v>22</v>
      </c>
      <c r="U455" s="6" t="s">
        <v>23</v>
      </c>
      <c r="V455" s="6" t="s">
        <v>24</v>
      </c>
      <c r="W455" s="6" t="s">
        <v>25</v>
      </c>
      <c r="X455" s="6" t="s">
        <v>26</v>
      </c>
      <c r="Y455" s="6" t="s">
        <v>27</v>
      </c>
      <c r="Z455" s="6" t="s">
        <v>28</v>
      </c>
      <c r="AA455" s="6" t="s">
        <v>29</v>
      </c>
      <c r="AB455" s="6" t="s">
        <v>30</v>
      </c>
    </row>
    <row r="456" spans="1:31" s="15" customFormat="1" x14ac:dyDescent="0.25">
      <c r="A456" s="17">
        <v>1</v>
      </c>
      <c r="B456" s="17" t="s">
        <v>738</v>
      </c>
      <c r="C456" s="17" t="s">
        <v>739</v>
      </c>
      <c r="D456" s="17" t="s">
        <v>740</v>
      </c>
      <c r="E456" s="17" t="s">
        <v>741</v>
      </c>
      <c r="F456" s="17" t="s">
        <v>35</v>
      </c>
      <c r="G456" s="17" t="s">
        <v>668</v>
      </c>
      <c r="H456" s="17">
        <v>23251</v>
      </c>
      <c r="I456" s="17">
        <v>23251</v>
      </c>
      <c r="J456" s="17">
        <v>0</v>
      </c>
      <c r="K456" s="17" t="s">
        <v>37</v>
      </c>
      <c r="L456" s="18">
        <v>2323.9699999999998</v>
      </c>
      <c r="M456" s="18">
        <v>41.03</v>
      </c>
      <c r="N456" s="18">
        <v>0</v>
      </c>
      <c r="O456" s="18">
        <v>2365</v>
      </c>
      <c r="P456" s="18">
        <v>549.54999999999995</v>
      </c>
      <c r="Q456" s="18">
        <v>21.45</v>
      </c>
      <c r="R456" s="18">
        <v>0</v>
      </c>
      <c r="S456" s="18">
        <v>571</v>
      </c>
      <c r="T456" s="18">
        <v>0</v>
      </c>
      <c r="U456" s="18">
        <v>0</v>
      </c>
      <c r="V456" s="18">
        <v>0</v>
      </c>
      <c r="W456" s="18">
        <v>0</v>
      </c>
      <c r="X456" s="18"/>
      <c r="Y456" s="18">
        <v>2873.52</v>
      </c>
      <c r="Z456" s="18">
        <v>62.48</v>
      </c>
      <c r="AA456" s="18">
        <v>0</v>
      </c>
      <c r="AB456" s="18">
        <v>2936</v>
      </c>
    </row>
    <row r="457" spans="1:31" s="15" customFormat="1" x14ac:dyDescent="0.25">
      <c r="A457" s="17">
        <v>2</v>
      </c>
      <c r="B457" s="17" t="s">
        <v>742</v>
      </c>
      <c r="C457" s="17" t="s">
        <v>739</v>
      </c>
      <c r="D457" s="17" t="s">
        <v>743</v>
      </c>
      <c r="E457" s="17" t="s">
        <v>744</v>
      </c>
      <c r="F457" s="17" t="s">
        <v>35</v>
      </c>
      <c r="G457" s="17" t="s">
        <v>668</v>
      </c>
      <c r="H457" s="17">
        <v>22856</v>
      </c>
      <c r="I457" s="17">
        <v>22583</v>
      </c>
      <c r="J457" s="17">
        <v>273</v>
      </c>
      <c r="K457" s="17" t="s">
        <v>37</v>
      </c>
      <c r="L457" s="18">
        <v>22440.12</v>
      </c>
      <c r="M457" s="18">
        <v>421.23</v>
      </c>
      <c r="N457" s="18">
        <v>1258.6500000000001</v>
      </c>
      <c r="O457" s="18">
        <v>24120</v>
      </c>
      <c r="P457" s="18">
        <v>2060.1</v>
      </c>
      <c r="Q457" s="18">
        <v>208.05</v>
      </c>
      <c r="R457" s="18">
        <v>122.85</v>
      </c>
      <c r="S457" s="18">
        <v>2391</v>
      </c>
      <c r="T457" s="18">
        <v>0</v>
      </c>
      <c r="U457" s="18">
        <v>0</v>
      </c>
      <c r="V457" s="18">
        <v>0</v>
      </c>
      <c r="W457" s="18">
        <v>0</v>
      </c>
      <c r="X457" s="18"/>
      <c r="Y457" s="18">
        <v>24500.22</v>
      </c>
      <c r="Z457" s="18">
        <v>629.28</v>
      </c>
      <c r="AA457" s="18">
        <v>1381.5</v>
      </c>
      <c r="AB457" s="18">
        <v>26511</v>
      </c>
    </row>
    <row r="458" spans="1:31" s="15" customFormat="1" x14ac:dyDescent="0.25">
      <c r="A458" s="17">
        <v>3</v>
      </c>
      <c r="B458" s="17" t="s">
        <v>742</v>
      </c>
      <c r="C458" s="17" t="s">
        <v>739</v>
      </c>
      <c r="D458" s="17" t="s">
        <v>745</v>
      </c>
      <c r="E458" s="17" t="s">
        <v>746</v>
      </c>
      <c r="F458" s="17" t="s">
        <v>35</v>
      </c>
      <c r="G458" s="17" t="s">
        <v>137</v>
      </c>
      <c r="H458" s="17">
        <v>16579</v>
      </c>
      <c r="I458" s="17">
        <v>16579</v>
      </c>
      <c r="J458" s="17">
        <v>0</v>
      </c>
      <c r="K458" s="17" t="s">
        <v>302</v>
      </c>
      <c r="L458" s="18">
        <v>2034.04</v>
      </c>
      <c r="M458" s="18">
        <v>30.96</v>
      </c>
      <c r="N458" s="18">
        <v>0</v>
      </c>
      <c r="O458" s="18">
        <v>2065</v>
      </c>
      <c r="P458" s="18">
        <v>549.54</v>
      </c>
      <c r="Q458" s="18">
        <v>18.46</v>
      </c>
      <c r="R458" s="18">
        <v>0</v>
      </c>
      <c r="S458" s="18">
        <v>568</v>
      </c>
      <c r="T458" s="18">
        <v>0</v>
      </c>
      <c r="U458" s="18">
        <v>0</v>
      </c>
      <c r="V458" s="18">
        <v>0</v>
      </c>
      <c r="W458" s="18">
        <v>0</v>
      </c>
      <c r="X458" s="18"/>
      <c r="Y458" s="18">
        <v>2583.58</v>
      </c>
      <c r="Z458" s="18">
        <v>49.42</v>
      </c>
      <c r="AA458" s="18">
        <v>0</v>
      </c>
      <c r="AB458" s="18">
        <v>2633</v>
      </c>
    </row>
    <row r="459" spans="1:31" s="15" customFormat="1" x14ac:dyDescent="0.25">
      <c r="A459" s="17">
        <v>4</v>
      </c>
      <c r="B459" s="17" t="s">
        <v>747</v>
      </c>
      <c r="C459" s="17" t="s">
        <v>739</v>
      </c>
      <c r="D459" s="17" t="s">
        <v>748</v>
      </c>
      <c r="E459" s="17" t="s">
        <v>749</v>
      </c>
      <c r="F459" s="17" t="s">
        <v>35</v>
      </c>
      <c r="G459" s="17" t="s">
        <v>750</v>
      </c>
      <c r="H459" s="17">
        <v>87792</v>
      </c>
      <c r="I459" s="17">
        <v>87006</v>
      </c>
      <c r="J459" s="17">
        <v>786</v>
      </c>
      <c r="K459" s="17" t="s">
        <v>37</v>
      </c>
      <c r="L459" s="18">
        <v>13351.35</v>
      </c>
      <c r="M459" s="18">
        <v>172.2</v>
      </c>
      <c r="N459" s="18">
        <v>450.45</v>
      </c>
      <c r="O459" s="18">
        <v>13974</v>
      </c>
      <c r="P459" s="18">
        <v>6656.23</v>
      </c>
      <c r="Q459" s="18">
        <v>110.07</v>
      </c>
      <c r="R459" s="18">
        <v>353.7</v>
      </c>
      <c r="S459" s="18">
        <v>7120</v>
      </c>
      <c r="T459" s="18">
        <v>0</v>
      </c>
      <c r="U459" s="18">
        <v>0</v>
      </c>
      <c r="V459" s="18">
        <v>0</v>
      </c>
      <c r="W459" s="18">
        <v>0</v>
      </c>
      <c r="X459" s="18"/>
      <c r="Y459" s="18">
        <v>20007.580000000002</v>
      </c>
      <c r="Z459" s="18">
        <v>282.27</v>
      </c>
      <c r="AA459" s="18">
        <v>804.15</v>
      </c>
      <c r="AB459" s="18">
        <v>21094</v>
      </c>
    </row>
    <row r="460" spans="1:31" s="15" customFormat="1" x14ac:dyDescent="0.25">
      <c r="A460" s="17">
        <v>5</v>
      </c>
      <c r="B460" s="17" t="s">
        <v>742</v>
      </c>
      <c r="C460" s="17" t="s">
        <v>739</v>
      </c>
      <c r="D460" s="17" t="s">
        <v>751</v>
      </c>
      <c r="E460" s="17" t="s">
        <v>752</v>
      </c>
      <c r="F460" s="17" t="s">
        <v>35</v>
      </c>
      <c r="G460" s="17" t="s">
        <v>181</v>
      </c>
      <c r="H460" s="17">
        <v>34624</v>
      </c>
      <c r="I460" s="17">
        <v>34081</v>
      </c>
      <c r="J460" s="17">
        <v>1629</v>
      </c>
      <c r="K460" s="17" t="s">
        <v>37</v>
      </c>
      <c r="L460" s="18">
        <v>24362.21</v>
      </c>
      <c r="M460" s="18">
        <v>280.49</v>
      </c>
      <c r="N460" s="18">
        <v>726.3</v>
      </c>
      <c r="O460" s="18">
        <v>25369</v>
      </c>
      <c r="P460" s="18">
        <v>33208.589999999997</v>
      </c>
      <c r="Q460" s="18">
        <v>210.36</v>
      </c>
      <c r="R460" s="18">
        <v>733.05</v>
      </c>
      <c r="S460" s="18">
        <v>34152</v>
      </c>
      <c r="T460" s="18">
        <v>0</v>
      </c>
      <c r="U460" s="18">
        <v>0</v>
      </c>
      <c r="V460" s="18">
        <v>0</v>
      </c>
      <c r="W460" s="18">
        <v>0</v>
      </c>
      <c r="X460" s="18"/>
      <c r="Y460" s="18">
        <v>57570.8</v>
      </c>
      <c r="Z460" s="18">
        <v>490.85</v>
      </c>
      <c r="AA460" s="18">
        <v>1459.35</v>
      </c>
      <c r="AB460" s="18">
        <v>59521</v>
      </c>
    </row>
    <row r="461" spans="1:31" s="15" customFormat="1" x14ac:dyDescent="0.25">
      <c r="A461" s="17">
        <v>6</v>
      </c>
      <c r="B461" s="17" t="s">
        <v>753</v>
      </c>
      <c r="C461" s="17" t="s">
        <v>739</v>
      </c>
      <c r="D461" s="17" t="s">
        <v>754</v>
      </c>
      <c r="E461" s="17" t="s">
        <v>755</v>
      </c>
      <c r="F461" s="17" t="s">
        <v>35</v>
      </c>
      <c r="G461" s="17" t="s">
        <v>750</v>
      </c>
      <c r="H461" s="17">
        <v>28120</v>
      </c>
      <c r="I461" s="17">
        <v>27765</v>
      </c>
      <c r="J461" s="17">
        <v>1065</v>
      </c>
      <c r="K461" s="17" t="s">
        <v>37</v>
      </c>
      <c r="L461" s="18">
        <v>9570.0400000000009</v>
      </c>
      <c r="M461" s="18">
        <v>182.36</v>
      </c>
      <c r="N461" s="18">
        <v>534.6</v>
      </c>
      <c r="O461" s="18">
        <v>10287</v>
      </c>
      <c r="P461" s="18">
        <v>7099.89</v>
      </c>
      <c r="Q461" s="18">
        <v>65.86</v>
      </c>
      <c r="R461" s="18">
        <v>479.25</v>
      </c>
      <c r="S461" s="18">
        <v>7645</v>
      </c>
      <c r="T461" s="18">
        <v>6410</v>
      </c>
      <c r="U461" s="18">
        <v>0</v>
      </c>
      <c r="V461" s="18">
        <v>0</v>
      </c>
      <c r="W461" s="18">
        <v>0</v>
      </c>
      <c r="X461" s="18"/>
      <c r="Y461" s="18">
        <v>16669.93</v>
      </c>
      <c r="Z461" s="18">
        <v>248.22</v>
      </c>
      <c r="AA461" s="18">
        <v>1013.85</v>
      </c>
      <c r="AB461" s="18">
        <v>17932</v>
      </c>
    </row>
    <row r="462" spans="1:31" s="15" customFormat="1" x14ac:dyDescent="0.25">
      <c r="A462" s="17">
        <v>7</v>
      </c>
      <c r="B462" s="17" t="s">
        <v>738</v>
      </c>
      <c r="C462" s="17" t="s">
        <v>739</v>
      </c>
      <c r="D462" s="17" t="s">
        <v>759</v>
      </c>
      <c r="E462" s="17" t="s">
        <v>760</v>
      </c>
      <c r="F462" s="17" t="s">
        <v>35</v>
      </c>
      <c r="G462" s="17" t="s">
        <v>750</v>
      </c>
      <c r="H462" s="17">
        <v>67770</v>
      </c>
      <c r="I462" s="17">
        <v>64529</v>
      </c>
      <c r="J462" s="17">
        <v>3241</v>
      </c>
      <c r="K462" s="17" t="s">
        <v>37</v>
      </c>
      <c r="L462" s="18">
        <v>37628.83</v>
      </c>
      <c r="M462" s="18">
        <v>457.72</v>
      </c>
      <c r="N462" s="18">
        <v>1602.45</v>
      </c>
      <c r="O462" s="18">
        <v>39689</v>
      </c>
      <c r="P462" s="18">
        <v>18582.62</v>
      </c>
      <c r="Q462" s="18">
        <v>302.93</v>
      </c>
      <c r="R462" s="18">
        <v>1458.45</v>
      </c>
      <c r="S462" s="18">
        <v>20344</v>
      </c>
      <c r="T462" s="18">
        <v>8420</v>
      </c>
      <c r="U462" s="18">
        <v>0</v>
      </c>
      <c r="V462" s="18">
        <v>0</v>
      </c>
      <c r="W462" s="18">
        <v>0</v>
      </c>
      <c r="X462" s="18"/>
      <c r="Y462" s="18">
        <v>56211.45</v>
      </c>
      <c r="Z462" s="18">
        <v>760.65</v>
      </c>
      <c r="AA462" s="18">
        <v>3060.9</v>
      </c>
      <c r="AB462" s="18">
        <v>60033</v>
      </c>
    </row>
    <row r="463" spans="1:31" s="15" customFormat="1" x14ac:dyDescent="0.25">
      <c r="A463" s="17">
        <v>8</v>
      </c>
      <c r="B463" s="17" t="s">
        <v>753</v>
      </c>
      <c r="C463" s="17" t="s">
        <v>739</v>
      </c>
      <c r="D463" s="17" t="s">
        <v>761</v>
      </c>
      <c r="E463" s="17" t="s">
        <v>762</v>
      </c>
      <c r="F463" s="17" t="s">
        <v>35</v>
      </c>
      <c r="G463" s="17" t="s">
        <v>215</v>
      </c>
      <c r="H463" s="17">
        <v>42140</v>
      </c>
      <c r="I463" s="17">
        <v>41327</v>
      </c>
      <c r="J463" s="17">
        <v>813</v>
      </c>
      <c r="K463" s="17" t="s">
        <v>37</v>
      </c>
      <c r="L463" s="18">
        <v>21622.93</v>
      </c>
      <c r="M463" s="18">
        <v>361.87</v>
      </c>
      <c r="N463" s="18">
        <v>1109.2</v>
      </c>
      <c r="O463" s="18">
        <v>23094</v>
      </c>
      <c r="P463" s="18">
        <v>5678.02</v>
      </c>
      <c r="Q463" s="18">
        <v>181.13</v>
      </c>
      <c r="R463" s="18">
        <v>365.85</v>
      </c>
      <c r="S463" s="18">
        <v>6225</v>
      </c>
      <c r="T463" s="18">
        <v>60</v>
      </c>
      <c r="U463" s="18">
        <v>0</v>
      </c>
      <c r="V463" s="18">
        <v>0</v>
      </c>
      <c r="W463" s="18">
        <v>0</v>
      </c>
      <c r="X463" s="18"/>
      <c r="Y463" s="18">
        <v>27300.95</v>
      </c>
      <c r="Z463" s="18">
        <v>543</v>
      </c>
      <c r="AA463" s="18">
        <v>1475.05</v>
      </c>
      <c r="AB463" s="18">
        <v>29319</v>
      </c>
    </row>
    <row r="464" spans="1:31" s="15" customFormat="1" x14ac:dyDescent="0.25">
      <c r="A464" s="17">
        <v>9</v>
      </c>
      <c r="B464" s="17" t="s">
        <v>747</v>
      </c>
      <c r="C464" s="17" t="s">
        <v>739</v>
      </c>
      <c r="D464" s="17" t="s">
        <v>763</v>
      </c>
      <c r="E464" s="17" t="s">
        <v>764</v>
      </c>
      <c r="F464" s="17" t="s">
        <v>35</v>
      </c>
      <c r="G464" s="17" t="s">
        <v>218</v>
      </c>
      <c r="H464" s="17">
        <v>55</v>
      </c>
      <c r="I464" s="17">
        <v>55</v>
      </c>
      <c r="J464" s="17">
        <v>0</v>
      </c>
      <c r="K464" s="17" t="s">
        <v>302</v>
      </c>
      <c r="L464" s="18">
        <v>3375.22</v>
      </c>
      <c r="M464" s="18">
        <v>54.78</v>
      </c>
      <c r="N464" s="18">
        <v>0</v>
      </c>
      <c r="O464" s="18">
        <v>3430</v>
      </c>
      <c r="P464" s="18">
        <v>852.1</v>
      </c>
      <c r="Q464" s="18">
        <v>30.9</v>
      </c>
      <c r="R464" s="18">
        <v>0</v>
      </c>
      <c r="S464" s="18">
        <v>883</v>
      </c>
      <c r="T464" s="18">
        <v>470</v>
      </c>
      <c r="U464" s="18">
        <v>0</v>
      </c>
      <c r="V464" s="18">
        <v>0</v>
      </c>
      <c r="W464" s="18">
        <v>0</v>
      </c>
      <c r="X464" s="18"/>
      <c r="Y464" s="18">
        <v>4227.32</v>
      </c>
      <c r="Z464" s="18">
        <v>85.68</v>
      </c>
      <c r="AA464" s="18">
        <v>0</v>
      </c>
      <c r="AB464" s="18">
        <v>4313</v>
      </c>
    </row>
    <row r="465" spans="1:28" s="15" customFormat="1" x14ac:dyDescent="0.25">
      <c r="A465" s="17">
        <v>10</v>
      </c>
      <c r="B465" s="17" t="s">
        <v>742</v>
      </c>
      <c r="C465" s="17" t="s">
        <v>739</v>
      </c>
      <c r="D465" s="17" t="s">
        <v>765</v>
      </c>
      <c r="E465" s="17" t="s">
        <v>766</v>
      </c>
      <c r="F465" s="17" t="s">
        <v>35</v>
      </c>
      <c r="G465" s="17" t="s">
        <v>218</v>
      </c>
      <c r="H465" s="17">
        <v>90966</v>
      </c>
      <c r="I465" s="17">
        <v>89383</v>
      </c>
      <c r="J465" s="17">
        <v>1583</v>
      </c>
      <c r="K465" s="17" t="s">
        <v>37</v>
      </c>
      <c r="L465" s="18">
        <v>22527.77</v>
      </c>
      <c r="M465" s="18">
        <v>258.63</v>
      </c>
      <c r="N465" s="18">
        <v>831.6</v>
      </c>
      <c r="O465" s="18">
        <v>23618</v>
      </c>
      <c r="P465" s="18">
        <v>10156.379999999999</v>
      </c>
      <c r="Q465" s="18">
        <v>183.27</v>
      </c>
      <c r="R465" s="18">
        <v>712.35</v>
      </c>
      <c r="S465" s="18">
        <v>11052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32684.15</v>
      </c>
      <c r="Z465" s="18">
        <v>441.9</v>
      </c>
      <c r="AA465" s="18">
        <v>1543.95</v>
      </c>
      <c r="AB465" s="18">
        <v>34670</v>
      </c>
    </row>
    <row r="466" spans="1:28" s="15" customFormat="1" x14ac:dyDescent="0.25">
      <c r="A466" s="17">
        <v>11</v>
      </c>
      <c r="B466" s="17" t="s">
        <v>747</v>
      </c>
      <c r="C466" s="17" t="s">
        <v>739</v>
      </c>
      <c r="D466" s="17" t="s">
        <v>767</v>
      </c>
      <c r="E466" s="17" t="s">
        <v>768</v>
      </c>
      <c r="F466" s="17" t="s">
        <v>35</v>
      </c>
      <c r="G466" s="17" t="s">
        <v>264</v>
      </c>
      <c r="H466" s="17">
        <v>7042</v>
      </c>
      <c r="I466" s="17">
        <v>5922</v>
      </c>
      <c r="J466" s="17">
        <v>1120</v>
      </c>
      <c r="K466" s="17" t="s">
        <v>37</v>
      </c>
      <c r="L466" s="18">
        <v>25285.89</v>
      </c>
      <c r="M466" s="18">
        <v>444.66</v>
      </c>
      <c r="N466" s="18">
        <v>867.45</v>
      </c>
      <c r="O466" s="18">
        <v>26598</v>
      </c>
      <c r="P466" s="18">
        <v>7925.92</v>
      </c>
      <c r="Q466" s="18">
        <v>222.08</v>
      </c>
      <c r="R466" s="18">
        <v>504</v>
      </c>
      <c r="S466" s="18">
        <v>8652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33211.81</v>
      </c>
      <c r="Z466" s="18">
        <v>666.74</v>
      </c>
      <c r="AA466" s="18">
        <v>1371.45</v>
      </c>
      <c r="AB466" s="18">
        <v>35250</v>
      </c>
    </row>
    <row r="467" spans="1:28" s="15" customFormat="1" x14ac:dyDescent="0.25">
      <c r="A467" s="17">
        <v>12</v>
      </c>
      <c r="B467" s="17" t="s">
        <v>753</v>
      </c>
      <c r="C467" s="17" t="s">
        <v>739</v>
      </c>
      <c r="D467" s="17" t="s">
        <v>770</v>
      </c>
      <c r="E467" s="17" t="s">
        <v>771</v>
      </c>
      <c r="F467" s="17" t="s">
        <v>35</v>
      </c>
      <c r="G467" s="17" t="s">
        <v>114</v>
      </c>
      <c r="H467" s="17">
        <v>9620</v>
      </c>
      <c r="I467" s="17">
        <v>7662</v>
      </c>
      <c r="J467" s="17">
        <v>1958</v>
      </c>
      <c r="K467" s="17" t="s">
        <v>37</v>
      </c>
      <c r="L467" s="18">
        <v>28042.71</v>
      </c>
      <c r="M467" s="18">
        <v>287.83999999999997</v>
      </c>
      <c r="N467" s="18">
        <v>945.45</v>
      </c>
      <c r="O467" s="18">
        <v>29276</v>
      </c>
      <c r="P467" s="18">
        <v>13028.02</v>
      </c>
      <c r="Q467" s="18">
        <v>229.88</v>
      </c>
      <c r="R467" s="18">
        <v>881.1</v>
      </c>
      <c r="S467" s="18">
        <v>14139</v>
      </c>
      <c r="T467" s="18">
        <v>2210</v>
      </c>
      <c r="U467" s="18">
        <v>0</v>
      </c>
      <c r="V467" s="18">
        <v>0</v>
      </c>
      <c r="W467" s="18">
        <v>0</v>
      </c>
      <c r="X467" s="18"/>
      <c r="Y467" s="18">
        <v>41070.730000000003</v>
      </c>
      <c r="Z467" s="18">
        <v>517.72</v>
      </c>
      <c r="AA467" s="18">
        <v>1826.55</v>
      </c>
      <c r="AB467" s="18">
        <v>43415</v>
      </c>
    </row>
    <row r="468" spans="1:28" s="22" customFormat="1" x14ac:dyDescent="0.25">
      <c r="A468" s="19"/>
      <c r="B468" s="19"/>
      <c r="C468" s="19"/>
      <c r="D468" s="19"/>
      <c r="E468" s="10" t="s">
        <v>71</v>
      </c>
      <c r="F468" s="19"/>
      <c r="G468" s="19"/>
      <c r="H468" s="19"/>
      <c r="I468" s="19"/>
      <c r="J468" s="19">
        <f>SUM(J456:J467)</f>
        <v>12468</v>
      </c>
      <c r="K468" s="19"/>
      <c r="L468" s="19">
        <f t="shared" ref="L468:AB468" si="72">SUM(L456:L467)</f>
        <v>212565.08</v>
      </c>
      <c r="M468" s="19">
        <f t="shared" si="72"/>
        <v>2993.77</v>
      </c>
      <c r="N468" s="19">
        <f t="shared" si="72"/>
        <v>8326.15</v>
      </c>
      <c r="O468" s="19">
        <f t="shared" si="72"/>
        <v>223885</v>
      </c>
      <c r="P468" s="19">
        <f t="shared" si="72"/>
        <v>106346.96</v>
      </c>
      <c r="Q468" s="19">
        <f t="shared" si="72"/>
        <v>1784.44</v>
      </c>
      <c r="R468" s="19">
        <f t="shared" si="72"/>
        <v>5610.6</v>
      </c>
      <c r="S468" s="19">
        <f t="shared" si="72"/>
        <v>113742</v>
      </c>
      <c r="T468" s="19">
        <f t="shared" si="72"/>
        <v>17570</v>
      </c>
      <c r="U468" s="19">
        <f t="shared" si="72"/>
        <v>0</v>
      </c>
      <c r="V468" s="19">
        <f t="shared" si="72"/>
        <v>0</v>
      </c>
      <c r="W468" s="19">
        <f t="shared" si="72"/>
        <v>0</v>
      </c>
      <c r="X468" s="19">
        <f t="shared" si="72"/>
        <v>0</v>
      </c>
      <c r="Y468" s="19">
        <f t="shared" si="72"/>
        <v>318912.04000000004</v>
      </c>
      <c r="Z468" s="19">
        <f t="shared" si="72"/>
        <v>4778.21</v>
      </c>
      <c r="AA468" s="19">
        <f t="shared" si="72"/>
        <v>13936.75</v>
      </c>
      <c r="AB468" s="19">
        <f t="shared" si="72"/>
        <v>337627</v>
      </c>
    </row>
    <row r="469" spans="1:28" s="15" customFormat="1" x14ac:dyDescent="0.25">
      <c r="A469" s="17">
        <v>1</v>
      </c>
      <c r="B469" s="17" t="s">
        <v>738</v>
      </c>
      <c r="C469" s="17" t="s">
        <v>739</v>
      </c>
      <c r="D469" s="17" t="s">
        <v>772</v>
      </c>
      <c r="E469" s="17" t="s">
        <v>773</v>
      </c>
      <c r="F469" s="17" t="s">
        <v>75</v>
      </c>
      <c r="G469" s="17" t="s">
        <v>76</v>
      </c>
      <c r="H469" s="17">
        <v>3221</v>
      </c>
      <c r="I469" s="17">
        <v>3221</v>
      </c>
      <c r="J469" s="17">
        <v>0</v>
      </c>
      <c r="K469" s="17" t="s">
        <v>37</v>
      </c>
      <c r="L469" s="18">
        <v>1788.73</v>
      </c>
      <c r="M469" s="18">
        <v>62.22</v>
      </c>
      <c r="N469" s="18">
        <v>5.05</v>
      </c>
      <c r="O469" s="18">
        <v>1856</v>
      </c>
      <c r="P469" s="18">
        <v>280.77999999999997</v>
      </c>
      <c r="Q469" s="18">
        <v>17.22</v>
      </c>
      <c r="R469" s="18">
        <v>0</v>
      </c>
      <c r="S469" s="18">
        <v>298</v>
      </c>
      <c r="T469" s="18">
        <v>140</v>
      </c>
      <c r="U469" s="18">
        <v>0</v>
      </c>
      <c r="V469" s="18">
        <v>0</v>
      </c>
      <c r="W469" s="18">
        <v>0</v>
      </c>
      <c r="X469" s="18"/>
      <c r="Y469" s="18">
        <v>2069.5100000000002</v>
      </c>
      <c r="Z469" s="18">
        <v>79.44</v>
      </c>
      <c r="AA469" s="18">
        <v>5.05</v>
      </c>
      <c r="AB469" s="18">
        <v>2154</v>
      </c>
    </row>
    <row r="470" spans="1:28" s="15" customFormat="1" x14ac:dyDescent="0.25">
      <c r="A470" s="17">
        <v>2</v>
      </c>
      <c r="B470" s="17" t="s">
        <v>742</v>
      </c>
      <c r="C470" s="17" t="s">
        <v>739</v>
      </c>
      <c r="D470" s="17" t="s">
        <v>774</v>
      </c>
      <c r="E470" s="17" t="s">
        <v>775</v>
      </c>
      <c r="F470" s="17" t="s">
        <v>75</v>
      </c>
      <c r="G470" s="17" t="s">
        <v>76</v>
      </c>
      <c r="H470" s="17">
        <v>7987</v>
      </c>
      <c r="I470" s="17">
        <v>7940</v>
      </c>
      <c r="J470" s="17">
        <v>47</v>
      </c>
      <c r="K470" s="17" t="s">
        <v>37</v>
      </c>
      <c r="L470" s="18">
        <v>2093.1</v>
      </c>
      <c r="M470" s="18">
        <v>34.51</v>
      </c>
      <c r="N470" s="18">
        <v>84.39</v>
      </c>
      <c r="O470" s="18">
        <v>2212</v>
      </c>
      <c r="P470" s="18">
        <v>556.02</v>
      </c>
      <c r="Q470" s="18">
        <v>19.850000000000001</v>
      </c>
      <c r="R470" s="18">
        <v>28.13</v>
      </c>
      <c r="S470" s="18">
        <v>604</v>
      </c>
      <c r="T470" s="18">
        <v>80</v>
      </c>
      <c r="U470" s="18">
        <v>0</v>
      </c>
      <c r="V470" s="18">
        <v>0</v>
      </c>
      <c r="W470" s="18">
        <v>0</v>
      </c>
      <c r="X470" s="18"/>
      <c r="Y470" s="18">
        <v>2649.12</v>
      </c>
      <c r="Z470" s="18">
        <v>54.36</v>
      </c>
      <c r="AA470" s="18">
        <v>112.52</v>
      </c>
      <c r="AB470" s="18">
        <v>2816</v>
      </c>
    </row>
    <row r="471" spans="1:28" s="15" customFormat="1" x14ac:dyDescent="0.25">
      <c r="A471" s="17">
        <v>3</v>
      </c>
      <c r="B471" s="17" t="s">
        <v>753</v>
      </c>
      <c r="C471" s="17" t="s">
        <v>739</v>
      </c>
      <c r="D471" s="17" t="s">
        <v>776</v>
      </c>
      <c r="E471" s="17" t="s">
        <v>777</v>
      </c>
      <c r="F471" s="17" t="s">
        <v>75</v>
      </c>
      <c r="G471" s="17" t="s">
        <v>76</v>
      </c>
      <c r="H471" s="17">
        <v>5261</v>
      </c>
      <c r="I471" s="17">
        <v>5169</v>
      </c>
      <c r="J471" s="17">
        <v>92</v>
      </c>
      <c r="K471" s="17" t="s">
        <v>37</v>
      </c>
      <c r="L471" s="18">
        <v>3743.56</v>
      </c>
      <c r="M471" s="18">
        <v>69.72</v>
      </c>
      <c r="N471" s="18">
        <v>189.72</v>
      </c>
      <c r="O471" s="18">
        <v>4003</v>
      </c>
      <c r="P471" s="18">
        <v>910.13</v>
      </c>
      <c r="Q471" s="18">
        <v>35.81</v>
      </c>
      <c r="R471" s="18">
        <v>55.06</v>
      </c>
      <c r="S471" s="18">
        <v>1001</v>
      </c>
      <c r="T471" s="18">
        <v>490</v>
      </c>
      <c r="U471" s="18">
        <v>0</v>
      </c>
      <c r="V471" s="18">
        <v>0</v>
      </c>
      <c r="W471" s="18">
        <v>0</v>
      </c>
      <c r="X471" s="18"/>
      <c r="Y471" s="18">
        <v>4653.6899999999996</v>
      </c>
      <c r="Z471" s="18">
        <v>105.53</v>
      </c>
      <c r="AA471" s="18">
        <v>244.78</v>
      </c>
      <c r="AB471" s="18">
        <v>5004</v>
      </c>
    </row>
    <row r="472" spans="1:28" s="15" customFormat="1" x14ac:dyDescent="0.25">
      <c r="A472" s="17">
        <v>4</v>
      </c>
      <c r="B472" s="17" t="s">
        <v>738</v>
      </c>
      <c r="C472" s="17" t="s">
        <v>739</v>
      </c>
      <c r="D472" s="17" t="s">
        <v>778</v>
      </c>
      <c r="E472" s="17" t="s">
        <v>779</v>
      </c>
      <c r="F472" s="17" t="s">
        <v>75</v>
      </c>
      <c r="G472" s="17" t="s">
        <v>76</v>
      </c>
      <c r="H472" s="17">
        <v>3196</v>
      </c>
      <c r="I472" s="17">
        <v>3196</v>
      </c>
      <c r="J472" s="17">
        <v>0</v>
      </c>
      <c r="K472" s="17" t="s">
        <v>37</v>
      </c>
      <c r="L472" s="18">
        <v>2318.4699999999998</v>
      </c>
      <c r="M472" s="18">
        <v>40.68</v>
      </c>
      <c r="N472" s="18">
        <v>62.85</v>
      </c>
      <c r="O472" s="18">
        <v>2422</v>
      </c>
      <c r="P472" s="18">
        <v>343.46</v>
      </c>
      <c r="Q472" s="18">
        <v>21.54</v>
      </c>
      <c r="R472" s="18">
        <v>0</v>
      </c>
      <c r="S472" s="18">
        <v>365</v>
      </c>
      <c r="T472" s="18">
        <v>390</v>
      </c>
      <c r="U472" s="18">
        <v>0</v>
      </c>
      <c r="V472" s="18">
        <v>0</v>
      </c>
      <c r="W472" s="18">
        <v>0</v>
      </c>
      <c r="X472" s="18"/>
      <c r="Y472" s="18">
        <v>2661.93</v>
      </c>
      <c r="Z472" s="18">
        <v>62.22</v>
      </c>
      <c r="AA472" s="18">
        <v>62.85</v>
      </c>
      <c r="AB472" s="18">
        <v>2787</v>
      </c>
    </row>
    <row r="473" spans="1:28" s="15" customFormat="1" x14ac:dyDescent="0.25">
      <c r="A473" s="17">
        <v>5</v>
      </c>
      <c r="B473" s="17" t="s">
        <v>738</v>
      </c>
      <c r="C473" s="17" t="s">
        <v>739</v>
      </c>
      <c r="D473" s="17" t="s">
        <v>780</v>
      </c>
      <c r="E473" s="17" t="s">
        <v>781</v>
      </c>
      <c r="F473" s="17" t="s">
        <v>75</v>
      </c>
      <c r="G473" s="17" t="s">
        <v>76</v>
      </c>
      <c r="H473" s="17">
        <v>9289</v>
      </c>
      <c r="I473" s="17">
        <v>9030</v>
      </c>
      <c r="J473" s="17">
        <v>259</v>
      </c>
      <c r="K473" s="17" t="s">
        <v>37</v>
      </c>
      <c r="L473" s="18">
        <v>10359.68</v>
      </c>
      <c r="M473" s="18">
        <v>223.95</v>
      </c>
      <c r="N473" s="18">
        <v>721.37</v>
      </c>
      <c r="O473" s="18">
        <v>11305</v>
      </c>
      <c r="P473" s="18">
        <v>2110.11</v>
      </c>
      <c r="Q473" s="18">
        <v>102.88</v>
      </c>
      <c r="R473" s="18">
        <v>155.01</v>
      </c>
      <c r="S473" s="18">
        <v>2368</v>
      </c>
      <c r="T473" s="18">
        <v>2440</v>
      </c>
      <c r="U473" s="18">
        <v>0</v>
      </c>
      <c r="V473" s="18">
        <v>0</v>
      </c>
      <c r="W473" s="18">
        <v>0</v>
      </c>
      <c r="X473" s="18"/>
      <c r="Y473" s="18">
        <v>12469.79</v>
      </c>
      <c r="Z473" s="18">
        <v>326.83</v>
      </c>
      <c r="AA473" s="18">
        <v>876.38</v>
      </c>
      <c r="AB473" s="18">
        <v>13673</v>
      </c>
    </row>
    <row r="474" spans="1:28" s="15" customFormat="1" x14ac:dyDescent="0.25">
      <c r="A474" s="17">
        <v>6</v>
      </c>
      <c r="B474" s="17" t="s">
        <v>747</v>
      </c>
      <c r="C474" s="17" t="s">
        <v>739</v>
      </c>
      <c r="D474" s="17" t="s">
        <v>782</v>
      </c>
      <c r="E474" s="17" t="s">
        <v>783</v>
      </c>
      <c r="F474" s="17" t="s">
        <v>75</v>
      </c>
      <c r="G474" s="17" t="s">
        <v>76</v>
      </c>
      <c r="H474" s="17">
        <v>7350</v>
      </c>
      <c r="I474" s="17">
        <v>7350</v>
      </c>
      <c r="J474" s="17">
        <v>0</v>
      </c>
      <c r="K474" s="17" t="s">
        <v>302</v>
      </c>
      <c r="L474" s="18">
        <v>944.13</v>
      </c>
      <c r="M474" s="18">
        <v>12.87</v>
      </c>
      <c r="N474" s="18">
        <v>0</v>
      </c>
      <c r="O474" s="18">
        <v>957</v>
      </c>
      <c r="P474" s="18">
        <v>281.56</v>
      </c>
      <c r="Q474" s="18">
        <v>8.44</v>
      </c>
      <c r="R474" s="18">
        <v>0</v>
      </c>
      <c r="S474" s="18">
        <v>290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1225.69</v>
      </c>
      <c r="Z474" s="18">
        <v>21.31</v>
      </c>
      <c r="AA474" s="18">
        <v>0</v>
      </c>
      <c r="AB474" s="18">
        <v>1247</v>
      </c>
    </row>
    <row r="475" spans="1:28" s="15" customFormat="1" x14ac:dyDescent="0.25">
      <c r="A475" s="17">
        <v>7</v>
      </c>
      <c r="B475" s="17" t="s">
        <v>742</v>
      </c>
      <c r="C475" s="17" t="s">
        <v>739</v>
      </c>
      <c r="D475" s="17" t="s">
        <v>784</v>
      </c>
      <c r="E475" s="17" t="s">
        <v>785</v>
      </c>
      <c r="F475" s="17" t="s">
        <v>75</v>
      </c>
      <c r="G475" s="17" t="s">
        <v>76</v>
      </c>
      <c r="H475" s="17">
        <v>5485</v>
      </c>
      <c r="I475" s="17">
        <v>5322</v>
      </c>
      <c r="J475" s="17">
        <v>163</v>
      </c>
      <c r="K475" s="17" t="s">
        <v>37</v>
      </c>
      <c r="L475" s="18">
        <v>5975.49</v>
      </c>
      <c r="M475" s="18">
        <v>125.79</v>
      </c>
      <c r="N475" s="18">
        <v>366.72</v>
      </c>
      <c r="O475" s="18">
        <v>6468</v>
      </c>
      <c r="P475" s="18">
        <v>1419.93</v>
      </c>
      <c r="Q475" s="18">
        <v>57.51</v>
      </c>
      <c r="R475" s="18">
        <v>97.56</v>
      </c>
      <c r="S475" s="18">
        <v>1575</v>
      </c>
      <c r="T475" s="18">
        <v>540</v>
      </c>
      <c r="U475" s="18">
        <v>0</v>
      </c>
      <c r="V475" s="18">
        <v>0</v>
      </c>
      <c r="W475" s="18">
        <v>0</v>
      </c>
      <c r="X475" s="18"/>
      <c r="Y475" s="18">
        <v>7395.42</v>
      </c>
      <c r="Z475" s="18">
        <v>183.3</v>
      </c>
      <c r="AA475" s="18">
        <v>464.28</v>
      </c>
      <c r="AB475" s="18">
        <v>8043</v>
      </c>
    </row>
    <row r="476" spans="1:28" s="15" customFormat="1" x14ac:dyDescent="0.25">
      <c r="A476" s="17">
        <v>8</v>
      </c>
      <c r="B476" s="17" t="s">
        <v>747</v>
      </c>
      <c r="C476" s="17" t="s">
        <v>739</v>
      </c>
      <c r="D476" s="17" t="s">
        <v>786</v>
      </c>
      <c r="E476" s="17" t="s">
        <v>787</v>
      </c>
      <c r="F476" s="17" t="s">
        <v>75</v>
      </c>
      <c r="G476" s="17" t="s">
        <v>76</v>
      </c>
      <c r="H476" s="17">
        <v>8834</v>
      </c>
      <c r="I476" s="17">
        <v>8800</v>
      </c>
      <c r="J476" s="17">
        <v>34</v>
      </c>
      <c r="K476" s="17" t="s">
        <v>37</v>
      </c>
      <c r="L476" s="18">
        <v>1869.95</v>
      </c>
      <c r="M476" s="18">
        <v>28.85</v>
      </c>
      <c r="N476" s="18">
        <v>77.2</v>
      </c>
      <c r="O476" s="18">
        <v>1976</v>
      </c>
      <c r="P476" s="18">
        <v>462.93</v>
      </c>
      <c r="Q476" s="18">
        <v>17.72</v>
      </c>
      <c r="R476" s="18">
        <v>20.350000000000001</v>
      </c>
      <c r="S476" s="18">
        <v>501</v>
      </c>
      <c r="T476" s="18">
        <v>60</v>
      </c>
      <c r="U476" s="18">
        <v>0</v>
      </c>
      <c r="V476" s="18">
        <v>0</v>
      </c>
      <c r="W476" s="18">
        <v>0</v>
      </c>
      <c r="X476" s="18"/>
      <c r="Y476" s="18">
        <v>2332.88</v>
      </c>
      <c r="Z476" s="18">
        <v>46.57</v>
      </c>
      <c r="AA476" s="18">
        <v>97.55</v>
      </c>
      <c r="AB476" s="18">
        <v>2477</v>
      </c>
    </row>
    <row r="477" spans="1:28" s="15" customFormat="1" x14ac:dyDescent="0.25">
      <c r="A477" s="17">
        <v>9</v>
      </c>
      <c r="B477" s="17" t="s">
        <v>753</v>
      </c>
      <c r="C477" s="17" t="s">
        <v>739</v>
      </c>
      <c r="D477" s="17" t="s">
        <v>788</v>
      </c>
      <c r="E477" s="17" t="s">
        <v>789</v>
      </c>
      <c r="F477" s="17" t="s">
        <v>75</v>
      </c>
      <c r="G477" s="17" t="s">
        <v>76</v>
      </c>
      <c r="H477" s="17">
        <v>5280</v>
      </c>
      <c r="I477" s="17">
        <v>5128</v>
      </c>
      <c r="J477" s="17">
        <v>152</v>
      </c>
      <c r="K477" s="17" t="s">
        <v>37</v>
      </c>
      <c r="L477" s="18">
        <v>3908.96</v>
      </c>
      <c r="M477" s="18">
        <v>91.06</v>
      </c>
      <c r="N477" s="18">
        <v>193.98</v>
      </c>
      <c r="O477" s="18">
        <v>4194</v>
      </c>
      <c r="P477" s="18">
        <v>1341.55</v>
      </c>
      <c r="Q477" s="18">
        <v>34.479999999999997</v>
      </c>
      <c r="R477" s="18">
        <v>90.97</v>
      </c>
      <c r="S477" s="18">
        <v>1467</v>
      </c>
      <c r="T477" s="18">
        <v>640</v>
      </c>
      <c r="U477" s="18">
        <v>0</v>
      </c>
      <c r="V477" s="18">
        <v>0</v>
      </c>
      <c r="W477" s="18">
        <v>0</v>
      </c>
      <c r="X477" s="18"/>
      <c r="Y477" s="18">
        <v>5250.51</v>
      </c>
      <c r="Z477" s="18">
        <v>125.54</v>
      </c>
      <c r="AA477" s="18">
        <v>284.95</v>
      </c>
      <c r="AB477" s="18">
        <v>5661</v>
      </c>
    </row>
    <row r="478" spans="1:28" s="15" customFormat="1" x14ac:dyDescent="0.25">
      <c r="A478" s="17">
        <v>10</v>
      </c>
      <c r="B478" s="17" t="s">
        <v>747</v>
      </c>
      <c r="C478" s="17" t="s">
        <v>739</v>
      </c>
      <c r="D478" s="17" t="s">
        <v>790</v>
      </c>
      <c r="E478" s="17" t="s">
        <v>791</v>
      </c>
      <c r="F478" s="17" t="s">
        <v>75</v>
      </c>
      <c r="G478" s="17" t="s">
        <v>792</v>
      </c>
      <c r="H478" s="17">
        <v>19560</v>
      </c>
      <c r="I478" s="17">
        <v>19364</v>
      </c>
      <c r="J478" s="17">
        <v>196</v>
      </c>
      <c r="K478" s="17" t="s">
        <v>37</v>
      </c>
      <c r="L478" s="18">
        <v>6563.07</v>
      </c>
      <c r="M478" s="18">
        <v>94.89</v>
      </c>
      <c r="N478" s="18">
        <v>462.04</v>
      </c>
      <c r="O478" s="18">
        <v>7120</v>
      </c>
      <c r="P478" s="18">
        <v>1531.94</v>
      </c>
      <c r="Q478" s="18">
        <v>62.75</v>
      </c>
      <c r="R478" s="18">
        <v>117.31</v>
      </c>
      <c r="S478" s="18">
        <v>1712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8095.01</v>
      </c>
      <c r="Z478" s="18">
        <v>157.63999999999999</v>
      </c>
      <c r="AA478" s="18">
        <v>579.35</v>
      </c>
      <c r="AB478" s="18">
        <v>8832</v>
      </c>
    </row>
    <row r="479" spans="1:28" s="15" customFormat="1" x14ac:dyDescent="0.25">
      <c r="A479" s="17">
        <v>11</v>
      </c>
      <c r="B479" s="17" t="s">
        <v>742</v>
      </c>
      <c r="C479" s="17" t="s">
        <v>739</v>
      </c>
      <c r="D479" s="17" t="s">
        <v>793</v>
      </c>
      <c r="E479" s="17" t="s">
        <v>794</v>
      </c>
      <c r="F479" s="17" t="s">
        <v>75</v>
      </c>
      <c r="G479" s="17" t="s">
        <v>76</v>
      </c>
      <c r="H479" s="17">
        <v>6590</v>
      </c>
      <c r="I479" s="17">
        <v>6525</v>
      </c>
      <c r="J479" s="17">
        <v>65</v>
      </c>
      <c r="K479" s="17" t="s">
        <v>37</v>
      </c>
      <c r="L479" s="18">
        <v>2681.27</v>
      </c>
      <c r="M479" s="18">
        <v>46.26</v>
      </c>
      <c r="N479" s="18">
        <v>127.47</v>
      </c>
      <c r="O479" s="18">
        <v>2855</v>
      </c>
      <c r="P479" s="18">
        <v>685.89</v>
      </c>
      <c r="Q479" s="18">
        <v>25.21</v>
      </c>
      <c r="R479" s="18">
        <v>38.9</v>
      </c>
      <c r="S479" s="18">
        <v>750</v>
      </c>
      <c r="T479" s="18">
        <v>280</v>
      </c>
      <c r="U479" s="18">
        <v>0</v>
      </c>
      <c r="V479" s="18">
        <v>0</v>
      </c>
      <c r="W479" s="18">
        <v>0</v>
      </c>
      <c r="X479" s="18"/>
      <c r="Y479" s="18">
        <v>3367.16</v>
      </c>
      <c r="Z479" s="18">
        <v>71.47</v>
      </c>
      <c r="AA479" s="18">
        <v>166.37</v>
      </c>
      <c r="AB479" s="18">
        <v>3605</v>
      </c>
    </row>
    <row r="480" spans="1:28" s="15" customFormat="1" x14ac:dyDescent="0.25">
      <c r="A480" s="17">
        <v>12</v>
      </c>
      <c r="B480" s="17" t="s">
        <v>742</v>
      </c>
      <c r="C480" s="17" t="s">
        <v>739</v>
      </c>
      <c r="D480" s="17" t="s">
        <v>795</v>
      </c>
      <c r="E480" s="17" t="s">
        <v>796</v>
      </c>
      <c r="F480" s="17" t="s">
        <v>75</v>
      </c>
      <c r="G480" s="17" t="s">
        <v>76</v>
      </c>
      <c r="H480" s="17">
        <v>3573</v>
      </c>
      <c r="I480" s="17">
        <v>3506</v>
      </c>
      <c r="J480" s="17">
        <v>67</v>
      </c>
      <c r="K480" s="17" t="s">
        <v>37</v>
      </c>
      <c r="L480" s="18">
        <v>2570.75</v>
      </c>
      <c r="M480" s="18">
        <v>42.94</v>
      </c>
      <c r="N480" s="18">
        <v>117.31</v>
      </c>
      <c r="O480" s="18">
        <v>2731</v>
      </c>
      <c r="P480" s="18">
        <v>699.79</v>
      </c>
      <c r="Q480" s="18">
        <v>24.11</v>
      </c>
      <c r="R480" s="18">
        <v>40.1</v>
      </c>
      <c r="S480" s="18">
        <v>764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3270.54</v>
      </c>
      <c r="Z480" s="18">
        <v>67.05</v>
      </c>
      <c r="AA480" s="18">
        <v>157.41</v>
      </c>
      <c r="AB480" s="18">
        <v>3495</v>
      </c>
    </row>
    <row r="481" spans="1:28" s="15" customFormat="1" x14ac:dyDescent="0.25">
      <c r="A481" s="17">
        <v>13</v>
      </c>
      <c r="B481" s="17" t="s">
        <v>753</v>
      </c>
      <c r="C481" s="17" t="s">
        <v>739</v>
      </c>
      <c r="D481" s="17" t="s">
        <v>797</v>
      </c>
      <c r="E481" s="17" t="s">
        <v>798</v>
      </c>
      <c r="F481" s="17" t="s">
        <v>75</v>
      </c>
      <c r="G481" s="17" t="s">
        <v>76</v>
      </c>
      <c r="H481" s="17">
        <v>3809</v>
      </c>
      <c r="I481" s="17">
        <v>3760</v>
      </c>
      <c r="J481" s="17">
        <v>49</v>
      </c>
      <c r="K481" s="17" t="s">
        <v>37</v>
      </c>
      <c r="L481" s="18">
        <v>1134.48</v>
      </c>
      <c r="M481" s="18">
        <v>19.52</v>
      </c>
      <c r="N481" s="18">
        <v>3</v>
      </c>
      <c r="O481" s="18">
        <v>1157</v>
      </c>
      <c r="P481" s="18">
        <v>633.30999999999995</v>
      </c>
      <c r="Q481" s="18">
        <v>10.36</v>
      </c>
      <c r="R481" s="18">
        <v>29.33</v>
      </c>
      <c r="S481" s="18">
        <v>673</v>
      </c>
      <c r="T481" s="18">
        <v>2010</v>
      </c>
      <c r="U481" s="18">
        <v>0</v>
      </c>
      <c r="V481" s="18">
        <v>0</v>
      </c>
      <c r="W481" s="18">
        <v>0</v>
      </c>
      <c r="X481" s="18"/>
      <c r="Y481" s="18">
        <v>1767.79</v>
      </c>
      <c r="Z481" s="18">
        <v>29.88</v>
      </c>
      <c r="AA481" s="18">
        <v>32.33</v>
      </c>
      <c r="AB481" s="18">
        <v>1830</v>
      </c>
    </row>
    <row r="482" spans="1:28" s="15" customFormat="1" x14ac:dyDescent="0.25">
      <c r="A482" s="17">
        <v>14</v>
      </c>
      <c r="B482" s="17" t="s">
        <v>747</v>
      </c>
      <c r="C482" s="17" t="s">
        <v>739</v>
      </c>
      <c r="D482" s="17" t="s">
        <v>799</v>
      </c>
      <c r="E482" s="17" t="s">
        <v>800</v>
      </c>
      <c r="F482" s="17" t="s">
        <v>75</v>
      </c>
      <c r="G482" s="17" t="s">
        <v>801</v>
      </c>
      <c r="H482" s="17">
        <v>0</v>
      </c>
      <c r="I482" s="17">
        <v>0</v>
      </c>
      <c r="J482" s="17">
        <v>220</v>
      </c>
      <c r="K482" s="17" t="s">
        <v>107</v>
      </c>
      <c r="L482" s="18">
        <v>8495.36</v>
      </c>
      <c r="M482" s="18">
        <v>169.84</v>
      </c>
      <c r="N482" s="18">
        <v>478.8</v>
      </c>
      <c r="O482" s="18">
        <v>9144</v>
      </c>
      <c r="P482" s="18">
        <v>1704.16</v>
      </c>
      <c r="Q482" s="18">
        <v>84.17</v>
      </c>
      <c r="R482" s="18">
        <v>131.66999999999999</v>
      </c>
      <c r="S482" s="18">
        <v>1920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10199.52</v>
      </c>
      <c r="Z482" s="18">
        <v>254.01</v>
      </c>
      <c r="AA482" s="18">
        <v>610.47</v>
      </c>
      <c r="AB482" s="18">
        <v>11064</v>
      </c>
    </row>
    <row r="483" spans="1:28" s="15" customFormat="1" x14ac:dyDescent="0.25">
      <c r="A483" s="17">
        <v>15</v>
      </c>
      <c r="B483" s="17" t="s">
        <v>753</v>
      </c>
      <c r="C483" s="17" t="s">
        <v>739</v>
      </c>
      <c r="D483" s="17" t="s">
        <v>802</v>
      </c>
      <c r="E483" s="17" t="s">
        <v>803</v>
      </c>
      <c r="F483" s="17" t="s">
        <v>75</v>
      </c>
      <c r="G483" s="17" t="s">
        <v>804</v>
      </c>
      <c r="H483" s="17">
        <v>0</v>
      </c>
      <c r="I483" s="17">
        <v>0</v>
      </c>
      <c r="J483" s="17">
        <v>233</v>
      </c>
      <c r="K483" s="17" t="s">
        <v>107</v>
      </c>
      <c r="L483" s="18">
        <v>8661.7800000000007</v>
      </c>
      <c r="M483" s="18">
        <v>169.86</v>
      </c>
      <c r="N483" s="18">
        <v>494.36</v>
      </c>
      <c r="O483" s="18">
        <v>9326</v>
      </c>
      <c r="P483" s="18">
        <v>1797.98</v>
      </c>
      <c r="Q483" s="18">
        <v>85.57</v>
      </c>
      <c r="R483" s="18">
        <v>139.44999999999999</v>
      </c>
      <c r="S483" s="18">
        <v>2023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10459.76</v>
      </c>
      <c r="Z483" s="18">
        <v>255.43</v>
      </c>
      <c r="AA483" s="18">
        <v>633.80999999999995</v>
      </c>
      <c r="AB483" s="18">
        <v>11349</v>
      </c>
    </row>
    <row r="484" spans="1:28" s="15" customFormat="1" x14ac:dyDescent="0.25">
      <c r="A484" s="17">
        <v>16</v>
      </c>
      <c r="B484" s="17" t="s">
        <v>738</v>
      </c>
      <c r="C484" s="17" t="s">
        <v>739</v>
      </c>
      <c r="D484" s="17" t="s">
        <v>805</v>
      </c>
      <c r="E484" s="17" t="s">
        <v>806</v>
      </c>
      <c r="F484" s="17" t="s">
        <v>75</v>
      </c>
      <c r="G484" s="17" t="s">
        <v>807</v>
      </c>
      <c r="H484" s="17">
        <v>0</v>
      </c>
      <c r="I484" s="17">
        <v>0</v>
      </c>
      <c r="J484" s="17">
        <v>181</v>
      </c>
      <c r="K484" s="17" t="s">
        <v>107</v>
      </c>
      <c r="L484" s="18">
        <v>7933.08</v>
      </c>
      <c r="M484" s="18">
        <v>167.8</v>
      </c>
      <c r="N484" s="18">
        <v>432.12</v>
      </c>
      <c r="O484" s="18">
        <v>8533</v>
      </c>
      <c r="P484" s="18">
        <v>1424.38</v>
      </c>
      <c r="Q484" s="18">
        <v>79.290000000000006</v>
      </c>
      <c r="R484" s="18">
        <v>108.33</v>
      </c>
      <c r="S484" s="18">
        <v>1612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9357.4599999999991</v>
      </c>
      <c r="Z484" s="18">
        <v>247.09</v>
      </c>
      <c r="AA484" s="18">
        <v>540.45000000000005</v>
      </c>
      <c r="AB484" s="18">
        <v>10145</v>
      </c>
    </row>
    <row r="485" spans="1:28" s="15" customFormat="1" x14ac:dyDescent="0.25">
      <c r="A485" s="17">
        <v>17</v>
      </c>
      <c r="B485" s="17" t="s">
        <v>742</v>
      </c>
      <c r="C485" s="17" t="s">
        <v>739</v>
      </c>
      <c r="D485" s="17" t="s">
        <v>808</v>
      </c>
      <c r="E485" s="17" t="s">
        <v>809</v>
      </c>
      <c r="F485" s="17" t="s">
        <v>75</v>
      </c>
      <c r="G485" s="17" t="s">
        <v>810</v>
      </c>
      <c r="H485" s="17">
        <v>0</v>
      </c>
      <c r="I485" s="17">
        <v>0</v>
      </c>
      <c r="J485" s="17">
        <v>415</v>
      </c>
      <c r="K485" s="17" t="s">
        <v>107</v>
      </c>
      <c r="L485" s="18">
        <v>11792.27</v>
      </c>
      <c r="M485" s="18">
        <v>199.51</v>
      </c>
      <c r="N485" s="18">
        <v>712.22</v>
      </c>
      <c r="O485" s="18">
        <v>12704</v>
      </c>
      <c r="P485" s="18">
        <v>3136.19</v>
      </c>
      <c r="Q485" s="18">
        <v>113.43</v>
      </c>
      <c r="R485" s="18">
        <v>248.38</v>
      </c>
      <c r="S485" s="18">
        <v>3498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14928.46</v>
      </c>
      <c r="Z485" s="18">
        <v>312.94</v>
      </c>
      <c r="AA485" s="18">
        <v>960.6</v>
      </c>
      <c r="AB485" s="18">
        <v>16202</v>
      </c>
    </row>
    <row r="486" spans="1:28" s="12" customFormat="1" x14ac:dyDescent="0.25">
      <c r="A486" s="10"/>
      <c r="B486" s="10"/>
      <c r="C486" s="10"/>
      <c r="D486" s="10"/>
      <c r="E486" s="10" t="s">
        <v>71</v>
      </c>
      <c r="F486" s="10"/>
      <c r="G486" s="10"/>
      <c r="H486" s="10"/>
      <c r="I486" s="10"/>
      <c r="J486" s="11">
        <f>SUM(J469:J485)</f>
        <v>2173</v>
      </c>
      <c r="K486" s="10"/>
      <c r="L486" s="11">
        <f t="shared" ref="L486:AB486" si="73">SUM(L469:L485)</f>
        <v>82834.13</v>
      </c>
      <c r="M486" s="11">
        <f t="shared" si="73"/>
        <v>1600.27</v>
      </c>
      <c r="N486" s="11">
        <f t="shared" si="73"/>
        <v>4528.6000000000004</v>
      </c>
      <c r="O486" s="11">
        <f t="shared" si="73"/>
        <v>88963</v>
      </c>
      <c r="P486" s="11">
        <f t="shared" si="73"/>
        <v>19320.109999999997</v>
      </c>
      <c r="Q486" s="11">
        <f t="shared" si="73"/>
        <v>800.34000000000015</v>
      </c>
      <c r="R486" s="11">
        <f t="shared" si="73"/>
        <v>1300.5500000000002</v>
      </c>
      <c r="S486" s="11">
        <f t="shared" si="73"/>
        <v>21421</v>
      </c>
      <c r="T486" s="11">
        <f t="shared" si="73"/>
        <v>7070</v>
      </c>
      <c r="U486" s="11">
        <f t="shared" si="73"/>
        <v>0</v>
      </c>
      <c r="V486" s="11">
        <f t="shared" si="73"/>
        <v>0</v>
      </c>
      <c r="W486" s="11">
        <f t="shared" si="73"/>
        <v>0</v>
      </c>
      <c r="X486" s="11">
        <f t="shared" si="73"/>
        <v>0</v>
      </c>
      <c r="Y486" s="11">
        <f t="shared" si="73"/>
        <v>102154.23999999999</v>
      </c>
      <c r="Z486" s="11">
        <f t="shared" si="73"/>
        <v>2400.61</v>
      </c>
      <c r="AA486" s="11">
        <f t="shared" si="73"/>
        <v>5829.1499999999987</v>
      </c>
      <c r="AB486" s="11">
        <f t="shared" si="73"/>
        <v>110384</v>
      </c>
    </row>
    <row r="487" spans="1:28" s="12" customFormat="1" x14ac:dyDescent="0.25">
      <c r="A487" s="10"/>
      <c r="B487" s="10"/>
      <c r="C487" s="10"/>
      <c r="D487" s="10"/>
      <c r="E487" s="10" t="s">
        <v>119</v>
      </c>
      <c r="F487" s="10"/>
      <c r="G487" s="10"/>
      <c r="H487" s="10"/>
      <c r="I487" s="10"/>
      <c r="J487" s="11">
        <f>J486+J468</f>
        <v>14641</v>
      </c>
      <c r="K487" s="11"/>
      <c r="L487" s="11">
        <f t="shared" ref="L487:AB487" si="74">L486+L468</f>
        <v>295399.20999999996</v>
      </c>
      <c r="M487" s="11">
        <f t="shared" si="74"/>
        <v>4594.04</v>
      </c>
      <c r="N487" s="11">
        <f t="shared" si="74"/>
        <v>12854.75</v>
      </c>
      <c r="O487" s="11">
        <f t="shared" si="74"/>
        <v>312848</v>
      </c>
      <c r="P487" s="11">
        <f t="shared" si="74"/>
        <v>125667.07</v>
      </c>
      <c r="Q487" s="11">
        <f t="shared" si="74"/>
        <v>2584.7800000000002</v>
      </c>
      <c r="R487" s="11">
        <f t="shared" si="74"/>
        <v>6911.1500000000005</v>
      </c>
      <c r="S487" s="11">
        <f t="shared" si="74"/>
        <v>135163</v>
      </c>
      <c r="T487" s="11">
        <f t="shared" si="74"/>
        <v>24640</v>
      </c>
      <c r="U487" s="11">
        <f t="shared" si="74"/>
        <v>0</v>
      </c>
      <c r="V487" s="11">
        <f t="shared" si="74"/>
        <v>0</v>
      </c>
      <c r="W487" s="11">
        <f t="shared" si="74"/>
        <v>0</v>
      </c>
      <c r="X487" s="11">
        <f t="shared" si="74"/>
        <v>0</v>
      </c>
      <c r="Y487" s="11">
        <f t="shared" si="74"/>
        <v>421066.28</v>
      </c>
      <c r="Z487" s="11">
        <f t="shared" si="74"/>
        <v>7178.82</v>
      </c>
      <c r="AA487" s="11">
        <f t="shared" si="74"/>
        <v>19765.899999999998</v>
      </c>
      <c r="AB487" s="11">
        <f t="shared" si="74"/>
        <v>448011</v>
      </c>
    </row>
    <row r="488" spans="1:28" s="12" customForma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</row>
    <row r="489" spans="1:28" s="12" customForma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</row>
    <row r="490" spans="1:28" ht="18" customHeight="1" x14ac:dyDescent="0.25">
      <c r="O490" s="34"/>
    </row>
    <row r="491" spans="1:28" ht="18" customHeight="1" x14ac:dyDescent="0.25"/>
    <row r="494" spans="1:28" ht="15.75" x14ac:dyDescent="0.25">
      <c r="E494" s="13" t="s">
        <v>120</v>
      </c>
      <c r="G494" s="14"/>
      <c r="H494" s="14"/>
      <c r="I494" s="14"/>
      <c r="J494" s="14"/>
      <c r="K494" s="14"/>
      <c r="L494" s="13" t="s">
        <v>122</v>
      </c>
      <c r="M494" s="13"/>
      <c r="O494" s="14"/>
      <c r="Q494" s="14"/>
      <c r="R494" s="13" t="s">
        <v>121</v>
      </c>
      <c r="T494" s="14"/>
      <c r="U494" s="14"/>
      <c r="W494" s="14"/>
      <c r="X494" s="14"/>
      <c r="Y494" s="13" t="s">
        <v>123</v>
      </c>
      <c r="Z494" s="14"/>
      <c r="AA494" s="14"/>
      <c r="AB494" s="14"/>
    </row>
    <row r="495" spans="1:28" ht="15.75" x14ac:dyDescent="0.25">
      <c r="E495" s="13" t="s">
        <v>124</v>
      </c>
      <c r="G495" s="14"/>
      <c r="H495" s="14"/>
      <c r="I495" s="14"/>
      <c r="J495" s="14"/>
      <c r="K495" s="14"/>
      <c r="L495" s="13" t="s">
        <v>124</v>
      </c>
      <c r="M495" s="13"/>
      <c r="O495" s="14"/>
      <c r="Q495" s="14"/>
      <c r="R495" s="13" t="s">
        <v>124</v>
      </c>
      <c r="T495" s="14"/>
      <c r="U495" s="14"/>
      <c r="W495" s="14"/>
      <c r="X495" s="14"/>
      <c r="Y495" s="13" t="s">
        <v>124</v>
      </c>
      <c r="Z495" s="14"/>
      <c r="AA495" s="14"/>
      <c r="AB495" s="14"/>
    </row>
    <row r="497" spans="1:31" ht="32.25" customHeight="1" x14ac:dyDescent="0.55000000000000004">
      <c r="A497" s="75" t="s">
        <v>0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1"/>
      <c r="AD497" s="1"/>
      <c r="AE497" s="1"/>
    </row>
    <row r="498" spans="1:31" ht="21.75" customHeight="1" x14ac:dyDescent="0.4">
      <c r="A498" s="76" t="s">
        <v>1711</v>
      </c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2"/>
      <c r="AD498" s="2"/>
      <c r="AE498" s="2"/>
    </row>
    <row r="499" spans="1:31" s="5" customFormat="1" ht="20.25" customHeight="1" x14ac:dyDescent="0.35">
      <c r="A499" s="3" t="s">
        <v>1</v>
      </c>
      <c r="B499" s="4"/>
      <c r="C499" s="3"/>
      <c r="D499" s="3"/>
      <c r="F499" s="3" t="s">
        <v>811</v>
      </c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s="7" customFormat="1" ht="90" x14ac:dyDescent="0.25">
      <c r="A500" s="6" t="s">
        <v>3</v>
      </c>
      <c r="B500" s="6" t="s">
        <v>4</v>
      </c>
      <c r="C500" s="6" t="s">
        <v>5</v>
      </c>
      <c r="D500" s="6" t="s">
        <v>6</v>
      </c>
      <c r="E500" s="6" t="s">
        <v>7</v>
      </c>
      <c r="F500" s="6" t="s">
        <v>8</v>
      </c>
      <c r="G500" s="6" t="s">
        <v>9</v>
      </c>
      <c r="H500" s="6" t="s">
        <v>10</v>
      </c>
      <c r="I500" s="6" t="s">
        <v>11</v>
      </c>
      <c r="J500" s="6" t="s">
        <v>12</v>
      </c>
      <c r="K500" s="6" t="s">
        <v>13</v>
      </c>
      <c r="L500" s="6" t="s">
        <v>14</v>
      </c>
      <c r="M500" s="6" t="s">
        <v>15</v>
      </c>
      <c r="N500" s="6" t="s">
        <v>16</v>
      </c>
      <c r="O500" s="6" t="s">
        <v>17</v>
      </c>
      <c r="P500" s="6" t="s">
        <v>18</v>
      </c>
      <c r="Q500" s="6" t="s">
        <v>19</v>
      </c>
      <c r="R500" s="6" t="s">
        <v>20</v>
      </c>
      <c r="S500" s="6" t="s">
        <v>21</v>
      </c>
      <c r="T500" s="6" t="s">
        <v>22</v>
      </c>
      <c r="U500" s="6" t="s">
        <v>23</v>
      </c>
      <c r="V500" s="6" t="s">
        <v>24</v>
      </c>
      <c r="W500" s="6" t="s">
        <v>25</v>
      </c>
      <c r="X500" s="6" t="s">
        <v>26</v>
      </c>
      <c r="Y500" s="6" t="s">
        <v>27</v>
      </c>
      <c r="Z500" s="6" t="s">
        <v>28</v>
      </c>
      <c r="AA500" s="6" t="s">
        <v>29</v>
      </c>
      <c r="AB500" s="6" t="s">
        <v>30</v>
      </c>
    </row>
    <row r="501" spans="1:31" s="15" customFormat="1" x14ac:dyDescent="0.25">
      <c r="A501" s="17">
        <v>1</v>
      </c>
      <c r="B501" s="17" t="s">
        <v>738</v>
      </c>
      <c r="C501" s="17" t="s">
        <v>739</v>
      </c>
      <c r="D501" s="17" t="s">
        <v>740</v>
      </c>
      <c r="E501" s="17" t="s">
        <v>741</v>
      </c>
      <c r="F501" s="17" t="s">
        <v>35</v>
      </c>
      <c r="G501" s="17" t="s">
        <v>668</v>
      </c>
      <c r="H501" s="17">
        <v>23251</v>
      </c>
      <c r="I501" s="17">
        <v>23251</v>
      </c>
      <c r="J501" s="17">
        <v>0</v>
      </c>
      <c r="K501" s="17" t="s">
        <v>37</v>
      </c>
      <c r="L501" s="18">
        <v>2873.52</v>
      </c>
      <c r="M501" s="18">
        <v>62.48</v>
      </c>
      <c r="N501" s="18">
        <v>0</v>
      </c>
      <c r="O501" s="18">
        <v>2936</v>
      </c>
      <c r="P501" s="18">
        <v>549.83000000000004</v>
      </c>
      <c r="Q501" s="18">
        <v>26.17</v>
      </c>
      <c r="R501" s="18">
        <v>0</v>
      </c>
      <c r="S501" s="18">
        <v>576</v>
      </c>
      <c r="T501" s="18">
        <v>0</v>
      </c>
      <c r="U501" s="18">
        <v>0</v>
      </c>
      <c r="V501" s="18">
        <v>0</v>
      </c>
      <c r="W501" s="18">
        <v>0</v>
      </c>
      <c r="X501" s="18"/>
      <c r="Y501" s="18">
        <v>3423.35</v>
      </c>
      <c r="Z501" s="18">
        <v>88.65</v>
      </c>
      <c r="AA501" s="18">
        <v>0</v>
      </c>
      <c r="AB501" s="18">
        <v>3512</v>
      </c>
      <c r="AD501" s="7"/>
    </row>
    <row r="502" spans="1:31" s="15" customFormat="1" x14ac:dyDescent="0.25">
      <c r="A502" s="17">
        <v>2</v>
      </c>
      <c r="B502" s="17" t="s">
        <v>742</v>
      </c>
      <c r="C502" s="17" t="s">
        <v>739</v>
      </c>
      <c r="D502" s="17" t="s">
        <v>743</v>
      </c>
      <c r="E502" s="17" t="s">
        <v>744</v>
      </c>
      <c r="F502" s="17" t="s">
        <v>35</v>
      </c>
      <c r="G502" s="17" t="s">
        <v>668</v>
      </c>
      <c r="H502" s="17">
        <v>25082</v>
      </c>
      <c r="I502" s="17">
        <v>22856</v>
      </c>
      <c r="J502" s="17">
        <v>2226</v>
      </c>
      <c r="K502" s="17" t="s">
        <v>37</v>
      </c>
      <c r="L502" s="18">
        <v>24500.22</v>
      </c>
      <c r="M502" s="18">
        <v>629.28</v>
      </c>
      <c r="N502" s="18">
        <v>1381.5</v>
      </c>
      <c r="O502" s="18">
        <v>26511</v>
      </c>
      <c r="P502" s="18">
        <v>13794.67</v>
      </c>
      <c r="Q502" s="18">
        <v>248.63</v>
      </c>
      <c r="R502" s="18">
        <v>1001.7</v>
      </c>
      <c r="S502" s="18">
        <v>15045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38294.89</v>
      </c>
      <c r="Z502" s="18">
        <v>877.91</v>
      </c>
      <c r="AA502" s="18">
        <v>2383.1999999999998</v>
      </c>
      <c r="AB502" s="18">
        <v>41556</v>
      </c>
      <c r="AD502" s="7"/>
    </row>
    <row r="503" spans="1:31" s="15" customFormat="1" x14ac:dyDescent="0.25">
      <c r="A503" s="17">
        <v>3</v>
      </c>
      <c r="B503" s="17" t="s">
        <v>742</v>
      </c>
      <c r="C503" s="17" t="s">
        <v>739</v>
      </c>
      <c r="D503" s="17" t="s">
        <v>745</v>
      </c>
      <c r="E503" s="17" t="s">
        <v>746</v>
      </c>
      <c r="F503" s="17" t="s">
        <v>35</v>
      </c>
      <c r="G503" s="17" t="s">
        <v>137</v>
      </c>
      <c r="H503" s="17">
        <v>16579</v>
      </c>
      <c r="I503" s="17">
        <v>16579</v>
      </c>
      <c r="J503" s="17">
        <v>0</v>
      </c>
      <c r="K503" s="17" t="s">
        <v>302</v>
      </c>
      <c r="L503" s="18">
        <v>2583.58</v>
      </c>
      <c r="M503" s="18">
        <v>49.42</v>
      </c>
      <c r="N503" s="18">
        <v>0</v>
      </c>
      <c r="O503" s="18">
        <v>2633</v>
      </c>
      <c r="P503" s="18">
        <v>549.73</v>
      </c>
      <c r="Q503" s="18">
        <v>23.27</v>
      </c>
      <c r="R503" s="18">
        <v>0</v>
      </c>
      <c r="S503" s="18">
        <v>573</v>
      </c>
      <c r="T503" s="18">
        <v>0</v>
      </c>
      <c r="U503" s="18">
        <v>0</v>
      </c>
      <c r="V503" s="18">
        <v>0</v>
      </c>
      <c r="W503" s="18">
        <v>0</v>
      </c>
      <c r="X503" s="18"/>
      <c r="Y503" s="18">
        <v>3133.31</v>
      </c>
      <c r="Z503" s="18">
        <v>72.69</v>
      </c>
      <c r="AA503" s="18">
        <v>0</v>
      </c>
      <c r="AB503" s="18">
        <v>3206</v>
      </c>
      <c r="AD503" s="7"/>
    </row>
    <row r="504" spans="1:31" s="15" customFormat="1" x14ac:dyDescent="0.25">
      <c r="A504" s="17">
        <v>4</v>
      </c>
      <c r="B504" s="17" t="s">
        <v>747</v>
      </c>
      <c r="C504" s="17" t="s">
        <v>739</v>
      </c>
      <c r="D504" s="17" t="s">
        <v>748</v>
      </c>
      <c r="E504" s="17" t="s">
        <v>749</v>
      </c>
      <c r="F504" s="17" t="s">
        <v>35</v>
      </c>
      <c r="G504" s="17" t="s">
        <v>750</v>
      </c>
      <c r="H504" s="17">
        <v>88622</v>
      </c>
      <c r="I504" s="17">
        <v>87792</v>
      </c>
      <c r="J504" s="17">
        <v>830</v>
      </c>
      <c r="K504" s="17" t="s">
        <v>37</v>
      </c>
      <c r="L504" s="18">
        <v>20007.580000000002</v>
      </c>
      <c r="M504" s="18">
        <v>282.27</v>
      </c>
      <c r="N504" s="18">
        <v>804.15</v>
      </c>
      <c r="O504" s="18">
        <v>21094</v>
      </c>
      <c r="P504" s="18">
        <v>6075.09</v>
      </c>
      <c r="Q504" s="18">
        <v>175.41</v>
      </c>
      <c r="R504" s="18">
        <v>373.5</v>
      </c>
      <c r="S504" s="18">
        <v>6624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26082.67</v>
      </c>
      <c r="Z504" s="18">
        <v>457.68</v>
      </c>
      <c r="AA504" s="18">
        <v>1177.6500000000001</v>
      </c>
      <c r="AB504" s="18">
        <v>27718</v>
      </c>
      <c r="AD504" s="7"/>
    </row>
    <row r="505" spans="1:31" s="15" customFormat="1" x14ac:dyDescent="0.25">
      <c r="A505" s="17">
        <v>5</v>
      </c>
      <c r="B505" s="17" t="s">
        <v>742</v>
      </c>
      <c r="C505" s="17" t="s">
        <v>739</v>
      </c>
      <c r="D505" s="17" t="s">
        <v>751</v>
      </c>
      <c r="E505" s="17" t="s">
        <v>752</v>
      </c>
      <c r="F505" s="17" t="s">
        <v>35</v>
      </c>
      <c r="G505" s="17" t="s">
        <v>181</v>
      </c>
      <c r="H505" s="17">
        <v>35279</v>
      </c>
      <c r="I505" s="17">
        <v>34624</v>
      </c>
      <c r="J505" s="17">
        <v>1965</v>
      </c>
      <c r="K505" s="17" t="s">
        <v>37</v>
      </c>
      <c r="L505" s="18">
        <v>57570.8</v>
      </c>
      <c r="M505" s="18">
        <v>490.85</v>
      </c>
      <c r="N505" s="18">
        <v>1459.35</v>
      </c>
      <c r="O505" s="18">
        <v>59521</v>
      </c>
      <c r="P505" s="18">
        <v>11691.84</v>
      </c>
      <c r="Q505" s="18">
        <v>431.91</v>
      </c>
      <c r="R505" s="18">
        <v>884.25</v>
      </c>
      <c r="S505" s="18">
        <v>13008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69262.64</v>
      </c>
      <c r="Z505" s="18">
        <v>922.76</v>
      </c>
      <c r="AA505" s="18">
        <v>2343.6</v>
      </c>
      <c r="AB505" s="18">
        <v>72529</v>
      </c>
      <c r="AD505" s="7"/>
    </row>
    <row r="506" spans="1:31" s="15" customFormat="1" x14ac:dyDescent="0.25">
      <c r="A506" s="17">
        <v>6</v>
      </c>
      <c r="B506" s="17" t="s">
        <v>753</v>
      </c>
      <c r="C506" s="17" t="s">
        <v>739</v>
      </c>
      <c r="D506" s="17" t="s">
        <v>754</v>
      </c>
      <c r="E506" s="17" t="s">
        <v>755</v>
      </c>
      <c r="F506" s="17" t="s">
        <v>35</v>
      </c>
      <c r="G506" s="17" t="s">
        <v>750</v>
      </c>
      <c r="H506" s="17">
        <v>28463</v>
      </c>
      <c r="I506" s="17">
        <v>28120</v>
      </c>
      <c r="J506" s="17">
        <v>1029</v>
      </c>
      <c r="K506" s="17" t="s">
        <v>37</v>
      </c>
      <c r="L506" s="18">
        <v>16669.93</v>
      </c>
      <c r="M506" s="18">
        <v>248.22</v>
      </c>
      <c r="N506" s="18">
        <v>1013.85</v>
      </c>
      <c r="O506" s="18">
        <v>17932</v>
      </c>
      <c r="P506" s="18">
        <v>6845.48</v>
      </c>
      <c r="Q506" s="18">
        <v>141.47</v>
      </c>
      <c r="R506" s="18">
        <v>463.05</v>
      </c>
      <c r="S506" s="18">
        <v>7450</v>
      </c>
      <c r="T506" s="18">
        <v>6410</v>
      </c>
      <c r="U506" s="18">
        <v>0</v>
      </c>
      <c r="V506" s="18">
        <v>0</v>
      </c>
      <c r="W506" s="18">
        <v>0</v>
      </c>
      <c r="X506" s="18"/>
      <c r="Y506" s="18">
        <v>23515.41</v>
      </c>
      <c r="Z506" s="18">
        <v>389.69</v>
      </c>
      <c r="AA506" s="18">
        <v>1476.9</v>
      </c>
      <c r="AB506" s="18">
        <v>25382</v>
      </c>
      <c r="AD506" s="7"/>
    </row>
    <row r="507" spans="1:31" s="15" customFormat="1" x14ac:dyDescent="0.25">
      <c r="A507" s="17">
        <v>7</v>
      </c>
      <c r="B507" s="17" t="s">
        <v>738</v>
      </c>
      <c r="C507" s="17" t="s">
        <v>739</v>
      </c>
      <c r="D507" s="17" t="s">
        <v>759</v>
      </c>
      <c r="E507" s="17" t="s">
        <v>760</v>
      </c>
      <c r="F507" s="17" t="s">
        <v>35</v>
      </c>
      <c r="G507" s="17" t="s">
        <v>750</v>
      </c>
      <c r="H507" s="17">
        <v>70586</v>
      </c>
      <c r="I507" s="17">
        <v>67770</v>
      </c>
      <c r="J507" s="17">
        <v>2816</v>
      </c>
      <c r="K507" s="17" t="s">
        <v>37</v>
      </c>
      <c r="L507" s="18">
        <v>56211.45</v>
      </c>
      <c r="M507" s="18">
        <v>760.65</v>
      </c>
      <c r="N507" s="18">
        <v>3060.9</v>
      </c>
      <c r="O507" s="18">
        <v>60033</v>
      </c>
      <c r="P507" s="18">
        <v>16232.6</v>
      </c>
      <c r="Q507" s="18">
        <v>499.2</v>
      </c>
      <c r="R507" s="18">
        <v>1267.2</v>
      </c>
      <c r="S507" s="18">
        <v>17999</v>
      </c>
      <c r="T507" s="18">
        <v>8420</v>
      </c>
      <c r="U507" s="18">
        <v>0</v>
      </c>
      <c r="V507" s="18">
        <v>0</v>
      </c>
      <c r="W507" s="18">
        <v>0</v>
      </c>
      <c r="X507" s="18"/>
      <c r="Y507" s="18">
        <v>72444.05</v>
      </c>
      <c r="Z507" s="18">
        <v>1259.8499999999999</v>
      </c>
      <c r="AA507" s="18">
        <v>4328.1000000000004</v>
      </c>
      <c r="AB507" s="18">
        <v>78032</v>
      </c>
      <c r="AD507" s="7"/>
    </row>
    <row r="508" spans="1:31" s="15" customFormat="1" x14ac:dyDescent="0.25">
      <c r="A508" s="17">
        <v>8</v>
      </c>
      <c r="B508" s="17" t="s">
        <v>753</v>
      </c>
      <c r="C508" s="17" t="s">
        <v>739</v>
      </c>
      <c r="D508" s="17" t="s">
        <v>761</v>
      </c>
      <c r="E508" s="17" t="s">
        <v>762</v>
      </c>
      <c r="F508" s="17" t="s">
        <v>35</v>
      </c>
      <c r="G508" s="17" t="s">
        <v>215</v>
      </c>
      <c r="H508" s="17">
        <v>43007</v>
      </c>
      <c r="I508" s="17">
        <v>42140</v>
      </c>
      <c r="J508" s="17">
        <v>867</v>
      </c>
      <c r="K508" s="17" t="s">
        <v>37</v>
      </c>
      <c r="L508" s="18">
        <v>27300.95</v>
      </c>
      <c r="M508" s="18">
        <v>543</v>
      </c>
      <c r="N508" s="18">
        <v>1475.05</v>
      </c>
      <c r="O508" s="18">
        <v>29319</v>
      </c>
      <c r="P508" s="18">
        <v>5922.29</v>
      </c>
      <c r="Q508" s="18">
        <v>259.56</v>
      </c>
      <c r="R508" s="18">
        <v>390.15</v>
      </c>
      <c r="S508" s="18">
        <v>6572</v>
      </c>
      <c r="T508" s="18">
        <v>60</v>
      </c>
      <c r="U508" s="18">
        <v>0</v>
      </c>
      <c r="V508" s="18">
        <v>0</v>
      </c>
      <c r="W508" s="18">
        <v>0</v>
      </c>
      <c r="X508" s="18"/>
      <c r="Y508" s="18">
        <v>33223.24</v>
      </c>
      <c r="Z508" s="18">
        <v>802.56</v>
      </c>
      <c r="AA508" s="18">
        <v>1865.2</v>
      </c>
      <c r="AB508" s="18">
        <v>35891</v>
      </c>
      <c r="AD508" s="7"/>
    </row>
    <row r="509" spans="1:31" s="15" customFormat="1" x14ac:dyDescent="0.25">
      <c r="A509" s="17">
        <v>9</v>
      </c>
      <c r="B509" s="17" t="s">
        <v>747</v>
      </c>
      <c r="C509" s="17" t="s">
        <v>739</v>
      </c>
      <c r="D509" s="17" t="s">
        <v>763</v>
      </c>
      <c r="E509" s="17" t="s">
        <v>764</v>
      </c>
      <c r="F509" s="17" t="s">
        <v>35</v>
      </c>
      <c r="G509" s="17" t="s">
        <v>218</v>
      </c>
      <c r="H509" s="17">
        <v>55</v>
      </c>
      <c r="I509" s="17">
        <v>55</v>
      </c>
      <c r="J509" s="17">
        <v>0</v>
      </c>
      <c r="K509" s="17" t="s">
        <v>302</v>
      </c>
      <c r="L509" s="18">
        <v>4227.32</v>
      </c>
      <c r="M509" s="18">
        <v>85.68</v>
      </c>
      <c r="N509" s="18">
        <v>0</v>
      </c>
      <c r="O509" s="18">
        <v>4313</v>
      </c>
      <c r="P509" s="18">
        <v>852.7</v>
      </c>
      <c r="Q509" s="18">
        <v>38.299999999999997</v>
      </c>
      <c r="R509" s="18">
        <v>0</v>
      </c>
      <c r="S509" s="18">
        <v>891</v>
      </c>
      <c r="T509" s="18">
        <v>470</v>
      </c>
      <c r="U509" s="18">
        <v>0</v>
      </c>
      <c r="V509" s="18">
        <v>0</v>
      </c>
      <c r="W509" s="18">
        <v>0</v>
      </c>
      <c r="X509" s="18"/>
      <c r="Y509" s="18">
        <v>5080.0200000000004</v>
      </c>
      <c r="Z509" s="18">
        <v>123.98</v>
      </c>
      <c r="AA509" s="18">
        <v>0</v>
      </c>
      <c r="AB509" s="18">
        <v>5204</v>
      </c>
      <c r="AD509" s="7"/>
    </row>
    <row r="510" spans="1:31" s="15" customFormat="1" x14ac:dyDescent="0.25">
      <c r="A510" s="17">
        <v>10</v>
      </c>
      <c r="B510" s="17" t="s">
        <v>742</v>
      </c>
      <c r="C510" s="17" t="s">
        <v>739</v>
      </c>
      <c r="D510" s="17" t="s">
        <v>765</v>
      </c>
      <c r="E510" s="17" t="s">
        <v>766</v>
      </c>
      <c r="F510" s="17" t="s">
        <v>35</v>
      </c>
      <c r="G510" s="17" t="s">
        <v>218</v>
      </c>
      <c r="H510" s="17">
        <v>92789</v>
      </c>
      <c r="I510" s="17">
        <v>90966</v>
      </c>
      <c r="J510" s="17">
        <v>1823</v>
      </c>
      <c r="K510" s="17" t="s">
        <v>37</v>
      </c>
      <c r="L510" s="18">
        <v>32684.15</v>
      </c>
      <c r="M510" s="18">
        <v>441.9</v>
      </c>
      <c r="N510" s="18">
        <v>1543.95</v>
      </c>
      <c r="O510" s="18">
        <v>34670</v>
      </c>
      <c r="P510" s="18">
        <v>11264.09</v>
      </c>
      <c r="Q510" s="18">
        <v>291.56</v>
      </c>
      <c r="R510" s="18">
        <v>820.35</v>
      </c>
      <c r="S510" s="18">
        <v>12376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43948.24</v>
      </c>
      <c r="Z510" s="18">
        <v>733.46</v>
      </c>
      <c r="AA510" s="18">
        <v>2364.3000000000002</v>
      </c>
      <c r="AB510" s="18">
        <v>47046</v>
      </c>
      <c r="AD510" s="7"/>
    </row>
    <row r="511" spans="1:31" s="15" customFormat="1" x14ac:dyDescent="0.25">
      <c r="A511" s="17">
        <v>11</v>
      </c>
      <c r="B511" s="17" t="s">
        <v>747</v>
      </c>
      <c r="C511" s="17" t="s">
        <v>739</v>
      </c>
      <c r="D511" s="17" t="s">
        <v>767</v>
      </c>
      <c r="E511" s="17" t="s">
        <v>768</v>
      </c>
      <c r="F511" s="17" t="s">
        <v>35</v>
      </c>
      <c r="G511" s="17" t="s">
        <v>264</v>
      </c>
      <c r="H511" s="17">
        <v>8289</v>
      </c>
      <c r="I511" s="17">
        <v>7042</v>
      </c>
      <c r="J511" s="17">
        <v>1247</v>
      </c>
      <c r="K511" s="17" t="s">
        <v>37</v>
      </c>
      <c r="L511" s="18">
        <v>33211.81</v>
      </c>
      <c r="M511" s="18">
        <v>666.74</v>
      </c>
      <c r="N511" s="18">
        <v>1371.45</v>
      </c>
      <c r="O511" s="18">
        <v>35250</v>
      </c>
      <c r="P511" s="18">
        <v>8188.36</v>
      </c>
      <c r="Q511" s="18">
        <v>306.49</v>
      </c>
      <c r="R511" s="18">
        <v>561.15</v>
      </c>
      <c r="S511" s="18">
        <v>9056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41400.17</v>
      </c>
      <c r="Z511" s="18">
        <v>973.23</v>
      </c>
      <c r="AA511" s="18">
        <v>1932.6</v>
      </c>
      <c r="AB511" s="18">
        <v>44306</v>
      </c>
      <c r="AD511" s="7"/>
    </row>
    <row r="512" spans="1:31" s="15" customFormat="1" x14ac:dyDescent="0.25">
      <c r="A512" s="17">
        <v>12</v>
      </c>
      <c r="B512" s="17" t="s">
        <v>753</v>
      </c>
      <c r="C512" s="17" t="s">
        <v>739</v>
      </c>
      <c r="D512" s="17" t="s">
        <v>770</v>
      </c>
      <c r="E512" s="17" t="s">
        <v>771</v>
      </c>
      <c r="F512" s="17" t="s">
        <v>35</v>
      </c>
      <c r="G512" s="17" t="s">
        <v>114</v>
      </c>
      <c r="H512" s="17">
        <v>11638</v>
      </c>
      <c r="I512" s="17">
        <v>9620</v>
      </c>
      <c r="J512" s="17">
        <v>2018</v>
      </c>
      <c r="K512" s="17" t="s">
        <v>37</v>
      </c>
      <c r="L512" s="18">
        <v>41070.730000000003</v>
      </c>
      <c r="M512" s="18">
        <v>517.72</v>
      </c>
      <c r="N512" s="18">
        <v>1826.55</v>
      </c>
      <c r="O512" s="18">
        <v>43415</v>
      </c>
      <c r="P512" s="18">
        <v>13304.84</v>
      </c>
      <c r="Q512" s="18">
        <v>364.06</v>
      </c>
      <c r="R512" s="18">
        <v>908.1</v>
      </c>
      <c r="S512" s="18">
        <v>14577</v>
      </c>
      <c r="T512" s="18">
        <v>2210</v>
      </c>
      <c r="U512" s="18">
        <v>0</v>
      </c>
      <c r="V512" s="18">
        <v>0</v>
      </c>
      <c r="W512" s="18">
        <v>0</v>
      </c>
      <c r="X512" s="18"/>
      <c r="Y512" s="18">
        <v>54375.57</v>
      </c>
      <c r="Z512" s="18">
        <v>881.78</v>
      </c>
      <c r="AA512" s="18">
        <v>2734.65</v>
      </c>
      <c r="AB512" s="18">
        <v>57992</v>
      </c>
      <c r="AD512" s="7"/>
    </row>
    <row r="513" spans="1:30" s="22" customFormat="1" x14ac:dyDescent="0.25">
      <c r="A513" s="19"/>
      <c r="B513" s="19"/>
      <c r="C513" s="19"/>
      <c r="D513" s="19"/>
      <c r="E513" s="10" t="s">
        <v>71</v>
      </c>
      <c r="F513" s="19"/>
      <c r="G513" s="19"/>
      <c r="H513" s="19"/>
      <c r="I513" s="19"/>
      <c r="J513" s="19">
        <f>SUM(J501:J512)</f>
        <v>14821</v>
      </c>
      <c r="K513" s="19"/>
      <c r="L513" s="20">
        <f t="shared" ref="L513:AB513" si="75">SUM(L501:L512)</f>
        <v>318912.04000000004</v>
      </c>
      <c r="M513" s="20">
        <v>4778.21</v>
      </c>
      <c r="N513" s="20">
        <v>13936.75</v>
      </c>
      <c r="O513" s="20">
        <f t="shared" si="75"/>
        <v>337627</v>
      </c>
      <c r="P513" s="20">
        <f t="shared" si="75"/>
        <v>95271.51999999999</v>
      </c>
      <c r="Q513" s="20">
        <f t="shared" si="75"/>
        <v>2806.03</v>
      </c>
      <c r="R513" s="20">
        <f t="shared" si="75"/>
        <v>6669.45</v>
      </c>
      <c r="S513" s="20">
        <f t="shared" si="75"/>
        <v>104747</v>
      </c>
      <c r="T513" s="20">
        <f t="shared" si="75"/>
        <v>17570</v>
      </c>
      <c r="U513" s="20">
        <f t="shared" si="75"/>
        <v>0</v>
      </c>
      <c r="V513" s="20">
        <f t="shared" si="75"/>
        <v>0</v>
      </c>
      <c r="W513" s="20">
        <f t="shared" si="75"/>
        <v>0</v>
      </c>
      <c r="X513" s="20">
        <f t="shared" si="75"/>
        <v>0</v>
      </c>
      <c r="Y513" s="20">
        <f t="shared" si="75"/>
        <v>414183.56</v>
      </c>
      <c r="Z513" s="20">
        <f t="shared" si="75"/>
        <v>7584.2399999999989</v>
      </c>
      <c r="AA513" s="20">
        <f t="shared" si="75"/>
        <v>20606.2</v>
      </c>
      <c r="AB513" s="20">
        <f t="shared" si="75"/>
        <v>442374</v>
      </c>
      <c r="AD513" s="7"/>
    </row>
    <row r="514" spans="1:30" s="15" customFormat="1" x14ac:dyDescent="0.25">
      <c r="A514" s="17">
        <v>1</v>
      </c>
      <c r="B514" s="17" t="s">
        <v>738</v>
      </c>
      <c r="C514" s="17" t="s">
        <v>739</v>
      </c>
      <c r="D514" s="17" t="s">
        <v>772</v>
      </c>
      <c r="E514" s="17" t="s">
        <v>773</v>
      </c>
      <c r="F514" s="17" t="s">
        <v>75</v>
      </c>
      <c r="G514" s="17" t="s">
        <v>76</v>
      </c>
      <c r="H514" s="17">
        <v>3221</v>
      </c>
      <c r="I514" s="17">
        <v>3221</v>
      </c>
      <c r="J514" s="17">
        <v>0</v>
      </c>
      <c r="K514" s="17" t="s">
        <v>37</v>
      </c>
      <c r="L514" s="18">
        <v>2069.5100000000002</v>
      </c>
      <c r="M514" s="18">
        <v>79.44</v>
      </c>
      <c r="N514" s="18">
        <v>5.05</v>
      </c>
      <c r="O514" s="18">
        <v>2154</v>
      </c>
      <c r="P514" s="18">
        <v>281.56</v>
      </c>
      <c r="Q514" s="18">
        <v>19.440000000000001</v>
      </c>
      <c r="R514" s="18">
        <v>0</v>
      </c>
      <c r="S514" s="18">
        <v>301</v>
      </c>
      <c r="T514" s="18">
        <v>140</v>
      </c>
      <c r="U514" s="18">
        <v>0</v>
      </c>
      <c r="V514" s="18">
        <v>0</v>
      </c>
      <c r="W514" s="18">
        <v>0</v>
      </c>
      <c r="X514" s="18"/>
      <c r="Y514" s="18">
        <v>2351.0700000000002</v>
      </c>
      <c r="Z514" s="18">
        <v>98.88</v>
      </c>
      <c r="AA514" s="18">
        <v>5.05</v>
      </c>
      <c r="AB514" s="18">
        <v>2455</v>
      </c>
      <c r="AD514" s="7"/>
    </row>
    <row r="515" spans="1:30" s="15" customFormat="1" x14ac:dyDescent="0.25">
      <c r="A515" s="17">
        <v>2</v>
      </c>
      <c r="B515" s="17" t="s">
        <v>742</v>
      </c>
      <c r="C515" s="17" t="s">
        <v>739</v>
      </c>
      <c r="D515" s="17" t="s">
        <v>774</v>
      </c>
      <c r="E515" s="17" t="s">
        <v>775</v>
      </c>
      <c r="F515" s="17" t="s">
        <v>75</v>
      </c>
      <c r="G515" s="17" t="s">
        <v>76</v>
      </c>
      <c r="H515" s="17">
        <v>8037</v>
      </c>
      <c r="I515" s="17">
        <v>7987</v>
      </c>
      <c r="J515" s="17">
        <v>50</v>
      </c>
      <c r="K515" s="17" t="s">
        <v>37</v>
      </c>
      <c r="L515" s="18">
        <v>2649.12</v>
      </c>
      <c r="M515" s="18">
        <v>54.36</v>
      </c>
      <c r="N515" s="18">
        <v>112.52</v>
      </c>
      <c r="O515" s="18">
        <v>2816</v>
      </c>
      <c r="P515" s="18">
        <v>578.19000000000005</v>
      </c>
      <c r="Q515" s="18">
        <v>24.89</v>
      </c>
      <c r="R515" s="18">
        <v>29.92</v>
      </c>
      <c r="S515" s="18">
        <v>633</v>
      </c>
      <c r="T515" s="18">
        <v>80</v>
      </c>
      <c r="U515" s="18">
        <v>0</v>
      </c>
      <c r="V515" s="18">
        <v>0</v>
      </c>
      <c r="W515" s="18">
        <v>0</v>
      </c>
      <c r="X515" s="18"/>
      <c r="Y515" s="18">
        <v>3227.31</v>
      </c>
      <c r="Z515" s="18">
        <v>79.25</v>
      </c>
      <c r="AA515" s="18">
        <v>142.44</v>
      </c>
      <c r="AB515" s="18">
        <v>3449</v>
      </c>
      <c r="AD515" s="7"/>
    </row>
    <row r="516" spans="1:30" s="15" customFormat="1" x14ac:dyDescent="0.25">
      <c r="A516" s="17">
        <v>3</v>
      </c>
      <c r="B516" s="17" t="s">
        <v>753</v>
      </c>
      <c r="C516" s="17" t="s">
        <v>739</v>
      </c>
      <c r="D516" s="17" t="s">
        <v>776</v>
      </c>
      <c r="E516" s="17" t="s">
        <v>777</v>
      </c>
      <c r="F516" s="17" t="s">
        <v>75</v>
      </c>
      <c r="G516" s="17" t="s">
        <v>76</v>
      </c>
      <c r="H516" s="17">
        <v>5361</v>
      </c>
      <c r="I516" s="17">
        <v>5261</v>
      </c>
      <c r="J516" s="17">
        <v>100</v>
      </c>
      <c r="K516" s="17" t="s">
        <v>37</v>
      </c>
      <c r="L516" s="18">
        <v>4653.6899999999996</v>
      </c>
      <c r="M516" s="18">
        <v>105.53</v>
      </c>
      <c r="N516" s="18">
        <v>244.78</v>
      </c>
      <c r="O516" s="18">
        <v>5004</v>
      </c>
      <c r="P516" s="18">
        <v>967.67</v>
      </c>
      <c r="Q516" s="18">
        <v>44.48</v>
      </c>
      <c r="R516" s="18">
        <v>59.85</v>
      </c>
      <c r="S516" s="18">
        <v>1072</v>
      </c>
      <c r="T516" s="18">
        <v>490</v>
      </c>
      <c r="U516" s="18">
        <v>0</v>
      </c>
      <c r="V516" s="18">
        <v>0</v>
      </c>
      <c r="W516" s="18">
        <v>0</v>
      </c>
      <c r="X516" s="18"/>
      <c r="Y516" s="18">
        <v>5621.36</v>
      </c>
      <c r="Z516" s="18">
        <v>150.01</v>
      </c>
      <c r="AA516" s="18">
        <v>304.63</v>
      </c>
      <c r="AB516" s="18">
        <v>6076</v>
      </c>
      <c r="AD516" s="7"/>
    </row>
    <row r="517" spans="1:30" s="15" customFormat="1" x14ac:dyDescent="0.25">
      <c r="A517" s="17">
        <v>4</v>
      </c>
      <c r="B517" s="17" t="s">
        <v>738</v>
      </c>
      <c r="C517" s="17" t="s">
        <v>739</v>
      </c>
      <c r="D517" s="17" t="s">
        <v>778</v>
      </c>
      <c r="E517" s="17" t="s">
        <v>779</v>
      </c>
      <c r="F517" s="17" t="s">
        <v>75</v>
      </c>
      <c r="G517" s="17" t="s">
        <v>76</v>
      </c>
      <c r="H517" s="17">
        <v>3199</v>
      </c>
      <c r="I517" s="17">
        <v>3196</v>
      </c>
      <c r="J517" s="17">
        <v>3</v>
      </c>
      <c r="K517" s="17" t="s">
        <v>37</v>
      </c>
      <c r="L517" s="18">
        <v>2661.93</v>
      </c>
      <c r="M517" s="18">
        <v>62.22</v>
      </c>
      <c r="N517" s="18">
        <v>62.85</v>
      </c>
      <c r="O517" s="18">
        <v>2787</v>
      </c>
      <c r="P517" s="18">
        <v>365.56</v>
      </c>
      <c r="Q517" s="18">
        <v>25.64</v>
      </c>
      <c r="R517" s="18">
        <v>1.8</v>
      </c>
      <c r="S517" s="18">
        <v>393</v>
      </c>
      <c r="T517" s="18">
        <v>390</v>
      </c>
      <c r="U517" s="18">
        <v>0</v>
      </c>
      <c r="V517" s="18">
        <v>0</v>
      </c>
      <c r="W517" s="18">
        <v>0</v>
      </c>
      <c r="X517" s="18"/>
      <c r="Y517" s="18">
        <v>3027.49</v>
      </c>
      <c r="Z517" s="18">
        <v>87.86</v>
      </c>
      <c r="AA517" s="18">
        <v>64.650000000000006</v>
      </c>
      <c r="AB517" s="18">
        <v>3180</v>
      </c>
      <c r="AD517" s="7"/>
    </row>
    <row r="518" spans="1:30" s="15" customFormat="1" x14ac:dyDescent="0.25">
      <c r="A518" s="17">
        <v>5</v>
      </c>
      <c r="B518" s="17" t="s">
        <v>738</v>
      </c>
      <c r="C518" s="17" t="s">
        <v>739</v>
      </c>
      <c r="D518" s="17" t="s">
        <v>780</v>
      </c>
      <c r="E518" s="17" t="s">
        <v>781</v>
      </c>
      <c r="F518" s="17" t="s">
        <v>75</v>
      </c>
      <c r="G518" s="17" t="s">
        <v>76</v>
      </c>
      <c r="H518" s="17">
        <v>9532</v>
      </c>
      <c r="I518" s="17">
        <v>9289</v>
      </c>
      <c r="J518" s="17">
        <v>243</v>
      </c>
      <c r="K518" s="17" t="s">
        <v>37</v>
      </c>
      <c r="L518" s="18">
        <v>12469.79</v>
      </c>
      <c r="M518" s="18">
        <v>326.83</v>
      </c>
      <c r="N518" s="18">
        <v>876.38</v>
      </c>
      <c r="O518" s="18">
        <v>13673</v>
      </c>
      <c r="P518" s="18">
        <v>1994.67</v>
      </c>
      <c r="Q518" s="18">
        <v>122.89</v>
      </c>
      <c r="R518" s="18">
        <v>145.44</v>
      </c>
      <c r="S518" s="18">
        <v>2263</v>
      </c>
      <c r="T518" s="18">
        <v>2440</v>
      </c>
      <c r="U518" s="18">
        <v>0</v>
      </c>
      <c r="V518" s="18">
        <v>0</v>
      </c>
      <c r="W518" s="18">
        <v>0</v>
      </c>
      <c r="X518" s="18"/>
      <c r="Y518" s="18">
        <v>14464.46</v>
      </c>
      <c r="Z518" s="18">
        <v>449.72</v>
      </c>
      <c r="AA518" s="18">
        <v>1021.82</v>
      </c>
      <c r="AB518" s="18">
        <v>15936</v>
      </c>
      <c r="AD518" s="7"/>
    </row>
    <row r="519" spans="1:30" s="15" customFormat="1" x14ac:dyDescent="0.25">
      <c r="A519" s="17">
        <v>6</v>
      </c>
      <c r="B519" s="17" t="s">
        <v>747</v>
      </c>
      <c r="C519" s="17" t="s">
        <v>739</v>
      </c>
      <c r="D519" s="17" t="s">
        <v>782</v>
      </c>
      <c r="E519" s="17" t="s">
        <v>783</v>
      </c>
      <c r="F519" s="17" t="s">
        <v>75</v>
      </c>
      <c r="G519" s="17" t="s">
        <v>76</v>
      </c>
      <c r="H519" s="17">
        <v>7350</v>
      </c>
      <c r="I519" s="17">
        <v>7350</v>
      </c>
      <c r="J519" s="17">
        <v>0</v>
      </c>
      <c r="K519" s="17" t="s">
        <v>302</v>
      </c>
      <c r="L519" s="18">
        <v>1225.69</v>
      </c>
      <c r="M519" s="18">
        <v>21.31</v>
      </c>
      <c r="N519" s="18">
        <v>0</v>
      </c>
      <c r="O519" s="18">
        <v>1247</v>
      </c>
      <c r="P519" s="18">
        <v>281.06</v>
      </c>
      <c r="Q519" s="18">
        <v>10.94</v>
      </c>
      <c r="R519" s="18">
        <v>0</v>
      </c>
      <c r="S519" s="18">
        <v>292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1506.75</v>
      </c>
      <c r="Z519" s="18">
        <v>32.25</v>
      </c>
      <c r="AA519" s="18">
        <v>0</v>
      </c>
      <c r="AB519" s="18">
        <v>1539</v>
      </c>
      <c r="AD519" s="7"/>
    </row>
    <row r="520" spans="1:30" s="15" customFormat="1" x14ac:dyDescent="0.25">
      <c r="A520" s="17">
        <v>7</v>
      </c>
      <c r="B520" s="17" t="s">
        <v>742</v>
      </c>
      <c r="C520" s="17" t="s">
        <v>739</v>
      </c>
      <c r="D520" s="17" t="s">
        <v>784</v>
      </c>
      <c r="E520" s="17" t="s">
        <v>785</v>
      </c>
      <c r="F520" s="17" t="s">
        <v>75</v>
      </c>
      <c r="G520" s="17" t="s">
        <v>76</v>
      </c>
      <c r="H520" s="17">
        <v>5631</v>
      </c>
      <c r="I520" s="17">
        <v>5485</v>
      </c>
      <c r="J520" s="17">
        <v>146</v>
      </c>
      <c r="K520" s="17" t="s">
        <v>37</v>
      </c>
      <c r="L520" s="18">
        <v>7395.42</v>
      </c>
      <c r="M520" s="18">
        <v>183.3</v>
      </c>
      <c r="N520" s="18">
        <v>464.28</v>
      </c>
      <c r="O520" s="18">
        <v>8043</v>
      </c>
      <c r="P520" s="18">
        <v>1298.0999999999999</v>
      </c>
      <c r="Q520" s="18">
        <v>71.52</v>
      </c>
      <c r="R520" s="18">
        <v>87.38</v>
      </c>
      <c r="S520" s="18">
        <v>1457</v>
      </c>
      <c r="T520" s="18">
        <v>540</v>
      </c>
      <c r="U520" s="18">
        <v>0</v>
      </c>
      <c r="V520" s="18">
        <v>0</v>
      </c>
      <c r="W520" s="18">
        <v>0</v>
      </c>
      <c r="X520" s="18"/>
      <c r="Y520" s="18">
        <v>8693.52</v>
      </c>
      <c r="Z520" s="18">
        <v>254.82</v>
      </c>
      <c r="AA520" s="18">
        <v>551.66</v>
      </c>
      <c r="AB520" s="18">
        <v>9500</v>
      </c>
      <c r="AD520" s="7"/>
    </row>
    <row r="521" spans="1:30" s="15" customFormat="1" x14ac:dyDescent="0.25">
      <c r="A521" s="17">
        <v>8</v>
      </c>
      <c r="B521" s="17" t="s">
        <v>747</v>
      </c>
      <c r="C521" s="17" t="s">
        <v>739</v>
      </c>
      <c r="D521" s="17" t="s">
        <v>786</v>
      </c>
      <c r="E521" s="17" t="s">
        <v>787</v>
      </c>
      <c r="F521" s="17" t="s">
        <v>75</v>
      </c>
      <c r="G521" s="17" t="s">
        <v>76</v>
      </c>
      <c r="H521" s="17">
        <v>8867</v>
      </c>
      <c r="I521" s="17">
        <v>8834</v>
      </c>
      <c r="J521" s="17">
        <v>33</v>
      </c>
      <c r="K521" s="17" t="s">
        <v>37</v>
      </c>
      <c r="L521" s="18">
        <v>2332.88</v>
      </c>
      <c r="M521" s="18">
        <v>46.57</v>
      </c>
      <c r="N521" s="18">
        <v>97.55</v>
      </c>
      <c r="O521" s="18">
        <v>2477</v>
      </c>
      <c r="P521" s="18">
        <v>455.2</v>
      </c>
      <c r="Q521" s="18">
        <v>22.05</v>
      </c>
      <c r="R521" s="18">
        <v>19.75</v>
      </c>
      <c r="S521" s="18">
        <v>497</v>
      </c>
      <c r="T521" s="18">
        <v>60</v>
      </c>
      <c r="U521" s="18">
        <v>0</v>
      </c>
      <c r="V521" s="18">
        <v>0</v>
      </c>
      <c r="W521" s="18">
        <v>0</v>
      </c>
      <c r="X521" s="18"/>
      <c r="Y521" s="18">
        <v>2788.08</v>
      </c>
      <c r="Z521" s="18">
        <v>68.62</v>
      </c>
      <c r="AA521" s="18">
        <v>117.3</v>
      </c>
      <c r="AB521" s="18">
        <v>2974</v>
      </c>
      <c r="AD521" s="7"/>
    </row>
    <row r="522" spans="1:30" s="15" customFormat="1" x14ac:dyDescent="0.25">
      <c r="A522" s="17">
        <v>9</v>
      </c>
      <c r="B522" s="17" t="s">
        <v>753</v>
      </c>
      <c r="C522" s="17" t="s">
        <v>739</v>
      </c>
      <c r="D522" s="17" t="s">
        <v>788</v>
      </c>
      <c r="E522" s="17" t="s">
        <v>789</v>
      </c>
      <c r="F522" s="17" t="s">
        <v>75</v>
      </c>
      <c r="G522" s="17" t="s">
        <v>76</v>
      </c>
      <c r="H522" s="17">
        <v>5433</v>
      </c>
      <c r="I522" s="17">
        <v>5280</v>
      </c>
      <c r="J522" s="17">
        <v>153</v>
      </c>
      <c r="K522" s="17" t="s">
        <v>37</v>
      </c>
      <c r="L522" s="18">
        <v>5250.51</v>
      </c>
      <c r="M522" s="18">
        <v>125.54</v>
      </c>
      <c r="N522" s="18">
        <v>284.95</v>
      </c>
      <c r="O522" s="18">
        <v>5661</v>
      </c>
      <c r="P522" s="18">
        <v>1348.76</v>
      </c>
      <c r="Q522" s="18">
        <v>48.67</v>
      </c>
      <c r="R522" s="18">
        <v>91.57</v>
      </c>
      <c r="S522" s="18">
        <v>1489</v>
      </c>
      <c r="T522" s="18">
        <v>640</v>
      </c>
      <c r="U522" s="18">
        <v>0</v>
      </c>
      <c r="V522" s="18">
        <v>0</v>
      </c>
      <c r="W522" s="18">
        <v>0</v>
      </c>
      <c r="X522" s="18"/>
      <c r="Y522" s="18">
        <v>6599.27</v>
      </c>
      <c r="Z522" s="18">
        <v>174.21</v>
      </c>
      <c r="AA522" s="18">
        <v>376.52</v>
      </c>
      <c r="AB522" s="18">
        <v>7150</v>
      </c>
      <c r="AD522" s="7"/>
    </row>
    <row r="523" spans="1:30" s="15" customFormat="1" x14ac:dyDescent="0.25">
      <c r="A523" s="17">
        <v>10</v>
      </c>
      <c r="B523" s="17" t="s">
        <v>747</v>
      </c>
      <c r="C523" s="17" t="s">
        <v>739</v>
      </c>
      <c r="D523" s="17" t="s">
        <v>790</v>
      </c>
      <c r="E523" s="17" t="s">
        <v>791</v>
      </c>
      <c r="F523" s="17" t="s">
        <v>75</v>
      </c>
      <c r="G523" s="17" t="s">
        <v>792</v>
      </c>
      <c r="H523" s="17">
        <v>19856</v>
      </c>
      <c r="I523" s="17">
        <v>19560</v>
      </c>
      <c r="J523" s="17">
        <v>296</v>
      </c>
      <c r="K523" s="17" t="s">
        <v>37</v>
      </c>
      <c r="L523" s="18">
        <v>8095.01</v>
      </c>
      <c r="M523" s="18">
        <v>157.63999999999999</v>
      </c>
      <c r="N523" s="18">
        <v>579.35</v>
      </c>
      <c r="O523" s="18">
        <v>8832</v>
      </c>
      <c r="P523" s="18">
        <v>2249.79</v>
      </c>
      <c r="Q523" s="18">
        <v>79.05</v>
      </c>
      <c r="R523" s="18">
        <v>177.16</v>
      </c>
      <c r="S523" s="18">
        <v>2506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10344.799999999999</v>
      </c>
      <c r="Z523" s="18">
        <v>236.69</v>
      </c>
      <c r="AA523" s="18">
        <v>756.51</v>
      </c>
      <c r="AB523" s="18">
        <v>11338</v>
      </c>
      <c r="AD523" s="7"/>
    </row>
    <row r="524" spans="1:30" s="15" customFormat="1" x14ac:dyDescent="0.25">
      <c r="A524" s="17">
        <v>11</v>
      </c>
      <c r="B524" s="17" t="s">
        <v>742</v>
      </c>
      <c r="C524" s="17" t="s">
        <v>739</v>
      </c>
      <c r="D524" s="17" t="s">
        <v>793</v>
      </c>
      <c r="E524" s="17" t="s">
        <v>794</v>
      </c>
      <c r="F524" s="17" t="s">
        <v>75</v>
      </c>
      <c r="G524" s="17" t="s">
        <v>76</v>
      </c>
      <c r="H524" s="17">
        <v>6657</v>
      </c>
      <c r="I524" s="17">
        <v>6590</v>
      </c>
      <c r="J524" s="17">
        <v>67</v>
      </c>
      <c r="K524" s="17" t="s">
        <v>37</v>
      </c>
      <c r="L524" s="18">
        <v>3367.16</v>
      </c>
      <c r="M524" s="18">
        <v>71.47</v>
      </c>
      <c r="N524" s="18">
        <v>166.37</v>
      </c>
      <c r="O524" s="18">
        <v>3605</v>
      </c>
      <c r="P524" s="18">
        <v>699.95</v>
      </c>
      <c r="Q524" s="18">
        <v>31.95</v>
      </c>
      <c r="R524" s="18">
        <v>40.1</v>
      </c>
      <c r="S524" s="18">
        <v>772</v>
      </c>
      <c r="T524" s="18">
        <v>280</v>
      </c>
      <c r="U524" s="18">
        <v>0</v>
      </c>
      <c r="V524" s="18">
        <v>0</v>
      </c>
      <c r="W524" s="18">
        <v>0</v>
      </c>
      <c r="X524" s="18"/>
      <c r="Y524" s="18">
        <v>4067.11</v>
      </c>
      <c r="Z524" s="18">
        <v>103.42</v>
      </c>
      <c r="AA524" s="18">
        <v>206.47</v>
      </c>
      <c r="AB524" s="18">
        <v>4377</v>
      </c>
      <c r="AD524" s="7"/>
    </row>
    <row r="525" spans="1:30" s="15" customFormat="1" x14ac:dyDescent="0.25">
      <c r="A525" s="17">
        <v>12</v>
      </c>
      <c r="B525" s="17" t="s">
        <v>742</v>
      </c>
      <c r="C525" s="17" t="s">
        <v>739</v>
      </c>
      <c r="D525" s="17" t="s">
        <v>795</v>
      </c>
      <c r="E525" s="17" t="s">
        <v>796</v>
      </c>
      <c r="F525" s="17" t="s">
        <v>75</v>
      </c>
      <c r="G525" s="17" t="s">
        <v>76</v>
      </c>
      <c r="H525" s="17">
        <v>3648</v>
      </c>
      <c r="I525" s="17">
        <v>3573</v>
      </c>
      <c r="J525" s="17">
        <v>75</v>
      </c>
      <c r="K525" s="17" t="s">
        <v>37</v>
      </c>
      <c r="L525" s="18">
        <v>3270.54</v>
      </c>
      <c r="M525" s="18">
        <v>67.05</v>
      </c>
      <c r="N525" s="18">
        <v>157.41</v>
      </c>
      <c r="O525" s="18">
        <v>3495</v>
      </c>
      <c r="P525" s="18">
        <v>757.28</v>
      </c>
      <c r="Q525" s="18">
        <v>30.83</v>
      </c>
      <c r="R525" s="18">
        <v>44.89</v>
      </c>
      <c r="S525" s="18">
        <v>833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4027.82</v>
      </c>
      <c r="Z525" s="18">
        <v>97.88</v>
      </c>
      <c r="AA525" s="18">
        <v>202.3</v>
      </c>
      <c r="AB525" s="18">
        <v>4328</v>
      </c>
      <c r="AD525" s="7"/>
    </row>
    <row r="526" spans="1:30" s="15" customFormat="1" x14ac:dyDescent="0.25">
      <c r="A526" s="17">
        <v>13</v>
      </c>
      <c r="B526" s="17" t="s">
        <v>753</v>
      </c>
      <c r="C526" s="17" t="s">
        <v>739</v>
      </c>
      <c r="D526" s="17" t="s">
        <v>797</v>
      </c>
      <c r="E526" s="17" t="s">
        <v>798</v>
      </c>
      <c r="F526" s="17" t="s">
        <v>75</v>
      </c>
      <c r="G526" s="17" t="s">
        <v>76</v>
      </c>
      <c r="H526" s="17">
        <v>3964</v>
      </c>
      <c r="I526" s="17">
        <v>3809</v>
      </c>
      <c r="J526" s="17">
        <v>155</v>
      </c>
      <c r="K526" s="17" t="s">
        <v>37</v>
      </c>
      <c r="L526" s="18">
        <v>1767.79</v>
      </c>
      <c r="M526" s="18">
        <v>29.88</v>
      </c>
      <c r="N526" s="18">
        <v>32.33</v>
      </c>
      <c r="O526" s="18">
        <v>1830</v>
      </c>
      <c r="P526" s="18">
        <v>1394.33</v>
      </c>
      <c r="Q526" s="18">
        <v>14.9</v>
      </c>
      <c r="R526" s="18">
        <v>92.77</v>
      </c>
      <c r="S526" s="18">
        <v>1502</v>
      </c>
      <c r="T526" s="18">
        <v>2010</v>
      </c>
      <c r="U526" s="18">
        <v>0</v>
      </c>
      <c r="V526" s="18">
        <v>0</v>
      </c>
      <c r="W526" s="18">
        <v>0</v>
      </c>
      <c r="X526" s="18"/>
      <c r="Y526" s="18">
        <v>3162.12</v>
      </c>
      <c r="Z526" s="18">
        <v>44.78</v>
      </c>
      <c r="AA526" s="18">
        <v>125.1</v>
      </c>
      <c r="AB526" s="18">
        <v>3332</v>
      </c>
      <c r="AD526" s="7"/>
    </row>
    <row r="527" spans="1:30" s="15" customFormat="1" x14ac:dyDescent="0.25">
      <c r="A527" s="17">
        <v>14</v>
      </c>
      <c r="B527" s="17" t="s">
        <v>747</v>
      </c>
      <c r="C527" s="17" t="s">
        <v>739</v>
      </c>
      <c r="D527" s="17" t="s">
        <v>799</v>
      </c>
      <c r="E527" s="17" t="s">
        <v>800</v>
      </c>
      <c r="F527" s="17" t="s">
        <v>75</v>
      </c>
      <c r="G527" s="17" t="s">
        <v>801</v>
      </c>
      <c r="H527" s="17">
        <v>0</v>
      </c>
      <c r="I527" s="17">
        <v>0</v>
      </c>
      <c r="J527" s="17">
        <v>220</v>
      </c>
      <c r="K527" s="17" t="s">
        <v>107</v>
      </c>
      <c r="L527" s="18">
        <v>10199.52</v>
      </c>
      <c r="M527" s="18">
        <v>254.01</v>
      </c>
      <c r="N527" s="18">
        <v>610.47</v>
      </c>
      <c r="O527" s="18">
        <v>11064</v>
      </c>
      <c r="P527" s="18">
        <v>1704.8</v>
      </c>
      <c r="Q527" s="18">
        <v>99.53</v>
      </c>
      <c r="R527" s="18">
        <v>131.66999999999999</v>
      </c>
      <c r="S527" s="18">
        <v>1936</v>
      </c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11904.32</v>
      </c>
      <c r="Z527" s="18">
        <v>353.54</v>
      </c>
      <c r="AA527" s="18">
        <v>742.14</v>
      </c>
      <c r="AB527" s="18">
        <v>13000</v>
      </c>
      <c r="AD527" s="7"/>
    </row>
    <row r="528" spans="1:30" s="15" customFormat="1" x14ac:dyDescent="0.25">
      <c r="A528" s="17">
        <v>15</v>
      </c>
      <c r="B528" s="17" t="s">
        <v>753</v>
      </c>
      <c r="C528" s="17" t="s">
        <v>739</v>
      </c>
      <c r="D528" s="17" t="s">
        <v>802</v>
      </c>
      <c r="E528" s="17" t="s">
        <v>803</v>
      </c>
      <c r="F528" s="17" t="s">
        <v>75</v>
      </c>
      <c r="G528" s="17" t="s">
        <v>804</v>
      </c>
      <c r="H528" s="17">
        <v>0</v>
      </c>
      <c r="I528" s="17">
        <v>0</v>
      </c>
      <c r="J528" s="17">
        <v>233</v>
      </c>
      <c r="K528" s="17" t="s">
        <v>107</v>
      </c>
      <c r="L528" s="18">
        <v>10459.76</v>
      </c>
      <c r="M528" s="18">
        <v>255.43</v>
      </c>
      <c r="N528" s="18">
        <v>633.80999999999995</v>
      </c>
      <c r="O528" s="18">
        <v>11349</v>
      </c>
      <c r="P528" s="18">
        <v>1797.66</v>
      </c>
      <c r="Q528" s="18">
        <v>101.89</v>
      </c>
      <c r="R528" s="18">
        <v>139.44999999999999</v>
      </c>
      <c r="S528" s="18">
        <v>2039</v>
      </c>
      <c r="T528" s="18">
        <v>0</v>
      </c>
      <c r="U528" s="18">
        <v>0</v>
      </c>
      <c r="V528" s="18">
        <v>0</v>
      </c>
      <c r="W528" s="18">
        <v>0</v>
      </c>
      <c r="X528" s="18"/>
      <c r="Y528" s="18">
        <v>12257.42</v>
      </c>
      <c r="Z528" s="18">
        <v>357.32</v>
      </c>
      <c r="AA528" s="18">
        <v>773.26</v>
      </c>
      <c r="AB528" s="18">
        <v>13388</v>
      </c>
      <c r="AD528" s="7"/>
    </row>
    <row r="529" spans="1:31" s="15" customFormat="1" x14ac:dyDescent="0.25">
      <c r="A529" s="17">
        <v>16</v>
      </c>
      <c r="B529" s="17" t="s">
        <v>738</v>
      </c>
      <c r="C529" s="17" t="s">
        <v>739</v>
      </c>
      <c r="D529" s="17" t="s">
        <v>805</v>
      </c>
      <c r="E529" s="17" t="s">
        <v>806</v>
      </c>
      <c r="F529" s="17" t="s">
        <v>75</v>
      </c>
      <c r="G529" s="17" t="s">
        <v>807</v>
      </c>
      <c r="H529" s="17">
        <v>0</v>
      </c>
      <c r="I529" s="17">
        <v>0</v>
      </c>
      <c r="J529" s="17">
        <v>181</v>
      </c>
      <c r="K529" s="17" t="s">
        <v>107</v>
      </c>
      <c r="L529" s="18">
        <v>9357.4599999999991</v>
      </c>
      <c r="M529" s="18">
        <v>247.09</v>
      </c>
      <c r="N529" s="18">
        <v>540.45000000000005</v>
      </c>
      <c r="O529" s="18">
        <v>10145</v>
      </c>
      <c r="P529" s="18">
        <v>1424.84</v>
      </c>
      <c r="Q529" s="18">
        <v>91.83</v>
      </c>
      <c r="R529" s="18">
        <v>108.33</v>
      </c>
      <c r="S529" s="18">
        <v>1625</v>
      </c>
      <c r="T529" s="18">
        <v>0</v>
      </c>
      <c r="U529" s="18">
        <v>0</v>
      </c>
      <c r="V529" s="18">
        <v>0</v>
      </c>
      <c r="W529" s="18">
        <v>0</v>
      </c>
      <c r="X529" s="18"/>
      <c r="Y529" s="18">
        <v>10782.3</v>
      </c>
      <c r="Z529" s="18">
        <v>338.92</v>
      </c>
      <c r="AA529" s="18">
        <v>648.78</v>
      </c>
      <c r="AB529" s="18">
        <v>11770</v>
      </c>
      <c r="AD529" s="7"/>
    </row>
    <row r="530" spans="1:31" s="15" customFormat="1" x14ac:dyDescent="0.25">
      <c r="A530" s="17">
        <v>17</v>
      </c>
      <c r="B530" s="17" t="s">
        <v>742</v>
      </c>
      <c r="C530" s="17" t="s">
        <v>739</v>
      </c>
      <c r="D530" s="17" t="s">
        <v>808</v>
      </c>
      <c r="E530" s="17" t="s">
        <v>809</v>
      </c>
      <c r="F530" s="17" t="s">
        <v>75</v>
      </c>
      <c r="G530" s="17" t="s">
        <v>810</v>
      </c>
      <c r="H530" s="17">
        <v>0</v>
      </c>
      <c r="I530" s="17">
        <v>0</v>
      </c>
      <c r="J530" s="17">
        <v>415</v>
      </c>
      <c r="K530" s="17" t="s">
        <v>107</v>
      </c>
      <c r="L530" s="18">
        <v>14928.46</v>
      </c>
      <c r="M530" s="18">
        <v>312.94</v>
      </c>
      <c r="N530" s="18">
        <v>960.6</v>
      </c>
      <c r="O530" s="18">
        <v>16202</v>
      </c>
      <c r="P530" s="18">
        <v>3135.53</v>
      </c>
      <c r="Q530" s="18">
        <v>143.09</v>
      </c>
      <c r="R530" s="18">
        <v>248.38</v>
      </c>
      <c r="S530" s="18">
        <v>3527</v>
      </c>
      <c r="T530" s="18">
        <v>0</v>
      </c>
      <c r="U530" s="18">
        <v>0</v>
      </c>
      <c r="V530" s="18">
        <v>0</v>
      </c>
      <c r="W530" s="18">
        <v>0</v>
      </c>
      <c r="X530" s="18"/>
      <c r="Y530" s="18">
        <v>18063.990000000002</v>
      </c>
      <c r="Z530" s="18">
        <v>456.03</v>
      </c>
      <c r="AA530" s="18">
        <v>1208.98</v>
      </c>
      <c r="AB530" s="18">
        <v>19729</v>
      </c>
      <c r="AD530" s="7"/>
    </row>
    <row r="531" spans="1:31" s="12" customFormat="1" x14ac:dyDescent="0.25">
      <c r="A531" s="10"/>
      <c r="B531" s="10"/>
      <c r="C531" s="10"/>
      <c r="D531" s="10"/>
      <c r="E531" s="10" t="s">
        <v>71</v>
      </c>
      <c r="F531" s="10"/>
      <c r="G531" s="10"/>
      <c r="H531" s="10"/>
      <c r="I531" s="10"/>
      <c r="J531" s="11">
        <f>SUM(J514:J530)</f>
        <v>2370</v>
      </c>
      <c r="K531" s="10"/>
      <c r="L531" s="11">
        <f t="shared" ref="L531:AB531" si="76">SUM(L514:L530)</f>
        <v>102154.23999999999</v>
      </c>
      <c r="M531" s="11">
        <f t="shared" si="76"/>
        <v>2400.61</v>
      </c>
      <c r="N531" s="11">
        <f t="shared" si="76"/>
        <v>5829.1499999999987</v>
      </c>
      <c r="O531" s="11">
        <f t="shared" si="76"/>
        <v>110384</v>
      </c>
      <c r="P531" s="11">
        <f t="shared" si="76"/>
        <v>20734.949999999997</v>
      </c>
      <c r="Q531" s="11">
        <f t="shared" si="76"/>
        <v>983.59</v>
      </c>
      <c r="R531" s="11">
        <f t="shared" si="76"/>
        <v>1418.46</v>
      </c>
      <c r="S531" s="11">
        <f t="shared" si="76"/>
        <v>23137</v>
      </c>
      <c r="T531" s="11">
        <f t="shared" si="76"/>
        <v>7070</v>
      </c>
      <c r="U531" s="11">
        <f t="shared" si="76"/>
        <v>0</v>
      </c>
      <c r="V531" s="11">
        <f t="shared" si="76"/>
        <v>0</v>
      </c>
      <c r="W531" s="11">
        <f t="shared" si="76"/>
        <v>0</v>
      </c>
      <c r="X531" s="11">
        <f t="shared" si="76"/>
        <v>0</v>
      </c>
      <c r="Y531" s="11">
        <f t="shared" si="76"/>
        <v>122889.19000000002</v>
      </c>
      <c r="Z531" s="11">
        <f t="shared" si="76"/>
        <v>3384.2000000000007</v>
      </c>
      <c r="AA531" s="11">
        <f t="shared" si="76"/>
        <v>7247.6100000000006</v>
      </c>
      <c r="AB531" s="11">
        <f t="shared" si="76"/>
        <v>133521</v>
      </c>
      <c r="AD531" s="7"/>
    </row>
    <row r="532" spans="1:31" s="12" customFormat="1" x14ac:dyDescent="0.25">
      <c r="A532" s="10"/>
      <c r="B532" s="10"/>
      <c r="C532" s="10"/>
      <c r="D532" s="10"/>
      <c r="E532" s="10" t="s">
        <v>119</v>
      </c>
      <c r="F532" s="10"/>
      <c r="G532" s="10"/>
      <c r="H532" s="10"/>
      <c r="I532" s="10"/>
      <c r="J532" s="11">
        <f>J531+J513</f>
        <v>17191</v>
      </c>
      <c r="K532" s="11"/>
      <c r="L532" s="11">
        <f t="shared" ref="L532:AB532" si="77">L531+L513</f>
        <v>421066.28</v>
      </c>
      <c r="M532" s="11">
        <f t="shared" si="77"/>
        <v>7178.82</v>
      </c>
      <c r="N532" s="11">
        <f t="shared" si="77"/>
        <v>19765.899999999998</v>
      </c>
      <c r="O532" s="11">
        <f t="shared" si="77"/>
        <v>448011</v>
      </c>
      <c r="P532" s="11">
        <f t="shared" si="77"/>
        <v>116006.46999999999</v>
      </c>
      <c r="Q532" s="11">
        <f t="shared" si="77"/>
        <v>3789.6200000000003</v>
      </c>
      <c r="R532" s="11">
        <f t="shared" si="77"/>
        <v>8087.91</v>
      </c>
      <c r="S532" s="11">
        <f t="shared" si="77"/>
        <v>127884</v>
      </c>
      <c r="T532" s="11">
        <f t="shared" si="77"/>
        <v>24640</v>
      </c>
      <c r="U532" s="11">
        <f t="shared" si="77"/>
        <v>0</v>
      </c>
      <c r="V532" s="11">
        <f t="shared" si="77"/>
        <v>0</v>
      </c>
      <c r="W532" s="11">
        <f t="shared" si="77"/>
        <v>0</v>
      </c>
      <c r="X532" s="11">
        <f t="shared" si="77"/>
        <v>0</v>
      </c>
      <c r="Y532" s="11">
        <f t="shared" si="77"/>
        <v>537072.75</v>
      </c>
      <c r="Z532" s="11">
        <f t="shared" si="77"/>
        <v>10968.439999999999</v>
      </c>
      <c r="AA532" s="11">
        <f t="shared" si="77"/>
        <v>27853.81</v>
      </c>
      <c r="AB532" s="11">
        <f t="shared" si="77"/>
        <v>575895</v>
      </c>
      <c r="AD532" s="7"/>
    </row>
    <row r="533" spans="1:31" s="12" customForma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</row>
    <row r="534" spans="1:31" s="12" customForma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</row>
    <row r="537" spans="1:31" ht="15.75" x14ac:dyDescent="0.25">
      <c r="E537" s="13" t="s">
        <v>120</v>
      </c>
      <c r="G537" s="14"/>
      <c r="H537" s="14"/>
      <c r="I537" s="14"/>
      <c r="J537" s="14"/>
      <c r="K537" s="14"/>
      <c r="L537" s="13" t="s">
        <v>122</v>
      </c>
      <c r="M537" s="13"/>
      <c r="O537" s="14"/>
      <c r="Q537" s="14"/>
      <c r="R537" s="13" t="s">
        <v>121</v>
      </c>
      <c r="T537" s="14"/>
      <c r="U537" s="14"/>
      <c r="W537" s="14"/>
      <c r="X537" s="14"/>
      <c r="Y537" s="13" t="s">
        <v>123</v>
      </c>
      <c r="Z537" s="14"/>
      <c r="AA537" s="14"/>
      <c r="AB537" s="14"/>
    </row>
    <row r="538" spans="1:31" ht="15.75" x14ac:dyDescent="0.25">
      <c r="E538" s="13" t="s">
        <v>124</v>
      </c>
      <c r="G538" s="14"/>
      <c r="H538" s="14"/>
      <c r="I538" s="14"/>
      <c r="J538" s="14"/>
      <c r="K538" s="14"/>
      <c r="L538" s="13" t="s">
        <v>124</v>
      </c>
      <c r="M538" s="13"/>
      <c r="O538" s="14"/>
      <c r="Q538" s="14"/>
      <c r="R538" s="13" t="s">
        <v>124</v>
      </c>
      <c r="T538" s="14"/>
      <c r="U538" s="14"/>
      <c r="W538" s="14"/>
      <c r="X538" s="14"/>
      <c r="Y538" s="13" t="s">
        <v>124</v>
      </c>
      <c r="Z538" s="14"/>
      <c r="AA538" s="14"/>
      <c r="AB538" s="14"/>
    </row>
    <row r="540" spans="1:31" ht="32.25" customHeight="1" x14ac:dyDescent="0.55000000000000004">
      <c r="A540" s="75" t="s">
        <v>0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1"/>
      <c r="AD540" s="1"/>
      <c r="AE540" s="1"/>
    </row>
    <row r="541" spans="1:31" ht="21.75" customHeight="1" x14ac:dyDescent="0.4">
      <c r="A541" s="76" t="s">
        <v>1714</v>
      </c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2"/>
      <c r="AD541" s="2"/>
      <c r="AE541" s="2"/>
    </row>
    <row r="542" spans="1:31" s="5" customFormat="1" ht="20.25" customHeight="1" x14ac:dyDescent="0.35">
      <c r="A542" s="3" t="s">
        <v>1</v>
      </c>
      <c r="B542" s="4"/>
      <c r="C542" s="3"/>
      <c r="D542" s="3"/>
      <c r="F542" s="3" t="s">
        <v>811</v>
      </c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s="7" customFormat="1" ht="90" x14ac:dyDescent="0.25">
      <c r="A543" s="6" t="s">
        <v>3</v>
      </c>
      <c r="B543" s="6" t="s">
        <v>4</v>
      </c>
      <c r="C543" s="6" t="s">
        <v>5</v>
      </c>
      <c r="D543" s="6" t="s">
        <v>6</v>
      </c>
      <c r="E543" s="6" t="s">
        <v>7</v>
      </c>
      <c r="F543" s="6" t="s">
        <v>8</v>
      </c>
      <c r="G543" s="6" t="s">
        <v>9</v>
      </c>
      <c r="H543" s="6" t="s">
        <v>10</v>
      </c>
      <c r="I543" s="6" t="s">
        <v>11</v>
      </c>
      <c r="J543" s="6" t="s">
        <v>12</v>
      </c>
      <c r="K543" s="6" t="s">
        <v>13</v>
      </c>
      <c r="L543" s="6" t="s">
        <v>14</v>
      </c>
      <c r="M543" s="6" t="s">
        <v>15</v>
      </c>
      <c r="N543" s="6" t="s">
        <v>16</v>
      </c>
      <c r="O543" s="6" t="s">
        <v>17</v>
      </c>
      <c r="P543" s="6" t="s">
        <v>18</v>
      </c>
      <c r="Q543" s="6" t="s">
        <v>19</v>
      </c>
      <c r="R543" s="6" t="s">
        <v>20</v>
      </c>
      <c r="S543" s="6" t="s">
        <v>21</v>
      </c>
      <c r="T543" s="6" t="s">
        <v>22</v>
      </c>
      <c r="U543" s="6" t="s">
        <v>23</v>
      </c>
      <c r="V543" s="6" t="s">
        <v>24</v>
      </c>
      <c r="W543" s="6" t="s">
        <v>25</v>
      </c>
      <c r="X543" s="6" t="s">
        <v>26</v>
      </c>
      <c r="Y543" s="6" t="s">
        <v>27</v>
      </c>
      <c r="Z543" s="6" t="s">
        <v>28</v>
      </c>
      <c r="AA543" s="6" t="s">
        <v>29</v>
      </c>
      <c r="AB543" s="6" t="s">
        <v>30</v>
      </c>
    </row>
    <row r="544" spans="1:31" s="15" customFormat="1" x14ac:dyDescent="0.25">
      <c r="A544" s="17">
        <v>1</v>
      </c>
      <c r="B544" s="17" t="s">
        <v>738</v>
      </c>
      <c r="C544" s="17" t="s">
        <v>739</v>
      </c>
      <c r="D544" s="17" t="s">
        <v>740</v>
      </c>
      <c r="E544" s="17" t="s">
        <v>741</v>
      </c>
      <c r="F544" s="17" t="s">
        <v>35</v>
      </c>
      <c r="G544" s="17" t="s">
        <v>668</v>
      </c>
      <c r="H544" s="17">
        <v>27116</v>
      </c>
      <c r="I544" s="17">
        <v>23251</v>
      </c>
      <c r="J544" s="17">
        <v>3865</v>
      </c>
      <c r="K544" s="17" t="s">
        <v>37</v>
      </c>
      <c r="L544" s="18">
        <v>3423.35</v>
      </c>
      <c r="M544" s="18">
        <v>88.65</v>
      </c>
      <c r="N544" s="18">
        <v>0</v>
      </c>
      <c r="O544" s="18">
        <v>3512</v>
      </c>
      <c r="P544" s="18">
        <v>22968.94</v>
      </c>
      <c r="Q544" s="18">
        <v>32.81</v>
      </c>
      <c r="R544" s="18">
        <v>1739.25</v>
      </c>
      <c r="S544" s="18">
        <v>24741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26392.29</v>
      </c>
      <c r="Z544" s="18">
        <v>121.46</v>
      </c>
      <c r="AA544" s="18">
        <v>1739.25</v>
      </c>
      <c r="AB544" s="18">
        <v>28253</v>
      </c>
    </row>
    <row r="545" spans="1:28" s="15" customFormat="1" x14ac:dyDescent="0.25">
      <c r="A545" s="17">
        <v>2</v>
      </c>
      <c r="B545" s="17" t="s">
        <v>742</v>
      </c>
      <c r="C545" s="17" t="s">
        <v>739</v>
      </c>
      <c r="D545" s="17" t="s">
        <v>743</v>
      </c>
      <c r="E545" s="17" t="s">
        <v>744</v>
      </c>
      <c r="F545" s="17" t="s">
        <v>35</v>
      </c>
      <c r="G545" s="17" t="s">
        <v>668</v>
      </c>
      <c r="H545" s="17">
        <v>26527</v>
      </c>
      <c r="I545" s="17">
        <v>25082</v>
      </c>
      <c r="J545" s="17">
        <v>1445</v>
      </c>
      <c r="K545" s="17" t="s">
        <v>37</v>
      </c>
      <c r="L545" s="18">
        <v>38294.89</v>
      </c>
      <c r="M545" s="18">
        <v>877.91</v>
      </c>
      <c r="N545" s="18">
        <v>2383.1999999999998</v>
      </c>
      <c r="O545" s="18">
        <v>41556</v>
      </c>
      <c r="P545" s="18">
        <v>9585.4599999999991</v>
      </c>
      <c r="Q545" s="18">
        <v>351.29</v>
      </c>
      <c r="R545" s="18">
        <v>650.25</v>
      </c>
      <c r="S545" s="18">
        <v>10587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47880.35</v>
      </c>
      <c r="Z545" s="18">
        <v>1229.2</v>
      </c>
      <c r="AA545" s="18">
        <v>3033.45</v>
      </c>
      <c r="AB545" s="18">
        <v>52143</v>
      </c>
    </row>
    <row r="546" spans="1:28" s="15" customFormat="1" x14ac:dyDescent="0.25">
      <c r="A546" s="17">
        <v>3</v>
      </c>
      <c r="B546" s="17" t="s">
        <v>742</v>
      </c>
      <c r="C546" s="17" t="s">
        <v>739</v>
      </c>
      <c r="D546" s="17" t="s">
        <v>745</v>
      </c>
      <c r="E546" s="17" t="s">
        <v>746</v>
      </c>
      <c r="F546" s="17" t="s">
        <v>35</v>
      </c>
      <c r="G546" s="17" t="s">
        <v>137</v>
      </c>
      <c r="H546" s="17">
        <v>16579</v>
      </c>
      <c r="I546" s="17">
        <v>16579</v>
      </c>
      <c r="J546" s="17">
        <v>0</v>
      </c>
      <c r="K546" s="17" t="s">
        <v>302</v>
      </c>
      <c r="L546" s="18">
        <v>3133.31</v>
      </c>
      <c r="M546" s="18">
        <v>72.69</v>
      </c>
      <c r="N546" s="18">
        <v>0</v>
      </c>
      <c r="O546" s="18">
        <v>3206</v>
      </c>
      <c r="P546" s="18">
        <v>550.17999999999995</v>
      </c>
      <c r="Q546" s="18">
        <v>29.82</v>
      </c>
      <c r="R546" s="18">
        <v>0</v>
      </c>
      <c r="S546" s="18">
        <v>580</v>
      </c>
      <c r="T546" s="18">
        <v>0</v>
      </c>
      <c r="U546" s="18">
        <v>0</v>
      </c>
      <c r="V546" s="18">
        <v>0</v>
      </c>
      <c r="W546" s="18">
        <v>0</v>
      </c>
      <c r="X546" s="18"/>
      <c r="Y546" s="18">
        <v>3683.49</v>
      </c>
      <c r="Z546" s="18">
        <v>102.51</v>
      </c>
      <c r="AA546" s="18">
        <v>0</v>
      </c>
      <c r="AB546" s="18">
        <v>3786</v>
      </c>
    </row>
    <row r="547" spans="1:28" s="15" customFormat="1" x14ac:dyDescent="0.25">
      <c r="A547" s="17">
        <v>4</v>
      </c>
      <c r="B547" s="17" t="s">
        <v>747</v>
      </c>
      <c r="C547" s="17" t="s">
        <v>739</v>
      </c>
      <c r="D547" s="17" t="s">
        <v>748</v>
      </c>
      <c r="E547" s="17" t="s">
        <v>749</v>
      </c>
      <c r="F547" s="17" t="s">
        <v>35</v>
      </c>
      <c r="G547" s="17" t="s">
        <v>750</v>
      </c>
      <c r="H547" s="17">
        <v>90119</v>
      </c>
      <c r="I547" s="17">
        <v>88622</v>
      </c>
      <c r="J547" s="17">
        <v>1497</v>
      </c>
      <c r="K547" s="17" t="s">
        <v>37</v>
      </c>
      <c r="L547" s="18">
        <v>26082.67</v>
      </c>
      <c r="M547" s="18">
        <v>457.68</v>
      </c>
      <c r="N547" s="18">
        <v>1177.6500000000001</v>
      </c>
      <c r="O547" s="18">
        <v>27718</v>
      </c>
      <c r="P547" s="18">
        <v>10588.76</v>
      </c>
      <c r="Q547" s="18">
        <v>251.59</v>
      </c>
      <c r="R547" s="18">
        <v>673.65</v>
      </c>
      <c r="S547" s="18">
        <v>11514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36671.43</v>
      </c>
      <c r="Z547" s="18">
        <v>709.27</v>
      </c>
      <c r="AA547" s="18">
        <v>1851.3</v>
      </c>
      <c r="AB547" s="18">
        <v>39232</v>
      </c>
    </row>
    <row r="548" spans="1:28" s="15" customFormat="1" x14ac:dyDescent="0.25">
      <c r="A548" s="17">
        <v>5</v>
      </c>
      <c r="B548" s="17" t="s">
        <v>742</v>
      </c>
      <c r="C548" s="17" t="s">
        <v>739</v>
      </c>
      <c r="D548" s="17" t="s">
        <v>751</v>
      </c>
      <c r="E548" s="17" t="s">
        <v>752</v>
      </c>
      <c r="F548" s="17" t="s">
        <v>35</v>
      </c>
      <c r="G548" s="17" t="s">
        <v>181</v>
      </c>
      <c r="H548" s="17">
        <v>35771</v>
      </c>
      <c r="I548" s="17">
        <v>35279</v>
      </c>
      <c r="J548" s="17">
        <v>1476</v>
      </c>
      <c r="K548" s="17" t="s">
        <v>37</v>
      </c>
      <c r="L548" s="18">
        <v>69262.64</v>
      </c>
      <c r="M548" s="18">
        <v>922.76</v>
      </c>
      <c r="N548" s="18">
        <v>2343.6</v>
      </c>
      <c r="O548" s="18">
        <v>72529</v>
      </c>
      <c r="P548" s="18">
        <v>8987.56</v>
      </c>
      <c r="Q548" s="18">
        <v>681.24</v>
      </c>
      <c r="R548" s="18">
        <v>664.2</v>
      </c>
      <c r="S548" s="18">
        <v>10333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78250.2</v>
      </c>
      <c r="Z548" s="18">
        <v>1604</v>
      </c>
      <c r="AA548" s="18">
        <v>3007.8</v>
      </c>
      <c r="AB548" s="18">
        <v>82862</v>
      </c>
    </row>
    <row r="549" spans="1:28" s="15" customFormat="1" x14ac:dyDescent="0.25">
      <c r="A549" s="17">
        <v>6</v>
      </c>
      <c r="B549" s="17" t="s">
        <v>753</v>
      </c>
      <c r="C549" s="17" t="s">
        <v>739</v>
      </c>
      <c r="D549" s="17" t="s">
        <v>754</v>
      </c>
      <c r="E549" s="17" t="s">
        <v>755</v>
      </c>
      <c r="F549" s="17" t="s">
        <v>35</v>
      </c>
      <c r="G549" s="17" t="s">
        <v>750</v>
      </c>
      <c r="H549" s="17">
        <v>29510</v>
      </c>
      <c r="I549" s="17">
        <v>28463</v>
      </c>
      <c r="J549" s="17">
        <v>3141</v>
      </c>
      <c r="K549" s="17" t="s">
        <v>37</v>
      </c>
      <c r="L549" s="18">
        <v>23515.41</v>
      </c>
      <c r="M549" s="18">
        <v>389.69</v>
      </c>
      <c r="N549" s="18">
        <v>1476.9</v>
      </c>
      <c r="O549" s="18">
        <v>25382</v>
      </c>
      <c r="P549" s="18">
        <v>18579.41</v>
      </c>
      <c r="Q549" s="18">
        <v>224.14</v>
      </c>
      <c r="R549" s="18">
        <v>1413.45</v>
      </c>
      <c r="S549" s="18">
        <v>20217</v>
      </c>
      <c r="T549" s="18">
        <v>6410</v>
      </c>
      <c r="U549" s="18">
        <v>0</v>
      </c>
      <c r="V549" s="18">
        <v>0</v>
      </c>
      <c r="W549" s="18">
        <v>0</v>
      </c>
      <c r="X549" s="18"/>
      <c r="Y549" s="18">
        <v>42094.82</v>
      </c>
      <c r="Z549" s="18">
        <v>613.83000000000004</v>
      </c>
      <c r="AA549" s="18">
        <v>2890.35</v>
      </c>
      <c r="AB549" s="18">
        <v>45599</v>
      </c>
    </row>
    <row r="550" spans="1:28" s="15" customFormat="1" x14ac:dyDescent="0.25">
      <c r="A550" s="17">
        <v>7</v>
      </c>
      <c r="B550" s="17" t="s">
        <v>738</v>
      </c>
      <c r="C550" s="17" t="s">
        <v>739</v>
      </c>
      <c r="D550" s="17" t="s">
        <v>759</v>
      </c>
      <c r="E550" s="17" t="s">
        <v>760</v>
      </c>
      <c r="F550" s="17" t="s">
        <v>35</v>
      </c>
      <c r="G550" s="17" t="s">
        <v>750</v>
      </c>
      <c r="H550" s="17">
        <v>74245</v>
      </c>
      <c r="I550" s="17">
        <v>70586</v>
      </c>
      <c r="J550" s="17">
        <v>3659</v>
      </c>
      <c r="K550" s="17" t="s">
        <v>37</v>
      </c>
      <c r="L550" s="18">
        <v>72444.05</v>
      </c>
      <c r="M550" s="18">
        <v>1259.8499999999999</v>
      </c>
      <c r="N550" s="18">
        <v>4328.1000000000004</v>
      </c>
      <c r="O550" s="18">
        <v>78032</v>
      </c>
      <c r="P550" s="18">
        <v>20893.810000000001</v>
      </c>
      <c r="Q550" s="18">
        <v>711.64</v>
      </c>
      <c r="R550" s="18">
        <v>1646.55</v>
      </c>
      <c r="S550" s="18">
        <v>23252</v>
      </c>
      <c r="T550" s="18">
        <v>8420</v>
      </c>
      <c r="U550" s="18">
        <v>0</v>
      </c>
      <c r="V550" s="18">
        <v>0</v>
      </c>
      <c r="W550" s="18">
        <v>0</v>
      </c>
      <c r="X550" s="18"/>
      <c r="Y550" s="18">
        <v>93337.86</v>
      </c>
      <c r="Z550" s="18">
        <v>1971.49</v>
      </c>
      <c r="AA550" s="18">
        <v>5974.65</v>
      </c>
      <c r="AB550" s="18">
        <v>101284</v>
      </c>
    </row>
    <row r="551" spans="1:28" s="15" customFormat="1" x14ac:dyDescent="0.25">
      <c r="A551" s="17">
        <v>8</v>
      </c>
      <c r="B551" s="17" t="s">
        <v>753</v>
      </c>
      <c r="C551" s="17" t="s">
        <v>739</v>
      </c>
      <c r="D551" s="17" t="s">
        <v>761</v>
      </c>
      <c r="E551" s="17" t="s">
        <v>762</v>
      </c>
      <c r="F551" s="17" t="s">
        <v>35</v>
      </c>
      <c r="G551" s="17" t="s">
        <v>215</v>
      </c>
      <c r="H551" s="17">
        <v>43864</v>
      </c>
      <c r="I551" s="17">
        <v>43007</v>
      </c>
      <c r="J551" s="17">
        <v>857</v>
      </c>
      <c r="K551" s="17" t="s">
        <v>37</v>
      </c>
      <c r="L551" s="18">
        <v>33223.24</v>
      </c>
      <c r="M551" s="18">
        <v>802.56</v>
      </c>
      <c r="N551" s="18">
        <v>1865.2</v>
      </c>
      <c r="O551" s="18">
        <v>35891</v>
      </c>
      <c r="P551" s="18">
        <v>5921.23</v>
      </c>
      <c r="Q551" s="18">
        <v>333.12</v>
      </c>
      <c r="R551" s="18">
        <v>385.65</v>
      </c>
      <c r="S551" s="18">
        <v>6640</v>
      </c>
      <c r="T551" s="18">
        <v>60</v>
      </c>
      <c r="U551" s="18">
        <v>0</v>
      </c>
      <c r="V551" s="18">
        <v>0</v>
      </c>
      <c r="W551" s="18">
        <v>0</v>
      </c>
      <c r="X551" s="18"/>
      <c r="Y551" s="18">
        <v>39144.47</v>
      </c>
      <c r="Z551" s="18">
        <v>1135.68</v>
      </c>
      <c r="AA551" s="18">
        <v>2250.85</v>
      </c>
      <c r="AB551" s="18">
        <v>42531</v>
      </c>
    </row>
    <row r="552" spans="1:28" s="15" customFormat="1" x14ac:dyDescent="0.25">
      <c r="A552" s="17">
        <v>9</v>
      </c>
      <c r="B552" s="17" t="s">
        <v>747</v>
      </c>
      <c r="C552" s="17" t="s">
        <v>739</v>
      </c>
      <c r="D552" s="17" t="s">
        <v>763</v>
      </c>
      <c r="E552" s="17" t="s">
        <v>764</v>
      </c>
      <c r="F552" s="17" t="s">
        <v>35</v>
      </c>
      <c r="G552" s="17" t="s">
        <v>218</v>
      </c>
      <c r="H552" s="17">
        <v>55</v>
      </c>
      <c r="I552" s="17">
        <v>55</v>
      </c>
      <c r="J552" s="17">
        <v>0</v>
      </c>
      <c r="K552" s="17" t="s">
        <v>302</v>
      </c>
      <c r="L552" s="18">
        <v>5080.0200000000004</v>
      </c>
      <c r="M552" s="18">
        <v>123.98</v>
      </c>
      <c r="N552" s="18">
        <v>0</v>
      </c>
      <c r="O552" s="18">
        <v>5204</v>
      </c>
      <c r="P552" s="18">
        <v>852.49</v>
      </c>
      <c r="Q552" s="18">
        <v>48.51</v>
      </c>
      <c r="R552" s="18">
        <v>0</v>
      </c>
      <c r="S552" s="18">
        <v>901</v>
      </c>
      <c r="T552" s="18">
        <v>470</v>
      </c>
      <c r="U552" s="18">
        <v>0</v>
      </c>
      <c r="V552" s="18">
        <v>0</v>
      </c>
      <c r="W552" s="18">
        <v>0</v>
      </c>
      <c r="X552" s="18"/>
      <c r="Y552" s="18">
        <v>5932.51</v>
      </c>
      <c r="Z552" s="18">
        <v>172.49</v>
      </c>
      <c r="AA552" s="18">
        <v>0</v>
      </c>
      <c r="AB552" s="18">
        <v>6105</v>
      </c>
    </row>
    <row r="553" spans="1:28" s="15" customFormat="1" x14ac:dyDescent="0.25">
      <c r="A553" s="17">
        <v>10</v>
      </c>
      <c r="B553" s="17" t="s">
        <v>742</v>
      </c>
      <c r="C553" s="17" t="s">
        <v>739</v>
      </c>
      <c r="D553" s="17" t="s">
        <v>765</v>
      </c>
      <c r="E553" s="17" t="s">
        <v>766</v>
      </c>
      <c r="F553" s="17" t="s">
        <v>35</v>
      </c>
      <c r="G553" s="17" t="s">
        <v>218</v>
      </c>
      <c r="H553" s="17">
        <v>94732</v>
      </c>
      <c r="I553" s="17">
        <v>92789</v>
      </c>
      <c r="J553" s="17">
        <v>1943</v>
      </c>
      <c r="K553" s="17" t="s">
        <v>37</v>
      </c>
      <c r="L553" s="18">
        <v>43948.24</v>
      </c>
      <c r="M553" s="18">
        <v>733.46</v>
      </c>
      <c r="N553" s="18">
        <v>2364.3000000000002</v>
      </c>
      <c r="O553" s="18">
        <v>47046</v>
      </c>
      <c r="P553" s="18">
        <v>12147.48</v>
      </c>
      <c r="Q553" s="18">
        <v>422.17</v>
      </c>
      <c r="R553" s="18">
        <v>874.35</v>
      </c>
      <c r="S553" s="18">
        <v>13444</v>
      </c>
      <c r="T553" s="18">
        <v>0</v>
      </c>
      <c r="U553" s="18">
        <v>0</v>
      </c>
      <c r="V553" s="18">
        <v>0</v>
      </c>
      <c r="W553" s="18">
        <v>0</v>
      </c>
      <c r="X553" s="18"/>
      <c r="Y553" s="18">
        <v>56095.72</v>
      </c>
      <c r="Z553" s="18">
        <v>1155.6300000000001</v>
      </c>
      <c r="AA553" s="18">
        <v>3238.65</v>
      </c>
      <c r="AB553" s="18">
        <v>60490</v>
      </c>
    </row>
    <row r="554" spans="1:28" s="15" customFormat="1" x14ac:dyDescent="0.25">
      <c r="A554" s="17">
        <v>11</v>
      </c>
      <c r="B554" s="17" t="s">
        <v>747</v>
      </c>
      <c r="C554" s="17" t="s">
        <v>739</v>
      </c>
      <c r="D554" s="17" t="s">
        <v>767</v>
      </c>
      <c r="E554" s="17" t="s">
        <v>768</v>
      </c>
      <c r="F554" s="17" t="s">
        <v>35</v>
      </c>
      <c r="G554" s="17" t="s">
        <v>264</v>
      </c>
      <c r="H554" s="17">
        <v>9161</v>
      </c>
      <c r="I554" s="17">
        <v>8289</v>
      </c>
      <c r="J554" s="17">
        <v>872</v>
      </c>
      <c r="K554" s="17" t="s">
        <v>37</v>
      </c>
      <c r="L554" s="18">
        <v>41400.17</v>
      </c>
      <c r="M554" s="18">
        <v>973.23</v>
      </c>
      <c r="N554" s="18">
        <v>1932.6</v>
      </c>
      <c r="O554" s="18">
        <v>44306</v>
      </c>
      <c r="P554" s="18">
        <v>5674.66</v>
      </c>
      <c r="Q554" s="18">
        <v>406.94</v>
      </c>
      <c r="R554" s="18">
        <v>392.4</v>
      </c>
      <c r="S554" s="18">
        <v>6474</v>
      </c>
      <c r="T554" s="18">
        <v>0</v>
      </c>
      <c r="U554" s="18">
        <v>0</v>
      </c>
      <c r="V554" s="18">
        <v>0</v>
      </c>
      <c r="W554" s="18">
        <v>0</v>
      </c>
      <c r="X554" s="18"/>
      <c r="Y554" s="18">
        <v>47074.83</v>
      </c>
      <c r="Z554" s="18">
        <v>1380.17</v>
      </c>
      <c r="AA554" s="18">
        <v>2325</v>
      </c>
      <c r="AB554" s="18">
        <v>50780</v>
      </c>
    </row>
    <row r="555" spans="1:28" s="15" customFormat="1" x14ac:dyDescent="0.25">
      <c r="A555" s="17">
        <v>12</v>
      </c>
      <c r="B555" s="17" t="s">
        <v>753</v>
      </c>
      <c r="C555" s="17" t="s">
        <v>739</v>
      </c>
      <c r="D555" s="17" t="s">
        <v>770</v>
      </c>
      <c r="E555" s="17" t="s">
        <v>771</v>
      </c>
      <c r="F555" s="17" t="s">
        <v>35</v>
      </c>
      <c r="G555" s="17" t="s">
        <v>114</v>
      </c>
      <c r="H555" s="17">
        <v>13510</v>
      </c>
      <c r="I555" s="17">
        <v>11638</v>
      </c>
      <c r="J555" s="17">
        <v>1872</v>
      </c>
      <c r="K555" s="17" t="s">
        <v>37</v>
      </c>
      <c r="L555" s="18">
        <v>54375.57</v>
      </c>
      <c r="M555" s="18">
        <v>881.78</v>
      </c>
      <c r="N555" s="18">
        <v>2734.65</v>
      </c>
      <c r="O555" s="18">
        <v>57992</v>
      </c>
      <c r="P555" s="18">
        <v>12716.79</v>
      </c>
      <c r="Q555" s="18">
        <v>523.80999999999995</v>
      </c>
      <c r="R555" s="18">
        <v>842.4</v>
      </c>
      <c r="S555" s="18">
        <v>14083</v>
      </c>
      <c r="T555" s="18">
        <v>2210</v>
      </c>
      <c r="U555" s="18">
        <v>0</v>
      </c>
      <c r="V555" s="18">
        <v>0</v>
      </c>
      <c r="W555" s="18">
        <v>0</v>
      </c>
      <c r="X555" s="18"/>
      <c r="Y555" s="18">
        <v>67092.36</v>
      </c>
      <c r="Z555" s="18">
        <v>1405.59</v>
      </c>
      <c r="AA555" s="18">
        <v>3577.05</v>
      </c>
      <c r="AB555" s="18">
        <v>72075</v>
      </c>
    </row>
    <row r="556" spans="1:28" s="22" customFormat="1" x14ac:dyDescent="0.25">
      <c r="A556" s="19"/>
      <c r="B556" s="19"/>
      <c r="C556" s="19"/>
      <c r="D556" s="19"/>
      <c r="E556" s="10" t="s">
        <v>71</v>
      </c>
      <c r="F556" s="19"/>
      <c r="G556" s="19"/>
      <c r="H556" s="19"/>
      <c r="I556" s="19"/>
      <c r="J556" s="19">
        <f>SUM(J544:J555)</f>
        <v>20627</v>
      </c>
      <c r="K556" s="19"/>
      <c r="L556" s="19">
        <f t="shared" ref="L556:AB556" si="78">SUM(L544:L555)</f>
        <v>414183.56</v>
      </c>
      <c r="M556" s="19">
        <f t="shared" si="78"/>
        <v>7584.2399999999989</v>
      </c>
      <c r="N556" s="19">
        <f t="shared" si="78"/>
        <v>20606.2</v>
      </c>
      <c r="O556" s="19">
        <f t="shared" si="78"/>
        <v>442374</v>
      </c>
      <c r="P556" s="19">
        <f t="shared" si="78"/>
        <v>129466.76999999999</v>
      </c>
      <c r="Q556" s="19">
        <f t="shared" si="78"/>
        <v>4017.08</v>
      </c>
      <c r="R556" s="19">
        <f t="shared" si="78"/>
        <v>9282.15</v>
      </c>
      <c r="S556" s="19">
        <f t="shared" si="78"/>
        <v>142766</v>
      </c>
      <c r="T556" s="19">
        <f t="shared" si="78"/>
        <v>17570</v>
      </c>
      <c r="U556" s="19">
        <f t="shared" si="78"/>
        <v>0</v>
      </c>
      <c r="V556" s="19">
        <f t="shared" si="78"/>
        <v>0</v>
      </c>
      <c r="W556" s="19">
        <f t="shared" si="78"/>
        <v>0</v>
      </c>
      <c r="X556" s="19">
        <f t="shared" si="78"/>
        <v>0</v>
      </c>
      <c r="Y556" s="19">
        <f t="shared" si="78"/>
        <v>543650.33000000007</v>
      </c>
      <c r="Z556" s="19">
        <f t="shared" si="78"/>
        <v>11601.320000000002</v>
      </c>
      <c r="AA556" s="19">
        <f t="shared" si="78"/>
        <v>29888.35</v>
      </c>
      <c r="AB556" s="19">
        <f t="shared" si="78"/>
        <v>585140</v>
      </c>
    </row>
    <row r="557" spans="1:28" s="15" customFormat="1" x14ac:dyDescent="0.25">
      <c r="A557" s="17">
        <v>1</v>
      </c>
      <c r="B557" s="17" t="s">
        <v>738</v>
      </c>
      <c r="C557" s="17" t="s">
        <v>739</v>
      </c>
      <c r="D557" s="17" t="s">
        <v>772</v>
      </c>
      <c r="E557" s="17" t="s">
        <v>773</v>
      </c>
      <c r="F557" s="17" t="s">
        <v>75</v>
      </c>
      <c r="G557" s="17" t="s">
        <v>76</v>
      </c>
      <c r="H557" s="17">
        <v>3221</v>
      </c>
      <c r="I557" s="17">
        <v>3221</v>
      </c>
      <c r="J557" s="17">
        <v>0</v>
      </c>
      <c r="K557" s="17" t="s">
        <v>37</v>
      </c>
      <c r="L557" s="18">
        <v>2351.0700000000002</v>
      </c>
      <c r="M557" s="18">
        <v>98.88</v>
      </c>
      <c r="N557" s="18">
        <v>5.05</v>
      </c>
      <c r="O557" s="18">
        <v>2455</v>
      </c>
      <c r="P557" s="18">
        <v>280.97000000000003</v>
      </c>
      <c r="Q557" s="18">
        <v>23.03</v>
      </c>
      <c r="R557" s="18">
        <v>0</v>
      </c>
      <c r="S557" s="18">
        <v>304</v>
      </c>
      <c r="T557" s="18">
        <v>140</v>
      </c>
      <c r="U557" s="18">
        <v>0</v>
      </c>
      <c r="V557" s="18">
        <v>0</v>
      </c>
      <c r="W557" s="18">
        <v>0</v>
      </c>
      <c r="X557" s="18"/>
      <c r="Y557" s="18">
        <v>2632.04</v>
      </c>
      <c r="Z557" s="18">
        <v>121.91</v>
      </c>
      <c r="AA557" s="18">
        <v>5.05</v>
      </c>
      <c r="AB557" s="18">
        <v>2759</v>
      </c>
    </row>
    <row r="558" spans="1:28" s="15" customFormat="1" x14ac:dyDescent="0.25">
      <c r="A558" s="17">
        <v>2</v>
      </c>
      <c r="B558" s="17" t="s">
        <v>742</v>
      </c>
      <c r="C558" s="17" t="s">
        <v>739</v>
      </c>
      <c r="D558" s="17" t="s">
        <v>774</v>
      </c>
      <c r="E558" s="17" t="s">
        <v>775</v>
      </c>
      <c r="F558" s="17" t="s">
        <v>75</v>
      </c>
      <c r="G558" s="17" t="s">
        <v>76</v>
      </c>
      <c r="H558" s="17">
        <v>8102</v>
      </c>
      <c r="I558" s="17">
        <v>8037</v>
      </c>
      <c r="J558" s="17">
        <v>65</v>
      </c>
      <c r="K558" s="17" t="s">
        <v>37</v>
      </c>
      <c r="L558" s="18">
        <v>3227.31</v>
      </c>
      <c r="M558" s="18">
        <v>79.25</v>
      </c>
      <c r="N558" s="18">
        <v>142.44</v>
      </c>
      <c r="O558" s="18">
        <v>3449</v>
      </c>
      <c r="P558" s="18">
        <v>685.12</v>
      </c>
      <c r="Q558" s="18">
        <v>31.98</v>
      </c>
      <c r="R558" s="18">
        <v>38.9</v>
      </c>
      <c r="S558" s="18">
        <v>756</v>
      </c>
      <c r="T558" s="18">
        <v>80</v>
      </c>
      <c r="U558" s="18">
        <v>0</v>
      </c>
      <c r="V558" s="18">
        <v>0</v>
      </c>
      <c r="W558" s="18">
        <v>0</v>
      </c>
      <c r="X558" s="18"/>
      <c r="Y558" s="18">
        <v>3912.43</v>
      </c>
      <c r="Z558" s="18">
        <v>111.23</v>
      </c>
      <c r="AA558" s="18">
        <v>181.34</v>
      </c>
      <c r="AB558" s="18">
        <v>4205</v>
      </c>
    </row>
    <row r="559" spans="1:28" s="15" customFormat="1" x14ac:dyDescent="0.25">
      <c r="A559" s="17">
        <v>3</v>
      </c>
      <c r="B559" s="17" t="s">
        <v>753</v>
      </c>
      <c r="C559" s="17" t="s">
        <v>739</v>
      </c>
      <c r="D559" s="17" t="s">
        <v>776</v>
      </c>
      <c r="E559" s="17" t="s">
        <v>777</v>
      </c>
      <c r="F559" s="17" t="s">
        <v>75</v>
      </c>
      <c r="G559" s="17" t="s">
        <v>76</v>
      </c>
      <c r="H559" s="17">
        <v>5455</v>
      </c>
      <c r="I559" s="17">
        <v>5361</v>
      </c>
      <c r="J559" s="17">
        <v>94</v>
      </c>
      <c r="K559" s="17" t="s">
        <v>37</v>
      </c>
      <c r="L559" s="18">
        <v>5621.36</v>
      </c>
      <c r="M559" s="18">
        <v>150.01</v>
      </c>
      <c r="N559" s="18">
        <v>304.63</v>
      </c>
      <c r="O559" s="18">
        <v>6076</v>
      </c>
      <c r="P559" s="18">
        <v>925.3</v>
      </c>
      <c r="Q559" s="18">
        <v>56.44</v>
      </c>
      <c r="R559" s="18">
        <v>56.26</v>
      </c>
      <c r="S559" s="18">
        <v>1038</v>
      </c>
      <c r="T559" s="18">
        <v>490</v>
      </c>
      <c r="U559" s="18">
        <v>0</v>
      </c>
      <c r="V559" s="18">
        <v>0</v>
      </c>
      <c r="W559" s="18">
        <v>0</v>
      </c>
      <c r="X559" s="18"/>
      <c r="Y559" s="18">
        <v>6546.66</v>
      </c>
      <c r="Z559" s="18">
        <v>206.45</v>
      </c>
      <c r="AA559" s="18">
        <v>360.89</v>
      </c>
      <c r="AB559" s="18">
        <v>7114</v>
      </c>
    </row>
    <row r="560" spans="1:28" s="15" customFormat="1" x14ac:dyDescent="0.25">
      <c r="A560" s="17">
        <v>4</v>
      </c>
      <c r="B560" s="17" t="s">
        <v>738</v>
      </c>
      <c r="C560" s="17" t="s">
        <v>739</v>
      </c>
      <c r="D560" s="17" t="s">
        <v>778</v>
      </c>
      <c r="E560" s="17" t="s">
        <v>779</v>
      </c>
      <c r="F560" s="17" t="s">
        <v>75</v>
      </c>
      <c r="G560" s="17" t="s">
        <v>76</v>
      </c>
      <c r="H560" s="17">
        <v>3601</v>
      </c>
      <c r="I560" s="17">
        <v>3199</v>
      </c>
      <c r="J560" s="17">
        <v>402</v>
      </c>
      <c r="K560" s="17" t="s">
        <v>37</v>
      </c>
      <c r="L560" s="18">
        <v>3027.49</v>
      </c>
      <c r="M560" s="18">
        <v>87.86</v>
      </c>
      <c r="N560" s="18">
        <v>64.650000000000006</v>
      </c>
      <c r="O560" s="18">
        <v>3180</v>
      </c>
      <c r="P560" s="18">
        <v>3230.16</v>
      </c>
      <c r="Q560" s="18">
        <v>30.24</v>
      </c>
      <c r="R560" s="18">
        <v>240.6</v>
      </c>
      <c r="S560" s="18">
        <v>3501</v>
      </c>
      <c r="T560" s="18">
        <v>390</v>
      </c>
      <c r="U560" s="18">
        <v>0</v>
      </c>
      <c r="V560" s="18">
        <v>0</v>
      </c>
      <c r="W560" s="18">
        <v>0</v>
      </c>
      <c r="X560" s="18"/>
      <c r="Y560" s="18">
        <v>6257.65</v>
      </c>
      <c r="Z560" s="18">
        <v>118.1</v>
      </c>
      <c r="AA560" s="18">
        <v>305.25</v>
      </c>
      <c r="AB560" s="18">
        <v>6681</v>
      </c>
    </row>
    <row r="561" spans="1:30" s="15" customFormat="1" x14ac:dyDescent="0.25">
      <c r="A561" s="17">
        <v>5</v>
      </c>
      <c r="B561" s="17" t="s">
        <v>738</v>
      </c>
      <c r="C561" s="17" t="s">
        <v>739</v>
      </c>
      <c r="D561" s="17" t="s">
        <v>780</v>
      </c>
      <c r="E561" s="17" t="s">
        <v>781</v>
      </c>
      <c r="F561" s="17" t="s">
        <v>75</v>
      </c>
      <c r="G561" s="17" t="s">
        <v>76</v>
      </c>
      <c r="H561" s="17">
        <v>9833</v>
      </c>
      <c r="I561" s="17">
        <v>9532</v>
      </c>
      <c r="J561" s="17">
        <v>301</v>
      </c>
      <c r="K561" s="17" t="s">
        <v>37</v>
      </c>
      <c r="L561" s="18">
        <v>14464.46</v>
      </c>
      <c r="M561" s="18">
        <v>449.72</v>
      </c>
      <c r="N561" s="18">
        <v>1021.82</v>
      </c>
      <c r="O561" s="18">
        <v>15936</v>
      </c>
      <c r="P561" s="18">
        <v>2410.81</v>
      </c>
      <c r="Q561" s="18">
        <v>150.04</v>
      </c>
      <c r="R561" s="18">
        <v>180.15</v>
      </c>
      <c r="S561" s="18">
        <v>2741</v>
      </c>
      <c r="T561" s="18">
        <v>2440</v>
      </c>
      <c r="U561" s="18">
        <v>0</v>
      </c>
      <c r="V561" s="18">
        <v>0</v>
      </c>
      <c r="W561" s="18">
        <v>0</v>
      </c>
      <c r="X561" s="18"/>
      <c r="Y561" s="18">
        <v>16875.27</v>
      </c>
      <c r="Z561" s="18">
        <v>599.76</v>
      </c>
      <c r="AA561" s="18">
        <v>1201.97</v>
      </c>
      <c r="AB561" s="18">
        <v>18677</v>
      </c>
    </row>
    <row r="562" spans="1:30" s="15" customFormat="1" x14ac:dyDescent="0.25">
      <c r="A562" s="17">
        <v>6</v>
      </c>
      <c r="B562" s="17" t="s">
        <v>747</v>
      </c>
      <c r="C562" s="17" t="s">
        <v>739</v>
      </c>
      <c r="D562" s="17" t="s">
        <v>782</v>
      </c>
      <c r="E562" s="17" t="s">
        <v>783</v>
      </c>
      <c r="F562" s="17" t="s">
        <v>75</v>
      </c>
      <c r="G562" s="17" t="s">
        <v>76</v>
      </c>
      <c r="H562" s="17">
        <v>7350</v>
      </c>
      <c r="I562" s="17">
        <v>7350</v>
      </c>
      <c r="J562" s="17">
        <v>0</v>
      </c>
      <c r="K562" s="17" t="s">
        <v>302</v>
      </c>
      <c r="L562" s="18">
        <v>1506.75</v>
      </c>
      <c r="M562" s="18">
        <v>32.25</v>
      </c>
      <c r="N562" s="18">
        <v>0</v>
      </c>
      <c r="O562" s="18">
        <v>1539</v>
      </c>
      <c r="P562" s="18">
        <v>281.74</v>
      </c>
      <c r="Q562" s="18">
        <v>14.26</v>
      </c>
      <c r="R562" s="18">
        <v>0</v>
      </c>
      <c r="S562" s="18">
        <v>296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1788.49</v>
      </c>
      <c r="Z562" s="18">
        <v>46.51</v>
      </c>
      <c r="AA562" s="18">
        <v>0</v>
      </c>
      <c r="AB562" s="18">
        <v>1835</v>
      </c>
    </row>
    <row r="563" spans="1:30" s="15" customFormat="1" x14ac:dyDescent="0.25">
      <c r="A563" s="17">
        <v>7</v>
      </c>
      <c r="B563" s="17" t="s">
        <v>742</v>
      </c>
      <c r="C563" s="17" t="s">
        <v>739</v>
      </c>
      <c r="D563" s="17" t="s">
        <v>784</v>
      </c>
      <c r="E563" s="17" t="s">
        <v>785</v>
      </c>
      <c r="F563" s="17" t="s">
        <v>75</v>
      </c>
      <c r="G563" s="17" t="s">
        <v>76</v>
      </c>
      <c r="H563" s="17">
        <v>5806</v>
      </c>
      <c r="I563" s="17">
        <v>5631</v>
      </c>
      <c r="J563" s="17">
        <v>175</v>
      </c>
      <c r="K563" s="17" t="s">
        <v>37</v>
      </c>
      <c r="L563" s="18">
        <v>8693.52</v>
      </c>
      <c r="M563" s="18">
        <v>254.82</v>
      </c>
      <c r="N563" s="18">
        <v>551.66</v>
      </c>
      <c r="O563" s="18">
        <v>9500</v>
      </c>
      <c r="P563" s="18">
        <v>1506.19</v>
      </c>
      <c r="Q563" s="18">
        <v>89.07</v>
      </c>
      <c r="R563" s="18">
        <v>104.74</v>
      </c>
      <c r="S563" s="18">
        <v>1700</v>
      </c>
      <c r="T563" s="18">
        <v>540</v>
      </c>
      <c r="U563" s="18">
        <v>0</v>
      </c>
      <c r="V563" s="18">
        <v>0</v>
      </c>
      <c r="W563" s="18">
        <v>0</v>
      </c>
      <c r="X563" s="18"/>
      <c r="Y563" s="18">
        <v>10199.709999999999</v>
      </c>
      <c r="Z563" s="18">
        <v>343.89</v>
      </c>
      <c r="AA563" s="18">
        <v>656.4</v>
      </c>
      <c r="AB563" s="18">
        <v>11200</v>
      </c>
    </row>
    <row r="564" spans="1:30" s="15" customFormat="1" x14ac:dyDescent="0.25">
      <c r="A564" s="17">
        <v>8</v>
      </c>
      <c r="B564" s="17" t="s">
        <v>747</v>
      </c>
      <c r="C564" s="17" t="s">
        <v>739</v>
      </c>
      <c r="D564" s="17" t="s">
        <v>786</v>
      </c>
      <c r="E564" s="17" t="s">
        <v>787</v>
      </c>
      <c r="F564" s="17" t="s">
        <v>75</v>
      </c>
      <c r="G564" s="17" t="s">
        <v>76</v>
      </c>
      <c r="H564" s="17">
        <v>8897</v>
      </c>
      <c r="I564" s="17">
        <v>8867</v>
      </c>
      <c r="J564" s="17">
        <v>30</v>
      </c>
      <c r="K564" s="17" t="s">
        <v>37</v>
      </c>
      <c r="L564" s="18">
        <v>2788.08</v>
      </c>
      <c r="M564" s="18">
        <v>68.62</v>
      </c>
      <c r="N564" s="18">
        <v>117.3</v>
      </c>
      <c r="O564" s="18">
        <v>2974</v>
      </c>
      <c r="P564" s="18">
        <v>434.25</v>
      </c>
      <c r="Q564" s="18">
        <v>27.8</v>
      </c>
      <c r="R564" s="18">
        <v>17.95</v>
      </c>
      <c r="S564" s="18">
        <v>480</v>
      </c>
      <c r="T564" s="18">
        <v>60</v>
      </c>
      <c r="U564" s="18">
        <v>0</v>
      </c>
      <c r="V564" s="18">
        <v>0</v>
      </c>
      <c r="W564" s="18">
        <v>0</v>
      </c>
      <c r="X564" s="18"/>
      <c r="Y564" s="18">
        <v>3222.33</v>
      </c>
      <c r="Z564" s="18">
        <v>96.42</v>
      </c>
      <c r="AA564" s="18">
        <v>135.25</v>
      </c>
      <c r="AB564" s="18">
        <v>3454</v>
      </c>
    </row>
    <row r="565" spans="1:30" s="15" customFormat="1" x14ac:dyDescent="0.25">
      <c r="A565" s="17">
        <v>9</v>
      </c>
      <c r="B565" s="17" t="s">
        <v>753</v>
      </c>
      <c r="C565" s="17" t="s">
        <v>739</v>
      </c>
      <c r="D565" s="17" t="s">
        <v>788</v>
      </c>
      <c r="E565" s="17" t="s">
        <v>789</v>
      </c>
      <c r="F565" s="17" t="s">
        <v>75</v>
      </c>
      <c r="G565" s="17" t="s">
        <v>76</v>
      </c>
      <c r="H565" s="17">
        <v>5625</v>
      </c>
      <c r="I565" s="17">
        <v>5433</v>
      </c>
      <c r="J565" s="17">
        <v>192</v>
      </c>
      <c r="K565" s="17" t="s">
        <v>37</v>
      </c>
      <c r="L565" s="18">
        <v>6599.27</v>
      </c>
      <c r="M565" s="18">
        <v>174.21</v>
      </c>
      <c r="N565" s="18">
        <v>376.52</v>
      </c>
      <c r="O565" s="18">
        <v>7150</v>
      </c>
      <c r="P565" s="18">
        <v>1628.73</v>
      </c>
      <c r="Q565" s="18">
        <v>65.36</v>
      </c>
      <c r="R565" s="18">
        <v>114.91</v>
      </c>
      <c r="S565" s="18">
        <v>1809</v>
      </c>
      <c r="T565" s="18">
        <v>640</v>
      </c>
      <c r="U565" s="18">
        <v>0</v>
      </c>
      <c r="V565" s="18">
        <v>0</v>
      </c>
      <c r="W565" s="18">
        <v>0</v>
      </c>
      <c r="X565" s="18"/>
      <c r="Y565" s="18">
        <v>8228</v>
      </c>
      <c r="Z565" s="18">
        <v>239.57</v>
      </c>
      <c r="AA565" s="18">
        <v>491.43</v>
      </c>
      <c r="AB565" s="18">
        <v>8959</v>
      </c>
    </row>
    <row r="566" spans="1:30" s="15" customFormat="1" x14ac:dyDescent="0.25">
      <c r="A566" s="17">
        <v>10</v>
      </c>
      <c r="B566" s="17" t="s">
        <v>747</v>
      </c>
      <c r="C566" s="17" t="s">
        <v>739</v>
      </c>
      <c r="D566" s="17" t="s">
        <v>790</v>
      </c>
      <c r="E566" s="17" t="s">
        <v>791</v>
      </c>
      <c r="F566" s="17" t="s">
        <v>75</v>
      </c>
      <c r="G566" s="17" t="s">
        <v>792</v>
      </c>
      <c r="H566" s="17">
        <v>20119</v>
      </c>
      <c r="I566" s="17">
        <v>19856</v>
      </c>
      <c r="J566" s="17">
        <v>263</v>
      </c>
      <c r="K566" s="17" t="s">
        <v>37</v>
      </c>
      <c r="L566" s="18">
        <v>10344.799999999999</v>
      </c>
      <c r="M566" s="18">
        <v>236.69</v>
      </c>
      <c r="N566" s="18">
        <v>756.51</v>
      </c>
      <c r="O566" s="18">
        <v>11338</v>
      </c>
      <c r="P566" s="18">
        <v>2013.19</v>
      </c>
      <c r="Q566" s="18">
        <v>103.4</v>
      </c>
      <c r="R566" s="18">
        <v>157.41</v>
      </c>
      <c r="S566" s="18">
        <v>2274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12357.99</v>
      </c>
      <c r="Z566" s="18">
        <v>340.09</v>
      </c>
      <c r="AA566" s="18">
        <v>913.92</v>
      </c>
      <c r="AB566" s="18">
        <v>13612</v>
      </c>
    </row>
    <row r="567" spans="1:30" s="15" customFormat="1" x14ac:dyDescent="0.25">
      <c r="A567" s="17">
        <v>11</v>
      </c>
      <c r="B567" s="17" t="s">
        <v>742</v>
      </c>
      <c r="C567" s="17" t="s">
        <v>739</v>
      </c>
      <c r="D567" s="17" t="s">
        <v>793</v>
      </c>
      <c r="E567" s="17" t="s">
        <v>794</v>
      </c>
      <c r="F567" s="17" t="s">
        <v>75</v>
      </c>
      <c r="G567" s="17" t="s">
        <v>76</v>
      </c>
      <c r="H567" s="17">
        <v>6733</v>
      </c>
      <c r="I567" s="17">
        <v>6657</v>
      </c>
      <c r="J567" s="17">
        <v>76</v>
      </c>
      <c r="K567" s="17" t="s">
        <v>37</v>
      </c>
      <c r="L567" s="18">
        <v>4067.11</v>
      </c>
      <c r="M567" s="18">
        <v>103.42</v>
      </c>
      <c r="N567" s="18">
        <v>206.47</v>
      </c>
      <c r="O567" s="18">
        <v>4377</v>
      </c>
      <c r="P567" s="18">
        <v>764.81</v>
      </c>
      <c r="Q567" s="18">
        <v>40.700000000000003</v>
      </c>
      <c r="R567" s="18">
        <v>45.49</v>
      </c>
      <c r="S567" s="18">
        <v>851</v>
      </c>
      <c r="T567" s="18">
        <v>280</v>
      </c>
      <c r="U567" s="18">
        <v>0</v>
      </c>
      <c r="V567" s="18">
        <v>0</v>
      </c>
      <c r="W567" s="18">
        <v>0</v>
      </c>
      <c r="X567" s="18"/>
      <c r="Y567" s="18">
        <v>4831.92</v>
      </c>
      <c r="Z567" s="18">
        <v>144.12</v>
      </c>
      <c r="AA567" s="18">
        <v>251.96</v>
      </c>
      <c r="AB567" s="18">
        <v>5228</v>
      </c>
    </row>
    <row r="568" spans="1:30" s="15" customFormat="1" x14ac:dyDescent="0.25">
      <c r="A568" s="17">
        <v>12</v>
      </c>
      <c r="B568" s="17" t="s">
        <v>742</v>
      </c>
      <c r="C568" s="17" t="s">
        <v>739</v>
      </c>
      <c r="D568" s="17" t="s">
        <v>795</v>
      </c>
      <c r="E568" s="17" t="s">
        <v>796</v>
      </c>
      <c r="F568" s="17" t="s">
        <v>75</v>
      </c>
      <c r="G568" s="17" t="s">
        <v>76</v>
      </c>
      <c r="H568" s="17">
        <v>3724</v>
      </c>
      <c r="I568" s="17">
        <v>3648</v>
      </c>
      <c r="J568" s="17">
        <v>76</v>
      </c>
      <c r="K568" s="17" t="s">
        <v>37</v>
      </c>
      <c r="L568" s="18">
        <v>4027.82</v>
      </c>
      <c r="M568" s="18">
        <v>97.88</v>
      </c>
      <c r="N568" s="18">
        <v>202.3</v>
      </c>
      <c r="O568" s="18">
        <v>4328</v>
      </c>
      <c r="P568" s="18">
        <v>764.54</v>
      </c>
      <c r="Q568" s="18">
        <v>39.97</v>
      </c>
      <c r="R568" s="18">
        <v>45.49</v>
      </c>
      <c r="S568" s="18">
        <v>850</v>
      </c>
      <c r="T568" s="18">
        <v>0</v>
      </c>
      <c r="U568" s="18">
        <v>0</v>
      </c>
      <c r="V568" s="18">
        <v>0</v>
      </c>
      <c r="W568" s="18">
        <v>0</v>
      </c>
      <c r="X568" s="18"/>
      <c r="Y568" s="18">
        <v>4792.3599999999997</v>
      </c>
      <c r="Z568" s="18">
        <v>137.85</v>
      </c>
      <c r="AA568" s="18">
        <v>247.79</v>
      </c>
      <c r="AB568" s="18">
        <v>5178</v>
      </c>
    </row>
    <row r="569" spans="1:30" s="15" customFormat="1" x14ac:dyDescent="0.25">
      <c r="A569" s="17">
        <v>13</v>
      </c>
      <c r="B569" s="17" t="s">
        <v>753</v>
      </c>
      <c r="C569" s="17" t="s">
        <v>739</v>
      </c>
      <c r="D569" s="17" t="s">
        <v>797</v>
      </c>
      <c r="E569" s="17" t="s">
        <v>798</v>
      </c>
      <c r="F569" s="17" t="s">
        <v>75</v>
      </c>
      <c r="G569" s="17" t="s">
        <v>76</v>
      </c>
      <c r="H569" s="17">
        <v>4124</v>
      </c>
      <c r="I569" s="17">
        <v>3964</v>
      </c>
      <c r="J569" s="17">
        <v>160</v>
      </c>
      <c r="K569" s="17" t="s">
        <v>37</v>
      </c>
      <c r="L569" s="18">
        <v>3162.12</v>
      </c>
      <c r="M569" s="18">
        <v>44.78</v>
      </c>
      <c r="N569" s="18">
        <v>125.1</v>
      </c>
      <c r="O569" s="18">
        <v>3332</v>
      </c>
      <c r="P569" s="18">
        <v>1430.21</v>
      </c>
      <c r="Q569" s="18">
        <v>27.03</v>
      </c>
      <c r="R569" s="18">
        <v>95.76</v>
      </c>
      <c r="S569" s="18">
        <v>1553</v>
      </c>
      <c r="T569" s="18">
        <v>2010</v>
      </c>
      <c r="U569" s="18">
        <v>0</v>
      </c>
      <c r="V569" s="18">
        <v>0</v>
      </c>
      <c r="W569" s="18">
        <v>0</v>
      </c>
      <c r="X569" s="18"/>
      <c r="Y569" s="18">
        <v>4592.33</v>
      </c>
      <c r="Z569" s="18">
        <v>71.81</v>
      </c>
      <c r="AA569" s="18">
        <v>220.86</v>
      </c>
      <c r="AB569" s="18">
        <v>4885</v>
      </c>
    </row>
    <row r="570" spans="1:30" s="15" customFormat="1" x14ac:dyDescent="0.25">
      <c r="A570" s="17">
        <v>14</v>
      </c>
      <c r="B570" s="17" t="s">
        <v>747</v>
      </c>
      <c r="C570" s="17" t="s">
        <v>739</v>
      </c>
      <c r="D570" s="17" t="s">
        <v>799</v>
      </c>
      <c r="E570" s="17" t="s">
        <v>800</v>
      </c>
      <c r="F570" s="17" t="s">
        <v>75</v>
      </c>
      <c r="G570" s="17" t="s">
        <v>801</v>
      </c>
      <c r="H570" s="17">
        <v>0</v>
      </c>
      <c r="I570" s="17">
        <v>0</v>
      </c>
      <c r="J570" s="17">
        <v>220</v>
      </c>
      <c r="K570" s="17" t="s">
        <v>107</v>
      </c>
      <c r="L570" s="18">
        <v>11904.32</v>
      </c>
      <c r="M570" s="18">
        <v>353.54</v>
      </c>
      <c r="N570" s="18">
        <v>742.14</v>
      </c>
      <c r="O570" s="18">
        <v>13000</v>
      </c>
      <c r="P570" s="18">
        <v>1704.22</v>
      </c>
      <c r="Q570" s="18">
        <v>122.11</v>
      </c>
      <c r="R570" s="18">
        <v>131.66999999999999</v>
      </c>
      <c r="S570" s="18">
        <v>1958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13608.54</v>
      </c>
      <c r="Z570" s="18">
        <v>475.65</v>
      </c>
      <c r="AA570" s="18">
        <v>873.81</v>
      </c>
      <c r="AB570" s="18">
        <v>14958</v>
      </c>
    </row>
    <row r="571" spans="1:30" s="15" customFormat="1" x14ac:dyDescent="0.25">
      <c r="A571" s="17">
        <v>15</v>
      </c>
      <c r="B571" s="17" t="s">
        <v>753</v>
      </c>
      <c r="C571" s="17" t="s">
        <v>739</v>
      </c>
      <c r="D571" s="17" t="s">
        <v>802</v>
      </c>
      <c r="E571" s="17" t="s">
        <v>803</v>
      </c>
      <c r="F571" s="17" t="s">
        <v>75</v>
      </c>
      <c r="G571" s="17" t="s">
        <v>804</v>
      </c>
      <c r="H571" s="17">
        <v>0</v>
      </c>
      <c r="I571" s="17">
        <v>0</v>
      </c>
      <c r="J571" s="17">
        <v>233</v>
      </c>
      <c r="K571" s="17" t="s">
        <v>107</v>
      </c>
      <c r="L571" s="18">
        <v>12257.42</v>
      </c>
      <c r="M571" s="18">
        <v>357.32</v>
      </c>
      <c r="N571" s="18">
        <v>773.26</v>
      </c>
      <c r="O571" s="18">
        <v>13388</v>
      </c>
      <c r="P571" s="18">
        <v>1797.94</v>
      </c>
      <c r="Q571" s="18">
        <v>125.61</v>
      </c>
      <c r="R571" s="18">
        <v>139.44999999999999</v>
      </c>
      <c r="S571" s="18">
        <v>2063</v>
      </c>
      <c r="T571" s="18">
        <v>0</v>
      </c>
      <c r="U571" s="18">
        <v>0</v>
      </c>
      <c r="V571" s="18">
        <v>0</v>
      </c>
      <c r="W571" s="18">
        <v>0</v>
      </c>
      <c r="X571" s="18"/>
      <c r="Y571" s="18">
        <v>14055.36</v>
      </c>
      <c r="Z571" s="18">
        <v>482.93</v>
      </c>
      <c r="AA571" s="18">
        <v>912.71</v>
      </c>
      <c r="AB571" s="18">
        <v>15451</v>
      </c>
    </row>
    <row r="572" spans="1:30" s="15" customFormat="1" x14ac:dyDescent="0.25">
      <c r="A572" s="17">
        <v>16</v>
      </c>
      <c r="B572" s="17" t="s">
        <v>738</v>
      </c>
      <c r="C572" s="17" t="s">
        <v>739</v>
      </c>
      <c r="D572" s="17" t="s">
        <v>805</v>
      </c>
      <c r="E572" s="17" t="s">
        <v>806</v>
      </c>
      <c r="F572" s="17" t="s">
        <v>75</v>
      </c>
      <c r="G572" s="17" t="s">
        <v>807</v>
      </c>
      <c r="H572" s="17">
        <v>0</v>
      </c>
      <c r="I572" s="17">
        <v>0</v>
      </c>
      <c r="J572" s="17">
        <v>181</v>
      </c>
      <c r="K572" s="17" t="s">
        <v>107</v>
      </c>
      <c r="L572" s="18">
        <v>10782.3</v>
      </c>
      <c r="M572" s="18">
        <v>338.92</v>
      </c>
      <c r="N572" s="18">
        <v>648.78</v>
      </c>
      <c r="O572" s="18">
        <v>11770</v>
      </c>
      <c r="P572" s="18">
        <v>1424.7</v>
      </c>
      <c r="Q572" s="18">
        <v>110.97</v>
      </c>
      <c r="R572" s="18">
        <v>108.33</v>
      </c>
      <c r="S572" s="18">
        <v>1644</v>
      </c>
      <c r="T572" s="18">
        <v>0</v>
      </c>
      <c r="U572" s="18">
        <v>0</v>
      </c>
      <c r="V572" s="18">
        <v>0</v>
      </c>
      <c r="W572" s="18">
        <v>0</v>
      </c>
      <c r="X572" s="18"/>
      <c r="Y572" s="18">
        <v>12207</v>
      </c>
      <c r="Z572" s="18">
        <v>449.89</v>
      </c>
      <c r="AA572" s="18">
        <v>757.11</v>
      </c>
      <c r="AB572" s="18">
        <v>13414</v>
      </c>
    </row>
    <row r="573" spans="1:30" s="15" customFormat="1" x14ac:dyDescent="0.25">
      <c r="A573" s="17">
        <v>17</v>
      </c>
      <c r="B573" s="17" t="s">
        <v>742</v>
      </c>
      <c r="C573" s="17" t="s">
        <v>739</v>
      </c>
      <c r="D573" s="17" t="s">
        <v>808</v>
      </c>
      <c r="E573" s="17" t="s">
        <v>809</v>
      </c>
      <c r="F573" s="17" t="s">
        <v>75</v>
      </c>
      <c r="G573" s="17" t="s">
        <v>810</v>
      </c>
      <c r="H573" s="17">
        <v>0</v>
      </c>
      <c r="I573" s="17">
        <v>0</v>
      </c>
      <c r="J573" s="17">
        <v>415</v>
      </c>
      <c r="K573" s="17" t="s">
        <v>107</v>
      </c>
      <c r="L573" s="18">
        <v>18063.990000000002</v>
      </c>
      <c r="M573" s="18">
        <v>456.03</v>
      </c>
      <c r="N573" s="18">
        <v>1208.98</v>
      </c>
      <c r="O573" s="18">
        <v>19729</v>
      </c>
      <c r="P573" s="18">
        <v>3136.25</v>
      </c>
      <c r="Q573" s="18">
        <v>183.37</v>
      </c>
      <c r="R573" s="18">
        <v>248.38</v>
      </c>
      <c r="S573" s="18">
        <v>3568</v>
      </c>
      <c r="T573" s="18">
        <v>0</v>
      </c>
      <c r="U573" s="18">
        <v>0</v>
      </c>
      <c r="V573" s="18">
        <v>0</v>
      </c>
      <c r="W573" s="18">
        <v>0</v>
      </c>
      <c r="X573" s="18"/>
      <c r="Y573" s="18">
        <v>21200.240000000002</v>
      </c>
      <c r="Z573" s="18">
        <v>639.4</v>
      </c>
      <c r="AA573" s="18">
        <v>1457.36</v>
      </c>
      <c r="AB573" s="18">
        <v>23297</v>
      </c>
    </row>
    <row r="574" spans="1:30" s="12" customFormat="1" x14ac:dyDescent="0.25">
      <c r="A574" s="10"/>
      <c r="B574" s="10"/>
      <c r="C574" s="10"/>
      <c r="D574" s="10"/>
      <c r="E574" s="10" t="s">
        <v>71</v>
      </c>
      <c r="F574" s="10"/>
      <c r="G574" s="10"/>
      <c r="H574" s="10"/>
      <c r="I574" s="10"/>
      <c r="J574" s="11">
        <f>SUM(J557:J573)</f>
        <v>2883</v>
      </c>
      <c r="K574" s="10"/>
      <c r="L574" s="11">
        <f t="shared" ref="L574:AB574" si="79">SUM(L557:L573)</f>
        <v>122889.19000000002</v>
      </c>
      <c r="M574" s="11">
        <f t="shared" si="79"/>
        <v>3384.2000000000007</v>
      </c>
      <c r="N574" s="11">
        <f t="shared" si="79"/>
        <v>7247.6100000000006</v>
      </c>
      <c r="O574" s="11">
        <f t="shared" si="79"/>
        <v>133521</v>
      </c>
      <c r="P574" s="11">
        <f t="shared" si="79"/>
        <v>24419.129999999997</v>
      </c>
      <c r="Q574" s="11">
        <f t="shared" si="79"/>
        <v>1241.3800000000001</v>
      </c>
      <c r="R574" s="11">
        <f t="shared" si="79"/>
        <v>1725.4900000000002</v>
      </c>
      <c r="S574" s="11">
        <f t="shared" si="79"/>
        <v>27386</v>
      </c>
      <c r="T574" s="11">
        <f t="shared" si="79"/>
        <v>7070</v>
      </c>
      <c r="U574" s="11">
        <f t="shared" si="79"/>
        <v>0</v>
      </c>
      <c r="V574" s="11">
        <f t="shared" si="79"/>
        <v>0</v>
      </c>
      <c r="W574" s="11">
        <f t="shared" si="79"/>
        <v>0</v>
      </c>
      <c r="X574" s="11">
        <f t="shared" si="79"/>
        <v>0</v>
      </c>
      <c r="Y574" s="11">
        <f t="shared" si="79"/>
        <v>147308.32</v>
      </c>
      <c r="Z574" s="11">
        <f t="shared" si="79"/>
        <v>4625.579999999999</v>
      </c>
      <c r="AA574" s="11">
        <f t="shared" si="79"/>
        <v>8973.1</v>
      </c>
      <c r="AB574" s="11">
        <f t="shared" si="79"/>
        <v>160907</v>
      </c>
      <c r="AD574" s="7"/>
    </row>
    <row r="575" spans="1:30" s="12" customFormat="1" x14ac:dyDescent="0.25">
      <c r="A575" s="10"/>
      <c r="B575" s="10"/>
      <c r="C575" s="10"/>
      <c r="D575" s="10"/>
      <c r="E575" s="10" t="s">
        <v>119</v>
      </c>
      <c r="F575" s="10"/>
      <c r="G575" s="10"/>
      <c r="H575" s="10"/>
      <c r="I575" s="10"/>
      <c r="J575" s="11">
        <f>J574+J556</f>
        <v>23510</v>
      </c>
      <c r="K575" s="11"/>
      <c r="L575" s="11">
        <f t="shared" ref="L575:AB575" si="80">L574+L556</f>
        <v>537072.75</v>
      </c>
      <c r="M575" s="11">
        <f t="shared" si="80"/>
        <v>10968.439999999999</v>
      </c>
      <c r="N575" s="11">
        <f t="shared" si="80"/>
        <v>27853.81</v>
      </c>
      <c r="O575" s="11">
        <f t="shared" si="80"/>
        <v>575895</v>
      </c>
      <c r="P575" s="11">
        <f t="shared" si="80"/>
        <v>153885.9</v>
      </c>
      <c r="Q575" s="11">
        <f t="shared" si="80"/>
        <v>5258.46</v>
      </c>
      <c r="R575" s="11">
        <f t="shared" si="80"/>
        <v>11007.64</v>
      </c>
      <c r="S575" s="11">
        <f t="shared" si="80"/>
        <v>170152</v>
      </c>
      <c r="T575" s="11">
        <f t="shared" si="80"/>
        <v>24640</v>
      </c>
      <c r="U575" s="11">
        <f t="shared" si="80"/>
        <v>0</v>
      </c>
      <c r="V575" s="11">
        <f t="shared" si="80"/>
        <v>0</v>
      </c>
      <c r="W575" s="11">
        <f t="shared" si="80"/>
        <v>0</v>
      </c>
      <c r="X575" s="11">
        <f t="shared" si="80"/>
        <v>0</v>
      </c>
      <c r="Y575" s="11">
        <f t="shared" si="80"/>
        <v>690958.65000000014</v>
      </c>
      <c r="Z575" s="11">
        <f t="shared" si="80"/>
        <v>16226.900000000001</v>
      </c>
      <c r="AA575" s="11">
        <f t="shared" si="80"/>
        <v>38861.449999999997</v>
      </c>
      <c r="AB575" s="11">
        <f t="shared" si="80"/>
        <v>746047</v>
      </c>
      <c r="AD575" s="7"/>
    </row>
    <row r="576" spans="1:30" s="12" customForma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</row>
    <row r="577" spans="1:28" s="12" customForma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</row>
    <row r="580" spans="1:28" ht="15.75" x14ac:dyDescent="0.25">
      <c r="E580" s="13" t="s">
        <v>120</v>
      </c>
      <c r="G580" s="14"/>
      <c r="H580" s="14"/>
      <c r="I580" s="14"/>
      <c r="J580" s="14"/>
      <c r="K580" s="14"/>
      <c r="L580" s="13" t="s">
        <v>122</v>
      </c>
      <c r="M580" s="13"/>
      <c r="O580" s="14"/>
      <c r="Q580" s="14"/>
      <c r="R580" s="13" t="s">
        <v>121</v>
      </c>
      <c r="T580" s="14"/>
      <c r="U580" s="14"/>
      <c r="W580" s="14"/>
      <c r="X580" s="14"/>
      <c r="Y580" s="13" t="s">
        <v>123</v>
      </c>
      <c r="Z580" s="14"/>
      <c r="AA580" s="14"/>
      <c r="AB580" s="14"/>
    </row>
    <row r="581" spans="1:28" ht="15.75" x14ac:dyDescent="0.25">
      <c r="E581" s="13" t="s">
        <v>124</v>
      </c>
      <c r="G581" s="14"/>
      <c r="H581" s="14"/>
      <c r="I581" s="14"/>
      <c r="J581" s="14"/>
      <c r="K581" s="14"/>
      <c r="L581" s="13" t="s">
        <v>124</v>
      </c>
      <c r="M581" s="13"/>
      <c r="O581" s="14"/>
      <c r="Q581" s="14"/>
      <c r="R581" s="13" t="s">
        <v>124</v>
      </c>
      <c r="T581" s="14"/>
      <c r="U581" s="14"/>
      <c r="W581" s="14"/>
      <c r="X581" s="14"/>
      <c r="Y581" s="13" t="s">
        <v>124</v>
      </c>
      <c r="Z581" s="14"/>
      <c r="AA581" s="14"/>
      <c r="AB581" s="14"/>
    </row>
  </sheetData>
  <sortState ref="A47:W77">
    <sortCondition ref="F47"/>
  </sortState>
  <mergeCells count="26">
    <mergeCell ref="A317:AB317"/>
    <mergeCell ref="A135:AB135"/>
    <mergeCell ref="A136:AB136"/>
    <mergeCell ref="A90:AB90"/>
    <mergeCell ref="A273:AB273"/>
    <mergeCell ref="A274:AB274"/>
    <mergeCell ref="A229:AB229"/>
    <mergeCell ref="A230:AB230"/>
    <mergeCell ref="A183:AB183"/>
    <mergeCell ref="A184:AB184"/>
    <mergeCell ref="A1:AB1"/>
    <mergeCell ref="A2:AB2"/>
    <mergeCell ref="A46:AB46"/>
    <mergeCell ref="A47:AB47"/>
    <mergeCell ref="A89:AB89"/>
    <mergeCell ref="A540:AB540"/>
    <mergeCell ref="A541:AB541"/>
    <mergeCell ref="A497:AB497"/>
    <mergeCell ref="A498:AB498"/>
    <mergeCell ref="A318:AB318"/>
    <mergeCell ref="A452:AB452"/>
    <mergeCell ref="A453:AB453"/>
    <mergeCell ref="A407:AB407"/>
    <mergeCell ref="A408:AB408"/>
    <mergeCell ref="A362:AB362"/>
    <mergeCell ref="A363:AB363"/>
  </mergeCells>
  <printOptions horizontalCentered="1"/>
  <pageMargins left="0.19685039370078741" right="0.19685039370078741" top="0.19685039370078741" bottom="0.19685039370078741" header="0" footer="0"/>
  <pageSetup scale="70" orientation="landscape" horizontalDpi="300" verticalDpi="300" r:id="rId1"/>
  <rowBreaks count="12" manualBreakCount="12">
    <brk id="45" max="16383" man="1"/>
    <brk id="88" max="16383" man="1"/>
    <brk id="133" max="16383" man="1"/>
    <brk id="182" max="16383" man="1"/>
    <brk id="228" max="16383" man="1"/>
    <brk id="272" max="16383" man="1"/>
    <brk id="316" max="16383" man="1"/>
    <brk id="361" max="16383" man="1"/>
    <brk id="406" max="16383" man="1"/>
    <brk id="451" max="16383" man="1"/>
    <brk id="496" max="16383" man="1"/>
    <brk id="5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F553"/>
  <sheetViews>
    <sheetView tabSelected="1" view="pageBreakPreview" topLeftCell="F521" zoomScaleNormal="100" zoomScaleSheetLayoutView="100" workbookViewId="0">
      <selection activeCell="R537" sqref="R537"/>
    </sheetView>
  </sheetViews>
  <sheetFormatPr defaultRowHeight="15" x14ac:dyDescent="0.25"/>
  <cols>
    <col min="1" max="1" width="4.140625" customWidth="1"/>
    <col min="2" max="2" width="10.7109375" customWidth="1"/>
    <col min="3" max="3" width="11.7109375" customWidth="1"/>
    <col min="4" max="4" width="11.28515625" hidden="1" customWidth="1"/>
    <col min="5" max="5" width="12.8554687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7.7109375" customWidth="1"/>
    <col min="13" max="13" width="7.140625" customWidth="1"/>
    <col min="14" max="14" width="6.85546875" customWidth="1"/>
    <col min="15" max="15" width="7.8554687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.140625" customWidth="1"/>
    <col min="21" max="21" width="6.5703125" customWidth="1"/>
    <col min="22" max="22" width="6" customWidth="1"/>
    <col min="23" max="23" width="6.140625" customWidth="1"/>
    <col min="24" max="24" width="6" customWidth="1"/>
    <col min="25" max="25" width="8.7109375" customWidth="1"/>
    <col min="26" max="26" width="7.5703125" customWidth="1"/>
    <col min="27" max="27" width="6.7109375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737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664</v>
      </c>
      <c r="C5" s="17" t="s">
        <v>665</v>
      </c>
      <c r="D5" s="17" t="s">
        <v>666</v>
      </c>
      <c r="E5" s="17" t="s">
        <v>667</v>
      </c>
      <c r="F5" s="17" t="s">
        <v>35</v>
      </c>
      <c r="G5" s="17" t="s">
        <v>668</v>
      </c>
      <c r="H5" s="17">
        <v>94455</v>
      </c>
      <c r="I5" s="17">
        <v>90668</v>
      </c>
      <c r="J5" s="17">
        <v>3787</v>
      </c>
      <c r="K5" s="17" t="s">
        <v>37</v>
      </c>
      <c r="L5" s="18">
        <v>166487.73000000001</v>
      </c>
      <c r="M5" s="18">
        <v>1629.11</v>
      </c>
      <c r="N5" s="18">
        <v>1771.75</v>
      </c>
      <c r="O5" s="18">
        <v>169888.59</v>
      </c>
      <c r="P5" s="18">
        <v>20180.93</v>
      </c>
      <c r="Q5" s="18">
        <v>1603.65</v>
      </c>
      <c r="R5" s="18">
        <v>1687.11</v>
      </c>
      <c r="S5" s="18">
        <v>23471.69</v>
      </c>
      <c r="T5" s="18">
        <v>0</v>
      </c>
      <c r="U5" s="18">
        <v>36563.14</v>
      </c>
      <c r="V5" s="18">
        <v>1629.11</v>
      </c>
      <c r="W5" s="18">
        <v>1771.75</v>
      </c>
      <c r="X5" s="18">
        <v>39964</v>
      </c>
      <c r="Y5" s="9">
        <f t="shared" ref="Y5:AB5" si="0">L5+P5-U5</f>
        <v>150105.52000000002</v>
      </c>
      <c r="Z5" s="9">
        <f t="shared" si="0"/>
        <v>1603.6500000000003</v>
      </c>
      <c r="AA5" s="9">
        <f t="shared" si="0"/>
        <v>1687.1099999999997</v>
      </c>
      <c r="AB5" s="9">
        <f t="shared" si="0"/>
        <v>153396.28</v>
      </c>
    </row>
    <row r="6" spans="1:31" x14ac:dyDescent="0.25">
      <c r="A6" s="17">
        <v>2</v>
      </c>
      <c r="B6" s="17" t="s">
        <v>669</v>
      </c>
      <c r="C6" s="17" t="s">
        <v>665</v>
      </c>
      <c r="D6" s="17" t="s">
        <v>670</v>
      </c>
      <c r="E6" s="17" t="s">
        <v>671</v>
      </c>
      <c r="F6" s="17" t="s">
        <v>35</v>
      </c>
      <c r="G6" s="17" t="s">
        <v>144</v>
      </c>
      <c r="H6" s="17">
        <v>28392</v>
      </c>
      <c r="I6" s="17">
        <v>28392</v>
      </c>
      <c r="J6" s="17">
        <v>0</v>
      </c>
      <c r="K6" s="17" t="s">
        <v>59</v>
      </c>
      <c r="L6" s="18">
        <v>10099.61</v>
      </c>
      <c r="M6" s="18">
        <v>728.09</v>
      </c>
      <c r="N6" s="18">
        <v>0</v>
      </c>
      <c r="O6" s="18">
        <v>10827.7</v>
      </c>
      <c r="P6" s="18">
        <v>712.5</v>
      </c>
      <c r="Q6" s="18">
        <v>97.67</v>
      </c>
      <c r="R6" s="18">
        <v>0</v>
      </c>
      <c r="S6" s="18">
        <v>810.17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17" si="1">L6+P6-U6</f>
        <v>10812.11</v>
      </c>
      <c r="Z6" s="9">
        <f t="shared" ref="Z6:Z17" si="2">M6+Q6-V6</f>
        <v>825.76</v>
      </c>
      <c r="AA6" s="9">
        <f t="shared" ref="AA6:AA17" si="3">N6+R6-W6</f>
        <v>0</v>
      </c>
      <c r="AB6" s="9">
        <f t="shared" ref="AB6:AB17" si="4">O6+S6-X6</f>
        <v>11637.87</v>
      </c>
    </row>
    <row r="7" spans="1:31" x14ac:dyDescent="0.25">
      <c r="A7" s="17">
        <v>3</v>
      </c>
      <c r="B7" s="17" t="s">
        <v>672</v>
      </c>
      <c r="C7" s="17" t="s">
        <v>665</v>
      </c>
      <c r="D7" s="17" t="s">
        <v>673</v>
      </c>
      <c r="E7" s="17" t="s">
        <v>674</v>
      </c>
      <c r="F7" s="17" t="s">
        <v>35</v>
      </c>
      <c r="G7" s="17" t="s">
        <v>675</v>
      </c>
      <c r="H7" s="17">
        <v>3530</v>
      </c>
      <c r="I7" s="17">
        <v>3530</v>
      </c>
      <c r="J7" s="17">
        <v>0</v>
      </c>
      <c r="K7" s="17" t="s">
        <v>59</v>
      </c>
      <c r="L7" s="18">
        <v>5128.57</v>
      </c>
      <c r="M7" s="18">
        <v>148.69</v>
      </c>
      <c r="N7" s="18">
        <v>0</v>
      </c>
      <c r="O7" s="18">
        <v>5277.26</v>
      </c>
      <c r="P7" s="18">
        <v>546.25</v>
      </c>
      <c r="Q7" s="18">
        <v>48.73</v>
      </c>
      <c r="R7" s="18">
        <v>0</v>
      </c>
      <c r="S7" s="18">
        <v>594.98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5674.82</v>
      </c>
      <c r="Z7" s="9">
        <f t="shared" si="2"/>
        <v>197.42</v>
      </c>
      <c r="AA7" s="9">
        <f t="shared" si="3"/>
        <v>0</v>
      </c>
      <c r="AB7" s="9">
        <f t="shared" si="4"/>
        <v>5872.24</v>
      </c>
    </row>
    <row r="8" spans="1:31" x14ac:dyDescent="0.25">
      <c r="A8" s="17">
        <v>4</v>
      </c>
      <c r="B8" s="17" t="s">
        <v>664</v>
      </c>
      <c r="C8" s="17" t="s">
        <v>665</v>
      </c>
      <c r="D8" s="17" t="s">
        <v>676</v>
      </c>
      <c r="E8" s="17" t="s">
        <v>677</v>
      </c>
      <c r="F8" s="17" t="s">
        <v>35</v>
      </c>
      <c r="G8" s="17" t="s">
        <v>45</v>
      </c>
      <c r="H8" s="17">
        <v>28666</v>
      </c>
      <c r="I8" s="17">
        <v>25041</v>
      </c>
      <c r="J8" s="17">
        <v>3625</v>
      </c>
      <c r="K8" s="17" t="s">
        <v>37</v>
      </c>
      <c r="L8" s="18">
        <v>118453.92</v>
      </c>
      <c r="M8" s="18">
        <v>1312.21</v>
      </c>
      <c r="N8" s="18">
        <v>1578.85</v>
      </c>
      <c r="O8" s="18">
        <v>121344.98</v>
      </c>
      <c r="P8" s="18">
        <v>18913.75</v>
      </c>
      <c r="Q8" s="18">
        <v>1231.51</v>
      </c>
      <c r="R8" s="18">
        <v>1614.94</v>
      </c>
      <c r="S8" s="18">
        <v>21760.2</v>
      </c>
      <c r="T8" s="18">
        <v>0</v>
      </c>
      <c r="U8" s="18">
        <v>25652.94</v>
      </c>
      <c r="V8" s="18">
        <v>1312.21</v>
      </c>
      <c r="W8" s="18">
        <v>1578.85</v>
      </c>
      <c r="X8" s="18">
        <v>28544</v>
      </c>
      <c r="Y8" s="9">
        <f t="shared" si="1"/>
        <v>111714.72999999998</v>
      </c>
      <c r="Z8" s="9">
        <f t="shared" si="2"/>
        <v>1231.5100000000002</v>
      </c>
      <c r="AA8" s="9">
        <f t="shared" si="3"/>
        <v>1614.94</v>
      </c>
      <c r="AB8" s="9">
        <f t="shared" si="4"/>
        <v>114561.18</v>
      </c>
    </row>
    <row r="9" spans="1:31" x14ac:dyDescent="0.25">
      <c r="A9" s="17">
        <v>5</v>
      </c>
      <c r="B9" s="17" t="s">
        <v>669</v>
      </c>
      <c r="C9" s="17" t="s">
        <v>665</v>
      </c>
      <c r="D9" s="17" t="s">
        <v>678</v>
      </c>
      <c r="E9" s="17" t="s">
        <v>679</v>
      </c>
      <c r="F9" s="17" t="s">
        <v>35</v>
      </c>
      <c r="G9" s="17" t="s">
        <v>41</v>
      </c>
      <c r="H9" s="17">
        <v>65773</v>
      </c>
      <c r="I9" s="17">
        <v>62694</v>
      </c>
      <c r="J9" s="17">
        <v>3079</v>
      </c>
      <c r="K9" s="17" t="s">
        <v>37</v>
      </c>
      <c r="L9" s="18">
        <v>180167.46</v>
      </c>
      <c r="M9" s="18">
        <v>1832.07</v>
      </c>
      <c r="N9" s="18">
        <v>2031.48</v>
      </c>
      <c r="O9" s="18">
        <v>184031.01</v>
      </c>
      <c r="P9" s="18">
        <v>15531.31</v>
      </c>
      <c r="Q9" s="18">
        <v>1815.6</v>
      </c>
      <c r="R9" s="18">
        <v>1371.69</v>
      </c>
      <c r="S9" s="18">
        <v>18718.599999999999</v>
      </c>
      <c r="T9" s="18">
        <v>0</v>
      </c>
      <c r="U9" s="18">
        <v>39426.449999999997</v>
      </c>
      <c r="V9" s="18">
        <v>1832.07</v>
      </c>
      <c r="W9" s="18">
        <v>2031.48</v>
      </c>
      <c r="X9" s="18">
        <v>43290</v>
      </c>
      <c r="Y9" s="9">
        <f t="shared" si="1"/>
        <v>156272.32000000001</v>
      </c>
      <c r="Z9" s="9">
        <f t="shared" si="2"/>
        <v>1815.6000000000001</v>
      </c>
      <c r="AA9" s="9">
        <f t="shared" si="3"/>
        <v>1371.69</v>
      </c>
      <c r="AB9" s="9">
        <f t="shared" si="4"/>
        <v>159459.61000000002</v>
      </c>
    </row>
    <row r="10" spans="1:31" x14ac:dyDescent="0.25">
      <c r="A10" s="17">
        <v>6</v>
      </c>
      <c r="B10" s="17" t="s">
        <v>672</v>
      </c>
      <c r="C10" s="17" t="s">
        <v>665</v>
      </c>
      <c r="D10" s="17" t="s">
        <v>680</v>
      </c>
      <c r="E10" s="17" t="s">
        <v>681</v>
      </c>
      <c r="F10" s="17" t="s">
        <v>35</v>
      </c>
      <c r="G10" s="17" t="s">
        <v>682</v>
      </c>
      <c r="H10" s="17">
        <v>64999</v>
      </c>
      <c r="I10" s="17">
        <v>64999</v>
      </c>
      <c r="J10" s="17">
        <v>0</v>
      </c>
      <c r="K10" s="17" t="s">
        <v>59</v>
      </c>
      <c r="L10" s="18">
        <v>9358.31</v>
      </c>
      <c r="M10" s="18">
        <v>785.39</v>
      </c>
      <c r="N10" s="18">
        <v>78.25</v>
      </c>
      <c r="O10" s="18">
        <v>10221.950000000001</v>
      </c>
      <c r="P10" s="18">
        <v>475</v>
      </c>
      <c r="Q10" s="18">
        <v>92.15</v>
      </c>
      <c r="R10" s="18">
        <v>0</v>
      </c>
      <c r="S10" s="18">
        <v>567.15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1"/>
        <v>9833.31</v>
      </c>
      <c r="Z10" s="9">
        <f t="shared" si="2"/>
        <v>877.54</v>
      </c>
      <c r="AA10" s="9">
        <f t="shared" si="3"/>
        <v>78.25</v>
      </c>
      <c r="AB10" s="9">
        <f t="shared" si="4"/>
        <v>10789.1</v>
      </c>
    </row>
    <row r="11" spans="1:31" x14ac:dyDescent="0.25">
      <c r="A11" s="17">
        <v>7</v>
      </c>
      <c r="B11" s="17" t="s">
        <v>683</v>
      </c>
      <c r="C11" s="17" t="s">
        <v>665</v>
      </c>
      <c r="D11" s="17" t="s">
        <v>684</v>
      </c>
      <c r="E11" s="17" t="s">
        <v>685</v>
      </c>
      <c r="F11" s="17" t="s">
        <v>35</v>
      </c>
      <c r="G11" s="17" t="s">
        <v>45</v>
      </c>
      <c r="H11" s="17">
        <v>159337</v>
      </c>
      <c r="I11" s="17">
        <v>159337</v>
      </c>
      <c r="J11" s="17">
        <v>0</v>
      </c>
      <c r="K11" s="17" t="s">
        <v>37</v>
      </c>
      <c r="L11" s="18">
        <v>79203.56</v>
      </c>
      <c r="M11" s="18">
        <v>1050.75</v>
      </c>
      <c r="N11" s="18">
        <v>278.44</v>
      </c>
      <c r="O11" s="18">
        <v>80532.75</v>
      </c>
      <c r="P11" s="18">
        <v>475</v>
      </c>
      <c r="Q11" s="18">
        <v>866.37</v>
      </c>
      <c r="R11" s="18">
        <v>0</v>
      </c>
      <c r="S11" s="18">
        <v>1341.37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1"/>
        <v>79678.559999999998</v>
      </c>
      <c r="Z11" s="9">
        <f t="shared" si="2"/>
        <v>1917.12</v>
      </c>
      <c r="AA11" s="9">
        <f t="shared" si="3"/>
        <v>278.44</v>
      </c>
      <c r="AB11" s="9">
        <f t="shared" si="4"/>
        <v>81874.12</v>
      </c>
    </row>
    <row r="12" spans="1:31" x14ac:dyDescent="0.25">
      <c r="A12" s="17">
        <v>8</v>
      </c>
      <c r="B12" s="17" t="s">
        <v>664</v>
      </c>
      <c r="C12" s="17" t="s">
        <v>665</v>
      </c>
      <c r="D12" s="17" t="s">
        <v>686</v>
      </c>
      <c r="E12" s="17" t="s">
        <v>687</v>
      </c>
      <c r="F12" s="17" t="s">
        <v>35</v>
      </c>
      <c r="G12" s="17" t="s">
        <v>675</v>
      </c>
      <c r="H12" s="17">
        <v>246093</v>
      </c>
      <c r="I12" s="17">
        <v>244907</v>
      </c>
      <c r="J12" s="17">
        <v>1186</v>
      </c>
      <c r="K12" s="17" t="s">
        <v>37</v>
      </c>
      <c r="L12" s="18">
        <v>158873.42000000001</v>
      </c>
      <c r="M12" s="18">
        <v>1587.97</v>
      </c>
      <c r="N12" s="18">
        <v>1936.59</v>
      </c>
      <c r="O12" s="18">
        <v>162397.98000000001</v>
      </c>
      <c r="P12" s="18">
        <v>7414.54</v>
      </c>
      <c r="Q12" s="18">
        <v>1588.14</v>
      </c>
      <c r="R12" s="18">
        <v>528.36</v>
      </c>
      <c r="S12" s="18">
        <v>9531.0400000000009</v>
      </c>
      <c r="T12" s="18">
        <v>0</v>
      </c>
      <c r="U12" s="18">
        <v>34677.440000000002</v>
      </c>
      <c r="V12" s="18">
        <v>1587.97</v>
      </c>
      <c r="W12" s="18">
        <v>1936.59</v>
      </c>
      <c r="X12" s="18">
        <v>38202</v>
      </c>
      <c r="Y12" s="9">
        <f t="shared" si="1"/>
        <v>131610.52000000002</v>
      </c>
      <c r="Z12" s="9">
        <f t="shared" si="2"/>
        <v>1588.14</v>
      </c>
      <c r="AA12" s="9">
        <f t="shared" si="3"/>
        <v>528.3599999999999</v>
      </c>
      <c r="AB12" s="9">
        <f t="shared" si="4"/>
        <v>133727.02000000002</v>
      </c>
    </row>
    <row r="13" spans="1:31" x14ac:dyDescent="0.25">
      <c r="A13" s="17">
        <v>9</v>
      </c>
      <c r="B13" s="17" t="s">
        <v>683</v>
      </c>
      <c r="C13" s="17" t="s">
        <v>665</v>
      </c>
      <c r="D13" s="17" t="s">
        <v>688</v>
      </c>
      <c r="E13" s="17" t="s">
        <v>689</v>
      </c>
      <c r="F13" s="17" t="s">
        <v>35</v>
      </c>
      <c r="G13" s="17" t="s">
        <v>590</v>
      </c>
      <c r="H13" s="17">
        <v>29124</v>
      </c>
      <c r="I13" s="17">
        <v>28485</v>
      </c>
      <c r="J13" s="17">
        <v>639</v>
      </c>
      <c r="K13" s="17" t="s">
        <v>37</v>
      </c>
      <c r="L13" s="18">
        <v>48799.88</v>
      </c>
      <c r="M13" s="18">
        <v>3994.8</v>
      </c>
      <c r="N13" s="18">
        <v>2983.03</v>
      </c>
      <c r="O13" s="18">
        <v>55777.71</v>
      </c>
      <c r="P13" s="18">
        <v>4027.21</v>
      </c>
      <c r="Q13" s="18">
        <v>504.76</v>
      </c>
      <c r="R13" s="18">
        <v>284.67</v>
      </c>
      <c r="S13" s="18">
        <v>4816.6400000000003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52827.09</v>
      </c>
      <c r="Z13" s="9">
        <f t="shared" si="2"/>
        <v>4499.5600000000004</v>
      </c>
      <c r="AA13" s="9">
        <f t="shared" si="3"/>
        <v>3267.7000000000003</v>
      </c>
      <c r="AB13" s="9">
        <f t="shared" si="4"/>
        <v>60594.35</v>
      </c>
    </row>
    <row r="14" spans="1:31" x14ac:dyDescent="0.25">
      <c r="A14" s="17">
        <v>10</v>
      </c>
      <c r="B14" s="17" t="s">
        <v>683</v>
      </c>
      <c r="C14" s="17" t="s">
        <v>665</v>
      </c>
      <c r="D14" s="17" t="s">
        <v>690</v>
      </c>
      <c r="E14" s="17" t="s">
        <v>691</v>
      </c>
      <c r="F14" s="17" t="s">
        <v>35</v>
      </c>
      <c r="G14" s="17" t="s">
        <v>264</v>
      </c>
      <c r="H14" s="17">
        <v>4099</v>
      </c>
      <c r="I14" s="17">
        <v>4099</v>
      </c>
      <c r="J14" s="17">
        <v>0</v>
      </c>
      <c r="K14" s="17" t="s">
        <v>37</v>
      </c>
      <c r="L14" s="18">
        <v>25100.59</v>
      </c>
      <c r="M14" s="18">
        <v>2209.69</v>
      </c>
      <c r="N14" s="18">
        <v>1247.75</v>
      </c>
      <c r="O14" s="18">
        <v>28558.03</v>
      </c>
      <c r="P14" s="18">
        <v>712.5</v>
      </c>
      <c r="Q14" s="18">
        <v>260.16000000000003</v>
      </c>
      <c r="R14" s="18">
        <v>0</v>
      </c>
      <c r="S14" s="18">
        <v>972.66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1"/>
        <v>25813.09</v>
      </c>
      <c r="Z14" s="9">
        <f t="shared" si="2"/>
        <v>2469.85</v>
      </c>
      <c r="AA14" s="9">
        <f t="shared" si="3"/>
        <v>1247.75</v>
      </c>
      <c r="AB14" s="9">
        <f t="shared" si="4"/>
        <v>29530.69</v>
      </c>
    </row>
    <row r="15" spans="1:31" x14ac:dyDescent="0.25">
      <c r="A15" s="17">
        <v>11</v>
      </c>
      <c r="B15" s="17" t="s">
        <v>664</v>
      </c>
      <c r="C15" s="17" t="s">
        <v>665</v>
      </c>
      <c r="D15" s="17" t="s">
        <v>692</v>
      </c>
      <c r="E15" s="17" t="s">
        <v>693</v>
      </c>
      <c r="F15" s="17" t="s">
        <v>35</v>
      </c>
      <c r="G15" s="17" t="s">
        <v>264</v>
      </c>
      <c r="H15" s="17">
        <v>5549</v>
      </c>
      <c r="I15" s="17">
        <v>5475</v>
      </c>
      <c r="J15" s="17">
        <v>74</v>
      </c>
      <c r="K15" s="17" t="s">
        <v>37</v>
      </c>
      <c r="L15" s="18">
        <v>24338.59</v>
      </c>
      <c r="M15" s="18">
        <v>1920.71</v>
      </c>
      <c r="N15" s="18">
        <v>1187.78</v>
      </c>
      <c r="O15" s="18">
        <v>27447.08</v>
      </c>
      <c r="P15" s="18">
        <v>1074.3599999999999</v>
      </c>
      <c r="Q15" s="18">
        <v>245.29</v>
      </c>
      <c r="R15" s="18">
        <v>32.97</v>
      </c>
      <c r="S15" s="18">
        <v>1352.62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25412.95</v>
      </c>
      <c r="Z15" s="9">
        <f t="shared" si="2"/>
        <v>2166</v>
      </c>
      <c r="AA15" s="9">
        <f t="shared" si="3"/>
        <v>1220.75</v>
      </c>
      <c r="AB15" s="9">
        <f t="shared" si="4"/>
        <v>28799.7</v>
      </c>
    </row>
    <row r="16" spans="1:31" x14ac:dyDescent="0.25">
      <c r="A16" s="17">
        <v>12</v>
      </c>
      <c r="B16" s="17" t="s">
        <v>672</v>
      </c>
      <c r="C16" s="17" t="s">
        <v>665</v>
      </c>
      <c r="D16" s="17" t="s">
        <v>694</v>
      </c>
      <c r="E16" s="17" t="s">
        <v>695</v>
      </c>
      <c r="F16" s="17" t="s">
        <v>35</v>
      </c>
      <c r="G16" s="17" t="s">
        <v>610</v>
      </c>
      <c r="H16" s="17">
        <v>4260</v>
      </c>
      <c r="I16" s="17">
        <v>4260</v>
      </c>
      <c r="J16" s="17">
        <v>0</v>
      </c>
      <c r="K16" s="17" t="s">
        <v>37</v>
      </c>
      <c r="L16" s="18">
        <v>16622.669999999998</v>
      </c>
      <c r="M16" s="18">
        <v>1350.17</v>
      </c>
      <c r="N16" s="18">
        <v>522.41</v>
      </c>
      <c r="O16" s="18">
        <v>18495.25</v>
      </c>
      <c r="P16" s="18">
        <v>736.25</v>
      </c>
      <c r="Q16" s="18">
        <v>167.76</v>
      </c>
      <c r="R16" s="18">
        <v>0</v>
      </c>
      <c r="S16" s="18">
        <v>904.01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 t="shared" si="1"/>
        <v>17358.919999999998</v>
      </c>
      <c r="Z16" s="9">
        <f t="shared" si="2"/>
        <v>1517.93</v>
      </c>
      <c r="AA16" s="9">
        <f t="shared" si="3"/>
        <v>522.41</v>
      </c>
      <c r="AB16" s="9">
        <f t="shared" si="4"/>
        <v>19399.259999999998</v>
      </c>
    </row>
    <row r="17" spans="1:28" x14ac:dyDescent="0.25">
      <c r="A17" s="17">
        <v>13</v>
      </c>
      <c r="B17" s="17" t="s">
        <v>696</v>
      </c>
      <c r="C17" s="17" t="s">
        <v>665</v>
      </c>
      <c r="D17" s="17" t="s">
        <v>697</v>
      </c>
      <c r="E17" s="17" t="s">
        <v>698</v>
      </c>
      <c r="F17" s="17" t="s">
        <v>35</v>
      </c>
      <c r="G17" s="17" t="s">
        <v>699</v>
      </c>
      <c r="H17" s="17">
        <v>617</v>
      </c>
      <c r="I17" s="17">
        <v>578</v>
      </c>
      <c r="J17" s="17">
        <v>39</v>
      </c>
      <c r="K17" s="17" t="s">
        <v>37</v>
      </c>
      <c r="L17" s="18">
        <v>4174</v>
      </c>
      <c r="M17" s="18">
        <v>328.21</v>
      </c>
      <c r="N17" s="18">
        <v>112.74</v>
      </c>
      <c r="O17" s="18">
        <v>4614.95</v>
      </c>
      <c r="P17" s="18">
        <v>380.71</v>
      </c>
      <c r="Q17" s="18">
        <v>41.98</v>
      </c>
      <c r="R17" s="18">
        <v>17.37</v>
      </c>
      <c r="S17" s="18">
        <v>440.06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1"/>
        <v>4554.71</v>
      </c>
      <c r="Z17" s="9">
        <f t="shared" si="2"/>
        <v>370.19</v>
      </c>
      <c r="AA17" s="9">
        <f t="shared" si="3"/>
        <v>130.10999999999999</v>
      </c>
      <c r="AB17" s="9">
        <f t="shared" si="4"/>
        <v>5055.01</v>
      </c>
    </row>
    <row r="18" spans="1:28" s="12" customFormat="1" x14ac:dyDescent="0.25">
      <c r="A18" s="19"/>
      <c r="B18" s="19"/>
      <c r="C18" s="10" t="s">
        <v>71</v>
      </c>
      <c r="D18" s="19"/>
      <c r="E18" s="19"/>
      <c r="F18" s="19"/>
      <c r="G18" s="19"/>
      <c r="H18" s="19"/>
      <c r="I18" s="19"/>
      <c r="J18" s="19">
        <f>SUM(J5:J17)</f>
        <v>12429</v>
      </c>
      <c r="K18" s="19"/>
      <c r="L18" s="20">
        <f t="shared" ref="L18:AB18" si="5">SUM(L5:L17)</f>
        <v>846808.31</v>
      </c>
      <c r="M18" s="20">
        <f t="shared" si="5"/>
        <v>18877.86</v>
      </c>
      <c r="N18" s="20">
        <f t="shared" si="5"/>
        <v>13729.07</v>
      </c>
      <c r="O18" s="20">
        <f t="shared" si="5"/>
        <v>879415.23999999987</v>
      </c>
      <c r="P18" s="20">
        <f t="shared" si="5"/>
        <v>71180.310000000012</v>
      </c>
      <c r="Q18" s="20">
        <f t="shared" si="5"/>
        <v>8563.77</v>
      </c>
      <c r="R18" s="20">
        <f t="shared" si="5"/>
        <v>5537.11</v>
      </c>
      <c r="S18" s="20">
        <f t="shared" si="5"/>
        <v>85281.189999999973</v>
      </c>
      <c r="T18" s="20">
        <f t="shared" si="5"/>
        <v>0</v>
      </c>
      <c r="U18" s="20">
        <f t="shared" si="5"/>
        <v>136319.97</v>
      </c>
      <c r="V18" s="20">
        <f t="shared" si="5"/>
        <v>6361.36</v>
      </c>
      <c r="W18" s="20">
        <f t="shared" si="5"/>
        <v>7318.67</v>
      </c>
      <c r="X18" s="20">
        <f t="shared" si="5"/>
        <v>150000</v>
      </c>
      <c r="Y18" s="20">
        <f t="shared" si="5"/>
        <v>781668.64999999991</v>
      </c>
      <c r="Z18" s="20">
        <f t="shared" si="5"/>
        <v>21080.269999999997</v>
      </c>
      <c r="AA18" s="20">
        <f t="shared" si="5"/>
        <v>11947.51</v>
      </c>
      <c r="AB18" s="20">
        <f t="shared" si="5"/>
        <v>814696.42999999982</v>
      </c>
    </row>
    <row r="19" spans="1:28" x14ac:dyDescent="0.25">
      <c r="A19" s="17">
        <v>1</v>
      </c>
      <c r="B19" s="17" t="s">
        <v>700</v>
      </c>
      <c r="C19" s="17" t="s">
        <v>665</v>
      </c>
      <c r="D19" s="17" t="s">
        <v>701</v>
      </c>
      <c r="E19" s="17" t="s">
        <v>702</v>
      </c>
      <c r="F19" s="17" t="s">
        <v>75</v>
      </c>
      <c r="G19" s="17" t="s">
        <v>76</v>
      </c>
      <c r="H19" s="17">
        <v>7785</v>
      </c>
      <c r="I19" s="17">
        <v>7538</v>
      </c>
      <c r="J19" s="17">
        <v>247</v>
      </c>
      <c r="K19" s="17" t="s">
        <v>37</v>
      </c>
      <c r="L19" s="18">
        <v>32802.76</v>
      </c>
      <c r="M19" s="18">
        <v>2657.34</v>
      </c>
      <c r="N19" s="18">
        <v>2517.6999999999998</v>
      </c>
      <c r="O19" s="18">
        <v>37977.800000000003</v>
      </c>
      <c r="P19" s="18">
        <v>1945.38</v>
      </c>
      <c r="Q19" s="18">
        <v>344.87</v>
      </c>
      <c r="R19" s="18">
        <v>146.72</v>
      </c>
      <c r="S19" s="18">
        <v>2436.9699999999998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ref="Y19:Y34" si="6">L19+P19-U19</f>
        <v>34748.14</v>
      </c>
      <c r="Z19" s="9">
        <f t="shared" ref="Z19:Z34" si="7">M19+Q19-V19</f>
        <v>3002.21</v>
      </c>
      <c r="AA19" s="9">
        <f t="shared" ref="AA19:AA34" si="8">N19+R19-W19</f>
        <v>2664.4199999999996</v>
      </c>
      <c r="AB19" s="9">
        <f t="shared" ref="AB19:AB34" si="9">O19+S19-X19</f>
        <v>40414.770000000004</v>
      </c>
    </row>
    <row r="20" spans="1:28" x14ac:dyDescent="0.25">
      <c r="A20" s="17">
        <v>2</v>
      </c>
      <c r="B20" s="17" t="s">
        <v>700</v>
      </c>
      <c r="C20" s="17" t="s">
        <v>665</v>
      </c>
      <c r="D20" s="17" t="s">
        <v>703</v>
      </c>
      <c r="E20" s="17" t="s">
        <v>704</v>
      </c>
      <c r="F20" s="17" t="s">
        <v>75</v>
      </c>
      <c r="G20" s="17" t="s">
        <v>76</v>
      </c>
      <c r="H20" s="17">
        <v>50168</v>
      </c>
      <c r="I20" s="17">
        <v>49831</v>
      </c>
      <c r="J20" s="17">
        <v>337</v>
      </c>
      <c r="K20" s="17" t="s">
        <v>37</v>
      </c>
      <c r="L20" s="18">
        <v>37615.980000000003</v>
      </c>
      <c r="M20" s="18">
        <v>2950.49</v>
      </c>
      <c r="N20" s="18">
        <v>2934.66</v>
      </c>
      <c r="O20" s="18">
        <v>43501.13</v>
      </c>
      <c r="P20" s="18">
        <v>2561.48</v>
      </c>
      <c r="Q20" s="18">
        <v>395.05</v>
      </c>
      <c r="R20" s="18">
        <v>200.18</v>
      </c>
      <c r="S20" s="18">
        <v>3156.71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6"/>
        <v>40177.460000000006</v>
      </c>
      <c r="Z20" s="9">
        <f t="shared" si="7"/>
        <v>3345.54</v>
      </c>
      <c r="AA20" s="9">
        <f t="shared" si="8"/>
        <v>3134.8399999999997</v>
      </c>
      <c r="AB20" s="9">
        <f t="shared" si="9"/>
        <v>46657.84</v>
      </c>
    </row>
    <row r="21" spans="1:28" x14ac:dyDescent="0.25">
      <c r="A21" s="17">
        <v>3</v>
      </c>
      <c r="B21" s="17" t="s">
        <v>669</v>
      </c>
      <c r="C21" s="17" t="s">
        <v>665</v>
      </c>
      <c r="D21" s="17" t="s">
        <v>705</v>
      </c>
      <c r="E21" s="17" t="s">
        <v>706</v>
      </c>
      <c r="F21" s="17" t="s">
        <v>75</v>
      </c>
      <c r="G21" s="17" t="s">
        <v>76</v>
      </c>
      <c r="H21" s="17">
        <v>6844</v>
      </c>
      <c r="I21" s="17">
        <v>6840</v>
      </c>
      <c r="J21" s="17">
        <v>4</v>
      </c>
      <c r="K21" s="17" t="s">
        <v>37</v>
      </c>
      <c r="L21" s="18">
        <v>29586.799999999999</v>
      </c>
      <c r="M21" s="18">
        <v>1559.36</v>
      </c>
      <c r="N21" s="18">
        <v>2388.84</v>
      </c>
      <c r="O21" s="18">
        <v>33535</v>
      </c>
      <c r="P21" s="18">
        <v>301.16000000000003</v>
      </c>
      <c r="Q21" s="18">
        <v>318.24</v>
      </c>
      <c r="R21" s="18">
        <v>2.38</v>
      </c>
      <c r="S21" s="18">
        <v>621.78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6"/>
        <v>29887.96</v>
      </c>
      <c r="Z21" s="9">
        <f t="shared" si="7"/>
        <v>1877.6</v>
      </c>
      <c r="AA21" s="9">
        <f t="shared" si="8"/>
        <v>2391.2200000000003</v>
      </c>
      <c r="AB21" s="9">
        <f t="shared" si="9"/>
        <v>34156.78</v>
      </c>
    </row>
    <row r="22" spans="1:28" x14ac:dyDescent="0.25">
      <c r="A22" s="17">
        <v>4</v>
      </c>
      <c r="B22" s="17" t="s">
        <v>700</v>
      </c>
      <c r="C22" s="17" t="s">
        <v>665</v>
      </c>
      <c r="D22" s="17" t="s">
        <v>707</v>
      </c>
      <c r="E22" s="17" t="s">
        <v>708</v>
      </c>
      <c r="F22" s="17" t="s">
        <v>75</v>
      </c>
      <c r="G22" s="17" t="s">
        <v>76</v>
      </c>
      <c r="H22" s="17">
        <v>4015</v>
      </c>
      <c r="I22" s="17">
        <v>3906</v>
      </c>
      <c r="J22" s="17">
        <v>109</v>
      </c>
      <c r="K22" s="17" t="s">
        <v>37</v>
      </c>
      <c r="L22" s="18">
        <v>14912.43</v>
      </c>
      <c r="M22" s="18">
        <v>1148.6300000000001</v>
      </c>
      <c r="N22" s="18">
        <v>1017.23</v>
      </c>
      <c r="O22" s="18">
        <v>17078.29</v>
      </c>
      <c r="P22" s="18">
        <v>960.36</v>
      </c>
      <c r="Q22" s="18">
        <v>153.88</v>
      </c>
      <c r="R22" s="18">
        <v>64.75</v>
      </c>
      <c r="S22" s="18">
        <v>1178.99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6"/>
        <v>15872.79</v>
      </c>
      <c r="Z22" s="9">
        <f t="shared" si="7"/>
        <v>1302.5100000000002</v>
      </c>
      <c r="AA22" s="9">
        <f t="shared" si="8"/>
        <v>1081.98</v>
      </c>
      <c r="AB22" s="9">
        <f t="shared" si="9"/>
        <v>18257.280000000002</v>
      </c>
    </row>
    <row r="23" spans="1:28" x14ac:dyDescent="0.25">
      <c r="A23" s="17">
        <v>5</v>
      </c>
      <c r="B23" s="17" t="s">
        <v>700</v>
      </c>
      <c r="C23" s="17" t="s">
        <v>665</v>
      </c>
      <c r="D23" s="17" t="s">
        <v>709</v>
      </c>
      <c r="E23" s="17" t="s">
        <v>710</v>
      </c>
      <c r="F23" s="17" t="s">
        <v>75</v>
      </c>
      <c r="G23" s="17" t="s">
        <v>76</v>
      </c>
      <c r="H23" s="17">
        <v>3165</v>
      </c>
      <c r="I23" s="17">
        <v>3083</v>
      </c>
      <c r="J23" s="17">
        <v>82</v>
      </c>
      <c r="K23" s="17" t="s">
        <v>37</v>
      </c>
      <c r="L23" s="18">
        <v>10765.76</v>
      </c>
      <c r="M23" s="18">
        <v>832.89</v>
      </c>
      <c r="N23" s="18">
        <v>637.53</v>
      </c>
      <c r="O23" s="18">
        <v>12236.18</v>
      </c>
      <c r="P23" s="18">
        <v>783.78</v>
      </c>
      <c r="Q23" s="18">
        <v>110.38</v>
      </c>
      <c r="R23" s="18">
        <v>48.71</v>
      </c>
      <c r="S23" s="18">
        <v>942.87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6"/>
        <v>11549.54</v>
      </c>
      <c r="Z23" s="9">
        <f t="shared" si="7"/>
        <v>943.27</v>
      </c>
      <c r="AA23" s="9">
        <f t="shared" si="8"/>
        <v>686.24</v>
      </c>
      <c r="AB23" s="9">
        <f t="shared" si="9"/>
        <v>13179.050000000001</v>
      </c>
    </row>
    <row r="24" spans="1:28" x14ac:dyDescent="0.25">
      <c r="A24" s="17">
        <v>6</v>
      </c>
      <c r="B24" s="17" t="s">
        <v>664</v>
      </c>
      <c r="C24" s="17" t="s">
        <v>665</v>
      </c>
      <c r="D24" s="17" t="s">
        <v>711</v>
      </c>
      <c r="E24" s="17" t="s">
        <v>712</v>
      </c>
      <c r="F24" s="17" t="s">
        <v>75</v>
      </c>
      <c r="G24" s="17" t="s">
        <v>76</v>
      </c>
      <c r="H24" s="17">
        <v>6155</v>
      </c>
      <c r="I24" s="17">
        <v>5763</v>
      </c>
      <c r="J24" s="17">
        <v>392</v>
      </c>
      <c r="K24" s="17" t="s">
        <v>37</v>
      </c>
      <c r="L24" s="18">
        <v>41762.9</v>
      </c>
      <c r="M24" s="18">
        <v>2917.45</v>
      </c>
      <c r="N24" s="18">
        <v>3469.94</v>
      </c>
      <c r="O24" s="18">
        <v>48150.29</v>
      </c>
      <c r="P24" s="18">
        <v>2811.18</v>
      </c>
      <c r="Q24" s="18">
        <v>434.36</v>
      </c>
      <c r="R24" s="18">
        <v>232.85</v>
      </c>
      <c r="S24" s="18">
        <v>3478.39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6"/>
        <v>44574.080000000002</v>
      </c>
      <c r="Z24" s="9">
        <f t="shared" si="7"/>
        <v>3351.81</v>
      </c>
      <c r="AA24" s="9">
        <f t="shared" si="8"/>
        <v>3702.79</v>
      </c>
      <c r="AB24" s="9">
        <f t="shared" si="9"/>
        <v>51628.68</v>
      </c>
    </row>
    <row r="25" spans="1:28" x14ac:dyDescent="0.25">
      <c r="A25" s="17">
        <v>7</v>
      </c>
      <c r="B25" s="17" t="s">
        <v>700</v>
      </c>
      <c r="C25" s="17" t="s">
        <v>665</v>
      </c>
      <c r="D25" s="17" t="s">
        <v>713</v>
      </c>
      <c r="E25" s="17" t="s">
        <v>714</v>
      </c>
      <c r="F25" s="17" t="s">
        <v>75</v>
      </c>
      <c r="G25" s="17" t="s">
        <v>76</v>
      </c>
      <c r="H25" s="17">
        <v>3290</v>
      </c>
      <c r="I25" s="17">
        <v>3120</v>
      </c>
      <c r="J25" s="17">
        <v>170</v>
      </c>
      <c r="K25" s="17" t="s">
        <v>37</v>
      </c>
      <c r="L25" s="18">
        <v>7997.75</v>
      </c>
      <c r="M25" s="18">
        <v>584.96</v>
      </c>
      <c r="N25" s="18">
        <v>232.85</v>
      </c>
      <c r="O25" s="18">
        <v>8815.56</v>
      </c>
      <c r="P25" s="18">
        <v>1469.3</v>
      </c>
      <c r="Q25" s="18">
        <v>79.94</v>
      </c>
      <c r="R25" s="18">
        <v>100.98</v>
      </c>
      <c r="S25" s="18">
        <v>1650.22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6"/>
        <v>9467.0499999999993</v>
      </c>
      <c r="Z25" s="9">
        <f t="shared" si="7"/>
        <v>664.90000000000009</v>
      </c>
      <c r="AA25" s="9">
        <f t="shared" si="8"/>
        <v>333.83</v>
      </c>
      <c r="AB25" s="9">
        <f t="shared" si="9"/>
        <v>10465.779999999999</v>
      </c>
    </row>
    <row r="26" spans="1:28" x14ac:dyDescent="0.25">
      <c r="A26" s="17">
        <v>8</v>
      </c>
      <c r="B26" s="17" t="s">
        <v>683</v>
      </c>
      <c r="C26" s="17" t="s">
        <v>665</v>
      </c>
      <c r="D26" s="17" t="s">
        <v>715</v>
      </c>
      <c r="E26" s="17" t="s">
        <v>716</v>
      </c>
      <c r="F26" s="17" t="s">
        <v>75</v>
      </c>
      <c r="G26" s="17" t="s">
        <v>76</v>
      </c>
      <c r="H26" s="17">
        <v>4656</v>
      </c>
      <c r="I26" s="17">
        <v>4513</v>
      </c>
      <c r="J26" s="17">
        <v>143</v>
      </c>
      <c r="K26" s="17" t="s">
        <v>37</v>
      </c>
      <c r="L26" s="18">
        <v>15923.91</v>
      </c>
      <c r="M26" s="18">
        <v>1203.92</v>
      </c>
      <c r="N26" s="18">
        <v>801.78</v>
      </c>
      <c r="O26" s="18">
        <v>17929.61</v>
      </c>
      <c r="P26" s="18">
        <v>1402.72</v>
      </c>
      <c r="Q26" s="18">
        <v>162.31</v>
      </c>
      <c r="R26" s="18">
        <v>84.94</v>
      </c>
      <c r="S26" s="18">
        <v>1649.97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6"/>
        <v>17326.63</v>
      </c>
      <c r="Z26" s="9">
        <f t="shared" si="7"/>
        <v>1366.23</v>
      </c>
      <c r="AA26" s="9">
        <f t="shared" si="8"/>
        <v>886.72</v>
      </c>
      <c r="AB26" s="9">
        <f t="shared" si="9"/>
        <v>19579.580000000002</v>
      </c>
    </row>
    <row r="27" spans="1:28" x14ac:dyDescent="0.25">
      <c r="A27" s="17">
        <v>9</v>
      </c>
      <c r="B27" s="17" t="s">
        <v>700</v>
      </c>
      <c r="C27" s="17" t="s">
        <v>665</v>
      </c>
      <c r="D27" s="17" t="s">
        <v>717</v>
      </c>
      <c r="E27" s="17" t="s">
        <v>718</v>
      </c>
      <c r="F27" s="17" t="s">
        <v>75</v>
      </c>
      <c r="G27" s="17" t="s">
        <v>76</v>
      </c>
      <c r="H27" s="17">
        <v>11383</v>
      </c>
      <c r="I27" s="17">
        <v>11282</v>
      </c>
      <c r="J27" s="17">
        <v>101</v>
      </c>
      <c r="K27" s="17" t="s">
        <v>37</v>
      </c>
      <c r="L27" s="18">
        <v>12308.06</v>
      </c>
      <c r="M27" s="18">
        <v>950.37</v>
      </c>
      <c r="N27" s="18">
        <v>781.08</v>
      </c>
      <c r="O27" s="18">
        <v>14039.51</v>
      </c>
      <c r="P27" s="18">
        <v>908.04</v>
      </c>
      <c r="Q27" s="18">
        <v>127.4</v>
      </c>
      <c r="R27" s="18">
        <v>59.99</v>
      </c>
      <c r="S27" s="18">
        <v>1095.43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6"/>
        <v>13216.099999999999</v>
      </c>
      <c r="Z27" s="9">
        <f t="shared" si="7"/>
        <v>1077.77</v>
      </c>
      <c r="AA27" s="9">
        <f t="shared" si="8"/>
        <v>841.07</v>
      </c>
      <c r="AB27" s="9">
        <f t="shared" si="9"/>
        <v>15134.94</v>
      </c>
    </row>
    <row r="28" spans="1:28" x14ac:dyDescent="0.25">
      <c r="A28" s="17">
        <v>10</v>
      </c>
      <c r="B28" s="17" t="s">
        <v>669</v>
      </c>
      <c r="C28" s="17" t="s">
        <v>665</v>
      </c>
      <c r="D28" s="17" t="s">
        <v>719</v>
      </c>
      <c r="E28" s="17" t="s">
        <v>720</v>
      </c>
      <c r="F28" s="17" t="s">
        <v>75</v>
      </c>
      <c r="G28" s="17" t="s">
        <v>76</v>
      </c>
      <c r="H28" s="17">
        <v>24201</v>
      </c>
      <c r="I28" s="17">
        <v>24186</v>
      </c>
      <c r="J28" s="17">
        <v>15</v>
      </c>
      <c r="K28" s="17" t="s">
        <v>37</v>
      </c>
      <c r="L28" s="18">
        <v>20092.52</v>
      </c>
      <c r="M28" s="18">
        <v>1476.3</v>
      </c>
      <c r="N28" s="18">
        <v>1495.55</v>
      </c>
      <c r="O28" s="18">
        <v>23064.37</v>
      </c>
      <c r="P28" s="18">
        <v>345.6</v>
      </c>
      <c r="Q28" s="18">
        <v>207.9</v>
      </c>
      <c r="R28" s="18">
        <v>8.91</v>
      </c>
      <c r="S28" s="18">
        <v>562.41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6"/>
        <v>20438.12</v>
      </c>
      <c r="Z28" s="9">
        <f t="shared" si="7"/>
        <v>1684.2</v>
      </c>
      <c r="AA28" s="9">
        <f t="shared" si="8"/>
        <v>1504.46</v>
      </c>
      <c r="AB28" s="9">
        <f t="shared" si="9"/>
        <v>23626.78</v>
      </c>
    </row>
    <row r="29" spans="1:28" x14ac:dyDescent="0.25">
      <c r="A29" s="17">
        <v>11</v>
      </c>
      <c r="B29" s="17" t="s">
        <v>664</v>
      </c>
      <c r="C29" s="17" t="s">
        <v>665</v>
      </c>
      <c r="D29" s="17" t="s">
        <v>721</v>
      </c>
      <c r="E29" s="17" t="s">
        <v>722</v>
      </c>
      <c r="F29" s="17" t="s">
        <v>75</v>
      </c>
      <c r="G29" s="17" t="s">
        <v>76</v>
      </c>
      <c r="H29" s="17">
        <v>1684</v>
      </c>
      <c r="I29" s="17">
        <v>1568</v>
      </c>
      <c r="J29" s="17">
        <v>116</v>
      </c>
      <c r="K29" s="17" t="s">
        <v>37</v>
      </c>
      <c r="L29" s="18">
        <v>15507.74</v>
      </c>
      <c r="M29" s="18">
        <v>1181.1500000000001</v>
      </c>
      <c r="N29" s="18">
        <v>1036.31</v>
      </c>
      <c r="O29" s="18">
        <v>17725.2</v>
      </c>
      <c r="P29" s="18">
        <v>1033.6400000000001</v>
      </c>
      <c r="Q29" s="18">
        <v>160.16</v>
      </c>
      <c r="R29" s="18">
        <v>68.900000000000006</v>
      </c>
      <c r="S29" s="18">
        <v>1262.7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6"/>
        <v>16541.38</v>
      </c>
      <c r="Z29" s="9">
        <f t="shared" si="7"/>
        <v>1341.3100000000002</v>
      </c>
      <c r="AA29" s="9">
        <f t="shared" si="8"/>
        <v>1105.21</v>
      </c>
      <c r="AB29" s="9">
        <f t="shared" si="9"/>
        <v>18987.900000000001</v>
      </c>
    </row>
    <row r="30" spans="1:28" x14ac:dyDescent="0.25">
      <c r="A30" s="17">
        <v>12</v>
      </c>
      <c r="B30" s="17" t="s">
        <v>700</v>
      </c>
      <c r="C30" s="17" t="s">
        <v>665</v>
      </c>
      <c r="D30" s="17" t="s">
        <v>723</v>
      </c>
      <c r="E30" s="17" t="s">
        <v>724</v>
      </c>
      <c r="F30" s="17" t="s">
        <v>75</v>
      </c>
      <c r="G30" s="17" t="s">
        <v>76</v>
      </c>
      <c r="H30" s="17">
        <v>6933</v>
      </c>
      <c r="I30" s="17">
        <v>6824</v>
      </c>
      <c r="J30" s="17">
        <v>109</v>
      </c>
      <c r="K30" s="17" t="s">
        <v>37</v>
      </c>
      <c r="L30" s="18">
        <v>13321.03</v>
      </c>
      <c r="M30" s="18">
        <v>1127.78</v>
      </c>
      <c r="N30" s="18">
        <v>869.86</v>
      </c>
      <c r="O30" s="18">
        <v>15318.67</v>
      </c>
      <c r="P30" s="18">
        <v>960.36</v>
      </c>
      <c r="Q30" s="18">
        <v>136.88999999999999</v>
      </c>
      <c r="R30" s="18">
        <v>64.75</v>
      </c>
      <c r="S30" s="18">
        <v>1162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6"/>
        <v>14281.390000000001</v>
      </c>
      <c r="Z30" s="9">
        <f t="shared" si="7"/>
        <v>1264.67</v>
      </c>
      <c r="AA30" s="9">
        <f t="shared" si="8"/>
        <v>934.61</v>
      </c>
      <c r="AB30" s="9">
        <f t="shared" si="9"/>
        <v>16480.669999999998</v>
      </c>
    </row>
    <row r="31" spans="1:28" x14ac:dyDescent="0.25">
      <c r="A31" s="17">
        <v>13</v>
      </c>
      <c r="B31" s="17" t="s">
        <v>700</v>
      </c>
      <c r="C31" s="17" t="s">
        <v>665</v>
      </c>
      <c r="D31" s="17" t="s">
        <v>725</v>
      </c>
      <c r="E31" s="17" t="s">
        <v>726</v>
      </c>
      <c r="F31" s="17" t="s">
        <v>75</v>
      </c>
      <c r="G31" s="17" t="s">
        <v>727</v>
      </c>
      <c r="H31" s="17">
        <v>0</v>
      </c>
      <c r="I31" s="17">
        <v>0</v>
      </c>
      <c r="J31" s="17">
        <v>360</v>
      </c>
      <c r="K31" s="17" t="s">
        <v>107</v>
      </c>
      <c r="L31" s="18">
        <v>36132.94</v>
      </c>
      <c r="M31" s="18">
        <v>2602.27</v>
      </c>
      <c r="N31" s="18">
        <v>3128.22</v>
      </c>
      <c r="O31" s="18">
        <v>41863.43</v>
      </c>
      <c r="P31" s="18">
        <v>2464.4</v>
      </c>
      <c r="Q31" s="18">
        <v>380.11</v>
      </c>
      <c r="R31" s="18">
        <v>213.84</v>
      </c>
      <c r="S31" s="18">
        <v>3058.35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6"/>
        <v>38597.340000000004</v>
      </c>
      <c r="Z31" s="9">
        <f t="shared" si="7"/>
        <v>2982.38</v>
      </c>
      <c r="AA31" s="9">
        <f t="shared" si="8"/>
        <v>3342.06</v>
      </c>
      <c r="AB31" s="9">
        <f t="shared" si="9"/>
        <v>44921.78</v>
      </c>
    </row>
    <row r="32" spans="1:28" x14ac:dyDescent="0.25">
      <c r="A32" s="17">
        <v>14</v>
      </c>
      <c r="B32" s="17" t="s">
        <v>669</v>
      </c>
      <c r="C32" s="17" t="s">
        <v>665</v>
      </c>
      <c r="D32" s="17" t="s">
        <v>728</v>
      </c>
      <c r="E32" s="17" t="s">
        <v>729</v>
      </c>
      <c r="F32" s="17" t="s">
        <v>75</v>
      </c>
      <c r="G32" s="17" t="s">
        <v>730</v>
      </c>
      <c r="H32" s="17">
        <v>0</v>
      </c>
      <c r="I32" s="17">
        <v>0</v>
      </c>
      <c r="J32" s="17">
        <v>360</v>
      </c>
      <c r="K32" s="17" t="s">
        <v>107</v>
      </c>
      <c r="L32" s="18">
        <v>36173.31</v>
      </c>
      <c r="M32" s="18">
        <v>2604.42</v>
      </c>
      <c r="N32" s="18">
        <v>3128.22</v>
      </c>
      <c r="O32" s="18">
        <v>41905.949999999997</v>
      </c>
      <c r="P32" s="18">
        <v>2464.4</v>
      </c>
      <c r="Q32" s="18">
        <v>380.51</v>
      </c>
      <c r="R32" s="18">
        <v>213.84</v>
      </c>
      <c r="S32" s="18">
        <v>3058.75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38637.71</v>
      </c>
      <c r="Z32" s="9">
        <f t="shared" si="7"/>
        <v>2984.9300000000003</v>
      </c>
      <c r="AA32" s="9">
        <f t="shared" si="8"/>
        <v>3342.06</v>
      </c>
      <c r="AB32" s="9">
        <f t="shared" si="9"/>
        <v>44964.7</v>
      </c>
    </row>
    <row r="33" spans="1:32" x14ac:dyDescent="0.25">
      <c r="A33" s="17">
        <v>15</v>
      </c>
      <c r="B33" s="17" t="s">
        <v>683</v>
      </c>
      <c r="C33" s="17" t="s">
        <v>665</v>
      </c>
      <c r="D33" s="17" t="s">
        <v>731</v>
      </c>
      <c r="E33" s="17" t="s">
        <v>732</v>
      </c>
      <c r="F33" s="17" t="s">
        <v>75</v>
      </c>
      <c r="G33" s="17" t="s">
        <v>733</v>
      </c>
      <c r="H33" s="17">
        <v>0</v>
      </c>
      <c r="I33" s="17">
        <v>0</v>
      </c>
      <c r="J33" s="17">
        <v>360</v>
      </c>
      <c r="K33" s="17" t="s">
        <v>107</v>
      </c>
      <c r="L33" s="18">
        <v>38379.26</v>
      </c>
      <c r="M33" s="18">
        <v>3371.33</v>
      </c>
      <c r="N33" s="18">
        <v>3342.06</v>
      </c>
      <c r="O33" s="18">
        <v>45092.65</v>
      </c>
      <c r="P33" s="18">
        <v>2464.4</v>
      </c>
      <c r="Q33" s="18">
        <v>404.71</v>
      </c>
      <c r="R33" s="18">
        <v>213.84</v>
      </c>
      <c r="S33" s="18">
        <v>3082.95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40843.660000000003</v>
      </c>
      <c r="Z33" s="9">
        <f t="shared" si="7"/>
        <v>3776.04</v>
      </c>
      <c r="AA33" s="9">
        <f t="shared" si="8"/>
        <v>3555.9</v>
      </c>
      <c r="AB33" s="9">
        <f t="shared" si="9"/>
        <v>48175.6</v>
      </c>
    </row>
    <row r="34" spans="1:32" x14ac:dyDescent="0.25">
      <c r="A34" s="17">
        <v>16</v>
      </c>
      <c r="B34" s="17" t="s">
        <v>664</v>
      </c>
      <c r="C34" s="17" t="s">
        <v>665</v>
      </c>
      <c r="D34" s="17" t="s">
        <v>734</v>
      </c>
      <c r="E34" s="17" t="s">
        <v>735</v>
      </c>
      <c r="F34" s="17" t="s">
        <v>75</v>
      </c>
      <c r="G34" s="17" t="s">
        <v>736</v>
      </c>
      <c r="H34" s="17">
        <v>0</v>
      </c>
      <c r="I34" s="17">
        <v>0</v>
      </c>
      <c r="J34" s="17">
        <v>360</v>
      </c>
      <c r="K34" s="17" t="s">
        <v>107</v>
      </c>
      <c r="L34" s="18">
        <v>36134.47</v>
      </c>
      <c r="M34" s="18">
        <v>2602.41</v>
      </c>
      <c r="N34" s="18">
        <v>3128.22</v>
      </c>
      <c r="O34" s="18">
        <v>41865.1</v>
      </c>
      <c r="P34" s="18">
        <v>2464.4</v>
      </c>
      <c r="Q34" s="18">
        <v>380.12</v>
      </c>
      <c r="R34" s="18">
        <v>213.84</v>
      </c>
      <c r="S34" s="18">
        <v>3058.36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38598.870000000003</v>
      </c>
      <c r="Z34" s="9">
        <f t="shared" si="7"/>
        <v>2982.5299999999997</v>
      </c>
      <c r="AA34" s="9">
        <f t="shared" si="8"/>
        <v>3342.06</v>
      </c>
      <c r="AB34" s="9">
        <f t="shared" si="9"/>
        <v>44923.46</v>
      </c>
    </row>
    <row r="35" spans="1:32" s="12" customFormat="1" x14ac:dyDescent="0.25">
      <c r="A35" s="10"/>
      <c r="B35" s="10"/>
      <c r="C35" s="10" t="s">
        <v>71</v>
      </c>
      <c r="D35" s="10"/>
      <c r="E35" s="10"/>
      <c r="F35" s="10"/>
      <c r="G35" s="10"/>
      <c r="H35" s="10"/>
      <c r="I35" s="10"/>
      <c r="J35" s="11">
        <f>SUM(J19:J34)</f>
        <v>3265</v>
      </c>
      <c r="K35" s="10"/>
      <c r="L35" s="11">
        <f t="shared" ref="L35:AA35" si="10">SUM(L19:L34)</f>
        <v>399417.62</v>
      </c>
      <c r="M35" s="11">
        <f t="shared" si="10"/>
        <v>29771.070000000003</v>
      </c>
      <c r="N35" s="11">
        <f t="shared" si="10"/>
        <v>30910.050000000007</v>
      </c>
      <c r="O35" s="11">
        <f t="shared" si="10"/>
        <v>460098.74</v>
      </c>
      <c r="P35" s="11">
        <f t="shared" si="10"/>
        <v>25340.600000000002</v>
      </c>
      <c r="Q35" s="11">
        <f t="shared" si="10"/>
        <v>4176.83</v>
      </c>
      <c r="R35" s="11">
        <f t="shared" si="10"/>
        <v>1939.4199999999996</v>
      </c>
      <c r="S35" s="11">
        <f t="shared" si="10"/>
        <v>31456.85</v>
      </c>
      <c r="T35" s="11">
        <f t="shared" si="10"/>
        <v>0</v>
      </c>
      <c r="U35" s="11">
        <f t="shared" si="10"/>
        <v>0</v>
      </c>
      <c r="V35" s="11">
        <f t="shared" si="10"/>
        <v>0</v>
      </c>
      <c r="W35" s="11">
        <f t="shared" si="10"/>
        <v>0</v>
      </c>
      <c r="X35" s="11">
        <f t="shared" si="10"/>
        <v>0</v>
      </c>
      <c r="Y35" s="11">
        <f t="shared" si="10"/>
        <v>424758.22000000009</v>
      </c>
      <c r="Z35" s="11">
        <f t="shared" si="10"/>
        <v>33947.900000000009</v>
      </c>
      <c r="AA35" s="11">
        <f t="shared" si="10"/>
        <v>32849.47</v>
      </c>
      <c r="AB35" s="11">
        <f>SUM(AB19:AB34)</f>
        <v>491555.58999999997</v>
      </c>
    </row>
    <row r="36" spans="1:32" s="12" customFormat="1" x14ac:dyDescent="0.25">
      <c r="A36" s="10"/>
      <c r="B36" s="10"/>
      <c r="C36" s="10" t="s">
        <v>119</v>
      </c>
      <c r="D36" s="10"/>
      <c r="E36" s="10"/>
      <c r="F36" s="10"/>
      <c r="G36" s="10"/>
      <c r="H36" s="10"/>
      <c r="I36" s="10"/>
      <c r="J36" s="11">
        <f>J35+J18</f>
        <v>15694</v>
      </c>
      <c r="K36" s="11"/>
      <c r="L36" s="11">
        <f t="shared" ref="L36:AB36" si="11">L35+L18</f>
        <v>1246225.9300000002</v>
      </c>
      <c r="M36" s="11">
        <f t="shared" si="11"/>
        <v>48648.930000000008</v>
      </c>
      <c r="N36" s="11">
        <f t="shared" si="11"/>
        <v>44639.12000000001</v>
      </c>
      <c r="O36" s="11">
        <f t="shared" si="11"/>
        <v>1339513.98</v>
      </c>
      <c r="P36" s="11">
        <f t="shared" si="11"/>
        <v>96520.910000000018</v>
      </c>
      <c r="Q36" s="11">
        <f t="shared" si="11"/>
        <v>12740.6</v>
      </c>
      <c r="R36" s="11">
        <f t="shared" si="11"/>
        <v>7476.5299999999988</v>
      </c>
      <c r="S36" s="11">
        <f t="shared" si="11"/>
        <v>116738.03999999998</v>
      </c>
      <c r="T36" s="11">
        <f t="shared" si="11"/>
        <v>0</v>
      </c>
      <c r="U36" s="11">
        <f>U35+U18</f>
        <v>136319.97</v>
      </c>
      <c r="V36" s="11">
        <f t="shared" si="11"/>
        <v>6361.36</v>
      </c>
      <c r="W36" s="11">
        <f t="shared" si="11"/>
        <v>7318.67</v>
      </c>
      <c r="X36" s="11">
        <f t="shared" si="11"/>
        <v>150000</v>
      </c>
      <c r="Y36" s="11">
        <f t="shared" si="11"/>
        <v>1206426.8700000001</v>
      </c>
      <c r="Z36" s="11">
        <f t="shared" si="11"/>
        <v>55028.170000000006</v>
      </c>
      <c r="AA36" s="11">
        <f t="shared" si="11"/>
        <v>44796.98</v>
      </c>
      <c r="AB36" s="11">
        <f t="shared" si="11"/>
        <v>1306252.0199999998</v>
      </c>
    </row>
    <row r="37" spans="1:32" ht="18" customHeight="1" x14ac:dyDescent="0.25"/>
    <row r="38" spans="1:32" ht="18" customHeight="1" x14ac:dyDescent="0.25"/>
    <row r="41" spans="1:32" ht="15.75" x14ac:dyDescent="0.25">
      <c r="E41" s="13" t="s">
        <v>120</v>
      </c>
      <c r="G41" s="14"/>
      <c r="H41" s="14"/>
      <c r="I41" s="14"/>
      <c r="J41" s="14"/>
      <c r="K41" s="14"/>
      <c r="L41" s="13" t="s">
        <v>122</v>
      </c>
      <c r="M41" s="13"/>
      <c r="O41" s="14"/>
      <c r="Q41" s="14"/>
      <c r="R41" s="13" t="s">
        <v>121</v>
      </c>
      <c r="T41" s="14"/>
      <c r="U41" s="14"/>
      <c r="W41" s="14"/>
      <c r="X41" s="14"/>
      <c r="Y41" s="13" t="s">
        <v>123</v>
      </c>
      <c r="Z41" s="14"/>
      <c r="AA41" s="14"/>
      <c r="AB41" s="14"/>
    </row>
    <row r="42" spans="1:32" ht="15.75" x14ac:dyDescent="0.25">
      <c r="E42" s="13" t="s">
        <v>124</v>
      </c>
      <c r="G42" s="14"/>
      <c r="H42" s="14"/>
      <c r="I42" s="14"/>
      <c r="J42" s="14"/>
      <c r="K42" s="14"/>
      <c r="L42" s="13" t="s">
        <v>124</v>
      </c>
      <c r="M42" s="13"/>
      <c r="O42" s="14"/>
      <c r="Q42" s="14"/>
      <c r="R42" s="13" t="s">
        <v>124</v>
      </c>
      <c r="T42" s="14"/>
      <c r="U42" s="14"/>
      <c r="W42" s="14"/>
      <c r="X42" s="14"/>
      <c r="Y42" s="13" t="s">
        <v>124</v>
      </c>
      <c r="Z42" s="14"/>
      <c r="AA42" s="14"/>
      <c r="AB42" s="14"/>
    </row>
    <row r="43" spans="1:32" ht="32.25" customHeight="1" x14ac:dyDescent="0.55000000000000004">
      <c r="A43" s="75" t="s">
        <v>0</v>
      </c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1"/>
      <c r="AD43" s="1"/>
      <c r="AE43" s="1"/>
    </row>
    <row r="44" spans="1:32" ht="21.75" customHeight="1" x14ac:dyDescent="0.4">
      <c r="A44" s="76" t="s">
        <v>1575</v>
      </c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2"/>
      <c r="AD44" s="2"/>
      <c r="AE44" s="2"/>
    </row>
    <row r="45" spans="1:32" s="5" customFormat="1" ht="20.25" customHeight="1" x14ac:dyDescent="0.35">
      <c r="A45" s="3" t="s">
        <v>1</v>
      </c>
      <c r="B45" s="4"/>
      <c r="C45" s="3"/>
      <c r="D45" s="3"/>
      <c r="F45" s="3" t="s">
        <v>737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2" s="7" customFormat="1" ht="90" x14ac:dyDescent="0.25">
      <c r="A46" s="6" t="s">
        <v>3</v>
      </c>
      <c r="B46" s="6" t="s">
        <v>4</v>
      </c>
      <c r="C46" s="6" t="s">
        <v>5</v>
      </c>
      <c r="D46" s="6" t="s">
        <v>6</v>
      </c>
      <c r="E46" s="6" t="s">
        <v>7</v>
      </c>
      <c r="F46" s="6" t="s">
        <v>8</v>
      </c>
      <c r="G46" s="6" t="s">
        <v>9</v>
      </c>
      <c r="H46" s="6" t="s">
        <v>10</v>
      </c>
      <c r="I46" s="6" t="s">
        <v>11</v>
      </c>
      <c r="J46" s="6" t="s">
        <v>12</v>
      </c>
      <c r="K46" s="6" t="s">
        <v>13</v>
      </c>
      <c r="L46" s="6" t="s">
        <v>14</v>
      </c>
      <c r="M46" s="6" t="s">
        <v>15</v>
      </c>
      <c r="N46" s="6" t="s">
        <v>16</v>
      </c>
      <c r="O46" s="6" t="s">
        <v>17</v>
      </c>
      <c r="P46" s="6" t="s">
        <v>18</v>
      </c>
      <c r="Q46" s="6" t="s">
        <v>19</v>
      </c>
      <c r="R46" s="6" t="s">
        <v>20</v>
      </c>
      <c r="S46" s="6" t="s">
        <v>21</v>
      </c>
      <c r="T46" s="6" t="s">
        <v>22</v>
      </c>
      <c r="U46" s="6" t="s">
        <v>23</v>
      </c>
      <c r="V46" s="6" t="s">
        <v>24</v>
      </c>
      <c r="W46" s="6" t="s">
        <v>25</v>
      </c>
      <c r="X46" s="6" t="s">
        <v>26</v>
      </c>
      <c r="Y46" s="6" t="s">
        <v>27</v>
      </c>
      <c r="Z46" s="6" t="s">
        <v>28</v>
      </c>
      <c r="AA46" s="6" t="s">
        <v>29</v>
      </c>
      <c r="AB46" s="6" t="s">
        <v>30</v>
      </c>
    </row>
    <row r="47" spans="1:32" s="15" customFormat="1" x14ac:dyDescent="0.25">
      <c r="A47" s="17">
        <v>1</v>
      </c>
      <c r="B47" s="17" t="s">
        <v>664</v>
      </c>
      <c r="C47" s="17" t="s">
        <v>1576</v>
      </c>
      <c r="D47" s="17" t="s">
        <v>666</v>
      </c>
      <c r="E47" s="17" t="s">
        <v>667</v>
      </c>
      <c r="F47" s="17" t="s">
        <v>35</v>
      </c>
      <c r="G47" s="17" t="s">
        <v>668</v>
      </c>
      <c r="H47" s="17">
        <v>98197</v>
      </c>
      <c r="I47" s="17">
        <v>94455</v>
      </c>
      <c r="J47" s="17">
        <v>3742</v>
      </c>
      <c r="K47" s="17" t="s">
        <v>37</v>
      </c>
      <c r="L47" s="18">
        <v>150105.51999999999</v>
      </c>
      <c r="M47" s="18">
        <v>1603.65</v>
      </c>
      <c r="N47" s="18">
        <v>1687.11</v>
      </c>
      <c r="O47" s="18">
        <v>153396.28</v>
      </c>
      <c r="P47" s="18">
        <v>19425.59</v>
      </c>
      <c r="Q47" s="18">
        <v>1811.49</v>
      </c>
      <c r="R47" s="18">
        <v>1667.06</v>
      </c>
      <c r="S47" s="18">
        <v>22904.14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ref="Y47:AB59" si="12">L47+P47-U47</f>
        <v>169531.11</v>
      </c>
      <c r="Z47" s="9">
        <f t="shared" si="12"/>
        <v>3415.1400000000003</v>
      </c>
      <c r="AA47" s="9">
        <f t="shared" si="12"/>
        <v>3354.17</v>
      </c>
      <c r="AB47" s="9">
        <f t="shared" si="12"/>
        <v>176300.41999999998</v>
      </c>
      <c r="AC47" s="7"/>
      <c r="AD47" s="7"/>
      <c r="AE47" s="7"/>
      <c r="AF47" s="7"/>
    </row>
    <row r="48" spans="1:32" s="15" customFormat="1" x14ac:dyDescent="0.25">
      <c r="A48" s="17">
        <v>2</v>
      </c>
      <c r="B48" s="17" t="s">
        <v>669</v>
      </c>
      <c r="C48" s="17" t="s">
        <v>1576</v>
      </c>
      <c r="D48" s="17" t="s">
        <v>670</v>
      </c>
      <c r="E48" s="17" t="s">
        <v>671</v>
      </c>
      <c r="F48" s="17" t="s">
        <v>35</v>
      </c>
      <c r="G48" s="17" t="s">
        <v>144</v>
      </c>
      <c r="H48" s="17">
        <v>28392</v>
      </c>
      <c r="I48" s="17">
        <v>28392</v>
      </c>
      <c r="J48" s="17">
        <v>0</v>
      </c>
      <c r="K48" s="17" t="s">
        <v>59</v>
      </c>
      <c r="L48" s="18">
        <v>10812.11</v>
      </c>
      <c r="M48" s="18">
        <v>825.76</v>
      </c>
      <c r="N48" s="18">
        <v>0</v>
      </c>
      <c r="O48" s="18">
        <v>11637.87</v>
      </c>
      <c r="P48" s="18">
        <v>787</v>
      </c>
      <c r="Q48" s="18">
        <v>108.4</v>
      </c>
      <c r="R48" s="18">
        <v>0</v>
      </c>
      <c r="S48" s="18">
        <v>895.4</v>
      </c>
      <c r="T48" s="18">
        <v>0</v>
      </c>
      <c r="U48" s="18">
        <v>0</v>
      </c>
      <c r="V48" s="18">
        <v>0</v>
      </c>
      <c r="W48" s="18">
        <v>0</v>
      </c>
      <c r="X48" s="18"/>
      <c r="Y48" s="9">
        <f t="shared" si="12"/>
        <v>11599.11</v>
      </c>
      <c r="Z48" s="9">
        <f t="shared" si="12"/>
        <v>934.16</v>
      </c>
      <c r="AA48" s="9">
        <f t="shared" si="12"/>
        <v>0</v>
      </c>
      <c r="AB48" s="9">
        <f t="shared" si="12"/>
        <v>12533.27</v>
      </c>
      <c r="AC48" s="7"/>
      <c r="AD48" s="7"/>
      <c r="AE48" s="7"/>
      <c r="AF48" s="7"/>
    </row>
    <row r="49" spans="1:32" s="15" customFormat="1" x14ac:dyDescent="0.25">
      <c r="A49" s="17">
        <v>3</v>
      </c>
      <c r="B49" s="17" t="s">
        <v>672</v>
      </c>
      <c r="C49" s="17" t="s">
        <v>1576</v>
      </c>
      <c r="D49" s="17" t="s">
        <v>673</v>
      </c>
      <c r="E49" s="17" t="s">
        <v>674</v>
      </c>
      <c r="F49" s="17" t="s">
        <v>35</v>
      </c>
      <c r="G49" s="17" t="s">
        <v>675</v>
      </c>
      <c r="H49" s="17">
        <v>3530</v>
      </c>
      <c r="I49" s="17">
        <v>3530</v>
      </c>
      <c r="J49" s="17">
        <v>0</v>
      </c>
      <c r="K49" s="17" t="s">
        <v>59</v>
      </c>
      <c r="L49" s="18">
        <v>5674.82</v>
      </c>
      <c r="M49" s="18">
        <v>197.42</v>
      </c>
      <c r="N49" s="18">
        <v>0</v>
      </c>
      <c r="O49" s="18">
        <v>5872.24</v>
      </c>
      <c r="P49" s="18">
        <v>163.5</v>
      </c>
      <c r="Q49" s="18">
        <v>56.1</v>
      </c>
      <c r="R49" s="18">
        <v>0</v>
      </c>
      <c r="S49" s="18">
        <v>219.6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12"/>
        <v>5838.32</v>
      </c>
      <c r="Z49" s="9">
        <f t="shared" si="12"/>
        <v>253.51999999999998</v>
      </c>
      <c r="AA49" s="9">
        <f t="shared" si="12"/>
        <v>0</v>
      </c>
      <c r="AB49" s="9">
        <f t="shared" si="12"/>
        <v>6091.84</v>
      </c>
      <c r="AC49" s="7"/>
      <c r="AD49" s="7"/>
      <c r="AE49" s="7"/>
      <c r="AF49" s="7"/>
    </row>
    <row r="50" spans="1:32" s="15" customFormat="1" x14ac:dyDescent="0.25">
      <c r="A50" s="17">
        <v>4</v>
      </c>
      <c r="B50" s="17" t="s">
        <v>664</v>
      </c>
      <c r="C50" s="17" t="s">
        <v>1576</v>
      </c>
      <c r="D50" s="17" t="s">
        <v>676</v>
      </c>
      <c r="E50" s="17" t="s">
        <v>677</v>
      </c>
      <c r="F50" s="17" t="s">
        <v>35</v>
      </c>
      <c r="G50" s="17" t="s">
        <v>45</v>
      </c>
      <c r="H50" s="17">
        <v>32389</v>
      </c>
      <c r="I50" s="17">
        <v>28666</v>
      </c>
      <c r="J50" s="17">
        <v>3723</v>
      </c>
      <c r="K50" s="17" t="s">
        <v>37</v>
      </c>
      <c r="L50" s="18">
        <v>111714.73</v>
      </c>
      <c r="M50" s="18">
        <v>1231.51</v>
      </c>
      <c r="N50" s="18">
        <v>1614.94</v>
      </c>
      <c r="O50" s="18">
        <v>114561.18</v>
      </c>
      <c r="P50" s="18">
        <v>20047.900000000001</v>
      </c>
      <c r="Q50" s="18">
        <v>1320.35</v>
      </c>
      <c r="R50" s="18">
        <v>1658.6</v>
      </c>
      <c r="S50" s="18">
        <v>23026.85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12"/>
        <v>131762.63</v>
      </c>
      <c r="Z50" s="9">
        <f t="shared" si="12"/>
        <v>2551.8599999999997</v>
      </c>
      <c r="AA50" s="9">
        <f t="shared" si="12"/>
        <v>3273.54</v>
      </c>
      <c r="AB50" s="9">
        <f t="shared" si="12"/>
        <v>137588.03</v>
      </c>
      <c r="AC50" s="7"/>
      <c r="AD50" s="7"/>
      <c r="AE50" s="7"/>
      <c r="AF50" s="7"/>
    </row>
    <row r="51" spans="1:32" s="15" customFormat="1" x14ac:dyDescent="0.25">
      <c r="A51" s="17">
        <v>5</v>
      </c>
      <c r="B51" s="17" t="s">
        <v>669</v>
      </c>
      <c r="C51" s="17" t="s">
        <v>1576</v>
      </c>
      <c r="D51" s="17" t="s">
        <v>678</v>
      </c>
      <c r="E51" s="17" t="s">
        <v>679</v>
      </c>
      <c r="F51" s="17" t="s">
        <v>35</v>
      </c>
      <c r="G51" s="17" t="s">
        <v>41</v>
      </c>
      <c r="H51" s="17">
        <v>69670</v>
      </c>
      <c r="I51" s="17">
        <v>65773</v>
      </c>
      <c r="J51" s="17">
        <v>3897</v>
      </c>
      <c r="K51" s="17" t="s">
        <v>37</v>
      </c>
      <c r="L51" s="18">
        <v>156272.32000000001</v>
      </c>
      <c r="M51" s="18">
        <v>1815.6</v>
      </c>
      <c r="N51" s="18">
        <v>1371.69</v>
      </c>
      <c r="O51" s="18">
        <v>159459.60999999999</v>
      </c>
      <c r="P51" s="18">
        <v>19863.25</v>
      </c>
      <c r="Q51" s="18">
        <v>1923.23</v>
      </c>
      <c r="R51" s="18">
        <v>1736.11</v>
      </c>
      <c r="S51" s="18">
        <v>23522.59</v>
      </c>
      <c r="T51" s="18">
        <v>0</v>
      </c>
      <c r="U51" s="18">
        <v>152666.71</v>
      </c>
      <c r="V51" s="18">
        <v>1815.6</v>
      </c>
      <c r="W51" s="18">
        <v>1371.69</v>
      </c>
      <c r="X51" s="18">
        <v>155854</v>
      </c>
      <c r="Y51" s="9">
        <f t="shared" si="12"/>
        <v>23468.860000000015</v>
      </c>
      <c r="Z51" s="9">
        <f t="shared" si="12"/>
        <v>1923.23</v>
      </c>
      <c r="AA51" s="9">
        <f t="shared" si="12"/>
        <v>1736.1100000000001</v>
      </c>
      <c r="AB51" s="9">
        <f t="shared" si="12"/>
        <v>27128.199999999983</v>
      </c>
      <c r="AC51" s="7"/>
      <c r="AD51" s="7"/>
      <c r="AE51" s="7"/>
      <c r="AF51" s="7"/>
    </row>
    <row r="52" spans="1:32" s="15" customFormat="1" x14ac:dyDescent="0.25">
      <c r="A52" s="17">
        <v>6</v>
      </c>
      <c r="B52" s="17" t="s">
        <v>672</v>
      </c>
      <c r="C52" s="17" t="s">
        <v>1576</v>
      </c>
      <c r="D52" s="17" t="s">
        <v>680</v>
      </c>
      <c r="E52" s="17" t="s">
        <v>681</v>
      </c>
      <c r="F52" s="17" t="s">
        <v>35</v>
      </c>
      <c r="G52" s="17" t="s">
        <v>682</v>
      </c>
      <c r="H52" s="17">
        <v>64999</v>
      </c>
      <c r="I52" s="17">
        <v>64999</v>
      </c>
      <c r="J52" s="17">
        <v>0</v>
      </c>
      <c r="K52" s="17" t="s">
        <v>59</v>
      </c>
      <c r="L52" s="18">
        <v>9833.31</v>
      </c>
      <c r="M52" s="18">
        <v>877.54</v>
      </c>
      <c r="N52" s="18">
        <v>78.25</v>
      </c>
      <c r="O52" s="18">
        <v>10789.1</v>
      </c>
      <c r="P52" s="18">
        <v>415</v>
      </c>
      <c r="Q52" s="18">
        <v>100.2</v>
      </c>
      <c r="R52" s="18">
        <v>0</v>
      </c>
      <c r="S52" s="18">
        <v>515.20000000000005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12"/>
        <v>10248.31</v>
      </c>
      <c r="Z52" s="9">
        <f t="shared" si="12"/>
        <v>977.74</v>
      </c>
      <c r="AA52" s="9">
        <f t="shared" si="12"/>
        <v>78.25</v>
      </c>
      <c r="AB52" s="9">
        <f t="shared" si="12"/>
        <v>11304.300000000001</v>
      </c>
      <c r="AC52" s="7"/>
      <c r="AD52" s="7"/>
      <c r="AE52" s="7"/>
      <c r="AF52" s="7"/>
    </row>
    <row r="53" spans="1:32" s="15" customFormat="1" x14ac:dyDescent="0.25">
      <c r="A53" s="17">
        <v>7</v>
      </c>
      <c r="B53" s="17" t="s">
        <v>683</v>
      </c>
      <c r="C53" s="17" t="s">
        <v>1576</v>
      </c>
      <c r="D53" s="17" t="s">
        <v>684</v>
      </c>
      <c r="E53" s="17" t="s">
        <v>685</v>
      </c>
      <c r="F53" s="17" t="s">
        <v>35</v>
      </c>
      <c r="G53" s="17" t="s">
        <v>45</v>
      </c>
      <c r="H53" s="17">
        <v>159562</v>
      </c>
      <c r="I53" s="17">
        <v>159337</v>
      </c>
      <c r="J53" s="17">
        <v>225</v>
      </c>
      <c r="K53" s="17" t="s">
        <v>37</v>
      </c>
      <c r="L53" s="18">
        <v>79678.559999999998</v>
      </c>
      <c r="M53" s="18">
        <v>1917.12</v>
      </c>
      <c r="N53" s="18">
        <v>278.44</v>
      </c>
      <c r="O53" s="18">
        <v>81874.12</v>
      </c>
      <c r="P53" s="18">
        <v>1362.25</v>
      </c>
      <c r="Q53" s="18">
        <v>824</v>
      </c>
      <c r="R53" s="18">
        <v>100.24</v>
      </c>
      <c r="S53" s="18">
        <v>2286.4899999999998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12"/>
        <v>81040.81</v>
      </c>
      <c r="Z53" s="9">
        <f t="shared" si="12"/>
        <v>2741.12</v>
      </c>
      <c r="AA53" s="9">
        <f t="shared" si="12"/>
        <v>378.68</v>
      </c>
      <c r="AB53" s="9">
        <f t="shared" si="12"/>
        <v>84160.61</v>
      </c>
      <c r="AC53" s="7"/>
      <c r="AD53" s="7"/>
      <c r="AE53" s="7"/>
      <c r="AF53" s="7"/>
    </row>
    <row r="54" spans="1:32" s="15" customFormat="1" x14ac:dyDescent="0.25">
      <c r="A54" s="17">
        <v>8</v>
      </c>
      <c r="B54" s="17" t="s">
        <v>664</v>
      </c>
      <c r="C54" s="17" t="s">
        <v>1576</v>
      </c>
      <c r="D54" s="17" t="s">
        <v>686</v>
      </c>
      <c r="E54" s="17" t="s">
        <v>687</v>
      </c>
      <c r="F54" s="17" t="s">
        <v>35</v>
      </c>
      <c r="G54" s="17" t="s">
        <v>675</v>
      </c>
      <c r="H54" s="17">
        <v>251262</v>
      </c>
      <c r="I54" s="17">
        <v>246093</v>
      </c>
      <c r="J54" s="17">
        <v>5169</v>
      </c>
      <c r="K54" s="17" t="s">
        <v>37</v>
      </c>
      <c r="L54" s="18">
        <v>131610.51999999999</v>
      </c>
      <c r="M54" s="18">
        <v>1588.14</v>
      </c>
      <c r="N54" s="18">
        <v>528.36</v>
      </c>
      <c r="O54" s="18">
        <v>133727.01999999999</v>
      </c>
      <c r="P54" s="18">
        <v>26396.06</v>
      </c>
      <c r="Q54" s="18">
        <v>1657.89</v>
      </c>
      <c r="R54" s="18">
        <v>2302.79</v>
      </c>
      <c r="S54" s="18">
        <v>30356.74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2"/>
        <v>158006.57999999999</v>
      </c>
      <c r="Z54" s="9">
        <f t="shared" si="12"/>
        <v>3246.03</v>
      </c>
      <c r="AA54" s="9">
        <f t="shared" si="12"/>
        <v>2831.15</v>
      </c>
      <c r="AB54" s="9">
        <f t="shared" si="12"/>
        <v>164083.75999999998</v>
      </c>
      <c r="AC54" s="7"/>
      <c r="AD54" s="7"/>
      <c r="AE54" s="7"/>
      <c r="AF54" s="7"/>
    </row>
    <row r="55" spans="1:32" s="15" customFormat="1" x14ac:dyDescent="0.25">
      <c r="A55" s="17">
        <v>9</v>
      </c>
      <c r="B55" s="17" t="s">
        <v>683</v>
      </c>
      <c r="C55" s="17" t="s">
        <v>1576</v>
      </c>
      <c r="D55" s="17" t="s">
        <v>688</v>
      </c>
      <c r="E55" s="17" t="s">
        <v>689</v>
      </c>
      <c r="F55" s="17" t="s">
        <v>35</v>
      </c>
      <c r="G55" s="17" t="s">
        <v>590</v>
      </c>
      <c r="H55" s="17">
        <v>29265</v>
      </c>
      <c r="I55" s="17">
        <v>29124</v>
      </c>
      <c r="J55" s="17">
        <v>141</v>
      </c>
      <c r="K55" s="17" t="s">
        <v>37</v>
      </c>
      <c r="L55" s="18">
        <v>52827.09</v>
      </c>
      <c r="M55" s="18">
        <v>4499.5600000000004</v>
      </c>
      <c r="N55" s="18">
        <v>3267.7</v>
      </c>
      <c r="O55" s="18">
        <v>60594.35</v>
      </c>
      <c r="P55" s="18">
        <v>605.02</v>
      </c>
      <c r="Q55" s="18">
        <v>559.52</v>
      </c>
      <c r="R55" s="18">
        <v>62.82</v>
      </c>
      <c r="S55" s="18">
        <v>1227.3599999999999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12"/>
        <v>53432.109999999993</v>
      </c>
      <c r="Z55" s="9">
        <f t="shared" si="12"/>
        <v>5059.08</v>
      </c>
      <c r="AA55" s="9">
        <f t="shared" si="12"/>
        <v>3330.52</v>
      </c>
      <c r="AB55" s="9">
        <f t="shared" si="12"/>
        <v>61821.71</v>
      </c>
      <c r="AC55" s="7"/>
      <c r="AD55" s="7"/>
      <c r="AE55" s="7"/>
      <c r="AF55" s="7"/>
    </row>
    <row r="56" spans="1:32" s="15" customFormat="1" x14ac:dyDescent="0.25">
      <c r="A56" s="17">
        <v>10</v>
      </c>
      <c r="B56" s="17" t="s">
        <v>683</v>
      </c>
      <c r="C56" s="17" t="s">
        <v>1576</v>
      </c>
      <c r="D56" s="17" t="s">
        <v>690</v>
      </c>
      <c r="E56" s="17" t="s">
        <v>691</v>
      </c>
      <c r="F56" s="17" t="s">
        <v>35</v>
      </c>
      <c r="G56" s="17" t="s">
        <v>264</v>
      </c>
      <c r="H56" s="17">
        <v>4111</v>
      </c>
      <c r="I56" s="17">
        <v>4099</v>
      </c>
      <c r="J56" s="17">
        <v>12</v>
      </c>
      <c r="K56" s="17" t="s">
        <v>37</v>
      </c>
      <c r="L56" s="18">
        <v>25813.09</v>
      </c>
      <c r="M56" s="18">
        <v>2469.85</v>
      </c>
      <c r="N56" s="18">
        <v>1247.75</v>
      </c>
      <c r="O56" s="18">
        <v>29530.69</v>
      </c>
      <c r="P56" s="18">
        <v>846.4</v>
      </c>
      <c r="Q56" s="18">
        <v>276.31</v>
      </c>
      <c r="R56" s="18">
        <v>5.35</v>
      </c>
      <c r="S56" s="18">
        <v>1128.06</v>
      </c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si="12"/>
        <v>26659.49</v>
      </c>
      <c r="Z56" s="9">
        <f t="shared" si="12"/>
        <v>2746.16</v>
      </c>
      <c r="AA56" s="9">
        <f t="shared" si="12"/>
        <v>1253.0999999999999</v>
      </c>
      <c r="AB56" s="9">
        <f t="shared" si="12"/>
        <v>30658.75</v>
      </c>
      <c r="AC56" s="7"/>
      <c r="AD56" s="7"/>
      <c r="AE56" s="7"/>
      <c r="AF56" s="7"/>
    </row>
    <row r="57" spans="1:32" s="15" customFormat="1" x14ac:dyDescent="0.25">
      <c r="A57" s="17">
        <v>11</v>
      </c>
      <c r="B57" s="17" t="s">
        <v>664</v>
      </c>
      <c r="C57" s="17" t="s">
        <v>1576</v>
      </c>
      <c r="D57" s="17" t="s">
        <v>692</v>
      </c>
      <c r="E57" s="17" t="s">
        <v>693</v>
      </c>
      <c r="F57" s="17" t="s">
        <v>35</v>
      </c>
      <c r="G57" s="17" t="s">
        <v>264</v>
      </c>
      <c r="H57" s="17">
        <v>5620</v>
      </c>
      <c r="I57" s="17">
        <v>5549</v>
      </c>
      <c r="J57" s="17">
        <v>71</v>
      </c>
      <c r="K57" s="17" t="s">
        <v>37</v>
      </c>
      <c r="L57" s="18">
        <v>25412.95</v>
      </c>
      <c r="M57" s="18">
        <v>2166</v>
      </c>
      <c r="N57" s="18">
        <v>1220.75</v>
      </c>
      <c r="O57" s="18">
        <v>28799.7</v>
      </c>
      <c r="P57" s="18">
        <v>1151.53</v>
      </c>
      <c r="Q57" s="18">
        <v>270.04000000000002</v>
      </c>
      <c r="R57" s="18">
        <v>31.63</v>
      </c>
      <c r="S57" s="18">
        <v>1453.2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2"/>
        <v>26564.48</v>
      </c>
      <c r="Z57" s="9">
        <f t="shared" si="12"/>
        <v>2436.04</v>
      </c>
      <c r="AA57" s="9">
        <f t="shared" si="12"/>
        <v>1252.3800000000001</v>
      </c>
      <c r="AB57" s="9">
        <f t="shared" si="12"/>
        <v>30252.9</v>
      </c>
      <c r="AC57" s="7"/>
      <c r="AD57" s="7"/>
      <c r="AE57" s="7"/>
      <c r="AF57" s="7"/>
    </row>
    <row r="58" spans="1:32" s="15" customFormat="1" x14ac:dyDescent="0.25">
      <c r="A58" s="17">
        <v>12</v>
      </c>
      <c r="B58" s="17" t="s">
        <v>672</v>
      </c>
      <c r="C58" s="17" t="s">
        <v>1576</v>
      </c>
      <c r="D58" s="17" t="s">
        <v>694</v>
      </c>
      <c r="E58" s="17" t="s">
        <v>695</v>
      </c>
      <c r="F58" s="17" t="s">
        <v>35</v>
      </c>
      <c r="G58" s="17" t="s">
        <v>610</v>
      </c>
      <c r="H58" s="17">
        <v>4270</v>
      </c>
      <c r="I58" s="17">
        <v>4260</v>
      </c>
      <c r="J58" s="17">
        <v>10</v>
      </c>
      <c r="K58" s="17" t="s">
        <v>37</v>
      </c>
      <c r="L58" s="18">
        <v>17358.919999999998</v>
      </c>
      <c r="M58" s="18">
        <v>1517.93</v>
      </c>
      <c r="N58" s="18">
        <v>522.41</v>
      </c>
      <c r="O58" s="18">
        <v>19399.259999999998</v>
      </c>
      <c r="P58" s="18">
        <v>863</v>
      </c>
      <c r="Q58" s="18">
        <v>181.34</v>
      </c>
      <c r="R58" s="18">
        <v>4.46</v>
      </c>
      <c r="S58" s="18">
        <v>1048.8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2"/>
        <v>18221.919999999998</v>
      </c>
      <c r="Z58" s="9">
        <f t="shared" si="12"/>
        <v>1699.27</v>
      </c>
      <c r="AA58" s="9">
        <f t="shared" si="12"/>
        <v>526.87</v>
      </c>
      <c r="AB58" s="9">
        <f t="shared" si="12"/>
        <v>20448.059999999998</v>
      </c>
      <c r="AC58" s="7"/>
      <c r="AD58" s="7"/>
      <c r="AE58" s="7"/>
      <c r="AF58" s="7"/>
    </row>
    <row r="59" spans="1:32" s="15" customFormat="1" x14ac:dyDescent="0.25">
      <c r="A59" s="17">
        <v>13</v>
      </c>
      <c r="B59" s="17" t="s">
        <v>696</v>
      </c>
      <c r="C59" s="17" t="s">
        <v>1576</v>
      </c>
      <c r="D59" s="17" t="s">
        <v>697</v>
      </c>
      <c r="E59" s="17" t="s">
        <v>698</v>
      </c>
      <c r="F59" s="17" t="s">
        <v>35</v>
      </c>
      <c r="G59" s="17" t="s">
        <v>699</v>
      </c>
      <c r="H59" s="17">
        <v>617</v>
      </c>
      <c r="I59" s="17">
        <v>617</v>
      </c>
      <c r="J59" s="17">
        <v>0</v>
      </c>
      <c r="K59" s="17" t="s">
        <v>37</v>
      </c>
      <c r="L59" s="18">
        <v>4554.71</v>
      </c>
      <c r="M59" s="18">
        <v>370.19</v>
      </c>
      <c r="N59" s="18">
        <v>130.11000000000001</v>
      </c>
      <c r="O59" s="18">
        <v>5055.01</v>
      </c>
      <c r="P59" s="18">
        <v>212.07</v>
      </c>
      <c r="Q59" s="18">
        <v>46.56</v>
      </c>
      <c r="R59" s="18">
        <v>0</v>
      </c>
      <c r="S59" s="18">
        <v>258.63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2"/>
        <v>4766.78</v>
      </c>
      <c r="Z59" s="9">
        <f t="shared" si="12"/>
        <v>416.75</v>
      </c>
      <c r="AA59" s="9">
        <f t="shared" si="12"/>
        <v>130.11000000000001</v>
      </c>
      <c r="AB59" s="9">
        <f t="shared" si="12"/>
        <v>5313.64</v>
      </c>
      <c r="AC59" s="7"/>
      <c r="AD59" s="7"/>
      <c r="AE59" s="7"/>
      <c r="AF59" s="7"/>
    </row>
    <row r="60" spans="1:32" s="22" customFormat="1" x14ac:dyDescent="0.25">
      <c r="A60" s="19"/>
      <c r="B60" s="19"/>
      <c r="C60" s="10" t="s">
        <v>71</v>
      </c>
      <c r="D60" s="19"/>
      <c r="E60" s="19"/>
      <c r="F60" s="19"/>
      <c r="G60" s="19"/>
      <c r="H60" s="19"/>
      <c r="I60" s="19"/>
      <c r="J60" s="19">
        <f>SUM(J47:J59)</f>
        <v>16990</v>
      </c>
      <c r="K60" s="19"/>
      <c r="L60" s="20">
        <f t="shared" ref="L60:AB60" si="13">SUM(L47:L59)</f>
        <v>781668.64999999991</v>
      </c>
      <c r="M60" s="20">
        <f t="shared" si="13"/>
        <v>21080.269999999997</v>
      </c>
      <c r="N60" s="20">
        <f t="shared" si="13"/>
        <v>11947.509999999998</v>
      </c>
      <c r="O60" s="20">
        <f t="shared" si="13"/>
        <v>814696.42999999982</v>
      </c>
      <c r="P60" s="20">
        <f t="shared" si="13"/>
        <v>92138.57</v>
      </c>
      <c r="Q60" s="20">
        <f t="shared" si="13"/>
        <v>9135.43</v>
      </c>
      <c r="R60" s="20">
        <f t="shared" si="13"/>
        <v>7569.0599999999995</v>
      </c>
      <c r="S60" s="20">
        <f t="shared" si="13"/>
        <v>108843.06000000001</v>
      </c>
      <c r="T60" s="20">
        <f t="shared" si="13"/>
        <v>0</v>
      </c>
      <c r="U60" s="20">
        <f t="shared" si="13"/>
        <v>152666.71</v>
      </c>
      <c r="V60" s="20">
        <f t="shared" si="13"/>
        <v>1815.6</v>
      </c>
      <c r="W60" s="20">
        <f t="shared" si="13"/>
        <v>1371.69</v>
      </c>
      <c r="X60" s="20">
        <f t="shared" si="13"/>
        <v>155854</v>
      </c>
      <c r="Y60" s="20">
        <f t="shared" si="13"/>
        <v>721140.51</v>
      </c>
      <c r="Z60" s="20">
        <f t="shared" si="13"/>
        <v>28400.100000000002</v>
      </c>
      <c r="AA60" s="20">
        <f t="shared" si="13"/>
        <v>18144.88</v>
      </c>
      <c r="AB60" s="20">
        <f t="shared" si="13"/>
        <v>767685.48999999987</v>
      </c>
      <c r="AC60" s="21"/>
      <c r="AD60" s="21"/>
      <c r="AE60" s="21"/>
      <c r="AF60" s="21"/>
    </row>
    <row r="61" spans="1:32" s="15" customFormat="1" x14ac:dyDescent="0.25">
      <c r="A61" s="17">
        <v>1</v>
      </c>
      <c r="B61" s="17" t="s">
        <v>700</v>
      </c>
      <c r="C61" s="17" t="s">
        <v>1576</v>
      </c>
      <c r="D61" s="17" t="s">
        <v>701</v>
      </c>
      <c r="E61" s="17" t="s">
        <v>702</v>
      </c>
      <c r="F61" s="17" t="s">
        <v>75</v>
      </c>
      <c r="G61" s="17" t="s">
        <v>76</v>
      </c>
      <c r="H61" s="17">
        <v>8018</v>
      </c>
      <c r="I61" s="17">
        <v>7785</v>
      </c>
      <c r="J61" s="17">
        <v>233</v>
      </c>
      <c r="K61" s="17" t="s">
        <v>37</v>
      </c>
      <c r="L61" s="18">
        <v>34748.14</v>
      </c>
      <c r="M61" s="18">
        <v>3002.21</v>
      </c>
      <c r="N61" s="18">
        <v>2664.42</v>
      </c>
      <c r="O61" s="18">
        <v>40414.769999999997</v>
      </c>
      <c r="P61" s="18">
        <v>1919.7</v>
      </c>
      <c r="Q61" s="18">
        <v>376.84</v>
      </c>
      <c r="R61" s="18">
        <v>138.4</v>
      </c>
      <c r="S61" s="18">
        <v>2434.94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ref="Y61:AB76" si="14">L61+P61-U61</f>
        <v>36667.839999999997</v>
      </c>
      <c r="Z61" s="9">
        <f t="shared" si="14"/>
        <v>3379.05</v>
      </c>
      <c r="AA61" s="9">
        <f t="shared" si="14"/>
        <v>2802.82</v>
      </c>
      <c r="AB61" s="9">
        <f t="shared" si="14"/>
        <v>42849.71</v>
      </c>
      <c r="AC61" s="7"/>
      <c r="AD61" s="7"/>
      <c r="AE61" s="7"/>
      <c r="AF61" s="7"/>
    </row>
    <row r="62" spans="1:32" s="15" customFormat="1" x14ac:dyDescent="0.25">
      <c r="A62" s="17">
        <v>2</v>
      </c>
      <c r="B62" s="17" t="s">
        <v>700</v>
      </c>
      <c r="C62" s="17" t="s">
        <v>1576</v>
      </c>
      <c r="D62" s="17" t="s">
        <v>703</v>
      </c>
      <c r="E62" s="17" t="s">
        <v>704</v>
      </c>
      <c r="F62" s="17" t="s">
        <v>75</v>
      </c>
      <c r="G62" s="17" t="s">
        <v>76</v>
      </c>
      <c r="H62" s="17">
        <v>50543</v>
      </c>
      <c r="I62" s="17">
        <v>50168</v>
      </c>
      <c r="J62" s="17">
        <v>375</v>
      </c>
      <c r="K62" s="17" t="s">
        <v>37</v>
      </c>
      <c r="L62" s="18">
        <v>40177.46</v>
      </c>
      <c r="M62" s="18">
        <v>3345.54</v>
      </c>
      <c r="N62" s="18">
        <v>3134.84</v>
      </c>
      <c r="O62" s="18">
        <v>46657.84</v>
      </c>
      <c r="P62" s="18">
        <v>2896.83</v>
      </c>
      <c r="Q62" s="18">
        <v>434.67</v>
      </c>
      <c r="R62" s="18">
        <v>222.75</v>
      </c>
      <c r="S62" s="18">
        <v>3554.25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4"/>
        <v>43074.29</v>
      </c>
      <c r="Z62" s="9">
        <f t="shared" si="14"/>
        <v>3780.21</v>
      </c>
      <c r="AA62" s="9">
        <f t="shared" si="14"/>
        <v>3357.59</v>
      </c>
      <c r="AB62" s="9">
        <f t="shared" si="14"/>
        <v>50212.09</v>
      </c>
      <c r="AC62" s="7"/>
      <c r="AD62" s="7"/>
      <c r="AE62" s="7"/>
      <c r="AF62" s="7"/>
    </row>
    <row r="63" spans="1:32" s="15" customFormat="1" x14ac:dyDescent="0.25">
      <c r="A63" s="17">
        <v>3</v>
      </c>
      <c r="B63" s="17" t="s">
        <v>669</v>
      </c>
      <c r="C63" s="17" t="s">
        <v>1576</v>
      </c>
      <c r="D63" s="17" t="s">
        <v>705</v>
      </c>
      <c r="E63" s="17" t="s">
        <v>706</v>
      </c>
      <c r="F63" s="17" t="s">
        <v>75</v>
      </c>
      <c r="G63" s="17" t="s">
        <v>76</v>
      </c>
      <c r="H63" s="17">
        <v>6850</v>
      </c>
      <c r="I63" s="17">
        <v>6844</v>
      </c>
      <c r="J63" s="17">
        <v>6</v>
      </c>
      <c r="K63" s="17" t="s">
        <v>37</v>
      </c>
      <c r="L63" s="18">
        <v>29887.96</v>
      </c>
      <c r="M63" s="18">
        <v>1877.6</v>
      </c>
      <c r="N63" s="18">
        <v>2391.2199999999998</v>
      </c>
      <c r="O63" s="18">
        <v>34156.78</v>
      </c>
      <c r="P63" s="18">
        <v>342.76</v>
      </c>
      <c r="Q63" s="18">
        <v>332.13</v>
      </c>
      <c r="R63" s="18">
        <v>3.56</v>
      </c>
      <c r="S63" s="18">
        <v>678.45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4"/>
        <v>30230.719999999998</v>
      </c>
      <c r="Z63" s="9">
        <f t="shared" si="14"/>
        <v>2209.73</v>
      </c>
      <c r="AA63" s="9">
        <f t="shared" si="14"/>
        <v>2394.7799999999997</v>
      </c>
      <c r="AB63" s="9">
        <f t="shared" si="14"/>
        <v>34835.229999999996</v>
      </c>
      <c r="AC63" s="7"/>
      <c r="AD63" s="7"/>
      <c r="AE63" s="7"/>
      <c r="AF63" s="7"/>
    </row>
    <row r="64" spans="1:32" s="15" customFormat="1" x14ac:dyDescent="0.25">
      <c r="A64" s="17">
        <v>4</v>
      </c>
      <c r="B64" s="17" t="s">
        <v>700</v>
      </c>
      <c r="C64" s="17" t="s">
        <v>1576</v>
      </c>
      <c r="D64" s="17" t="s">
        <v>707</v>
      </c>
      <c r="E64" s="17" t="s">
        <v>708</v>
      </c>
      <c r="F64" s="17" t="s">
        <v>75</v>
      </c>
      <c r="G64" s="17" t="s">
        <v>76</v>
      </c>
      <c r="H64" s="17">
        <v>4129</v>
      </c>
      <c r="I64" s="17">
        <v>4015</v>
      </c>
      <c r="J64" s="17">
        <v>114</v>
      </c>
      <c r="K64" s="17" t="s">
        <v>37</v>
      </c>
      <c r="L64" s="18">
        <v>15872.79</v>
      </c>
      <c r="M64" s="18">
        <v>1302.51</v>
      </c>
      <c r="N64" s="18">
        <v>1081.98</v>
      </c>
      <c r="O64" s="18">
        <v>18257.28</v>
      </c>
      <c r="P64" s="18">
        <v>1033.19</v>
      </c>
      <c r="Q64" s="18">
        <v>170.42</v>
      </c>
      <c r="R64" s="18">
        <v>67.72</v>
      </c>
      <c r="S64" s="18">
        <v>1271.33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4"/>
        <v>16905.98</v>
      </c>
      <c r="Z64" s="9">
        <f t="shared" si="14"/>
        <v>1472.93</v>
      </c>
      <c r="AA64" s="9">
        <f t="shared" si="14"/>
        <v>1149.7</v>
      </c>
      <c r="AB64" s="9">
        <f t="shared" si="14"/>
        <v>19528.61</v>
      </c>
      <c r="AC64" s="7"/>
      <c r="AD64" s="7"/>
      <c r="AE64" s="7"/>
      <c r="AF64" s="7"/>
    </row>
    <row r="65" spans="1:32" s="15" customFormat="1" x14ac:dyDescent="0.25">
      <c r="A65" s="17">
        <v>5</v>
      </c>
      <c r="B65" s="17" t="s">
        <v>700</v>
      </c>
      <c r="C65" s="17" t="s">
        <v>1576</v>
      </c>
      <c r="D65" s="17" t="s">
        <v>709</v>
      </c>
      <c r="E65" s="17" t="s">
        <v>710</v>
      </c>
      <c r="F65" s="17" t="s">
        <v>75</v>
      </c>
      <c r="G65" s="17" t="s">
        <v>76</v>
      </c>
      <c r="H65" s="17">
        <v>3239</v>
      </c>
      <c r="I65" s="17">
        <v>3165</v>
      </c>
      <c r="J65" s="17">
        <v>74</v>
      </c>
      <c r="K65" s="17" t="s">
        <v>37</v>
      </c>
      <c r="L65" s="18">
        <v>11549.54</v>
      </c>
      <c r="M65" s="18">
        <v>943.27</v>
      </c>
      <c r="N65" s="18">
        <v>686.24</v>
      </c>
      <c r="O65" s="18">
        <v>13179.05</v>
      </c>
      <c r="P65" s="18">
        <v>764.5</v>
      </c>
      <c r="Q65" s="18">
        <v>122.55</v>
      </c>
      <c r="R65" s="18">
        <v>43.96</v>
      </c>
      <c r="S65" s="18">
        <v>931.01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4"/>
        <v>12314.04</v>
      </c>
      <c r="Z65" s="9">
        <f t="shared" si="14"/>
        <v>1065.82</v>
      </c>
      <c r="AA65" s="9">
        <f t="shared" si="14"/>
        <v>730.2</v>
      </c>
      <c r="AB65" s="9">
        <f t="shared" si="14"/>
        <v>14110.06</v>
      </c>
      <c r="AC65" s="7"/>
      <c r="AD65" s="7"/>
      <c r="AE65" s="7"/>
      <c r="AF65" s="7"/>
    </row>
    <row r="66" spans="1:32" s="15" customFormat="1" x14ac:dyDescent="0.25">
      <c r="A66" s="17">
        <v>6</v>
      </c>
      <c r="B66" s="17" t="s">
        <v>664</v>
      </c>
      <c r="C66" s="17" t="s">
        <v>1576</v>
      </c>
      <c r="D66" s="17" t="s">
        <v>711</v>
      </c>
      <c r="E66" s="17" t="s">
        <v>712</v>
      </c>
      <c r="F66" s="17" t="s">
        <v>75</v>
      </c>
      <c r="G66" s="17" t="s">
        <v>76</v>
      </c>
      <c r="H66" s="17">
        <v>6588</v>
      </c>
      <c r="I66" s="17">
        <v>6155</v>
      </c>
      <c r="J66" s="17">
        <v>433</v>
      </c>
      <c r="K66" s="17" t="s">
        <v>37</v>
      </c>
      <c r="L66" s="18">
        <v>44574.080000000002</v>
      </c>
      <c r="M66" s="18">
        <v>3351.81</v>
      </c>
      <c r="N66" s="18">
        <v>3702.79</v>
      </c>
      <c r="O66" s="18">
        <v>51628.68</v>
      </c>
      <c r="P66" s="18">
        <v>3162.46</v>
      </c>
      <c r="Q66" s="18">
        <v>484.66</v>
      </c>
      <c r="R66" s="18">
        <v>257.2</v>
      </c>
      <c r="S66" s="18">
        <v>3904.32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4"/>
        <v>47736.54</v>
      </c>
      <c r="Z66" s="9">
        <f t="shared" si="14"/>
        <v>3836.47</v>
      </c>
      <c r="AA66" s="9">
        <f t="shared" si="14"/>
        <v>3959.99</v>
      </c>
      <c r="AB66" s="9">
        <f t="shared" si="14"/>
        <v>55533</v>
      </c>
      <c r="AC66" s="7"/>
      <c r="AD66" s="7"/>
      <c r="AE66" s="7"/>
      <c r="AF66" s="7"/>
    </row>
    <row r="67" spans="1:32" s="15" customFormat="1" x14ac:dyDescent="0.25">
      <c r="A67" s="17">
        <v>7</v>
      </c>
      <c r="B67" s="17" t="s">
        <v>700</v>
      </c>
      <c r="C67" s="17" t="s">
        <v>1576</v>
      </c>
      <c r="D67" s="17" t="s">
        <v>713</v>
      </c>
      <c r="E67" s="17" t="s">
        <v>714</v>
      </c>
      <c r="F67" s="17" t="s">
        <v>75</v>
      </c>
      <c r="G67" s="17" t="s">
        <v>76</v>
      </c>
      <c r="H67" s="17">
        <v>3322</v>
      </c>
      <c r="I67" s="17">
        <v>3290</v>
      </c>
      <c r="J67" s="17">
        <v>32</v>
      </c>
      <c r="K67" s="17" t="s">
        <v>37</v>
      </c>
      <c r="L67" s="18">
        <v>9467.0499999999993</v>
      </c>
      <c r="M67" s="18">
        <v>664.9</v>
      </c>
      <c r="N67" s="18">
        <v>333.83</v>
      </c>
      <c r="O67" s="18">
        <v>10465.780000000001</v>
      </c>
      <c r="P67" s="18">
        <v>602.83000000000004</v>
      </c>
      <c r="Q67" s="18">
        <v>93.95</v>
      </c>
      <c r="R67" s="18">
        <v>19.010000000000002</v>
      </c>
      <c r="S67" s="18">
        <v>715.79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4"/>
        <v>10069.879999999999</v>
      </c>
      <c r="Z67" s="9">
        <f t="shared" si="14"/>
        <v>758.85</v>
      </c>
      <c r="AA67" s="9">
        <f t="shared" si="14"/>
        <v>352.84</v>
      </c>
      <c r="AB67" s="9">
        <f t="shared" si="14"/>
        <v>11181.57</v>
      </c>
      <c r="AC67" s="7"/>
      <c r="AD67" s="7"/>
      <c r="AE67" s="7"/>
      <c r="AF67" s="7"/>
    </row>
    <row r="68" spans="1:32" s="15" customFormat="1" x14ac:dyDescent="0.25">
      <c r="A68" s="17">
        <v>8</v>
      </c>
      <c r="B68" s="17" t="s">
        <v>683</v>
      </c>
      <c r="C68" s="17" t="s">
        <v>1576</v>
      </c>
      <c r="D68" s="17" t="s">
        <v>715</v>
      </c>
      <c r="E68" s="17" t="s">
        <v>716</v>
      </c>
      <c r="F68" s="17" t="s">
        <v>75</v>
      </c>
      <c r="G68" s="17" t="s">
        <v>76</v>
      </c>
      <c r="H68" s="17">
        <v>4737</v>
      </c>
      <c r="I68" s="17">
        <v>4656</v>
      </c>
      <c r="J68" s="17">
        <v>81</v>
      </c>
      <c r="K68" s="17" t="s">
        <v>37</v>
      </c>
      <c r="L68" s="18">
        <v>17326.63</v>
      </c>
      <c r="M68" s="18">
        <v>1366.23</v>
      </c>
      <c r="N68" s="18">
        <v>886.72</v>
      </c>
      <c r="O68" s="18">
        <v>19579.580000000002</v>
      </c>
      <c r="P68" s="18">
        <v>1050.49</v>
      </c>
      <c r="Q68" s="18">
        <v>181.26</v>
      </c>
      <c r="R68" s="18">
        <v>48.11</v>
      </c>
      <c r="S68" s="18">
        <v>1279.8599999999999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4"/>
        <v>18377.120000000003</v>
      </c>
      <c r="Z68" s="9">
        <f t="shared" si="14"/>
        <v>1547.49</v>
      </c>
      <c r="AA68" s="9">
        <f t="shared" si="14"/>
        <v>934.83</v>
      </c>
      <c r="AB68" s="9">
        <f t="shared" si="14"/>
        <v>20859.440000000002</v>
      </c>
      <c r="AC68" s="7"/>
      <c r="AD68" s="7"/>
      <c r="AE68" s="7"/>
      <c r="AF68" s="7"/>
    </row>
    <row r="69" spans="1:32" s="15" customFormat="1" x14ac:dyDescent="0.25">
      <c r="A69" s="17">
        <v>9</v>
      </c>
      <c r="B69" s="17" t="s">
        <v>700</v>
      </c>
      <c r="C69" s="17" t="s">
        <v>1576</v>
      </c>
      <c r="D69" s="17" t="s">
        <v>717</v>
      </c>
      <c r="E69" s="17" t="s">
        <v>718</v>
      </c>
      <c r="F69" s="17" t="s">
        <v>75</v>
      </c>
      <c r="G69" s="17" t="s">
        <v>76</v>
      </c>
      <c r="H69" s="17">
        <v>11464</v>
      </c>
      <c r="I69" s="17">
        <v>11383</v>
      </c>
      <c r="J69" s="17">
        <v>81</v>
      </c>
      <c r="K69" s="17" t="s">
        <v>37</v>
      </c>
      <c r="L69" s="18">
        <v>13216.1</v>
      </c>
      <c r="M69" s="18">
        <v>1077.77</v>
      </c>
      <c r="N69" s="18">
        <v>841.07</v>
      </c>
      <c r="O69" s="18">
        <v>15134.94</v>
      </c>
      <c r="P69" s="18">
        <v>812.88</v>
      </c>
      <c r="Q69" s="18">
        <v>140.74</v>
      </c>
      <c r="R69" s="18">
        <v>48.11</v>
      </c>
      <c r="S69" s="18">
        <v>1001.73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4"/>
        <v>14028.98</v>
      </c>
      <c r="Z69" s="9">
        <f t="shared" si="14"/>
        <v>1218.51</v>
      </c>
      <c r="AA69" s="9">
        <f t="shared" si="14"/>
        <v>889.18000000000006</v>
      </c>
      <c r="AB69" s="9">
        <f t="shared" si="14"/>
        <v>16136.67</v>
      </c>
      <c r="AC69" s="7"/>
      <c r="AD69" s="7"/>
      <c r="AE69" s="7"/>
      <c r="AF69" s="7"/>
    </row>
    <row r="70" spans="1:32" s="15" customFormat="1" x14ac:dyDescent="0.25">
      <c r="A70" s="17">
        <v>10</v>
      </c>
      <c r="B70" s="17" t="s">
        <v>669</v>
      </c>
      <c r="C70" s="17" t="s">
        <v>1576</v>
      </c>
      <c r="D70" s="17" t="s">
        <v>719</v>
      </c>
      <c r="E70" s="17" t="s">
        <v>720</v>
      </c>
      <c r="F70" s="17" t="s">
        <v>75</v>
      </c>
      <c r="G70" s="17" t="s">
        <v>76</v>
      </c>
      <c r="H70" s="17">
        <v>24642</v>
      </c>
      <c r="I70" s="17">
        <v>24201</v>
      </c>
      <c r="J70" s="17">
        <v>441</v>
      </c>
      <c r="K70" s="17" t="s">
        <v>37</v>
      </c>
      <c r="L70" s="18">
        <v>20438.12</v>
      </c>
      <c r="M70" s="18">
        <v>1684.2</v>
      </c>
      <c r="N70" s="18">
        <v>1504.46</v>
      </c>
      <c r="O70" s="18">
        <v>23626.78</v>
      </c>
      <c r="P70" s="18">
        <v>3197.82</v>
      </c>
      <c r="Q70" s="18">
        <v>225.09</v>
      </c>
      <c r="R70" s="18">
        <v>261.95</v>
      </c>
      <c r="S70" s="18">
        <v>3684.86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4"/>
        <v>23635.94</v>
      </c>
      <c r="Z70" s="9">
        <f t="shared" si="14"/>
        <v>1909.29</v>
      </c>
      <c r="AA70" s="9">
        <f t="shared" si="14"/>
        <v>1766.41</v>
      </c>
      <c r="AB70" s="9">
        <f t="shared" si="14"/>
        <v>27311.64</v>
      </c>
      <c r="AC70" s="7"/>
      <c r="AD70" s="7"/>
      <c r="AE70" s="7"/>
      <c r="AF70" s="7"/>
    </row>
    <row r="71" spans="1:32" s="15" customFormat="1" x14ac:dyDescent="0.25">
      <c r="A71" s="17">
        <v>11</v>
      </c>
      <c r="B71" s="17" t="s">
        <v>664</v>
      </c>
      <c r="C71" s="17" t="s">
        <v>1576</v>
      </c>
      <c r="D71" s="17" t="s">
        <v>721</v>
      </c>
      <c r="E71" s="17" t="s">
        <v>722</v>
      </c>
      <c r="F71" s="17" t="s">
        <v>75</v>
      </c>
      <c r="G71" s="17" t="s">
        <v>76</v>
      </c>
      <c r="H71" s="17">
        <v>1808</v>
      </c>
      <c r="I71" s="17">
        <v>1684</v>
      </c>
      <c r="J71" s="17">
        <v>124</v>
      </c>
      <c r="K71" s="17" t="s">
        <v>37</v>
      </c>
      <c r="L71" s="18">
        <v>16541.38</v>
      </c>
      <c r="M71" s="18">
        <v>1341.31</v>
      </c>
      <c r="N71" s="18">
        <v>1105.21</v>
      </c>
      <c r="O71" s="18">
        <v>18987.900000000001</v>
      </c>
      <c r="P71" s="18">
        <v>1131.26</v>
      </c>
      <c r="Q71" s="18">
        <v>177.21</v>
      </c>
      <c r="R71" s="18">
        <v>73.66</v>
      </c>
      <c r="S71" s="18">
        <v>1382.13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4"/>
        <v>17672.64</v>
      </c>
      <c r="Z71" s="9">
        <f t="shared" si="14"/>
        <v>1518.52</v>
      </c>
      <c r="AA71" s="9">
        <f t="shared" si="14"/>
        <v>1178.8700000000001</v>
      </c>
      <c r="AB71" s="9">
        <f t="shared" si="14"/>
        <v>20370.030000000002</v>
      </c>
      <c r="AC71" s="7"/>
      <c r="AD71" s="7"/>
      <c r="AE71" s="7"/>
      <c r="AF71" s="7"/>
    </row>
    <row r="72" spans="1:32" s="15" customFormat="1" x14ac:dyDescent="0.25">
      <c r="A72" s="17">
        <v>12</v>
      </c>
      <c r="B72" s="17" t="s">
        <v>700</v>
      </c>
      <c r="C72" s="17" t="s">
        <v>1576</v>
      </c>
      <c r="D72" s="17" t="s">
        <v>723</v>
      </c>
      <c r="E72" s="17" t="s">
        <v>724</v>
      </c>
      <c r="F72" s="17" t="s">
        <v>75</v>
      </c>
      <c r="G72" s="17" t="s">
        <v>76</v>
      </c>
      <c r="H72" s="17">
        <v>7043</v>
      </c>
      <c r="I72" s="17">
        <v>6933</v>
      </c>
      <c r="J72" s="17">
        <v>110</v>
      </c>
      <c r="K72" s="17" t="s">
        <v>37</v>
      </c>
      <c r="L72" s="18">
        <v>14281.39</v>
      </c>
      <c r="M72" s="18">
        <v>1264.67</v>
      </c>
      <c r="N72" s="18">
        <v>934.61</v>
      </c>
      <c r="O72" s="18">
        <v>16480.669999999998</v>
      </c>
      <c r="P72" s="18">
        <v>996.22</v>
      </c>
      <c r="Q72" s="18">
        <v>152.44999999999999</v>
      </c>
      <c r="R72" s="18">
        <v>65.34</v>
      </c>
      <c r="S72" s="18">
        <v>1214.01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4"/>
        <v>15277.609999999999</v>
      </c>
      <c r="Z72" s="9">
        <f t="shared" si="14"/>
        <v>1417.1200000000001</v>
      </c>
      <c r="AA72" s="9">
        <f t="shared" si="14"/>
        <v>999.95</v>
      </c>
      <c r="AB72" s="9">
        <f t="shared" si="14"/>
        <v>17694.679999999997</v>
      </c>
      <c r="AC72" s="7"/>
      <c r="AD72" s="7"/>
      <c r="AE72" s="7"/>
      <c r="AF72" s="7"/>
    </row>
    <row r="73" spans="1:32" s="15" customFormat="1" x14ac:dyDescent="0.25">
      <c r="A73" s="17">
        <v>13</v>
      </c>
      <c r="B73" s="17" t="s">
        <v>700</v>
      </c>
      <c r="C73" s="17" t="s">
        <v>1576</v>
      </c>
      <c r="D73" s="17" t="s">
        <v>725</v>
      </c>
      <c r="E73" s="17" t="s">
        <v>726</v>
      </c>
      <c r="F73" s="17" t="s">
        <v>75</v>
      </c>
      <c r="G73" s="17" t="s">
        <v>727</v>
      </c>
      <c r="H73" s="17">
        <v>0</v>
      </c>
      <c r="I73" s="17">
        <v>0</v>
      </c>
      <c r="J73" s="17">
        <v>360</v>
      </c>
      <c r="K73" s="17" t="s">
        <v>107</v>
      </c>
      <c r="L73" s="18">
        <v>38597.339999999997</v>
      </c>
      <c r="M73" s="18">
        <v>2982.38</v>
      </c>
      <c r="N73" s="18">
        <v>3342.06</v>
      </c>
      <c r="O73" s="18">
        <v>44921.78</v>
      </c>
      <c r="P73" s="18">
        <v>2535.2399999999998</v>
      </c>
      <c r="Q73" s="18">
        <v>420.88</v>
      </c>
      <c r="R73" s="18">
        <v>213.84</v>
      </c>
      <c r="S73" s="18">
        <v>3169.96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4"/>
        <v>41132.579999999994</v>
      </c>
      <c r="Z73" s="9">
        <f t="shared" si="14"/>
        <v>3403.26</v>
      </c>
      <c r="AA73" s="9">
        <f t="shared" si="14"/>
        <v>3555.9</v>
      </c>
      <c r="AB73" s="9">
        <f t="shared" si="14"/>
        <v>48091.74</v>
      </c>
      <c r="AC73" s="7"/>
      <c r="AD73" s="7"/>
      <c r="AE73" s="7"/>
      <c r="AF73" s="7"/>
    </row>
    <row r="74" spans="1:32" s="15" customFormat="1" x14ac:dyDescent="0.25">
      <c r="A74" s="17">
        <v>14</v>
      </c>
      <c r="B74" s="17" t="s">
        <v>669</v>
      </c>
      <c r="C74" s="17" t="s">
        <v>1576</v>
      </c>
      <c r="D74" s="17" t="s">
        <v>728</v>
      </c>
      <c r="E74" s="17" t="s">
        <v>729</v>
      </c>
      <c r="F74" s="17" t="s">
        <v>75</v>
      </c>
      <c r="G74" s="17" t="s">
        <v>730</v>
      </c>
      <c r="H74" s="17">
        <v>0</v>
      </c>
      <c r="I74" s="17">
        <v>0</v>
      </c>
      <c r="J74" s="17">
        <v>360</v>
      </c>
      <c r="K74" s="17" t="s">
        <v>107</v>
      </c>
      <c r="L74" s="18">
        <v>38637.71</v>
      </c>
      <c r="M74" s="18">
        <v>2984.93</v>
      </c>
      <c r="N74" s="18">
        <v>3342.06</v>
      </c>
      <c r="O74" s="18">
        <v>44964.7</v>
      </c>
      <c r="P74" s="18">
        <v>2535.2399999999998</v>
      </c>
      <c r="Q74" s="18">
        <v>421.3</v>
      </c>
      <c r="R74" s="18">
        <v>213.84</v>
      </c>
      <c r="S74" s="18">
        <v>3170.38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14"/>
        <v>41172.949999999997</v>
      </c>
      <c r="Z74" s="9">
        <f t="shared" si="14"/>
        <v>3406.23</v>
      </c>
      <c r="AA74" s="9">
        <f t="shared" si="14"/>
        <v>3555.9</v>
      </c>
      <c r="AB74" s="9">
        <f t="shared" si="14"/>
        <v>48135.079999999994</v>
      </c>
      <c r="AC74" s="7"/>
      <c r="AD74" s="7"/>
      <c r="AE74" s="7"/>
      <c r="AF74" s="7"/>
    </row>
    <row r="75" spans="1:32" s="15" customFormat="1" x14ac:dyDescent="0.25">
      <c r="A75" s="17">
        <v>15</v>
      </c>
      <c r="B75" s="17" t="s">
        <v>683</v>
      </c>
      <c r="C75" s="17" t="s">
        <v>1576</v>
      </c>
      <c r="D75" s="17" t="s">
        <v>731</v>
      </c>
      <c r="E75" s="17" t="s">
        <v>732</v>
      </c>
      <c r="F75" s="17" t="s">
        <v>75</v>
      </c>
      <c r="G75" s="17" t="s">
        <v>733</v>
      </c>
      <c r="H75" s="17">
        <v>0</v>
      </c>
      <c r="I75" s="17">
        <v>0</v>
      </c>
      <c r="J75" s="17">
        <v>360</v>
      </c>
      <c r="K75" s="17" t="s">
        <v>107</v>
      </c>
      <c r="L75" s="18">
        <v>40843.660000000003</v>
      </c>
      <c r="M75" s="18">
        <v>3776.04</v>
      </c>
      <c r="N75" s="18">
        <v>3555.9</v>
      </c>
      <c r="O75" s="18">
        <v>48175.6</v>
      </c>
      <c r="P75" s="18">
        <v>2535.2399999999998</v>
      </c>
      <c r="Q75" s="18">
        <v>446.3</v>
      </c>
      <c r="R75" s="18">
        <v>213.84</v>
      </c>
      <c r="S75" s="18">
        <v>3195.38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si="14"/>
        <v>43378.9</v>
      </c>
      <c r="Z75" s="9">
        <f t="shared" si="14"/>
        <v>4222.34</v>
      </c>
      <c r="AA75" s="9">
        <f t="shared" si="14"/>
        <v>3769.7400000000002</v>
      </c>
      <c r="AB75" s="9">
        <f t="shared" si="14"/>
        <v>51370.979999999996</v>
      </c>
      <c r="AC75" s="7"/>
      <c r="AD75" s="7"/>
      <c r="AE75" s="7"/>
      <c r="AF75" s="7"/>
    </row>
    <row r="76" spans="1:32" s="15" customFormat="1" x14ac:dyDescent="0.25">
      <c r="A76" s="17">
        <v>16</v>
      </c>
      <c r="B76" s="17" t="s">
        <v>664</v>
      </c>
      <c r="C76" s="17" t="s">
        <v>1576</v>
      </c>
      <c r="D76" s="17" t="s">
        <v>734</v>
      </c>
      <c r="E76" s="17" t="s">
        <v>735</v>
      </c>
      <c r="F76" s="17" t="s">
        <v>75</v>
      </c>
      <c r="G76" s="17" t="s">
        <v>736</v>
      </c>
      <c r="H76" s="17">
        <v>0</v>
      </c>
      <c r="I76" s="17">
        <v>0</v>
      </c>
      <c r="J76" s="17">
        <v>360</v>
      </c>
      <c r="K76" s="17" t="s">
        <v>107</v>
      </c>
      <c r="L76" s="18">
        <v>38598.870000000003</v>
      </c>
      <c r="M76" s="18">
        <v>2982.53</v>
      </c>
      <c r="N76" s="18">
        <v>3342.06</v>
      </c>
      <c r="O76" s="18">
        <v>44923.46</v>
      </c>
      <c r="P76" s="18">
        <v>2535.2399999999998</v>
      </c>
      <c r="Q76" s="18">
        <v>420.89</v>
      </c>
      <c r="R76" s="18">
        <v>213.84</v>
      </c>
      <c r="S76" s="18">
        <v>3169.97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4"/>
        <v>41134.11</v>
      </c>
      <c r="Z76" s="9">
        <f t="shared" si="14"/>
        <v>3403.42</v>
      </c>
      <c r="AA76" s="9">
        <f t="shared" si="14"/>
        <v>3555.9</v>
      </c>
      <c r="AB76" s="9">
        <f t="shared" si="14"/>
        <v>48093.43</v>
      </c>
      <c r="AC76" s="7"/>
      <c r="AD76" s="7"/>
      <c r="AE76" s="7"/>
      <c r="AF76" s="7"/>
    </row>
    <row r="77" spans="1:32" s="12" customFormat="1" x14ac:dyDescent="0.25">
      <c r="A77" s="10"/>
      <c r="B77" s="10"/>
      <c r="C77" s="10" t="s">
        <v>71</v>
      </c>
      <c r="D77" s="10"/>
      <c r="E77" s="10"/>
      <c r="F77" s="10"/>
      <c r="G77" s="10"/>
      <c r="H77" s="10"/>
      <c r="I77" s="10"/>
      <c r="J77" s="11">
        <f>SUM(J61:J76)</f>
        <v>3544</v>
      </c>
      <c r="K77" s="10"/>
      <c r="L77" s="11">
        <f t="shared" ref="L77:AA77" si="15">SUM(L61:L76)</f>
        <v>424758.22</v>
      </c>
      <c r="M77" s="11">
        <f t="shared" si="15"/>
        <v>33947.900000000009</v>
      </c>
      <c r="N77" s="11">
        <f t="shared" si="15"/>
        <v>32849.47</v>
      </c>
      <c r="O77" s="11">
        <f t="shared" si="15"/>
        <v>491555.58999999997</v>
      </c>
      <c r="P77" s="11">
        <f t="shared" si="15"/>
        <v>28051.899999999994</v>
      </c>
      <c r="Q77" s="11">
        <f t="shared" si="15"/>
        <v>4601.3400000000011</v>
      </c>
      <c r="R77" s="11">
        <f t="shared" si="15"/>
        <v>2105.1299999999997</v>
      </c>
      <c r="S77" s="11">
        <f t="shared" si="15"/>
        <v>34758.370000000003</v>
      </c>
      <c r="T77" s="11">
        <f t="shared" si="15"/>
        <v>0</v>
      </c>
      <c r="U77" s="11">
        <f t="shared" si="15"/>
        <v>0</v>
      </c>
      <c r="V77" s="11">
        <f t="shared" si="15"/>
        <v>0</v>
      </c>
      <c r="W77" s="11">
        <f t="shared" si="15"/>
        <v>0</v>
      </c>
      <c r="X77" s="11">
        <f t="shared" si="15"/>
        <v>0</v>
      </c>
      <c r="Y77" s="11">
        <f t="shared" si="15"/>
        <v>452810.12000000005</v>
      </c>
      <c r="Z77" s="11">
        <f t="shared" si="15"/>
        <v>38549.24</v>
      </c>
      <c r="AA77" s="11">
        <f t="shared" si="15"/>
        <v>34954.600000000006</v>
      </c>
      <c r="AB77" s="11">
        <f>SUM(AB61:AB76)</f>
        <v>526313.96000000008</v>
      </c>
    </row>
    <row r="78" spans="1:32" s="12" customFormat="1" x14ac:dyDescent="0.25">
      <c r="A78" s="10"/>
      <c r="B78" s="10"/>
      <c r="C78" s="10" t="s">
        <v>119</v>
      </c>
      <c r="D78" s="10"/>
      <c r="E78" s="10"/>
      <c r="F78" s="10"/>
      <c r="G78" s="10"/>
      <c r="H78" s="10"/>
      <c r="I78" s="10"/>
      <c r="J78" s="11">
        <f>J77+J60</f>
        <v>20534</v>
      </c>
      <c r="K78" s="11"/>
      <c r="L78" s="11">
        <f t="shared" ref="L78:T78" si="16">L77+L60</f>
        <v>1206426.8699999999</v>
      </c>
      <c r="M78" s="11">
        <f t="shared" si="16"/>
        <v>55028.170000000006</v>
      </c>
      <c r="N78" s="11">
        <f t="shared" si="16"/>
        <v>44796.979999999996</v>
      </c>
      <c r="O78" s="11">
        <f t="shared" si="16"/>
        <v>1306252.0199999998</v>
      </c>
      <c r="P78" s="11">
        <f t="shared" si="16"/>
        <v>120190.47</v>
      </c>
      <c r="Q78" s="11">
        <f t="shared" si="16"/>
        <v>13736.77</v>
      </c>
      <c r="R78" s="11">
        <f t="shared" si="16"/>
        <v>9674.1899999999987</v>
      </c>
      <c r="S78" s="11">
        <f t="shared" si="16"/>
        <v>143601.43000000002</v>
      </c>
      <c r="T78" s="11">
        <f t="shared" si="16"/>
        <v>0</v>
      </c>
      <c r="U78" s="11">
        <f>U77+U60</f>
        <v>152666.71</v>
      </c>
      <c r="V78" s="11">
        <f t="shared" ref="V78:AB78" si="17">V77+V60</f>
        <v>1815.6</v>
      </c>
      <c r="W78" s="11">
        <f t="shared" si="17"/>
        <v>1371.69</v>
      </c>
      <c r="X78" s="11">
        <f t="shared" si="17"/>
        <v>155854</v>
      </c>
      <c r="Y78" s="11">
        <f t="shared" si="17"/>
        <v>1173950.6300000001</v>
      </c>
      <c r="Z78" s="11">
        <f t="shared" si="17"/>
        <v>66949.34</v>
      </c>
      <c r="AA78" s="11">
        <f t="shared" si="17"/>
        <v>53099.48000000001</v>
      </c>
      <c r="AB78" s="11">
        <f t="shared" si="17"/>
        <v>1293999.45</v>
      </c>
    </row>
    <row r="79" spans="1:32" ht="18" customHeight="1" x14ac:dyDescent="0.25"/>
    <row r="80" spans="1:32" ht="18" customHeight="1" x14ac:dyDescent="0.25"/>
    <row r="83" spans="1:31" ht="15.75" x14ac:dyDescent="0.25">
      <c r="E83" s="13" t="s">
        <v>120</v>
      </c>
      <c r="G83" s="14"/>
      <c r="H83" s="14"/>
      <c r="I83" s="14"/>
      <c r="J83" s="14"/>
      <c r="K83" s="14"/>
      <c r="L83" s="13" t="s">
        <v>122</v>
      </c>
      <c r="M83" s="13"/>
      <c r="O83" s="14"/>
      <c r="Q83" s="14"/>
      <c r="R83" s="13" t="s">
        <v>121</v>
      </c>
      <c r="T83" s="14"/>
      <c r="U83" s="14"/>
      <c r="W83" s="14"/>
      <c r="X83" s="14"/>
      <c r="Y83" s="13" t="s">
        <v>123</v>
      </c>
      <c r="Z83" s="14"/>
      <c r="AA83" s="14"/>
      <c r="AB83" s="14"/>
    </row>
    <row r="84" spans="1:31" ht="15.75" x14ac:dyDescent="0.25">
      <c r="E84" s="13" t="s">
        <v>124</v>
      </c>
      <c r="G84" s="14"/>
      <c r="H84" s="14"/>
      <c r="I84" s="14"/>
      <c r="J84" s="14"/>
      <c r="K84" s="14"/>
      <c r="L84" s="13" t="s">
        <v>124</v>
      </c>
      <c r="M84" s="13"/>
      <c r="O84" s="14"/>
      <c r="Q84" s="14"/>
      <c r="R84" s="13" t="s">
        <v>124</v>
      </c>
      <c r="T84" s="14"/>
      <c r="U84" s="14"/>
      <c r="W84" s="14"/>
      <c r="X84" s="14"/>
      <c r="Y84" s="13" t="s">
        <v>124</v>
      </c>
      <c r="Z84" s="14"/>
      <c r="AA84" s="14"/>
      <c r="AB84" s="14"/>
    </row>
    <row r="85" spans="1:31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</row>
    <row r="86" spans="1:31" ht="32.25" customHeight="1" x14ac:dyDescent="0.55000000000000004">
      <c r="A86" s="75" t="s">
        <v>0</v>
      </c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1"/>
      <c r="AD86" s="1"/>
      <c r="AE86" s="1"/>
    </row>
    <row r="87" spans="1:31" ht="21.75" customHeight="1" x14ac:dyDescent="0.4">
      <c r="A87" s="76" t="s">
        <v>1650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2"/>
      <c r="AD87" s="2"/>
      <c r="AE87" s="2"/>
    </row>
    <row r="88" spans="1:31" s="5" customFormat="1" ht="20.25" customHeight="1" x14ac:dyDescent="0.35">
      <c r="A88" s="3" t="s">
        <v>1</v>
      </c>
      <c r="B88" s="4"/>
      <c r="C88" s="3"/>
      <c r="D88" s="3"/>
      <c r="F88" s="3" t="s">
        <v>737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s="7" customFormat="1" ht="90" x14ac:dyDescent="0.25">
      <c r="A89" s="6" t="s">
        <v>3</v>
      </c>
      <c r="B89" s="6" t="s">
        <v>4</v>
      </c>
      <c r="C89" s="6" t="s">
        <v>5</v>
      </c>
      <c r="D89" s="6" t="s">
        <v>6</v>
      </c>
      <c r="E89" s="6" t="s">
        <v>7</v>
      </c>
      <c r="F89" s="6" t="s">
        <v>8</v>
      </c>
      <c r="G89" s="6" t="s">
        <v>9</v>
      </c>
      <c r="H89" s="6" t="s">
        <v>10</v>
      </c>
      <c r="I89" s="6" t="s">
        <v>11</v>
      </c>
      <c r="J89" s="6" t="s">
        <v>12</v>
      </c>
      <c r="K89" s="6" t="s">
        <v>13</v>
      </c>
      <c r="L89" s="6" t="s">
        <v>14</v>
      </c>
      <c r="M89" s="6" t="s">
        <v>15</v>
      </c>
      <c r="N89" s="6" t="s">
        <v>16</v>
      </c>
      <c r="O89" s="6" t="s">
        <v>17</v>
      </c>
      <c r="P89" s="6" t="s">
        <v>18</v>
      </c>
      <c r="Q89" s="6" t="s">
        <v>19</v>
      </c>
      <c r="R89" s="6" t="s">
        <v>20</v>
      </c>
      <c r="S89" s="6" t="s">
        <v>21</v>
      </c>
      <c r="T89" s="6" t="s">
        <v>22</v>
      </c>
      <c r="U89" s="6" t="s">
        <v>23</v>
      </c>
      <c r="V89" s="6" t="s">
        <v>24</v>
      </c>
      <c r="W89" s="6" t="s">
        <v>25</v>
      </c>
      <c r="X89" s="6" t="s">
        <v>26</v>
      </c>
      <c r="Y89" s="6" t="s">
        <v>27</v>
      </c>
      <c r="Z89" s="6" t="s">
        <v>28</v>
      </c>
      <c r="AA89" s="6" t="s">
        <v>29</v>
      </c>
      <c r="AB89" s="6" t="s">
        <v>30</v>
      </c>
    </row>
    <row r="90" spans="1:31" s="15" customFormat="1" x14ac:dyDescent="0.25">
      <c r="A90" s="17">
        <v>1</v>
      </c>
      <c r="B90" s="17" t="s">
        <v>664</v>
      </c>
      <c r="C90" s="17" t="s">
        <v>665</v>
      </c>
      <c r="D90" s="17" t="s">
        <v>666</v>
      </c>
      <c r="E90" s="17" t="s">
        <v>667</v>
      </c>
      <c r="F90" s="17" t="s">
        <v>35</v>
      </c>
      <c r="G90" s="17" t="s">
        <v>668</v>
      </c>
      <c r="H90" s="17">
        <v>106034</v>
      </c>
      <c r="I90" s="17">
        <v>103152</v>
      </c>
      <c r="J90" s="17">
        <v>2882</v>
      </c>
      <c r="K90" s="17" t="s">
        <v>37</v>
      </c>
      <c r="L90" s="18">
        <v>195720.86</v>
      </c>
      <c r="M90" s="18">
        <v>5103.1899999999996</v>
      </c>
      <c r="N90" s="18">
        <v>5561.62</v>
      </c>
      <c r="O90" s="18">
        <v>206385.67</v>
      </c>
      <c r="P90" s="18">
        <v>14741.14</v>
      </c>
      <c r="Q90" s="18">
        <v>1746.12</v>
      </c>
      <c r="R90" s="18">
        <v>1283.93</v>
      </c>
      <c r="S90" s="18">
        <v>17771.189999999999</v>
      </c>
      <c r="T90" s="18">
        <v>0</v>
      </c>
      <c r="U90" s="18">
        <v>0</v>
      </c>
      <c r="V90" s="18">
        <v>0</v>
      </c>
      <c r="W90" s="18">
        <v>0</v>
      </c>
      <c r="X90" s="18"/>
      <c r="Y90" s="18">
        <v>210462</v>
      </c>
      <c r="Z90" s="18">
        <v>6849.31</v>
      </c>
      <c r="AA90" s="18">
        <v>6845.55</v>
      </c>
      <c r="AB90" s="18">
        <v>224156.86</v>
      </c>
    </row>
    <row r="91" spans="1:31" s="15" customFormat="1" x14ac:dyDescent="0.25">
      <c r="A91" s="17">
        <v>2</v>
      </c>
      <c r="B91" s="17" t="s">
        <v>669</v>
      </c>
      <c r="C91" s="17" t="s">
        <v>665</v>
      </c>
      <c r="D91" s="17" t="s">
        <v>670</v>
      </c>
      <c r="E91" s="17" t="s">
        <v>671</v>
      </c>
      <c r="F91" s="17" t="s">
        <v>35</v>
      </c>
      <c r="G91" s="17" t="s">
        <v>144</v>
      </c>
      <c r="H91" s="17">
        <v>28392</v>
      </c>
      <c r="I91" s="17">
        <v>28392</v>
      </c>
      <c r="J91" s="17">
        <v>0</v>
      </c>
      <c r="K91" s="17" t="s">
        <v>59</v>
      </c>
      <c r="L91" s="18">
        <v>12311.61</v>
      </c>
      <c r="M91" s="18">
        <v>1050.3499999999999</v>
      </c>
      <c r="N91" s="18">
        <v>0</v>
      </c>
      <c r="O91" s="18">
        <v>13361.96</v>
      </c>
      <c r="P91" s="18">
        <v>712.47</v>
      </c>
      <c r="Q91" s="18">
        <v>111.58</v>
      </c>
      <c r="R91" s="18">
        <v>0</v>
      </c>
      <c r="S91" s="18">
        <v>824.05</v>
      </c>
      <c r="T91" s="18">
        <v>0</v>
      </c>
      <c r="U91" s="18">
        <v>0</v>
      </c>
      <c r="V91" s="18">
        <v>0</v>
      </c>
      <c r="W91" s="18">
        <v>0</v>
      </c>
      <c r="X91" s="18"/>
      <c r="Y91" s="18">
        <v>13024.08</v>
      </c>
      <c r="Z91" s="18">
        <v>1161.93</v>
      </c>
      <c r="AA91" s="18">
        <v>0</v>
      </c>
      <c r="AB91" s="18">
        <v>14186.01</v>
      </c>
    </row>
    <row r="92" spans="1:31" s="15" customFormat="1" x14ac:dyDescent="0.25">
      <c r="A92" s="17">
        <v>3</v>
      </c>
      <c r="B92" s="17" t="s">
        <v>672</v>
      </c>
      <c r="C92" s="17" t="s">
        <v>665</v>
      </c>
      <c r="D92" s="17" t="s">
        <v>673</v>
      </c>
      <c r="E92" s="17" t="s">
        <v>674</v>
      </c>
      <c r="F92" s="17" t="s">
        <v>35</v>
      </c>
      <c r="G92" s="17" t="s">
        <v>675</v>
      </c>
      <c r="H92" s="17">
        <v>3530</v>
      </c>
      <c r="I92" s="17">
        <v>3530</v>
      </c>
      <c r="J92" s="17">
        <v>0</v>
      </c>
      <c r="K92" s="17" t="s">
        <v>59</v>
      </c>
      <c r="L92" s="18">
        <v>6384.57</v>
      </c>
      <c r="M92" s="18">
        <v>313.08999999999997</v>
      </c>
      <c r="N92" s="18">
        <v>0</v>
      </c>
      <c r="O92" s="18">
        <v>6697.66</v>
      </c>
      <c r="P92" s="18">
        <v>546.29999999999995</v>
      </c>
      <c r="Q92" s="18">
        <v>57.04</v>
      </c>
      <c r="R92" s="18">
        <v>0</v>
      </c>
      <c r="S92" s="18">
        <v>603.34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6930.87</v>
      </c>
      <c r="Z92" s="18">
        <v>370.13</v>
      </c>
      <c r="AA92" s="18">
        <v>0</v>
      </c>
      <c r="AB92" s="18">
        <v>7301</v>
      </c>
    </row>
    <row r="93" spans="1:31" s="15" customFormat="1" x14ac:dyDescent="0.25">
      <c r="A93" s="17">
        <v>4</v>
      </c>
      <c r="B93" s="17" t="s">
        <v>664</v>
      </c>
      <c r="C93" s="17" t="s">
        <v>665</v>
      </c>
      <c r="D93" s="17" t="s">
        <v>676</v>
      </c>
      <c r="E93" s="17" t="s">
        <v>677</v>
      </c>
      <c r="F93" s="17" t="s">
        <v>35</v>
      </c>
      <c r="G93" s="17" t="s">
        <v>45</v>
      </c>
      <c r="H93" s="17">
        <v>40951</v>
      </c>
      <c r="I93" s="17">
        <v>37231</v>
      </c>
      <c r="J93" s="17">
        <v>3720</v>
      </c>
      <c r="K93" s="17" t="s">
        <v>37</v>
      </c>
      <c r="L93" s="18">
        <v>156918.03</v>
      </c>
      <c r="M93" s="18">
        <v>3845.93</v>
      </c>
      <c r="N93" s="18">
        <v>5430.65</v>
      </c>
      <c r="O93" s="18">
        <v>166194.60999999999</v>
      </c>
      <c r="P93" s="18">
        <v>19601.36</v>
      </c>
      <c r="Q93" s="18">
        <v>1387.8</v>
      </c>
      <c r="R93" s="18">
        <v>1657.26</v>
      </c>
      <c r="S93" s="18">
        <v>22646.42</v>
      </c>
      <c r="T93" s="18">
        <v>0</v>
      </c>
      <c r="U93" s="18">
        <v>0</v>
      </c>
      <c r="V93" s="18">
        <v>0</v>
      </c>
      <c r="W93" s="18">
        <v>0</v>
      </c>
      <c r="X93" s="18"/>
      <c r="Y93" s="18">
        <v>176519.39</v>
      </c>
      <c r="Z93" s="18">
        <v>5233.7299999999996</v>
      </c>
      <c r="AA93" s="18">
        <v>7087.91</v>
      </c>
      <c r="AB93" s="18">
        <v>188841.03</v>
      </c>
    </row>
    <row r="94" spans="1:31" s="15" customFormat="1" x14ac:dyDescent="0.25">
      <c r="A94" s="17">
        <v>5</v>
      </c>
      <c r="B94" s="17" t="s">
        <v>669</v>
      </c>
      <c r="C94" s="17" t="s">
        <v>665</v>
      </c>
      <c r="D94" s="17" t="s">
        <v>678</v>
      </c>
      <c r="E94" s="17" t="s">
        <v>679</v>
      </c>
      <c r="F94" s="17" t="s">
        <v>35</v>
      </c>
      <c r="G94" s="17" t="s">
        <v>41</v>
      </c>
      <c r="H94" s="17">
        <v>79964</v>
      </c>
      <c r="I94" s="17">
        <v>74982</v>
      </c>
      <c r="J94" s="17">
        <v>4982</v>
      </c>
      <c r="K94" s="17" t="s">
        <v>37</v>
      </c>
      <c r="L94" s="18">
        <v>50238.26</v>
      </c>
      <c r="M94" s="18">
        <v>2390.9699999999998</v>
      </c>
      <c r="N94" s="18">
        <v>4102.6099999999997</v>
      </c>
      <c r="O94" s="18">
        <v>56731.839999999997</v>
      </c>
      <c r="P94" s="18">
        <v>25135.42</v>
      </c>
      <c r="Q94" s="18">
        <v>371.22</v>
      </c>
      <c r="R94" s="18">
        <v>2219.48</v>
      </c>
      <c r="S94" s="18">
        <v>27726.12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75373.679999999993</v>
      </c>
      <c r="Z94" s="18">
        <v>2762.19</v>
      </c>
      <c r="AA94" s="18">
        <v>6322.09</v>
      </c>
      <c r="AB94" s="18">
        <v>84457.96</v>
      </c>
    </row>
    <row r="95" spans="1:31" s="15" customFormat="1" x14ac:dyDescent="0.25">
      <c r="A95" s="17">
        <v>6</v>
      </c>
      <c r="B95" s="17" t="s">
        <v>672</v>
      </c>
      <c r="C95" s="17" t="s">
        <v>665</v>
      </c>
      <c r="D95" s="17" t="s">
        <v>680</v>
      </c>
      <c r="E95" s="17" t="s">
        <v>681</v>
      </c>
      <c r="F95" s="17" t="s">
        <v>35</v>
      </c>
      <c r="G95" s="17" t="s">
        <v>682</v>
      </c>
      <c r="H95" s="17">
        <v>64999</v>
      </c>
      <c r="I95" s="17">
        <v>64999</v>
      </c>
      <c r="J95" s="17">
        <v>0</v>
      </c>
      <c r="K95" s="17" t="s">
        <v>59</v>
      </c>
      <c r="L95" s="18">
        <v>10723.31</v>
      </c>
      <c r="M95" s="18">
        <v>1082.51</v>
      </c>
      <c r="N95" s="18">
        <v>78.25</v>
      </c>
      <c r="O95" s="18">
        <v>11884.07</v>
      </c>
      <c r="P95" s="18">
        <v>475.34</v>
      </c>
      <c r="Q95" s="18">
        <v>98.6</v>
      </c>
      <c r="R95" s="18">
        <v>0</v>
      </c>
      <c r="S95" s="18">
        <v>573.94000000000005</v>
      </c>
      <c r="T95" s="18">
        <v>0</v>
      </c>
      <c r="U95" s="18">
        <v>0</v>
      </c>
      <c r="V95" s="18">
        <v>0</v>
      </c>
      <c r="W95" s="18">
        <v>0</v>
      </c>
      <c r="X95" s="18"/>
      <c r="Y95" s="18">
        <v>11198.65</v>
      </c>
      <c r="Z95" s="18">
        <v>1181.1099999999999</v>
      </c>
      <c r="AA95" s="18">
        <v>78.25</v>
      </c>
      <c r="AB95" s="18">
        <v>12458.01</v>
      </c>
    </row>
    <row r="96" spans="1:31" s="15" customFormat="1" x14ac:dyDescent="0.25">
      <c r="A96" s="17">
        <v>7</v>
      </c>
      <c r="B96" s="17" t="s">
        <v>683</v>
      </c>
      <c r="C96" s="17" t="s">
        <v>665</v>
      </c>
      <c r="D96" s="17" t="s">
        <v>684</v>
      </c>
      <c r="E96" s="17" t="s">
        <v>685</v>
      </c>
      <c r="F96" s="17" t="s">
        <v>35</v>
      </c>
      <c r="G96" s="17" t="s">
        <v>45</v>
      </c>
      <c r="H96" s="17">
        <v>159866</v>
      </c>
      <c r="I96" s="17">
        <v>159711</v>
      </c>
      <c r="J96" s="17">
        <v>155</v>
      </c>
      <c r="K96" s="17" t="s">
        <v>37</v>
      </c>
      <c r="L96" s="18">
        <v>82253.36</v>
      </c>
      <c r="M96" s="18">
        <v>3575.63</v>
      </c>
      <c r="N96" s="18">
        <v>445.06</v>
      </c>
      <c r="O96" s="18">
        <v>86274.05</v>
      </c>
      <c r="P96" s="18">
        <v>1241.97</v>
      </c>
      <c r="Q96" s="18">
        <v>765.89</v>
      </c>
      <c r="R96" s="18">
        <v>69.05</v>
      </c>
      <c r="S96" s="18">
        <v>2076.91</v>
      </c>
      <c r="T96" s="18">
        <v>0</v>
      </c>
      <c r="U96" s="18">
        <v>0</v>
      </c>
      <c r="V96" s="18">
        <v>0</v>
      </c>
      <c r="W96" s="18">
        <v>0</v>
      </c>
      <c r="X96" s="18"/>
      <c r="Y96" s="18">
        <v>83495.33</v>
      </c>
      <c r="Z96" s="18">
        <v>4341.5200000000004</v>
      </c>
      <c r="AA96" s="18">
        <v>514.11</v>
      </c>
      <c r="AB96" s="18">
        <v>88350.96</v>
      </c>
    </row>
    <row r="97" spans="1:28" s="15" customFormat="1" x14ac:dyDescent="0.25">
      <c r="A97" s="17">
        <v>8</v>
      </c>
      <c r="B97" s="17" t="s">
        <v>664</v>
      </c>
      <c r="C97" s="17" t="s">
        <v>665</v>
      </c>
      <c r="D97" s="17" t="s">
        <v>686</v>
      </c>
      <c r="E97" s="17" t="s">
        <v>687</v>
      </c>
      <c r="F97" s="17" t="s">
        <v>35</v>
      </c>
      <c r="G97" s="17" t="s">
        <v>675</v>
      </c>
      <c r="H97" s="17">
        <v>258115</v>
      </c>
      <c r="I97" s="17">
        <v>255002</v>
      </c>
      <c r="J97" s="17">
        <v>3113</v>
      </c>
      <c r="K97" s="17" t="s">
        <v>37</v>
      </c>
      <c r="L97" s="18">
        <v>178087.08</v>
      </c>
      <c r="M97" s="18">
        <v>4774.1000000000004</v>
      </c>
      <c r="N97" s="18">
        <v>4497.32</v>
      </c>
      <c r="O97" s="18">
        <v>187358.5</v>
      </c>
      <c r="P97" s="18">
        <v>15979.11</v>
      </c>
      <c r="Q97" s="18">
        <v>1602.63</v>
      </c>
      <c r="R97" s="18">
        <v>1386.84</v>
      </c>
      <c r="S97" s="18">
        <v>18968.580000000002</v>
      </c>
      <c r="T97" s="18">
        <v>0</v>
      </c>
      <c r="U97" s="18">
        <v>0</v>
      </c>
      <c r="V97" s="18">
        <v>0</v>
      </c>
      <c r="W97" s="18">
        <v>0</v>
      </c>
      <c r="X97" s="18"/>
      <c r="Y97" s="18">
        <v>194066.19</v>
      </c>
      <c r="Z97" s="18">
        <v>6376.73</v>
      </c>
      <c r="AA97" s="18">
        <v>5884.16</v>
      </c>
      <c r="AB97" s="18">
        <v>206327.08</v>
      </c>
    </row>
    <row r="98" spans="1:28" s="15" customFormat="1" x14ac:dyDescent="0.25">
      <c r="A98" s="17">
        <v>9</v>
      </c>
      <c r="B98" s="17" t="s">
        <v>683</v>
      </c>
      <c r="C98" s="17" t="s">
        <v>665</v>
      </c>
      <c r="D98" s="17" t="s">
        <v>688</v>
      </c>
      <c r="E98" s="17" t="s">
        <v>689</v>
      </c>
      <c r="F98" s="17" t="s">
        <v>35</v>
      </c>
      <c r="G98" s="17" t="s">
        <v>590</v>
      </c>
      <c r="H98" s="17">
        <v>30133</v>
      </c>
      <c r="I98" s="17">
        <v>29691</v>
      </c>
      <c r="J98" s="17">
        <v>442</v>
      </c>
      <c r="K98" s="17" t="s">
        <v>37</v>
      </c>
      <c r="L98" s="18">
        <v>56015.81</v>
      </c>
      <c r="M98" s="18">
        <v>5642.51</v>
      </c>
      <c r="N98" s="18">
        <v>3520.3</v>
      </c>
      <c r="O98" s="18">
        <v>65178.62</v>
      </c>
      <c r="P98" s="18">
        <v>2662.76</v>
      </c>
      <c r="Q98" s="18">
        <v>542.72</v>
      </c>
      <c r="R98" s="18">
        <v>196.91</v>
      </c>
      <c r="S98" s="18">
        <v>3402.39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58678.57</v>
      </c>
      <c r="Z98" s="18">
        <v>6185.23</v>
      </c>
      <c r="AA98" s="18">
        <v>3717.21</v>
      </c>
      <c r="AB98" s="18">
        <v>68581.009999999995</v>
      </c>
    </row>
    <row r="99" spans="1:28" s="15" customFormat="1" x14ac:dyDescent="0.25">
      <c r="A99" s="17">
        <v>10</v>
      </c>
      <c r="B99" s="17" t="s">
        <v>683</v>
      </c>
      <c r="C99" s="17" t="s">
        <v>665</v>
      </c>
      <c r="D99" s="17" t="s">
        <v>690</v>
      </c>
      <c r="E99" s="17" t="s">
        <v>691</v>
      </c>
      <c r="F99" s="17" t="s">
        <v>35</v>
      </c>
      <c r="G99" s="17" t="s">
        <v>264</v>
      </c>
      <c r="H99" s="17">
        <v>4115</v>
      </c>
      <c r="I99" s="17">
        <v>4111</v>
      </c>
      <c r="J99" s="17">
        <v>4</v>
      </c>
      <c r="K99" s="17" t="s">
        <v>37</v>
      </c>
      <c r="L99" s="18">
        <v>27371.99</v>
      </c>
      <c r="M99" s="18">
        <v>3030.62</v>
      </c>
      <c r="N99" s="18">
        <v>1253.0999999999999</v>
      </c>
      <c r="O99" s="18">
        <v>31655.71</v>
      </c>
      <c r="P99" s="18">
        <v>732.66</v>
      </c>
      <c r="Q99" s="18">
        <v>263.83999999999997</v>
      </c>
      <c r="R99" s="18">
        <v>1.78</v>
      </c>
      <c r="S99" s="18">
        <v>998.28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28104.65</v>
      </c>
      <c r="Z99" s="18">
        <v>3294.46</v>
      </c>
      <c r="AA99" s="18">
        <v>1254.8800000000001</v>
      </c>
      <c r="AB99" s="18">
        <v>32653.99</v>
      </c>
    </row>
    <row r="100" spans="1:28" s="15" customFormat="1" x14ac:dyDescent="0.25">
      <c r="A100" s="17">
        <v>11</v>
      </c>
      <c r="B100" s="17" t="s">
        <v>664</v>
      </c>
      <c r="C100" s="17" t="s">
        <v>665</v>
      </c>
      <c r="D100" s="17" t="s">
        <v>692</v>
      </c>
      <c r="E100" s="17" t="s">
        <v>693</v>
      </c>
      <c r="F100" s="17" t="s">
        <v>35</v>
      </c>
      <c r="G100" s="17" t="s">
        <v>264</v>
      </c>
      <c r="H100" s="17">
        <v>5913</v>
      </c>
      <c r="I100" s="17">
        <v>5748</v>
      </c>
      <c r="J100" s="17">
        <v>165</v>
      </c>
      <c r="K100" s="17" t="s">
        <v>37</v>
      </c>
      <c r="L100" s="18">
        <v>27910.58</v>
      </c>
      <c r="M100" s="18">
        <v>2717.95</v>
      </c>
      <c r="N100" s="18">
        <v>1309.4000000000001</v>
      </c>
      <c r="O100" s="18">
        <v>31937.93</v>
      </c>
      <c r="P100" s="18">
        <v>1529.37</v>
      </c>
      <c r="Q100" s="18">
        <v>266.17</v>
      </c>
      <c r="R100" s="18">
        <v>73.510000000000005</v>
      </c>
      <c r="S100" s="18">
        <v>1869.05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29439.95</v>
      </c>
      <c r="Z100" s="18">
        <v>2984.12</v>
      </c>
      <c r="AA100" s="18">
        <v>1382.91</v>
      </c>
      <c r="AB100" s="18">
        <v>33806.980000000003</v>
      </c>
    </row>
    <row r="101" spans="1:28" s="15" customFormat="1" x14ac:dyDescent="0.25">
      <c r="A101" s="17">
        <v>12</v>
      </c>
      <c r="B101" s="17" t="s">
        <v>672</v>
      </c>
      <c r="C101" s="17" t="s">
        <v>665</v>
      </c>
      <c r="D101" s="17" t="s">
        <v>694</v>
      </c>
      <c r="E101" s="17" t="s">
        <v>695</v>
      </c>
      <c r="F101" s="17" t="s">
        <v>35</v>
      </c>
      <c r="G101" s="17" t="s">
        <v>610</v>
      </c>
      <c r="H101" s="17">
        <v>4270</v>
      </c>
      <c r="I101" s="17">
        <v>4270</v>
      </c>
      <c r="J101" s="17">
        <v>0</v>
      </c>
      <c r="K101" s="17" t="s">
        <v>37</v>
      </c>
      <c r="L101" s="18">
        <v>18958.169999999998</v>
      </c>
      <c r="M101" s="18">
        <v>1888.96</v>
      </c>
      <c r="N101" s="18">
        <v>526.87</v>
      </c>
      <c r="O101" s="18">
        <v>21374</v>
      </c>
      <c r="P101" s="18">
        <v>736.54</v>
      </c>
      <c r="Q101" s="18">
        <v>178.43</v>
      </c>
      <c r="R101" s="18">
        <v>0</v>
      </c>
      <c r="S101" s="18">
        <v>914.97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19694.71</v>
      </c>
      <c r="Z101" s="18">
        <v>2067.39</v>
      </c>
      <c r="AA101" s="18">
        <v>526.87</v>
      </c>
      <c r="AB101" s="18">
        <v>22288.97</v>
      </c>
    </row>
    <row r="102" spans="1:28" s="15" customFormat="1" x14ac:dyDescent="0.25">
      <c r="A102" s="17">
        <v>13</v>
      </c>
      <c r="B102" s="17" t="s">
        <v>696</v>
      </c>
      <c r="C102" s="17" t="s">
        <v>665</v>
      </c>
      <c r="D102" s="17" t="s">
        <v>697</v>
      </c>
      <c r="E102" s="17" t="s">
        <v>698</v>
      </c>
      <c r="F102" s="17" t="s">
        <v>35</v>
      </c>
      <c r="G102" s="17" t="s">
        <v>699</v>
      </c>
      <c r="H102" s="17">
        <v>617</v>
      </c>
      <c r="I102" s="17">
        <v>617</v>
      </c>
      <c r="J102" s="17">
        <v>0</v>
      </c>
      <c r="K102" s="17" t="s">
        <v>37</v>
      </c>
      <c r="L102" s="18">
        <v>4956.78</v>
      </c>
      <c r="M102" s="18">
        <v>466.36</v>
      </c>
      <c r="N102" s="18">
        <v>130.11000000000001</v>
      </c>
      <c r="O102" s="18">
        <v>5553.25</v>
      </c>
      <c r="P102" s="18">
        <v>190.16</v>
      </c>
      <c r="Q102" s="18">
        <v>46.59</v>
      </c>
      <c r="R102" s="18">
        <v>0</v>
      </c>
      <c r="S102" s="18">
        <v>236.75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5146.9399999999996</v>
      </c>
      <c r="Z102" s="18">
        <v>512.95000000000005</v>
      </c>
      <c r="AA102" s="18">
        <v>130.11000000000001</v>
      </c>
      <c r="AB102" s="18">
        <v>5790</v>
      </c>
    </row>
    <row r="103" spans="1:28" s="22" customFormat="1" x14ac:dyDescent="0.25">
      <c r="A103" s="19"/>
      <c r="B103" s="19"/>
      <c r="C103" s="10" t="s">
        <v>71</v>
      </c>
      <c r="D103" s="19"/>
      <c r="E103" s="19"/>
      <c r="F103" s="19"/>
      <c r="G103" s="19"/>
      <c r="H103" s="19"/>
      <c r="I103" s="19"/>
      <c r="J103" s="19">
        <f>SUM(J90:J102)</f>
        <v>15463</v>
      </c>
      <c r="K103" s="19"/>
      <c r="L103" s="20">
        <f t="shared" ref="L103:AB103" si="18">SUM(L90:L102)</f>
        <v>827850.40999999992</v>
      </c>
      <c r="M103" s="20">
        <f t="shared" si="18"/>
        <v>35882.17</v>
      </c>
      <c r="N103" s="20">
        <f t="shared" si="18"/>
        <v>26855.29</v>
      </c>
      <c r="O103" s="20">
        <f t="shared" si="18"/>
        <v>890587.87</v>
      </c>
      <c r="P103" s="20">
        <f t="shared" si="18"/>
        <v>84284.599999999977</v>
      </c>
      <c r="Q103" s="20">
        <f t="shared" si="18"/>
        <v>7438.630000000001</v>
      </c>
      <c r="R103" s="20">
        <f t="shared" si="18"/>
        <v>6888.76</v>
      </c>
      <c r="S103" s="20">
        <f t="shared" si="18"/>
        <v>98611.99</v>
      </c>
      <c r="T103" s="20">
        <f t="shared" si="18"/>
        <v>0</v>
      </c>
      <c r="U103" s="20">
        <f t="shared" si="18"/>
        <v>0</v>
      </c>
      <c r="V103" s="20">
        <f t="shared" si="18"/>
        <v>0</v>
      </c>
      <c r="W103" s="20">
        <f t="shared" si="18"/>
        <v>0</v>
      </c>
      <c r="X103" s="20">
        <f t="shared" si="18"/>
        <v>0</v>
      </c>
      <c r="Y103" s="20">
        <f t="shared" si="18"/>
        <v>912135.00999999978</v>
      </c>
      <c r="Z103" s="20">
        <f t="shared" si="18"/>
        <v>43320.800000000003</v>
      </c>
      <c r="AA103" s="20">
        <f t="shared" si="18"/>
        <v>33744.050000000003</v>
      </c>
      <c r="AB103" s="20">
        <f t="shared" si="18"/>
        <v>989199.85999999987</v>
      </c>
    </row>
    <row r="104" spans="1:28" s="15" customFormat="1" x14ac:dyDescent="0.25">
      <c r="A104" s="17">
        <v>1</v>
      </c>
      <c r="B104" s="17" t="s">
        <v>700</v>
      </c>
      <c r="C104" s="17" t="s">
        <v>665</v>
      </c>
      <c r="D104" s="17" t="s">
        <v>701</v>
      </c>
      <c r="E104" s="17" t="s">
        <v>702</v>
      </c>
      <c r="F104" s="17" t="s">
        <v>75</v>
      </c>
      <c r="G104" s="17" t="s">
        <v>76</v>
      </c>
      <c r="H104" s="17">
        <v>8432</v>
      </c>
      <c r="I104" s="17">
        <v>8249</v>
      </c>
      <c r="J104" s="17">
        <v>183</v>
      </c>
      <c r="K104" s="17" t="s">
        <v>37</v>
      </c>
      <c r="L104" s="18">
        <v>38522.44</v>
      </c>
      <c r="M104" s="18">
        <v>3777.31</v>
      </c>
      <c r="N104" s="18">
        <v>2940.03</v>
      </c>
      <c r="O104" s="18">
        <v>45239.78</v>
      </c>
      <c r="P104" s="18">
        <v>1537.87</v>
      </c>
      <c r="Q104" s="18">
        <v>377.69</v>
      </c>
      <c r="R104" s="18">
        <v>108.7</v>
      </c>
      <c r="S104" s="18">
        <v>2024.26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40060.31</v>
      </c>
      <c r="Z104" s="18">
        <v>4155</v>
      </c>
      <c r="AA104" s="18">
        <v>3048.73</v>
      </c>
      <c r="AB104" s="18">
        <v>47264.04</v>
      </c>
    </row>
    <row r="105" spans="1:28" s="15" customFormat="1" x14ac:dyDescent="0.25">
      <c r="A105" s="17">
        <v>2</v>
      </c>
      <c r="B105" s="17" t="s">
        <v>700</v>
      </c>
      <c r="C105" s="17" t="s">
        <v>665</v>
      </c>
      <c r="D105" s="17" t="s">
        <v>703</v>
      </c>
      <c r="E105" s="17" t="s">
        <v>704</v>
      </c>
      <c r="F105" s="17" t="s">
        <v>75</v>
      </c>
      <c r="G105" s="17" t="s">
        <v>76</v>
      </c>
      <c r="H105" s="17">
        <v>51282</v>
      </c>
      <c r="I105" s="17">
        <v>50950</v>
      </c>
      <c r="J105" s="17">
        <v>332</v>
      </c>
      <c r="K105" s="17" t="s">
        <v>37</v>
      </c>
      <c r="L105" s="18">
        <v>46117.99</v>
      </c>
      <c r="M105" s="18">
        <v>4245.45</v>
      </c>
      <c r="N105" s="18">
        <v>3599.35</v>
      </c>
      <c r="O105" s="18">
        <v>53962.79</v>
      </c>
      <c r="P105" s="18">
        <v>2548.3000000000002</v>
      </c>
      <c r="Q105" s="18">
        <v>448.69</v>
      </c>
      <c r="R105" s="18">
        <v>197.21</v>
      </c>
      <c r="S105" s="18">
        <v>3194.2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48666.29</v>
      </c>
      <c r="Z105" s="18">
        <v>4694.1400000000003</v>
      </c>
      <c r="AA105" s="18">
        <v>3796.56</v>
      </c>
      <c r="AB105" s="18">
        <v>57156.99</v>
      </c>
    </row>
    <row r="106" spans="1:28" s="15" customFormat="1" x14ac:dyDescent="0.25">
      <c r="A106" s="17">
        <v>3</v>
      </c>
      <c r="B106" s="17" t="s">
        <v>669</v>
      </c>
      <c r="C106" s="17" t="s">
        <v>665</v>
      </c>
      <c r="D106" s="17" t="s">
        <v>705</v>
      </c>
      <c r="E106" s="17" t="s">
        <v>706</v>
      </c>
      <c r="F106" s="17" t="s">
        <v>75</v>
      </c>
      <c r="G106" s="17" t="s">
        <v>76</v>
      </c>
      <c r="H106" s="17">
        <v>8250</v>
      </c>
      <c r="I106" s="17">
        <v>8249</v>
      </c>
      <c r="J106" s="17">
        <v>1</v>
      </c>
      <c r="K106" s="17" t="s">
        <v>37</v>
      </c>
      <c r="L106" s="18">
        <v>39739.120000000003</v>
      </c>
      <c r="M106" s="18">
        <v>2545.2399999999998</v>
      </c>
      <c r="N106" s="18">
        <v>3225.79</v>
      </c>
      <c r="O106" s="18">
        <v>45510.15</v>
      </c>
      <c r="P106" s="18">
        <v>281.52999999999997</v>
      </c>
      <c r="Q106" s="18">
        <v>352.75</v>
      </c>
      <c r="R106" s="18">
        <v>0.59</v>
      </c>
      <c r="S106" s="18">
        <v>634.87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40020.65</v>
      </c>
      <c r="Z106" s="18">
        <v>2897.99</v>
      </c>
      <c r="AA106" s="18">
        <v>3226.38</v>
      </c>
      <c r="AB106" s="18">
        <v>46145.02</v>
      </c>
    </row>
    <row r="107" spans="1:28" s="15" customFormat="1" x14ac:dyDescent="0.25">
      <c r="A107" s="17">
        <v>4</v>
      </c>
      <c r="B107" s="17" t="s">
        <v>700</v>
      </c>
      <c r="C107" s="17" t="s">
        <v>665</v>
      </c>
      <c r="D107" s="17" t="s">
        <v>707</v>
      </c>
      <c r="E107" s="17" t="s">
        <v>708</v>
      </c>
      <c r="F107" s="17" t="s">
        <v>75</v>
      </c>
      <c r="G107" s="17" t="s">
        <v>76</v>
      </c>
      <c r="H107" s="17">
        <v>4335</v>
      </c>
      <c r="I107" s="17">
        <v>4244</v>
      </c>
      <c r="J107" s="17">
        <v>91</v>
      </c>
      <c r="K107" s="17" t="s">
        <v>37</v>
      </c>
      <c r="L107" s="18">
        <v>17912.48</v>
      </c>
      <c r="M107" s="18">
        <v>1654.37</v>
      </c>
      <c r="N107" s="18">
        <v>1218.01</v>
      </c>
      <c r="O107" s="18">
        <v>20784.86</v>
      </c>
      <c r="P107" s="18">
        <v>848.53</v>
      </c>
      <c r="Q107" s="18">
        <v>173.54</v>
      </c>
      <c r="R107" s="18">
        <v>54.05</v>
      </c>
      <c r="S107" s="18">
        <v>1076.1199999999999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18761.009999999998</v>
      </c>
      <c r="Z107" s="18">
        <v>1827.91</v>
      </c>
      <c r="AA107" s="18">
        <v>1272.06</v>
      </c>
      <c r="AB107" s="18">
        <v>21860.98</v>
      </c>
    </row>
    <row r="108" spans="1:28" s="15" customFormat="1" x14ac:dyDescent="0.25">
      <c r="A108" s="17">
        <v>5</v>
      </c>
      <c r="B108" s="17" t="s">
        <v>700</v>
      </c>
      <c r="C108" s="17" t="s">
        <v>665</v>
      </c>
      <c r="D108" s="17" t="s">
        <v>709</v>
      </c>
      <c r="E108" s="17" t="s">
        <v>710</v>
      </c>
      <c r="F108" s="17" t="s">
        <v>75</v>
      </c>
      <c r="G108" s="17" t="s">
        <v>76</v>
      </c>
      <c r="H108" s="17">
        <v>3394</v>
      </c>
      <c r="I108" s="17">
        <v>3326</v>
      </c>
      <c r="J108" s="17">
        <v>68</v>
      </c>
      <c r="K108" s="17" t="s">
        <v>37</v>
      </c>
      <c r="L108" s="18">
        <v>13135.74</v>
      </c>
      <c r="M108" s="18">
        <v>1196.8399999999999</v>
      </c>
      <c r="N108" s="18">
        <v>781.88</v>
      </c>
      <c r="O108" s="18">
        <v>15114.46</v>
      </c>
      <c r="P108" s="18">
        <v>696.36</v>
      </c>
      <c r="Q108" s="18">
        <v>125.83</v>
      </c>
      <c r="R108" s="18">
        <v>40.39</v>
      </c>
      <c r="S108" s="18">
        <v>862.58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13832.1</v>
      </c>
      <c r="Z108" s="18">
        <v>1322.67</v>
      </c>
      <c r="AA108" s="18">
        <v>822.27</v>
      </c>
      <c r="AB108" s="18">
        <v>15977.04</v>
      </c>
    </row>
    <row r="109" spans="1:28" s="15" customFormat="1" x14ac:dyDescent="0.25">
      <c r="A109" s="17">
        <v>6</v>
      </c>
      <c r="B109" s="17" t="s">
        <v>664</v>
      </c>
      <c r="C109" s="17" t="s">
        <v>665</v>
      </c>
      <c r="D109" s="17" t="s">
        <v>711</v>
      </c>
      <c r="E109" s="17" t="s">
        <v>712</v>
      </c>
      <c r="F109" s="17" t="s">
        <v>75</v>
      </c>
      <c r="G109" s="17" t="s">
        <v>76</v>
      </c>
      <c r="H109" s="17">
        <v>7407</v>
      </c>
      <c r="I109" s="17">
        <v>7036</v>
      </c>
      <c r="J109" s="17">
        <v>371</v>
      </c>
      <c r="K109" s="17" t="s">
        <v>37</v>
      </c>
      <c r="L109" s="18">
        <v>50940.84</v>
      </c>
      <c r="M109" s="18">
        <v>4354.71</v>
      </c>
      <c r="N109" s="18">
        <v>4226.1000000000004</v>
      </c>
      <c r="O109" s="18">
        <v>59521.65</v>
      </c>
      <c r="P109" s="18">
        <v>2696.32</v>
      </c>
      <c r="Q109" s="18">
        <v>498.7</v>
      </c>
      <c r="R109" s="18">
        <v>220.37</v>
      </c>
      <c r="S109" s="18">
        <v>3415.39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53637.16</v>
      </c>
      <c r="Z109" s="18">
        <v>4853.41</v>
      </c>
      <c r="AA109" s="18">
        <v>4446.47</v>
      </c>
      <c r="AB109" s="18">
        <v>62937.04</v>
      </c>
    </row>
    <row r="110" spans="1:28" s="15" customFormat="1" x14ac:dyDescent="0.25">
      <c r="A110" s="17">
        <v>7</v>
      </c>
      <c r="B110" s="17" t="s">
        <v>700</v>
      </c>
      <c r="C110" s="17" t="s">
        <v>665</v>
      </c>
      <c r="D110" s="17" t="s">
        <v>713</v>
      </c>
      <c r="E110" s="17" t="s">
        <v>714</v>
      </c>
      <c r="F110" s="17" t="s">
        <v>75</v>
      </c>
      <c r="G110" s="17" t="s">
        <v>76</v>
      </c>
      <c r="H110" s="17">
        <v>3404</v>
      </c>
      <c r="I110" s="17">
        <v>3362</v>
      </c>
      <c r="J110" s="17">
        <v>42</v>
      </c>
      <c r="K110" s="17" t="s">
        <v>37</v>
      </c>
      <c r="L110" s="18">
        <v>10691.38</v>
      </c>
      <c r="M110" s="18">
        <v>863.65</v>
      </c>
      <c r="N110" s="18">
        <v>376.6</v>
      </c>
      <c r="O110" s="18">
        <v>11931.63</v>
      </c>
      <c r="P110" s="18">
        <v>635.11</v>
      </c>
      <c r="Q110" s="18">
        <v>100.29</v>
      </c>
      <c r="R110" s="18">
        <v>24.95</v>
      </c>
      <c r="S110" s="18">
        <v>760.35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11326.49</v>
      </c>
      <c r="Z110" s="18">
        <v>963.94</v>
      </c>
      <c r="AA110" s="18">
        <v>401.55</v>
      </c>
      <c r="AB110" s="18">
        <v>12691.98</v>
      </c>
    </row>
    <row r="111" spans="1:28" s="15" customFormat="1" x14ac:dyDescent="0.25">
      <c r="A111" s="17">
        <v>8</v>
      </c>
      <c r="B111" s="17" t="s">
        <v>683</v>
      </c>
      <c r="C111" s="17" t="s">
        <v>665</v>
      </c>
      <c r="D111" s="17" t="s">
        <v>715</v>
      </c>
      <c r="E111" s="17" t="s">
        <v>716</v>
      </c>
      <c r="F111" s="17" t="s">
        <v>75</v>
      </c>
      <c r="G111" s="17" t="s">
        <v>76</v>
      </c>
      <c r="H111" s="17">
        <v>4905</v>
      </c>
      <c r="I111" s="17">
        <v>4824</v>
      </c>
      <c r="J111" s="17">
        <v>81</v>
      </c>
      <c r="K111" s="17" t="s">
        <v>37</v>
      </c>
      <c r="L111" s="18">
        <v>19418.82</v>
      </c>
      <c r="M111" s="18">
        <v>1741.92</v>
      </c>
      <c r="N111" s="18">
        <v>986.51</v>
      </c>
      <c r="O111" s="18">
        <v>22147.25</v>
      </c>
      <c r="P111" s="18">
        <v>1002.32</v>
      </c>
      <c r="Q111" s="18">
        <v>185.34</v>
      </c>
      <c r="R111" s="18">
        <v>48.11</v>
      </c>
      <c r="S111" s="18">
        <v>1235.77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20421.14</v>
      </c>
      <c r="Z111" s="18">
        <v>1927.26</v>
      </c>
      <c r="AA111" s="18">
        <v>1034.6199999999999</v>
      </c>
      <c r="AB111" s="18">
        <v>23383.02</v>
      </c>
    </row>
    <row r="112" spans="1:28" s="15" customFormat="1" x14ac:dyDescent="0.25">
      <c r="A112" s="17">
        <v>9</v>
      </c>
      <c r="B112" s="17" t="s">
        <v>700</v>
      </c>
      <c r="C112" s="17" t="s">
        <v>665</v>
      </c>
      <c r="D112" s="17" t="s">
        <v>717</v>
      </c>
      <c r="E112" s="17" t="s">
        <v>718</v>
      </c>
      <c r="F112" s="17" t="s">
        <v>75</v>
      </c>
      <c r="G112" s="17" t="s">
        <v>76</v>
      </c>
      <c r="H112" s="17">
        <v>11642</v>
      </c>
      <c r="I112" s="17">
        <v>11552</v>
      </c>
      <c r="J112" s="17">
        <v>90</v>
      </c>
      <c r="K112" s="17" t="s">
        <v>37</v>
      </c>
      <c r="L112" s="18">
        <v>14857.28</v>
      </c>
      <c r="M112" s="18">
        <v>1368.65</v>
      </c>
      <c r="N112" s="18">
        <v>941.45</v>
      </c>
      <c r="O112" s="18">
        <v>17167.38</v>
      </c>
      <c r="P112" s="18">
        <v>841.79</v>
      </c>
      <c r="Q112" s="18">
        <v>143.35</v>
      </c>
      <c r="R112" s="18">
        <v>53.46</v>
      </c>
      <c r="S112" s="18">
        <v>1038.5999999999999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15699.07</v>
      </c>
      <c r="Z112" s="18">
        <v>1512</v>
      </c>
      <c r="AA112" s="18">
        <v>994.91</v>
      </c>
      <c r="AB112" s="18">
        <v>18205.98</v>
      </c>
    </row>
    <row r="113" spans="1:31" s="15" customFormat="1" x14ac:dyDescent="0.25">
      <c r="A113" s="17">
        <v>10</v>
      </c>
      <c r="B113" s="17" t="s">
        <v>669</v>
      </c>
      <c r="C113" s="17" t="s">
        <v>665</v>
      </c>
      <c r="D113" s="17" t="s">
        <v>719</v>
      </c>
      <c r="E113" s="17" t="s">
        <v>720</v>
      </c>
      <c r="F113" s="17" t="s">
        <v>75</v>
      </c>
      <c r="G113" s="17" t="s">
        <v>76</v>
      </c>
      <c r="H113" s="17">
        <v>25085</v>
      </c>
      <c r="I113" s="17">
        <v>24870</v>
      </c>
      <c r="J113" s="17">
        <v>215</v>
      </c>
      <c r="K113" s="17" t="s">
        <v>37</v>
      </c>
      <c r="L113" s="18">
        <v>25388.240000000002</v>
      </c>
      <c r="M113" s="18">
        <v>2155.64</v>
      </c>
      <c r="N113" s="18">
        <v>1901.84</v>
      </c>
      <c r="O113" s="18">
        <v>29445.72</v>
      </c>
      <c r="P113" s="18">
        <v>1666.71</v>
      </c>
      <c r="Q113" s="18">
        <v>245.9</v>
      </c>
      <c r="R113" s="18">
        <v>127.71</v>
      </c>
      <c r="S113" s="18">
        <v>2040.32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27054.95</v>
      </c>
      <c r="Z113" s="18">
        <v>2401.54</v>
      </c>
      <c r="AA113" s="18">
        <v>2029.55</v>
      </c>
      <c r="AB113" s="18">
        <v>31486.04</v>
      </c>
    </row>
    <row r="114" spans="1:31" s="15" customFormat="1" x14ac:dyDescent="0.25">
      <c r="A114" s="17">
        <v>11</v>
      </c>
      <c r="B114" s="17" t="s">
        <v>664</v>
      </c>
      <c r="C114" s="17" t="s">
        <v>665</v>
      </c>
      <c r="D114" s="17" t="s">
        <v>721</v>
      </c>
      <c r="E114" s="17" t="s">
        <v>722</v>
      </c>
      <c r="F114" s="17" t="s">
        <v>75</v>
      </c>
      <c r="G114" s="17" t="s">
        <v>76</v>
      </c>
      <c r="H114" s="17">
        <v>2061</v>
      </c>
      <c r="I114" s="17">
        <v>1946</v>
      </c>
      <c r="J114" s="17">
        <v>115</v>
      </c>
      <c r="K114" s="17" t="s">
        <v>37</v>
      </c>
      <c r="L114" s="18">
        <v>18858.439999999999</v>
      </c>
      <c r="M114" s="18">
        <v>1707.7</v>
      </c>
      <c r="N114" s="18">
        <v>1260.8399999999999</v>
      </c>
      <c r="O114" s="18">
        <v>21826.98</v>
      </c>
      <c r="P114" s="18">
        <v>1033.8800000000001</v>
      </c>
      <c r="Q114" s="18">
        <v>181.87</v>
      </c>
      <c r="R114" s="18">
        <v>68.31</v>
      </c>
      <c r="S114" s="18">
        <v>1284.06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19892.32</v>
      </c>
      <c r="Z114" s="18">
        <v>1889.57</v>
      </c>
      <c r="AA114" s="18">
        <v>1329.15</v>
      </c>
      <c r="AB114" s="18">
        <v>23111.040000000001</v>
      </c>
    </row>
    <row r="115" spans="1:31" s="15" customFormat="1" x14ac:dyDescent="0.25">
      <c r="A115" s="17">
        <v>12</v>
      </c>
      <c r="B115" s="17" t="s">
        <v>700</v>
      </c>
      <c r="C115" s="17" t="s">
        <v>665</v>
      </c>
      <c r="D115" s="17" t="s">
        <v>723</v>
      </c>
      <c r="E115" s="17" t="s">
        <v>724</v>
      </c>
      <c r="F115" s="17" t="s">
        <v>75</v>
      </c>
      <c r="G115" s="17" t="s">
        <v>76</v>
      </c>
      <c r="H115" s="17">
        <v>7249</v>
      </c>
      <c r="I115" s="17">
        <v>7157</v>
      </c>
      <c r="J115" s="17">
        <v>92</v>
      </c>
      <c r="K115" s="17" t="s">
        <v>37</v>
      </c>
      <c r="L115" s="18">
        <v>16277.51</v>
      </c>
      <c r="M115" s="18">
        <v>1580.37</v>
      </c>
      <c r="N115" s="18">
        <v>1067.67</v>
      </c>
      <c r="O115" s="18">
        <v>18925.55</v>
      </c>
      <c r="P115" s="18">
        <v>854.91</v>
      </c>
      <c r="Q115" s="18">
        <v>156.9</v>
      </c>
      <c r="R115" s="18">
        <v>54.65</v>
      </c>
      <c r="S115" s="18">
        <v>1066.46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17132.419999999998</v>
      </c>
      <c r="Z115" s="18">
        <v>1737.27</v>
      </c>
      <c r="AA115" s="18">
        <v>1122.32</v>
      </c>
      <c r="AB115" s="18">
        <v>19992.009999999998</v>
      </c>
    </row>
    <row r="116" spans="1:31" s="15" customFormat="1" x14ac:dyDescent="0.25">
      <c r="A116" s="17">
        <v>13</v>
      </c>
      <c r="B116" s="17" t="s">
        <v>700</v>
      </c>
      <c r="C116" s="17" t="s">
        <v>665</v>
      </c>
      <c r="D116" s="17" t="s">
        <v>725</v>
      </c>
      <c r="E116" s="17" t="s">
        <v>726</v>
      </c>
      <c r="F116" s="17" t="s">
        <v>75</v>
      </c>
      <c r="G116" s="17" t="s">
        <v>727</v>
      </c>
      <c r="H116" s="17">
        <v>0</v>
      </c>
      <c r="I116" s="17">
        <v>0</v>
      </c>
      <c r="J116" s="17">
        <v>360</v>
      </c>
      <c r="K116" s="17" t="s">
        <v>107</v>
      </c>
      <c r="L116" s="18">
        <v>43618.58</v>
      </c>
      <c r="M116" s="18">
        <v>3852.21</v>
      </c>
      <c r="N116" s="18">
        <v>3769.74</v>
      </c>
      <c r="O116" s="18">
        <v>51240.53</v>
      </c>
      <c r="P116" s="18">
        <v>2485.92</v>
      </c>
      <c r="Q116" s="18">
        <v>429.69</v>
      </c>
      <c r="R116" s="18">
        <v>213.84</v>
      </c>
      <c r="S116" s="18">
        <v>3129.45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46104.5</v>
      </c>
      <c r="Z116" s="18">
        <v>4281.8999999999996</v>
      </c>
      <c r="AA116" s="18">
        <v>3983.58</v>
      </c>
      <c r="AB116" s="18">
        <v>54369.98</v>
      </c>
    </row>
    <row r="117" spans="1:31" s="15" customFormat="1" x14ac:dyDescent="0.25">
      <c r="A117" s="17">
        <v>14</v>
      </c>
      <c r="B117" s="17" t="s">
        <v>669</v>
      </c>
      <c r="C117" s="17" t="s">
        <v>665</v>
      </c>
      <c r="D117" s="17" t="s">
        <v>728</v>
      </c>
      <c r="E117" s="17" t="s">
        <v>729</v>
      </c>
      <c r="F117" s="17" t="s">
        <v>75</v>
      </c>
      <c r="G117" s="17" t="s">
        <v>730</v>
      </c>
      <c r="H117" s="17">
        <v>0</v>
      </c>
      <c r="I117" s="17">
        <v>0</v>
      </c>
      <c r="J117" s="17">
        <v>360</v>
      </c>
      <c r="K117" s="17" t="s">
        <v>107</v>
      </c>
      <c r="L117" s="18">
        <v>41282.949999999997</v>
      </c>
      <c r="M117" s="18">
        <v>3855.6</v>
      </c>
      <c r="N117" s="18">
        <v>3555.9</v>
      </c>
      <c r="O117" s="18">
        <v>48694.45</v>
      </c>
      <c r="P117" s="18">
        <v>2485.7800000000002</v>
      </c>
      <c r="Q117" s="18">
        <v>417.98</v>
      </c>
      <c r="R117" s="18">
        <v>213.84</v>
      </c>
      <c r="S117" s="18">
        <v>3117.6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43768.73</v>
      </c>
      <c r="Z117" s="18">
        <v>4273.58</v>
      </c>
      <c r="AA117" s="18">
        <v>3769.74</v>
      </c>
      <c r="AB117" s="18">
        <v>51812.05</v>
      </c>
    </row>
    <row r="118" spans="1:31" s="15" customFormat="1" x14ac:dyDescent="0.25">
      <c r="A118" s="17">
        <v>15</v>
      </c>
      <c r="B118" s="17" t="s">
        <v>683</v>
      </c>
      <c r="C118" s="17" t="s">
        <v>665</v>
      </c>
      <c r="D118" s="17" t="s">
        <v>731</v>
      </c>
      <c r="E118" s="17" t="s">
        <v>732</v>
      </c>
      <c r="F118" s="17" t="s">
        <v>75</v>
      </c>
      <c r="G118" s="17" t="s">
        <v>733</v>
      </c>
      <c r="H118" s="17">
        <v>0</v>
      </c>
      <c r="I118" s="17">
        <v>0</v>
      </c>
      <c r="J118" s="17">
        <v>360</v>
      </c>
      <c r="K118" s="17" t="s">
        <v>107</v>
      </c>
      <c r="L118" s="18">
        <v>45864.9</v>
      </c>
      <c r="M118" s="18">
        <v>4696.72</v>
      </c>
      <c r="N118" s="18">
        <v>3983.58</v>
      </c>
      <c r="O118" s="18">
        <v>54545.2</v>
      </c>
      <c r="P118" s="18">
        <v>2486.31</v>
      </c>
      <c r="Q118" s="18">
        <v>452.65</v>
      </c>
      <c r="R118" s="18">
        <v>213.84</v>
      </c>
      <c r="S118" s="18">
        <v>3152.8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18">
        <v>48351.21</v>
      </c>
      <c r="Z118" s="18">
        <v>5149.37</v>
      </c>
      <c r="AA118" s="18">
        <v>4197.42</v>
      </c>
      <c r="AB118" s="18">
        <v>57698</v>
      </c>
    </row>
    <row r="119" spans="1:31" s="15" customFormat="1" x14ac:dyDescent="0.25">
      <c r="A119" s="17">
        <v>16</v>
      </c>
      <c r="B119" s="17" t="s">
        <v>664</v>
      </c>
      <c r="C119" s="17" t="s">
        <v>665</v>
      </c>
      <c r="D119" s="17" t="s">
        <v>734</v>
      </c>
      <c r="E119" s="17" t="s">
        <v>735</v>
      </c>
      <c r="F119" s="17" t="s">
        <v>75</v>
      </c>
      <c r="G119" s="17" t="s">
        <v>736</v>
      </c>
      <c r="H119" s="17">
        <v>0</v>
      </c>
      <c r="I119" s="17">
        <v>0</v>
      </c>
      <c r="J119" s="17">
        <v>360</v>
      </c>
      <c r="K119" s="17" t="s">
        <v>107</v>
      </c>
      <c r="L119" s="18">
        <v>43620.11</v>
      </c>
      <c r="M119" s="18">
        <v>3852.39</v>
      </c>
      <c r="N119" s="18">
        <v>3769.74</v>
      </c>
      <c r="O119" s="18">
        <v>51242.239999999998</v>
      </c>
      <c r="P119" s="18">
        <v>2486.2199999999998</v>
      </c>
      <c r="Q119" s="18">
        <v>429.71</v>
      </c>
      <c r="R119" s="18">
        <v>213.84</v>
      </c>
      <c r="S119" s="18">
        <v>3129.77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46106.33</v>
      </c>
      <c r="Z119" s="18">
        <v>4282.1000000000004</v>
      </c>
      <c r="AA119" s="18">
        <v>3983.58</v>
      </c>
      <c r="AB119" s="18">
        <v>54372.01</v>
      </c>
    </row>
    <row r="120" spans="1:31" s="12" customFormat="1" x14ac:dyDescent="0.25">
      <c r="A120" s="10"/>
      <c r="B120" s="10"/>
      <c r="C120" s="10" t="s">
        <v>71</v>
      </c>
      <c r="D120" s="10"/>
      <c r="E120" s="10"/>
      <c r="F120" s="10"/>
      <c r="G120" s="10"/>
      <c r="H120" s="10"/>
      <c r="I120" s="10"/>
      <c r="J120" s="11">
        <f>SUM(J104:J119)</f>
        <v>3121</v>
      </c>
      <c r="K120" s="10"/>
      <c r="L120" s="11">
        <f t="shared" ref="L120:AA120" si="19">SUM(L104:L119)</f>
        <v>486246.82000000007</v>
      </c>
      <c r="M120" s="11">
        <f t="shared" si="19"/>
        <v>43448.77</v>
      </c>
      <c r="N120" s="11">
        <f t="shared" si="19"/>
        <v>37605.03</v>
      </c>
      <c r="O120" s="11">
        <f t="shared" si="19"/>
        <v>567300.62</v>
      </c>
      <c r="P120" s="11">
        <f t="shared" si="19"/>
        <v>24587.860000000004</v>
      </c>
      <c r="Q120" s="11">
        <f t="shared" si="19"/>
        <v>4720.88</v>
      </c>
      <c r="R120" s="11">
        <f t="shared" si="19"/>
        <v>1853.86</v>
      </c>
      <c r="S120" s="11">
        <f t="shared" si="19"/>
        <v>31162.6</v>
      </c>
      <c r="T120" s="11">
        <f t="shared" si="19"/>
        <v>0</v>
      </c>
      <c r="U120" s="11">
        <f t="shared" si="19"/>
        <v>0</v>
      </c>
      <c r="V120" s="11">
        <f t="shared" si="19"/>
        <v>0</v>
      </c>
      <c r="W120" s="11">
        <f t="shared" si="19"/>
        <v>0</v>
      </c>
      <c r="X120" s="11">
        <f t="shared" si="19"/>
        <v>0</v>
      </c>
      <c r="Y120" s="11">
        <f t="shared" si="19"/>
        <v>510834.68000000005</v>
      </c>
      <c r="Z120" s="11">
        <f t="shared" si="19"/>
        <v>48169.65</v>
      </c>
      <c r="AA120" s="11">
        <f t="shared" si="19"/>
        <v>39458.89</v>
      </c>
      <c r="AB120" s="11">
        <f>SUM(AB104:AB119)</f>
        <v>598463.22</v>
      </c>
    </row>
    <row r="121" spans="1:31" s="12" customFormat="1" x14ac:dyDescent="0.25">
      <c r="A121" s="10"/>
      <c r="B121" s="10"/>
      <c r="C121" s="10" t="s">
        <v>119</v>
      </c>
      <c r="D121" s="10"/>
      <c r="E121" s="10"/>
      <c r="F121" s="10"/>
      <c r="G121" s="10"/>
      <c r="H121" s="10"/>
      <c r="I121" s="10"/>
      <c r="J121" s="11">
        <f>J120+J103</f>
        <v>18584</v>
      </c>
      <c r="K121" s="11"/>
      <c r="L121" s="11">
        <f t="shared" ref="L121:T121" si="20">L120+L103</f>
        <v>1314097.23</v>
      </c>
      <c r="M121" s="11">
        <f t="shared" si="20"/>
        <v>79330.94</v>
      </c>
      <c r="N121" s="11">
        <f t="shared" si="20"/>
        <v>64460.32</v>
      </c>
      <c r="O121" s="11">
        <f t="shared" si="20"/>
        <v>1457888.49</v>
      </c>
      <c r="P121" s="11">
        <f t="shared" si="20"/>
        <v>108872.45999999998</v>
      </c>
      <c r="Q121" s="11">
        <f t="shared" si="20"/>
        <v>12159.510000000002</v>
      </c>
      <c r="R121" s="11">
        <f t="shared" si="20"/>
        <v>8742.6200000000008</v>
      </c>
      <c r="S121" s="11">
        <f t="shared" si="20"/>
        <v>129774.59</v>
      </c>
      <c r="T121" s="11">
        <f t="shared" si="20"/>
        <v>0</v>
      </c>
      <c r="U121" s="11">
        <f>U120+U103</f>
        <v>0</v>
      </c>
      <c r="V121" s="11">
        <f t="shared" ref="V121:AB121" si="21">V120+V103</f>
        <v>0</v>
      </c>
      <c r="W121" s="11">
        <f t="shared" si="21"/>
        <v>0</v>
      </c>
      <c r="X121" s="11">
        <f t="shared" si="21"/>
        <v>0</v>
      </c>
      <c r="Y121" s="11">
        <f t="shared" si="21"/>
        <v>1422969.69</v>
      </c>
      <c r="Z121" s="11">
        <f t="shared" si="21"/>
        <v>91490.450000000012</v>
      </c>
      <c r="AA121" s="11">
        <f t="shared" si="21"/>
        <v>73202.94</v>
      </c>
      <c r="AB121" s="11">
        <f t="shared" si="21"/>
        <v>1587663.0799999998</v>
      </c>
    </row>
    <row r="122" spans="1:31" ht="18" customHeight="1" x14ac:dyDescent="0.25"/>
    <row r="123" spans="1:31" ht="18" customHeight="1" x14ac:dyDescent="0.25"/>
    <row r="126" spans="1:31" ht="15.75" x14ac:dyDescent="0.25">
      <c r="E126" s="13" t="s">
        <v>120</v>
      </c>
      <c r="G126" s="14"/>
      <c r="H126" s="14"/>
      <c r="I126" s="14"/>
      <c r="J126" s="14"/>
      <c r="K126" s="14"/>
      <c r="L126" s="13" t="s">
        <v>122</v>
      </c>
      <c r="M126" s="13"/>
      <c r="O126" s="14"/>
      <c r="Q126" s="14"/>
      <c r="R126" s="13" t="s">
        <v>121</v>
      </c>
      <c r="T126" s="14"/>
      <c r="U126" s="14"/>
      <c r="W126" s="14"/>
      <c r="X126" s="14"/>
      <c r="Y126" s="13" t="s">
        <v>123</v>
      </c>
      <c r="Z126" s="14"/>
      <c r="AA126" s="14"/>
      <c r="AB126" s="14"/>
    </row>
    <row r="127" spans="1:31" ht="15.75" x14ac:dyDescent="0.25">
      <c r="E127" s="13" t="s">
        <v>124</v>
      </c>
      <c r="G127" s="14"/>
      <c r="H127" s="14"/>
      <c r="I127" s="14"/>
      <c r="J127" s="14"/>
      <c r="K127" s="14"/>
      <c r="L127" s="13" t="s">
        <v>124</v>
      </c>
      <c r="M127" s="13"/>
      <c r="O127" s="14"/>
      <c r="Q127" s="14"/>
      <c r="R127" s="13" t="s">
        <v>124</v>
      </c>
      <c r="T127" s="14"/>
      <c r="U127" s="14"/>
      <c r="W127" s="14"/>
      <c r="X127" s="14"/>
      <c r="Y127" s="13" t="s">
        <v>124</v>
      </c>
      <c r="Z127" s="14"/>
      <c r="AA127" s="14"/>
      <c r="AB127" s="14"/>
    </row>
    <row r="128" spans="1:31" ht="32.25" customHeight="1" x14ac:dyDescent="0.55000000000000004">
      <c r="A128" s="75" t="s">
        <v>0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1"/>
      <c r="AD128" s="1"/>
      <c r="AE128" s="1"/>
    </row>
    <row r="129" spans="1:31" ht="21.75" customHeight="1" x14ac:dyDescent="0.4">
      <c r="A129" s="76" t="s">
        <v>1668</v>
      </c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2"/>
      <c r="AD129" s="2"/>
      <c r="AE129" s="2"/>
    </row>
    <row r="130" spans="1:31" s="5" customFormat="1" ht="20.25" customHeight="1" x14ac:dyDescent="0.35">
      <c r="A130" s="3" t="s">
        <v>1</v>
      </c>
      <c r="B130" s="4"/>
      <c r="C130" s="3"/>
      <c r="D130" s="3"/>
      <c r="F130" s="3" t="s">
        <v>737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s="7" customFormat="1" ht="90" x14ac:dyDescent="0.25">
      <c r="A131" s="6" t="s">
        <v>3</v>
      </c>
      <c r="B131" s="6" t="s">
        <v>4</v>
      </c>
      <c r="C131" s="6" t="s">
        <v>5</v>
      </c>
      <c r="D131" s="6" t="s">
        <v>6</v>
      </c>
      <c r="E131" s="6" t="s">
        <v>7</v>
      </c>
      <c r="F131" s="6" t="s">
        <v>8</v>
      </c>
      <c r="G131" s="6" t="s">
        <v>9</v>
      </c>
      <c r="H131" s="6" t="s">
        <v>10</v>
      </c>
      <c r="I131" s="6" t="s">
        <v>11</v>
      </c>
      <c r="J131" s="6" t="s">
        <v>12</v>
      </c>
      <c r="K131" s="6" t="s">
        <v>13</v>
      </c>
      <c r="L131" s="6" t="s">
        <v>14</v>
      </c>
      <c r="M131" s="6" t="s">
        <v>15</v>
      </c>
      <c r="N131" s="6" t="s">
        <v>16</v>
      </c>
      <c r="O131" s="6" t="s">
        <v>17</v>
      </c>
      <c r="P131" s="6" t="s">
        <v>18</v>
      </c>
      <c r="Q131" s="6" t="s">
        <v>19</v>
      </c>
      <c r="R131" s="6" t="s">
        <v>20</v>
      </c>
      <c r="S131" s="6" t="s">
        <v>21</v>
      </c>
      <c r="T131" s="6" t="s">
        <v>22</v>
      </c>
      <c r="U131" s="6" t="s">
        <v>23</v>
      </c>
      <c r="V131" s="6" t="s">
        <v>24</v>
      </c>
      <c r="W131" s="6" t="s">
        <v>25</v>
      </c>
      <c r="X131" s="6" t="s">
        <v>26</v>
      </c>
      <c r="Y131" s="6" t="s">
        <v>27</v>
      </c>
      <c r="Z131" s="6" t="s">
        <v>28</v>
      </c>
      <c r="AA131" s="6" t="s">
        <v>29</v>
      </c>
      <c r="AB131" s="6" t="s">
        <v>30</v>
      </c>
    </row>
    <row r="132" spans="1:31" s="15" customFormat="1" x14ac:dyDescent="0.25">
      <c r="A132" s="17">
        <v>1</v>
      </c>
      <c r="B132" s="17" t="s">
        <v>664</v>
      </c>
      <c r="C132" s="17" t="s">
        <v>665</v>
      </c>
      <c r="D132" s="17" t="s">
        <v>666</v>
      </c>
      <c r="E132" s="17" t="s">
        <v>667</v>
      </c>
      <c r="F132" s="17" t="s">
        <v>35</v>
      </c>
      <c r="G132" s="17" t="s">
        <v>668</v>
      </c>
      <c r="H132" s="17">
        <v>111537</v>
      </c>
      <c r="I132" s="17">
        <v>106034</v>
      </c>
      <c r="J132" s="17">
        <v>5503</v>
      </c>
      <c r="K132" s="17" t="s">
        <v>37</v>
      </c>
      <c r="L132" s="18">
        <v>210462</v>
      </c>
      <c r="M132" s="18">
        <v>6849.31</v>
      </c>
      <c r="N132" s="18">
        <v>6845.55</v>
      </c>
      <c r="O132" s="18">
        <v>224156.86</v>
      </c>
      <c r="P132" s="18">
        <v>28949.82</v>
      </c>
      <c r="Q132" s="18">
        <v>2170.73</v>
      </c>
      <c r="R132" s="18">
        <v>2451.59</v>
      </c>
      <c r="S132" s="18">
        <v>33572.14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9">
        <f t="shared" ref="Y132" si="22">L132+P132-U132</f>
        <v>239411.82</v>
      </c>
      <c r="Z132" s="9">
        <f t="shared" ref="Z132" si="23">M132+Q132-V132</f>
        <v>9020.0400000000009</v>
      </c>
      <c r="AA132" s="9">
        <f t="shared" ref="AA132" si="24">N132+R132-W132</f>
        <v>9297.14</v>
      </c>
      <c r="AB132" s="9">
        <f t="shared" ref="AB132" si="25">O132+S132-X132</f>
        <v>257729</v>
      </c>
    </row>
    <row r="133" spans="1:31" s="15" customFormat="1" x14ac:dyDescent="0.25">
      <c r="A133" s="17">
        <v>2</v>
      </c>
      <c r="B133" s="17" t="s">
        <v>669</v>
      </c>
      <c r="C133" s="17" t="s">
        <v>665</v>
      </c>
      <c r="D133" s="17" t="s">
        <v>670</v>
      </c>
      <c r="E133" s="17" t="s">
        <v>671</v>
      </c>
      <c r="F133" s="17" t="s">
        <v>35</v>
      </c>
      <c r="G133" s="17" t="s">
        <v>144</v>
      </c>
      <c r="H133" s="17">
        <v>28392</v>
      </c>
      <c r="I133" s="17">
        <v>28392</v>
      </c>
      <c r="J133" s="17">
        <v>0</v>
      </c>
      <c r="K133" s="17" t="s">
        <v>59</v>
      </c>
      <c r="L133" s="18">
        <v>13024.08</v>
      </c>
      <c r="M133" s="18">
        <v>1161.93</v>
      </c>
      <c r="N133" s="18">
        <v>0</v>
      </c>
      <c r="O133" s="18">
        <v>14186.01</v>
      </c>
      <c r="P133" s="18">
        <v>712.73</v>
      </c>
      <c r="Q133" s="18">
        <v>131.26</v>
      </c>
      <c r="R133" s="18">
        <v>0</v>
      </c>
      <c r="S133" s="18">
        <v>843.99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9">
        <f t="shared" ref="Y133:Y144" si="26">L133+P133-U133</f>
        <v>13736.81</v>
      </c>
      <c r="Z133" s="9">
        <f t="shared" ref="Z133:Z144" si="27">M133+Q133-V133</f>
        <v>1293.19</v>
      </c>
      <c r="AA133" s="9">
        <f t="shared" ref="AA133:AA144" si="28">N133+R133-W133</f>
        <v>0</v>
      </c>
      <c r="AB133" s="9">
        <f t="shared" ref="AB133:AB144" si="29">O133+S133-X133</f>
        <v>15030</v>
      </c>
    </row>
    <row r="134" spans="1:31" s="15" customFormat="1" x14ac:dyDescent="0.25">
      <c r="A134" s="17">
        <v>3</v>
      </c>
      <c r="B134" s="17" t="s">
        <v>672</v>
      </c>
      <c r="C134" s="17" t="s">
        <v>665</v>
      </c>
      <c r="D134" s="17" t="s">
        <v>673</v>
      </c>
      <c r="E134" s="17" t="s">
        <v>674</v>
      </c>
      <c r="F134" s="17" t="s">
        <v>35</v>
      </c>
      <c r="G134" s="17" t="s">
        <v>675</v>
      </c>
      <c r="H134" s="17">
        <v>3530</v>
      </c>
      <c r="I134" s="17">
        <v>3530</v>
      </c>
      <c r="J134" s="17">
        <v>0</v>
      </c>
      <c r="K134" s="17" t="s">
        <v>59</v>
      </c>
      <c r="L134" s="18">
        <v>6930.87</v>
      </c>
      <c r="M134" s="18">
        <v>370.13</v>
      </c>
      <c r="N134" s="18">
        <v>0</v>
      </c>
      <c r="O134" s="18">
        <v>7301</v>
      </c>
      <c r="P134" s="18">
        <v>545.92999999999995</v>
      </c>
      <c r="Q134" s="18">
        <v>69.069999999999993</v>
      </c>
      <c r="R134" s="18">
        <v>0</v>
      </c>
      <c r="S134" s="18">
        <v>615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9">
        <f t="shared" si="26"/>
        <v>7476.8</v>
      </c>
      <c r="Z134" s="9">
        <f t="shared" si="27"/>
        <v>439.2</v>
      </c>
      <c r="AA134" s="9">
        <f t="shared" si="28"/>
        <v>0</v>
      </c>
      <c r="AB134" s="9">
        <f t="shared" si="29"/>
        <v>7916</v>
      </c>
    </row>
    <row r="135" spans="1:31" s="15" customFormat="1" x14ac:dyDescent="0.25">
      <c r="A135" s="17">
        <v>4</v>
      </c>
      <c r="B135" s="17" t="s">
        <v>664</v>
      </c>
      <c r="C135" s="17" t="s">
        <v>665</v>
      </c>
      <c r="D135" s="17" t="s">
        <v>676</v>
      </c>
      <c r="E135" s="17" t="s">
        <v>677</v>
      </c>
      <c r="F135" s="17" t="s">
        <v>35</v>
      </c>
      <c r="G135" s="17" t="s">
        <v>45</v>
      </c>
      <c r="H135" s="17">
        <v>42206</v>
      </c>
      <c r="I135" s="17">
        <v>40951</v>
      </c>
      <c r="J135" s="17">
        <v>1255</v>
      </c>
      <c r="K135" s="17" t="s">
        <v>37</v>
      </c>
      <c r="L135" s="18">
        <v>176519.39</v>
      </c>
      <c r="M135" s="18">
        <v>5233.7299999999996</v>
      </c>
      <c r="N135" s="18">
        <v>7087.91</v>
      </c>
      <c r="O135" s="18">
        <v>188841.03</v>
      </c>
      <c r="P135" s="18">
        <v>7399.8</v>
      </c>
      <c r="Q135" s="18">
        <v>1798.07</v>
      </c>
      <c r="R135" s="18">
        <v>559.1</v>
      </c>
      <c r="S135" s="18">
        <v>9756.9699999999993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9">
        <f t="shared" si="26"/>
        <v>183919.19</v>
      </c>
      <c r="Z135" s="9">
        <f t="shared" si="27"/>
        <v>7031.7999999999993</v>
      </c>
      <c r="AA135" s="9">
        <f t="shared" si="28"/>
        <v>7647.01</v>
      </c>
      <c r="AB135" s="9">
        <f t="shared" si="29"/>
        <v>198598</v>
      </c>
    </row>
    <row r="136" spans="1:31" s="15" customFormat="1" x14ac:dyDescent="0.25">
      <c r="A136" s="17">
        <v>5</v>
      </c>
      <c r="B136" s="17" t="s">
        <v>669</v>
      </c>
      <c r="C136" s="17" t="s">
        <v>665</v>
      </c>
      <c r="D136" s="17" t="s">
        <v>678</v>
      </c>
      <c r="E136" s="17" t="s">
        <v>679</v>
      </c>
      <c r="F136" s="17" t="s">
        <v>35</v>
      </c>
      <c r="G136" s="17" t="s">
        <v>41</v>
      </c>
      <c r="H136" s="17">
        <v>83768</v>
      </c>
      <c r="I136" s="17">
        <v>79964</v>
      </c>
      <c r="J136" s="17">
        <v>3804</v>
      </c>
      <c r="K136" s="17" t="s">
        <v>37</v>
      </c>
      <c r="L136" s="18">
        <v>75373.679999999993</v>
      </c>
      <c r="M136" s="18">
        <v>2762.19</v>
      </c>
      <c r="N136" s="18">
        <v>6322.09</v>
      </c>
      <c r="O136" s="18">
        <v>84457.96</v>
      </c>
      <c r="P136" s="18">
        <v>19304.830000000002</v>
      </c>
      <c r="Q136" s="18">
        <v>716.53</v>
      </c>
      <c r="R136" s="18">
        <v>1694.68</v>
      </c>
      <c r="S136" s="18">
        <v>21716.04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9">
        <f t="shared" si="26"/>
        <v>94678.51</v>
      </c>
      <c r="Z136" s="9">
        <f t="shared" si="27"/>
        <v>3478.7200000000003</v>
      </c>
      <c r="AA136" s="9">
        <f t="shared" si="28"/>
        <v>8016.77</v>
      </c>
      <c r="AB136" s="9">
        <f t="shared" si="29"/>
        <v>106174</v>
      </c>
    </row>
    <row r="137" spans="1:31" s="15" customFormat="1" x14ac:dyDescent="0.25">
      <c r="A137" s="17">
        <v>6</v>
      </c>
      <c r="B137" s="17" t="s">
        <v>672</v>
      </c>
      <c r="C137" s="17" t="s">
        <v>665</v>
      </c>
      <c r="D137" s="17" t="s">
        <v>680</v>
      </c>
      <c r="E137" s="17" t="s">
        <v>681</v>
      </c>
      <c r="F137" s="17" t="s">
        <v>35</v>
      </c>
      <c r="G137" s="17" t="s">
        <v>682</v>
      </c>
      <c r="H137" s="17">
        <v>64999</v>
      </c>
      <c r="I137" s="17">
        <v>64999</v>
      </c>
      <c r="J137" s="17">
        <v>0</v>
      </c>
      <c r="K137" s="17" t="s">
        <v>59</v>
      </c>
      <c r="L137" s="18">
        <v>11198.65</v>
      </c>
      <c r="M137" s="18">
        <v>1181.1099999999999</v>
      </c>
      <c r="N137" s="18">
        <v>78.25</v>
      </c>
      <c r="O137" s="18">
        <v>12458.01</v>
      </c>
      <c r="P137" s="18">
        <v>474.68</v>
      </c>
      <c r="Q137" s="18">
        <v>114.31</v>
      </c>
      <c r="R137" s="18">
        <v>0</v>
      </c>
      <c r="S137" s="18">
        <v>588.99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9">
        <f t="shared" si="26"/>
        <v>11673.33</v>
      </c>
      <c r="Z137" s="9">
        <f t="shared" si="27"/>
        <v>1295.4199999999998</v>
      </c>
      <c r="AA137" s="9">
        <f t="shared" si="28"/>
        <v>78.25</v>
      </c>
      <c r="AB137" s="9">
        <f t="shared" si="29"/>
        <v>13047</v>
      </c>
    </row>
    <row r="138" spans="1:31" s="15" customFormat="1" x14ac:dyDescent="0.25">
      <c r="A138" s="17">
        <v>7</v>
      </c>
      <c r="B138" s="17" t="s">
        <v>683</v>
      </c>
      <c r="C138" s="17" t="s">
        <v>665</v>
      </c>
      <c r="D138" s="17" t="s">
        <v>684</v>
      </c>
      <c r="E138" s="17" t="s">
        <v>685</v>
      </c>
      <c r="F138" s="17" t="s">
        <v>35</v>
      </c>
      <c r="G138" s="17" t="s">
        <v>45</v>
      </c>
      <c r="H138" s="17">
        <v>160023</v>
      </c>
      <c r="I138" s="17">
        <v>159866</v>
      </c>
      <c r="J138" s="17">
        <v>157</v>
      </c>
      <c r="K138" s="17" t="s">
        <v>37</v>
      </c>
      <c r="L138" s="18">
        <v>83495.33</v>
      </c>
      <c r="M138" s="18">
        <v>4341.5200000000004</v>
      </c>
      <c r="N138" s="18">
        <v>514.11</v>
      </c>
      <c r="O138" s="18">
        <v>88350.96</v>
      </c>
      <c r="P138" s="18">
        <v>1252.1199999999999</v>
      </c>
      <c r="Q138" s="18">
        <v>861.98</v>
      </c>
      <c r="R138" s="18">
        <v>69.94</v>
      </c>
      <c r="S138" s="18">
        <v>2184.04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9">
        <f t="shared" si="26"/>
        <v>84747.45</v>
      </c>
      <c r="Z138" s="9">
        <f t="shared" si="27"/>
        <v>5203.5</v>
      </c>
      <c r="AA138" s="9">
        <f t="shared" si="28"/>
        <v>584.04999999999995</v>
      </c>
      <c r="AB138" s="9">
        <f t="shared" si="29"/>
        <v>90535</v>
      </c>
    </row>
    <row r="139" spans="1:31" s="15" customFormat="1" x14ac:dyDescent="0.25">
      <c r="A139" s="17">
        <v>8</v>
      </c>
      <c r="B139" s="17" t="s">
        <v>664</v>
      </c>
      <c r="C139" s="17" t="s">
        <v>665</v>
      </c>
      <c r="D139" s="17" t="s">
        <v>686</v>
      </c>
      <c r="E139" s="17" t="s">
        <v>687</v>
      </c>
      <c r="F139" s="17" t="s">
        <v>35</v>
      </c>
      <c r="G139" s="17" t="s">
        <v>675</v>
      </c>
      <c r="H139" s="17">
        <v>261936</v>
      </c>
      <c r="I139" s="17">
        <v>258115</v>
      </c>
      <c r="J139" s="17">
        <v>3821</v>
      </c>
      <c r="K139" s="17" t="s">
        <v>37</v>
      </c>
      <c r="L139" s="18">
        <v>194066.19</v>
      </c>
      <c r="M139" s="18">
        <v>6376.73</v>
      </c>
      <c r="N139" s="18">
        <v>5884.16</v>
      </c>
      <c r="O139" s="18">
        <v>206327.08</v>
      </c>
      <c r="P139" s="18">
        <v>20338.54</v>
      </c>
      <c r="Q139" s="18">
        <v>1985.12</v>
      </c>
      <c r="R139" s="18">
        <v>1702.26</v>
      </c>
      <c r="S139" s="18">
        <v>24025.919999999998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9">
        <f t="shared" si="26"/>
        <v>214404.73</v>
      </c>
      <c r="Z139" s="9">
        <f t="shared" si="27"/>
        <v>8361.8499999999985</v>
      </c>
      <c r="AA139" s="9">
        <f t="shared" si="28"/>
        <v>7586.42</v>
      </c>
      <c r="AB139" s="9">
        <f t="shared" si="29"/>
        <v>230353</v>
      </c>
    </row>
    <row r="140" spans="1:31" s="15" customFormat="1" x14ac:dyDescent="0.25">
      <c r="A140" s="17">
        <v>9</v>
      </c>
      <c r="B140" s="17" t="s">
        <v>683</v>
      </c>
      <c r="C140" s="17" t="s">
        <v>665</v>
      </c>
      <c r="D140" s="17" t="s">
        <v>688</v>
      </c>
      <c r="E140" s="17" t="s">
        <v>689</v>
      </c>
      <c r="F140" s="17" t="s">
        <v>35</v>
      </c>
      <c r="G140" s="17" t="s">
        <v>590</v>
      </c>
      <c r="H140" s="17">
        <v>30641</v>
      </c>
      <c r="I140" s="17">
        <v>30133</v>
      </c>
      <c r="J140" s="17">
        <v>508</v>
      </c>
      <c r="K140" s="17" t="s">
        <v>37</v>
      </c>
      <c r="L140" s="18">
        <v>58678.57</v>
      </c>
      <c r="M140" s="18">
        <v>6185.23</v>
      </c>
      <c r="N140" s="18">
        <v>3717.21</v>
      </c>
      <c r="O140" s="18">
        <v>68581.009999999995</v>
      </c>
      <c r="P140" s="18">
        <v>2989.26</v>
      </c>
      <c r="Q140" s="18">
        <v>631.41999999999996</v>
      </c>
      <c r="R140" s="18">
        <v>226.31</v>
      </c>
      <c r="S140" s="18">
        <v>3846.99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9">
        <f t="shared" si="26"/>
        <v>61667.83</v>
      </c>
      <c r="Z140" s="9">
        <f t="shared" si="27"/>
        <v>6816.65</v>
      </c>
      <c r="AA140" s="9">
        <f t="shared" si="28"/>
        <v>3943.52</v>
      </c>
      <c r="AB140" s="9">
        <f t="shared" si="29"/>
        <v>72428</v>
      </c>
    </row>
    <row r="141" spans="1:31" s="15" customFormat="1" x14ac:dyDescent="0.25">
      <c r="A141" s="17">
        <v>10</v>
      </c>
      <c r="B141" s="17" t="s">
        <v>683</v>
      </c>
      <c r="C141" s="17" t="s">
        <v>665</v>
      </c>
      <c r="D141" s="17" t="s">
        <v>690</v>
      </c>
      <c r="E141" s="17" t="s">
        <v>691</v>
      </c>
      <c r="F141" s="17" t="s">
        <v>35</v>
      </c>
      <c r="G141" s="17" t="s">
        <v>264</v>
      </c>
      <c r="H141" s="17">
        <v>4115</v>
      </c>
      <c r="I141" s="17">
        <v>4115</v>
      </c>
      <c r="J141" s="17">
        <v>0</v>
      </c>
      <c r="K141" s="17" t="s">
        <v>37</v>
      </c>
      <c r="L141" s="18">
        <v>28104.65</v>
      </c>
      <c r="M141" s="18">
        <v>3294.46</v>
      </c>
      <c r="N141" s="18">
        <v>1254.8800000000001</v>
      </c>
      <c r="O141" s="18">
        <v>32653.99</v>
      </c>
      <c r="P141" s="18">
        <v>712.06</v>
      </c>
      <c r="Q141" s="18">
        <v>299.95</v>
      </c>
      <c r="R141" s="18">
        <v>0</v>
      </c>
      <c r="S141" s="18">
        <v>1012.01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9">
        <f t="shared" si="26"/>
        <v>28816.710000000003</v>
      </c>
      <c r="Z141" s="9">
        <f t="shared" si="27"/>
        <v>3594.41</v>
      </c>
      <c r="AA141" s="9">
        <f t="shared" si="28"/>
        <v>1254.8800000000001</v>
      </c>
      <c r="AB141" s="9">
        <f t="shared" si="29"/>
        <v>33666</v>
      </c>
    </row>
    <row r="142" spans="1:31" s="15" customFormat="1" x14ac:dyDescent="0.25">
      <c r="A142" s="17">
        <v>11</v>
      </c>
      <c r="B142" s="17" t="s">
        <v>664</v>
      </c>
      <c r="C142" s="17" t="s">
        <v>665</v>
      </c>
      <c r="D142" s="17" t="s">
        <v>692</v>
      </c>
      <c r="E142" s="17" t="s">
        <v>693</v>
      </c>
      <c r="F142" s="17" t="s">
        <v>35</v>
      </c>
      <c r="G142" s="17" t="s">
        <v>264</v>
      </c>
      <c r="H142" s="17">
        <v>6067</v>
      </c>
      <c r="I142" s="17">
        <v>5913</v>
      </c>
      <c r="J142" s="17">
        <v>154</v>
      </c>
      <c r="K142" s="17" t="s">
        <v>37</v>
      </c>
      <c r="L142" s="18">
        <v>29439.95</v>
      </c>
      <c r="M142" s="18">
        <v>2984.12</v>
      </c>
      <c r="N142" s="18">
        <v>1382.91</v>
      </c>
      <c r="O142" s="18">
        <v>33806.980000000003</v>
      </c>
      <c r="P142" s="18">
        <v>1474.39</v>
      </c>
      <c r="Q142" s="18">
        <v>311.02</v>
      </c>
      <c r="R142" s="18">
        <v>68.61</v>
      </c>
      <c r="S142" s="18">
        <v>1854.02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9">
        <f t="shared" si="26"/>
        <v>30914.34</v>
      </c>
      <c r="Z142" s="9">
        <f t="shared" si="27"/>
        <v>3295.14</v>
      </c>
      <c r="AA142" s="9">
        <f t="shared" si="28"/>
        <v>1451.52</v>
      </c>
      <c r="AB142" s="9">
        <f t="shared" si="29"/>
        <v>35661</v>
      </c>
    </row>
    <row r="143" spans="1:31" s="15" customFormat="1" x14ac:dyDescent="0.25">
      <c r="A143" s="17">
        <v>12</v>
      </c>
      <c r="B143" s="17" t="s">
        <v>672</v>
      </c>
      <c r="C143" s="17" t="s">
        <v>665</v>
      </c>
      <c r="D143" s="17" t="s">
        <v>694</v>
      </c>
      <c r="E143" s="17" t="s">
        <v>695</v>
      </c>
      <c r="F143" s="17" t="s">
        <v>35</v>
      </c>
      <c r="G143" s="17" t="s">
        <v>610</v>
      </c>
      <c r="H143" s="17">
        <v>4270</v>
      </c>
      <c r="I143" s="17">
        <v>4270</v>
      </c>
      <c r="J143" s="17">
        <v>0</v>
      </c>
      <c r="K143" s="17" t="s">
        <v>37</v>
      </c>
      <c r="L143" s="18">
        <v>19694.71</v>
      </c>
      <c r="M143" s="18">
        <v>2067.39</v>
      </c>
      <c r="N143" s="18">
        <v>526.87</v>
      </c>
      <c r="O143" s="18">
        <v>22288.97</v>
      </c>
      <c r="P143" s="18">
        <v>736.51</v>
      </c>
      <c r="Q143" s="18">
        <v>205.52</v>
      </c>
      <c r="R143" s="18">
        <v>0</v>
      </c>
      <c r="S143" s="18">
        <v>942.03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9">
        <f t="shared" si="26"/>
        <v>20431.219999999998</v>
      </c>
      <c r="Z143" s="9">
        <f t="shared" si="27"/>
        <v>2272.91</v>
      </c>
      <c r="AA143" s="9">
        <f t="shared" si="28"/>
        <v>526.87</v>
      </c>
      <c r="AB143" s="9">
        <f t="shared" si="29"/>
        <v>23231</v>
      </c>
    </row>
    <row r="144" spans="1:31" s="15" customFormat="1" x14ac:dyDescent="0.25">
      <c r="A144" s="17">
        <v>13</v>
      </c>
      <c r="B144" s="17" t="s">
        <v>696</v>
      </c>
      <c r="C144" s="17" t="s">
        <v>665</v>
      </c>
      <c r="D144" s="17" t="s">
        <v>697</v>
      </c>
      <c r="E144" s="17" t="s">
        <v>698</v>
      </c>
      <c r="F144" s="17" t="s">
        <v>35</v>
      </c>
      <c r="G144" s="17" t="s">
        <v>699</v>
      </c>
      <c r="H144" s="17">
        <v>702</v>
      </c>
      <c r="I144" s="17">
        <v>617</v>
      </c>
      <c r="J144" s="17">
        <v>85</v>
      </c>
      <c r="K144" s="17" t="s">
        <v>37</v>
      </c>
      <c r="L144" s="18">
        <v>5146.9399999999996</v>
      </c>
      <c r="M144" s="18">
        <v>512.95000000000005</v>
      </c>
      <c r="N144" s="18">
        <v>130.11000000000001</v>
      </c>
      <c r="O144" s="18">
        <v>5790</v>
      </c>
      <c r="P144" s="18">
        <v>610.49</v>
      </c>
      <c r="Q144" s="18">
        <v>53.64</v>
      </c>
      <c r="R144" s="18">
        <v>37.869999999999997</v>
      </c>
      <c r="S144" s="18">
        <v>702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9">
        <f t="shared" si="26"/>
        <v>5757.4299999999994</v>
      </c>
      <c r="Z144" s="9">
        <f t="shared" si="27"/>
        <v>566.59</v>
      </c>
      <c r="AA144" s="9">
        <f t="shared" si="28"/>
        <v>167.98000000000002</v>
      </c>
      <c r="AB144" s="9">
        <f t="shared" si="29"/>
        <v>6492</v>
      </c>
    </row>
    <row r="145" spans="1:28" s="22" customForma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>
        <f>SUM(J132:J144)</f>
        <v>15287</v>
      </c>
      <c r="K145" s="19"/>
      <c r="L145" s="20">
        <f>SUM(L132:L144)</f>
        <v>912135.00999999978</v>
      </c>
      <c r="M145" s="20">
        <f t="shared" ref="M145:AB145" si="30">SUM(M132:M144)</f>
        <v>43320.800000000003</v>
      </c>
      <c r="N145" s="20">
        <f t="shared" si="30"/>
        <v>33744.050000000003</v>
      </c>
      <c r="O145" s="20">
        <f t="shared" si="30"/>
        <v>989199.85999999987</v>
      </c>
      <c r="P145" s="20">
        <f t="shared" si="30"/>
        <v>85501.16</v>
      </c>
      <c r="Q145" s="20">
        <f t="shared" si="30"/>
        <v>9348.6200000000008</v>
      </c>
      <c r="R145" s="20">
        <f t="shared" si="30"/>
        <v>6810.36</v>
      </c>
      <c r="S145" s="20">
        <f t="shared" si="30"/>
        <v>101660.14</v>
      </c>
      <c r="T145" s="20">
        <f t="shared" si="30"/>
        <v>0</v>
      </c>
      <c r="U145" s="20">
        <f t="shared" si="30"/>
        <v>0</v>
      </c>
      <c r="V145" s="20">
        <f t="shared" si="30"/>
        <v>0</v>
      </c>
      <c r="W145" s="20">
        <f t="shared" si="30"/>
        <v>0</v>
      </c>
      <c r="X145" s="20">
        <f t="shared" si="30"/>
        <v>0</v>
      </c>
      <c r="Y145" s="20">
        <f t="shared" si="30"/>
        <v>997636.16999999981</v>
      </c>
      <c r="Z145" s="20">
        <f t="shared" si="30"/>
        <v>52669.42</v>
      </c>
      <c r="AA145" s="20">
        <f t="shared" si="30"/>
        <v>40554.409999999996</v>
      </c>
      <c r="AB145" s="20">
        <f t="shared" si="30"/>
        <v>1090860</v>
      </c>
    </row>
    <row r="146" spans="1:28" s="15" customFormat="1" x14ac:dyDescent="0.25">
      <c r="A146" s="17">
        <v>1</v>
      </c>
      <c r="B146" s="17" t="s">
        <v>700</v>
      </c>
      <c r="C146" s="17" t="s">
        <v>665</v>
      </c>
      <c r="D146" s="17" t="s">
        <v>701</v>
      </c>
      <c r="E146" s="17" t="s">
        <v>702</v>
      </c>
      <c r="F146" s="17" t="s">
        <v>75</v>
      </c>
      <c r="G146" s="17" t="s">
        <v>76</v>
      </c>
      <c r="H146" s="17">
        <v>8639</v>
      </c>
      <c r="I146" s="17">
        <v>8432</v>
      </c>
      <c r="J146" s="17">
        <v>207</v>
      </c>
      <c r="K146" s="17" t="s">
        <v>37</v>
      </c>
      <c r="L146" s="18">
        <v>40060.31</v>
      </c>
      <c r="M146" s="18">
        <v>4155</v>
      </c>
      <c r="N146" s="18">
        <v>3048.73</v>
      </c>
      <c r="O146" s="18">
        <v>47264.04</v>
      </c>
      <c r="P146" s="18">
        <v>1696.22</v>
      </c>
      <c r="Q146" s="18">
        <v>437.78</v>
      </c>
      <c r="R146" s="18">
        <v>122.96</v>
      </c>
      <c r="S146" s="18">
        <v>2256.96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9">
        <f t="shared" ref="Y146:Y161" si="31">L146+P146-U146</f>
        <v>41756.53</v>
      </c>
      <c r="Z146" s="9">
        <f t="shared" ref="Z146:Z161" si="32">M146+Q146-V146</f>
        <v>4592.78</v>
      </c>
      <c r="AA146" s="9">
        <f t="shared" ref="AA146:AA161" si="33">N146+R146-W146</f>
        <v>3171.69</v>
      </c>
      <c r="AB146" s="9">
        <f t="shared" ref="AB146:AB161" si="34">O146+S146-X146</f>
        <v>49521</v>
      </c>
    </row>
    <row r="147" spans="1:28" s="15" customFormat="1" x14ac:dyDescent="0.25">
      <c r="A147" s="17">
        <v>2</v>
      </c>
      <c r="B147" s="17" t="s">
        <v>700</v>
      </c>
      <c r="C147" s="17" t="s">
        <v>665</v>
      </c>
      <c r="D147" s="17" t="s">
        <v>703</v>
      </c>
      <c r="E147" s="17" t="s">
        <v>704</v>
      </c>
      <c r="F147" s="17" t="s">
        <v>75</v>
      </c>
      <c r="G147" s="17" t="s">
        <v>76</v>
      </c>
      <c r="H147" s="17">
        <v>51639</v>
      </c>
      <c r="I147" s="17">
        <v>51282</v>
      </c>
      <c r="J147" s="17">
        <v>357</v>
      </c>
      <c r="K147" s="17" t="s">
        <v>37</v>
      </c>
      <c r="L147" s="18">
        <v>48666.29</v>
      </c>
      <c r="M147" s="18">
        <v>4694.1400000000003</v>
      </c>
      <c r="N147" s="18">
        <v>3796.56</v>
      </c>
      <c r="O147" s="18">
        <v>57156.99</v>
      </c>
      <c r="P147" s="18">
        <v>2713.64</v>
      </c>
      <c r="Q147" s="18">
        <v>529.30999999999995</v>
      </c>
      <c r="R147" s="18">
        <v>212.06</v>
      </c>
      <c r="S147" s="18">
        <v>3455.01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9">
        <f t="shared" si="31"/>
        <v>51379.93</v>
      </c>
      <c r="Z147" s="9">
        <f t="shared" si="32"/>
        <v>5223.4500000000007</v>
      </c>
      <c r="AA147" s="9">
        <f t="shared" si="33"/>
        <v>4008.62</v>
      </c>
      <c r="AB147" s="9">
        <f t="shared" si="34"/>
        <v>60612</v>
      </c>
    </row>
    <row r="148" spans="1:28" s="15" customFormat="1" x14ac:dyDescent="0.25">
      <c r="A148" s="17">
        <v>3</v>
      </c>
      <c r="B148" s="17" t="s">
        <v>669</v>
      </c>
      <c r="C148" s="17" t="s">
        <v>665</v>
      </c>
      <c r="D148" s="17" t="s">
        <v>705</v>
      </c>
      <c r="E148" s="17" t="s">
        <v>706</v>
      </c>
      <c r="F148" s="17" t="s">
        <v>75</v>
      </c>
      <c r="G148" s="17" t="s">
        <v>76</v>
      </c>
      <c r="H148" s="17">
        <v>8639</v>
      </c>
      <c r="I148" s="17">
        <v>8250</v>
      </c>
      <c r="J148" s="17">
        <v>389</v>
      </c>
      <c r="K148" s="17" t="s">
        <v>37</v>
      </c>
      <c r="L148" s="18">
        <v>40020.65</v>
      </c>
      <c r="M148" s="18">
        <v>2897.99</v>
      </c>
      <c r="N148" s="18">
        <v>3226.38</v>
      </c>
      <c r="O148" s="18">
        <v>46145.02</v>
      </c>
      <c r="P148" s="18">
        <v>2842.34</v>
      </c>
      <c r="Q148" s="18">
        <v>445.57</v>
      </c>
      <c r="R148" s="18">
        <v>231.07</v>
      </c>
      <c r="S148" s="18">
        <v>3518.98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9">
        <f t="shared" si="31"/>
        <v>42862.990000000005</v>
      </c>
      <c r="Z148" s="9">
        <f t="shared" si="32"/>
        <v>3343.56</v>
      </c>
      <c r="AA148" s="9">
        <f t="shared" si="33"/>
        <v>3457.4500000000003</v>
      </c>
      <c r="AB148" s="9">
        <f t="shared" si="34"/>
        <v>49664</v>
      </c>
    </row>
    <row r="149" spans="1:28" s="15" customFormat="1" x14ac:dyDescent="0.25">
      <c r="A149" s="17">
        <v>4</v>
      </c>
      <c r="B149" s="17" t="s">
        <v>700</v>
      </c>
      <c r="C149" s="17" t="s">
        <v>665</v>
      </c>
      <c r="D149" s="17" t="s">
        <v>707</v>
      </c>
      <c r="E149" s="17" t="s">
        <v>708</v>
      </c>
      <c r="F149" s="17" t="s">
        <v>75</v>
      </c>
      <c r="G149" s="17" t="s">
        <v>76</v>
      </c>
      <c r="H149" s="17">
        <v>4452</v>
      </c>
      <c r="I149" s="17">
        <v>4335</v>
      </c>
      <c r="J149" s="17">
        <v>117</v>
      </c>
      <c r="K149" s="17" t="s">
        <v>37</v>
      </c>
      <c r="L149" s="18">
        <v>18761.009999999998</v>
      </c>
      <c r="M149" s="18">
        <v>1827.91</v>
      </c>
      <c r="N149" s="18">
        <v>1272.06</v>
      </c>
      <c r="O149" s="18">
        <v>21860.98</v>
      </c>
      <c r="P149" s="18">
        <v>1019.73</v>
      </c>
      <c r="Q149" s="18">
        <v>202.79</v>
      </c>
      <c r="R149" s="18">
        <v>69.5</v>
      </c>
      <c r="S149" s="18">
        <v>1292.02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9">
        <f t="shared" si="31"/>
        <v>19780.739999999998</v>
      </c>
      <c r="Z149" s="9">
        <f t="shared" si="32"/>
        <v>2030.7</v>
      </c>
      <c r="AA149" s="9">
        <f t="shared" si="33"/>
        <v>1341.56</v>
      </c>
      <c r="AB149" s="9">
        <f t="shared" si="34"/>
        <v>23153</v>
      </c>
    </row>
    <row r="150" spans="1:28" s="15" customFormat="1" x14ac:dyDescent="0.25">
      <c r="A150" s="17">
        <v>5</v>
      </c>
      <c r="B150" s="17" t="s">
        <v>700</v>
      </c>
      <c r="C150" s="17" t="s">
        <v>665</v>
      </c>
      <c r="D150" s="17" t="s">
        <v>709</v>
      </c>
      <c r="E150" s="17" t="s">
        <v>710</v>
      </c>
      <c r="F150" s="17" t="s">
        <v>75</v>
      </c>
      <c r="G150" s="17" t="s">
        <v>76</v>
      </c>
      <c r="H150" s="17">
        <v>3466</v>
      </c>
      <c r="I150" s="17">
        <v>3394</v>
      </c>
      <c r="J150" s="17">
        <v>72</v>
      </c>
      <c r="K150" s="17" t="s">
        <v>37</v>
      </c>
      <c r="L150" s="18">
        <v>13832.1</v>
      </c>
      <c r="M150" s="18">
        <v>1322.67</v>
      </c>
      <c r="N150" s="18">
        <v>822.27</v>
      </c>
      <c r="O150" s="18">
        <v>15977.04</v>
      </c>
      <c r="P150" s="18">
        <v>723.2</v>
      </c>
      <c r="Q150" s="18">
        <v>147.99</v>
      </c>
      <c r="R150" s="18">
        <v>42.77</v>
      </c>
      <c r="S150" s="18">
        <v>913.96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9">
        <f t="shared" si="31"/>
        <v>14555.300000000001</v>
      </c>
      <c r="Z150" s="9">
        <f t="shared" si="32"/>
        <v>1470.66</v>
      </c>
      <c r="AA150" s="9">
        <f t="shared" si="33"/>
        <v>865.04</v>
      </c>
      <c r="AB150" s="9">
        <f t="shared" si="34"/>
        <v>16891</v>
      </c>
    </row>
    <row r="151" spans="1:28" s="15" customFormat="1" x14ac:dyDescent="0.25">
      <c r="A151" s="17">
        <v>6</v>
      </c>
      <c r="B151" s="17" t="s">
        <v>664</v>
      </c>
      <c r="C151" s="17" t="s">
        <v>665</v>
      </c>
      <c r="D151" s="17" t="s">
        <v>711</v>
      </c>
      <c r="E151" s="17" t="s">
        <v>712</v>
      </c>
      <c r="F151" s="17" t="s">
        <v>75</v>
      </c>
      <c r="G151" s="17" t="s">
        <v>76</v>
      </c>
      <c r="H151" s="17">
        <v>7798</v>
      </c>
      <c r="I151" s="17">
        <v>7407</v>
      </c>
      <c r="J151" s="17">
        <v>391</v>
      </c>
      <c r="K151" s="17" t="s">
        <v>37</v>
      </c>
      <c r="L151" s="18">
        <v>53637.16</v>
      </c>
      <c r="M151" s="18">
        <v>4853.41</v>
      </c>
      <c r="N151" s="18">
        <v>4446.47</v>
      </c>
      <c r="O151" s="18">
        <v>62937.04</v>
      </c>
      <c r="P151" s="18">
        <v>2828.12</v>
      </c>
      <c r="Q151" s="18">
        <v>586.59</v>
      </c>
      <c r="R151" s="18">
        <v>232.25</v>
      </c>
      <c r="S151" s="18">
        <v>3646.96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9">
        <f t="shared" si="31"/>
        <v>56465.280000000006</v>
      </c>
      <c r="Z151" s="9">
        <f t="shared" si="32"/>
        <v>5440</v>
      </c>
      <c r="AA151" s="9">
        <f t="shared" si="33"/>
        <v>4678.72</v>
      </c>
      <c r="AB151" s="9">
        <f t="shared" si="34"/>
        <v>66584</v>
      </c>
    </row>
    <row r="152" spans="1:28" s="15" customFormat="1" x14ac:dyDescent="0.25">
      <c r="A152" s="17">
        <v>7</v>
      </c>
      <c r="B152" s="17" t="s">
        <v>700</v>
      </c>
      <c r="C152" s="17" t="s">
        <v>665</v>
      </c>
      <c r="D152" s="17" t="s">
        <v>713</v>
      </c>
      <c r="E152" s="17" t="s">
        <v>714</v>
      </c>
      <c r="F152" s="17" t="s">
        <v>75</v>
      </c>
      <c r="G152" s="17" t="s">
        <v>76</v>
      </c>
      <c r="H152" s="17">
        <v>3456</v>
      </c>
      <c r="I152" s="17">
        <v>3404</v>
      </c>
      <c r="J152" s="17">
        <v>52</v>
      </c>
      <c r="K152" s="17" t="s">
        <v>37</v>
      </c>
      <c r="L152" s="18">
        <v>11326.49</v>
      </c>
      <c r="M152" s="18">
        <v>963.94</v>
      </c>
      <c r="N152" s="18">
        <v>401.55</v>
      </c>
      <c r="O152" s="18">
        <v>12691.98</v>
      </c>
      <c r="P152" s="18">
        <v>701.02</v>
      </c>
      <c r="Q152" s="18">
        <v>118.11</v>
      </c>
      <c r="R152" s="18">
        <v>30.89</v>
      </c>
      <c r="S152" s="18">
        <v>850.02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9">
        <f t="shared" si="31"/>
        <v>12027.51</v>
      </c>
      <c r="Z152" s="9">
        <f t="shared" si="32"/>
        <v>1082.05</v>
      </c>
      <c r="AA152" s="9">
        <f t="shared" si="33"/>
        <v>432.44</v>
      </c>
      <c r="AB152" s="9">
        <f t="shared" si="34"/>
        <v>13542</v>
      </c>
    </row>
    <row r="153" spans="1:28" s="15" customFormat="1" x14ac:dyDescent="0.25">
      <c r="A153" s="17">
        <v>8</v>
      </c>
      <c r="B153" s="17" t="s">
        <v>683</v>
      </c>
      <c r="C153" s="17" t="s">
        <v>665</v>
      </c>
      <c r="D153" s="17" t="s">
        <v>715</v>
      </c>
      <c r="E153" s="17" t="s">
        <v>716</v>
      </c>
      <c r="F153" s="17" t="s">
        <v>75</v>
      </c>
      <c r="G153" s="17" t="s">
        <v>76</v>
      </c>
      <c r="H153" s="17">
        <v>4996</v>
      </c>
      <c r="I153" s="17">
        <v>4905</v>
      </c>
      <c r="J153" s="17">
        <v>91</v>
      </c>
      <c r="K153" s="17" t="s">
        <v>37</v>
      </c>
      <c r="L153" s="18">
        <v>20421.14</v>
      </c>
      <c r="M153" s="18">
        <v>1927.26</v>
      </c>
      <c r="N153" s="18">
        <v>1034.6199999999999</v>
      </c>
      <c r="O153" s="18">
        <v>23383.02</v>
      </c>
      <c r="P153" s="18">
        <v>1068.1199999999999</v>
      </c>
      <c r="Q153" s="18">
        <v>216.81</v>
      </c>
      <c r="R153" s="18">
        <v>54.05</v>
      </c>
      <c r="S153" s="18">
        <v>1338.98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9">
        <f t="shared" si="31"/>
        <v>21489.26</v>
      </c>
      <c r="Z153" s="9">
        <f t="shared" si="32"/>
        <v>2144.0700000000002</v>
      </c>
      <c r="AA153" s="9">
        <f t="shared" si="33"/>
        <v>1088.6699999999998</v>
      </c>
      <c r="AB153" s="9">
        <f t="shared" si="34"/>
        <v>24722</v>
      </c>
    </row>
    <row r="154" spans="1:28" s="15" customFormat="1" x14ac:dyDescent="0.25">
      <c r="A154" s="17">
        <v>9</v>
      </c>
      <c r="B154" s="17" t="s">
        <v>700</v>
      </c>
      <c r="C154" s="17" t="s">
        <v>665</v>
      </c>
      <c r="D154" s="17" t="s">
        <v>717</v>
      </c>
      <c r="E154" s="17" t="s">
        <v>718</v>
      </c>
      <c r="F154" s="17" t="s">
        <v>75</v>
      </c>
      <c r="G154" s="17" t="s">
        <v>76</v>
      </c>
      <c r="H154" s="17">
        <v>11723</v>
      </c>
      <c r="I154" s="17">
        <v>11642</v>
      </c>
      <c r="J154" s="17">
        <v>81</v>
      </c>
      <c r="K154" s="17" t="s">
        <v>37</v>
      </c>
      <c r="L154" s="18">
        <v>15699.07</v>
      </c>
      <c r="M154" s="18">
        <v>1512</v>
      </c>
      <c r="N154" s="18">
        <v>994.91</v>
      </c>
      <c r="O154" s="18">
        <v>18205.98</v>
      </c>
      <c r="P154" s="18">
        <v>782.59</v>
      </c>
      <c r="Q154" s="18">
        <v>168.32</v>
      </c>
      <c r="R154" s="18">
        <v>48.11</v>
      </c>
      <c r="S154" s="18">
        <v>999.02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9">
        <f t="shared" si="31"/>
        <v>16481.66</v>
      </c>
      <c r="Z154" s="9">
        <f t="shared" si="32"/>
        <v>1680.32</v>
      </c>
      <c r="AA154" s="9">
        <f t="shared" si="33"/>
        <v>1043.02</v>
      </c>
      <c r="AB154" s="9">
        <f t="shared" si="34"/>
        <v>19205</v>
      </c>
    </row>
    <row r="155" spans="1:28" s="15" customFormat="1" x14ac:dyDescent="0.25">
      <c r="A155" s="17">
        <v>10</v>
      </c>
      <c r="B155" s="17" t="s">
        <v>669</v>
      </c>
      <c r="C155" s="17" t="s">
        <v>665</v>
      </c>
      <c r="D155" s="17" t="s">
        <v>719</v>
      </c>
      <c r="E155" s="17" t="s">
        <v>720</v>
      </c>
      <c r="F155" s="17" t="s">
        <v>75</v>
      </c>
      <c r="G155" s="17" t="s">
        <v>76</v>
      </c>
      <c r="H155" s="17">
        <v>25131</v>
      </c>
      <c r="I155" s="17">
        <v>25085</v>
      </c>
      <c r="J155" s="17">
        <v>46</v>
      </c>
      <c r="K155" s="17" t="s">
        <v>37</v>
      </c>
      <c r="L155" s="18">
        <v>27054.95</v>
      </c>
      <c r="M155" s="18">
        <v>2401.54</v>
      </c>
      <c r="N155" s="18">
        <v>2029.55</v>
      </c>
      <c r="O155" s="18">
        <v>31486.04</v>
      </c>
      <c r="P155" s="18">
        <v>551.47</v>
      </c>
      <c r="Q155" s="18">
        <v>292.17</v>
      </c>
      <c r="R155" s="18">
        <v>27.32</v>
      </c>
      <c r="S155" s="18">
        <v>870.96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9">
        <f t="shared" si="31"/>
        <v>27606.420000000002</v>
      </c>
      <c r="Z155" s="9">
        <f t="shared" si="32"/>
        <v>2693.71</v>
      </c>
      <c r="AA155" s="9">
        <f t="shared" si="33"/>
        <v>2056.87</v>
      </c>
      <c r="AB155" s="9">
        <f t="shared" si="34"/>
        <v>32357</v>
      </c>
    </row>
    <row r="156" spans="1:28" s="15" customFormat="1" x14ac:dyDescent="0.25">
      <c r="A156" s="17">
        <v>11</v>
      </c>
      <c r="B156" s="17" t="s">
        <v>664</v>
      </c>
      <c r="C156" s="17" t="s">
        <v>665</v>
      </c>
      <c r="D156" s="17" t="s">
        <v>721</v>
      </c>
      <c r="E156" s="17" t="s">
        <v>722</v>
      </c>
      <c r="F156" s="17" t="s">
        <v>75</v>
      </c>
      <c r="G156" s="17" t="s">
        <v>76</v>
      </c>
      <c r="H156" s="17">
        <v>2196</v>
      </c>
      <c r="I156" s="17">
        <v>2061</v>
      </c>
      <c r="J156" s="17">
        <v>135</v>
      </c>
      <c r="K156" s="17" t="s">
        <v>37</v>
      </c>
      <c r="L156" s="18">
        <v>19892.32</v>
      </c>
      <c r="M156" s="18">
        <v>1889.57</v>
      </c>
      <c r="N156" s="18">
        <v>1329.15</v>
      </c>
      <c r="O156" s="18">
        <v>23111.040000000001</v>
      </c>
      <c r="P156" s="18">
        <v>1165.6199999999999</v>
      </c>
      <c r="Q156" s="18">
        <v>214.15</v>
      </c>
      <c r="R156" s="18">
        <v>80.19</v>
      </c>
      <c r="S156" s="18">
        <v>1459.96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9">
        <f t="shared" si="31"/>
        <v>21057.94</v>
      </c>
      <c r="Z156" s="9">
        <f t="shared" si="32"/>
        <v>2103.7199999999998</v>
      </c>
      <c r="AA156" s="9">
        <f t="shared" si="33"/>
        <v>1409.3400000000001</v>
      </c>
      <c r="AB156" s="9">
        <f t="shared" si="34"/>
        <v>24571</v>
      </c>
    </row>
    <row r="157" spans="1:28" s="15" customFormat="1" x14ac:dyDescent="0.25">
      <c r="A157" s="17">
        <v>12</v>
      </c>
      <c r="B157" s="17" t="s">
        <v>700</v>
      </c>
      <c r="C157" s="17" t="s">
        <v>665</v>
      </c>
      <c r="D157" s="17" t="s">
        <v>723</v>
      </c>
      <c r="E157" s="17" t="s">
        <v>724</v>
      </c>
      <c r="F157" s="17" t="s">
        <v>75</v>
      </c>
      <c r="G157" s="17" t="s">
        <v>76</v>
      </c>
      <c r="H157" s="17">
        <v>7348</v>
      </c>
      <c r="I157" s="17">
        <v>7249</v>
      </c>
      <c r="J157" s="17">
        <v>99</v>
      </c>
      <c r="K157" s="17" t="s">
        <v>37</v>
      </c>
      <c r="L157" s="18">
        <v>17132.419999999998</v>
      </c>
      <c r="M157" s="18">
        <v>1737.27</v>
      </c>
      <c r="N157" s="18">
        <v>1122.32</v>
      </c>
      <c r="O157" s="18">
        <v>19992.009999999998</v>
      </c>
      <c r="P157" s="18">
        <v>900.8</v>
      </c>
      <c r="Q157" s="18">
        <v>184.38</v>
      </c>
      <c r="R157" s="18">
        <v>58.81</v>
      </c>
      <c r="S157" s="18">
        <v>1143.99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9">
        <f t="shared" si="31"/>
        <v>18033.219999999998</v>
      </c>
      <c r="Z157" s="9">
        <f t="shared" si="32"/>
        <v>1921.65</v>
      </c>
      <c r="AA157" s="9">
        <f t="shared" si="33"/>
        <v>1181.1299999999999</v>
      </c>
      <c r="AB157" s="9">
        <f t="shared" si="34"/>
        <v>21136</v>
      </c>
    </row>
    <row r="158" spans="1:28" s="15" customFormat="1" x14ac:dyDescent="0.25">
      <c r="A158" s="17">
        <v>13</v>
      </c>
      <c r="B158" s="17" t="s">
        <v>700</v>
      </c>
      <c r="C158" s="17" t="s">
        <v>665</v>
      </c>
      <c r="D158" s="17" t="s">
        <v>725</v>
      </c>
      <c r="E158" s="17" t="s">
        <v>726</v>
      </c>
      <c r="F158" s="17" t="s">
        <v>75</v>
      </c>
      <c r="G158" s="17" t="s">
        <v>727</v>
      </c>
      <c r="H158" s="17">
        <v>0</v>
      </c>
      <c r="I158" s="17">
        <v>0</v>
      </c>
      <c r="J158" s="17">
        <v>360</v>
      </c>
      <c r="K158" s="17" t="s">
        <v>107</v>
      </c>
      <c r="L158" s="18">
        <v>46104.5</v>
      </c>
      <c r="M158" s="18">
        <v>4281.8999999999996</v>
      </c>
      <c r="N158" s="18">
        <v>3983.58</v>
      </c>
      <c r="O158" s="18">
        <v>54369.98</v>
      </c>
      <c r="P158" s="18">
        <v>2486.1999999999998</v>
      </c>
      <c r="Q158" s="18">
        <v>504.98</v>
      </c>
      <c r="R158" s="18">
        <v>213.84</v>
      </c>
      <c r="S158" s="18">
        <v>3205.02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9">
        <f t="shared" si="31"/>
        <v>48590.7</v>
      </c>
      <c r="Z158" s="9">
        <f t="shared" si="32"/>
        <v>4786.8799999999992</v>
      </c>
      <c r="AA158" s="9">
        <f t="shared" si="33"/>
        <v>4197.42</v>
      </c>
      <c r="AB158" s="9">
        <f t="shared" si="34"/>
        <v>57575</v>
      </c>
    </row>
    <row r="159" spans="1:28" s="15" customFormat="1" x14ac:dyDescent="0.25">
      <c r="A159" s="17">
        <v>14</v>
      </c>
      <c r="B159" s="17" t="s">
        <v>669</v>
      </c>
      <c r="C159" s="17" t="s">
        <v>665</v>
      </c>
      <c r="D159" s="17" t="s">
        <v>728</v>
      </c>
      <c r="E159" s="17" t="s">
        <v>729</v>
      </c>
      <c r="F159" s="17" t="s">
        <v>75</v>
      </c>
      <c r="G159" s="17" t="s">
        <v>730</v>
      </c>
      <c r="H159" s="17">
        <v>0</v>
      </c>
      <c r="I159" s="17">
        <v>0</v>
      </c>
      <c r="J159" s="17">
        <v>360</v>
      </c>
      <c r="K159" s="17" t="s">
        <v>107</v>
      </c>
      <c r="L159" s="18">
        <v>43768.73</v>
      </c>
      <c r="M159" s="18">
        <v>4273.58</v>
      </c>
      <c r="N159" s="18">
        <v>3769.74</v>
      </c>
      <c r="O159" s="18">
        <v>51812.05</v>
      </c>
      <c r="P159" s="18">
        <v>2486.48</v>
      </c>
      <c r="Q159" s="18">
        <v>478.63</v>
      </c>
      <c r="R159" s="18">
        <v>213.84</v>
      </c>
      <c r="S159" s="18">
        <v>3178.95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9">
        <f t="shared" si="31"/>
        <v>46255.210000000006</v>
      </c>
      <c r="Z159" s="9">
        <f t="shared" si="32"/>
        <v>4752.21</v>
      </c>
      <c r="AA159" s="9">
        <f t="shared" si="33"/>
        <v>3983.58</v>
      </c>
      <c r="AB159" s="9">
        <f t="shared" si="34"/>
        <v>54991</v>
      </c>
    </row>
    <row r="160" spans="1:28" s="15" customFormat="1" x14ac:dyDescent="0.25">
      <c r="A160" s="17">
        <v>15</v>
      </c>
      <c r="B160" s="17" t="s">
        <v>683</v>
      </c>
      <c r="C160" s="17" t="s">
        <v>665</v>
      </c>
      <c r="D160" s="17" t="s">
        <v>731</v>
      </c>
      <c r="E160" s="17" t="s">
        <v>732</v>
      </c>
      <c r="F160" s="17" t="s">
        <v>75</v>
      </c>
      <c r="G160" s="17" t="s">
        <v>733</v>
      </c>
      <c r="H160" s="17">
        <v>0</v>
      </c>
      <c r="I160" s="17">
        <v>0</v>
      </c>
      <c r="J160" s="17">
        <v>360</v>
      </c>
      <c r="K160" s="17" t="s">
        <v>107</v>
      </c>
      <c r="L160" s="18">
        <v>48351.21</v>
      </c>
      <c r="M160" s="18">
        <v>5149.37</v>
      </c>
      <c r="N160" s="18">
        <v>4197.42</v>
      </c>
      <c r="O160" s="18">
        <v>57698</v>
      </c>
      <c r="P160" s="18">
        <v>2485.7600000000002</v>
      </c>
      <c r="Q160" s="18">
        <v>530.4</v>
      </c>
      <c r="R160" s="18">
        <v>213.84</v>
      </c>
      <c r="S160" s="18">
        <v>3230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si="31"/>
        <v>50836.97</v>
      </c>
      <c r="Z160" s="9">
        <f t="shared" si="32"/>
        <v>5679.7699999999995</v>
      </c>
      <c r="AA160" s="9">
        <f t="shared" si="33"/>
        <v>4411.26</v>
      </c>
      <c r="AB160" s="9">
        <f t="shared" si="34"/>
        <v>60928</v>
      </c>
    </row>
    <row r="161" spans="1:31" s="15" customFormat="1" x14ac:dyDescent="0.25">
      <c r="A161" s="17">
        <v>16</v>
      </c>
      <c r="B161" s="17" t="s">
        <v>664</v>
      </c>
      <c r="C161" s="17" t="s">
        <v>665</v>
      </c>
      <c r="D161" s="17" t="s">
        <v>734</v>
      </c>
      <c r="E161" s="17" t="s">
        <v>735</v>
      </c>
      <c r="F161" s="17" t="s">
        <v>75</v>
      </c>
      <c r="G161" s="17" t="s">
        <v>736</v>
      </c>
      <c r="H161" s="17">
        <v>0</v>
      </c>
      <c r="I161" s="17">
        <v>0</v>
      </c>
      <c r="J161" s="17">
        <v>360</v>
      </c>
      <c r="K161" s="17" t="s">
        <v>107</v>
      </c>
      <c r="L161" s="18">
        <v>46106.33</v>
      </c>
      <c r="M161" s="18">
        <v>4282.1000000000004</v>
      </c>
      <c r="N161" s="18">
        <v>3983.58</v>
      </c>
      <c r="O161" s="18">
        <v>54372.01</v>
      </c>
      <c r="P161" s="18">
        <v>2486.15</v>
      </c>
      <c r="Q161" s="18">
        <v>505</v>
      </c>
      <c r="R161" s="18">
        <v>213.84</v>
      </c>
      <c r="S161" s="18">
        <v>3204.99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9">
        <f t="shared" si="31"/>
        <v>48592.480000000003</v>
      </c>
      <c r="Z161" s="9">
        <f t="shared" si="32"/>
        <v>4787.1000000000004</v>
      </c>
      <c r="AA161" s="9">
        <f t="shared" si="33"/>
        <v>4197.42</v>
      </c>
      <c r="AB161" s="9">
        <f t="shared" si="34"/>
        <v>57577</v>
      </c>
    </row>
    <row r="162" spans="1:31" s="12" customFormat="1" x14ac:dyDescent="0.25">
      <c r="A162" s="10"/>
      <c r="B162" s="10"/>
      <c r="C162" s="10" t="s">
        <v>71</v>
      </c>
      <c r="D162" s="10"/>
      <c r="E162" s="10"/>
      <c r="F162" s="10"/>
      <c r="G162" s="10"/>
      <c r="H162" s="10"/>
      <c r="I162" s="10"/>
      <c r="J162" s="11">
        <f>SUM(J146:J161)</f>
        <v>3477</v>
      </c>
      <c r="K162" s="11"/>
      <c r="L162" s="11">
        <f t="shared" ref="L162" si="35">SUM(L146:L161)</f>
        <v>510834.68000000005</v>
      </c>
      <c r="M162" s="11">
        <f t="shared" ref="M162" si="36">SUM(M146:M161)</f>
        <v>48169.65</v>
      </c>
      <c r="N162" s="11">
        <f t="shared" ref="N162" si="37">SUM(N146:N161)</f>
        <v>39458.89</v>
      </c>
      <c r="O162" s="11">
        <f t="shared" ref="O162" si="38">SUM(O146:O161)</f>
        <v>598463.22</v>
      </c>
      <c r="P162" s="11">
        <f t="shared" ref="P162" si="39">SUM(P146:P161)</f>
        <v>26937.46</v>
      </c>
      <c r="Q162" s="11">
        <f t="shared" ref="Q162" si="40">SUM(Q146:Q161)</f>
        <v>5562.98</v>
      </c>
      <c r="R162" s="11">
        <f t="shared" ref="R162" si="41">SUM(R146:R161)</f>
        <v>2065.3399999999997</v>
      </c>
      <c r="S162" s="11">
        <f t="shared" ref="S162" si="42">SUM(S146:S161)</f>
        <v>34565.78</v>
      </c>
      <c r="T162" s="11">
        <f t="shared" ref="T162" si="43">SUM(T146:T161)</f>
        <v>0</v>
      </c>
      <c r="U162" s="11">
        <f t="shared" ref="U162" si="44">SUM(U146:U161)</f>
        <v>0</v>
      </c>
      <c r="V162" s="11">
        <f t="shared" ref="V162" si="45">SUM(V146:V161)</f>
        <v>0</v>
      </c>
      <c r="W162" s="11">
        <f t="shared" ref="W162" si="46">SUM(W146:W161)</f>
        <v>0</v>
      </c>
      <c r="X162" s="11">
        <f t="shared" ref="X162" si="47">SUM(X146:X161)</f>
        <v>0</v>
      </c>
      <c r="Y162" s="11">
        <f t="shared" ref="Y162" si="48">SUM(Y146:Y161)</f>
        <v>537772.14</v>
      </c>
      <c r="Z162" s="11">
        <f t="shared" ref="Z162" si="49">SUM(Z146:Z161)</f>
        <v>53732.62999999999</v>
      </c>
      <c r="AA162" s="11">
        <f t="shared" ref="AA162" si="50">SUM(AA146:AA161)</f>
        <v>41524.230000000003</v>
      </c>
      <c r="AB162" s="11">
        <f t="shared" ref="AB162" si="51">SUM(AB146:AB161)</f>
        <v>633029</v>
      </c>
    </row>
    <row r="163" spans="1:31" s="12" customFormat="1" x14ac:dyDescent="0.25">
      <c r="A163" s="10"/>
      <c r="B163" s="10"/>
      <c r="C163" s="10" t="s">
        <v>119</v>
      </c>
      <c r="D163" s="10"/>
      <c r="E163" s="10"/>
      <c r="F163" s="10"/>
      <c r="G163" s="10"/>
      <c r="H163" s="10"/>
      <c r="I163" s="10"/>
      <c r="J163" s="11">
        <f>J162+J145</f>
        <v>18764</v>
      </c>
      <c r="K163" s="11"/>
      <c r="L163" s="11">
        <f t="shared" ref="L163" si="52">L162+L145</f>
        <v>1422969.69</v>
      </c>
      <c r="M163" s="11">
        <f t="shared" ref="M163" si="53">M162+M145</f>
        <v>91490.450000000012</v>
      </c>
      <c r="N163" s="11">
        <f t="shared" ref="N163" si="54">N162+N145</f>
        <v>73202.94</v>
      </c>
      <c r="O163" s="11">
        <f t="shared" ref="O163" si="55">O162+O145</f>
        <v>1587663.0799999998</v>
      </c>
      <c r="P163" s="11">
        <f t="shared" ref="P163" si="56">P162+P145</f>
        <v>112438.62</v>
      </c>
      <c r="Q163" s="11">
        <f t="shared" ref="Q163" si="57">Q162+Q145</f>
        <v>14911.6</v>
      </c>
      <c r="R163" s="11">
        <f t="shared" ref="R163" si="58">R162+R145</f>
        <v>8875.6999999999989</v>
      </c>
      <c r="S163" s="11">
        <f t="shared" ref="S163" si="59">S162+S145</f>
        <v>136225.91999999998</v>
      </c>
      <c r="T163" s="11">
        <f t="shared" ref="T163" si="60">T162+T145</f>
        <v>0</v>
      </c>
      <c r="U163" s="11">
        <f t="shared" ref="U163" si="61">U162+U145</f>
        <v>0</v>
      </c>
      <c r="V163" s="11">
        <f t="shared" ref="V163" si="62">V162+V145</f>
        <v>0</v>
      </c>
      <c r="W163" s="11">
        <f t="shared" ref="W163" si="63">W162+W145</f>
        <v>0</v>
      </c>
      <c r="X163" s="11">
        <f t="shared" ref="X163" si="64">X162+X145</f>
        <v>0</v>
      </c>
      <c r="Y163" s="11">
        <f t="shared" ref="Y163" si="65">Y162+Y145</f>
        <v>1535408.3099999998</v>
      </c>
      <c r="Z163" s="11">
        <f t="shared" ref="Z163" si="66">Z162+Z145</f>
        <v>106402.04999999999</v>
      </c>
      <c r="AA163" s="11">
        <f t="shared" ref="AA163" si="67">AA162+AA145</f>
        <v>82078.64</v>
      </c>
      <c r="AB163" s="11">
        <f t="shared" ref="AB163" si="68">AB162+AB145</f>
        <v>1723889</v>
      </c>
    </row>
    <row r="164" spans="1:31" ht="18" customHeight="1" x14ac:dyDescent="0.25"/>
    <row r="165" spans="1:31" ht="18" customHeight="1" x14ac:dyDescent="0.25"/>
    <row r="168" spans="1:31" ht="15.75" x14ac:dyDescent="0.25">
      <c r="E168" s="13" t="s">
        <v>120</v>
      </c>
      <c r="G168" s="14"/>
      <c r="H168" s="14"/>
      <c r="I168" s="14"/>
      <c r="J168" s="14"/>
      <c r="K168" s="14"/>
      <c r="L168" s="13" t="s">
        <v>122</v>
      </c>
      <c r="M168" s="13"/>
      <c r="O168" s="14"/>
      <c r="Q168" s="14"/>
      <c r="R168" s="13" t="s">
        <v>121</v>
      </c>
      <c r="T168" s="14"/>
      <c r="U168" s="14"/>
      <c r="W168" s="14"/>
      <c r="X168" s="14"/>
      <c r="Y168" s="13" t="s">
        <v>123</v>
      </c>
      <c r="Z168" s="14"/>
      <c r="AA168" s="14"/>
      <c r="AB168" s="14"/>
    </row>
    <row r="169" spans="1:31" ht="15.75" x14ac:dyDescent="0.25">
      <c r="E169" s="13" t="s">
        <v>124</v>
      </c>
      <c r="G169" s="14"/>
      <c r="H169" s="14"/>
      <c r="I169" s="14"/>
      <c r="J169" s="14"/>
      <c r="K169" s="14"/>
      <c r="L169" s="13" t="s">
        <v>124</v>
      </c>
      <c r="M169" s="13"/>
      <c r="O169" s="14"/>
      <c r="Q169" s="14"/>
      <c r="R169" s="13" t="s">
        <v>124</v>
      </c>
      <c r="T169" s="14"/>
      <c r="U169" s="14"/>
      <c r="W169" s="14"/>
      <c r="X169" s="14"/>
      <c r="Y169" s="13" t="s">
        <v>124</v>
      </c>
      <c r="Z169" s="14"/>
      <c r="AA169" s="14"/>
      <c r="AB169" s="14"/>
    </row>
    <row r="170" spans="1:31" ht="32.25" customHeight="1" x14ac:dyDescent="0.55000000000000004">
      <c r="A170" s="75" t="s">
        <v>0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1"/>
      <c r="AD170" s="1"/>
      <c r="AE170" s="1"/>
    </row>
    <row r="171" spans="1:31" ht="21.75" customHeight="1" x14ac:dyDescent="0.4">
      <c r="A171" s="76" t="s">
        <v>1680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2"/>
      <c r="AD171" s="2"/>
      <c r="AE171" s="2"/>
    </row>
    <row r="172" spans="1:31" s="5" customFormat="1" ht="20.25" customHeight="1" x14ac:dyDescent="0.35">
      <c r="A172" s="3" t="s">
        <v>1</v>
      </c>
      <c r="B172" s="4"/>
      <c r="C172" s="3"/>
      <c r="D172" s="3"/>
      <c r="F172" s="3" t="s">
        <v>737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s="7" customFormat="1" ht="90" x14ac:dyDescent="0.25">
      <c r="A173" s="6" t="s">
        <v>3</v>
      </c>
      <c r="B173" s="6" t="s">
        <v>4</v>
      </c>
      <c r="C173" s="6" t="s">
        <v>5</v>
      </c>
      <c r="D173" s="6" t="s">
        <v>6</v>
      </c>
      <c r="E173" s="6" t="s">
        <v>7</v>
      </c>
      <c r="F173" s="6" t="s">
        <v>8</v>
      </c>
      <c r="G173" s="6" t="s">
        <v>9</v>
      </c>
      <c r="H173" s="6" t="s">
        <v>10</v>
      </c>
      <c r="I173" s="6" t="s">
        <v>11</v>
      </c>
      <c r="J173" s="6" t="s">
        <v>12</v>
      </c>
      <c r="K173" s="6" t="s">
        <v>13</v>
      </c>
      <c r="L173" s="6" t="s">
        <v>14</v>
      </c>
      <c r="M173" s="6" t="s">
        <v>15</v>
      </c>
      <c r="N173" s="6" t="s">
        <v>16</v>
      </c>
      <c r="O173" s="6" t="s">
        <v>17</v>
      </c>
      <c r="P173" s="6" t="s">
        <v>18</v>
      </c>
      <c r="Q173" s="6" t="s">
        <v>19</v>
      </c>
      <c r="R173" s="6" t="s">
        <v>20</v>
      </c>
      <c r="S173" s="6" t="s">
        <v>21</v>
      </c>
      <c r="T173" s="6" t="s">
        <v>22</v>
      </c>
      <c r="U173" s="6" t="s">
        <v>23</v>
      </c>
      <c r="V173" s="6" t="s">
        <v>24</v>
      </c>
      <c r="W173" s="6" t="s">
        <v>25</v>
      </c>
      <c r="X173" s="6" t="s">
        <v>26</v>
      </c>
      <c r="Y173" s="6" t="s">
        <v>27</v>
      </c>
      <c r="Z173" s="6" t="s">
        <v>28</v>
      </c>
      <c r="AA173" s="6" t="s">
        <v>29</v>
      </c>
      <c r="AB173" s="6" t="s">
        <v>30</v>
      </c>
    </row>
    <row r="174" spans="1:31" s="15" customFormat="1" x14ac:dyDescent="0.25">
      <c r="A174" s="17">
        <v>1</v>
      </c>
      <c r="B174" s="17" t="s">
        <v>664</v>
      </c>
      <c r="C174" s="17" t="s">
        <v>665</v>
      </c>
      <c r="D174" s="17" t="s">
        <v>666</v>
      </c>
      <c r="E174" s="17" t="s">
        <v>667</v>
      </c>
      <c r="F174" s="17" t="s">
        <v>35</v>
      </c>
      <c r="G174" s="17" t="s">
        <v>668</v>
      </c>
      <c r="H174" s="17">
        <v>116657</v>
      </c>
      <c r="I174" s="17">
        <v>111537</v>
      </c>
      <c r="J174" s="17">
        <v>5120</v>
      </c>
      <c r="K174" s="17" t="s">
        <v>37</v>
      </c>
      <c r="L174" s="18">
        <v>239411.82</v>
      </c>
      <c r="M174" s="18">
        <v>9297.14</v>
      </c>
      <c r="N174" s="18">
        <v>9020.0400000000009</v>
      </c>
      <c r="O174" s="18">
        <v>257729</v>
      </c>
      <c r="P174" s="18">
        <v>27470.45</v>
      </c>
      <c r="Q174" s="18">
        <v>2340.5500000000002</v>
      </c>
      <c r="R174" s="18">
        <v>2304</v>
      </c>
      <c r="S174" s="18">
        <v>32115</v>
      </c>
      <c r="T174" s="18">
        <v>0</v>
      </c>
      <c r="U174" s="18">
        <v>137682.82</v>
      </c>
      <c r="V174" s="18">
        <v>9020.0400000000009</v>
      </c>
      <c r="W174" s="18">
        <v>9297.14</v>
      </c>
      <c r="X174" s="18">
        <v>156000</v>
      </c>
      <c r="Y174" s="18">
        <v>129199.45</v>
      </c>
      <c r="Z174" s="18">
        <v>2340.5500000000002</v>
      </c>
      <c r="AA174" s="18">
        <v>2304</v>
      </c>
      <c r="AB174" s="18">
        <v>133844</v>
      </c>
    </row>
    <row r="175" spans="1:31" s="15" customFormat="1" x14ac:dyDescent="0.25">
      <c r="A175" s="17">
        <v>2</v>
      </c>
      <c r="B175" s="17" t="s">
        <v>669</v>
      </c>
      <c r="C175" s="17" t="s">
        <v>665</v>
      </c>
      <c r="D175" s="17" t="s">
        <v>670</v>
      </c>
      <c r="E175" s="17" t="s">
        <v>671</v>
      </c>
      <c r="F175" s="17" t="s">
        <v>35</v>
      </c>
      <c r="G175" s="17" t="s">
        <v>144</v>
      </c>
      <c r="H175" s="17">
        <v>28392</v>
      </c>
      <c r="I175" s="17">
        <v>28392</v>
      </c>
      <c r="J175" s="17">
        <v>0</v>
      </c>
      <c r="K175" s="17" t="s">
        <v>59</v>
      </c>
      <c r="L175" s="18">
        <v>13736.81</v>
      </c>
      <c r="M175" s="18">
        <v>0</v>
      </c>
      <c r="N175" s="18">
        <v>1293.19</v>
      </c>
      <c r="O175" s="18">
        <v>15030</v>
      </c>
      <c r="P175" s="18">
        <v>824.96</v>
      </c>
      <c r="Q175" s="18">
        <v>134.04</v>
      </c>
      <c r="R175" s="18">
        <v>0</v>
      </c>
      <c r="S175" s="18">
        <v>959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18">
        <v>14561.77</v>
      </c>
      <c r="Z175" s="18">
        <v>1427.23</v>
      </c>
      <c r="AA175" s="18">
        <v>0</v>
      </c>
      <c r="AB175" s="18">
        <v>15989</v>
      </c>
    </row>
    <row r="176" spans="1:31" s="15" customFormat="1" x14ac:dyDescent="0.25">
      <c r="A176" s="17">
        <v>3</v>
      </c>
      <c r="B176" s="17" t="s">
        <v>672</v>
      </c>
      <c r="C176" s="17" t="s">
        <v>665</v>
      </c>
      <c r="D176" s="17" t="s">
        <v>673</v>
      </c>
      <c r="E176" s="17" t="s">
        <v>674</v>
      </c>
      <c r="F176" s="17" t="s">
        <v>35</v>
      </c>
      <c r="G176" s="17" t="s">
        <v>675</v>
      </c>
      <c r="H176" s="17">
        <v>3530</v>
      </c>
      <c r="I176" s="17">
        <v>3530</v>
      </c>
      <c r="J176" s="17">
        <v>0</v>
      </c>
      <c r="K176" s="17" t="s">
        <v>59</v>
      </c>
      <c r="L176" s="18">
        <v>7476.8</v>
      </c>
      <c r="M176" s="18">
        <v>0</v>
      </c>
      <c r="N176" s="18">
        <v>439.2</v>
      </c>
      <c r="O176" s="18">
        <v>7916</v>
      </c>
      <c r="P176" s="18">
        <v>632.78</v>
      </c>
      <c r="Q176" s="18">
        <v>72.22</v>
      </c>
      <c r="R176" s="18">
        <v>0</v>
      </c>
      <c r="S176" s="18">
        <v>705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18">
        <v>8109.58</v>
      </c>
      <c r="Z176" s="18">
        <v>511.42</v>
      </c>
      <c r="AA176" s="18">
        <v>0</v>
      </c>
      <c r="AB176" s="18">
        <v>8621</v>
      </c>
    </row>
    <row r="177" spans="1:28" s="15" customFormat="1" x14ac:dyDescent="0.25">
      <c r="A177" s="17">
        <v>4</v>
      </c>
      <c r="B177" s="17" t="s">
        <v>664</v>
      </c>
      <c r="C177" s="17" t="s">
        <v>665</v>
      </c>
      <c r="D177" s="17" t="s">
        <v>676</v>
      </c>
      <c r="E177" s="17" t="s">
        <v>677</v>
      </c>
      <c r="F177" s="17" t="s">
        <v>35</v>
      </c>
      <c r="G177" s="17" t="s">
        <v>45</v>
      </c>
      <c r="H177" s="17">
        <v>44077</v>
      </c>
      <c r="I177" s="17">
        <v>42206</v>
      </c>
      <c r="J177" s="17">
        <v>1871</v>
      </c>
      <c r="K177" s="17" t="s">
        <v>37</v>
      </c>
      <c r="L177" s="18">
        <v>183919.19</v>
      </c>
      <c r="M177" s="18">
        <v>7647.01</v>
      </c>
      <c r="N177" s="18">
        <v>7031.8</v>
      </c>
      <c r="O177" s="18">
        <v>198598</v>
      </c>
      <c r="P177" s="18">
        <v>10729.53</v>
      </c>
      <c r="Q177" s="18">
        <v>1878.52</v>
      </c>
      <c r="R177" s="18">
        <v>841.95</v>
      </c>
      <c r="S177" s="18">
        <v>13450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18">
        <v>194648.72</v>
      </c>
      <c r="Z177" s="18">
        <v>8910.32</v>
      </c>
      <c r="AA177" s="18">
        <v>8488.9599999999991</v>
      </c>
      <c r="AB177" s="18">
        <v>212048</v>
      </c>
    </row>
    <row r="178" spans="1:28" s="15" customFormat="1" x14ac:dyDescent="0.25">
      <c r="A178" s="17">
        <v>5</v>
      </c>
      <c r="B178" s="17" t="s">
        <v>669</v>
      </c>
      <c r="C178" s="17" t="s">
        <v>665</v>
      </c>
      <c r="D178" s="17" t="s">
        <v>678</v>
      </c>
      <c r="E178" s="17" t="s">
        <v>679</v>
      </c>
      <c r="F178" s="17" t="s">
        <v>35</v>
      </c>
      <c r="G178" s="17" t="s">
        <v>41</v>
      </c>
      <c r="H178" s="17">
        <v>87618</v>
      </c>
      <c r="I178" s="17">
        <v>83768</v>
      </c>
      <c r="J178" s="17">
        <v>3850</v>
      </c>
      <c r="K178" s="17" t="s">
        <v>37</v>
      </c>
      <c r="L178" s="18">
        <v>94678.51</v>
      </c>
      <c r="M178" s="18">
        <v>8016.77</v>
      </c>
      <c r="N178" s="18">
        <v>3478.72</v>
      </c>
      <c r="O178" s="18">
        <v>106174</v>
      </c>
      <c r="P178" s="18">
        <v>19799.54</v>
      </c>
      <c r="Q178" s="18">
        <v>928.96</v>
      </c>
      <c r="R178" s="18">
        <v>1732.5</v>
      </c>
      <c r="S178" s="18">
        <v>22461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18">
        <v>114478.05</v>
      </c>
      <c r="Z178" s="18">
        <v>4407.68</v>
      </c>
      <c r="AA178" s="18">
        <v>9749.27</v>
      </c>
      <c r="AB178" s="18">
        <v>128635</v>
      </c>
    </row>
    <row r="179" spans="1:28" s="15" customFormat="1" x14ac:dyDescent="0.25">
      <c r="A179" s="17">
        <v>6</v>
      </c>
      <c r="B179" s="17" t="s">
        <v>672</v>
      </c>
      <c r="C179" s="17" t="s">
        <v>665</v>
      </c>
      <c r="D179" s="17" t="s">
        <v>680</v>
      </c>
      <c r="E179" s="17" t="s">
        <v>681</v>
      </c>
      <c r="F179" s="17" t="s">
        <v>35</v>
      </c>
      <c r="G179" s="17" t="s">
        <v>682</v>
      </c>
      <c r="H179" s="17">
        <v>64999</v>
      </c>
      <c r="I179" s="17">
        <v>64999</v>
      </c>
      <c r="J179" s="17">
        <v>0</v>
      </c>
      <c r="K179" s="17" t="s">
        <v>59</v>
      </c>
      <c r="L179" s="18">
        <v>11673.33</v>
      </c>
      <c r="M179" s="18">
        <v>78.25</v>
      </c>
      <c r="N179" s="18">
        <v>1295.42</v>
      </c>
      <c r="O179" s="18">
        <v>13047</v>
      </c>
      <c r="P179" s="18">
        <v>549.70000000000005</v>
      </c>
      <c r="Q179" s="18">
        <v>115.3</v>
      </c>
      <c r="R179" s="18">
        <v>0</v>
      </c>
      <c r="S179" s="18">
        <v>665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18">
        <v>12223.03</v>
      </c>
      <c r="Z179" s="18">
        <v>1410.72</v>
      </c>
      <c r="AA179" s="18">
        <v>78.25</v>
      </c>
      <c r="AB179" s="18">
        <v>13712</v>
      </c>
    </row>
    <row r="180" spans="1:28" s="15" customFormat="1" x14ac:dyDescent="0.25">
      <c r="A180" s="17">
        <v>7</v>
      </c>
      <c r="B180" s="17" t="s">
        <v>683</v>
      </c>
      <c r="C180" s="17" t="s">
        <v>665</v>
      </c>
      <c r="D180" s="17" t="s">
        <v>684</v>
      </c>
      <c r="E180" s="17" t="s">
        <v>685</v>
      </c>
      <c r="F180" s="17" t="s">
        <v>35</v>
      </c>
      <c r="G180" s="17" t="s">
        <v>45</v>
      </c>
      <c r="H180" s="17">
        <v>162465</v>
      </c>
      <c r="I180" s="17">
        <v>160023</v>
      </c>
      <c r="J180" s="17">
        <v>2442</v>
      </c>
      <c r="K180" s="17" t="s">
        <v>37</v>
      </c>
      <c r="L180" s="18">
        <v>84747.45</v>
      </c>
      <c r="M180" s="18">
        <v>584.04999999999995</v>
      </c>
      <c r="N180" s="18">
        <v>5203.5</v>
      </c>
      <c r="O180" s="18">
        <v>90535</v>
      </c>
      <c r="P180" s="18">
        <v>13804.96</v>
      </c>
      <c r="Q180" s="18">
        <v>847.14</v>
      </c>
      <c r="R180" s="18">
        <v>1098.9000000000001</v>
      </c>
      <c r="S180" s="18">
        <v>15751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18">
        <v>98552.41</v>
      </c>
      <c r="Z180" s="18">
        <v>6050.64</v>
      </c>
      <c r="AA180" s="18">
        <v>1682.95</v>
      </c>
      <c r="AB180" s="18">
        <v>106286</v>
      </c>
    </row>
    <row r="181" spans="1:28" s="15" customFormat="1" x14ac:dyDescent="0.25">
      <c r="A181" s="17">
        <v>8</v>
      </c>
      <c r="B181" s="17" t="s">
        <v>664</v>
      </c>
      <c r="C181" s="17" t="s">
        <v>665</v>
      </c>
      <c r="D181" s="17" t="s">
        <v>686</v>
      </c>
      <c r="E181" s="17" t="s">
        <v>687</v>
      </c>
      <c r="F181" s="17" t="s">
        <v>35</v>
      </c>
      <c r="G181" s="17" t="s">
        <v>675</v>
      </c>
      <c r="H181" s="17">
        <v>264781</v>
      </c>
      <c r="I181" s="17">
        <v>261936</v>
      </c>
      <c r="J181" s="17">
        <v>2845</v>
      </c>
      <c r="K181" s="17" t="s">
        <v>37</v>
      </c>
      <c r="L181" s="18">
        <v>214404.73</v>
      </c>
      <c r="M181" s="18">
        <v>7586.42</v>
      </c>
      <c r="N181" s="18">
        <v>8361.85</v>
      </c>
      <c r="O181" s="18">
        <v>230353</v>
      </c>
      <c r="P181" s="18">
        <v>15874.7</v>
      </c>
      <c r="Q181" s="18">
        <v>2117.0500000000002</v>
      </c>
      <c r="R181" s="18">
        <v>1280.25</v>
      </c>
      <c r="S181" s="18">
        <v>19272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18">
        <v>230279.43</v>
      </c>
      <c r="Z181" s="18">
        <v>10478.9</v>
      </c>
      <c r="AA181" s="18">
        <v>8866.67</v>
      </c>
      <c r="AB181" s="18">
        <v>249625</v>
      </c>
    </row>
    <row r="182" spans="1:28" s="15" customFormat="1" x14ac:dyDescent="0.25">
      <c r="A182" s="17">
        <v>9</v>
      </c>
      <c r="B182" s="17" t="s">
        <v>683</v>
      </c>
      <c r="C182" s="17" t="s">
        <v>665</v>
      </c>
      <c r="D182" s="17" t="s">
        <v>688</v>
      </c>
      <c r="E182" s="17" t="s">
        <v>689</v>
      </c>
      <c r="F182" s="17" t="s">
        <v>35</v>
      </c>
      <c r="G182" s="17" t="s">
        <v>590</v>
      </c>
      <c r="H182" s="17">
        <v>31116</v>
      </c>
      <c r="I182" s="17">
        <v>30641</v>
      </c>
      <c r="J182" s="17">
        <v>475</v>
      </c>
      <c r="K182" s="17" t="s">
        <v>37</v>
      </c>
      <c r="L182" s="18">
        <v>61667.83</v>
      </c>
      <c r="M182" s="18">
        <v>3943.52</v>
      </c>
      <c r="N182" s="18">
        <v>6816.65</v>
      </c>
      <c r="O182" s="18">
        <v>72428</v>
      </c>
      <c r="P182" s="18">
        <v>2925.14</v>
      </c>
      <c r="Q182" s="18">
        <v>641.11</v>
      </c>
      <c r="R182" s="18">
        <v>213.75</v>
      </c>
      <c r="S182" s="18">
        <v>3780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18">
        <v>64592.97</v>
      </c>
      <c r="Z182" s="18">
        <v>7457.76</v>
      </c>
      <c r="AA182" s="18">
        <v>4157.2700000000004</v>
      </c>
      <c r="AB182" s="18">
        <v>76208</v>
      </c>
    </row>
    <row r="183" spans="1:28" s="15" customFormat="1" x14ac:dyDescent="0.25">
      <c r="A183" s="17">
        <v>10</v>
      </c>
      <c r="B183" s="17" t="s">
        <v>683</v>
      </c>
      <c r="C183" s="17" t="s">
        <v>665</v>
      </c>
      <c r="D183" s="17" t="s">
        <v>690</v>
      </c>
      <c r="E183" s="17" t="s">
        <v>691</v>
      </c>
      <c r="F183" s="17" t="s">
        <v>35</v>
      </c>
      <c r="G183" s="17" t="s">
        <v>264</v>
      </c>
      <c r="H183" s="17">
        <v>4115</v>
      </c>
      <c r="I183" s="17">
        <v>4115</v>
      </c>
      <c r="J183" s="17">
        <v>0</v>
      </c>
      <c r="K183" s="17" t="s">
        <v>37</v>
      </c>
      <c r="L183" s="18">
        <v>28816.71</v>
      </c>
      <c r="M183" s="18">
        <v>1254.8800000000001</v>
      </c>
      <c r="N183" s="18">
        <v>3594.41</v>
      </c>
      <c r="O183" s="18">
        <v>33666</v>
      </c>
      <c r="P183" s="18">
        <v>824.6</v>
      </c>
      <c r="Q183" s="18">
        <v>297.39999999999998</v>
      </c>
      <c r="R183" s="18">
        <v>0</v>
      </c>
      <c r="S183" s="18">
        <v>1122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18">
        <v>29641.31</v>
      </c>
      <c r="Z183" s="18">
        <v>3891.81</v>
      </c>
      <c r="AA183" s="18">
        <v>1254.8800000000001</v>
      </c>
      <c r="AB183" s="18">
        <v>34788</v>
      </c>
    </row>
    <row r="184" spans="1:28" s="15" customFormat="1" x14ac:dyDescent="0.25">
      <c r="A184" s="17">
        <v>11</v>
      </c>
      <c r="B184" s="17" t="s">
        <v>664</v>
      </c>
      <c r="C184" s="17" t="s">
        <v>665</v>
      </c>
      <c r="D184" s="17" t="s">
        <v>692</v>
      </c>
      <c r="E184" s="17" t="s">
        <v>693</v>
      </c>
      <c r="F184" s="17" t="s">
        <v>35</v>
      </c>
      <c r="G184" s="17" t="s">
        <v>264</v>
      </c>
      <c r="H184" s="17">
        <v>6235</v>
      </c>
      <c r="I184" s="17">
        <v>6067</v>
      </c>
      <c r="J184" s="17">
        <v>168</v>
      </c>
      <c r="K184" s="17" t="s">
        <v>37</v>
      </c>
      <c r="L184" s="18">
        <v>30914.34</v>
      </c>
      <c r="M184" s="18">
        <v>1451.52</v>
      </c>
      <c r="N184" s="18">
        <v>3295.14</v>
      </c>
      <c r="O184" s="18">
        <v>35661</v>
      </c>
      <c r="P184" s="18">
        <v>1664.94</v>
      </c>
      <c r="Q184" s="18">
        <v>316.45999999999998</v>
      </c>
      <c r="R184" s="18">
        <v>75.599999999999994</v>
      </c>
      <c r="S184" s="18">
        <v>2057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18">
        <v>32579.279999999999</v>
      </c>
      <c r="Z184" s="18">
        <v>3611.6</v>
      </c>
      <c r="AA184" s="18">
        <v>1527.12</v>
      </c>
      <c r="AB184" s="18">
        <v>37718</v>
      </c>
    </row>
    <row r="185" spans="1:28" s="15" customFormat="1" x14ac:dyDescent="0.25">
      <c r="A185" s="17">
        <v>12</v>
      </c>
      <c r="B185" s="17" t="s">
        <v>672</v>
      </c>
      <c r="C185" s="17" t="s">
        <v>665</v>
      </c>
      <c r="D185" s="17" t="s">
        <v>694</v>
      </c>
      <c r="E185" s="17" t="s">
        <v>695</v>
      </c>
      <c r="F185" s="17" t="s">
        <v>35</v>
      </c>
      <c r="G185" s="17" t="s">
        <v>610</v>
      </c>
      <c r="H185" s="17">
        <v>4270</v>
      </c>
      <c r="I185" s="17">
        <v>4270</v>
      </c>
      <c r="J185" s="17">
        <v>0</v>
      </c>
      <c r="K185" s="17" t="s">
        <v>37</v>
      </c>
      <c r="L185" s="18">
        <v>20431.22</v>
      </c>
      <c r="M185" s="18">
        <v>526.87</v>
      </c>
      <c r="N185" s="18">
        <v>2272.91</v>
      </c>
      <c r="O185" s="18">
        <v>23231</v>
      </c>
      <c r="P185" s="18">
        <v>852.85</v>
      </c>
      <c r="Q185" s="18">
        <v>206.15</v>
      </c>
      <c r="R185" s="18">
        <v>0</v>
      </c>
      <c r="S185" s="18">
        <v>1059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18">
        <v>21284.07</v>
      </c>
      <c r="Z185" s="18">
        <v>2479.06</v>
      </c>
      <c r="AA185" s="18">
        <v>526.87</v>
      </c>
      <c r="AB185" s="18">
        <v>24290</v>
      </c>
    </row>
    <row r="186" spans="1:28" s="15" customFormat="1" x14ac:dyDescent="0.25">
      <c r="A186" s="17">
        <v>13</v>
      </c>
      <c r="B186" s="17" t="s">
        <v>696</v>
      </c>
      <c r="C186" s="17" t="s">
        <v>665</v>
      </c>
      <c r="D186" s="17" t="s">
        <v>697</v>
      </c>
      <c r="E186" s="17" t="s">
        <v>698</v>
      </c>
      <c r="F186" s="17" t="s">
        <v>35</v>
      </c>
      <c r="G186" s="17" t="s">
        <v>699</v>
      </c>
      <c r="H186" s="17">
        <v>702</v>
      </c>
      <c r="I186" s="17">
        <v>702</v>
      </c>
      <c r="J186" s="17">
        <v>0</v>
      </c>
      <c r="K186" s="17" t="s">
        <v>37</v>
      </c>
      <c r="L186" s="18">
        <v>5757.43</v>
      </c>
      <c r="M186" s="18">
        <v>167.98</v>
      </c>
      <c r="N186" s="18">
        <v>566.59</v>
      </c>
      <c r="O186" s="18">
        <v>6492</v>
      </c>
      <c r="P186" s="18">
        <v>219.77</v>
      </c>
      <c r="Q186" s="18">
        <v>56.23</v>
      </c>
      <c r="R186" s="18">
        <v>0</v>
      </c>
      <c r="S186" s="18">
        <v>276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18">
        <v>5977.2</v>
      </c>
      <c r="Z186" s="18">
        <v>622.82000000000005</v>
      </c>
      <c r="AA186" s="18">
        <v>167.98</v>
      </c>
      <c r="AB186" s="18">
        <v>6768</v>
      </c>
    </row>
    <row r="187" spans="1:28" s="22" customFormat="1" x14ac:dyDescent="0.25">
      <c r="A187" s="19"/>
      <c r="B187" s="19"/>
      <c r="C187" s="10" t="s">
        <v>71</v>
      </c>
      <c r="D187" s="19"/>
      <c r="E187" s="19"/>
      <c r="F187" s="19"/>
      <c r="G187" s="19"/>
      <c r="H187" s="19"/>
      <c r="I187" s="19"/>
      <c r="J187" s="20">
        <f>SUM(J174:J186)</f>
        <v>16771</v>
      </c>
      <c r="K187" s="20"/>
      <c r="L187" s="20">
        <f t="shared" ref="L187:AB187" si="69">SUM(L174:L186)</f>
        <v>997636.16999999981</v>
      </c>
      <c r="M187" s="20">
        <f t="shared" si="69"/>
        <v>40554.409999999996</v>
      </c>
      <c r="N187" s="20">
        <f t="shared" si="69"/>
        <v>52669.42</v>
      </c>
      <c r="O187" s="20">
        <f t="shared" si="69"/>
        <v>1090860</v>
      </c>
      <c r="P187" s="20">
        <f t="shared" si="69"/>
        <v>96173.920000000013</v>
      </c>
      <c r="Q187" s="20">
        <f t="shared" si="69"/>
        <v>9951.1299999999992</v>
      </c>
      <c r="R187" s="20">
        <f t="shared" si="69"/>
        <v>7546.9500000000007</v>
      </c>
      <c r="S187" s="20">
        <f t="shared" si="69"/>
        <v>113672</v>
      </c>
      <c r="T187" s="20">
        <f t="shared" si="69"/>
        <v>0</v>
      </c>
      <c r="U187" s="20">
        <f t="shared" si="69"/>
        <v>137682.82</v>
      </c>
      <c r="V187" s="20">
        <f t="shared" si="69"/>
        <v>9020.0400000000009</v>
      </c>
      <c r="W187" s="20">
        <f t="shared" si="69"/>
        <v>9297.14</v>
      </c>
      <c r="X187" s="20">
        <f t="shared" si="69"/>
        <v>156000</v>
      </c>
      <c r="Y187" s="20">
        <f t="shared" si="69"/>
        <v>956127.2699999999</v>
      </c>
      <c r="Z187" s="20">
        <f t="shared" si="69"/>
        <v>53600.509999999995</v>
      </c>
      <c r="AA187" s="20">
        <f t="shared" si="69"/>
        <v>38804.22</v>
      </c>
      <c r="AB187" s="20">
        <f t="shared" si="69"/>
        <v>1048532</v>
      </c>
    </row>
    <row r="188" spans="1:28" s="15" customFormat="1" x14ac:dyDescent="0.25">
      <c r="A188" s="17">
        <v>1</v>
      </c>
      <c r="B188" s="17" t="s">
        <v>700</v>
      </c>
      <c r="C188" s="17" t="s">
        <v>665</v>
      </c>
      <c r="D188" s="17" t="s">
        <v>701</v>
      </c>
      <c r="E188" s="17" t="s">
        <v>702</v>
      </c>
      <c r="F188" s="17" t="s">
        <v>75</v>
      </c>
      <c r="G188" s="17" t="s">
        <v>76</v>
      </c>
      <c r="H188" s="17">
        <v>8863</v>
      </c>
      <c r="I188" s="17">
        <v>8639</v>
      </c>
      <c r="J188" s="17">
        <v>224</v>
      </c>
      <c r="K188" s="17" t="s">
        <v>37</v>
      </c>
      <c r="L188" s="18">
        <v>41756.53</v>
      </c>
      <c r="M188" s="18">
        <v>3171.69</v>
      </c>
      <c r="N188" s="18">
        <v>4592.78</v>
      </c>
      <c r="O188" s="18">
        <v>49521</v>
      </c>
      <c r="P188" s="18">
        <v>1864.15</v>
      </c>
      <c r="Q188" s="18">
        <v>440.79</v>
      </c>
      <c r="R188" s="18">
        <v>134.06</v>
      </c>
      <c r="S188" s="18">
        <v>2439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18">
        <v>43620.68</v>
      </c>
      <c r="Z188" s="18">
        <v>5033.57</v>
      </c>
      <c r="AA188" s="18">
        <v>3305.75</v>
      </c>
      <c r="AB188" s="18">
        <v>51960</v>
      </c>
    </row>
    <row r="189" spans="1:28" s="15" customFormat="1" x14ac:dyDescent="0.25">
      <c r="A189" s="17">
        <v>2</v>
      </c>
      <c r="B189" s="17" t="s">
        <v>700</v>
      </c>
      <c r="C189" s="17" t="s">
        <v>665</v>
      </c>
      <c r="D189" s="17" t="s">
        <v>703</v>
      </c>
      <c r="E189" s="17" t="s">
        <v>704</v>
      </c>
      <c r="F189" s="17" t="s">
        <v>75</v>
      </c>
      <c r="G189" s="17" t="s">
        <v>76</v>
      </c>
      <c r="H189" s="17">
        <v>51984</v>
      </c>
      <c r="I189" s="17">
        <v>51639</v>
      </c>
      <c r="J189" s="17">
        <v>345</v>
      </c>
      <c r="K189" s="17" t="s">
        <v>37</v>
      </c>
      <c r="L189" s="18">
        <v>51379.93</v>
      </c>
      <c r="M189" s="18">
        <v>4008.62</v>
      </c>
      <c r="N189" s="18">
        <v>5223.45</v>
      </c>
      <c r="O189" s="18">
        <v>60612</v>
      </c>
      <c r="P189" s="18">
        <v>2700.29</v>
      </c>
      <c r="Q189" s="18">
        <v>540.23</v>
      </c>
      <c r="R189" s="18">
        <v>206.48</v>
      </c>
      <c r="S189" s="18">
        <v>3447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18">
        <v>54080.22</v>
      </c>
      <c r="Z189" s="18">
        <v>5763.68</v>
      </c>
      <c r="AA189" s="18">
        <v>4215.1000000000004</v>
      </c>
      <c r="AB189" s="18">
        <v>64059</v>
      </c>
    </row>
    <row r="190" spans="1:28" s="15" customFormat="1" x14ac:dyDescent="0.25">
      <c r="A190" s="17">
        <v>3</v>
      </c>
      <c r="B190" s="17" t="s">
        <v>669</v>
      </c>
      <c r="C190" s="17" t="s">
        <v>665</v>
      </c>
      <c r="D190" s="17" t="s">
        <v>705</v>
      </c>
      <c r="E190" s="17" t="s">
        <v>706</v>
      </c>
      <c r="F190" s="17" t="s">
        <v>75</v>
      </c>
      <c r="G190" s="17" t="s">
        <v>76</v>
      </c>
      <c r="H190" s="17">
        <v>8645</v>
      </c>
      <c r="I190" s="17">
        <v>8639</v>
      </c>
      <c r="J190" s="17">
        <v>6</v>
      </c>
      <c r="K190" s="17" t="s">
        <v>37</v>
      </c>
      <c r="L190" s="18">
        <v>42862.99</v>
      </c>
      <c r="M190" s="18">
        <v>3457.45</v>
      </c>
      <c r="N190" s="18">
        <v>3343.56</v>
      </c>
      <c r="O190" s="18">
        <v>49664</v>
      </c>
      <c r="P190" s="18">
        <v>352.55</v>
      </c>
      <c r="Q190" s="18">
        <v>448.86</v>
      </c>
      <c r="R190" s="18">
        <v>3.59</v>
      </c>
      <c r="S190" s="18">
        <v>805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18">
        <v>43215.54</v>
      </c>
      <c r="Z190" s="18">
        <v>3792.42</v>
      </c>
      <c r="AA190" s="18">
        <v>3461.04</v>
      </c>
      <c r="AB190" s="18">
        <v>50469</v>
      </c>
    </row>
    <row r="191" spans="1:28" s="15" customFormat="1" x14ac:dyDescent="0.25">
      <c r="A191" s="17">
        <v>4</v>
      </c>
      <c r="B191" s="17" t="s">
        <v>700</v>
      </c>
      <c r="C191" s="17" t="s">
        <v>665</v>
      </c>
      <c r="D191" s="17" t="s">
        <v>707</v>
      </c>
      <c r="E191" s="17" t="s">
        <v>708</v>
      </c>
      <c r="F191" s="17" t="s">
        <v>75</v>
      </c>
      <c r="G191" s="17" t="s">
        <v>76</v>
      </c>
      <c r="H191" s="17">
        <v>4559</v>
      </c>
      <c r="I191" s="17">
        <v>4452</v>
      </c>
      <c r="J191" s="17">
        <v>107</v>
      </c>
      <c r="K191" s="17" t="s">
        <v>37</v>
      </c>
      <c r="L191" s="18">
        <v>19780.740000000002</v>
      </c>
      <c r="M191" s="18">
        <v>1341.56</v>
      </c>
      <c r="N191" s="18">
        <v>2030.7</v>
      </c>
      <c r="O191" s="18">
        <v>23153</v>
      </c>
      <c r="P191" s="18">
        <v>992.82</v>
      </c>
      <c r="Q191" s="18">
        <v>206.14</v>
      </c>
      <c r="R191" s="18">
        <v>64.040000000000006</v>
      </c>
      <c r="S191" s="18">
        <v>1263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18">
        <v>20773.560000000001</v>
      </c>
      <c r="Z191" s="18">
        <v>2236.84</v>
      </c>
      <c r="AA191" s="18">
        <v>1405.6</v>
      </c>
      <c r="AB191" s="18">
        <v>24416</v>
      </c>
    </row>
    <row r="192" spans="1:28" s="15" customFormat="1" x14ac:dyDescent="0.25">
      <c r="A192" s="17">
        <v>5</v>
      </c>
      <c r="B192" s="17" t="s">
        <v>700</v>
      </c>
      <c r="C192" s="17" t="s">
        <v>665</v>
      </c>
      <c r="D192" s="17" t="s">
        <v>709</v>
      </c>
      <c r="E192" s="17" t="s">
        <v>710</v>
      </c>
      <c r="F192" s="17" t="s">
        <v>75</v>
      </c>
      <c r="G192" s="17" t="s">
        <v>76</v>
      </c>
      <c r="H192" s="17">
        <v>3532</v>
      </c>
      <c r="I192" s="17">
        <v>3466</v>
      </c>
      <c r="J192" s="17">
        <v>66</v>
      </c>
      <c r="K192" s="17" t="s">
        <v>37</v>
      </c>
      <c r="L192" s="18">
        <v>14555.3</v>
      </c>
      <c r="M192" s="18">
        <v>865.04</v>
      </c>
      <c r="N192" s="18">
        <v>1470.66</v>
      </c>
      <c r="O192" s="18">
        <v>16891</v>
      </c>
      <c r="P192" s="18">
        <v>719.88</v>
      </c>
      <c r="Q192" s="18">
        <v>150.62</v>
      </c>
      <c r="R192" s="18">
        <v>39.5</v>
      </c>
      <c r="S192" s="18">
        <v>910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18">
        <v>15275.18</v>
      </c>
      <c r="Z192" s="18">
        <v>1621.28</v>
      </c>
      <c r="AA192" s="18">
        <v>904.54</v>
      </c>
      <c r="AB192" s="18">
        <v>17801</v>
      </c>
    </row>
    <row r="193" spans="1:28" s="15" customFormat="1" x14ac:dyDescent="0.25">
      <c r="A193" s="17">
        <v>6</v>
      </c>
      <c r="B193" s="17" t="s">
        <v>664</v>
      </c>
      <c r="C193" s="17" t="s">
        <v>665</v>
      </c>
      <c r="D193" s="17" t="s">
        <v>711</v>
      </c>
      <c r="E193" s="17" t="s">
        <v>712</v>
      </c>
      <c r="F193" s="17" t="s">
        <v>75</v>
      </c>
      <c r="G193" s="17" t="s">
        <v>76</v>
      </c>
      <c r="H193" s="17">
        <v>8167</v>
      </c>
      <c r="I193" s="17">
        <v>7798</v>
      </c>
      <c r="J193" s="17">
        <v>369</v>
      </c>
      <c r="K193" s="17" t="s">
        <v>37</v>
      </c>
      <c r="L193" s="18">
        <v>56465.279999999999</v>
      </c>
      <c r="M193" s="18">
        <v>4678.72</v>
      </c>
      <c r="N193" s="18">
        <v>5440</v>
      </c>
      <c r="O193" s="18">
        <v>66584</v>
      </c>
      <c r="P193" s="18">
        <v>2734.99</v>
      </c>
      <c r="Q193" s="18">
        <v>597.16</v>
      </c>
      <c r="R193" s="18">
        <v>220.85</v>
      </c>
      <c r="S193" s="18">
        <v>3553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18">
        <v>59200.27</v>
      </c>
      <c r="Z193" s="18">
        <v>6037.16</v>
      </c>
      <c r="AA193" s="18">
        <v>4899.57</v>
      </c>
      <c r="AB193" s="18">
        <v>70137</v>
      </c>
    </row>
    <row r="194" spans="1:28" s="15" customFormat="1" x14ac:dyDescent="0.25">
      <c r="A194" s="17">
        <v>7</v>
      </c>
      <c r="B194" s="17" t="s">
        <v>700</v>
      </c>
      <c r="C194" s="17" t="s">
        <v>665</v>
      </c>
      <c r="D194" s="17" t="s">
        <v>713</v>
      </c>
      <c r="E194" s="17" t="s">
        <v>714</v>
      </c>
      <c r="F194" s="17" t="s">
        <v>75</v>
      </c>
      <c r="G194" s="17" t="s">
        <v>76</v>
      </c>
      <c r="H194" s="17">
        <v>3501</v>
      </c>
      <c r="I194" s="17">
        <v>3456</v>
      </c>
      <c r="J194" s="17">
        <v>45</v>
      </c>
      <c r="K194" s="17" t="s">
        <v>37</v>
      </c>
      <c r="L194" s="18">
        <v>12027.51</v>
      </c>
      <c r="M194" s="18">
        <v>432.44</v>
      </c>
      <c r="N194" s="18">
        <v>1082.05</v>
      </c>
      <c r="O194" s="18">
        <v>13542</v>
      </c>
      <c r="P194" s="18">
        <v>705.89</v>
      </c>
      <c r="Q194" s="18">
        <v>121.18</v>
      </c>
      <c r="R194" s="18">
        <v>26.93</v>
      </c>
      <c r="S194" s="18">
        <v>854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18">
        <v>12733.4</v>
      </c>
      <c r="Z194" s="18">
        <v>1203.23</v>
      </c>
      <c r="AA194" s="18">
        <v>459.37</v>
      </c>
      <c r="AB194" s="18">
        <v>14396</v>
      </c>
    </row>
    <row r="195" spans="1:28" s="15" customFormat="1" x14ac:dyDescent="0.25">
      <c r="A195" s="17">
        <v>8</v>
      </c>
      <c r="B195" s="17" t="s">
        <v>683</v>
      </c>
      <c r="C195" s="17" t="s">
        <v>665</v>
      </c>
      <c r="D195" s="17" t="s">
        <v>715</v>
      </c>
      <c r="E195" s="17" t="s">
        <v>716</v>
      </c>
      <c r="F195" s="17" t="s">
        <v>75</v>
      </c>
      <c r="G195" s="17" t="s">
        <v>76</v>
      </c>
      <c r="H195" s="17">
        <v>5081</v>
      </c>
      <c r="I195" s="17">
        <v>4996</v>
      </c>
      <c r="J195" s="17">
        <v>85</v>
      </c>
      <c r="K195" s="17" t="s">
        <v>37</v>
      </c>
      <c r="L195" s="18">
        <v>21489.26</v>
      </c>
      <c r="M195" s="18">
        <v>1088.67</v>
      </c>
      <c r="N195" s="18">
        <v>2144.0700000000002</v>
      </c>
      <c r="O195" s="18">
        <v>24722</v>
      </c>
      <c r="P195" s="18">
        <v>1096.5899999999999</v>
      </c>
      <c r="Q195" s="18">
        <v>220.54</v>
      </c>
      <c r="R195" s="18">
        <v>50.87</v>
      </c>
      <c r="S195" s="18">
        <v>1368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18">
        <v>22585.85</v>
      </c>
      <c r="Z195" s="18">
        <v>2364.61</v>
      </c>
      <c r="AA195" s="18">
        <v>1139.54</v>
      </c>
      <c r="AB195" s="18">
        <v>26090</v>
      </c>
    </row>
    <row r="196" spans="1:28" s="15" customFormat="1" x14ac:dyDescent="0.25">
      <c r="A196" s="17">
        <v>9</v>
      </c>
      <c r="B196" s="17" t="s">
        <v>700</v>
      </c>
      <c r="C196" s="17" t="s">
        <v>665</v>
      </c>
      <c r="D196" s="17" t="s">
        <v>717</v>
      </c>
      <c r="E196" s="17" t="s">
        <v>718</v>
      </c>
      <c r="F196" s="17" t="s">
        <v>75</v>
      </c>
      <c r="G196" s="17" t="s">
        <v>76</v>
      </c>
      <c r="H196" s="17">
        <v>11813</v>
      </c>
      <c r="I196" s="17">
        <v>11723</v>
      </c>
      <c r="J196" s="17">
        <v>90</v>
      </c>
      <c r="K196" s="17" t="s">
        <v>37</v>
      </c>
      <c r="L196" s="18">
        <v>16481.66</v>
      </c>
      <c r="M196" s="18">
        <v>1043.02</v>
      </c>
      <c r="N196" s="18">
        <v>1680.32</v>
      </c>
      <c r="O196" s="18">
        <v>19205</v>
      </c>
      <c r="P196" s="18">
        <v>879.77</v>
      </c>
      <c r="Q196" s="18">
        <v>171.37</v>
      </c>
      <c r="R196" s="18">
        <v>53.86</v>
      </c>
      <c r="S196" s="18">
        <v>1105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18">
        <v>17361.43</v>
      </c>
      <c r="Z196" s="18">
        <v>1851.69</v>
      </c>
      <c r="AA196" s="18">
        <v>1096.8800000000001</v>
      </c>
      <c r="AB196" s="18">
        <v>20310</v>
      </c>
    </row>
    <row r="197" spans="1:28" s="15" customFormat="1" x14ac:dyDescent="0.25">
      <c r="A197" s="17">
        <v>10</v>
      </c>
      <c r="B197" s="17" t="s">
        <v>669</v>
      </c>
      <c r="C197" s="17" t="s">
        <v>665</v>
      </c>
      <c r="D197" s="17" t="s">
        <v>719</v>
      </c>
      <c r="E197" s="17" t="s">
        <v>720</v>
      </c>
      <c r="F197" s="17" t="s">
        <v>75</v>
      </c>
      <c r="G197" s="17" t="s">
        <v>76</v>
      </c>
      <c r="H197" s="17">
        <v>25179</v>
      </c>
      <c r="I197" s="17">
        <v>25131</v>
      </c>
      <c r="J197" s="17">
        <v>48</v>
      </c>
      <c r="K197" s="17" t="s">
        <v>37</v>
      </c>
      <c r="L197" s="18">
        <v>27606.42</v>
      </c>
      <c r="M197" s="18">
        <v>2056.87</v>
      </c>
      <c r="N197" s="18">
        <v>2693.71</v>
      </c>
      <c r="O197" s="18">
        <v>32357</v>
      </c>
      <c r="P197" s="18">
        <v>600.35</v>
      </c>
      <c r="Q197" s="18">
        <v>293.92</v>
      </c>
      <c r="R197" s="18">
        <v>28.73</v>
      </c>
      <c r="S197" s="18">
        <v>923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18">
        <v>28206.77</v>
      </c>
      <c r="Z197" s="18">
        <v>2987.63</v>
      </c>
      <c r="AA197" s="18">
        <v>2085.6</v>
      </c>
      <c r="AB197" s="18">
        <v>33280</v>
      </c>
    </row>
    <row r="198" spans="1:28" s="15" customFormat="1" x14ac:dyDescent="0.25">
      <c r="A198" s="17">
        <v>11</v>
      </c>
      <c r="B198" s="17" t="s">
        <v>664</v>
      </c>
      <c r="C198" s="17" t="s">
        <v>665</v>
      </c>
      <c r="D198" s="17" t="s">
        <v>721</v>
      </c>
      <c r="E198" s="17" t="s">
        <v>722</v>
      </c>
      <c r="F198" s="17" t="s">
        <v>75</v>
      </c>
      <c r="G198" s="17" t="s">
        <v>76</v>
      </c>
      <c r="H198" s="17">
        <v>2316</v>
      </c>
      <c r="I198" s="17">
        <v>2196</v>
      </c>
      <c r="J198" s="17">
        <v>120</v>
      </c>
      <c r="K198" s="17" t="s">
        <v>37</v>
      </c>
      <c r="L198" s="18">
        <v>21057.94</v>
      </c>
      <c r="M198" s="18">
        <v>1409.34</v>
      </c>
      <c r="N198" s="18">
        <v>2103.7199999999998</v>
      </c>
      <c r="O198" s="18">
        <v>24571</v>
      </c>
      <c r="P198" s="18">
        <v>1110.32</v>
      </c>
      <c r="Q198" s="18">
        <v>218.86</v>
      </c>
      <c r="R198" s="18">
        <v>71.819999999999993</v>
      </c>
      <c r="S198" s="18">
        <v>1401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18">
        <v>22168.26</v>
      </c>
      <c r="Z198" s="18">
        <v>2322.58</v>
      </c>
      <c r="AA198" s="18">
        <v>1481.16</v>
      </c>
      <c r="AB198" s="18">
        <v>25972</v>
      </c>
    </row>
    <row r="199" spans="1:28" s="15" customFormat="1" x14ac:dyDescent="0.25">
      <c r="A199" s="17">
        <v>12</v>
      </c>
      <c r="B199" s="17" t="s">
        <v>700</v>
      </c>
      <c r="C199" s="17" t="s">
        <v>665</v>
      </c>
      <c r="D199" s="17" t="s">
        <v>723</v>
      </c>
      <c r="E199" s="17" t="s">
        <v>724</v>
      </c>
      <c r="F199" s="17" t="s">
        <v>75</v>
      </c>
      <c r="G199" s="17" t="s">
        <v>76</v>
      </c>
      <c r="H199" s="17">
        <v>7443</v>
      </c>
      <c r="I199" s="17">
        <v>7348</v>
      </c>
      <c r="J199" s="17">
        <v>95</v>
      </c>
      <c r="K199" s="17" t="s">
        <v>37</v>
      </c>
      <c r="L199" s="18">
        <v>18033.22</v>
      </c>
      <c r="M199" s="18">
        <v>1181.1300000000001</v>
      </c>
      <c r="N199" s="18">
        <v>1921.65</v>
      </c>
      <c r="O199" s="18">
        <v>21136</v>
      </c>
      <c r="P199" s="18">
        <v>913.47</v>
      </c>
      <c r="Q199" s="18">
        <v>187.67</v>
      </c>
      <c r="R199" s="18">
        <v>56.86</v>
      </c>
      <c r="S199" s="18">
        <v>1158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18946.689999999999</v>
      </c>
      <c r="Z199" s="18">
        <v>2109.3200000000002</v>
      </c>
      <c r="AA199" s="18">
        <v>1237.99</v>
      </c>
      <c r="AB199" s="18">
        <v>22294</v>
      </c>
    </row>
    <row r="200" spans="1:28" s="15" customFormat="1" x14ac:dyDescent="0.25">
      <c r="A200" s="17">
        <v>13</v>
      </c>
      <c r="B200" s="17" t="s">
        <v>700</v>
      </c>
      <c r="C200" s="17" t="s">
        <v>665</v>
      </c>
      <c r="D200" s="17" t="s">
        <v>725</v>
      </c>
      <c r="E200" s="17" t="s">
        <v>726</v>
      </c>
      <c r="F200" s="17" t="s">
        <v>75</v>
      </c>
      <c r="G200" s="17" t="s">
        <v>727</v>
      </c>
      <c r="H200" s="17">
        <v>0</v>
      </c>
      <c r="I200" s="17">
        <v>0</v>
      </c>
      <c r="J200" s="17">
        <v>360</v>
      </c>
      <c r="K200" s="17" t="s">
        <v>107</v>
      </c>
      <c r="L200" s="18">
        <v>48590.7</v>
      </c>
      <c r="M200" s="18">
        <v>4197.42</v>
      </c>
      <c r="N200" s="18">
        <v>4786.88</v>
      </c>
      <c r="O200" s="18">
        <v>57575</v>
      </c>
      <c r="P200" s="18">
        <v>2519.2600000000002</v>
      </c>
      <c r="Q200" s="18">
        <v>515.28</v>
      </c>
      <c r="R200" s="18">
        <v>215.46</v>
      </c>
      <c r="S200" s="18">
        <v>3250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18">
        <v>51109.96</v>
      </c>
      <c r="Z200" s="18">
        <v>5302.16</v>
      </c>
      <c r="AA200" s="18">
        <v>4412.88</v>
      </c>
      <c r="AB200" s="18">
        <v>60825</v>
      </c>
    </row>
    <row r="201" spans="1:28" s="15" customFormat="1" x14ac:dyDescent="0.25">
      <c r="A201" s="17">
        <v>14</v>
      </c>
      <c r="B201" s="17" t="s">
        <v>669</v>
      </c>
      <c r="C201" s="17" t="s">
        <v>665</v>
      </c>
      <c r="D201" s="17" t="s">
        <v>728</v>
      </c>
      <c r="E201" s="17" t="s">
        <v>729</v>
      </c>
      <c r="F201" s="17" t="s">
        <v>75</v>
      </c>
      <c r="G201" s="17" t="s">
        <v>730</v>
      </c>
      <c r="H201" s="17">
        <v>0</v>
      </c>
      <c r="I201" s="17">
        <v>0</v>
      </c>
      <c r="J201" s="17">
        <v>360</v>
      </c>
      <c r="K201" s="17" t="s">
        <v>107</v>
      </c>
      <c r="L201" s="18">
        <v>46255.21</v>
      </c>
      <c r="M201" s="18">
        <v>3983.58</v>
      </c>
      <c r="N201" s="18">
        <v>4752.21</v>
      </c>
      <c r="O201" s="18">
        <v>54991</v>
      </c>
      <c r="P201" s="18">
        <v>2518.7600000000002</v>
      </c>
      <c r="Q201" s="18">
        <v>489.78</v>
      </c>
      <c r="R201" s="18">
        <v>215.46</v>
      </c>
      <c r="S201" s="18">
        <v>3224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48773.97</v>
      </c>
      <c r="Z201" s="18">
        <v>5241.99</v>
      </c>
      <c r="AA201" s="18">
        <v>4199.04</v>
      </c>
      <c r="AB201" s="18">
        <v>58215</v>
      </c>
    </row>
    <row r="202" spans="1:28" s="15" customFormat="1" x14ac:dyDescent="0.25">
      <c r="A202" s="17">
        <v>15</v>
      </c>
      <c r="B202" s="17" t="s">
        <v>683</v>
      </c>
      <c r="C202" s="17" t="s">
        <v>665</v>
      </c>
      <c r="D202" s="17" t="s">
        <v>731</v>
      </c>
      <c r="E202" s="17" t="s">
        <v>732</v>
      </c>
      <c r="F202" s="17" t="s">
        <v>75</v>
      </c>
      <c r="G202" s="17" t="s">
        <v>733</v>
      </c>
      <c r="H202" s="17">
        <v>0</v>
      </c>
      <c r="I202" s="17">
        <v>0</v>
      </c>
      <c r="J202" s="17">
        <v>360</v>
      </c>
      <c r="K202" s="17" t="s">
        <v>107</v>
      </c>
      <c r="L202" s="18">
        <v>50836.97</v>
      </c>
      <c r="M202" s="18">
        <v>4411.26</v>
      </c>
      <c r="N202" s="18">
        <v>5679.77</v>
      </c>
      <c r="O202" s="18">
        <v>60928</v>
      </c>
      <c r="P202" s="18">
        <v>2518.65</v>
      </c>
      <c r="Q202" s="18">
        <v>539.89</v>
      </c>
      <c r="R202" s="18">
        <v>215.46</v>
      </c>
      <c r="S202" s="18">
        <v>3274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18">
        <v>53355.62</v>
      </c>
      <c r="Z202" s="18">
        <v>6219.66</v>
      </c>
      <c r="AA202" s="18">
        <v>4626.72</v>
      </c>
      <c r="AB202" s="18">
        <v>64202</v>
      </c>
    </row>
    <row r="203" spans="1:28" s="15" customFormat="1" x14ac:dyDescent="0.25">
      <c r="A203" s="17">
        <v>16</v>
      </c>
      <c r="B203" s="17" t="s">
        <v>664</v>
      </c>
      <c r="C203" s="17" t="s">
        <v>665</v>
      </c>
      <c r="D203" s="17" t="s">
        <v>734</v>
      </c>
      <c r="E203" s="17" t="s">
        <v>735</v>
      </c>
      <c r="F203" s="17" t="s">
        <v>75</v>
      </c>
      <c r="G203" s="17" t="s">
        <v>736</v>
      </c>
      <c r="H203" s="17">
        <v>0</v>
      </c>
      <c r="I203" s="17">
        <v>0</v>
      </c>
      <c r="J203" s="17">
        <v>360</v>
      </c>
      <c r="K203" s="17" t="s">
        <v>107</v>
      </c>
      <c r="L203" s="18">
        <v>48592.480000000003</v>
      </c>
      <c r="M203" s="18">
        <v>4197.42</v>
      </c>
      <c r="N203" s="18">
        <v>4787.1000000000004</v>
      </c>
      <c r="O203" s="18">
        <v>57577</v>
      </c>
      <c r="P203" s="18">
        <v>2519.2399999999998</v>
      </c>
      <c r="Q203" s="18">
        <v>515.29999999999995</v>
      </c>
      <c r="R203" s="18">
        <v>215.46</v>
      </c>
      <c r="S203" s="18">
        <v>3250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18">
        <v>51111.72</v>
      </c>
      <c r="Z203" s="18">
        <v>5302.4</v>
      </c>
      <c r="AA203" s="18">
        <v>4412.88</v>
      </c>
      <c r="AB203" s="18">
        <v>60827</v>
      </c>
    </row>
    <row r="204" spans="1:28" s="12" customFormat="1" x14ac:dyDescent="0.25">
      <c r="A204" s="10"/>
      <c r="B204" s="10"/>
      <c r="C204" s="10" t="s">
        <v>71</v>
      </c>
      <c r="D204" s="10"/>
      <c r="E204" s="10"/>
      <c r="F204" s="10"/>
      <c r="G204" s="10"/>
      <c r="H204" s="10"/>
      <c r="I204" s="10"/>
      <c r="J204" s="11">
        <f>SUM(J188:J203)</f>
        <v>3040</v>
      </c>
      <c r="K204" s="11"/>
      <c r="L204" s="11">
        <f t="shared" ref="L204:AB204" si="70">SUM(L188:L203)</f>
        <v>537772.1399999999</v>
      </c>
      <c r="M204" s="11">
        <f t="shared" si="70"/>
        <v>41524.229999999996</v>
      </c>
      <c r="N204" s="11">
        <f t="shared" si="70"/>
        <v>53732.63</v>
      </c>
      <c r="O204" s="11">
        <f t="shared" si="70"/>
        <v>633029</v>
      </c>
      <c r="P204" s="11">
        <f t="shared" si="70"/>
        <v>24746.980000000003</v>
      </c>
      <c r="Q204" s="11">
        <f t="shared" si="70"/>
        <v>5657.59</v>
      </c>
      <c r="R204" s="11">
        <f t="shared" si="70"/>
        <v>1819.43</v>
      </c>
      <c r="S204" s="11">
        <f t="shared" si="70"/>
        <v>32224</v>
      </c>
      <c r="T204" s="11">
        <f t="shared" si="70"/>
        <v>0</v>
      </c>
      <c r="U204" s="11">
        <f t="shared" si="70"/>
        <v>0</v>
      </c>
      <c r="V204" s="11">
        <f t="shared" si="70"/>
        <v>0</v>
      </c>
      <c r="W204" s="11">
        <f t="shared" si="70"/>
        <v>0</v>
      </c>
      <c r="X204" s="11">
        <f t="shared" si="70"/>
        <v>0</v>
      </c>
      <c r="Y204" s="11">
        <f t="shared" si="70"/>
        <v>562519.12</v>
      </c>
      <c r="Z204" s="11">
        <f t="shared" si="70"/>
        <v>59390.219999999994</v>
      </c>
      <c r="AA204" s="11">
        <f t="shared" si="70"/>
        <v>43343.659999999996</v>
      </c>
      <c r="AB204" s="11">
        <f t="shared" si="70"/>
        <v>665253</v>
      </c>
    </row>
    <row r="205" spans="1:28" s="12" customFormat="1" x14ac:dyDescent="0.25">
      <c r="A205" s="10"/>
      <c r="B205" s="10"/>
      <c r="C205" s="10" t="s">
        <v>119</v>
      </c>
      <c r="D205" s="10"/>
      <c r="E205" s="10"/>
      <c r="F205" s="10"/>
      <c r="G205" s="10"/>
      <c r="H205" s="10"/>
      <c r="I205" s="10"/>
      <c r="J205" s="11">
        <f>J204+J187</f>
        <v>19811</v>
      </c>
      <c r="K205" s="11"/>
      <c r="L205" s="11">
        <f t="shared" ref="L205:AB205" si="71">L204+L187</f>
        <v>1535408.3099999996</v>
      </c>
      <c r="M205" s="11">
        <f t="shared" si="71"/>
        <v>82078.639999999985</v>
      </c>
      <c r="N205" s="11">
        <f t="shared" si="71"/>
        <v>106402.04999999999</v>
      </c>
      <c r="O205" s="11">
        <f t="shared" si="71"/>
        <v>1723889</v>
      </c>
      <c r="P205" s="11">
        <f t="shared" si="71"/>
        <v>120920.90000000002</v>
      </c>
      <c r="Q205" s="11">
        <f t="shared" si="71"/>
        <v>15608.72</v>
      </c>
      <c r="R205" s="11">
        <f t="shared" si="71"/>
        <v>9366.380000000001</v>
      </c>
      <c r="S205" s="11">
        <f t="shared" si="71"/>
        <v>145896</v>
      </c>
      <c r="T205" s="11">
        <f t="shared" si="71"/>
        <v>0</v>
      </c>
      <c r="U205" s="11">
        <f t="shared" si="71"/>
        <v>137682.82</v>
      </c>
      <c r="V205" s="11">
        <f t="shared" si="71"/>
        <v>9020.0400000000009</v>
      </c>
      <c r="W205" s="11">
        <f t="shared" si="71"/>
        <v>9297.14</v>
      </c>
      <c r="X205" s="11">
        <f t="shared" si="71"/>
        <v>156000</v>
      </c>
      <c r="Y205" s="11">
        <f t="shared" si="71"/>
        <v>1518646.39</v>
      </c>
      <c r="Z205" s="11">
        <f t="shared" si="71"/>
        <v>112990.72999999998</v>
      </c>
      <c r="AA205" s="11">
        <f t="shared" si="71"/>
        <v>82147.88</v>
      </c>
      <c r="AB205" s="11">
        <f t="shared" si="71"/>
        <v>1713785</v>
      </c>
    </row>
    <row r="206" spans="1:28" ht="18" customHeight="1" x14ac:dyDescent="0.25"/>
    <row r="207" spans="1:28" ht="18" customHeight="1" x14ac:dyDescent="0.25"/>
    <row r="210" spans="1:31" ht="15.75" x14ac:dyDescent="0.25">
      <c r="E210" s="13" t="s">
        <v>120</v>
      </c>
      <c r="G210" s="14"/>
      <c r="H210" s="14"/>
      <c r="I210" s="14"/>
      <c r="J210" s="14"/>
      <c r="K210" s="14"/>
      <c r="L210" s="13" t="s">
        <v>122</v>
      </c>
      <c r="M210" s="13"/>
      <c r="O210" s="14"/>
      <c r="Q210" s="14"/>
      <c r="R210" s="13" t="s">
        <v>121</v>
      </c>
      <c r="T210" s="14"/>
      <c r="U210" s="14"/>
      <c r="W210" s="14"/>
      <c r="X210" s="14"/>
      <c r="Y210" s="13" t="s">
        <v>123</v>
      </c>
      <c r="Z210" s="14"/>
      <c r="AA210" s="14"/>
      <c r="AB210" s="14"/>
    </row>
    <row r="211" spans="1:31" ht="15.75" x14ac:dyDescent="0.25">
      <c r="E211" s="13" t="s">
        <v>124</v>
      </c>
      <c r="G211" s="14"/>
      <c r="H211" s="14"/>
      <c r="I211" s="14"/>
      <c r="J211" s="14"/>
      <c r="K211" s="14"/>
      <c r="L211" s="13" t="s">
        <v>124</v>
      </c>
      <c r="M211" s="13"/>
      <c r="O211" s="14"/>
      <c r="Q211" s="14"/>
      <c r="R211" s="13" t="s">
        <v>124</v>
      </c>
      <c r="T211" s="14"/>
      <c r="U211" s="14"/>
      <c r="W211" s="14"/>
      <c r="X211" s="14"/>
      <c r="Y211" s="13" t="s">
        <v>124</v>
      </c>
      <c r="Z211" s="14"/>
      <c r="AA211" s="14"/>
      <c r="AB211" s="14"/>
    </row>
    <row r="213" spans="1:31" ht="32.25" customHeight="1" x14ac:dyDescent="0.55000000000000004">
      <c r="A213" s="75" t="s">
        <v>0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1"/>
      <c r="AD213" s="1"/>
      <c r="AE213" s="1"/>
    </row>
    <row r="214" spans="1:31" ht="21.75" customHeight="1" x14ac:dyDescent="0.4">
      <c r="A214" s="76" t="s">
        <v>1681</v>
      </c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2"/>
      <c r="AD214" s="2"/>
      <c r="AE214" s="2"/>
    </row>
    <row r="215" spans="1:31" s="5" customFormat="1" ht="20.25" customHeight="1" x14ac:dyDescent="0.35">
      <c r="A215" s="3" t="s">
        <v>1</v>
      </c>
      <c r="B215" s="4"/>
      <c r="C215" s="3"/>
      <c r="D215" s="3"/>
      <c r="F215" s="3" t="s">
        <v>737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s="7" customFormat="1" ht="90" x14ac:dyDescent="0.25">
      <c r="A216" s="6" t="s">
        <v>3</v>
      </c>
      <c r="B216" s="6" t="s">
        <v>4</v>
      </c>
      <c r="C216" s="6" t="s">
        <v>5</v>
      </c>
      <c r="D216" s="6" t="s">
        <v>6</v>
      </c>
      <c r="E216" s="6" t="s">
        <v>7</v>
      </c>
      <c r="F216" s="6" t="s">
        <v>8</v>
      </c>
      <c r="G216" s="6" t="s">
        <v>9</v>
      </c>
      <c r="H216" s="6" t="s">
        <v>10</v>
      </c>
      <c r="I216" s="6" t="s">
        <v>11</v>
      </c>
      <c r="J216" s="6" t="s">
        <v>12</v>
      </c>
      <c r="K216" s="6" t="s">
        <v>13</v>
      </c>
      <c r="L216" s="6" t="s">
        <v>14</v>
      </c>
      <c r="M216" s="6" t="s">
        <v>15</v>
      </c>
      <c r="N216" s="6" t="s">
        <v>16</v>
      </c>
      <c r="O216" s="6" t="s">
        <v>17</v>
      </c>
      <c r="P216" s="6" t="s">
        <v>18</v>
      </c>
      <c r="Q216" s="6" t="s">
        <v>19</v>
      </c>
      <c r="R216" s="6" t="s">
        <v>20</v>
      </c>
      <c r="S216" s="6" t="s">
        <v>21</v>
      </c>
      <c r="T216" s="6" t="s">
        <v>22</v>
      </c>
      <c r="U216" s="6" t="s">
        <v>23</v>
      </c>
      <c r="V216" s="6" t="s">
        <v>24</v>
      </c>
      <c r="W216" s="6" t="s">
        <v>25</v>
      </c>
      <c r="X216" s="6" t="s">
        <v>26</v>
      </c>
      <c r="Y216" s="6" t="s">
        <v>27</v>
      </c>
      <c r="Z216" s="6" t="s">
        <v>28</v>
      </c>
      <c r="AA216" s="6" t="s">
        <v>29</v>
      </c>
      <c r="AB216" s="6" t="s">
        <v>30</v>
      </c>
    </row>
    <row r="217" spans="1:31" s="15" customFormat="1" x14ac:dyDescent="0.25">
      <c r="A217" s="17">
        <v>1</v>
      </c>
      <c r="B217" s="17" t="s">
        <v>664</v>
      </c>
      <c r="C217" s="17" t="s">
        <v>665</v>
      </c>
      <c r="D217" s="17" t="s">
        <v>666</v>
      </c>
      <c r="E217" s="17" t="s">
        <v>667</v>
      </c>
      <c r="F217" s="17" t="s">
        <v>35</v>
      </c>
      <c r="G217" s="17" t="s">
        <v>668</v>
      </c>
      <c r="H217" s="17">
        <v>121637</v>
      </c>
      <c r="I217" s="17">
        <v>116657</v>
      </c>
      <c r="J217" s="17">
        <v>4980</v>
      </c>
      <c r="K217" s="17" t="s">
        <v>37</v>
      </c>
      <c r="L217" s="18">
        <v>129199.45</v>
      </c>
      <c r="M217" s="18">
        <v>2304</v>
      </c>
      <c r="N217" s="18">
        <v>2340.5500000000002</v>
      </c>
      <c r="O217" s="18">
        <v>133844</v>
      </c>
      <c r="P217" s="18">
        <v>26770.27</v>
      </c>
      <c r="Q217" s="18">
        <v>2640.73</v>
      </c>
      <c r="R217" s="18">
        <v>2241</v>
      </c>
      <c r="S217" s="18">
        <v>31652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18">
        <v>155969.72</v>
      </c>
      <c r="Z217" s="18">
        <v>4981.28</v>
      </c>
      <c r="AA217" s="18">
        <v>4545</v>
      </c>
      <c r="AB217" s="18">
        <v>165496</v>
      </c>
    </row>
    <row r="218" spans="1:31" s="15" customFormat="1" x14ac:dyDescent="0.25">
      <c r="A218" s="17">
        <v>2</v>
      </c>
      <c r="B218" s="17" t="s">
        <v>669</v>
      </c>
      <c r="C218" s="17" t="s">
        <v>665</v>
      </c>
      <c r="D218" s="17" t="s">
        <v>670</v>
      </c>
      <c r="E218" s="17" t="s">
        <v>671</v>
      </c>
      <c r="F218" s="17" t="s">
        <v>35</v>
      </c>
      <c r="G218" s="17" t="s">
        <v>144</v>
      </c>
      <c r="H218" s="17">
        <v>28392</v>
      </c>
      <c r="I218" s="17">
        <v>28392</v>
      </c>
      <c r="J218" s="17">
        <v>0</v>
      </c>
      <c r="K218" s="17" t="s">
        <v>59</v>
      </c>
      <c r="L218" s="18">
        <v>14561.77</v>
      </c>
      <c r="M218" s="18">
        <v>0</v>
      </c>
      <c r="N218" s="18">
        <v>1427.23</v>
      </c>
      <c r="O218" s="18">
        <v>15989</v>
      </c>
      <c r="P218" s="18">
        <v>825.38</v>
      </c>
      <c r="Q218" s="18">
        <v>146.62</v>
      </c>
      <c r="R218" s="18">
        <v>0</v>
      </c>
      <c r="S218" s="18">
        <v>972</v>
      </c>
      <c r="T218" s="18">
        <v>0</v>
      </c>
      <c r="U218" s="18">
        <v>0</v>
      </c>
      <c r="V218" s="18">
        <v>0</v>
      </c>
      <c r="W218" s="18">
        <v>0</v>
      </c>
      <c r="X218" s="18"/>
      <c r="Y218" s="18">
        <v>15387.15</v>
      </c>
      <c r="Z218" s="18">
        <v>1573.85</v>
      </c>
      <c r="AA218" s="18">
        <v>0</v>
      </c>
      <c r="AB218" s="18">
        <v>16961</v>
      </c>
    </row>
    <row r="219" spans="1:31" s="15" customFormat="1" x14ac:dyDescent="0.25">
      <c r="A219" s="17">
        <v>3</v>
      </c>
      <c r="B219" s="17" t="s">
        <v>672</v>
      </c>
      <c r="C219" s="17" t="s">
        <v>665</v>
      </c>
      <c r="D219" s="17" t="s">
        <v>673</v>
      </c>
      <c r="E219" s="17" t="s">
        <v>674</v>
      </c>
      <c r="F219" s="17" t="s">
        <v>35</v>
      </c>
      <c r="G219" s="17" t="s">
        <v>675</v>
      </c>
      <c r="H219" s="17">
        <v>3530</v>
      </c>
      <c r="I219" s="17">
        <v>3530</v>
      </c>
      <c r="J219" s="17">
        <v>0</v>
      </c>
      <c r="K219" s="17" t="s">
        <v>59</v>
      </c>
      <c r="L219" s="18">
        <v>8109.58</v>
      </c>
      <c r="M219" s="18">
        <v>0</v>
      </c>
      <c r="N219" s="18">
        <v>511.42</v>
      </c>
      <c r="O219" s="18">
        <v>8621</v>
      </c>
      <c r="P219" s="18">
        <v>632.16</v>
      </c>
      <c r="Q219" s="18">
        <v>80.84</v>
      </c>
      <c r="R219" s="18">
        <v>0</v>
      </c>
      <c r="S219" s="18">
        <v>713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8741.74</v>
      </c>
      <c r="Z219" s="18">
        <v>592.26</v>
      </c>
      <c r="AA219" s="18">
        <v>0</v>
      </c>
      <c r="AB219" s="18">
        <v>9334</v>
      </c>
    </row>
    <row r="220" spans="1:31" s="15" customFormat="1" x14ac:dyDescent="0.25">
      <c r="A220" s="17">
        <v>4</v>
      </c>
      <c r="B220" s="17" t="s">
        <v>664</v>
      </c>
      <c r="C220" s="17" t="s">
        <v>665</v>
      </c>
      <c r="D220" s="17" t="s">
        <v>676</v>
      </c>
      <c r="E220" s="17" t="s">
        <v>677</v>
      </c>
      <c r="F220" s="17" t="s">
        <v>35</v>
      </c>
      <c r="G220" s="17" t="s">
        <v>45</v>
      </c>
      <c r="H220" s="17">
        <v>45077</v>
      </c>
      <c r="I220" s="17">
        <v>44077</v>
      </c>
      <c r="J220" s="17">
        <v>1000</v>
      </c>
      <c r="K220" s="17" t="s">
        <v>37</v>
      </c>
      <c r="L220" s="18">
        <v>194648.72</v>
      </c>
      <c r="M220" s="18">
        <v>8488.9599999999991</v>
      </c>
      <c r="N220" s="18">
        <v>8910.32</v>
      </c>
      <c r="O220" s="18">
        <v>212048</v>
      </c>
      <c r="P220" s="18">
        <v>6374.91</v>
      </c>
      <c r="Q220" s="18">
        <v>2045.09</v>
      </c>
      <c r="R220" s="18">
        <v>450</v>
      </c>
      <c r="S220" s="18">
        <v>8870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201023.63</v>
      </c>
      <c r="Z220" s="18">
        <v>10955.41</v>
      </c>
      <c r="AA220" s="18">
        <v>8938.9599999999991</v>
      </c>
      <c r="AB220" s="18">
        <v>220918</v>
      </c>
    </row>
    <row r="221" spans="1:31" s="15" customFormat="1" x14ac:dyDescent="0.25">
      <c r="A221" s="17">
        <v>5</v>
      </c>
      <c r="B221" s="17" t="s">
        <v>669</v>
      </c>
      <c r="C221" s="17" t="s">
        <v>665</v>
      </c>
      <c r="D221" s="17" t="s">
        <v>678</v>
      </c>
      <c r="E221" s="17" t="s">
        <v>679</v>
      </c>
      <c r="F221" s="17" t="s">
        <v>35</v>
      </c>
      <c r="G221" s="17" t="s">
        <v>41</v>
      </c>
      <c r="H221" s="17">
        <v>92022</v>
      </c>
      <c r="I221" s="17">
        <v>87618</v>
      </c>
      <c r="J221" s="17">
        <v>4404</v>
      </c>
      <c r="K221" s="17" t="s">
        <v>37</v>
      </c>
      <c r="L221" s="18">
        <v>114478.05</v>
      </c>
      <c r="M221" s="18">
        <v>9749.27</v>
      </c>
      <c r="N221" s="18">
        <v>4407.68</v>
      </c>
      <c r="O221" s="18">
        <v>128635</v>
      </c>
      <c r="P221" s="18">
        <v>23120</v>
      </c>
      <c r="Q221" s="18">
        <v>1183.2</v>
      </c>
      <c r="R221" s="18">
        <v>1981.8</v>
      </c>
      <c r="S221" s="18">
        <v>26285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137598.04999999999</v>
      </c>
      <c r="Z221" s="18">
        <v>5590.88</v>
      </c>
      <c r="AA221" s="18">
        <v>11731.07</v>
      </c>
      <c r="AB221" s="18">
        <v>154920</v>
      </c>
    </row>
    <row r="222" spans="1:31" s="15" customFormat="1" x14ac:dyDescent="0.25">
      <c r="A222" s="17">
        <v>6</v>
      </c>
      <c r="B222" s="17" t="s">
        <v>672</v>
      </c>
      <c r="C222" s="17" t="s">
        <v>665</v>
      </c>
      <c r="D222" s="17" t="s">
        <v>680</v>
      </c>
      <c r="E222" s="17" t="s">
        <v>681</v>
      </c>
      <c r="F222" s="17" t="s">
        <v>35</v>
      </c>
      <c r="G222" s="17" t="s">
        <v>682</v>
      </c>
      <c r="H222" s="17">
        <v>64999</v>
      </c>
      <c r="I222" s="17">
        <v>64999</v>
      </c>
      <c r="J222" s="17">
        <v>0</v>
      </c>
      <c r="K222" s="17" t="s">
        <v>59</v>
      </c>
      <c r="L222" s="18">
        <v>12223.03</v>
      </c>
      <c r="M222" s="18">
        <v>78.25</v>
      </c>
      <c r="N222" s="18">
        <v>1410.72</v>
      </c>
      <c r="O222" s="18">
        <v>13712</v>
      </c>
      <c r="P222" s="18">
        <v>550.45000000000005</v>
      </c>
      <c r="Q222" s="18">
        <v>124.55</v>
      </c>
      <c r="R222" s="18">
        <v>0</v>
      </c>
      <c r="S222" s="18">
        <v>675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12773.48</v>
      </c>
      <c r="Z222" s="18">
        <v>1535.27</v>
      </c>
      <c r="AA222" s="18">
        <v>78.25</v>
      </c>
      <c r="AB222" s="18">
        <v>14387</v>
      </c>
    </row>
    <row r="223" spans="1:31" s="15" customFormat="1" x14ac:dyDescent="0.25">
      <c r="A223" s="17">
        <v>7</v>
      </c>
      <c r="B223" s="17" t="s">
        <v>683</v>
      </c>
      <c r="C223" s="17" t="s">
        <v>665</v>
      </c>
      <c r="D223" s="17" t="s">
        <v>684</v>
      </c>
      <c r="E223" s="17" t="s">
        <v>685</v>
      </c>
      <c r="F223" s="17" t="s">
        <v>35</v>
      </c>
      <c r="G223" s="17" t="s">
        <v>45</v>
      </c>
      <c r="H223" s="17">
        <v>163591</v>
      </c>
      <c r="I223" s="17">
        <v>162465</v>
      </c>
      <c r="J223" s="17">
        <v>1126</v>
      </c>
      <c r="K223" s="17" t="s">
        <v>37</v>
      </c>
      <c r="L223" s="18">
        <v>98552.41</v>
      </c>
      <c r="M223" s="18">
        <v>1682.95</v>
      </c>
      <c r="N223" s="18">
        <v>6050.64</v>
      </c>
      <c r="O223" s="18">
        <v>106286</v>
      </c>
      <c r="P223" s="18">
        <v>6565.08</v>
      </c>
      <c r="Q223" s="18">
        <v>966.22</v>
      </c>
      <c r="R223" s="18">
        <v>506.7</v>
      </c>
      <c r="S223" s="18">
        <v>8038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105117.49</v>
      </c>
      <c r="Z223" s="18">
        <v>7016.86</v>
      </c>
      <c r="AA223" s="18">
        <v>2189.65</v>
      </c>
      <c r="AB223" s="18">
        <v>114324</v>
      </c>
    </row>
    <row r="224" spans="1:31" s="15" customFormat="1" x14ac:dyDescent="0.25">
      <c r="A224" s="17">
        <v>8</v>
      </c>
      <c r="B224" s="17" t="s">
        <v>664</v>
      </c>
      <c r="C224" s="17" t="s">
        <v>665</v>
      </c>
      <c r="D224" s="17" t="s">
        <v>686</v>
      </c>
      <c r="E224" s="17" t="s">
        <v>687</v>
      </c>
      <c r="F224" s="17" t="s">
        <v>35</v>
      </c>
      <c r="G224" s="17" t="s">
        <v>675</v>
      </c>
      <c r="H224" s="17">
        <v>268602</v>
      </c>
      <c r="I224" s="17">
        <v>264781</v>
      </c>
      <c r="J224" s="17">
        <v>3821</v>
      </c>
      <c r="K224" s="17" t="s">
        <v>37</v>
      </c>
      <c r="L224" s="18">
        <v>230279.43</v>
      </c>
      <c r="M224" s="18">
        <v>8866.67</v>
      </c>
      <c r="N224" s="18">
        <v>10478.9</v>
      </c>
      <c r="O224" s="18">
        <v>249625</v>
      </c>
      <c r="P224" s="18">
        <v>20755.43</v>
      </c>
      <c r="Q224" s="18">
        <v>2391.12</v>
      </c>
      <c r="R224" s="18">
        <v>1719.45</v>
      </c>
      <c r="S224" s="18">
        <v>24866</v>
      </c>
      <c r="T224" s="18">
        <v>320</v>
      </c>
      <c r="U224" s="18">
        <v>0</v>
      </c>
      <c r="V224" s="18">
        <v>0</v>
      </c>
      <c r="W224" s="18">
        <v>0</v>
      </c>
      <c r="X224" s="18"/>
      <c r="Y224" s="18">
        <v>251034.86</v>
      </c>
      <c r="Z224" s="18">
        <v>12870.02</v>
      </c>
      <c r="AA224" s="18">
        <v>10586.12</v>
      </c>
      <c r="AB224" s="18">
        <v>274491</v>
      </c>
    </row>
    <row r="225" spans="1:28" s="15" customFormat="1" x14ac:dyDescent="0.25">
      <c r="A225" s="17">
        <v>9</v>
      </c>
      <c r="B225" s="17" t="s">
        <v>683</v>
      </c>
      <c r="C225" s="17" t="s">
        <v>665</v>
      </c>
      <c r="D225" s="17" t="s">
        <v>688</v>
      </c>
      <c r="E225" s="17" t="s">
        <v>689</v>
      </c>
      <c r="F225" s="17" t="s">
        <v>35</v>
      </c>
      <c r="G225" s="17" t="s">
        <v>590</v>
      </c>
      <c r="H225" s="17">
        <v>31604</v>
      </c>
      <c r="I225" s="17">
        <v>31116</v>
      </c>
      <c r="J225" s="17">
        <v>488</v>
      </c>
      <c r="K225" s="17" t="s">
        <v>37</v>
      </c>
      <c r="L225" s="18">
        <v>64592.97</v>
      </c>
      <c r="M225" s="18">
        <v>4157.2700000000004</v>
      </c>
      <c r="N225" s="18">
        <v>7457.76</v>
      </c>
      <c r="O225" s="18">
        <v>76208</v>
      </c>
      <c r="P225" s="18">
        <v>2989.63</v>
      </c>
      <c r="Q225" s="18">
        <v>695.77</v>
      </c>
      <c r="R225" s="18">
        <v>219.6</v>
      </c>
      <c r="S225" s="18">
        <v>3905</v>
      </c>
      <c r="T225" s="18">
        <v>0</v>
      </c>
      <c r="U225" s="18">
        <v>0</v>
      </c>
      <c r="V225" s="18">
        <v>0</v>
      </c>
      <c r="W225" s="18">
        <v>0</v>
      </c>
      <c r="X225" s="18"/>
      <c r="Y225" s="18">
        <v>67582.600000000006</v>
      </c>
      <c r="Z225" s="18">
        <v>8153.53</v>
      </c>
      <c r="AA225" s="18">
        <v>4376.87</v>
      </c>
      <c r="AB225" s="18">
        <v>80113</v>
      </c>
    </row>
    <row r="226" spans="1:28" s="15" customFormat="1" x14ac:dyDescent="0.25">
      <c r="A226" s="17">
        <v>10</v>
      </c>
      <c r="B226" s="17" t="s">
        <v>683</v>
      </c>
      <c r="C226" s="17" t="s">
        <v>665</v>
      </c>
      <c r="D226" s="17" t="s">
        <v>690</v>
      </c>
      <c r="E226" s="17" t="s">
        <v>691</v>
      </c>
      <c r="F226" s="17" t="s">
        <v>35</v>
      </c>
      <c r="G226" s="17" t="s">
        <v>264</v>
      </c>
      <c r="H226" s="17">
        <v>4155</v>
      </c>
      <c r="I226" s="17">
        <v>4115</v>
      </c>
      <c r="J226" s="17">
        <v>40</v>
      </c>
      <c r="K226" s="17" t="s">
        <v>37</v>
      </c>
      <c r="L226" s="18">
        <v>29641.31</v>
      </c>
      <c r="M226" s="18">
        <v>1254.8800000000001</v>
      </c>
      <c r="N226" s="18">
        <v>3891.81</v>
      </c>
      <c r="O226" s="18">
        <v>34788</v>
      </c>
      <c r="P226" s="18">
        <v>1024.5899999999999</v>
      </c>
      <c r="Q226" s="18">
        <v>315.41000000000003</v>
      </c>
      <c r="R226" s="18">
        <v>18</v>
      </c>
      <c r="S226" s="18">
        <v>1358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30665.9</v>
      </c>
      <c r="Z226" s="18">
        <v>4207.22</v>
      </c>
      <c r="AA226" s="18">
        <v>1272.8800000000001</v>
      </c>
      <c r="AB226" s="18">
        <v>36146</v>
      </c>
    </row>
    <row r="227" spans="1:28" s="15" customFormat="1" x14ac:dyDescent="0.25">
      <c r="A227" s="17">
        <v>11</v>
      </c>
      <c r="B227" s="17" t="s">
        <v>664</v>
      </c>
      <c r="C227" s="17" t="s">
        <v>665</v>
      </c>
      <c r="D227" s="17" t="s">
        <v>692</v>
      </c>
      <c r="E227" s="17" t="s">
        <v>693</v>
      </c>
      <c r="F227" s="17" t="s">
        <v>35</v>
      </c>
      <c r="G227" s="17" t="s">
        <v>264</v>
      </c>
      <c r="H227" s="17">
        <v>6312</v>
      </c>
      <c r="I227" s="17">
        <v>6235</v>
      </c>
      <c r="J227" s="17">
        <v>77</v>
      </c>
      <c r="K227" s="17" t="s">
        <v>37</v>
      </c>
      <c r="L227" s="18">
        <v>32579.279999999999</v>
      </c>
      <c r="M227" s="18">
        <v>1527.12</v>
      </c>
      <c r="N227" s="18">
        <v>3611.6</v>
      </c>
      <c r="O227" s="18">
        <v>37718</v>
      </c>
      <c r="P227" s="18">
        <v>1210.04</v>
      </c>
      <c r="Q227" s="18">
        <v>344.31</v>
      </c>
      <c r="R227" s="18">
        <v>34.65</v>
      </c>
      <c r="S227" s="18">
        <v>1589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33789.32</v>
      </c>
      <c r="Z227" s="18">
        <v>3955.91</v>
      </c>
      <c r="AA227" s="18">
        <v>1561.77</v>
      </c>
      <c r="AB227" s="18">
        <v>39307</v>
      </c>
    </row>
    <row r="228" spans="1:28" s="15" customFormat="1" x14ac:dyDescent="0.25">
      <c r="A228" s="17">
        <v>12</v>
      </c>
      <c r="B228" s="17" t="s">
        <v>672</v>
      </c>
      <c r="C228" s="17" t="s">
        <v>665</v>
      </c>
      <c r="D228" s="17" t="s">
        <v>694</v>
      </c>
      <c r="E228" s="17" t="s">
        <v>695</v>
      </c>
      <c r="F228" s="17" t="s">
        <v>35</v>
      </c>
      <c r="G228" s="17" t="s">
        <v>610</v>
      </c>
      <c r="H228" s="17">
        <v>4270</v>
      </c>
      <c r="I228" s="17">
        <v>4270</v>
      </c>
      <c r="J228" s="17">
        <v>0</v>
      </c>
      <c r="K228" s="17" t="s">
        <v>59</v>
      </c>
      <c r="L228" s="18">
        <v>21284.07</v>
      </c>
      <c r="M228" s="18">
        <v>526.87</v>
      </c>
      <c r="N228" s="18">
        <v>2479.06</v>
      </c>
      <c r="O228" s="18">
        <v>24290</v>
      </c>
      <c r="P228" s="18">
        <v>852.6</v>
      </c>
      <c r="Q228" s="18">
        <v>221.4</v>
      </c>
      <c r="R228" s="18">
        <v>0</v>
      </c>
      <c r="S228" s="18">
        <v>1074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18">
        <v>22136.67</v>
      </c>
      <c r="Z228" s="18">
        <v>2700.46</v>
      </c>
      <c r="AA228" s="18">
        <v>526.87</v>
      </c>
      <c r="AB228" s="18">
        <v>25364</v>
      </c>
    </row>
    <row r="229" spans="1:28" s="15" customFormat="1" x14ac:dyDescent="0.25">
      <c r="A229" s="17">
        <v>13</v>
      </c>
      <c r="B229" s="17" t="s">
        <v>696</v>
      </c>
      <c r="C229" s="17" t="s">
        <v>665</v>
      </c>
      <c r="D229" s="17" t="s">
        <v>697</v>
      </c>
      <c r="E229" s="17" t="s">
        <v>698</v>
      </c>
      <c r="F229" s="17" t="s">
        <v>35</v>
      </c>
      <c r="G229" s="17" t="s">
        <v>699</v>
      </c>
      <c r="H229" s="17">
        <v>738</v>
      </c>
      <c r="I229" s="17">
        <v>702</v>
      </c>
      <c r="J229" s="17">
        <v>36</v>
      </c>
      <c r="K229" s="17" t="s">
        <v>37</v>
      </c>
      <c r="L229" s="18">
        <v>5977.2</v>
      </c>
      <c r="M229" s="18">
        <v>167.98</v>
      </c>
      <c r="N229" s="18">
        <v>622.82000000000005</v>
      </c>
      <c r="O229" s="18">
        <v>6768</v>
      </c>
      <c r="P229" s="18">
        <v>730.32</v>
      </c>
      <c r="Q229" s="18">
        <v>62.48</v>
      </c>
      <c r="R229" s="18">
        <v>16.2</v>
      </c>
      <c r="S229" s="18">
        <v>809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6707.52</v>
      </c>
      <c r="Z229" s="18">
        <v>685.3</v>
      </c>
      <c r="AA229" s="18">
        <v>184.18</v>
      </c>
      <c r="AB229" s="18">
        <v>7577</v>
      </c>
    </row>
    <row r="230" spans="1:28" s="22" customForma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>
        <f>SUM(J217:J229)</f>
        <v>15972</v>
      </c>
      <c r="K230" s="19"/>
      <c r="L230" s="19">
        <f t="shared" ref="L230:AB230" si="72">SUM(L217:L229)</f>
        <v>956127.2699999999</v>
      </c>
      <c r="M230" s="19">
        <f t="shared" si="72"/>
        <v>38804.22</v>
      </c>
      <c r="N230" s="19">
        <f t="shared" si="72"/>
        <v>53600.509999999995</v>
      </c>
      <c r="O230" s="19">
        <f t="shared" si="72"/>
        <v>1048532</v>
      </c>
      <c r="P230" s="19">
        <f t="shared" si="72"/>
        <v>92400.86</v>
      </c>
      <c r="Q230" s="19">
        <f t="shared" si="72"/>
        <v>11217.739999999998</v>
      </c>
      <c r="R230" s="19">
        <f t="shared" si="72"/>
        <v>7187.4</v>
      </c>
      <c r="S230" s="19">
        <f t="shared" si="72"/>
        <v>110806</v>
      </c>
      <c r="T230" s="19">
        <f t="shared" si="72"/>
        <v>320</v>
      </c>
      <c r="U230" s="19">
        <f t="shared" si="72"/>
        <v>0</v>
      </c>
      <c r="V230" s="19">
        <f t="shared" si="72"/>
        <v>0</v>
      </c>
      <c r="W230" s="19">
        <f t="shared" si="72"/>
        <v>0</v>
      </c>
      <c r="X230" s="19">
        <f t="shared" si="72"/>
        <v>0</v>
      </c>
      <c r="Y230" s="19">
        <f t="shared" si="72"/>
        <v>1048528.13</v>
      </c>
      <c r="Z230" s="19">
        <f t="shared" si="72"/>
        <v>64818.250000000007</v>
      </c>
      <c r="AA230" s="19">
        <f t="shared" si="72"/>
        <v>45991.62</v>
      </c>
      <c r="AB230" s="19">
        <f t="shared" si="72"/>
        <v>1159338</v>
      </c>
    </row>
    <row r="231" spans="1:28" s="15" customFormat="1" x14ac:dyDescent="0.25">
      <c r="A231" s="17">
        <v>1</v>
      </c>
      <c r="B231" s="17" t="s">
        <v>700</v>
      </c>
      <c r="C231" s="17" t="s">
        <v>665</v>
      </c>
      <c r="D231" s="17" t="s">
        <v>701</v>
      </c>
      <c r="E231" s="17" t="s">
        <v>702</v>
      </c>
      <c r="F231" s="17" t="s">
        <v>75</v>
      </c>
      <c r="G231" s="17" t="s">
        <v>76</v>
      </c>
      <c r="H231" s="17">
        <v>9098</v>
      </c>
      <c r="I231" s="17">
        <v>8863</v>
      </c>
      <c r="J231" s="17">
        <v>235</v>
      </c>
      <c r="K231" s="17" t="s">
        <v>37</v>
      </c>
      <c r="L231" s="18">
        <v>43620.68</v>
      </c>
      <c r="M231" s="18">
        <v>3305.75</v>
      </c>
      <c r="N231" s="18">
        <v>5033.57</v>
      </c>
      <c r="O231" s="18">
        <v>51960</v>
      </c>
      <c r="P231" s="18">
        <v>1937.76</v>
      </c>
      <c r="Q231" s="18">
        <v>475.59</v>
      </c>
      <c r="R231" s="18">
        <v>140.65</v>
      </c>
      <c r="S231" s="18">
        <v>2554</v>
      </c>
      <c r="T231" s="18">
        <v>530</v>
      </c>
      <c r="U231" s="18">
        <v>0</v>
      </c>
      <c r="V231" s="18">
        <v>0</v>
      </c>
      <c r="W231" s="18">
        <v>0</v>
      </c>
      <c r="X231" s="18"/>
      <c r="Y231" s="18">
        <v>45558.44</v>
      </c>
      <c r="Z231" s="18">
        <v>5509.16</v>
      </c>
      <c r="AA231" s="18">
        <v>3446.4</v>
      </c>
      <c r="AB231" s="18">
        <v>54514</v>
      </c>
    </row>
    <row r="232" spans="1:28" s="15" customFormat="1" x14ac:dyDescent="0.25">
      <c r="A232" s="17">
        <v>2</v>
      </c>
      <c r="B232" s="17" t="s">
        <v>700</v>
      </c>
      <c r="C232" s="17" t="s">
        <v>665</v>
      </c>
      <c r="D232" s="17" t="s">
        <v>703</v>
      </c>
      <c r="E232" s="17" t="s">
        <v>704</v>
      </c>
      <c r="F232" s="17" t="s">
        <v>75</v>
      </c>
      <c r="G232" s="17" t="s">
        <v>76</v>
      </c>
      <c r="H232" s="17">
        <v>52386</v>
      </c>
      <c r="I232" s="17">
        <v>51984</v>
      </c>
      <c r="J232" s="17">
        <v>402</v>
      </c>
      <c r="K232" s="17" t="s">
        <v>37</v>
      </c>
      <c r="L232" s="18">
        <v>54080.22</v>
      </c>
      <c r="M232" s="18">
        <v>4215.1000000000004</v>
      </c>
      <c r="N232" s="18">
        <v>5763.68</v>
      </c>
      <c r="O232" s="18">
        <v>64059</v>
      </c>
      <c r="P232" s="18">
        <v>3141.58</v>
      </c>
      <c r="Q232" s="18">
        <v>588.82000000000005</v>
      </c>
      <c r="R232" s="18">
        <v>240.6</v>
      </c>
      <c r="S232" s="18">
        <v>3971</v>
      </c>
      <c r="T232" s="18">
        <v>1430</v>
      </c>
      <c r="U232" s="18">
        <v>0</v>
      </c>
      <c r="V232" s="18">
        <v>0</v>
      </c>
      <c r="W232" s="18">
        <v>0</v>
      </c>
      <c r="X232" s="18"/>
      <c r="Y232" s="18">
        <v>57221.8</v>
      </c>
      <c r="Z232" s="18">
        <v>6352.5</v>
      </c>
      <c r="AA232" s="18">
        <v>4455.7</v>
      </c>
      <c r="AB232" s="18">
        <v>68030</v>
      </c>
    </row>
    <row r="233" spans="1:28" s="15" customFormat="1" x14ac:dyDescent="0.25">
      <c r="A233" s="17">
        <v>3</v>
      </c>
      <c r="B233" s="17" t="s">
        <v>669</v>
      </c>
      <c r="C233" s="17" t="s">
        <v>665</v>
      </c>
      <c r="D233" s="17" t="s">
        <v>705</v>
      </c>
      <c r="E233" s="17" t="s">
        <v>706</v>
      </c>
      <c r="F233" s="17" t="s">
        <v>75</v>
      </c>
      <c r="G233" s="17" t="s">
        <v>76</v>
      </c>
      <c r="H233" s="17">
        <v>8655</v>
      </c>
      <c r="I233" s="17">
        <v>8645</v>
      </c>
      <c r="J233" s="17">
        <v>10</v>
      </c>
      <c r="K233" s="17" t="s">
        <v>37</v>
      </c>
      <c r="L233" s="18">
        <v>43215.54</v>
      </c>
      <c r="M233" s="18">
        <v>3461.04</v>
      </c>
      <c r="N233" s="18">
        <v>3792.42</v>
      </c>
      <c r="O233" s="18">
        <v>50469</v>
      </c>
      <c r="P233" s="18">
        <v>379.35</v>
      </c>
      <c r="Q233" s="18">
        <v>480.66</v>
      </c>
      <c r="R233" s="18">
        <v>5.99</v>
      </c>
      <c r="S233" s="18">
        <v>866</v>
      </c>
      <c r="T233" s="18">
        <v>3530</v>
      </c>
      <c r="U233" s="18">
        <v>0</v>
      </c>
      <c r="V233" s="18">
        <v>0</v>
      </c>
      <c r="W233" s="18">
        <v>0</v>
      </c>
      <c r="X233" s="18"/>
      <c r="Y233" s="18">
        <v>43594.89</v>
      </c>
      <c r="Z233" s="18">
        <v>4273.08</v>
      </c>
      <c r="AA233" s="18">
        <v>3467.03</v>
      </c>
      <c r="AB233" s="18">
        <v>51335</v>
      </c>
    </row>
    <row r="234" spans="1:28" s="15" customFormat="1" x14ac:dyDescent="0.25">
      <c r="A234" s="17">
        <v>4</v>
      </c>
      <c r="B234" s="17" t="s">
        <v>700</v>
      </c>
      <c r="C234" s="17" t="s">
        <v>665</v>
      </c>
      <c r="D234" s="17" t="s">
        <v>707</v>
      </c>
      <c r="E234" s="17" t="s">
        <v>708</v>
      </c>
      <c r="F234" s="17" t="s">
        <v>75</v>
      </c>
      <c r="G234" s="17" t="s">
        <v>76</v>
      </c>
      <c r="H234" s="17">
        <v>4657</v>
      </c>
      <c r="I234" s="17">
        <v>4559</v>
      </c>
      <c r="J234" s="17">
        <v>98</v>
      </c>
      <c r="K234" s="17" t="s">
        <v>37</v>
      </c>
      <c r="L234" s="18">
        <v>20773.560000000001</v>
      </c>
      <c r="M234" s="18">
        <v>1405.6</v>
      </c>
      <c r="N234" s="18">
        <v>2236.84</v>
      </c>
      <c r="O234" s="18">
        <v>24416</v>
      </c>
      <c r="P234" s="18">
        <v>933.1</v>
      </c>
      <c r="Q234" s="18">
        <v>224.25</v>
      </c>
      <c r="R234" s="18">
        <v>58.65</v>
      </c>
      <c r="S234" s="18">
        <v>1216</v>
      </c>
      <c r="T234" s="18">
        <v>250</v>
      </c>
      <c r="U234" s="18">
        <v>0</v>
      </c>
      <c r="V234" s="18">
        <v>0</v>
      </c>
      <c r="W234" s="18">
        <v>0</v>
      </c>
      <c r="X234" s="18"/>
      <c r="Y234" s="18">
        <v>21706.66</v>
      </c>
      <c r="Z234" s="18">
        <v>2461.09</v>
      </c>
      <c r="AA234" s="18">
        <v>1464.25</v>
      </c>
      <c r="AB234" s="18">
        <v>25632</v>
      </c>
    </row>
    <row r="235" spans="1:28" s="15" customFormat="1" x14ac:dyDescent="0.25">
      <c r="A235" s="17">
        <v>5</v>
      </c>
      <c r="B235" s="17" t="s">
        <v>700</v>
      </c>
      <c r="C235" s="17" t="s">
        <v>665</v>
      </c>
      <c r="D235" s="17" t="s">
        <v>709</v>
      </c>
      <c r="E235" s="17" t="s">
        <v>710</v>
      </c>
      <c r="F235" s="17" t="s">
        <v>75</v>
      </c>
      <c r="G235" s="17" t="s">
        <v>76</v>
      </c>
      <c r="H235" s="17">
        <v>3579</v>
      </c>
      <c r="I235" s="17">
        <v>3532</v>
      </c>
      <c r="J235" s="17">
        <v>47</v>
      </c>
      <c r="K235" s="17" t="s">
        <v>37</v>
      </c>
      <c r="L235" s="18">
        <v>15275.18</v>
      </c>
      <c r="M235" s="18">
        <v>904.54</v>
      </c>
      <c r="N235" s="18">
        <v>1621.28</v>
      </c>
      <c r="O235" s="18">
        <v>17801</v>
      </c>
      <c r="P235" s="18">
        <v>594.23</v>
      </c>
      <c r="Q235" s="18">
        <v>163.63999999999999</v>
      </c>
      <c r="R235" s="18">
        <v>28.13</v>
      </c>
      <c r="S235" s="18">
        <v>786</v>
      </c>
      <c r="T235" s="18">
        <v>190</v>
      </c>
      <c r="U235" s="18">
        <v>0</v>
      </c>
      <c r="V235" s="18">
        <v>0</v>
      </c>
      <c r="W235" s="18">
        <v>0</v>
      </c>
      <c r="X235" s="18"/>
      <c r="Y235" s="18">
        <v>15869.41</v>
      </c>
      <c r="Z235" s="18">
        <v>1784.92</v>
      </c>
      <c r="AA235" s="18">
        <v>932.67</v>
      </c>
      <c r="AB235" s="18">
        <v>18587</v>
      </c>
    </row>
    <row r="236" spans="1:28" s="15" customFormat="1" x14ac:dyDescent="0.25">
      <c r="A236" s="17">
        <v>6</v>
      </c>
      <c r="B236" s="17" t="s">
        <v>664</v>
      </c>
      <c r="C236" s="17" t="s">
        <v>665</v>
      </c>
      <c r="D236" s="17" t="s">
        <v>711</v>
      </c>
      <c r="E236" s="17" t="s">
        <v>712</v>
      </c>
      <c r="F236" s="17" t="s">
        <v>75</v>
      </c>
      <c r="G236" s="17" t="s">
        <v>76</v>
      </c>
      <c r="H236" s="17">
        <v>8476</v>
      </c>
      <c r="I236" s="17">
        <v>8167</v>
      </c>
      <c r="J236" s="17">
        <v>309</v>
      </c>
      <c r="K236" s="17" t="s">
        <v>37</v>
      </c>
      <c r="L236" s="18">
        <v>59200.27</v>
      </c>
      <c r="M236" s="18">
        <v>4899.57</v>
      </c>
      <c r="N236" s="18">
        <v>6037.16</v>
      </c>
      <c r="O236" s="18">
        <v>70137</v>
      </c>
      <c r="P236" s="18">
        <v>2336.4899999999998</v>
      </c>
      <c r="Q236" s="18">
        <v>648.57000000000005</v>
      </c>
      <c r="R236" s="18">
        <v>184.94</v>
      </c>
      <c r="S236" s="18">
        <v>3170</v>
      </c>
      <c r="T236" s="18">
        <v>2730</v>
      </c>
      <c r="U236" s="18">
        <v>0</v>
      </c>
      <c r="V236" s="18">
        <v>0</v>
      </c>
      <c r="W236" s="18">
        <v>0</v>
      </c>
      <c r="X236" s="18"/>
      <c r="Y236" s="18">
        <v>61536.76</v>
      </c>
      <c r="Z236" s="18">
        <v>6685.73</v>
      </c>
      <c r="AA236" s="18">
        <v>5084.51</v>
      </c>
      <c r="AB236" s="18">
        <v>73307</v>
      </c>
    </row>
    <row r="237" spans="1:28" s="15" customFormat="1" x14ac:dyDescent="0.25">
      <c r="A237" s="17">
        <v>7</v>
      </c>
      <c r="B237" s="17" t="s">
        <v>700</v>
      </c>
      <c r="C237" s="17" t="s">
        <v>665</v>
      </c>
      <c r="D237" s="17" t="s">
        <v>713</v>
      </c>
      <c r="E237" s="17" t="s">
        <v>714</v>
      </c>
      <c r="F237" s="17" t="s">
        <v>75</v>
      </c>
      <c r="G237" s="17" t="s">
        <v>76</v>
      </c>
      <c r="H237" s="17">
        <v>3529</v>
      </c>
      <c r="I237" s="17">
        <v>3501</v>
      </c>
      <c r="J237" s="17">
        <v>28</v>
      </c>
      <c r="K237" s="17" t="s">
        <v>37</v>
      </c>
      <c r="L237" s="18">
        <v>12733.4</v>
      </c>
      <c r="M237" s="18">
        <v>459.37</v>
      </c>
      <c r="N237" s="18">
        <v>1203.23</v>
      </c>
      <c r="O237" s="18">
        <v>14396</v>
      </c>
      <c r="P237" s="18">
        <v>592.34</v>
      </c>
      <c r="Q237" s="18">
        <v>132.9</v>
      </c>
      <c r="R237" s="18">
        <v>16.760000000000002</v>
      </c>
      <c r="S237" s="18">
        <v>742</v>
      </c>
      <c r="T237" s="18">
        <v>10</v>
      </c>
      <c r="U237" s="18">
        <v>0</v>
      </c>
      <c r="V237" s="18">
        <v>0</v>
      </c>
      <c r="W237" s="18">
        <v>0</v>
      </c>
      <c r="X237" s="18"/>
      <c r="Y237" s="18">
        <v>13325.74</v>
      </c>
      <c r="Z237" s="18">
        <v>1336.13</v>
      </c>
      <c r="AA237" s="18">
        <v>476.13</v>
      </c>
      <c r="AB237" s="18">
        <v>15138</v>
      </c>
    </row>
    <row r="238" spans="1:28" s="15" customFormat="1" x14ac:dyDescent="0.25">
      <c r="A238" s="17">
        <v>8</v>
      </c>
      <c r="B238" s="17" t="s">
        <v>683</v>
      </c>
      <c r="C238" s="17" t="s">
        <v>665</v>
      </c>
      <c r="D238" s="17" t="s">
        <v>715</v>
      </c>
      <c r="E238" s="17" t="s">
        <v>716</v>
      </c>
      <c r="F238" s="17" t="s">
        <v>75</v>
      </c>
      <c r="G238" s="17" t="s">
        <v>76</v>
      </c>
      <c r="H238" s="17">
        <v>5159</v>
      </c>
      <c r="I238" s="17">
        <v>5081</v>
      </c>
      <c r="J238" s="17">
        <v>78</v>
      </c>
      <c r="K238" s="17" t="s">
        <v>37</v>
      </c>
      <c r="L238" s="18">
        <v>22585.85</v>
      </c>
      <c r="M238" s="18">
        <v>1139.54</v>
      </c>
      <c r="N238" s="18">
        <v>2364.61</v>
      </c>
      <c r="O238" s="18">
        <v>26090</v>
      </c>
      <c r="P238" s="18">
        <v>1049.51</v>
      </c>
      <c r="Q238" s="18">
        <v>239.81</v>
      </c>
      <c r="R238" s="18">
        <v>46.68</v>
      </c>
      <c r="S238" s="18">
        <v>1336</v>
      </c>
      <c r="T238" s="18">
        <v>420</v>
      </c>
      <c r="U238" s="18">
        <v>0</v>
      </c>
      <c r="V238" s="18">
        <v>0</v>
      </c>
      <c r="W238" s="18">
        <v>0</v>
      </c>
      <c r="X238" s="18"/>
      <c r="Y238" s="18">
        <v>23635.360000000001</v>
      </c>
      <c r="Z238" s="18">
        <v>2604.42</v>
      </c>
      <c r="AA238" s="18">
        <v>1186.22</v>
      </c>
      <c r="AB238" s="18">
        <v>27426</v>
      </c>
    </row>
    <row r="239" spans="1:28" s="15" customFormat="1" x14ac:dyDescent="0.25">
      <c r="A239" s="17">
        <v>9</v>
      </c>
      <c r="B239" s="17" t="s">
        <v>700</v>
      </c>
      <c r="C239" s="17" t="s">
        <v>665</v>
      </c>
      <c r="D239" s="17" t="s">
        <v>717</v>
      </c>
      <c r="E239" s="17" t="s">
        <v>718</v>
      </c>
      <c r="F239" s="17" t="s">
        <v>75</v>
      </c>
      <c r="G239" s="17" t="s">
        <v>76</v>
      </c>
      <c r="H239" s="17">
        <v>11888</v>
      </c>
      <c r="I239" s="17">
        <v>11813</v>
      </c>
      <c r="J239" s="17">
        <v>75</v>
      </c>
      <c r="K239" s="17" t="s">
        <v>37</v>
      </c>
      <c r="L239" s="18">
        <v>17361.43</v>
      </c>
      <c r="M239" s="18">
        <v>1096.8800000000001</v>
      </c>
      <c r="N239" s="18">
        <v>1851.69</v>
      </c>
      <c r="O239" s="18">
        <v>20310</v>
      </c>
      <c r="P239" s="18">
        <v>779.73</v>
      </c>
      <c r="Q239" s="18">
        <v>186.38</v>
      </c>
      <c r="R239" s="18">
        <v>44.89</v>
      </c>
      <c r="S239" s="18">
        <v>1011</v>
      </c>
      <c r="T239" s="18">
        <v>260</v>
      </c>
      <c r="U239" s="18">
        <v>0</v>
      </c>
      <c r="V239" s="18">
        <v>0</v>
      </c>
      <c r="W239" s="18">
        <v>0</v>
      </c>
      <c r="X239" s="18"/>
      <c r="Y239" s="18">
        <v>18141.16</v>
      </c>
      <c r="Z239" s="18">
        <v>2038.07</v>
      </c>
      <c r="AA239" s="18">
        <v>1141.77</v>
      </c>
      <c r="AB239" s="18">
        <v>21321</v>
      </c>
    </row>
    <row r="240" spans="1:28" s="15" customFormat="1" x14ac:dyDescent="0.25">
      <c r="A240" s="17">
        <v>10</v>
      </c>
      <c r="B240" s="17" t="s">
        <v>669</v>
      </c>
      <c r="C240" s="17" t="s">
        <v>665</v>
      </c>
      <c r="D240" s="17" t="s">
        <v>719</v>
      </c>
      <c r="E240" s="17" t="s">
        <v>720</v>
      </c>
      <c r="F240" s="17" t="s">
        <v>75</v>
      </c>
      <c r="G240" s="17" t="s">
        <v>76</v>
      </c>
      <c r="H240" s="17">
        <v>25190</v>
      </c>
      <c r="I240" s="17">
        <v>25179</v>
      </c>
      <c r="J240" s="17">
        <v>11</v>
      </c>
      <c r="K240" s="17" t="s">
        <v>37</v>
      </c>
      <c r="L240" s="18">
        <v>28206.77</v>
      </c>
      <c r="M240" s="18">
        <v>2085.6</v>
      </c>
      <c r="N240" s="18">
        <v>2987.63</v>
      </c>
      <c r="O240" s="18">
        <v>33280</v>
      </c>
      <c r="P240" s="18">
        <v>354.33</v>
      </c>
      <c r="Q240" s="18">
        <v>310.08999999999997</v>
      </c>
      <c r="R240" s="18">
        <v>6.58</v>
      </c>
      <c r="S240" s="18">
        <v>671</v>
      </c>
      <c r="T240" s="18">
        <v>270</v>
      </c>
      <c r="U240" s="18">
        <v>0</v>
      </c>
      <c r="V240" s="18">
        <v>0</v>
      </c>
      <c r="W240" s="18">
        <v>0</v>
      </c>
      <c r="X240" s="18"/>
      <c r="Y240" s="18">
        <v>28561.1</v>
      </c>
      <c r="Z240" s="18">
        <v>3297.72</v>
      </c>
      <c r="AA240" s="18">
        <v>2092.1799999999998</v>
      </c>
      <c r="AB240" s="18">
        <v>33951</v>
      </c>
    </row>
    <row r="241" spans="1:28" s="15" customFormat="1" x14ac:dyDescent="0.25">
      <c r="A241" s="17">
        <v>11</v>
      </c>
      <c r="B241" s="17" t="s">
        <v>664</v>
      </c>
      <c r="C241" s="17" t="s">
        <v>665</v>
      </c>
      <c r="D241" s="17" t="s">
        <v>721</v>
      </c>
      <c r="E241" s="17" t="s">
        <v>722</v>
      </c>
      <c r="F241" s="17" t="s">
        <v>75</v>
      </c>
      <c r="G241" s="17" t="s">
        <v>76</v>
      </c>
      <c r="H241" s="17">
        <v>2429</v>
      </c>
      <c r="I241" s="17">
        <v>2316</v>
      </c>
      <c r="J241" s="17">
        <v>113</v>
      </c>
      <c r="K241" s="17" t="s">
        <v>37</v>
      </c>
      <c r="L241" s="18">
        <v>22168.26</v>
      </c>
      <c r="M241" s="18">
        <v>1481.16</v>
      </c>
      <c r="N241" s="18">
        <v>2322.58</v>
      </c>
      <c r="O241" s="18">
        <v>25972</v>
      </c>
      <c r="P241" s="18">
        <v>1063.51</v>
      </c>
      <c r="Q241" s="18">
        <v>238.86</v>
      </c>
      <c r="R241" s="18">
        <v>67.63</v>
      </c>
      <c r="S241" s="18">
        <v>1370</v>
      </c>
      <c r="T241" s="18">
        <v>440</v>
      </c>
      <c r="U241" s="18">
        <v>0</v>
      </c>
      <c r="V241" s="18">
        <v>0</v>
      </c>
      <c r="W241" s="18">
        <v>0</v>
      </c>
      <c r="X241" s="18"/>
      <c r="Y241" s="18">
        <v>23231.77</v>
      </c>
      <c r="Z241" s="18">
        <v>2561.44</v>
      </c>
      <c r="AA241" s="18">
        <v>1548.79</v>
      </c>
      <c r="AB241" s="18">
        <v>27342</v>
      </c>
    </row>
    <row r="242" spans="1:28" s="15" customFormat="1" x14ac:dyDescent="0.25">
      <c r="A242" s="17">
        <v>12</v>
      </c>
      <c r="B242" s="17" t="s">
        <v>700</v>
      </c>
      <c r="C242" s="17" t="s">
        <v>665</v>
      </c>
      <c r="D242" s="17" t="s">
        <v>723</v>
      </c>
      <c r="E242" s="17" t="s">
        <v>724</v>
      </c>
      <c r="F242" s="17" t="s">
        <v>75</v>
      </c>
      <c r="G242" s="17" t="s">
        <v>76</v>
      </c>
      <c r="H242" s="17">
        <v>7541</v>
      </c>
      <c r="I242" s="17">
        <v>7443</v>
      </c>
      <c r="J242" s="17">
        <v>98</v>
      </c>
      <c r="K242" s="17" t="s">
        <v>37</v>
      </c>
      <c r="L242" s="18">
        <v>18946.689999999999</v>
      </c>
      <c r="M242" s="18">
        <v>1237.99</v>
      </c>
      <c r="N242" s="18">
        <v>2109.3200000000002</v>
      </c>
      <c r="O242" s="18">
        <v>22294</v>
      </c>
      <c r="P242" s="18">
        <v>933.3</v>
      </c>
      <c r="Q242" s="18">
        <v>204.05</v>
      </c>
      <c r="R242" s="18">
        <v>58.65</v>
      </c>
      <c r="S242" s="18">
        <v>1196</v>
      </c>
      <c r="T242" s="18">
        <v>0</v>
      </c>
      <c r="U242" s="18">
        <v>0</v>
      </c>
      <c r="V242" s="18">
        <v>0</v>
      </c>
      <c r="W242" s="18">
        <v>0</v>
      </c>
      <c r="X242" s="18"/>
      <c r="Y242" s="18">
        <v>19879.990000000002</v>
      </c>
      <c r="Z242" s="18">
        <v>2313.37</v>
      </c>
      <c r="AA242" s="18">
        <v>1296.6400000000001</v>
      </c>
      <c r="AB242" s="18">
        <v>23490</v>
      </c>
    </row>
    <row r="243" spans="1:28" s="15" customFormat="1" x14ac:dyDescent="0.25">
      <c r="A243" s="17">
        <v>13</v>
      </c>
      <c r="B243" s="17" t="s">
        <v>700</v>
      </c>
      <c r="C243" s="17" t="s">
        <v>665</v>
      </c>
      <c r="D243" s="17" t="s">
        <v>725</v>
      </c>
      <c r="E243" s="17" t="s">
        <v>726</v>
      </c>
      <c r="F243" s="17" t="s">
        <v>75</v>
      </c>
      <c r="G243" s="17" t="s">
        <v>727</v>
      </c>
      <c r="H243" s="17">
        <v>0</v>
      </c>
      <c r="I243" s="17">
        <v>0</v>
      </c>
      <c r="J243" s="17">
        <v>360</v>
      </c>
      <c r="K243" s="17" t="s">
        <v>107</v>
      </c>
      <c r="L243" s="18">
        <v>51109.96</v>
      </c>
      <c r="M243" s="18">
        <v>4412.88</v>
      </c>
      <c r="N243" s="18">
        <v>5302.16</v>
      </c>
      <c r="O243" s="18">
        <v>60825</v>
      </c>
      <c r="P243" s="18">
        <v>2518.56</v>
      </c>
      <c r="Q243" s="18">
        <v>560.98</v>
      </c>
      <c r="R243" s="18">
        <v>215.46</v>
      </c>
      <c r="S243" s="18">
        <v>3295</v>
      </c>
      <c r="T243" s="18">
        <v>0</v>
      </c>
      <c r="U243" s="18">
        <v>0</v>
      </c>
      <c r="V243" s="18">
        <v>0</v>
      </c>
      <c r="W243" s="18">
        <v>0</v>
      </c>
      <c r="X243" s="18"/>
      <c r="Y243" s="18">
        <v>53628.52</v>
      </c>
      <c r="Z243" s="18">
        <v>5863.14</v>
      </c>
      <c r="AA243" s="18">
        <v>4628.34</v>
      </c>
      <c r="AB243" s="18">
        <v>64120</v>
      </c>
    </row>
    <row r="244" spans="1:28" s="15" customFormat="1" x14ac:dyDescent="0.25">
      <c r="A244" s="17">
        <v>14</v>
      </c>
      <c r="B244" s="17" t="s">
        <v>669</v>
      </c>
      <c r="C244" s="17" t="s">
        <v>665</v>
      </c>
      <c r="D244" s="17" t="s">
        <v>728</v>
      </c>
      <c r="E244" s="17" t="s">
        <v>729</v>
      </c>
      <c r="F244" s="17" t="s">
        <v>75</v>
      </c>
      <c r="G244" s="17" t="s">
        <v>730</v>
      </c>
      <c r="H244" s="17">
        <v>0</v>
      </c>
      <c r="I244" s="17">
        <v>0</v>
      </c>
      <c r="J244" s="17">
        <v>360</v>
      </c>
      <c r="K244" s="17" t="s">
        <v>107</v>
      </c>
      <c r="L244" s="18">
        <v>48773.97</v>
      </c>
      <c r="M244" s="18">
        <v>4199.04</v>
      </c>
      <c r="N244" s="18">
        <v>5241.99</v>
      </c>
      <c r="O244" s="18">
        <v>58215</v>
      </c>
      <c r="P244" s="18">
        <v>2518.91</v>
      </c>
      <c r="Q244" s="18">
        <v>534.63</v>
      </c>
      <c r="R244" s="18">
        <v>215.46</v>
      </c>
      <c r="S244" s="18">
        <v>3269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18">
        <v>51292.88</v>
      </c>
      <c r="Z244" s="18">
        <v>5776.62</v>
      </c>
      <c r="AA244" s="18">
        <v>4414.5</v>
      </c>
      <c r="AB244" s="18">
        <v>61484</v>
      </c>
    </row>
    <row r="245" spans="1:28" s="15" customFormat="1" x14ac:dyDescent="0.25">
      <c r="A245" s="17">
        <v>15</v>
      </c>
      <c r="B245" s="17" t="s">
        <v>683</v>
      </c>
      <c r="C245" s="17" t="s">
        <v>665</v>
      </c>
      <c r="D245" s="17" t="s">
        <v>731</v>
      </c>
      <c r="E245" s="17" t="s">
        <v>732</v>
      </c>
      <c r="F245" s="17" t="s">
        <v>75</v>
      </c>
      <c r="G245" s="17" t="s">
        <v>733</v>
      </c>
      <c r="H245" s="17">
        <v>0</v>
      </c>
      <c r="I245" s="17">
        <v>0</v>
      </c>
      <c r="J245" s="17">
        <v>360</v>
      </c>
      <c r="K245" s="17" t="s">
        <v>107</v>
      </c>
      <c r="L245" s="18">
        <v>53355.62</v>
      </c>
      <c r="M245" s="18">
        <v>4626.72</v>
      </c>
      <c r="N245" s="18">
        <v>6219.66</v>
      </c>
      <c r="O245" s="18">
        <v>64202</v>
      </c>
      <c r="P245" s="18">
        <v>2519.14</v>
      </c>
      <c r="Q245" s="18">
        <v>586.4</v>
      </c>
      <c r="R245" s="18">
        <v>215.46</v>
      </c>
      <c r="S245" s="18">
        <v>3321</v>
      </c>
      <c r="T245" s="18">
        <v>0</v>
      </c>
      <c r="U245" s="18">
        <v>0</v>
      </c>
      <c r="V245" s="18">
        <v>0</v>
      </c>
      <c r="W245" s="18">
        <v>0</v>
      </c>
      <c r="X245" s="18"/>
      <c r="Y245" s="18">
        <v>55874.76</v>
      </c>
      <c r="Z245" s="18">
        <v>6806.06</v>
      </c>
      <c r="AA245" s="18">
        <v>4842.18</v>
      </c>
      <c r="AB245" s="18">
        <v>67523</v>
      </c>
    </row>
    <row r="246" spans="1:28" s="15" customFormat="1" x14ac:dyDescent="0.25">
      <c r="A246" s="17">
        <v>16</v>
      </c>
      <c r="B246" s="17" t="s">
        <v>664</v>
      </c>
      <c r="C246" s="17" t="s">
        <v>665</v>
      </c>
      <c r="D246" s="17" t="s">
        <v>734</v>
      </c>
      <c r="E246" s="17" t="s">
        <v>735</v>
      </c>
      <c r="F246" s="17" t="s">
        <v>75</v>
      </c>
      <c r="G246" s="17" t="s">
        <v>736</v>
      </c>
      <c r="H246" s="17">
        <v>0</v>
      </c>
      <c r="I246" s="17">
        <v>0</v>
      </c>
      <c r="J246" s="17">
        <v>360</v>
      </c>
      <c r="K246" s="17" t="s">
        <v>107</v>
      </c>
      <c r="L246" s="18">
        <v>51111.72</v>
      </c>
      <c r="M246" s="18">
        <v>4412.88</v>
      </c>
      <c r="N246" s="18">
        <v>5302.4</v>
      </c>
      <c r="O246" s="18">
        <v>60827</v>
      </c>
      <c r="P246" s="18">
        <v>2518.54</v>
      </c>
      <c r="Q246" s="18">
        <v>561</v>
      </c>
      <c r="R246" s="18">
        <v>215.46</v>
      </c>
      <c r="S246" s="18">
        <v>3295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18">
        <v>53630.26</v>
      </c>
      <c r="Z246" s="18">
        <v>5863.4</v>
      </c>
      <c r="AA246" s="18">
        <v>4628.34</v>
      </c>
      <c r="AB246" s="18">
        <v>64122</v>
      </c>
    </row>
    <row r="247" spans="1:28" s="12" customFormat="1" x14ac:dyDescent="0.25">
      <c r="A247" s="10"/>
      <c r="B247" s="10"/>
      <c r="C247" s="10" t="s">
        <v>71</v>
      </c>
      <c r="D247" s="10"/>
      <c r="E247" s="10"/>
      <c r="F247" s="10"/>
      <c r="G247" s="10"/>
      <c r="H247" s="10"/>
      <c r="I247" s="10"/>
      <c r="J247" s="11">
        <f>SUM(J231:J246)</f>
        <v>2944</v>
      </c>
      <c r="K247" s="11"/>
      <c r="L247" s="11">
        <f t="shared" ref="L247:AB247" si="73">SUM(L231:L246)</f>
        <v>562519.12</v>
      </c>
      <c r="M247" s="11">
        <f t="shared" si="73"/>
        <v>43343.659999999996</v>
      </c>
      <c r="N247" s="11">
        <f t="shared" si="73"/>
        <v>59390.219999999994</v>
      </c>
      <c r="O247" s="11">
        <f t="shared" si="73"/>
        <v>665253</v>
      </c>
      <c r="P247" s="11">
        <f t="shared" si="73"/>
        <v>24170.38</v>
      </c>
      <c r="Q247" s="11">
        <f t="shared" si="73"/>
        <v>6136.63</v>
      </c>
      <c r="R247" s="11">
        <f t="shared" si="73"/>
        <v>1761.99</v>
      </c>
      <c r="S247" s="11">
        <f t="shared" si="73"/>
        <v>32069</v>
      </c>
      <c r="T247" s="11">
        <f t="shared" si="73"/>
        <v>10060</v>
      </c>
      <c r="U247" s="11">
        <f t="shared" si="73"/>
        <v>0</v>
      </c>
      <c r="V247" s="11">
        <f t="shared" si="73"/>
        <v>0</v>
      </c>
      <c r="W247" s="11">
        <f t="shared" si="73"/>
        <v>0</v>
      </c>
      <c r="X247" s="11">
        <f t="shared" si="73"/>
        <v>0</v>
      </c>
      <c r="Y247" s="11">
        <f t="shared" si="73"/>
        <v>586689.5</v>
      </c>
      <c r="Z247" s="11">
        <f t="shared" si="73"/>
        <v>65526.850000000006</v>
      </c>
      <c r="AA247" s="11">
        <f t="shared" si="73"/>
        <v>45105.650000000009</v>
      </c>
      <c r="AB247" s="11">
        <f t="shared" si="73"/>
        <v>697322</v>
      </c>
    </row>
    <row r="248" spans="1:28" s="12" customFormat="1" x14ac:dyDescent="0.25">
      <c r="A248" s="10"/>
      <c r="B248" s="10"/>
      <c r="C248" s="10" t="s">
        <v>119</v>
      </c>
      <c r="D248" s="10"/>
      <c r="E248" s="10"/>
      <c r="F248" s="10"/>
      <c r="G248" s="10"/>
      <c r="H248" s="10"/>
      <c r="I248" s="10"/>
      <c r="J248" s="11">
        <f>J247+J230</f>
        <v>18916</v>
      </c>
      <c r="K248" s="11"/>
      <c r="L248" s="11">
        <f t="shared" ref="L248:AB248" si="74">L247+L230</f>
        <v>1518646.39</v>
      </c>
      <c r="M248" s="11">
        <f t="shared" si="74"/>
        <v>82147.88</v>
      </c>
      <c r="N248" s="11">
        <f t="shared" si="74"/>
        <v>112990.72999999998</v>
      </c>
      <c r="O248" s="11">
        <f t="shared" si="74"/>
        <v>1713785</v>
      </c>
      <c r="P248" s="11">
        <f t="shared" si="74"/>
        <v>116571.24</v>
      </c>
      <c r="Q248" s="11">
        <f t="shared" si="74"/>
        <v>17354.37</v>
      </c>
      <c r="R248" s="11">
        <f t="shared" si="74"/>
        <v>8949.39</v>
      </c>
      <c r="S248" s="11">
        <f t="shared" si="74"/>
        <v>142875</v>
      </c>
      <c r="T248" s="11">
        <f t="shared" si="74"/>
        <v>10380</v>
      </c>
      <c r="U248" s="11">
        <f t="shared" si="74"/>
        <v>0</v>
      </c>
      <c r="V248" s="11">
        <f t="shared" si="74"/>
        <v>0</v>
      </c>
      <c r="W248" s="11">
        <f t="shared" si="74"/>
        <v>0</v>
      </c>
      <c r="X248" s="11">
        <f t="shared" si="74"/>
        <v>0</v>
      </c>
      <c r="Y248" s="11">
        <f t="shared" si="74"/>
        <v>1635217.63</v>
      </c>
      <c r="Z248" s="11">
        <f t="shared" si="74"/>
        <v>130345.1</v>
      </c>
      <c r="AA248" s="11">
        <f t="shared" si="74"/>
        <v>91097.270000000019</v>
      </c>
      <c r="AB248" s="11">
        <f t="shared" si="74"/>
        <v>1856660</v>
      </c>
    </row>
    <row r="249" spans="1:28" ht="18" customHeight="1" x14ac:dyDescent="0.25"/>
    <row r="250" spans="1:28" ht="18" customHeight="1" x14ac:dyDescent="0.25"/>
    <row r="253" spans="1:28" ht="15.75" x14ac:dyDescent="0.25">
      <c r="E253" s="13" t="s">
        <v>120</v>
      </c>
      <c r="G253" s="14"/>
      <c r="H253" s="14"/>
      <c r="I253" s="14"/>
      <c r="J253" s="14"/>
      <c r="K253" s="14"/>
      <c r="L253" s="13" t="s">
        <v>122</v>
      </c>
      <c r="M253" s="13"/>
      <c r="O253" s="14"/>
      <c r="Q253" s="14"/>
      <c r="R253" s="13" t="s">
        <v>121</v>
      </c>
      <c r="T253" s="14"/>
      <c r="U253" s="14"/>
      <c r="W253" s="14"/>
      <c r="X253" s="14"/>
      <c r="Y253" s="13" t="s">
        <v>123</v>
      </c>
      <c r="Z253" s="14"/>
      <c r="AA253" s="14"/>
      <c r="AB253" s="14"/>
    </row>
    <row r="254" spans="1:28" ht="15.75" x14ac:dyDescent="0.25">
      <c r="E254" s="13" t="s">
        <v>124</v>
      </c>
      <c r="G254" s="14"/>
      <c r="H254" s="14"/>
      <c r="I254" s="14"/>
      <c r="J254" s="14"/>
      <c r="K254" s="14"/>
      <c r="L254" s="13" t="s">
        <v>124</v>
      </c>
      <c r="M254" s="13"/>
      <c r="O254" s="14"/>
      <c r="Q254" s="14"/>
      <c r="R254" s="13" t="s">
        <v>124</v>
      </c>
      <c r="T254" s="14"/>
      <c r="U254" s="14"/>
      <c r="W254" s="14"/>
      <c r="X254" s="14"/>
      <c r="Y254" s="13" t="s">
        <v>124</v>
      </c>
      <c r="Z254" s="14"/>
      <c r="AA254" s="14"/>
      <c r="AB254" s="14"/>
    </row>
    <row r="257" spans="1:31" ht="32.25" customHeight="1" x14ac:dyDescent="0.55000000000000004">
      <c r="A257" s="75" t="s">
        <v>0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1"/>
      <c r="AD257" s="1"/>
      <c r="AE257" s="1"/>
    </row>
    <row r="258" spans="1:31" ht="21.75" customHeight="1" x14ac:dyDescent="0.4">
      <c r="A258" s="76" t="s">
        <v>1699</v>
      </c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2"/>
      <c r="AD258" s="2"/>
      <c r="AE258" s="2"/>
    </row>
    <row r="259" spans="1:31" s="5" customFormat="1" ht="20.25" customHeight="1" x14ac:dyDescent="0.35">
      <c r="A259" s="3" t="s">
        <v>1</v>
      </c>
      <c r="B259" s="4"/>
      <c r="C259" s="3"/>
      <c r="D259" s="3"/>
      <c r="F259" s="3" t="s">
        <v>737</v>
      </c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s="7" customFormat="1" ht="90" x14ac:dyDescent="0.25">
      <c r="A260" s="6" t="s">
        <v>3</v>
      </c>
      <c r="B260" s="6" t="s">
        <v>4</v>
      </c>
      <c r="C260" s="6" t="s">
        <v>5</v>
      </c>
      <c r="D260" s="6" t="s">
        <v>6</v>
      </c>
      <c r="E260" s="6" t="s">
        <v>7</v>
      </c>
      <c r="F260" s="6" t="s">
        <v>8</v>
      </c>
      <c r="G260" s="6" t="s">
        <v>9</v>
      </c>
      <c r="H260" s="6" t="s">
        <v>10</v>
      </c>
      <c r="I260" s="6" t="s">
        <v>11</v>
      </c>
      <c r="J260" s="6" t="s">
        <v>12</v>
      </c>
      <c r="K260" s="6" t="s">
        <v>13</v>
      </c>
      <c r="L260" s="6" t="s">
        <v>14</v>
      </c>
      <c r="M260" s="6" t="s">
        <v>15</v>
      </c>
      <c r="N260" s="6" t="s">
        <v>16</v>
      </c>
      <c r="O260" s="6" t="s">
        <v>17</v>
      </c>
      <c r="P260" s="6" t="s">
        <v>18</v>
      </c>
      <c r="Q260" s="6" t="s">
        <v>19</v>
      </c>
      <c r="R260" s="6" t="s">
        <v>20</v>
      </c>
      <c r="S260" s="6" t="s">
        <v>21</v>
      </c>
      <c r="T260" s="6" t="s">
        <v>22</v>
      </c>
      <c r="U260" s="6" t="s">
        <v>23</v>
      </c>
      <c r="V260" s="6" t="s">
        <v>24</v>
      </c>
      <c r="W260" s="6" t="s">
        <v>25</v>
      </c>
      <c r="X260" s="6" t="s">
        <v>26</v>
      </c>
      <c r="Y260" s="6" t="s">
        <v>27</v>
      </c>
      <c r="Z260" s="6" t="s">
        <v>28</v>
      </c>
      <c r="AA260" s="6" t="s">
        <v>29</v>
      </c>
      <c r="AB260" s="6" t="s">
        <v>30</v>
      </c>
    </row>
    <row r="261" spans="1:31" s="15" customFormat="1" x14ac:dyDescent="0.25">
      <c r="A261" s="17">
        <v>1</v>
      </c>
      <c r="B261" s="17" t="s">
        <v>664</v>
      </c>
      <c r="C261" s="17" t="s">
        <v>665</v>
      </c>
      <c r="D261" s="17" t="s">
        <v>666</v>
      </c>
      <c r="E261" s="17" t="s">
        <v>667</v>
      </c>
      <c r="F261" s="17" t="s">
        <v>35</v>
      </c>
      <c r="G261" s="17" t="s">
        <v>668</v>
      </c>
      <c r="H261" s="17">
        <v>123824</v>
      </c>
      <c r="I261" s="17">
        <v>121637</v>
      </c>
      <c r="J261" s="17">
        <v>2187</v>
      </c>
      <c r="K261" s="17" t="s">
        <v>37</v>
      </c>
      <c r="L261" s="18">
        <v>154004.72</v>
      </c>
      <c r="M261" s="18">
        <v>4981.28</v>
      </c>
      <c r="N261" s="18">
        <v>4545</v>
      </c>
      <c r="O261" s="18">
        <v>163531</v>
      </c>
      <c r="P261" s="18">
        <v>13440.09</v>
      </c>
      <c r="Q261" s="18">
        <v>1363.76</v>
      </c>
      <c r="R261" s="18">
        <v>984.15</v>
      </c>
      <c r="S261" s="18">
        <v>15788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167444.81</v>
      </c>
      <c r="Z261" s="18">
        <v>6345.04</v>
      </c>
      <c r="AA261" s="18">
        <v>5529.15</v>
      </c>
      <c r="AB261" s="18">
        <v>179319</v>
      </c>
    </row>
    <row r="262" spans="1:31" s="15" customFormat="1" x14ac:dyDescent="0.25">
      <c r="A262" s="17">
        <v>2</v>
      </c>
      <c r="B262" s="17" t="s">
        <v>669</v>
      </c>
      <c r="C262" s="17" t="s">
        <v>665</v>
      </c>
      <c r="D262" s="17" t="s">
        <v>670</v>
      </c>
      <c r="E262" s="17" t="s">
        <v>671</v>
      </c>
      <c r="F262" s="17" t="s">
        <v>35</v>
      </c>
      <c r="G262" s="17" t="s">
        <v>144</v>
      </c>
      <c r="H262" s="17">
        <v>28392</v>
      </c>
      <c r="I262" s="17">
        <v>28392</v>
      </c>
      <c r="J262" s="17">
        <v>0</v>
      </c>
      <c r="K262" s="17" t="s">
        <v>59</v>
      </c>
      <c r="L262" s="18">
        <v>14891.15</v>
      </c>
      <c r="M262" s="18">
        <v>1573.85</v>
      </c>
      <c r="N262" s="18">
        <v>0</v>
      </c>
      <c r="O262" s="18">
        <v>16465</v>
      </c>
      <c r="P262" s="18">
        <v>825.32</v>
      </c>
      <c r="Q262" s="18">
        <v>135.68</v>
      </c>
      <c r="R262" s="18">
        <v>0</v>
      </c>
      <c r="S262" s="18">
        <v>961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15716.47</v>
      </c>
      <c r="Z262" s="18">
        <v>1709.53</v>
      </c>
      <c r="AA262" s="18">
        <v>0</v>
      </c>
      <c r="AB262" s="18">
        <v>17426</v>
      </c>
    </row>
    <row r="263" spans="1:31" s="15" customFormat="1" x14ac:dyDescent="0.25">
      <c r="A263" s="17">
        <v>3</v>
      </c>
      <c r="B263" s="17" t="s">
        <v>672</v>
      </c>
      <c r="C263" s="17" t="s">
        <v>665</v>
      </c>
      <c r="D263" s="17" t="s">
        <v>673</v>
      </c>
      <c r="E263" s="17" t="s">
        <v>674</v>
      </c>
      <c r="F263" s="17" t="s">
        <v>35</v>
      </c>
      <c r="G263" s="17" t="s">
        <v>675</v>
      </c>
      <c r="H263" s="17">
        <v>3800</v>
      </c>
      <c r="I263" s="17">
        <v>3530</v>
      </c>
      <c r="J263" s="17">
        <v>540</v>
      </c>
      <c r="K263" s="17" t="s">
        <v>37</v>
      </c>
      <c r="L263" s="18">
        <v>7848.74</v>
      </c>
      <c r="M263" s="18">
        <v>592.26</v>
      </c>
      <c r="N263" s="18">
        <v>0</v>
      </c>
      <c r="O263" s="18">
        <v>8441</v>
      </c>
      <c r="P263" s="18">
        <v>3434.87</v>
      </c>
      <c r="Q263" s="18">
        <v>76.13</v>
      </c>
      <c r="R263" s="18">
        <v>243</v>
      </c>
      <c r="S263" s="18">
        <v>3754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11283.61</v>
      </c>
      <c r="Z263" s="18">
        <v>668.39</v>
      </c>
      <c r="AA263" s="18">
        <v>243</v>
      </c>
      <c r="AB263" s="18">
        <v>12195</v>
      </c>
    </row>
    <row r="264" spans="1:31" s="15" customFormat="1" x14ac:dyDescent="0.25">
      <c r="A264" s="17">
        <v>4</v>
      </c>
      <c r="B264" s="17" t="s">
        <v>664</v>
      </c>
      <c r="C264" s="17" t="s">
        <v>665</v>
      </c>
      <c r="D264" s="17" t="s">
        <v>676</v>
      </c>
      <c r="E264" s="17" t="s">
        <v>677</v>
      </c>
      <c r="F264" s="17" t="s">
        <v>35</v>
      </c>
      <c r="G264" s="17" t="s">
        <v>45</v>
      </c>
      <c r="H264" s="17">
        <v>51094</v>
      </c>
      <c r="I264" s="17">
        <v>45077</v>
      </c>
      <c r="J264" s="17">
        <v>6017</v>
      </c>
      <c r="K264" s="17" t="s">
        <v>37</v>
      </c>
      <c r="L264" s="18">
        <v>199403.63</v>
      </c>
      <c r="M264" s="18">
        <v>10955.41</v>
      </c>
      <c r="N264" s="18">
        <v>8938.9599999999991</v>
      </c>
      <c r="O264" s="18">
        <v>219298</v>
      </c>
      <c r="P264" s="18">
        <v>32603.119999999999</v>
      </c>
      <c r="Q264" s="18">
        <v>1917.23</v>
      </c>
      <c r="R264" s="18">
        <v>2707.65</v>
      </c>
      <c r="S264" s="18">
        <v>37228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18">
        <v>232006.75</v>
      </c>
      <c r="Z264" s="18">
        <v>12872.64</v>
      </c>
      <c r="AA264" s="18">
        <v>11646.61</v>
      </c>
      <c r="AB264" s="18">
        <v>256526</v>
      </c>
    </row>
    <row r="265" spans="1:31" s="15" customFormat="1" x14ac:dyDescent="0.25">
      <c r="A265" s="17">
        <v>5</v>
      </c>
      <c r="B265" s="17" t="s">
        <v>669</v>
      </c>
      <c r="C265" s="17" t="s">
        <v>665</v>
      </c>
      <c r="D265" s="17" t="s">
        <v>678</v>
      </c>
      <c r="E265" s="17" t="s">
        <v>679</v>
      </c>
      <c r="F265" s="17" t="s">
        <v>35</v>
      </c>
      <c r="G265" s="17" t="s">
        <v>41</v>
      </c>
      <c r="H265" s="17">
        <v>96020</v>
      </c>
      <c r="I265" s="17">
        <v>92022</v>
      </c>
      <c r="J265" s="17">
        <v>3998</v>
      </c>
      <c r="K265" s="17" t="s">
        <v>37</v>
      </c>
      <c r="L265" s="18">
        <v>135832.04999999999</v>
      </c>
      <c r="M265" s="18">
        <v>5590.88</v>
      </c>
      <c r="N265" s="18">
        <v>11731.07</v>
      </c>
      <c r="O265" s="18">
        <v>153154</v>
      </c>
      <c r="P265" s="18">
        <v>21850.05</v>
      </c>
      <c r="Q265" s="18">
        <v>1276.8499999999999</v>
      </c>
      <c r="R265" s="18">
        <v>1799.1</v>
      </c>
      <c r="S265" s="18">
        <v>24926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18">
        <v>157682.1</v>
      </c>
      <c r="Z265" s="18">
        <v>6867.73</v>
      </c>
      <c r="AA265" s="18">
        <v>13530.17</v>
      </c>
      <c r="AB265" s="18">
        <v>178080</v>
      </c>
    </row>
    <row r="266" spans="1:31" s="15" customFormat="1" x14ac:dyDescent="0.25">
      <c r="A266" s="17">
        <v>6</v>
      </c>
      <c r="B266" s="17" t="s">
        <v>672</v>
      </c>
      <c r="C266" s="17" t="s">
        <v>665</v>
      </c>
      <c r="D266" s="17" t="s">
        <v>680</v>
      </c>
      <c r="E266" s="17" t="s">
        <v>681</v>
      </c>
      <c r="F266" s="17" t="s">
        <v>35</v>
      </c>
      <c r="G266" s="17" t="s">
        <v>682</v>
      </c>
      <c r="H266" s="17">
        <v>64999</v>
      </c>
      <c r="I266" s="17">
        <v>64999</v>
      </c>
      <c r="J266" s="17">
        <v>0</v>
      </c>
      <c r="K266" s="17" t="s">
        <v>59</v>
      </c>
      <c r="L266" s="18">
        <v>12662.48</v>
      </c>
      <c r="M266" s="18">
        <v>1535.27</v>
      </c>
      <c r="N266" s="18">
        <v>78.25</v>
      </c>
      <c r="O266" s="18">
        <v>14276</v>
      </c>
      <c r="P266" s="18">
        <v>550.29</v>
      </c>
      <c r="Q266" s="18">
        <v>116.71</v>
      </c>
      <c r="R266" s="18">
        <v>0</v>
      </c>
      <c r="S266" s="18">
        <v>667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13212.77</v>
      </c>
      <c r="Z266" s="18">
        <v>1651.98</v>
      </c>
      <c r="AA266" s="18">
        <v>78.25</v>
      </c>
      <c r="AB266" s="18">
        <v>14943</v>
      </c>
    </row>
    <row r="267" spans="1:31" s="15" customFormat="1" x14ac:dyDescent="0.25">
      <c r="A267" s="17">
        <v>7</v>
      </c>
      <c r="B267" s="17" t="s">
        <v>683</v>
      </c>
      <c r="C267" s="17" t="s">
        <v>665</v>
      </c>
      <c r="D267" s="17" t="s">
        <v>684</v>
      </c>
      <c r="E267" s="17" t="s">
        <v>685</v>
      </c>
      <c r="F267" s="17" t="s">
        <v>35</v>
      </c>
      <c r="G267" s="17" t="s">
        <v>45</v>
      </c>
      <c r="H267" s="17">
        <v>165398</v>
      </c>
      <c r="I267" s="17">
        <v>163591</v>
      </c>
      <c r="J267" s="17">
        <v>1807</v>
      </c>
      <c r="K267" s="17" t="s">
        <v>37</v>
      </c>
      <c r="L267" s="18">
        <v>103380.49</v>
      </c>
      <c r="M267" s="18">
        <v>7016.86</v>
      </c>
      <c r="N267" s="18">
        <v>2189.65</v>
      </c>
      <c r="O267" s="18">
        <v>112587</v>
      </c>
      <c r="P267" s="18">
        <v>11743.81</v>
      </c>
      <c r="Q267" s="18">
        <v>957.04</v>
      </c>
      <c r="R267" s="18">
        <v>813.15</v>
      </c>
      <c r="S267" s="18">
        <v>13514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115124.3</v>
      </c>
      <c r="Z267" s="18">
        <v>7973.9</v>
      </c>
      <c r="AA267" s="18">
        <v>3002.8</v>
      </c>
      <c r="AB267" s="18">
        <v>126101</v>
      </c>
    </row>
    <row r="268" spans="1:31" s="15" customFormat="1" x14ac:dyDescent="0.25">
      <c r="A268" s="17">
        <v>8</v>
      </c>
      <c r="B268" s="17" t="s">
        <v>664</v>
      </c>
      <c r="C268" s="17" t="s">
        <v>665</v>
      </c>
      <c r="D268" s="17" t="s">
        <v>686</v>
      </c>
      <c r="E268" s="17" t="s">
        <v>687</v>
      </c>
      <c r="F268" s="17" t="s">
        <v>35</v>
      </c>
      <c r="G268" s="17" t="s">
        <v>675</v>
      </c>
      <c r="H268" s="17">
        <v>272403</v>
      </c>
      <c r="I268" s="17">
        <v>268602</v>
      </c>
      <c r="J268" s="17">
        <v>3801</v>
      </c>
      <c r="K268" s="17" t="s">
        <v>37</v>
      </c>
      <c r="L268" s="18">
        <v>249349.86</v>
      </c>
      <c r="M268" s="18">
        <v>12870.02</v>
      </c>
      <c r="N268" s="18">
        <v>10586.12</v>
      </c>
      <c r="O268" s="18">
        <v>272806</v>
      </c>
      <c r="P268" s="18">
        <v>21377.39</v>
      </c>
      <c r="Q268" s="18">
        <v>2336.16</v>
      </c>
      <c r="R268" s="18">
        <v>1710.45</v>
      </c>
      <c r="S268" s="18">
        <v>25424</v>
      </c>
      <c r="T268" s="18">
        <v>320</v>
      </c>
      <c r="U268" s="18">
        <v>131543.85999999999</v>
      </c>
      <c r="V268" s="18">
        <v>12870.02</v>
      </c>
      <c r="W268" s="18">
        <v>10586.12</v>
      </c>
      <c r="X268" s="18">
        <v>155000</v>
      </c>
      <c r="Y268" s="18">
        <v>139183.39000000001</v>
      </c>
      <c r="Z268" s="18">
        <v>2336.16</v>
      </c>
      <c r="AA268" s="18">
        <v>1710.45</v>
      </c>
      <c r="AB268" s="18">
        <v>143230</v>
      </c>
    </row>
    <row r="269" spans="1:31" s="15" customFormat="1" x14ac:dyDescent="0.25">
      <c r="A269" s="17">
        <v>9</v>
      </c>
      <c r="B269" s="17" t="s">
        <v>683</v>
      </c>
      <c r="C269" s="17" t="s">
        <v>665</v>
      </c>
      <c r="D269" s="17" t="s">
        <v>688</v>
      </c>
      <c r="E269" s="17" t="s">
        <v>689</v>
      </c>
      <c r="F269" s="17" t="s">
        <v>35</v>
      </c>
      <c r="G269" s="17" t="s">
        <v>590</v>
      </c>
      <c r="H269" s="17">
        <v>32081</v>
      </c>
      <c r="I269" s="17">
        <v>31604</v>
      </c>
      <c r="J269" s="17">
        <v>477</v>
      </c>
      <c r="K269" s="17" t="s">
        <v>37</v>
      </c>
      <c r="L269" s="18">
        <v>67265.600000000006</v>
      </c>
      <c r="M269" s="18">
        <v>8153.53</v>
      </c>
      <c r="N269" s="18">
        <v>4376.87</v>
      </c>
      <c r="O269" s="18">
        <v>79796</v>
      </c>
      <c r="P269" s="18">
        <v>3960.52</v>
      </c>
      <c r="Q269" s="18">
        <v>655.83</v>
      </c>
      <c r="R269" s="18">
        <v>214.65</v>
      </c>
      <c r="S269" s="18">
        <v>4831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71226.12</v>
      </c>
      <c r="Z269" s="18">
        <v>8809.36</v>
      </c>
      <c r="AA269" s="18">
        <v>4591.5200000000004</v>
      </c>
      <c r="AB269" s="18">
        <v>84627</v>
      </c>
    </row>
    <row r="270" spans="1:31" s="15" customFormat="1" x14ac:dyDescent="0.25">
      <c r="A270" s="17">
        <v>10</v>
      </c>
      <c r="B270" s="17" t="s">
        <v>683</v>
      </c>
      <c r="C270" s="17" t="s">
        <v>665</v>
      </c>
      <c r="D270" s="17" t="s">
        <v>690</v>
      </c>
      <c r="E270" s="17" t="s">
        <v>691</v>
      </c>
      <c r="F270" s="17" t="s">
        <v>35</v>
      </c>
      <c r="G270" s="17" t="s">
        <v>264</v>
      </c>
      <c r="H270" s="17">
        <v>4165</v>
      </c>
      <c r="I270" s="17">
        <v>4155</v>
      </c>
      <c r="J270" s="17">
        <v>10</v>
      </c>
      <c r="K270" s="17" t="s">
        <v>37</v>
      </c>
      <c r="L270" s="18">
        <v>30594.9</v>
      </c>
      <c r="M270" s="18">
        <v>4207.22</v>
      </c>
      <c r="N270" s="18">
        <v>1272.8800000000001</v>
      </c>
      <c r="O270" s="18">
        <v>36075</v>
      </c>
      <c r="P270" s="18">
        <v>877.24</v>
      </c>
      <c r="Q270" s="18">
        <v>293.26</v>
      </c>
      <c r="R270" s="18">
        <v>4.5</v>
      </c>
      <c r="S270" s="18">
        <v>1175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31472.14</v>
      </c>
      <c r="Z270" s="18">
        <v>4500.4799999999996</v>
      </c>
      <c r="AA270" s="18">
        <v>1277.3800000000001</v>
      </c>
      <c r="AB270" s="18">
        <v>37250</v>
      </c>
    </row>
    <row r="271" spans="1:31" s="15" customFormat="1" x14ac:dyDescent="0.25">
      <c r="A271" s="17">
        <v>11</v>
      </c>
      <c r="B271" s="17" t="s">
        <v>664</v>
      </c>
      <c r="C271" s="17" t="s">
        <v>665</v>
      </c>
      <c r="D271" s="17" t="s">
        <v>692</v>
      </c>
      <c r="E271" s="17" t="s">
        <v>693</v>
      </c>
      <c r="F271" s="17" t="s">
        <v>35</v>
      </c>
      <c r="G271" s="17" t="s">
        <v>264</v>
      </c>
      <c r="H271" s="17">
        <v>6415</v>
      </c>
      <c r="I271" s="17">
        <v>6312</v>
      </c>
      <c r="J271" s="17">
        <v>103</v>
      </c>
      <c r="K271" s="17" t="s">
        <v>37</v>
      </c>
      <c r="L271" s="18">
        <v>33679.32</v>
      </c>
      <c r="M271" s="18">
        <v>3955.91</v>
      </c>
      <c r="N271" s="18">
        <v>1561.77</v>
      </c>
      <c r="O271" s="18">
        <v>39197</v>
      </c>
      <c r="P271" s="18">
        <v>1359.71</v>
      </c>
      <c r="Q271" s="18">
        <v>323.94</v>
      </c>
      <c r="R271" s="18">
        <v>46.35</v>
      </c>
      <c r="S271" s="18">
        <v>1730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35039.03</v>
      </c>
      <c r="Z271" s="18">
        <v>4279.8500000000004</v>
      </c>
      <c r="AA271" s="18">
        <v>1608.12</v>
      </c>
      <c r="AB271" s="18">
        <v>40927</v>
      </c>
    </row>
    <row r="272" spans="1:31" s="15" customFormat="1" x14ac:dyDescent="0.25">
      <c r="A272" s="17">
        <v>12</v>
      </c>
      <c r="B272" s="17" t="s">
        <v>672</v>
      </c>
      <c r="C272" s="17" t="s">
        <v>665</v>
      </c>
      <c r="D272" s="17" t="s">
        <v>694</v>
      </c>
      <c r="E272" s="17" t="s">
        <v>695</v>
      </c>
      <c r="F272" s="17" t="s">
        <v>35</v>
      </c>
      <c r="G272" s="17" t="s">
        <v>610</v>
      </c>
      <c r="H272" s="17">
        <v>4275</v>
      </c>
      <c r="I272" s="17">
        <v>4270</v>
      </c>
      <c r="J272" s="17">
        <v>5</v>
      </c>
      <c r="K272" s="17" t="s">
        <v>37</v>
      </c>
      <c r="L272" s="18">
        <v>21742.67</v>
      </c>
      <c r="M272" s="18">
        <v>2700.46</v>
      </c>
      <c r="N272" s="18">
        <v>526.87</v>
      </c>
      <c r="O272" s="18">
        <v>24970</v>
      </c>
      <c r="P272" s="18">
        <v>878.31</v>
      </c>
      <c r="Q272" s="18">
        <v>204.44</v>
      </c>
      <c r="R272" s="18">
        <v>2.25</v>
      </c>
      <c r="S272" s="18">
        <v>1085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22620.98</v>
      </c>
      <c r="Z272" s="18">
        <v>2904.9</v>
      </c>
      <c r="AA272" s="18">
        <v>529.12</v>
      </c>
      <c r="AB272" s="18">
        <v>26055</v>
      </c>
    </row>
    <row r="273" spans="1:28" s="15" customFormat="1" x14ac:dyDescent="0.25">
      <c r="A273" s="17">
        <v>13</v>
      </c>
      <c r="B273" s="17" t="s">
        <v>696</v>
      </c>
      <c r="C273" s="17" t="s">
        <v>665</v>
      </c>
      <c r="D273" s="17" t="s">
        <v>697</v>
      </c>
      <c r="E273" s="17" t="s">
        <v>698</v>
      </c>
      <c r="F273" s="17" t="s">
        <v>35</v>
      </c>
      <c r="G273" s="17" t="s">
        <v>699</v>
      </c>
      <c r="H273" s="17">
        <v>738</v>
      </c>
      <c r="I273" s="17">
        <v>738</v>
      </c>
      <c r="J273" s="17">
        <v>0</v>
      </c>
      <c r="K273" s="17" t="s">
        <v>59</v>
      </c>
      <c r="L273" s="18">
        <v>6597.52</v>
      </c>
      <c r="M273" s="18">
        <v>685.3</v>
      </c>
      <c r="N273" s="18">
        <v>184.18</v>
      </c>
      <c r="O273" s="18">
        <v>7467</v>
      </c>
      <c r="P273" s="18">
        <v>219.69</v>
      </c>
      <c r="Q273" s="18">
        <v>60.31</v>
      </c>
      <c r="R273" s="18">
        <v>0</v>
      </c>
      <c r="S273" s="18">
        <v>280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18">
        <v>6817.21</v>
      </c>
      <c r="Z273" s="18">
        <v>745.61</v>
      </c>
      <c r="AA273" s="18">
        <v>184.18</v>
      </c>
      <c r="AB273" s="18">
        <v>7747</v>
      </c>
    </row>
    <row r="274" spans="1:28" s="22" customFormat="1" x14ac:dyDescent="0.25">
      <c r="A274" s="19"/>
      <c r="B274" s="19"/>
      <c r="C274" s="10" t="s">
        <v>71</v>
      </c>
      <c r="D274" s="19"/>
      <c r="E274" s="19"/>
      <c r="F274" s="19"/>
      <c r="G274" s="19"/>
      <c r="H274" s="19"/>
      <c r="I274" s="19"/>
      <c r="J274" s="19">
        <f>SUM(J261:J273)</f>
        <v>18945</v>
      </c>
      <c r="K274" s="19"/>
      <c r="L274" s="20">
        <f>SUM(L261:L273)</f>
        <v>1037253.13</v>
      </c>
      <c r="M274" s="20">
        <f t="shared" ref="M274:AB274" si="75">SUM(M261:M273)</f>
        <v>64818.250000000007</v>
      </c>
      <c r="N274" s="20">
        <f t="shared" si="75"/>
        <v>45991.62</v>
      </c>
      <c r="O274" s="20">
        <f t="shared" si="75"/>
        <v>1148063</v>
      </c>
      <c r="P274" s="20">
        <f t="shared" si="75"/>
        <v>113120.41</v>
      </c>
      <c r="Q274" s="20">
        <f t="shared" si="75"/>
        <v>9717.34</v>
      </c>
      <c r="R274" s="20">
        <f t="shared" si="75"/>
        <v>8525.25</v>
      </c>
      <c r="S274" s="20">
        <f t="shared" si="75"/>
        <v>131363</v>
      </c>
      <c r="T274" s="20">
        <f t="shared" si="75"/>
        <v>320</v>
      </c>
      <c r="U274" s="20">
        <f t="shared" si="75"/>
        <v>131543.85999999999</v>
      </c>
      <c r="V274" s="20">
        <f t="shared" si="75"/>
        <v>12870.02</v>
      </c>
      <c r="W274" s="20">
        <f t="shared" si="75"/>
        <v>10586.12</v>
      </c>
      <c r="X274" s="20">
        <f t="shared" si="75"/>
        <v>155000</v>
      </c>
      <c r="Y274" s="20">
        <f t="shared" si="75"/>
        <v>1018829.68</v>
      </c>
      <c r="Z274" s="20">
        <f t="shared" si="75"/>
        <v>61665.569999999992</v>
      </c>
      <c r="AA274" s="20">
        <f t="shared" si="75"/>
        <v>43930.75</v>
      </c>
      <c r="AB274" s="20">
        <f t="shared" si="75"/>
        <v>1124426</v>
      </c>
    </row>
    <row r="275" spans="1:28" s="15" customFormat="1" x14ac:dyDescent="0.25">
      <c r="A275" s="17">
        <v>1</v>
      </c>
      <c r="B275" s="17" t="s">
        <v>700</v>
      </c>
      <c r="C275" s="17" t="s">
        <v>665</v>
      </c>
      <c r="D275" s="17" t="s">
        <v>701</v>
      </c>
      <c r="E275" s="17" t="s">
        <v>702</v>
      </c>
      <c r="F275" s="17" t="s">
        <v>75</v>
      </c>
      <c r="G275" s="17" t="s">
        <v>76</v>
      </c>
      <c r="H275" s="17">
        <v>9314</v>
      </c>
      <c r="I275" s="17">
        <v>9098</v>
      </c>
      <c r="J275" s="17">
        <v>216</v>
      </c>
      <c r="K275" s="17" t="s">
        <v>37</v>
      </c>
      <c r="L275" s="18">
        <v>45444.44</v>
      </c>
      <c r="M275" s="18">
        <v>5509.16</v>
      </c>
      <c r="N275" s="18">
        <v>3446.4</v>
      </c>
      <c r="O275" s="18">
        <v>54400</v>
      </c>
      <c r="P275" s="18">
        <v>1852.72</v>
      </c>
      <c r="Q275" s="18">
        <v>448</v>
      </c>
      <c r="R275" s="18">
        <v>129.28</v>
      </c>
      <c r="S275" s="18">
        <v>2430</v>
      </c>
      <c r="T275" s="18">
        <v>530</v>
      </c>
      <c r="U275" s="18">
        <v>0</v>
      </c>
      <c r="V275" s="18">
        <v>0</v>
      </c>
      <c r="W275" s="18">
        <v>0</v>
      </c>
      <c r="X275" s="18"/>
      <c r="Y275" s="18">
        <v>47297.16</v>
      </c>
      <c r="Z275" s="18">
        <v>5957.16</v>
      </c>
      <c r="AA275" s="18">
        <v>3575.68</v>
      </c>
      <c r="AB275" s="18">
        <v>56830</v>
      </c>
    </row>
    <row r="276" spans="1:28" s="15" customFormat="1" x14ac:dyDescent="0.25">
      <c r="A276" s="17">
        <v>2</v>
      </c>
      <c r="B276" s="17" t="s">
        <v>700</v>
      </c>
      <c r="C276" s="17" t="s">
        <v>665</v>
      </c>
      <c r="D276" s="17" t="s">
        <v>703</v>
      </c>
      <c r="E276" s="17" t="s">
        <v>704</v>
      </c>
      <c r="F276" s="17" t="s">
        <v>75</v>
      </c>
      <c r="G276" s="17" t="s">
        <v>76</v>
      </c>
      <c r="H276" s="17">
        <v>52640</v>
      </c>
      <c r="I276" s="17">
        <v>52386</v>
      </c>
      <c r="J276" s="17">
        <v>254</v>
      </c>
      <c r="K276" s="17" t="s">
        <v>37</v>
      </c>
      <c r="L276" s="18">
        <v>57090.8</v>
      </c>
      <c r="M276" s="18">
        <v>6352.5</v>
      </c>
      <c r="N276" s="18">
        <v>4455.7</v>
      </c>
      <c r="O276" s="18">
        <v>67899</v>
      </c>
      <c r="P276" s="18">
        <v>2206.0700000000002</v>
      </c>
      <c r="Q276" s="18">
        <v>560.91</v>
      </c>
      <c r="R276" s="18">
        <v>152.02000000000001</v>
      </c>
      <c r="S276" s="18">
        <v>2919</v>
      </c>
      <c r="T276" s="18">
        <v>1430</v>
      </c>
      <c r="U276" s="18">
        <v>0</v>
      </c>
      <c r="V276" s="18">
        <v>0</v>
      </c>
      <c r="W276" s="18">
        <v>0</v>
      </c>
      <c r="X276" s="18"/>
      <c r="Y276" s="18">
        <v>59296.87</v>
      </c>
      <c r="Z276" s="18">
        <v>6913.41</v>
      </c>
      <c r="AA276" s="18">
        <v>4607.72</v>
      </c>
      <c r="AB276" s="18">
        <v>70818</v>
      </c>
    </row>
    <row r="277" spans="1:28" s="15" customFormat="1" x14ac:dyDescent="0.25">
      <c r="A277" s="17">
        <v>3</v>
      </c>
      <c r="B277" s="17" t="s">
        <v>669</v>
      </c>
      <c r="C277" s="17" t="s">
        <v>665</v>
      </c>
      <c r="D277" s="17" t="s">
        <v>705</v>
      </c>
      <c r="E277" s="17" t="s">
        <v>706</v>
      </c>
      <c r="F277" s="17" t="s">
        <v>75</v>
      </c>
      <c r="G277" s="17" t="s">
        <v>76</v>
      </c>
      <c r="H277" s="17">
        <v>8675</v>
      </c>
      <c r="I277" s="17">
        <v>8655</v>
      </c>
      <c r="J277" s="17">
        <v>20</v>
      </c>
      <c r="K277" s="17" t="s">
        <v>37</v>
      </c>
      <c r="L277" s="18">
        <v>43536.89</v>
      </c>
      <c r="M277" s="18">
        <v>4273.08</v>
      </c>
      <c r="N277" s="18">
        <v>3467.03</v>
      </c>
      <c r="O277" s="18">
        <v>51277</v>
      </c>
      <c r="P277" s="18">
        <v>448.87</v>
      </c>
      <c r="Q277" s="18">
        <v>437.16</v>
      </c>
      <c r="R277" s="18">
        <v>11.97</v>
      </c>
      <c r="S277" s="18">
        <v>898</v>
      </c>
      <c r="T277" s="18">
        <v>3530</v>
      </c>
      <c r="U277" s="18">
        <v>0</v>
      </c>
      <c r="V277" s="18">
        <v>0</v>
      </c>
      <c r="W277" s="18">
        <v>0</v>
      </c>
      <c r="X277" s="18"/>
      <c r="Y277" s="18">
        <v>43985.760000000002</v>
      </c>
      <c r="Z277" s="18">
        <v>4710.24</v>
      </c>
      <c r="AA277" s="18">
        <v>3479</v>
      </c>
      <c r="AB277" s="18">
        <v>52175</v>
      </c>
    </row>
    <row r="278" spans="1:28" s="15" customFormat="1" x14ac:dyDescent="0.25">
      <c r="A278" s="17">
        <v>4</v>
      </c>
      <c r="B278" s="17" t="s">
        <v>700</v>
      </c>
      <c r="C278" s="17" t="s">
        <v>665</v>
      </c>
      <c r="D278" s="17" t="s">
        <v>707</v>
      </c>
      <c r="E278" s="17" t="s">
        <v>708</v>
      </c>
      <c r="F278" s="17" t="s">
        <v>75</v>
      </c>
      <c r="G278" s="17" t="s">
        <v>76</v>
      </c>
      <c r="H278" s="17">
        <v>4750</v>
      </c>
      <c r="I278" s="17">
        <v>4657</v>
      </c>
      <c r="J278" s="17">
        <v>93</v>
      </c>
      <c r="K278" s="17" t="s">
        <v>37</v>
      </c>
      <c r="L278" s="18">
        <v>21638.66</v>
      </c>
      <c r="M278" s="18">
        <v>2461.09</v>
      </c>
      <c r="N278" s="18">
        <v>1464.25</v>
      </c>
      <c r="O278" s="18">
        <v>25564</v>
      </c>
      <c r="P278" s="18">
        <v>917.68</v>
      </c>
      <c r="Q278" s="18">
        <v>211.66</v>
      </c>
      <c r="R278" s="18">
        <v>55.66</v>
      </c>
      <c r="S278" s="18">
        <v>1185</v>
      </c>
      <c r="T278" s="18">
        <v>250</v>
      </c>
      <c r="U278" s="18">
        <v>0</v>
      </c>
      <c r="V278" s="18">
        <v>0</v>
      </c>
      <c r="W278" s="18">
        <v>0</v>
      </c>
      <c r="X278" s="18"/>
      <c r="Y278" s="18">
        <v>22556.34</v>
      </c>
      <c r="Z278" s="18">
        <v>2672.75</v>
      </c>
      <c r="AA278" s="18">
        <v>1519.91</v>
      </c>
      <c r="AB278" s="18">
        <v>26749</v>
      </c>
    </row>
    <row r="279" spans="1:28" s="15" customFormat="1" x14ac:dyDescent="0.25">
      <c r="A279" s="17">
        <v>5</v>
      </c>
      <c r="B279" s="17" t="s">
        <v>700</v>
      </c>
      <c r="C279" s="17" t="s">
        <v>665</v>
      </c>
      <c r="D279" s="17" t="s">
        <v>709</v>
      </c>
      <c r="E279" s="17" t="s">
        <v>710</v>
      </c>
      <c r="F279" s="17" t="s">
        <v>75</v>
      </c>
      <c r="G279" s="17" t="s">
        <v>76</v>
      </c>
      <c r="H279" s="17">
        <v>3637</v>
      </c>
      <c r="I279" s="17">
        <v>3579</v>
      </c>
      <c r="J279" s="17">
        <v>58</v>
      </c>
      <c r="K279" s="17" t="s">
        <v>37</v>
      </c>
      <c r="L279" s="18">
        <v>15820.41</v>
      </c>
      <c r="M279" s="18">
        <v>1784.92</v>
      </c>
      <c r="N279" s="18">
        <v>932.67</v>
      </c>
      <c r="O279" s="18">
        <v>18538</v>
      </c>
      <c r="P279" s="18">
        <v>678.42</v>
      </c>
      <c r="Q279" s="18">
        <v>153.87</v>
      </c>
      <c r="R279" s="18">
        <v>34.71</v>
      </c>
      <c r="S279" s="18">
        <v>867</v>
      </c>
      <c r="T279" s="18">
        <v>190</v>
      </c>
      <c r="U279" s="18">
        <v>0</v>
      </c>
      <c r="V279" s="18">
        <v>0</v>
      </c>
      <c r="W279" s="18">
        <v>0</v>
      </c>
      <c r="X279" s="18"/>
      <c r="Y279" s="18">
        <v>16498.830000000002</v>
      </c>
      <c r="Z279" s="18">
        <v>1938.79</v>
      </c>
      <c r="AA279" s="18">
        <v>967.38</v>
      </c>
      <c r="AB279" s="18">
        <v>19405</v>
      </c>
    </row>
    <row r="280" spans="1:28" s="15" customFormat="1" x14ac:dyDescent="0.25">
      <c r="A280" s="17">
        <v>6</v>
      </c>
      <c r="B280" s="17" t="s">
        <v>664</v>
      </c>
      <c r="C280" s="17" t="s">
        <v>665</v>
      </c>
      <c r="D280" s="17" t="s">
        <v>711</v>
      </c>
      <c r="E280" s="17" t="s">
        <v>712</v>
      </c>
      <c r="F280" s="17" t="s">
        <v>75</v>
      </c>
      <c r="G280" s="17" t="s">
        <v>76</v>
      </c>
      <c r="H280" s="17">
        <v>8729</v>
      </c>
      <c r="I280" s="17">
        <v>8476</v>
      </c>
      <c r="J280" s="17">
        <v>253</v>
      </c>
      <c r="K280" s="17" t="s">
        <v>37</v>
      </c>
      <c r="L280" s="18">
        <v>61413.760000000002</v>
      </c>
      <c r="M280" s="18">
        <v>6685.73</v>
      </c>
      <c r="N280" s="18">
        <v>5084.51</v>
      </c>
      <c r="O280" s="18">
        <v>73184</v>
      </c>
      <c r="P280" s="18">
        <v>2012.01</v>
      </c>
      <c r="Q280" s="18">
        <v>610.57000000000005</v>
      </c>
      <c r="R280" s="18">
        <v>151.41999999999999</v>
      </c>
      <c r="S280" s="18">
        <v>2774</v>
      </c>
      <c r="T280" s="18">
        <v>2730</v>
      </c>
      <c r="U280" s="18">
        <v>0</v>
      </c>
      <c r="V280" s="18">
        <v>0</v>
      </c>
      <c r="W280" s="18">
        <v>0</v>
      </c>
      <c r="X280" s="18"/>
      <c r="Y280" s="18">
        <v>63425.77</v>
      </c>
      <c r="Z280" s="18">
        <v>7296.3</v>
      </c>
      <c r="AA280" s="18">
        <v>5235.93</v>
      </c>
      <c r="AB280" s="18">
        <v>75958</v>
      </c>
    </row>
    <row r="281" spans="1:28" s="15" customFormat="1" x14ac:dyDescent="0.25">
      <c r="A281" s="17">
        <v>7</v>
      </c>
      <c r="B281" s="17" t="s">
        <v>700</v>
      </c>
      <c r="C281" s="17" t="s">
        <v>665</v>
      </c>
      <c r="D281" s="17" t="s">
        <v>713</v>
      </c>
      <c r="E281" s="17" t="s">
        <v>714</v>
      </c>
      <c r="F281" s="17" t="s">
        <v>75</v>
      </c>
      <c r="G281" s="17" t="s">
        <v>76</v>
      </c>
      <c r="H281" s="17">
        <v>3555</v>
      </c>
      <c r="I281" s="17">
        <v>3529</v>
      </c>
      <c r="J281" s="17">
        <v>26</v>
      </c>
      <c r="K281" s="17" t="s">
        <v>37</v>
      </c>
      <c r="L281" s="18">
        <v>13271.74</v>
      </c>
      <c r="M281" s="18">
        <v>1336.13</v>
      </c>
      <c r="N281" s="18">
        <v>476.13</v>
      </c>
      <c r="O281" s="18">
        <v>15084</v>
      </c>
      <c r="P281" s="18">
        <v>584.55999999999995</v>
      </c>
      <c r="Q281" s="18">
        <v>125.88</v>
      </c>
      <c r="R281" s="18">
        <v>15.56</v>
      </c>
      <c r="S281" s="18">
        <v>726</v>
      </c>
      <c r="T281" s="18">
        <v>10</v>
      </c>
      <c r="U281" s="18">
        <v>0</v>
      </c>
      <c r="V281" s="18">
        <v>0</v>
      </c>
      <c r="W281" s="18">
        <v>0</v>
      </c>
      <c r="X281" s="18"/>
      <c r="Y281" s="18">
        <v>13856.3</v>
      </c>
      <c r="Z281" s="18">
        <v>1462.01</v>
      </c>
      <c r="AA281" s="18">
        <v>491.69</v>
      </c>
      <c r="AB281" s="18">
        <v>15810</v>
      </c>
    </row>
    <row r="282" spans="1:28" s="15" customFormat="1" x14ac:dyDescent="0.25">
      <c r="A282" s="17">
        <v>8</v>
      </c>
      <c r="B282" s="17" t="s">
        <v>683</v>
      </c>
      <c r="C282" s="17" t="s">
        <v>665</v>
      </c>
      <c r="D282" s="17" t="s">
        <v>715</v>
      </c>
      <c r="E282" s="17" t="s">
        <v>716</v>
      </c>
      <c r="F282" s="17" t="s">
        <v>75</v>
      </c>
      <c r="G282" s="17" t="s">
        <v>76</v>
      </c>
      <c r="H282" s="17">
        <v>5252</v>
      </c>
      <c r="I282" s="17">
        <v>5159</v>
      </c>
      <c r="J282" s="17">
        <v>93</v>
      </c>
      <c r="K282" s="17" t="s">
        <v>37</v>
      </c>
      <c r="L282" s="18">
        <v>23566.36</v>
      </c>
      <c r="M282" s="18">
        <v>2604.42</v>
      </c>
      <c r="N282" s="18">
        <v>1186.22</v>
      </c>
      <c r="O282" s="18">
        <v>27357</v>
      </c>
      <c r="P282" s="18">
        <v>1167.7</v>
      </c>
      <c r="Q282" s="18">
        <v>226.64</v>
      </c>
      <c r="R282" s="18">
        <v>55.66</v>
      </c>
      <c r="S282" s="18">
        <v>1450</v>
      </c>
      <c r="T282" s="18">
        <v>420</v>
      </c>
      <c r="U282" s="18">
        <v>0</v>
      </c>
      <c r="V282" s="18">
        <v>0</v>
      </c>
      <c r="W282" s="18">
        <v>0</v>
      </c>
      <c r="X282" s="18"/>
      <c r="Y282" s="18">
        <v>24734.06</v>
      </c>
      <c r="Z282" s="18">
        <v>2831.06</v>
      </c>
      <c r="AA282" s="18">
        <v>1241.8800000000001</v>
      </c>
      <c r="AB282" s="18">
        <v>28807</v>
      </c>
    </row>
    <row r="283" spans="1:28" s="15" customFormat="1" x14ac:dyDescent="0.25">
      <c r="A283" s="17">
        <v>9</v>
      </c>
      <c r="B283" s="17" t="s">
        <v>700</v>
      </c>
      <c r="C283" s="17" t="s">
        <v>665</v>
      </c>
      <c r="D283" s="17" t="s">
        <v>717</v>
      </c>
      <c r="E283" s="17" t="s">
        <v>718</v>
      </c>
      <c r="F283" s="17" t="s">
        <v>75</v>
      </c>
      <c r="G283" s="17" t="s">
        <v>76</v>
      </c>
      <c r="H283" s="17">
        <v>11959</v>
      </c>
      <c r="I283" s="17">
        <v>11888</v>
      </c>
      <c r="J283" s="17">
        <v>71</v>
      </c>
      <c r="K283" s="17" t="s">
        <v>37</v>
      </c>
      <c r="L283" s="18">
        <v>18086.16</v>
      </c>
      <c r="M283" s="18">
        <v>2038.07</v>
      </c>
      <c r="N283" s="18">
        <v>1141.77</v>
      </c>
      <c r="O283" s="18">
        <v>21266</v>
      </c>
      <c r="P283" s="18">
        <v>767.35</v>
      </c>
      <c r="Q283" s="18">
        <v>176.16</v>
      </c>
      <c r="R283" s="18">
        <v>42.49</v>
      </c>
      <c r="S283" s="18">
        <v>986</v>
      </c>
      <c r="T283" s="18">
        <v>260</v>
      </c>
      <c r="U283" s="18">
        <v>0</v>
      </c>
      <c r="V283" s="18">
        <v>0</v>
      </c>
      <c r="W283" s="18">
        <v>0</v>
      </c>
      <c r="X283" s="18"/>
      <c r="Y283" s="18">
        <v>18853.509999999998</v>
      </c>
      <c r="Z283" s="18">
        <v>2214.23</v>
      </c>
      <c r="AA283" s="18">
        <v>1184.26</v>
      </c>
      <c r="AB283" s="18">
        <v>22252</v>
      </c>
    </row>
    <row r="284" spans="1:28" s="15" customFormat="1" x14ac:dyDescent="0.25">
      <c r="A284" s="17">
        <v>10</v>
      </c>
      <c r="B284" s="17" t="s">
        <v>669</v>
      </c>
      <c r="C284" s="17" t="s">
        <v>665</v>
      </c>
      <c r="D284" s="17" t="s">
        <v>719</v>
      </c>
      <c r="E284" s="17" t="s">
        <v>720</v>
      </c>
      <c r="F284" s="17" t="s">
        <v>75</v>
      </c>
      <c r="G284" s="17" t="s">
        <v>76</v>
      </c>
      <c r="H284" s="17">
        <v>25209</v>
      </c>
      <c r="I284" s="17">
        <v>25190</v>
      </c>
      <c r="J284" s="17">
        <v>19</v>
      </c>
      <c r="K284" s="17" t="s">
        <v>37</v>
      </c>
      <c r="L284" s="18">
        <v>28470.1</v>
      </c>
      <c r="M284" s="18">
        <v>3297.72</v>
      </c>
      <c r="N284" s="18">
        <v>2092.1799999999998</v>
      </c>
      <c r="O284" s="18">
        <v>33860</v>
      </c>
      <c r="P284" s="18">
        <v>410.82</v>
      </c>
      <c r="Q284" s="18">
        <v>283.81</v>
      </c>
      <c r="R284" s="18">
        <v>11.37</v>
      </c>
      <c r="S284" s="18">
        <v>706</v>
      </c>
      <c r="T284" s="18">
        <v>270</v>
      </c>
      <c r="U284" s="18">
        <v>0</v>
      </c>
      <c r="V284" s="18">
        <v>0</v>
      </c>
      <c r="W284" s="18">
        <v>0</v>
      </c>
      <c r="X284" s="18"/>
      <c r="Y284" s="18">
        <v>28880.92</v>
      </c>
      <c r="Z284" s="18">
        <v>3581.53</v>
      </c>
      <c r="AA284" s="18">
        <v>2103.5500000000002</v>
      </c>
      <c r="AB284" s="18">
        <v>34566</v>
      </c>
    </row>
    <row r="285" spans="1:28" s="15" customFormat="1" x14ac:dyDescent="0.25">
      <c r="A285" s="17">
        <v>11</v>
      </c>
      <c r="B285" s="17" t="s">
        <v>664</v>
      </c>
      <c r="C285" s="17" t="s">
        <v>665</v>
      </c>
      <c r="D285" s="17" t="s">
        <v>721</v>
      </c>
      <c r="E285" s="17" t="s">
        <v>722</v>
      </c>
      <c r="F285" s="17" t="s">
        <v>75</v>
      </c>
      <c r="G285" s="17" t="s">
        <v>76</v>
      </c>
      <c r="H285" s="17">
        <v>2553</v>
      </c>
      <c r="I285" s="17">
        <v>2429</v>
      </c>
      <c r="J285" s="17">
        <v>124</v>
      </c>
      <c r="K285" s="17" t="s">
        <v>37</v>
      </c>
      <c r="L285" s="18">
        <v>23163.77</v>
      </c>
      <c r="M285" s="18">
        <v>2561.44</v>
      </c>
      <c r="N285" s="18">
        <v>1548.79</v>
      </c>
      <c r="O285" s="18">
        <v>27274</v>
      </c>
      <c r="P285" s="18">
        <v>1160.6600000000001</v>
      </c>
      <c r="Q285" s="18">
        <v>226.13</v>
      </c>
      <c r="R285" s="18">
        <v>74.209999999999994</v>
      </c>
      <c r="S285" s="18">
        <v>1461</v>
      </c>
      <c r="T285" s="18">
        <v>440</v>
      </c>
      <c r="U285" s="18">
        <v>0</v>
      </c>
      <c r="V285" s="18">
        <v>0</v>
      </c>
      <c r="W285" s="18">
        <v>0</v>
      </c>
      <c r="X285" s="18"/>
      <c r="Y285" s="18">
        <v>24324.43</v>
      </c>
      <c r="Z285" s="18">
        <v>2787.57</v>
      </c>
      <c r="AA285" s="18">
        <v>1623</v>
      </c>
      <c r="AB285" s="18">
        <v>28735</v>
      </c>
    </row>
    <row r="286" spans="1:28" s="15" customFormat="1" x14ac:dyDescent="0.25">
      <c r="A286" s="17">
        <v>12</v>
      </c>
      <c r="B286" s="17" t="s">
        <v>700</v>
      </c>
      <c r="C286" s="17" t="s">
        <v>665</v>
      </c>
      <c r="D286" s="17" t="s">
        <v>723</v>
      </c>
      <c r="E286" s="17" t="s">
        <v>724</v>
      </c>
      <c r="F286" s="17" t="s">
        <v>75</v>
      </c>
      <c r="G286" s="17" t="s">
        <v>76</v>
      </c>
      <c r="H286" s="17">
        <v>7591</v>
      </c>
      <c r="I286" s="17">
        <v>7541</v>
      </c>
      <c r="J286" s="17">
        <v>50</v>
      </c>
      <c r="K286" s="17" t="s">
        <v>37</v>
      </c>
      <c r="L286" s="18">
        <v>19808.990000000002</v>
      </c>
      <c r="M286" s="18">
        <v>2313.37</v>
      </c>
      <c r="N286" s="18">
        <v>1296.6400000000001</v>
      </c>
      <c r="O286" s="18">
        <v>23419</v>
      </c>
      <c r="P286" s="18">
        <v>623.05999999999995</v>
      </c>
      <c r="Q286" s="18">
        <v>193.02</v>
      </c>
      <c r="R286" s="18">
        <v>29.92</v>
      </c>
      <c r="S286" s="18">
        <v>846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18">
        <v>20432.05</v>
      </c>
      <c r="Z286" s="18">
        <v>2506.39</v>
      </c>
      <c r="AA286" s="18">
        <v>1326.56</v>
      </c>
      <c r="AB286" s="18">
        <v>24265</v>
      </c>
    </row>
    <row r="287" spans="1:28" s="15" customFormat="1" x14ac:dyDescent="0.25">
      <c r="A287" s="17">
        <v>13</v>
      </c>
      <c r="B287" s="17" t="s">
        <v>700</v>
      </c>
      <c r="C287" s="17" t="s">
        <v>665</v>
      </c>
      <c r="D287" s="17" t="s">
        <v>725</v>
      </c>
      <c r="E287" s="17" t="s">
        <v>726</v>
      </c>
      <c r="F287" s="17" t="s">
        <v>75</v>
      </c>
      <c r="G287" s="17" t="s">
        <v>727</v>
      </c>
      <c r="H287" s="17">
        <v>0</v>
      </c>
      <c r="I287" s="17">
        <v>0</v>
      </c>
      <c r="J287" s="17">
        <v>360</v>
      </c>
      <c r="K287" s="17" t="s">
        <v>107</v>
      </c>
      <c r="L287" s="18">
        <v>53401.52</v>
      </c>
      <c r="M287" s="18">
        <v>5863.14</v>
      </c>
      <c r="N287" s="18">
        <v>4628.34</v>
      </c>
      <c r="O287" s="18">
        <v>63893</v>
      </c>
      <c r="P287" s="18">
        <v>2587.87</v>
      </c>
      <c r="Q287" s="18">
        <v>530.66999999999996</v>
      </c>
      <c r="R287" s="18">
        <v>215.46</v>
      </c>
      <c r="S287" s="18">
        <v>3334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55989.39</v>
      </c>
      <c r="Z287" s="18">
        <v>6393.81</v>
      </c>
      <c r="AA287" s="18">
        <v>4843.8</v>
      </c>
      <c r="AB287" s="18">
        <v>67227</v>
      </c>
    </row>
    <row r="288" spans="1:28" s="15" customFormat="1" x14ac:dyDescent="0.25">
      <c r="A288" s="17">
        <v>14</v>
      </c>
      <c r="B288" s="17" t="s">
        <v>669</v>
      </c>
      <c r="C288" s="17" t="s">
        <v>665</v>
      </c>
      <c r="D288" s="17" t="s">
        <v>728</v>
      </c>
      <c r="E288" s="17" t="s">
        <v>729</v>
      </c>
      <c r="F288" s="17" t="s">
        <v>75</v>
      </c>
      <c r="G288" s="17" t="s">
        <v>730</v>
      </c>
      <c r="H288" s="17">
        <v>0</v>
      </c>
      <c r="I288" s="17">
        <v>0</v>
      </c>
      <c r="J288" s="17">
        <v>360</v>
      </c>
      <c r="K288" s="17" t="s">
        <v>107</v>
      </c>
      <c r="L288" s="18">
        <v>51091.88</v>
      </c>
      <c r="M288" s="18">
        <v>5776.62</v>
      </c>
      <c r="N288" s="18">
        <v>4414.5</v>
      </c>
      <c r="O288" s="18">
        <v>61283</v>
      </c>
      <c r="P288" s="18">
        <v>2587.42</v>
      </c>
      <c r="Q288" s="18">
        <v>507.12</v>
      </c>
      <c r="R288" s="18">
        <v>215.46</v>
      </c>
      <c r="S288" s="18">
        <v>3310</v>
      </c>
      <c r="T288" s="18">
        <v>0</v>
      </c>
      <c r="U288" s="18">
        <v>0</v>
      </c>
      <c r="V288" s="18">
        <v>0</v>
      </c>
      <c r="W288" s="18">
        <v>0</v>
      </c>
      <c r="X288" s="18"/>
      <c r="Y288" s="18">
        <v>53679.3</v>
      </c>
      <c r="Z288" s="18">
        <v>6283.74</v>
      </c>
      <c r="AA288" s="18">
        <v>4629.96</v>
      </c>
      <c r="AB288" s="18">
        <v>64593</v>
      </c>
    </row>
    <row r="289" spans="1:31" s="15" customFormat="1" x14ac:dyDescent="0.25">
      <c r="A289" s="17">
        <v>15</v>
      </c>
      <c r="B289" s="17" t="s">
        <v>683</v>
      </c>
      <c r="C289" s="17" t="s">
        <v>665</v>
      </c>
      <c r="D289" s="17" t="s">
        <v>731</v>
      </c>
      <c r="E289" s="17" t="s">
        <v>732</v>
      </c>
      <c r="F289" s="17" t="s">
        <v>75</v>
      </c>
      <c r="G289" s="17" t="s">
        <v>733</v>
      </c>
      <c r="H289" s="17">
        <v>0</v>
      </c>
      <c r="I289" s="17">
        <v>0</v>
      </c>
      <c r="J289" s="17">
        <v>360</v>
      </c>
      <c r="K289" s="17" t="s">
        <v>107</v>
      </c>
      <c r="L289" s="18">
        <v>55647.76</v>
      </c>
      <c r="M289" s="18">
        <v>6806.06</v>
      </c>
      <c r="N289" s="18">
        <v>4842.18</v>
      </c>
      <c r="O289" s="18">
        <v>67296</v>
      </c>
      <c r="P289" s="18">
        <v>2586.91</v>
      </c>
      <c r="Q289" s="18">
        <v>553.63</v>
      </c>
      <c r="R289" s="18">
        <v>215.46</v>
      </c>
      <c r="S289" s="18">
        <v>3356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58234.67</v>
      </c>
      <c r="Z289" s="18">
        <v>7359.69</v>
      </c>
      <c r="AA289" s="18">
        <v>5057.6400000000003</v>
      </c>
      <c r="AB289" s="18">
        <v>70652</v>
      </c>
    </row>
    <row r="290" spans="1:31" s="15" customFormat="1" x14ac:dyDescent="0.25">
      <c r="A290" s="17">
        <v>16</v>
      </c>
      <c r="B290" s="17" t="s">
        <v>664</v>
      </c>
      <c r="C290" s="17" t="s">
        <v>665</v>
      </c>
      <c r="D290" s="17" t="s">
        <v>734</v>
      </c>
      <c r="E290" s="17" t="s">
        <v>735</v>
      </c>
      <c r="F290" s="17" t="s">
        <v>75</v>
      </c>
      <c r="G290" s="17" t="s">
        <v>736</v>
      </c>
      <c r="H290" s="17">
        <v>0</v>
      </c>
      <c r="I290" s="17">
        <v>0</v>
      </c>
      <c r="J290" s="17">
        <v>360</v>
      </c>
      <c r="K290" s="17" t="s">
        <v>107</v>
      </c>
      <c r="L290" s="18">
        <v>53403.26</v>
      </c>
      <c r="M290" s="18">
        <v>5863.4</v>
      </c>
      <c r="N290" s="18">
        <v>4628.34</v>
      </c>
      <c r="O290" s="18">
        <v>63895</v>
      </c>
      <c r="P290" s="18">
        <v>2587.85</v>
      </c>
      <c r="Q290" s="18">
        <v>530.69000000000005</v>
      </c>
      <c r="R290" s="18">
        <v>215.46</v>
      </c>
      <c r="S290" s="18">
        <v>3334</v>
      </c>
      <c r="T290" s="18">
        <v>0</v>
      </c>
      <c r="U290" s="18">
        <v>0</v>
      </c>
      <c r="V290" s="18">
        <v>0</v>
      </c>
      <c r="W290" s="18">
        <v>0</v>
      </c>
      <c r="X290" s="18"/>
      <c r="Y290" s="18">
        <v>55991.11</v>
      </c>
      <c r="Z290" s="18">
        <v>6394.09</v>
      </c>
      <c r="AA290" s="18">
        <v>4843.8</v>
      </c>
      <c r="AB290" s="18">
        <v>67229</v>
      </c>
    </row>
    <row r="291" spans="1:31" s="12" customFormat="1" x14ac:dyDescent="0.25">
      <c r="A291" s="10"/>
      <c r="B291" s="10"/>
      <c r="C291" s="10" t="s">
        <v>71</v>
      </c>
      <c r="D291" s="10"/>
      <c r="E291" s="10"/>
      <c r="F291" s="10"/>
      <c r="G291" s="10"/>
      <c r="H291" s="10"/>
      <c r="I291" s="10"/>
      <c r="J291" s="11">
        <f>SUM(J275:J290)</f>
        <v>2717</v>
      </c>
      <c r="K291" s="11"/>
      <c r="L291" s="11">
        <f t="shared" ref="L291:AB291" si="76">SUM(L275:L290)</f>
        <v>584856.5</v>
      </c>
      <c r="M291" s="11">
        <f t="shared" si="76"/>
        <v>65526.850000000006</v>
      </c>
      <c r="N291" s="11">
        <f t="shared" si="76"/>
        <v>45105.650000000009</v>
      </c>
      <c r="O291" s="11">
        <f t="shared" si="76"/>
        <v>695489</v>
      </c>
      <c r="P291" s="11">
        <f t="shared" si="76"/>
        <v>23179.969999999998</v>
      </c>
      <c r="Q291" s="11">
        <f t="shared" si="76"/>
        <v>5775.92</v>
      </c>
      <c r="R291" s="11">
        <f t="shared" si="76"/>
        <v>1626.1100000000001</v>
      </c>
      <c r="S291" s="11">
        <f t="shared" si="76"/>
        <v>30582</v>
      </c>
      <c r="T291" s="11">
        <f t="shared" si="76"/>
        <v>10060</v>
      </c>
      <c r="U291" s="11">
        <f t="shared" si="76"/>
        <v>0</v>
      </c>
      <c r="V291" s="11">
        <f t="shared" si="76"/>
        <v>0</v>
      </c>
      <c r="W291" s="11">
        <f t="shared" si="76"/>
        <v>0</v>
      </c>
      <c r="X291" s="11">
        <f t="shared" si="76"/>
        <v>0</v>
      </c>
      <c r="Y291" s="11">
        <f t="shared" si="76"/>
        <v>608036.47</v>
      </c>
      <c r="Z291" s="11">
        <f t="shared" si="76"/>
        <v>71302.76999999999</v>
      </c>
      <c r="AA291" s="11">
        <f t="shared" si="76"/>
        <v>46731.76</v>
      </c>
      <c r="AB291" s="11">
        <f t="shared" si="76"/>
        <v>726071</v>
      </c>
    </row>
    <row r="292" spans="1:31" s="12" customFormat="1" x14ac:dyDescent="0.25">
      <c r="A292" s="10"/>
      <c r="B292" s="10"/>
      <c r="C292" s="10" t="s">
        <v>119</v>
      </c>
      <c r="D292" s="10"/>
      <c r="E292" s="10"/>
      <c r="F292" s="10"/>
      <c r="G292" s="10"/>
      <c r="H292" s="10"/>
      <c r="I292" s="10"/>
      <c r="J292" s="11">
        <f>J291+J274</f>
        <v>21662</v>
      </c>
      <c r="K292" s="11"/>
      <c r="L292" s="11">
        <f t="shared" ref="L292:AB292" si="77">L291+L274</f>
        <v>1622109.63</v>
      </c>
      <c r="M292" s="11">
        <f t="shared" si="77"/>
        <v>130345.1</v>
      </c>
      <c r="N292" s="11">
        <f t="shared" si="77"/>
        <v>91097.270000000019</v>
      </c>
      <c r="O292" s="11">
        <f t="shared" si="77"/>
        <v>1843552</v>
      </c>
      <c r="P292" s="11">
        <f t="shared" si="77"/>
        <v>136300.38</v>
      </c>
      <c r="Q292" s="11">
        <f t="shared" si="77"/>
        <v>15493.26</v>
      </c>
      <c r="R292" s="11">
        <f t="shared" si="77"/>
        <v>10151.36</v>
      </c>
      <c r="S292" s="11">
        <f t="shared" si="77"/>
        <v>161945</v>
      </c>
      <c r="T292" s="11">
        <f t="shared" si="77"/>
        <v>10380</v>
      </c>
      <c r="U292" s="11">
        <f t="shared" si="77"/>
        <v>131543.85999999999</v>
      </c>
      <c r="V292" s="11">
        <f t="shared" si="77"/>
        <v>12870.02</v>
      </c>
      <c r="W292" s="11">
        <f t="shared" si="77"/>
        <v>10586.12</v>
      </c>
      <c r="X292" s="11">
        <f t="shared" si="77"/>
        <v>155000</v>
      </c>
      <c r="Y292" s="11">
        <f t="shared" si="77"/>
        <v>1626866.15</v>
      </c>
      <c r="Z292" s="11">
        <f t="shared" si="77"/>
        <v>132968.33999999997</v>
      </c>
      <c r="AA292" s="11">
        <f t="shared" si="77"/>
        <v>90662.510000000009</v>
      </c>
      <c r="AB292" s="11">
        <f t="shared" si="77"/>
        <v>1850497</v>
      </c>
    </row>
    <row r="293" spans="1:31" ht="18" customHeight="1" x14ac:dyDescent="0.25"/>
    <row r="294" spans="1:31" ht="18" customHeight="1" x14ac:dyDescent="0.25"/>
    <row r="297" spans="1:31" ht="15.75" x14ac:dyDescent="0.25">
      <c r="E297" s="13" t="s">
        <v>120</v>
      </c>
      <c r="G297" s="14"/>
      <c r="H297" s="14"/>
      <c r="I297" s="14"/>
      <c r="J297" s="14"/>
      <c r="K297" s="14"/>
      <c r="L297" s="13" t="s">
        <v>122</v>
      </c>
      <c r="M297" s="13"/>
      <c r="O297" s="14"/>
      <c r="Q297" s="14"/>
      <c r="R297" s="13" t="s">
        <v>121</v>
      </c>
      <c r="T297" s="14"/>
      <c r="U297" s="14"/>
      <c r="W297" s="14"/>
      <c r="X297" s="14"/>
      <c r="Y297" s="13" t="s">
        <v>123</v>
      </c>
      <c r="Z297" s="14"/>
      <c r="AA297" s="14"/>
      <c r="AB297" s="14"/>
    </row>
    <row r="298" spans="1:31" ht="15.75" x14ac:dyDescent="0.25">
      <c r="E298" s="13" t="s">
        <v>124</v>
      </c>
      <c r="G298" s="14"/>
      <c r="H298" s="14"/>
      <c r="I298" s="14"/>
      <c r="J298" s="14"/>
      <c r="K298" s="14"/>
      <c r="L298" s="13" t="s">
        <v>124</v>
      </c>
      <c r="M298" s="13"/>
      <c r="O298" s="14"/>
      <c r="Q298" s="14"/>
      <c r="R298" s="13" t="s">
        <v>124</v>
      </c>
      <c r="T298" s="14"/>
      <c r="U298" s="14"/>
      <c r="W298" s="14"/>
      <c r="X298" s="14"/>
      <c r="Y298" s="13" t="s">
        <v>124</v>
      </c>
      <c r="Z298" s="14"/>
      <c r="AA298" s="14"/>
      <c r="AB298" s="14"/>
    </row>
    <row r="300" spans="1:31" ht="32.25" customHeight="1" x14ac:dyDescent="0.55000000000000004">
      <c r="A300" s="75" t="s">
        <v>0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1"/>
      <c r="AD300" s="1"/>
      <c r="AE300" s="1"/>
    </row>
    <row r="301" spans="1:31" ht="21.75" customHeight="1" x14ac:dyDescent="0.4">
      <c r="A301" s="76" t="s">
        <v>1701</v>
      </c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2"/>
      <c r="AD301" s="2"/>
      <c r="AE301" s="2"/>
    </row>
    <row r="302" spans="1:31" s="5" customFormat="1" ht="20.25" customHeight="1" x14ac:dyDescent="0.35">
      <c r="A302" s="3" t="s">
        <v>1</v>
      </c>
      <c r="B302" s="4"/>
      <c r="C302" s="3"/>
      <c r="D302" s="3"/>
      <c r="F302" s="3" t="s">
        <v>737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s="7" customFormat="1" ht="90" x14ac:dyDescent="0.25">
      <c r="A303" s="6" t="s">
        <v>3</v>
      </c>
      <c r="B303" s="6" t="s">
        <v>4</v>
      </c>
      <c r="C303" s="6" t="s">
        <v>5</v>
      </c>
      <c r="D303" s="6" t="s">
        <v>6</v>
      </c>
      <c r="E303" s="6" t="s">
        <v>7</v>
      </c>
      <c r="F303" s="6" t="s">
        <v>8</v>
      </c>
      <c r="G303" s="6" t="s">
        <v>9</v>
      </c>
      <c r="H303" s="6" t="s">
        <v>10</v>
      </c>
      <c r="I303" s="6" t="s">
        <v>11</v>
      </c>
      <c r="J303" s="6" t="s">
        <v>12</v>
      </c>
      <c r="K303" s="6" t="s">
        <v>13</v>
      </c>
      <c r="L303" s="6" t="s">
        <v>14</v>
      </c>
      <c r="M303" s="6" t="s">
        <v>15</v>
      </c>
      <c r="N303" s="6" t="s">
        <v>16</v>
      </c>
      <c r="O303" s="6" t="s">
        <v>17</v>
      </c>
      <c r="P303" s="6" t="s">
        <v>18</v>
      </c>
      <c r="Q303" s="6" t="s">
        <v>19</v>
      </c>
      <c r="R303" s="6" t="s">
        <v>20</v>
      </c>
      <c r="S303" s="6" t="s">
        <v>21</v>
      </c>
      <c r="T303" s="6" t="s">
        <v>22</v>
      </c>
      <c r="U303" s="6" t="s">
        <v>23</v>
      </c>
      <c r="V303" s="6" t="s">
        <v>24</v>
      </c>
      <c r="W303" s="6" t="s">
        <v>25</v>
      </c>
      <c r="X303" s="6" t="s">
        <v>26</v>
      </c>
      <c r="Y303" s="6" t="s">
        <v>27</v>
      </c>
      <c r="Z303" s="6" t="s">
        <v>28</v>
      </c>
      <c r="AA303" s="6" t="s">
        <v>29</v>
      </c>
      <c r="AB303" s="6" t="s">
        <v>30</v>
      </c>
    </row>
    <row r="304" spans="1:31" s="15" customFormat="1" x14ac:dyDescent="0.25">
      <c r="A304" s="17">
        <v>1</v>
      </c>
      <c r="B304" s="17" t="s">
        <v>664</v>
      </c>
      <c r="C304" s="17" t="s">
        <v>665</v>
      </c>
      <c r="D304" s="17" t="s">
        <v>666</v>
      </c>
      <c r="E304" s="17" t="s">
        <v>667</v>
      </c>
      <c r="F304" s="17" t="s">
        <v>35</v>
      </c>
      <c r="G304" s="17" t="s">
        <v>668</v>
      </c>
      <c r="H304" s="17">
        <v>127791</v>
      </c>
      <c r="I304" s="17">
        <v>123824</v>
      </c>
      <c r="J304" s="17">
        <v>3967</v>
      </c>
      <c r="K304" s="17" t="s">
        <v>37</v>
      </c>
      <c r="L304" s="18">
        <v>167444.81</v>
      </c>
      <c r="M304" s="18">
        <v>6345.04</v>
      </c>
      <c r="N304" s="18">
        <v>5529.15</v>
      </c>
      <c r="O304" s="18">
        <v>179319</v>
      </c>
      <c r="P304" s="18">
        <v>22678.76</v>
      </c>
      <c r="Q304" s="18">
        <v>1720.09</v>
      </c>
      <c r="R304" s="18">
        <v>1785.15</v>
      </c>
      <c r="S304" s="18">
        <v>26184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190123.57</v>
      </c>
      <c r="Z304" s="18">
        <v>8065.13</v>
      </c>
      <c r="AA304" s="18">
        <v>7314.3</v>
      </c>
      <c r="AB304" s="18">
        <v>205503</v>
      </c>
    </row>
    <row r="305" spans="1:28" s="15" customFormat="1" x14ac:dyDescent="0.25">
      <c r="A305" s="17">
        <v>2</v>
      </c>
      <c r="B305" s="17" t="s">
        <v>669</v>
      </c>
      <c r="C305" s="17" t="s">
        <v>665</v>
      </c>
      <c r="D305" s="17" t="s">
        <v>670</v>
      </c>
      <c r="E305" s="17" t="s">
        <v>671</v>
      </c>
      <c r="F305" s="17" t="s">
        <v>35</v>
      </c>
      <c r="G305" s="17" t="s">
        <v>144</v>
      </c>
      <c r="H305" s="17">
        <v>28392</v>
      </c>
      <c r="I305" s="17">
        <v>28392</v>
      </c>
      <c r="J305" s="17">
        <v>0</v>
      </c>
      <c r="K305" s="17" t="s">
        <v>59</v>
      </c>
      <c r="L305" s="18">
        <v>15716.47</v>
      </c>
      <c r="M305" s="18">
        <v>1709.53</v>
      </c>
      <c r="N305" s="18">
        <v>0</v>
      </c>
      <c r="O305" s="18">
        <v>17426</v>
      </c>
      <c r="P305" s="18">
        <v>825.45</v>
      </c>
      <c r="Q305" s="18">
        <v>158.55000000000001</v>
      </c>
      <c r="R305" s="18">
        <v>0</v>
      </c>
      <c r="S305" s="18">
        <v>984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16541.919999999998</v>
      </c>
      <c r="Z305" s="18">
        <v>1868.08</v>
      </c>
      <c r="AA305" s="18">
        <v>0</v>
      </c>
      <c r="AB305" s="18">
        <v>18410</v>
      </c>
    </row>
    <row r="306" spans="1:28" s="15" customFormat="1" x14ac:dyDescent="0.25">
      <c r="A306" s="17">
        <v>3</v>
      </c>
      <c r="B306" s="17" t="s">
        <v>672</v>
      </c>
      <c r="C306" s="17" t="s">
        <v>665</v>
      </c>
      <c r="D306" s="17" t="s">
        <v>673</v>
      </c>
      <c r="E306" s="17" t="s">
        <v>674</v>
      </c>
      <c r="F306" s="17" t="s">
        <v>35</v>
      </c>
      <c r="G306" s="17" t="s">
        <v>675</v>
      </c>
      <c r="H306" s="17">
        <v>6502</v>
      </c>
      <c r="I306" s="17">
        <v>3800</v>
      </c>
      <c r="J306" s="17">
        <v>5404</v>
      </c>
      <c r="K306" s="17" t="s">
        <v>37</v>
      </c>
      <c r="L306" s="18">
        <v>11283.61</v>
      </c>
      <c r="M306" s="18">
        <v>668.39</v>
      </c>
      <c r="N306" s="18">
        <v>243</v>
      </c>
      <c r="O306" s="18">
        <v>12195</v>
      </c>
      <c r="P306" s="18">
        <v>28899.26</v>
      </c>
      <c r="Q306" s="18">
        <v>101.94</v>
      </c>
      <c r="R306" s="18">
        <v>2431.8000000000002</v>
      </c>
      <c r="S306" s="18">
        <v>31433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40182.870000000003</v>
      </c>
      <c r="Z306" s="18">
        <v>770.33</v>
      </c>
      <c r="AA306" s="18">
        <v>2674.8</v>
      </c>
      <c r="AB306" s="18">
        <v>43628</v>
      </c>
    </row>
    <row r="307" spans="1:28" s="15" customFormat="1" x14ac:dyDescent="0.25">
      <c r="A307" s="17">
        <v>4</v>
      </c>
      <c r="B307" s="17" t="s">
        <v>664</v>
      </c>
      <c r="C307" s="17" t="s">
        <v>665</v>
      </c>
      <c r="D307" s="17" t="s">
        <v>676</v>
      </c>
      <c r="E307" s="17" t="s">
        <v>677</v>
      </c>
      <c r="F307" s="17" t="s">
        <v>35</v>
      </c>
      <c r="G307" s="17" t="s">
        <v>45</v>
      </c>
      <c r="H307" s="17">
        <v>54124</v>
      </c>
      <c r="I307" s="17">
        <v>51094</v>
      </c>
      <c r="J307" s="17">
        <v>3030</v>
      </c>
      <c r="K307" s="17" t="s">
        <v>37</v>
      </c>
      <c r="L307" s="18">
        <v>232006.75</v>
      </c>
      <c r="M307" s="18">
        <v>12872.64</v>
      </c>
      <c r="N307" s="18">
        <v>11646.61</v>
      </c>
      <c r="O307" s="18">
        <v>256526</v>
      </c>
      <c r="P307" s="18">
        <v>17100.54</v>
      </c>
      <c r="Q307" s="18">
        <v>2352.96</v>
      </c>
      <c r="R307" s="18">
        <v>1363.5</v>
      </c>
      <c r="S307" s="18">
        <v>20817</v>
      </c>
      <c r="T307" s="18">
        <v>0</v>
      </c>
      <c r="U307" s="18">
        <v>0</v>
      </c>
      <c r="V307" s="18">
        <v>0</v>
      </c>
      <c r="W307" s="18">
        <v>0</v>
      </c>
      <c r="X307" s="18"/>
      <c r="Y307" s="18">
        <v>249107.29</v>
      </c>
      <c r="Z307" s="18">
        <v>15225.6</v>
      </c>
      <c r="AA307" s="18">
        <v>13010.11</v>
      </c>
      <c r="AB307" s="18">
        <v>277343</v>
      </c>
    </row>
    <row r="308" spans="1:28" s="15" customFormat="1" x14ac:dyDescent="0.25">
      <c r="A308" s="17">
        <v>5</v>
      </c>
      <c r="B308" s="17" t="s">
        <v>669</v>
      </c>
      <c r="C308" s="17" t="s">
        <v>665</v>
      </c>
      <c r="D308" s="17" t="s">
        <v>678</v>
      </c>
      <c r="E308" s="17" t="s">
        <v>679</v>
      </c>
      <c r="F308" s="17" t="s">
        <v>35</v>
      </c>
      <c r="G308" s="17" t="s">
        <v>41</v>
      </c>
      <c r="H308" s="17">
        <v>96020</v>
      </c>
      <c r="I308" s="17">
        <v>96020</v>
      </c>
      <c r="J308" s="17">
        <v>0</v>
      </c>
      <c r="K308" s="17" t="s">
        <v>59</v>
      </c>
      <c r="L308" s="18">
        <v>157682.1</v>
      </c>
      <c r="M308" s="18">
        <v>6867.73</v>
      </c>
      <c r="N308" s="18">
        <v>13530.17</v>
      </c>
      <c r="O308" s="18">
        <v>178080</v>
      </c>
      <c r="P308" s="18">
        <v>550.16999999999996</v>
      </c>
      <c r="Q308" s="18">
        <v>1658.83</v>
      </c>
      <c r="R308" s="18">
        <v>0</v>
      </c>
      <c r="S308" s="18">
        <v>2209</v>
      </c>
      <c r="T308" s="18">
        <v>0</v>
      </c>
      <c r="U308" s="18">
        <v>0</v>
      </c>
      <c r="V308" s="18">
        <v>0</v>
      </c>
      <c r="W308" s="18">
        <v>0</v>
      </c>
      <c r="X308" s="18"/>
      <c r="Y308" s="18">
        <v>158232.26999999999</v>
      </c>
      <c r="Z308" s="18">
        <v>8526.56</v>
      </c>
      <c r="AA308" s="18">
        <v>13530.17</v>
      </c>
      <c r="AB308" s="18">
        <v>180289</v>
      </c>
    </row>
    <row r="309" spans="1:28" s="15" customFormat="1" x14ac:dyDescent="0.25">
      <c r="A309" s="17">
        <v>6</v>
      </c>
      <c r="B309" s="17" t="s">
        <v>672</v>
      </c>
      <c r="C309" s="17" t="s">
        <v>665</v>
      </c>
      <c r="D309" s="17" t="s">
        <v>680</v>
      </c>
      <c r="E309" s="17" t="s">
        <v>681</v>
      </c>
      <c r="F309" s="17" t="s">
        <v>35</v>
      </c>
      <c r="G309" s="17" t="s">
        <v>682</v>
      </c>
      <c r="H309" s="17">
        <v>64999</v>
      </c>
      <c r="I309" s="17">
        <v>64999</v>
      </c>
      <c r="J309" s="17">
        <v>0</v>
      </c>
      <c r="K309" s="17" t="s">
        <v>59</v>
      </c>
      <c r="L309" s="18">
        <v>13212.77</v>
      </c>
      <c r="M309" s="18">
        <v>1651.98</v>
      </c>
      <c r="N309" s="18">
        <v>78.25</v>
      </c>
      <c r="O309" s="18">
        <v>14943</v>
      </c>
      <c r="P309" s="18">
        <v>550.23</v>
      </c>
      <c r="Q309" s="18">
        <v>134.77000000000001</v>
      </c>
      <c r="R309" s="18">
        <v>0</v>
      </c>
      <c r="S309" s="18">
        <v>685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18">
        <v>13763</v>
      </c>
      <c r="Z309" s="18">
        <v>1786.75</v>
      </c>
      <c r="AA309" s="18">
        <v>78.25</v>
      </c>
      <c r="AB309" s="18">
        <v>15628</v>
      </c>
    </row>
    <row r="310" spans="1:28" s="15" customFormat="1" x14ac:dyDescent="0.25">
      <c r="A310" s="17">
        <v>7</v>
      </c>
      <c r="B310" s="17" t="s">
        <v>683</v>
      </c>
      <c r="C310" s="17" t="s">
        <v>665</v>
      </c>
      <c r="D310" s="17" t="s">
        <v>684</v>
      </c>
      <c r="E310" s="17" t="s">
        <v>685</v>
      </c>
      <c r="F310" s="17" t="s">
        <v>35</v>
      </c>
      <c r="G310" s="17" t="s">
        <v>45</v>
      </c>
      <c r="H310" s="17">
        <v>167619</v>
      </c>
      <c r="I310" s="17">
        <v>165398</v>
      </c>
      <c r="J310" s="17">
        <v>2221</v>
      </c>
      <c r="K310" s="17" t="s">
        <v>37</v>
      </c>
      <c r="L310" s="18">
        <v>115124.3</v>
      </c>
      <c r="M310" s="18">
        <v>7973.9</v>
      </c>
      <c r="N310" s="18">
        <v>3002.8</v>
      </c>
      <c r="O310" s="18">
        <v>126101</v>
      </c>
      <c r="P310" s="18">
        <v>13286.51</v>
      </c>
      <c r="Q310" s="18">
        <v>1162.04</v>
      </c>
      <c r="R310" s="18">
        <v>999.45</v>
      </c>
      <c r="S310" s="18">
        <v>15448</v>
      </c>
      <c r="T310" s="18">
        <v>0</v>
      </c>
      <c r="U310" s="18">
        <v>0</v>
      </c>
      <c r="V310" s="18">
        <v>0</v>
      </c>
      <c r="W310" s="18">
        <v>0</v>
      </c>
      <c r="X310" s="18"/>
      <c r="Y310" s="18">
        <v>128410.81</v>
      </c>
      <c r="Z310" s="18">
        <v>9135.94</v>
      </c>
      <c r="AA310" s="18">
        <v>4002.25</v>
      </c>
      <c r="AB310" s="18">
        <v>141549</v>
      </c>
    </row>
    <row r="311" spans="1:28" s="15" customFormat="1" x14ac:dyDescent="0.25">
      <c r="A311" s="17">
        <v>8</v>
      </c>
      <c r="B311" s="17" t="s">
        <v>664</v>
      </c>
      <c r="C311" s="17" t="s">
        <v>665</v>
      </c>
      <c r="D311" s="17" t="s">
        <v>686</v>
      </c>
      <c r="E311" s="17" t="s">
        <v>687</v>
      </c>
      <c r="F311" s="17" t="s">
        <v>35</v>
      </c>
      <c r="G311" s="17" t="s">
        <v>675</v>
      </c>
      <c r="H311" s="17">
        <v>274104</v>
      </c>
      <c r="I311" s="17">
        <v>272403</v>
      </c>
      <c r="J311" s="17">
        <v>1701</v>
      </c>
      <c r="K311" s="17" t="s">
        <v>37</v>
      </c>
      <c r="L311" s="18">
        <v>139183.39000000001</v>
      </c>
      <c r="M311" s="18">
        <v>2336.16</v>
      </c>
      <c r="N311" s="18">
        <v>1710.45</v>
      </c>
      <c r="O311" s="18">
        <v>143230</v>
      </c>
      <c r="P311" s="18">
        <v>10753.47</v>
      </c>
      <c r="Q311" s="18">
        <v>2722.08</v>
      </c>
      <c r="R311" s="18">
        <v>765.45</v>
      </c>
      <c r="S311" s="18">
        <v>14241</v>
      </c>
      <c r="T311" s="18">
        <v>320</v>
      </c>
      <c r="U311" s="18">
        <v>0</v>
      </c>
      <c r="V311" s="18">
        <v>0</v>
      </c>
      <c r="W311" s="18">
        <v>0</v>
      </c>
      <c r="X311" s="18"/>
      <c r="Y311" s="18">
        <v>149936.85999999999</v>
      </c>
      <c r="Z311" s="18">
        <v>5058.24</v>
      </c>
      <c r="AA311" s="18">
        <v>2475.9</v>
      </c>
      <c r="AB311" s="18">
        <v>157471</v>
      </c>
    </row>
    <row r="312" spans="1:28" s="15" customFormat="1" x14ac:dyDescent="0.25">
      <c r="A312" s="17">
        <v>9</v>
      </c>
      <c r="B312" s="17" t="s">
        <v>683</v>
      </c>
      <c r="C312" s="17" t="s">
        <v>665</v>
      </c>
      <c r="D312" s="17" t="s">
        <v>688</v>
      </c>
      <c r="E312" s="17" t="s">
        <v>689</v>
      </c>
      <c r="F312" s="17" t="s">
        <v>35</v>
      </c>
      <c r="G312" s="17" t="s">
        <v>590</v>
      </c>
      <c r="H312" s="17">
        <v>32605</v>
      </c>
      <c r="I312" s="17">
        <v>32081</v>
      </c>
      <c r="J312" s="17">
        <v>524</v>
      </c>
      <c r="K312" s="17" t="s">
        <v>37</v>
      </c>
      <c r="L312" s="18">
        <v>71226.12</v>
      </c>
      <c r="M312" s="18">
        <v>8809.36</v>
      </c>
      <c r="N312" s="18">
        <v>4591.5200000000004</v>
      </c>
      <c r="O312" s="18">
        <v>84627</v>
      </c>
      <c r="P312" s="18">
        <v>3269.23</v>
      </c>
      <c r="Q312" s="18">
        <v>763.97</v>
      </c>
      <c r="R312" s="18">
        <v>235.8</v>
      </c>
      <c r="S312" s="18">
        <v>4269</v>
      </c>
      <c r="T312" s="18">
        <v>0</v>
      </c>
      <c r="U312" s="18">
        <v>0</v>
      </c>
      <c r="V312" s="18">
        <v>0</v>
      </c>
      <c r="W312" s="18">
        <v>0</v>
      </c>
      <c r="X312" s="18"/>
      <c r="Y312" s="18">
        <v>74495.350000000006</v>
      </c>
      <c r="Z312" s="18">
        <v>9573.33</v>
      </c>
      <c r="AA312" s="18">
        <v>4827.32</v>
      </c>
      <c r="AB312" s="18">
        <v>88896</v>
      </c>
    </row>
    <row r="313" spans="1:28" s="15" customFormat="1" x14ac:dyDescent="0.25">
      <c r="A313" s="17">
        <v>10</v>
      </c>
      <c r="B313" s="17" t="s">
        <v>683</v>
      </c>
      <c r="C313" s="17" t="s">
        <v>665</v>
      </c>
      <c r="D313" s="17" t="s">
        <v>690</v>
      </c>
      <c r="E313" s="17" t="s">
        <v>691</v>
      </c>
      <c r="F313" s="17" t="s">
        <v>35</v>
      </c>
      <c r="G313" s="17" t="s">
        <v>264</v>
      </c>
      <c r="H313" s="17">
        <v>4175</v>
      </c>
      <c r="I313" s="17">
        <v>4165</v>
      </c>
      <c r="J313" s="17">
        <v>10</v>
      </c>
      <c r="K313" s="17" t="s">
        <v>37</v>
      </c>
      <c r="L313" s="18">
        <v>31472.14</v>
      </c>
      <c r="M313" s="18">
        <v>4500.4799999999996</v>
      </c>
      <c r="N313" s="18">
        <v>1277.3800000000001</v>
      </c>
      <c r="O313" s="18">
        <v>37250</v>
      </c>
      <c r="P313" s="18">
        <v>877.21</v>
      </c>
      <c r="Q313" s="18">
        <v>334.29</v>
      </c>
      <c r="R313" s="18">
        <v>4.5</v>
      </c>
      <c r="S313" s="18">
        <v>1216</v>
      </c>
      <c r="T313" s="18">
        <v>0</v>
      </c>
      <c r="U313" s="18">
        <v>0</v>
      </c>
      <c r="V313" s="18">
        <v>0</v>
      </c>
      <c r="W313" s="18">
        <v>0</v>
      </c>
      <c r="X313" s="18"/>
      <c r="Y313" s="18">
        <v>32349.35</v>
      </c>
      <c r="Z313" s="18">
        <v>4834.7700000000004</v>
      </c>
      <c r="AA313" s="18">
        <v>1281.8800000000001</v>
      </c>
      <c r="AB313" s="18">
        <v>38466</v>
      </c>
    </row>
    <row r="314" spans="1:28" s="15" customFormat="1" x14ac:dyDescent="0.25">
      <c r="A314" s="17">
        <v>11</v>
      </c>
      <c r="B314" s="17" t="s">
        <v>664</v>
      </c>
      <c r="C314" s="17" t="s">
        <v>665</v>
      </c>
      <c r="D314" s="17" t="s">
        <v>692</v>
      </c>
      <c r="E314" s="17" t="s">
        <v>693</v>
      </c>
      <c r="F314" s="17" t="s">
        <v>35</v>
      </c>
      <c r="G314" s="17" t="s">
        <v>264</v>
      </c>
      <c r="H314" s="17">
        <v>6561</v>
      </c>
      <c r="I314" s="17">
        <v>6415</v>
      </c>
      <c r="J314" s="17">
        <v>146</v>
      </c>
      <c r="K314" s="17" t="s">
        <v>37</v>
      </c>
      <c r="L314" s="18">
        <v>35039.03</v>
      </c>
      <c r="M314" s="18">
        <v>4279.8500000000004</v>
      </c>
      <c r="N314" s="18">
        <v>1608.12</v>
      </c>
      <c r="O314" s="18">
        <v>40927</v>
      </c>
      <c r="P314" s="18">
        <v>1583.17</v>
      </c>
      <c r="Q314" s="18">
        <v>372.13</v>
      </c>
      <c r="R314" s="18">
        <v>65.7</v>
      </c>
      <c r="S314" s="18">
        <v>2021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36622.199999999997</v>
      </c>
      <c r="Z314" s="18">
        <v>4651.9799999999996</v>
      </c>
      <c r="AA314" s="18">
        <v>1673.82</v>
      </c>
      <c r="AB314" s="18">
        <v>42948</v>
      </c>
    </row>
    <row r="315" spans="1:28" s="15" customFormat="1" x14ac:dyDescent="0.25">
      <c r="A315" s="17">
        <v>12</v>
      </c>
      <c r="B315" s="17" t="s">
        <v>672</v>
      </c>
      <c r="C315" s="17" t="s">
        <v>665</v>
      </c>
      <c r="D315" s="17" t="s">
        <v>694</v>
      </c>
      <c r="E315" s="17" t="s">
        <v>695</v>
      </c>
      <c r="F315" s="17" t="s">
        <v>35</v>
      </c>
      <c r="G315" s="17" t="s">
        <v>610</v>
      </c>
      <c r="H315" s="17">
        <v>4310</v>
      </c>
      <c r="I315" s="17">
        <v>4275</v>
      </c>
      <c r="J315" s="17">
        <v>35</v>
      </c>
      <c r="K315" s="17" t="s">
        <v>37</v>
      </c>
      <c r="L315" s="18">
        <v>22620.98</v>
      </c>
      <c r="M315" s="18">
        <v>2904.9</v>
      </c>
      <c r="N315" s="18">
        <v>529.12</v>
      </c>
      <c r="O315" s="18">
        <v>26055</v>
      </c>
      <c r="P315" s="18">
        <v>1034.1400000000001</v>
      </c>
      <c r="Q315" s="18">
        <v>235.11</v>
      </c>
      <c r="R315" s="18">
        <v>15.75</v>
      </c>
      <c r="S315" s="18">
        <v>1285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18">
        <v>23655.119999999999</v>
      </c>
      <c r="Z315" s="18">
        <v>3140.01</v>
      </c>
      <c r="AA315" s="18">
        <v>544.87</v>
      </c>
      <c r="AB315" s="18">
        <v>27340</v>
      </c>
    </row>
    <row r="316" spans="1:28" s="15" customFormat="1" x14ac:dyDescent="0.25">
      <c r="A316" s="17">
        <v>13</v>
      </c>
      <c r="B316" s="17" t="s">
        <v>696</v>
      </c>
      <c r="C316" s="17" t="s">
        <v>665</v>
      </c>
      <c r="D316" s="17" t="s">
        <v>697</v>
      </c>
      <c r="E316" s="17" t="s">
        <v>698</v>
      </c>
      <c r="F316" s="17" t="s">
        <v>35</v>
      </c>
      <c r="G316" s="17" t="s">
        <v>699</v>
      </c>
      <c r="H316" s="17">
        <v>738</v>
      </c>
      <c r="I316" s="17">
        <v>738</v>
      </c>
      <c r="J316" s="17">
        <v>0</v>
      </c>
      <c r="K316" s="17" t="s">
        <v>59</v>
      </c>
      <c r="L316" s="18">
        <v>6817.21</v>
      </c>
      <c r="M316" s="18">
        <v>745.61</v>
      </c>
      <c r="N316" s="18">
        <v>184.18</v>
      </c>
      <c r="O316" s="18">
        <v>7747</v>
      </c>
      <c r="P316" s="18">
        <v>219.67</v>
      </c>
      <c r="Q316" s="18">
        <v>71.33</v>
      </c>
      <c r="R316" s="18">
        <v>0</v>
      </c>
      <c r="S316" s="18">
        <v>291</v>
      </c>
      <c r="T316" s="18">
        <v>0</v>
      </c>
      <c r="U316" s="18">
        <v>0</v>
      </c>
      <c r="V316" s="18">
        <v>0</v>
      </c>
      <c r="W316" s="18">
        <v>0</v>
      </c>
      <c r="X316" s="18"/>
      <c r="Y316" s="18">
        <v>7036.88</v>
      </c>
      <c r="Z316" s="18">
        <v>816.94</v>
      </c>
      <c r="AA316" s="18">
        <v>184.18</v>
      </c>
      <c r="AB316" s="18">
        <v>8038</v>
      </c>
    </row>
    <row r="317" spans="1:28" s="22" customFormat="1" x14ac:dyDescent="0.25">
      <c r="A317" s="19"/>
      <c r="B317" s="19"/>
      <c r="C317" s="10" t="s">
        <v>71</v>
      </c>
      <c r="D317" s="19"/>
      <c r="E317" s="19"/>
      <c r="F317" s="19"/>
      <c r="G317" s="19"/>
      <c r="H317" s="19"/>
      <c r="I317" s="19"/>
      <c r="J317" s="19">
        <f>SUM(J304:J316)</f>
        <v>17038</v>
      </c>
      <c r="K317" s="19"/>
      <c r="L317" s="20">
        <f t="shared" ref="L317:AB317" si="78">SUM(L304:L316)</f>
        <v>1018829.68</v>
      </c>
      <c r="M317" s="20">
        <f t="shared" si="78"/>
        <v>61665.569999999992</v>
      </c>
      <c r="N317" s="20">
        <f t="shared" si="78"/>
        <v>43930.75</v>
      </c>
      <c r="O317" s="20">
        <f t="shared" si="78"/>
        <v>1124426</v>
      </c>
      <c r="P317" s="20">
        <f t="shared" si="78"/>
        <v>101627.81</v>
      </c>
      <c r="Q317" s="20">
        <f t="shared" si="78"/>
        <v>11788.09</v>
      </c>
      <c r="R317" s="20">
        <f t="shared" si="78"/>
        <v>7667.1</v>
      </c>
      <c r="S317" s="20">
        <f t="shared" si="78"/>
        <v>121083</v>
      </c>
      <c r="T317" s="20">
        <f t="shared" si="78"/>
        <v>320</v>
      </c>
      <c r="U317" s="20">
        <f t="shared" si="78"/>
        <v>0</v>
      </c>
      <c r="V317" s="20">
        <f t="shared" si="78"/>
        <v>0</v>
      </c>
      <c r="W317" s="20">
        <f t="shared" si="78"/>
        <v>0</v>
      </c>
      <c r="X317" s="20">
        <f t="shared" si="78"/>
        <v>0</v>
      </c>
      <c r="Y317" s="20">
        <f t="shared" si="78"/>
        <v>1120457.49</v>
      </c>
      <c r="Z317" s="20">
        <f t="shared" si="78"/>
        <v>73453.659999999989</v>
      </c>
      <c r="AA317" s="20">
        <f t="shared" si="78"/>
        <v>51597.85</v>
      </c>
      <c r="AB317" s="20">
        <f t="shared" si="78"/>
        <v>1245509</v>
      </c>
    </row>
    <row r="318" spans="1:28" s="15" customFormat="1" x14ac:dyDescent="0.25">
      <c r="A318" s="17">
        <v>1</v>
      </c>
      <c r="B318" s="17" t="s">
        <v>700</v>
      </c>
      <c r="C318" s="17" t="s">
        <v>665</v>
      </c>
      <c r="D318" s="17" t="s">
        <v>701</v>
      </c>
      <c r="E318" s="17" t="s">
        <v>702</v>
      </c>
      <c r="F318" s="17" t="s">
        <v>75</v>
      </c>
      <c r="G318" s="17" t="s">
        <v>76</v>
      </c>
      <c r="H318" s="17">
        <v>9551</v>
      </c>
      <c r="I318" s="17">
        <v>9314</v>
      </c>
      <c r="J318" s="17">
        <v>237</v>
      </c>
      <c r="K318" s="17" t="s">
        <v>37</v>
      </c>
      <c r="L318" s="18">
        <v>47297.16</v>
      </c>
      <c r="M318" s="18">
        <v>5957.16</v>
      </c>
      <c r="N318" s="18">
        <v>3575.68</v>
      </c>
      <c r="O318" s="18">
        <v>56830</v>
      </c>
      <c r="P318" s="18">
        <v>1995.72</v>
      </c>
      <c r="Q318" s="18">
        <v>516.44000000000005</v>
      </c>
      <c r="R318" s="18">
        <v>141.84</v>
      </c>
      <c r="S318" s="18">
        <v>2654</v>
      </c>
      <c r="T318" s="18">
        <v>530</v>
      </c>
      <c r="U318" s="18">
        <v>0</v>
      </c>
      <c r="V318" s="18">
        <v>0</v>
      </c>
      <c r="W318" s="18">
        <v>0</v>
      </c>
      <c r="X318" s="18"/>
      <c r="Y318" s="18">
        <v>49292.88</v>
      </c>
      <c r="Z318" s="18">
        <v>6473.6</v>
      </c>
      <c r="AA318" s="18">
        <v>3717.52</v>
      </c>
      <c r="AB318" s="18">
        <v>59484</v>
      </c>
    </row>
    <row r="319" spans="1:28" s="15" customFormat="1" x14ac:dyDescent="0.25">
      <c r="A319" s="17">
        <v>2</v>
      </c>
      <c r="B319" s="17" t="s">
        <v>700</v>
      </c>
      <c r="C319" s="17" t="s">
        <v>665</v>
      </c>
      <c r="D319" s="17" t="s">
        <v>703</v>
      </c>
      <c r="E319" s="17" t="s">
        <v>704</v>
      </c>
      <c r="F319" s="17" t="s">
        <v>75</v>
      </c>
      <c r="G319" s="17" t="s">
        <v>76</v>
      </c>
      <c r="H319" s="17">
        <v>52729</v>
      </c>
      <c r="I319" s="17">
        <v>52640</v>
      </c>
      <c r="J319" s="17">
        <v>89</v>
      </c>
      <c r="K319" s="17" t="s">
        <v>37</v>
      </c>
      <c r="L319" s="18">
        <v>59296.87</v>
      </c>
      <c r="M319" s="18">
        <v>6913.41</v>
      </c>
      <c r="N319" s="18">
        <v>4607.72</v>
      </c>
      <c r="O319" s="18">
        <v>70818</v>
      </c>
      <c r="P319" s="18">
        <v>1077.3900000000001</v>
      </c>
      <c r="Q319" s="18">
        <v>649.34</v>
      </c>
      <c r="R319" s="18">
        <v>53.27</v>
      </c>
      <c r="S319" s="18">
        <v>1780</v>
      </c>
      <c r="T319" s="18">
        <v>1430</v>
      </c>
      <c r="U319" s="18">
        <v>0</v>
      </c>
      <c r="V319" s="18">
        <v>0</v>
      </c>
      <c r="W319" s="18">
        <v>0</v>
      </c>
      <c r="X319" s="18"/>
      <c r="Y319" s="18">
        <v>60374.26</v>
      </c>
      <c r="Z319" s="18">
        <v>7562.75</v>
      </c>
      <c r="AA319" s="18">
        <v>4660.99</v>
      </c>
      <c r="AB319" s="18">
        <v>72598</v>
      </c>
    </row>
    <row r="320" spans="1:28" s="15" customFormat="1" x14ac:dyDescent="0.25">
      <c r="A320" s="17">
        <v>3</v>
      </c>
      <c r="B320" s="17" t="s">
        <v>669</v>
      </c>
      <c r="C320" s="17" t="s">
        <v>665</v>
      </c>
      <c r="D320" s="17" t="s">
        <v>705</v>
      </c>
      <c r="E320" s="17" t="s">
        <v>706</v>
      </c>
      <c r="F320" s="17" t="s">
        <v>75</v>
      </c>
      <c r="G320" s="17" t="s">
        <v>76</v>
      </c>
      <c r="H320" s="17">
        <v>8952</v>
      </c>
      <c r="I320" s="17">
        <v>8675</v>
      </c>
      <c r="J320" s="17">
        <v>277</v>
      </c>
      <c r="K320" s="17" t="s">
        <v>37</v>
      </c>
      <c r="L320" s="18">
        <v>43985.760000000002</v>
      </c>
      <c r="M320" s="18">
        <v>4710.24</v>
      </c>
      <c r="N320" s="18">
        <v>3479</v>
      </c>
      <c r="O320" s="18">
        <v>52175</v>
      </c>
      <c r="P320" s="18">
        <v>2206.9</v>
      </c>
      <c r="Q320" s="18">
        <v>488.32</v>
      </c>
      <c r="R320" s="18">
        <v>165.78</v>
      </c>
      <c r="S320" s="18">
        <v>2861</v>
      </c>
      <c r="T320" s="18">
        <v>3530</v>
      </c>
      <c r="U320" s="18">
        <v>0</v>
      </c>
      <c r="V320" s="18">
        <v>0</v>
      </c>
      <c r="W320" s="18">
        <v>0</v>
      </c>
      <c r="X320" s="18"/>
      <c r="Y320" s="18">
        <v>46192.66</v>
      </c>
      <c r="Z320" s="18">
        <v>5198.5600000000004</v>
      </c>
      <c r="AA320" s="18">
        <v>3644.78</v>
      </c>
      <c r="AB320" s="18">
        <v>55036</v>
      </c>
    </row>
    <row r="321" spans="1:28" s="15" customFormat="1" x14ac:dyDescent="0.25">
      <c r="A321" s="17">
        <v>4</v>
      </c>
      <c r="B321" s="17" t="s">
        <v>700</v>
      </c>
      <c r="C321" s="17" t="s">
        <v>665</v>
      </c>
      <c r="D321" s="17" t="s">
        <v>707</v>
      </c>
      <c r="E321" s="17" t="s">
        <v>708</v>
      </c>
      <c r="F321" s="17" t="s">
        <v>75</v>
      </c>
      <c r="G321" s="17" t="s">
        <v>76</v>
      </c>
      <c r="H321" s="17">
        <v>4861</v>
      </c>
      <c r="I321" s="17">
        <v>4750</v>
      </c>
      <c r="J321" s="17">
        <v>111</v>
      </c>
      <c r="K321" s="17" t="s">
        <v>37</v>
      </c>
      <c r="L321" s="18">
        <v>22556.34</v>
      </c>
      <c r="M321" s="18">
        <v>2672.75</v>
      </c>
      <c r="N321" s="18">
        <v>1519.91</v>
      </c>
      <c r="O321" s="18">
        <v>26749</v>
      </c>
      <c r="P321" s="18">
        <v>1040.33</v>
      </c>
      <c r="Q321" s="18">
        <v>244.24</v>
      </c>
      <c r="R321" s="18">
        <v>66.430000000000007</v>
      </c>
      <c r="S321" s="18">
        <v>1351</v>
      </c>
      <c r="T321" s="18">
        <v>250</v>
      </c>
      <c r="U321" s="18">
        <v>0</v>
      </c>
      <c r="V321" s="18">
        <v>0</v>
      </c>
      <c r="W321" s="18">
        <v>0</v>
      </c>
      <c r="X321" s="18"/>
      <c r="Y321" s="18">
        <v>23596.67</v>
      </c>
      <c r="Z321" s="18">
        <v>2916.99</v>
      </c>
      <c r="AA321" s="18">
        <v>1586.34</v>
      </c>
      <c r="AB321" s="18">
        <v>28100</v>
      </c>
    </row>
    <row r="322" spans="1:28" s="15" customFormat="1" x14ac:dyDescent="0.25">
      <c r="A322" s="17">
        <v>5</v>
      </c>
      <c r="B322" s="17" t="s">
        <v>700</v>
      </c>
      <c r="C322" s="17" t="s">
        <v>665</v>
      </c>
      <c r="D322" s="17" t="s">
        <v>709</v>
      </c>
      <c r="E322" s="17" t="s">
        <v>710</v>
      </c>
      <c r="F322" s="17" t="s">
        <v>75</v>
      </c>
      <c r="G322" s="17" t="s">
        <v>76</v>
      </c>
      <c r="H322" s="17">
        <v>3705</v>
      </c>
      <c r="I322" s="17">
        <v>3637</v>
      </c>
      <c r="J322" s="17">
        <v>68</v>
      </c>
      <c r="K322" s="17" t="s">
        <v>37</v>
      </c>
      <c r="L322" s="18">
        <v>16498.830000000002</v>
      </c>
      <c r="M322" s="18">
        <v>1938.79</v>
      </c>
      <c r="N322" s="18">
        <v>967.38</v>
      </c>
      <c r="O322" s="18">
        <v>19405</v>
      </c>
      <c r="P322" s="18">
        <v>746.14</v>
      </c>
      <c r="Q322" s="18">
        <v>177.16</v>
      </c>
      <c r="R322" s="18">
        <v>40.700000000000003</v>
      </c>
      <c r="S322" s="18">
        <v>964</v>
      </c>
      <c r="T322" s="18">
        <v>190</v>
      </c>
      <c r="U322" s="18">
        <v>0</v>
      </c>
      <c r="V322" s="18">
        <v>0</v>
      </c>
      <c r="W322" s="18">
        <v>0</v>
      </c>
      <c r="X322" s="18"/>
      <c r="Y322" s="18">
        <v>17244.97</v>
      </c>
      <c r="Z322" s="18">
        <v>2115.9499999999998</v>
      </c>
      <c r="AA322" s="18">
        <v>1008.08</v>
      </c>
      <c r="AB322" s="18">
        <v>20369</v>
      </c>
    </row>
    <row r="323" spans="1:28" s="15" customFormat="1" x14ac:dyDescent="0.25">
      <c r="A323" s="17">
        <v>6</v>
      </c>
      <c r="B323" s="17" t="s">
        <v>664</v>
      </c>
      <c r="C323" s="17" t="s">
        <v>665</v>
      </c>
      <c r="D323" s="17" t="s">
        <v>711</v>
      </c>
      <c r="E323" s="17" t="s">
        <v>712</v>
      </c>
      <c r="F323" s="17" t="s">
        <v>75</v>
      </c>
      <c r="G323" s="17" t="s">
        <v>76</v>
      </c>
      <c r="H323" s="17">
        <v>9107</v>
      </c>
      <c r="I323" s="17">
        <v>8729</v>
      </c>
      <c r="J323" s="17">
        <v>378</v>
      </c>
      <c r="K323" s="17" t="s">
        <v>37</v>
      </c>
      <c r="L323" s="18">
        <v>63425.77</v>
      </c>
      <c r="M323" s="18">
        <v>7296.3</v>
      </c>
      <c r="N323" s="18">
        <v>5235.93</v>
      </c>
      <c r="O323" s="18">
        <v>75958</v>
      </c>
      <c r="P323" s="18">
        <v>2866.36</v>
      </c>
      <c r="Q323" s="18">
        <v>699.41</v>
      </c>
      <c r="R323" s="18">
        <v>226.23</v>
      </c>
      <c r="S323" s="18">
        <v>3792</v>
      </c>
      <c r="T323" s="18">
        <v>2730</v>
      </c>
      <c r="U323" s="18">
        <v>0</v>
      </c>
      <c r="V323" s="18">
        <v>0</v>
      </c>
      <c r="W323" s="18">
        <v>0</v>
      </c>
      <c r="X323" s="18"/>
      <c r="Y323" s="18">
        <v>66292.13</v>
      </c>
      <c r="Z323" s="18">
        <v>7995.71</v>
      </c>
      <c r="AA323" s="18">
        <v>5462.16</v>
      </c>
      <c r="AB323" s="18">
        <v>79750</v>
      </c>
    </row>
    <row r="324" spans="1:28" s="15" customFormat="1" x14ac:dyDescent="0.25">
      <c r="A324" s="17">
        <v>7</v>
      </c>
      <c r="B324" s="17" t="s">
        <v>700</v>
      </c>
      <c r="C324" s="17" t="s">
        <v>665</v>
      </c>
      <c r="D324" s="17" t="s">
        <v>713</v>
      </c>
      <c r="E324" s="17" t="s">
        <v>714</v>
      </c>
      <c r="F324" s="17" t="s">
        <v>75</v>
      </c>
      <c r="G324" s="17" t="s">
        <v>76</v>
      </c>
      <c r="H324" s="17">
        <v>3585</v>
      </c>
      <c r="I324" s="17">
        <v>3555</v>
      </c>
      <c r="J324" s="17">
        <v>30</v>
      </c>
      <c r="K324" s="17" t="s">
        <v>37</v>
      </c>
      <c r="L324" s="18">
        <v>13856.3</v>
      </c>
      <c r="M324" s="18">
        <v>1462.01</v>
      </c>
      <c r="N324" s="18">
        <v>491.69</v>
      </c>
      <c r="O324" s="18">
        <v>15810</v>
      </c>
      <c r="P324" s="18">
        <v>611.59</v>
      </c>
      <c r="Q324" s="18">
        <v>145.46</v>
      </c>
      <c r="R324" s="18">
        <v>17.95</v>
      </c>
      <c r="S324" s="18">
        <v>775</v>
      </c>
      <c r="T324" s="18">
        <v>10</v>
      </c>
      <c r="U324" s="18">
        <v>0</v>
      </c>
      <c r="V324" s="18">
        <v>0</v>
      </c>
      <c r="W324" s="18">
        <v>0</v>
      </c>
      <c r="X324" s="18"/>
      <c r="Y324" s="18">
        <v>14467.89</v>
      </c>
      <c r="Z324" s="18">
        <v>1607.47</v>
      </c>
      <c r="AA324" s="18">
        <v>509.64</v>
      </c>
      <c r="AB324" s="18">
        <v>16585</v>
      </c>
    </row>
    <row r="325" spans="1:28" s="15" customFormat="1" x14ac:dyDescent="0.25">
      <c r="A325" s="17">
        <v>8</v>
      </c>
      <c r="B325" s="17" t="s">
        <v>683</v>
      </c>
      <c r="C325" s="17" t="s">
        <v>665</v>
      </c>
      <c r="D325" s="17" t="s">
        <v>715</v>
      </c>
      <c r="E325" s="17" t="s">
        <v>716</v>
      </c>
      <c r="F325" s="17" t="s">
        <v>75</v>
      </c>
      <c r="G325" s="17" t="s">
        <v>76</v>
      </c>
      <c r="H325" s="17">
        <v>5367</v>
      </c>
      <c r="I325" s="17">
        <v>5252</v>
      </c>
      <c r="J325" s="17">
        <v>115</v>
      </c>
      <c r="K325" s="17" t="s">
        <v>37</v>
      </c>
      <c r="L325" s="18">
        <v>24734.06</v>
      </c>
      <c r="M325" s="18">
        <v>2831.06</v>
      </c>
      <c r="N325" s="18">
        <v>1241.8800000000001</v>
      </c>
      <c r="O325" s="18">
        <v>28807</v>
      </c>
      <c r="P325" s="18">
        <v>1317.46</v>
      </c>
      <c r="Q325" s="18">
        <v>262.70999999999998</v>
      </c>
      <c r="R325" s="18">
        <v>68.83</v>
      </c>
      <c r="S325" s="18">
        <v>1649</v>
      </c>
      <c r="T325" s="18">
        <v>420</v>
      </c>
      <c r="U325" s="18">
        <v>0</v>
      </c>
      <c r="V325" s="18">
        <v>0</v>
      </c>
      <c r="W325" s="18">
        <v>0</v>
      </c>
      <c r="X325" s="18"/>
      <c r="Y325" s="18">
        <v>26051.52</v>
      </c>
      <c r="Z325" s="18">
        <v>3093.77</v>
      </c>
      <c r="AA325" s="18">
        <v>1310.71</v>
      </c>
      <c r="AB325" s="18">
        <v>30456</v>
      </c>
    </row>
    <row r="326" spans="1:28" s="15" customFormat="1" x14ac:dyDescent="0.25">
      <c r="A326" s="17">
        <v>9</v>
      </c>
      <c r="B326" s="17" t="s">
        <v>700</v>
      </c>
      <c r="C326" s="17" t="s">
        <v>665</v>
      </c>
      <c r="D326" s="17" t="s">
        <v>717</v>
      </c>
      <c r="E326" s="17" t="s">
        <v>718</v>
      </c>
      <c r="F326" s="17" t="s">
        <v>75</v>
      </c>
      <c r="G326" s="17" t="s">
        <v>76</v>
      </c>
      <c r="H326" s="17">
        <v>12037</v>
      </c>
      <c r="I326" s="17">
        <v>11959</v>
      </c>
      <c r="J326" s="17">
        <v>78</v>
      </c>
      <c r="K326" s="17" t="s">
        <v>37</v>
      </c>
      <c r="L326" s="18">
        <v>18853.509999999998</v>
      </c>
      <c r="M326" s="18">
        <v>2214.23</v>
      </c>
      <c r="N326" s="18">
        <v>1184.26</v>
      </c>
      <c r="O326" s="18">
        <v>22252</v>
      </c>
      <c r="P326" s="18">
        <v>815.04</v>
      </c>
      <c r="Q326" s="18">
        <v>203.28</v>
      </c>
      <c r="R326" s="18">
        <v>46.68</v>
      </c>
      <c r="S326" s="18">
        <v>1065</v>
      </c>
      <c r="T326" s="18">
        <v>260</v>
      </c>
      <c r="U326" s="18">
        <v>0</v>
      </c>
      <c r="V326" s="18">
        <v>0</v>
      </c>
      <c r="W326" s="18">
        <v>0</v>
      </c>
      <c r="X326" s="18"/>
      <c r="Y326" s="18">
        <v>19668.55</v>
      </c>
      <c r="Z326" s="18">
        <v>2417.5100000000002</v>
      </c>
      <c r="AA326" s="18">
        <v>1230.94</v>
      </c>
      <c r="AB326" s="18">
        <v>23317</v>
      </c>
    </row>
    <row r="327" spans="1:28" s="15" customFormat="1" x14ac:dyDescent="0.25">
      <c r="A327" s="17">
        <v>10</v>
      </c>
      <c r="B327" s="17" t="s">
        <v>669</v>
      </c>
      <c r="C327" s="17" t="s">
        <v>665</v>
      </c>
      <c r="D327" s="17" t="s">
        <v>719</v>
      </c>
      <c r="E327" s="17" t="s">
        <v>720</v>
      </c>
      <c r="F327" s="17" t="s">
        <v>75</v>
      </c>
      <c r="G327" s="17" t="s">
        <v>76</v>
      </c>
      <c r="H327" s="17">
        <v>25315</v>
      </c>
      <c r="I327" s="17">
        <v>25209</v>
      </c>
      <c r="J327" s="17">
        <v>106</v>
      </c>
      <c r="K327" s="17" t="s">
        <v>37</v>
      </c>
      <c r="L327" s="18">
        <v>28880.92</v>
      </c>
      <c r="M327" s="18">
        <v>3581.53</v>
      </c>
      <c r="N327" s="18">
        <v>2103.5500000000002</v>
      </c>
      <c r="O327" s="18">
        <v>34566</v>
      </c>
      <c r="P327" s="18">
        <v>1006.36</v>
      </c>
      <c r="Q327" s="18">
        <v>318.2</v>
      </c>
      <c r="R327" s="18">
        <v>63.44</v>
      </c>
      <c r="S327" s="18">
        <v>1388</v>
      </c>
      <c r="T327" s="18">
        <v>270</v>
      </c>
      <c r="U327" s="18">
        <v>0</v>
      </c>
      <c r="V327" s="18">
        <v>0</v>
      </c>
      <c r="W327" s="18">
        <v>0</v>
      </c>
      <c r="X327" s="18"/>
      <c r="Y327" s="18">
        <v>29887.279999999999</v>
      </c>
      <c r="Z327" s="18">
        <v>3899.73</v>
      </c>
      <c r="AA327" s="18">
        <v>2166.9899999999998</v>
      </c>
      <c r="AB327" s="18">
        <v>35954</v>
      </c>
    </row>
    <row r="328" spans="1:28" s="15" customFormat="1" x14ac:dyDescent="0.25">
      <c r="A328" s="17">
        <v>11</v>
      </c>
      <c r="B328" s="17" t="s">
        <v>664</v>
      </c>
      <c r="C328" s="17" t="s">
        <v>665</v>
      </c>
      <c r="D328" s="17" t="s">
        <v>721</v>
      </c>
      <c r="E328" s="17" t="s">
        <v>722</v>
      </c>
      <c r="F328" s="17" t="s">
        <v>75</v>
      </c>
      <c r="G328" s="17" t="s">
        <v>76</v>
      </c>
      <c r="H328" s="17">
        <v>2689</v>
      </c>
      <c r="I328" s="17">
        <v>2553</v>
      </c>
      <c r="J328" s="17">
        <v>136</v>
      </c>
      <c r="K328" s="17" t="s">
        <v>37</v>
      </c>
      <c r="L328" s="18">
        <v>24324.43</v>
      </c>
      <c r="M328" s="18">
        <v>2787.57</v>
      </c>
      <c r="N328" s="18">
        <v>1623</v>
      </c>
      <c r="O328" s="18">
        <v>28735</v>
      </c>
      <c r="P328" s="18">
        <v>1243.24</v>
      </c>
      <c r="Q328" s="18">
        <v>262.36</v>
      </c>
      <c r="R328" s="18">
        <v>81.400000000000006</v>
      </c>
      <c r="S328" s="18">
        <v>1587</v>
      </c>
      <c r="T328" s="18">
        <v>440</v>
      </c>
      <c r="U328" s="18">
        <v>0</v>
      </c>
      <c r="V328" s="18">
        <v>0</v>
      </c>
      <c r="W328" s="18">
        <v>0</v>
      </c>
      <c r="X328" s="18"/>
      <c r="Y328" s="18">
        <v>25567.67</v>
      </c>
      <c r="Z328" s="18">
        <v>3049.93</v>
      </c>
      <c r="AA328" s="18">
        <v>1704.4</v>
      </c>
      <c r="AB328" s="18">
        <v>30322</v>
      </c>
    </row>
    <row r="329" spans="1:28" s="15" customFormat="1" x14ac:dyDescent="0.25">
      <c r="A329" s="17">
        <v>12</v>
      </c>
      <c r="B329" s="17" t="s">
        <v>700</v>
      </c>
      <c r="C329" s="17" t="s">
        <v>665</v>
      </c>
      <c r="D329" s="17" t="s">
        <v>723</v>
      </c>
      <c r="E329" s="17" t="s">
        <v>724</v>
      </c>
      <c r="F329" s="17" t="s">
        <v>75</v>
      </c>
      <c r="G329" s="17" t="s">
        <v>76</v>
      </c>
      <c r="H329" s="17">
        <v>7648</v>
      </c>
      <c r="I329" s="17">
        <v>7591</v>
      </c>
      <c r="J329" s="17">
        <v>57</v>
      </c>
      <c r="K329" s="17" t="s">
        <v>37</v>
      </c>
      <c r="L329" s="18">
        <v>20432.05</v>
      </c>
      <c r="M329" s="18">
        <v>2506.39</v>
      </c>
      <c r="N329" s="18">
        <v>1326.56</v>
      </c>
      <c r="O329" s="18">
        <v>24265</v>
      </c>
      <c r="P329" s="18">
        <v>671.1</v>
      </c>
      <c r="Q329" s="18">
        <v>221.79</v>
      </c>
      <c r="R329" s="18">
        <v>34.11</v>
      </c>
      <c r="S329" s="18">
        <v>927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21103.15</v>
      </c>
      <c r="Z329" s="18">
        <v>2728.18</v>
      </c>
      <c r="AA329" s="18">
        <v>1360.67</v>
      </c>
      <c r="AB329" s="18">
        <v>25192</v>
      </c>
    </row>
    <row r="330" spans="1:28" s="15" customFormat="1" x14ac:dyDescent="0.25">
      <c r="A330" s="17">
        <v>13</v>
      </c>
      <c r="B330" s="17" t="s">
        <v>700</v>
      </c>
      <c r="C330" s="17" t="s">
        <v>665</v>
      </c>
      <c r="D330" s="17" t="s">
        <v>725</v>
      </c>
      <c r="E330" s="17" t="s">
        <v>726</v>
      </c>
      <c r="F330" s="17" t="s">
        <v>75</v>
      </c>
      <c r="G330" s="17" t="s">
        <v>727</v>
      </c>
      <c r="H330" s="17">
        <v>0</v>
      </c>
      <c r="I330" s="17">
        <v>0</v>
      </c>
      <c r="J330" s="17">
        <v>360</v>
      </c>
      <c r="K330" s="17" t="s">
        <v>107</v>
      </c>
      <c r="L330" s="18">
        <v>55989.39</v>
      </c>
      <c r="M330" s="18">
        <v>6393.81</v>
      </c>
      <c r="N330" s="18">
        <v>4843.8</v>
      </c>
      <c r="O330" s="18">
        <v>67227</v>
      </c>
      <c r="P330" s="18">
        <v>2587.02</v>
      </c>
      <c r="Q330" s="18">
        <v>615.52</v>
      </c>
      <c r="R330" s="18">
        <v>215.46</v>
      </c>
      <c r="S330" s="18">
        <v>3418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58576.41</v>
      </c>
      <c r="Z330" s="18">
        <v>7009.33</v>
      </c>
      <c r="AA330" s="18">
        <v>5059.26</v>
      </c>
      <c r="AB330" s="18">
        <v>70645</v>
      </c>
    </row>
    <row r="331" spans="1:28" s="15" customFormat="1" x14ac:dyDescent="0.25">
      <c r="A331" s="17">
        <v>14</v>
      </c>
      <c r="B331" s="17" t="s">
        <v>669</v>
      </c>
      <c r="C331" s="17" t="s">
        <v>665</v>
      </c>
      <c r="D331" s="17" t="s">
        <v>728</v>
      </c>
      <c r="E331" s="17" t="s">
        <v>729</v>
      </c>
      <c r="F331" s="17" t="s">
        <v>75</v>
      </c>
      <c r="G331" s="17" t="s">
        <v>730</v>
      </c>
      <c r="H331" s="17">
        <v>0</v>
      </c>
      <c r="I331" s="17">
        <v>0</v>
      </c>
      <c r="J331" s="17">
        <v>360</v>
      </c>
      <c r="K331" s="17" t="s">
        <v>107</v>
      </c>
      <c r="L331" s="18">
        <v>53679.3</v>
      </c>
      <c r="M331" s="18">
        <v>6283.74</v>
      </c>
      <c r="N331" s="18">
        <v>4629.96</v>
      </c>
      <c r="O331" s="18">
        <v>64593</v>
      </c>
      <c r="P331" s="18">
        <v>2587.09</v>
      </c>
      <c r="Q331" s="18">
        <v>589.45000000000005</v>
      </c>
      <c r="R331" s="18">
        <v>215.46</v>
      </c>
      <c r="S331" s="18">
        <v>3392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56266.39</v>
      </c>
      <c r="Z331" s="18">
        <v>6873.19</v>
      </c>
      <c r="AA331" s="18">
        <v>4845.42</v>
      </c>
      <c r="AB331" s="18">
        <v>67985</v>
      </c>
    </row>
    <row r="332" spans="1:28" s="15" customFormat="1" ht="15.75" customHeight="1" x14ac:dyDescent="0.25">
      <c r="A332" s="17">
        <v>15</v>
      </c>
      <c r="B332" s="17" t="s">
        <v>683</v>
      </c>
      <c r="C332" s="17" t="s">
        <v>665</v>
      </c>
      <c r="D332" s="17" t="s">
        <v>731</v>
      </c>
      <c r="E332" s="17" t="s">
        <v>732</v>
      </c>
      <c r="F332" s="17" t="s">
        <v>75</v>
      </c>
      <c r="G332" s="17" t="s">
        <v>733</v>
      </c>
      <c r="H332" s="17">
        <v>0</v>
      </c>
      <c r="I332" s="17">
        <v>0</v>
      </c>
      <c r="J332" s="17">
        <v>360</v>
      </c>
      <c r="K332" s="17" t="s">
        <v>107</v>
      </c>
      <c r="L332" s="18">
        <v>58234.67</v>
      </c>
      <c r="M332" s="18">
        <v>7359.69</v>
      </c>
      <c r="N332" s="18">
        <v>5057.6400000000003</v>
      </c>
      <c r="O332" s="18">
        <v>70652</v>
      </c>
      <c r="P332" s="18">
        <v>2587.6</v>
      </c>
      <c r="Q332" s="18">
        <v>640.94000000000005</v>
      </c>
      <c r="R332" s="18">
        <v>215.46</v>
      </c>
      <c r="S332" s="18">
        <v>3444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60822.27</v>
      </c>
      <c r="Z332" s="18">
        <v>8000.63</v>
      </c>
      <c r="AA332" s="18">
        <v>5273.1</v>
      </c>
      <c r="AB332" s="18">
        <v>74096</v>
      </c>
    </row>
    <row r="333" spans="1:28" s="15" customFormat="1" x14ac:dyDescent="0.25">
      <c r="A333" s="17">
        <v>16</v>
      </c>
      <c r="B333" s="17" t="s">
        <v>664</v>
      </c>
      <c r="C333" s="17" t="s">
        <v>665</v>
      </c>
      <c r="D333" s="17" t="s">
        <v>734</v>
      </c>
      <c r="E333" s="17" t="s">
        <v>735</v>
      </c>
      <c r="F333" s="17" t="s">
        <v>75</v>
      </c>
      <c r="G333" s="17" t="s">
        <v>736</v>
      </c>
      <c r="H333" s="17">
        <v>0</v>
      </c>
      <c r="I333" s="17">
        <v>0</v>
      </c>
      <c r="J333" s="17">
        <v>360</v>
      </c>
      <c r="K333" s="17" t="s">
        <v>107</v>
      </c>
      <c r="L333" s="18">
        <v>55991.11</v>
      </c>
      <c r="M333" s="18">
        <v>6394.09</v>
      </c>
      <c r="N333" s="18">
        <v>4843.8</v>
      </c>
      <c r="O333" s="18">
        <v>67229</v>
      </c>
      <c r="P333" s="18">
        <v>2587</v>
      </c>
      <c r="Q333" s="18">
        <v>615.54</v>
      </c>
      <c r="R333" s="18">
        <v>215.46</v>
      </c>
      <c r="S333" s="18">
        <v>3418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58578.11</v>
      </c>
      <c r="Z333" s="18">
        <v>7009.63</v>
      </c>
      <c r="AA333" s="18">
        <v>5059.26</v>
      </c>
      <c r="AB333" s="18">
        <v>70647</v>
      </c>
    </row>
    <row r="334" spans="1:28" s="12" customFormat="1" x14ac:dyDescent="0.25">
      <c r="A334" s="10"/>
      <c r="B334" s="10"/>
      <c r="C334" s="10" t="s">
        <v>71</v>
      </c>
      <c r="D334" s="10"/>
      <c r="E334" s="10"/>
      <c r="F334" s="10"/>
      <c r="G334" s="10"/>
      <c r="H334" s="10"/>
      <c r="I334" s="10"/>
      <c r="J334" s="11">
        <f>SUM(J318:J333)</f>
        <v>3122</v>
      </c>
      <c r="K334" s="11"/>
      <c r="L334" s="11">
        <f t="shared" ref="L334:AB334" si="79">SUM(L318:L333)</f>
        <v>608036.47</v>
      </c>
      <c r="M334" s="11">
        <f t="shared" si="79"/>
        <v>71302.76999999999</v>
      </c>
      <c r="N334" s="11">
        <f t="shared" si="79"/>
        <v>46731.76</v>
      </c>
      <c r="O334" s="11">
        <f t="shared" si="79"/>
        <v>726071</v>
      </c>
      <c r="P334" s="11">
        <f t="shared" si="79"/>
        <v>25946.34</v>
      </c>
      <c r="Q334" s="11">
        <f t="shared" si="79"/>
        <v>6650.1599999999989</v>
      </c>
      <c r="R334" s="11">
        <f t="shared" si="79"/>
        <v>1868.5000000000002</v>
      </c>
      <c r="S334" s="11">
        <f t="shared" si="79"/>
        <v>34465</v>
      </c>
      <c r="T334" s="11">
        <f t="shared" si="79"/>
        <v>10060</v>
      </c>
      <c r="U334" s="11">
        <f t="shared" si="79"/>
        <v>0</v>
      </c>
      <c r="V334" s="11">
        <f t="shared" si="79"/>
        <v>0</v>
      </c>
      <c r="W334" s="11">
        <f t="shared" si="79"/>
        <v>0</v>
      </c>
      <c r="X334" s="11">
        <f t="shared" si="79"/>
        <v>0</v>
      </c>
      <c r="Y334" s="11">
        <f t="shared" si="79"/>
        <v>633982.80999999994</v>
      </c>
      <c r="Z334" s="11">
        <f t="shared" si="79"/>
        <v>77952.930000000008</v>
      </c>
      <c r="AA334" s="11">
        <f t="shared" si="79"/>
        <v>48600.26</v>
      </c>
      <c r="AB334" s="11">
        <f t="shared" si="79"/>
        <v>760536</v>
      </c>
    </row>
    <row r="335" spans="1:28" s="12" customFormat="1" x14ac:dyDescent="0.25">
      <c r="A335" s="10"/>
      <c r="B335" s="10"/>
      <c r="C335" s="10" t="s">
        <v>119</v>
      </c>
      <c r="D335" s="10"/>
      <c r="E335" s="10"/>
      <c r="F335" s="10"/>
      <c r="G335" s="10"/>
      <c r="H335" s="10"/>
      <c r="I335" s="10"/>
      <c r="J335" s="11">
        <f>J334+J317</f>
        <v>20160</v>
      </c>
      <c r="K335" s="11"/>
      <c r="L335" s="11">
        <f t="shared" ref="L335:AB335" si="80">L334+L317</f>
        <v>1626866.15</v>
      </c>
      <c r="M335" s="11">
        <f t="shared" si="80"/>
        <v>132968.33999999997</v>
      </c>
      <c r="N335" s="11">
        <f t="shared" si="80"/>
        <v>90662.510000000009</v>
      </c>
      <c r="O335" s="11">
        <f t="shared" si="80"/>
        <v>1850497</v>
      </c>
      <c r="P335" s="11">
        <f t="shared" si="80"/>
        <v>127574.15</v>
      </c>
      <c r="Q335" s="11">
        <f t="shared" si="80"/>
        <v>18438.25</v>
      </c>
      <c r="R335" s="11">
        <f t="shared" si="80"/>
        <v>9535.6</v>
      </c>
      <c r="S335" s="11">
        <f t="shared" si="80"/>
        <v>155548</v>
      </c>
      <c r="T335" s="11">
        <f t="shared" si="80"/>
        <v>10380</v>
      </c>
      <c r="U335" s="11">
        <f t="shared" si="80"/>
        <v>0</v>
      </c>
      <c r="V335" s="11">
        <f t="shared" si="80"/>
        <v>0</v>
      </c>
      <c r="W335" s="11">
        <f t="shared" si="80"/>
        <v>0</v>
      </c>
      <c r="X335" s="11">
        <f t="shared" si="80"/>
        <v>0</v>
      </c>
      <c r="Y335" s="11">
        <f t="shared" si="80"/>
        <v>1754440.2999999998</v>
      </c>
      <c r="Z335" s="11">
        <f t="shared" si="80"/>
        <v>151406.59</v>
      </c>
      <c r="AA335" s="11">
        <f t="shared" si="80"/>
        <v>100198.11</v>
      </c>
      <c r="AB335" s="11">
        <f t="shared" si="80"/>
        <v>2006045</v>
      </c>
    </row>
    <row r="336" spans="1:28" ht="18" customHeight="1" x14ac:dyDescent="0.25"/>
    <row r="337" spans="1:31" ht="18" customHeight="1" x14ac:dyDescent="0.25"/>
    <row r="340" spans="1:31" ht="15.75" x14ac:dyDescent="0.25">
      <c r="E340" s="13" t="s">
        <v>120</v>
      </c>
      <c r="G340" s="14"/>
      <c r="H340" s="14"/>
      <c r="I340" s="14"/>
      <c r="J340" s="14"/>
      <c r="K340" s="14"/>
      <c r="L340" s="13" t="s">
        <v>122</v>
      </c>
      <c r="M340" s="13"/>
      <c r="O340" s="14"/>
      <c r="Q340" s="14"/>
      <c r="R340" s="13" t="s">
        <v>121</v>
      </c>
      <c r="T340" s="14"/>
      <c r="U340" s="14"/>
      <c r="W340" s="14"/>
      <c r="X340" s="14"/>
      <c r="Y340" s="13" t="s">
        <v>123</v>
      </c>
      <c r="Z340" s="14"/>
      <c r="AA340" s="14"/>
      <c r="AB340" s="14"/>
    </row>
    <row r="341" spans="1:31" ht="15.75" x14ac:dyDescent="0.25">
      <c r="E341" s="13" t="s">
        <v>124</v>
      </c>
      <c r="G341" s="14"/>
      <c r="H341" s="14"/>
      <c r="I341" s="14"/>
      <c r="J341" s="14"/>
      <c r="K341" s="14"/>
      <c r="L341" s="13" t="s">
        <v>124</v>
      </c>
      <c r="M341" s="13"/>
      <c r="O341" s="14"/>
      <c r="Q341" s="14"/>
      <c r="R341" s="13" t="s">
        <v>124</v>
      </c>
      <c r="T341" s="14"/>
      <c r="U341" s="14"/>
      <c r="W341" s="14"/>
      <c r="X341" s="14"/>
      <c r="Y341" s="13" t="s">
        <v>124</v>
      </c>
      <c r="Z341" s="14"/>
      <c r="AA341" s="14"/>
      <c r="AB341" s="14"/>
    </row>
    <row r="342" spans="1:31" ht="32.25" customHeight="1" x14ac:dyDescent="0.55000000000000004">
      <c r="A342" s="75" t="s">
        <v>0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1"/>
      <c r="AD342" s="1"/>
      <c r="AE342" s="1"/>
    </row>
    <row r="343" spans="1:31" ht="21.75" customHeight="1" x14ac:dyDescent="0.4">
      <c r="A343" s="76" t="s">
        <v>1704</v>
      </c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2"/>
      <c r="AD343" s="2"/>
      <c r="AE343" s="2"/>
    </row>
    <row r="344" spans="1:31" s="5" customFormat="1" ht="20.25" customHeight="1" x14ac:dyDescent="0.35">
      <c r="A344" s="3" t="s">
        <v>1</v>
      </c>
      <c r="B344" s="4"/>
      <c r="C344" s="3"/>
      <c r="D344" s="3"/>
      <c r="F344" s="3" t="s">
        <v>737</v>
      </c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s="7" customFormat="1" ht="90" x14ac:dyDescent="0.25">
      <c r="A345" s="6" t="s">
        <v>3</v>
      </c>
      <c r="B345" s="6" t="s">
        <v>4</v>
      </c>
      <c r="C345" s="6" t="s">
        <v>5</v>
      </c>
      <c r="D345" s="6" t="s">
        <v>6</v>
      </c>
      <c r="E345" s="6" t="s">
        <v>7</v>
      </c>
      <c r="F345" s="6" t="s">
        <v>8</v>
      </c>
      <c r="G345" s="6" t="s">
        <v>9</v>
      </c>
      <c r="H345" s="6" t="s">
        <v>10</v>
      </c>
      <c r="I345" s="6" t="s">
        <v>11</v>
      </c>
      <c r="J345" s="6" t="s">
        <v>12</v>
      </c>
      <c r="K345" s="6" t="s">
        <v>13</v>
      </c>
      <c r="L345" s="6" t="s">
        <v>14</v>
      </c>
      <c r="M345" s="6" t="s">
        <v>15</v>
      </c>
      <c r="N345" s="6" t="s">
        <v>16</v>
      </c>
      <c r="O345" s="6" t="s">
        <v>17</v>
      </c>
      <c r="P345" s="6" t="s">
        <v>18</v>
      </c>
      <c r="Q345" s="6" t="s">
        <v>19</v>
      </c>
      <c r="R345" s="6" t="s">
        <v>20</v>
      </c>
      <c r="S345" s="6" t="s">
        <v>21</v>
      </c>
      <c r="T345" s="6" t="s">
        <v>22</v>
      </c>
      <c r="U345" s="6" t="s">
        <v>23</v>
      </c>
      <c r="V345" s="6" t="s">
        <v>24</v>
      </c>
      <c r="W345" s="6" t="s">
        <v>25</v>
      </c>
      <c r="X345" s="6" t="s">
        <v>26</v>
      </c>
      <c r="Y345" s="6" t="s">
        <v>27</v>
      </c>
      <c r="Z345" s="6" t="s">
        <v>28</v>
      </c>
      <c r="AA345" s="6" t="s">
        <v>29</v>
      </c>
      <c r="AB345" s="6" t="s">
        <v>30</v>
      </c>
    </row>
    <row r="346" spans="1:31" s="15" customFormat="1" x14ac:dyDescent="0.25">
      <c r="A346" s="17">
        <v>1</v>
      </c>
      <c r="B346" s="17" t="s">
        <v>664</v>
      </c>
      <c r="C346" s="17" t="s">
        <v>665</v>
      </c>
      <c r="D346" s="17" t="s">
        <v>666</v>
      </c>
      <c r="E346" s="17" t="s">
        <v>667</v>
      </c>
      <c r="F346" s="17" t="s">
        <v>35</v>
      </c>
      <c r="G346" s="17" t="s">
        <v>668</v>
      </c>
      <c r="H346" s="17">
        <v>131558</v>
      </c>
      <c r="I346" s="17">
        <v>127791</v>
      </c>
      <c r="J346" s="17">
        <v>3767</v>
      </c>
      <c r="K346" s="17" t="s">
        <v>37</v>
      </c>
      <c r="L346" s="18">
        <v>190123.57</v>
      </c>
      <c r="M346" s="18">
        <v>8065.13</v>
      </c>
      <c r="N346" s="18">
        <v>7314.3</v>
      </c>
      <c r="O346" s="18">
        <v>205503</v>
      </c>
      <c r="P346" s="18">
        <v>21640.82</v>
      </c>
      <c r="Q346" s="18">
        <v>1926.03</v>
      </c>
      <c r="R346" s="18">
        <v>1695.15</v>
      </c>
      <c r="S346" s="18">
        <v>25262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211764.39</v>
      </c>
      <c r="Z346" s="18">
        <v>9991.16</v>
      </c>
      <c r="AA346" s="18">
        <v>9009.4500000000007</v>
      </c>
      <c r="AB346" s="18">
        <v>230765</v>
      </c>
    </row>
    <row r="347" spans="1:31" s="15" customFormat="1" x14ac:dyDescent="0.25">
      <c r="A347" s="17">
        <v>2</v>
      </c>
      <c r="B347" s="17" t="s">
        <v>669</v>
      </c>
      <c r="C347" s="17" t="s">
        <v>665</v>
      </c>
      <c r="D347" s="17" t="s">
        <v>670</v>
      </c>
      <c r="E347" s="17" t="s">
        <v>671</v>
      </c>
      <c r="F347" s="17" t="s">
        <v>35</v>
      </c>
      <c r="G347" s="17" t="s">
        <v>144</v>
      </c>
      <c r="H347" s="17">
        <v>28392</v>
      </c>
      <c r="I347" s="17">
        <v>28392</v>
      </c>
      <c r="J347" s="17">
        <v>0</v>
      </c>
      <c r="K347" s="17" t="s">
        <v>59</v>
      </c>
      <c r="L347" s="18">
        <v>16541.919999999998</v>
      </c>
      <c r="M347" s="18">
        <v>1868.08</v>
      </c>
      <c r="N347" s="18">
        <v>0</v>
      </c>
      <c r="O347" s="18">
        <v>18410</v>
      </c>
      <c r="P347" s="18">
        <v>824.93</v>
      </c>
      <c r="Q347" s="18">
        <v>167.07</v>
      </c>
      <c r="R347" s="18">
        <v>0</v>
      </c>
      <c r="S347" s="18">
        <v>992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17366.849999999999</v>
      </c>
      <c r="Z347" s="18">
        <v>2035.15</v>
      </c>
      <c r="AA347" s="18">
        <v>0</v>
      </c>
      <c r="AB347" s="18">
        <v>19402</v>
      </c>
    </row>
    <row r="348" spans="1:31" s="15" customFormat="1" x14ac:dyDescent="0.25">
      <c r="A348" s="17">
        <v>3</v>
      </c>
      <c r="B348" s="17" t="s">
        <v>672</v>
      </c>
      <c r="C348" s="17" t="s">
        <v>665</v>
      </c>
      <c r="D348" s="17" t="s">
        <v>673</v>
      </c>
      <c r="E348" s="17" t="s">
        <v>674</v>
      </c>
      <c r="F348" s="17" t="s">
        <v>35</v>
      </c>
      <c r="G348" s="17" t="s">
        <v>675</v>
      </c>
      <c r="H348" s="17">
        <v>6502</v>
      </c>
      <c r="I348" s="17">
        <v>6502</v>
      </c>
      <c r="J348" s="17">
        <v>0</v>
      </c>
      <c r="K348" s="17" t="s">
        <v>59</v>
      </c>
      <c r="L348" s="18">
        <v>40182.870000000003</v>
      </c>
      <c r="M348" s="18">
        <v>770.33</v>
      </c>
      <c r="N348" s="18">
        <v>2674.8</v>
      </c>
      <c r="O348" s="18">
        <v>43628</v>
      </c>
      <c r="P348" s="18">
        <v>632.35</v>
      </c>
      <c r="Q348" s="18">
        <v>296.64999999999998</v>
      </c>
      <c r="R348" s="18">
        <v>0</v>
      </c>
      <c r="S348" s="18">
        <v>929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40815.22</v>
      </c>
      <c r="Z348" s="18">
        <v>1066.98</v>
      </c>
      <c r="AA348" s="18">
        <v>2674.8</v>
      </c>
      <c r="AB348" s="18">
        <v>44557</v>
      </c>
    </row>
    <row r="349" spans="1:31" s="15" customFormat="1" x14ac:dyDescent="0.25">
      <c r="A349" s="17">
        <v>4</v>
      </c>
      <c r="B349" s="17" t="s">
        <v>664</v>
      </c>
      <c r="C349" s="17" t="s">
        <v>665</v>
      </c>
      <c r="D349" s="17" t="s">
        <v>676</v>
      </c>
      <c r="E349" s="17" t="s">
        <v>677</v>
      </c>
      <c r="F349" s="17" t="s">
        <v>35</v>
      </c>
      <c r="G349" s="17" t="s">
        <v>45</v>
      </c>
      <c r="H349" s="17">
        <v>57054</v>
      </c>
      <c r="I349" s="17">
        <v>54124</v>
      </c>
      <c r="J349" s="17">
        <v>2930</v>
      </c>
      <c r="K349" s="17" t="s">
        <v>37</v>
      </c>
      <c r="L349" s="18">
        <v>249107.29</v>
      </c>
      <c r="M349" s="18">
        <v>15225.6</v>
      </c>
      <c r="N349" s="18">
        <v>13010.11</v>
      </c>
      <c r="O349" s="18">
        <v>277343</v>
      </c>
      <c r="P349" s="18">
        <v>16582.12</v>
      </c>
      <c r="Q349" s="18">
        <v>2622.38</v>
      </c>
      <c r="R349" s="18">
        <v>1318.5</v>
      </c>
      <c r="S349" s="18">
        <v>20523</v>
      </c>
      <c r="T349" s="18">
        <v>0</v>
      </c>
      <c r="U349" s="18">
        <v>133480.75</v>
      </c>
      <c r="V349" s="18">
        <v>12872.64</v>
      </c>
      <c r="W349" s="18">
        <v>11646.61</v>
      </c>
      <c r="X349" s="18">
        <v>158000</v>
      </c>
      <c r="Y349" s="18">
        <v>132208.66</v>
      </c>
      <c r="Z349" s="18">
        <v>4975.34</v>
      </c>
      <c r="AA349" s="18">
        <v>2682</v>
      </c>
      <c r="AB349" s="18">
        <v>139866</v>
      </c>
    </row>
    <row r="350" spans="1:31" s="15" customFormat="1" x14ac:dyDescent="0.25">
      <c r="A350" s="17">
        <v>5</v>
      </c>
      <c r="B350" s="17" t="s">
        <v>669</v>
      </c>
      <c r="C350" s="17" t="s">
        <v>665</v>
      </c>
      <c r="D350" s="17" t="s">
        <v>678</v>
      </c>
      <c r="E350" s="17" t="s">
        <v>679</v>
      </c>
      <c r="F350" s="17" t="s">
        <v>35</v>
      </c>
      <c r="G350" s="17" t="s">
        <v>41</v>
      </c>
      <c r="H350" s="17">
        <v>1531</v>
      </c>
      <c r="I350" s="17">
        <v>96020</v>
      </c>
      <c r="J350" s="17">
        <v>5511</v>
      </c>
      <c r="K350" s="17" t="s">
        <v>991</v>
      </c>
      <c r="L350" s="18">
        <v>158232.26999999999</v>
      </c>
      <c r="M350" s="18">
        <v>8526.56</v>
      </c>
      <c r="N350" s="18">
        <v>13530.17</v>
      </c>
      <c r="O350" s="18">
        <v>180289</v>
      </c>
      <c r="P350" s="18">
        <v>29701.74</v>
      </c>
      <c r="Q350" s="18">
        <v>1772.31</v>
      </c>
      <c r="R350" s="18">
        <v>2479.9499999999998</v>
      </c>
      <c r="S350" s="18">
        <v>33954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187934.01</v>
      </c>
      <c r="Z350" s="18">
        <v>10298.870000000001</v>
      </c>
      <c r="AA350" s="18">
        <v>16010.12</v>
      </c>
      <c r="AB350" s="18">
        <v>214243</v>
      </c>
    </row>
    <row r="351" spans="1:31" s="15" customFormat="1" x14ac:dyDescent="0.25">
      <c r="A351" s="17">
        <v>6</v>
      </c>
      <c r="B351" s="17" t="s">
        <v>672</v>
      </c>
      <c r="C351" s="17" t="s">
        <v>665</v>
      </c>
      <c r="D351" s="17" t="s">
        <v>680</v>
      </c>
      <c r="E351" s="17" t="s">
        <v>681</v>
      </c>
      <c r="F351" s="17" t="s">
        <v>35</v>
      </c>
      <c r="G351" s="17" t="s">
        <v>682</v>
      </c>
      <c r="H351" s="17">
        <v>64999</v>
      </c>
      <c r="I351" s="17">
        <v>64999</v>
      </c>
      <c r="J351" s="17">
        <v>0</v>
      </c>
      <c r="K351" s="17" t="s">
        <v>59</v>
      </c>
      <c r="L351" s="18">
        <v>13763</v>
      </c>
      <c r="M351" s="18">
        <v>1786.75</v>
      </c>
      <c r="N351" s="18">
        <v>78.25</v>
      </c>
      <c r="O351" s="18">
        <v>15628</v>
      </c>
      <c r="P351" s="18">
        <v>549.54</v>
      </c>
      <c r="Q351" s="18">
        <v>140.46</v>
      </c>
      <c r="R351" s="18">
        <v>0</v>
      </c>
      <c r="S351" s="18">
        <v>690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14312.54</v>
      </c>
      <c r="Z351" s="18">
        <v>1927.21</v>
      </c>
      <c r="AA351" s="18">
        <v>78.25</v>
      </c>
      <c r="AB351" s="18">
        <v>16318</v>
      </c>
    </row>
    <row r="352" spans="1:31" s="15" customFormat="1" x14ac:dyDescent="0.25">
      <c r="A352" s="17">
        <v>7</v>
      </c>
      <c r="B352" s="17" t="s">
        <v>683</v>
      </c>
      <c r="C352" s="17" t="s">
        <v>665</v>
      </c>
      <c r="D352" s="17" t="s">
        <v>684</v>
      </c>
      <c r="E352" s="17" t="s">
        <v>685</v>
      </c>
      <c r="F352" s="17" t="s">
        <v>35</v>
      </c>
      <c r="G352" s="17" t="s">
        <v>45</v>
      </c>
      <c r="H352" s="17">
        <v>168643</v>
      </c>
      <c r="I352" s="17">
        <v>167619</v>
      </c>
      <c r="J352" s="17">
        <v>1024</v>
      </c>
      <c r="K352" s="17" t="s">
        <v>37</v>
      </c>
      <c r="L352" s="18">
        <v>128410.81</v>
      </c>
      <c r="M352" s="18">
        <v>9135.94</v>
      </c>
      <c r="N352" s="18">
        <v>4002.25</v>
      </c>
      <c r="O352" s="18">
        <v>141549</v>
      </c>
      <c r="P352" s="18">
        <v>6964.59</v>
      </c>
      <c r="Q352" s="18">
        <v>1301.6099999999999</v>
      </c>
      <c r="R352" s="18">
        <v>460.8</v>
      </c>
      <c r="S352" s="18">
        <v>8727</v>
      </c>
      <c r="T352" s="18">
        <v>0</v>
      </c>
      <c r="U352" s="18">
        <v>0</v>
      </c>
      <c r="V352" s="18">
        <v>0</v>
      </c>
      <c r="W352" s="18">
        <v>0</v>
      </c>
      <c r="X352" s="18"/>
      <c r="Y352" s="18">
        <v>135375.4</v>
      </c>
      <c r="Z352" s="18">
        <v>10437.549999999999</v>
      </c>
      <c r="AA352" s="18">
        <v>4463.05</v>
      </c>
      <c r="AB352" s="18">
        <v>150276</v>
      </c>
    </row>
    <row r="353" spans="1:28" s="15" customFormat="1" x14ac:dyDescent="0.25">
      <c r="A353" s="17">
        <v>8</v>
      </c>
      <c r="B353" s="17" t="s">
        <v>664</v>
      </c>
      <c r="C353" s="17" t="s">
        <v>665</v>
      </c>
      <c r="D353" s="17" t="s">
        <v>686</v>
      </c>
      <c r="E353" s="17" t="s">
        <v>687</v>
      </c>
      <c r="F353" s="17" t="s">
        <v>35</v>
      </c>
      <c r="G353" s="17" t="s">
        <v>675</v>
      </c>
      <c r="H353" s="17">
        <v>275785</v>
      </c>
      <c r="I353" s="17">
        <v>274104</v>
      </c>
      <c r="J353" s="17">
        <v>1681</v>
      </c>
      <c r="K353" s="17" t="s">
        <v>37</v>
      </c>
      <c r="L353" s="18">
        <v>149936.85999999999</v>
      </c>
      <c r="M353" s="18">
        <v>5058.24</v>
      </c>
      <c r="N353" s="18">
        <v>2475.9</v>
      </c>
      <c r="O353" s="18">
        <v>157471</v>
      </c>
      <c r="P353" s="18">
        <v>10594.38</v>
      </c>
      <c r="Q353" s="18">
        <v>1521.17</v>
      </c>
      <c r="R353" s="18">
        <v>756.45</v>
      </c>
      <c r="S353" s="18">
        <v>12872</v>
      </c>
      <c r="T353" s="18">
        <v>320</v>
      </c>
      <c r="U353" s="18">
        <v>0</v>
      </c>
      <c r="V353" s="18">
        <v>0</v>
      </c>
      <c r="W353" s="18">
        <v>0</v>
      </c>
      <c r="X353" s="18"/>
      <c r="Y353" s="18">
        <v>160531.24</v>
      </c>
      <c r="Z353" s="18">
        <v>6579.41</v>
      </c>
      <c r="AA353" s="18">
        <v>3232.35</v>
      </c>
      <c r="AB353" s="18">
        <v>170343</v>
      </c>
    </row>
    <row r="354" spans="1:28" s="15" customFormat="1" x14ac:dyDescent="0.25">
      <c r="A354" s="17">
        <v>9</v>
      </c>
      <c r="B354" s="17" t="s">
        <v>683</v>
      </c>
      <c r="C354" s="17" t="s">
        <v>665</v>
      </c>
      <c r="D354" s="17" t="s">
        <v>688</v>
      </c>
      <c r="E354" s="17" t="s">
        <v>689</v>
      </c>
      <c r="F354" s="17" t="s">
        <v>35</v>
      </c>
      <c r="G354" s="17" t="s">
        <v>590</v>
      </c>
      <c r="H354" s="17">
        <v>33139</v>
      </c>
      <c r="I354" s="17">
        <v>32605</v>
      </c>
      <c r="J354" s="17">
        <v>534</v>
      </c>
      <c r="K354" s="17" t="s">
        <v>37</v>
      </c>
      <c r="L354" s="18">
        <v>74495.350000000006</v>
      </c>
      <c r="M354" s="18">
        <v>9573.33</v>
      </c>
      <c r="N354" s="18">
        <v>4827.32</v>
      </c>
      <c r="O354" s="18">
        <v>88896</v>
      </c>
      <c r="P354" s="18">
        <v>3871.39</v>
      </c>
      <c r="Q354" s="18">
        <v>803.31</v>
      </c>
      <c r="R354" s="18">
        <v>240.3</v>
      </c>
      <c r="S354" s="18">
        <v>4915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18">
        <v>78366.740000000005</v>
      </c>
      <c r="Z354" s="18">
        <v>10376.64</v>
      </c>
      <c r="AA354" s="18">
        <v>5067.62</v>
      </c>
      <c r="AB354" s="18">
        <v>93811</v>
      </c>
    </row>
    <row r="355" spans="1:28" s="15" customFormat="1" x14ac:dyDescent="0.25">
      <c r="A355" s="17">
        <v>10</v>
      </c>
      <c r="B355" s="17" t="s">
        <v>683</v>
      </c>
      <c r="C355" s="17" t="s">
        <v>665</v>
      </c>
      <c r="D355" s="17" t="s">
        <v>690</v>
      </c>
      <c r="E355" s="17" t="s">
        <v>691</v>
      </c>
      <c r="F355" s="17" t="s">
        <v>35</v>
      </c>
      <c r="G355" s="17" t="s">
        <v>264</v>
      </c>
      <c r="H355" s="17">
        <v>4175</v>
      </c>
      <c r="I355" s="17">
        <v>4175</v>
      </c>
      <c r="J355" s="17">
        <v>0</v>
      </c>
      <c r="K355" s="17" t="s">
        <v>37</v>
      </c>
      <c r="L355" s="18">
        <v>32349.35</v>
      </c>
      <c r="M355" s="18">
        <v>4834.7700000000004</v>
      </c>
      <c r="N355" s="18">
        <v>1281.8800000000001</v>
      </c>
      <c r="O355" s="18">
        <v>38466</v>
      </c>
      <c r="P355" s="18">
        <v>824.6</v>
      </c>
      <c r="Q355" s="18">
        <v>343.4</v>
      </c>
      <c r="R355" s="18">
        <v>0</v>
      </c>
      <c r="S355" s="18">
        <v>1168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33173.949999999997</v>
      </c>
      <c r="Z355" s="18">
        <v>5178.17</v>
      </c>
      <c r="AA355" s="18">
        <v>1281.8800000000001</v>
      </c>
      <c r="AB355" s="18">
        <v>39634</v>
      </c>
    </row>
    <row r="356" spans="1:28" s="15" customFormat="1" x14ac:dyDescent="0.25">
      <c r="A356" s="17">
        <v>11</v>
      </c>
      <c r="B356" s="17" t="s">
        <v>664</v>
      </c>
      <c r="C356" s="17" t="s">
        <v>665</v>
      </c>
      <c r="D356" s="17" t="s">
        <v>692</v>
      </c>
      <c r="E356" s="17" t="s">
        <v>693</v>
      </c>
      <c r="F356" s="17" t="s">
        <v>35</v>
      </c>
      <c r="G356" s="17" t="s">
        <v>264</v>
      </c>
      <c r="H356" s="17">
        <v>6683</v>
      </c>
      <c r="I356" s="17">
        <v>6561</v>
      </c>
      <c r="J356" s="17">
        <v>122</v>
      </c>
      <c r="K356" s="17" t="s">
        <v>37</v>
      </c>
      <c r="L356" s="18">
        <v>36622.199999999997</v>
      </c>
      <c r="M356" s="18">
        <v>4651.9799999999996</v>
      </c>
      <c r="N356" s="18">
        <v>1673.82</v>
      </c>
      <c r="O356" s="18">
        <v>42948</v>
      </c>
      <c r="P356" s="18">
        <v>1458.07</v>
      </c>
      <c r="Q356" s="18">
        <v>388.03</v>
      </c>
      <c r="R356" s="18">
        <v>54.9</v>
      </c>
      <c r="S356" s="18">
        <v>1901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18">
        <v>38080.269999999997</v>
      </c>
      <c r="Z356" s="18">
        <v>5040.01</v>
      </c>
      <c r="AA356" s="18">
        <v>1728.72</v>
      </c>
      <c r="AB356" s="18">
        <v>44849</v>
      </c>
    </row>
    <row r="357" spans="1:28" s="15" customFormat="1" x14ac:dyDescent="0.25">
      <c r="A357" s="17">
        <v>12</v>
      </c>
      <c r="B357" s="17" t="s">
        <v>672</v>
      </c>
      <c r="C357" s="17" t="s">
        <v>665</v>
      </c>
      <c r="D357" s="17" t="s">
        <v>694</v>
      </c>
      <c r="E357" s="17" t="s">
        <v>695</v>
      </c>
      <c r="F357" s="17" t="s">
        <v>35</v>
      </c>
      <c r="G357" s="17" t="s">
        <v>610</v>
      </c>
      <c r="H357" s="17">
        <v>4310</v>
      </c>
      <c r="I357" s="17">
        <v>4310</v>
      </c>
      <c r="J357" s="17">
        <v>0</v>
      </c>
      <c r="K357" s="17" t="s">
        <v>37</v>
      </c>
      <c r="L357" s="18">
        <v>23655.119999999999</v>
      </c>
      <c r="M357" s="18">
        <v>3140.01</v>
      </c>
      <c r="N357" s="18">
        <v>544.87</v>
      </c>
      <c r="O357" s="18">
        <v>27340</v>
      </c>
      <c r="P357" s="18">
        <v>852.83</v>
      </c>
      <c r="Q357" s="18">
        <v>245.17</v>
      </c>
      <c r="R357" s="18">
        <v>0</v>
      </c>
      <c r="S357" s="18">
        <v>1098</v>
      </c>
      <c r="T357" s="18">
        <v>0</v>
      </c>
      <c r="U357" s="18">
        <v>0</v>
      </c>
      <c r="V357" s="18">
        <v>0</v>
      </c>
      <c r="W357" s="18">
        <v>0</v>
      </c>
      <c r="X357" s="18"/>
      <c r="Y357" s="18">
        <v>24507.95</v>
      </c>
      <c r="Z357" s="18">
        <v>3385.18</v>
      </c>
      <c r="AA357" s="18">
        <v>544.87</v>
      </c>
      <c r="AB357" s="18">
        <v>28438</v>
      </c>
    </row>
    <row r="358" spans="1:28" s="15" customFormat="1" x14ac:dyDescent="0.25">
      <c r="A358" s="17">
        <v>13</v>
      </c>
      <c r="B358" s="17" t="s">
        <v>696</v>
      </c>
      <c r="C358" s="17" t="s">
        <v>665</v>
      </c>
      <c r="D358" s="17" t="s">
        <v>697</v>
      </c>
      <c r="E358" s="17" t="s">
        <v>698</v>
      </c>
      <c r="F358" s="17" t="s">
        <v>35</v>
      </c>
      <c r="G358" s="17" t="s">
        <v>699</v>
      </c>
      <c r="H358" s="17">
        <v>738</v>
      </c>
      <c r="I358" s="17">
        <v>738</v>
      </c>
      <c r="J358" s="17">
        <v>0</v>
      </c>
      <c r="K358" s="17" t="s">
        <v>37</v>
      </c>
      <c r="L358" s="18">
        <v>7036.88</v>
      </c>
      <c r="M358" s="18">
        <v>816.94</v>
      </c>
      <c r="N358" s="18">
        <v>184.18</v>
      </c>
      <c r="O358" s="18">
        <v>8038</v>
      </c>
      <c r="P358" s="18">
        <v>220.4</v>
      </c>
      <c r="Q358" s="18">
        <v>73.599999999999994</v>
      </c>
      <c r="R358" s="18">
        <v>0</v>
      </c>
      <c r="S358" s="18">
        <v>294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7257.28</v>
      </c>
      <c r="Z358" s="18">
        <v>890.54</v>
      </c>
      <c r="AA358" s="18">
        <v>184.18</v>
      </c>
      <c r="AB358" s="18">
        <v>8332</v>
      </c>
    </row>
    <row r="359" spans="1:28" s="22" customFormat="1" x14ac:dyDescent="0.25">
      <c r="A359" s="19"/>
      <c r="B359" s="19"/>
      <c r="C359" s="10" t="s">
        <v>71</v>
      </c>
      <c r="D359" s="19"/>
      <c r="E359" s="19"/>
      <c r="F359" s="19"/>
      <c r="G359" s="19"/>
      <c r="H359" s="19"/>
      <c r="I359" s="19"/>
      <c r="J359" s="19">
        <f>SUM(J346:J358)</f>
        <v>15569</v>
      </c>
      <c r="K359" s="19"/>
      <c r="L359" s="20">
        <f t="shared" ref="L359:AB359" si="81">SUM(L346:L358)</f>
        <v>1120457.49</v>
      </c>
      <c r="M359" s="20">
        <f t="shared" si="81"/>
        <v>73453.659999999989</v>
      </c>
      <c r="N359" s="20">
        <f t="shared" si="81"/>
        <v>51597.85</v>
      </c>
      <c r="O359" s="20">
        <f t="shared" si="81"/>
        <v>1245509</v>
      </c>
      <c r="P359" s="20">
        <f t="shared" si="81"/>
        <v>94717.760000000009</v>
      </c>
      <c r="Q359" s="20">
        <f t="shared" si="81"/>
        <v>11601.19</v>
      </c>
      <c r="R359" s="20">
        <f t="shared" si="81"/>
        <v>7006.05</v>
      </c>
      <c r="S359" s="20">
        <f t="shared" si="81"/>
        <v>113325</v>
      </c>
      <c r="T359" s="20">
        <f t="shared" si="81"/>
        <v>320</v>
      </c>
      <c r="U359" s="20">
        <f t="shared" si="81"/>
        <v>133480.75</v>
      </c>
      <c r="V359" s="20">
        <f t="shared" si="81"/>
        <v>12872.64</v>
      </c>
      <c r="W359" s="20">
        <f t="shared" si="81"/>
        <v>11646.61</v>
      </c>
      <c r="X359" s="20">
        <f t="shared" si="81"/>
        <v>158000</v>
      </c>
      <c r="Y359" s="20">
        <f t="shared" si="81"/>
        <v>1081694.5</v>
      </c>
      <c r="Z359" s="20">
        <f t="shared" si="81"/>
        <v>72182.209999999977</v>
      </c>
      <c r="AA359" s="20">
        <f t="shared" si="81"/>
        <v>46957.290000000008</v>
      </c>
      <c r="AB359" s="20">
        <f t="shared" si="81"/>
        <v>1200834</v>
      </c>
    </row>
    <row r="360" spans="1:28" s="15" customFormat="1" x14ac:dyDescent="0.25">
      <c r="A360" s="17">
        <v>1</v>
      </c>
      <c r="B360" s="17" t="s">
        <v>700</v>
      </c>
      <c r="C360" s="17" t="s">
        <v>665</v>
      </c>
      <c r="D360" s="17" t="s">
        <v>701</v>
      </c>
      <c r="E360" s="17" t="s">
        <v>702</v>
      </c>
      <c r="F360" s="17" t="s">
        <v>75</v>
      </c>
      <c r="G360" s="17" t="s">
        <v>76</v>
      </c>
      <c r="H360" s="17">
        <v>9794</v>
      </c>
      <c r="I360" s="17">
        <v>9551</v>
      </c>
      <c r="J360" s="17">
        <v>243</v>
      </c>
      <c r="K360" s="17" t="s">
        <v>37</v>
      </c>
      <c r="L360" s="18">
        <v>49292.88</v>
      </c>
      <c r="M360" s="18">
        <v>6473.6</v>
      </c>
      <c r="N360" s="18">
        <v>3717.52</v>
      </c>
      <c r="O360" s="18">
        <v>59484</v>
      </c>
      <c r="P360" s="18">
        <v>2036.76</v>
      </c>
      <c r="Q360" s="18">
        <v>537.79999999999995</v>
      </c>
      <c r="R360" s="18">
        <v>145.44</v>
      </c>
      <c r="S360" s="18">
        <v>2720</v>
      </c>
      <c r="T360" s="18">
        <v>530</v>
      </c>
      <c r="U360" s="18">
        <v>0</v>
      </c>
      <c r="V360" s="18">
        <v>0</v>
      </c>
      <c r="W360" s="18">
        <v>0</v>
      </c>
      <c r="X360" s="18"/>
      <c r="Y360" s="18">
        <v>51329.64</v>
      </c>
      <c r="Z360" s="18">
        <v>7011.4</v>
      </c>
      <c r="AA360" s="18">
        <v>3862.96</v>
      </c>
      <c r="AB360" s="18">
        <v>62204</v>
      </c>
    </row>
    <row r="361" spans="1:28" s="15" customFormat="1" x14ac:dyDescent="0.25">
      <c r="A361" s="17">
        <v>2</v>
      </c>
      <c r="B361" s="17" t="s">
        <v>700</v>
      </c>
      <c r="C361" s="17" t="s">
        <v>665</v>
      </c>
      <c r="D361" s="17" t="s">
        <v>703</v>
      </c>
      <c r="E361" s="17" t="s">
        <v>704</v>
      </c>
      <c r="F361" s="17" t="s">
        <v>75</v>
      </c>
      <c r="G361" s="17" t="s">
        <v>76</v>
      </c>
      <c r="H361" s="17">
        <v>52729</v>
      </c>
      <c r="I361" s="17">
        <v>52729</v>
      </c>
      <c r="J361" s="17">
        <v>248</v>
      </c>
      <c r="K361" s="17" t="s">
        <v>1090</v>
      </c>
      <c r="L361" s="18">
        <v>60374.26</v>
      </c>
      <c r="M361" s="18">
        <v>7562.75</v>
      </c>
      <c r="N361" s="18">
        <v>4660.99</v>
      </c>
      <c r="O361" s="18">
        <v>72598</v>
      </c>
      <c r="P361" s="18">
        <v>2102.81</v>
      </c>
      <c r="Q361" s="18">
        <v>666.76</v>
      </c>
      <c r="R361" s="18">
        <v>148.43</v>
      </c>
      <c r="S361" s="18">
        <v>2918</v>
      </c>
      <c r="T361" s="18">
        <v>1430</v>
      </c>
      <c r="U361" s="18">
        <v>0</v>
      </c>
      <c r="V361" s="18">
        <v>0</v>
      </c>
      <c r="W361" s="18">
        <v>0</v>
      </c>
      <c r="X361" s="18"/>
      <c r="Y361" s="18">
        <v>62477.07</v>
      </c>
      <c r="Z361" s="18">
        <v>8229.51</v>
      </c>
      <c r="AA361" s="18">
        <v>4809.42</v>
      </c>
      <c r="AB361" s="18">
        <v>75516</v>
      </c>
    </row>
    <row r="362" spans="1:28" s="15" customFormat="1" x14ac:dyDescent="0.25">
      <c r="A362" s="17">
        <v>3</v>
      </c>
      <c r="B362" s="17" t="s">
        <v>669</v>
      </c>
      <c r="C362" s="17" t="s">
        <v>665</v>
      </c>
      <c r="D362" s="17" t="s">
        <v>705</v>
      </c>
      <c r="E362" s="17" t="s">
        <v>706</v>
      </c>
      <c r="F362" s="17" t="s">
        <v>75</v>
      </c>
      <c r="G362" s="17" t="s">
        <v>76</v>
      </c>
      <c r="H362" s="17">
        <v>8952</v>
      </c>
      <c r="I362" s="17">
        <v>8952</v>
      </c>
      <c r="J362" s="17">
        <v>0</v>
      </c>
      <c r="K362" s="17" t="s">
        <v>37</v>
      </c>
      <c r="L362" s="18">
        <v>46192.66</v>
      </c>
      <c r="M362" s="18">
        <v>5198.5600000000004</v>
      </c>
      <c r="N362" s="18">
        <v>3644.78</v>
      </c>
      <c r="O362" s="18">
        <v>55036</v>
      </c>
      <c r="P362" s="18">
        <v>312.08</v>
      </c>
      <c r="Q362" s="18">
        <v>503.92</v>
      </c>
      <c r="R362" s="18">
        <v>0</v>
      </c>
      <c r="S362" s="18">
        <v>816</v>
      </c>
      <c r="T362" s="18">
        <v>3530</v>
      </c>
      <c r="U362" s="18">
        <v>0</v>
      </c>
      <c r="V362" s="18">
        <v>0</v>
      </c>
      <c r="W362" s="18">
        <v>0</v>
      </c>
      <c r="X362" s="18"/>
      <c r="Y362" s="18">
        <v>46504.74</v>
      </c>
      <c r="Z362" s="18">
        <v>5702.48</v>
      </c>
      <c r="AA362" s="18">
        <v>3644.78</v>
      </c>
      <c r="AB362" s="18">
        <v>55852</v>
      </c>
    </row>
    <row r="363" spans="1:28" s="15" customFormat="1" x14ac:dyDescent="0.25">
      <c r="A363" s="17">
        <v>4</v>
      </c>
      <c r="B363" s="17" t="s">
        <v>700</v>
      </c>
      <c r="C363" s="17" t="s">
        <v>665</v>
      </c>
      <c r="D363" s="17" t="s">
        <v>707</v>
      </c>
      <c r="E363" s="17" t="s">
        <v>708</v>
      </c>
      <c r="F363" s="17" t="s">
        <v>75</v>
      </c>
      <c r="G363" s="17" t="s">
        <v>76</v>
      </c>
      <c r="H363" s="17">
        <v>4967</v>
      </c>
      <c r="I363" s="17">
        <v>4861</v>
      </c>
      <c r="J363" s="17">
        <v>106</v>
      </c>
      <c r="K363" s="17" t="s">
        <v>37</v>
      </c>
      <c r="L363" s="18">
        <v>23596.67</v>
      </c>
      <c r="M363" s="18">
        <v>2916.99</v>
      </c>
      <c r="N363" s="18">
        <v>1586.34</v>
      </c>
      <c r="O363" s="18">
        <v>28100</v>
      </c>
      <c r="P363" s="18">
        <v>1006.5</v>
      </c>
      <c r="Q363" s="18">
        <v>255.06</v>
      </c>
      <c r="R363" s="18">
        <v>63.44</v>
      </c>
      <c r="S363" s="18">
        <v>1325</v>
      </c>
      <c r="T363" s="18">
        <v>250</v>
      </c>
      <c r="U363" s="18">
        <v>0</v>
      </c>
      <c r="V363" s="18">
        <v>0</v>
      </c>
      <c r="W363" s="18">
        <v>0</v>
      </c>
      <c r="X363" s="18"/>
      <c r="Y363" s="18">
        <v>24603.17</v>
      </c>
      <c r="Z363" s="18">
        <v>3172.05</v>
      </c>
      <c r="AA363" s="18">
        <v>1649.78</v>
      </c>
      <c r="AB363" s="18">
        <v>29425</v>
      </c>
    </row>
    <row r="364" spans="1:28" s="15" customFormat="1" x14ac:dyDescent="0.25">
      <c r="A364" s="17">
        <v>5</v>
      </c>
      <c r="B364" s="17" t="s">
        <v>700</v>
      </c>
      <c r="C364" s="17" t="s">
        <v>665</v>
      </c>
      <c r="D364" s="17" t="s">
        <v>709</v>
      </c>
      <c r="E364" s="17" t="s">
        <v>710</v>
      </c>
      <c r="F364" s="17" t="s">
        <v>75</v>
      </c>
      <c r="G364" s="17" t="s">
        <v>76</v>
      </c>
      <c r="H364" s="17">
        <v>3778</v>
      </c>
      <c r="I364" s="17">
        <v>3705</v>
      </c>
      <c r="J364" s="17">
        <v>73</v>
      </c>
      <c r="K364" s="17" t="s">
        <v>37</v>
      </c>
      <c r="L364" s="18">
        <v>17244.97</v>
      </c>
      <c r="M364" s="18">
        <v>2115.9499999999998</v>
      </c>
      <c r="N364" s="18">
        <v>1008.08</v>
      </c>
      <c r="O364" s="18">
        <v>20369</v>
      </c>
      <c r="P364" s="18">
        <v>780.37</v>
      </c>
      <c r="Q364" s="18">
        <v>184.94</v>
      </c>
      <c r="R364" s="18">
        <v>43.69</v>
      </c>
      <c r="S364" s="18">
        <v>1009</v>
      </c>
      <c r="T364" s="18">
        <v>190</v>
      </c>
      <c r="U364" s="18">
        <v>0</v>
      </c>
      <c r="V364" s="18">
        <v>0</v>
      </c>
      <c r="W364" s="18">
        <v>0</v>
      </c>
      <c r="X364" s="18"/>
      <c r="Y364" s="18">
        <v>18025.34</v>
      </c>
      <c r="Z364" s="18">
        <v>2300.89</v>
      </c>
      <c r="AA364" s="18">
        <v>1051.77</v>
      </c>
      <c r="AB364" s="18">
        <v>21378</v>
      </c>
    </row>
    <row r="365" spans="1:28" s="15" customFormat="1" x14ac:dyDescent="0.25">
      <c r="A365" s="17">
        <v>6</v>
      </c>
      <c r="B365" s="17" t="s">
        <v>664</v>
      </c>
      <c r="C365" s="17" t="s">
        <v>665</v>
      </c>
      <c r="D365" s="17" t="s">
        <v>711</v>
      </c>
      <c r="E365" s="17" t="s">
        <v>712</v>
      </c>
      <c r="F365" s="17" t="s">
        <v>75</v>
      </c>
      <c r="G365" s="17" t="s">
        <v>76</v>
      </c>
      <c r="H365" s="17">
        <v>9384</v>
      </c>
      <c r="I365" s="17">
        <v>9107</v>
      </c>
      <c r="J365" s="17">
        <v>277</v>
      </c>
      <c r="K365" s="17" t="s">
        <v>37</v>
      </c>
      <c r="L365" s="18">
        <v>66292.13</v>
      </c>
      <c r="M365" s="18">
        <v>7995.71</v>
      </c>
      <c r="N365" s="18">
        <v>5462.16</v>
      </c>
      <c r="O365" s="18">
        <v>79750</v>
      </c>
      <c r="P365" s="18">
        <v>2176.19</v>
      </c>
      <c r="Q365" s="18">
        <v>727.03</v>
      </c>
      <c r="R365" s="18">
        <v>165.78</v>
      </c>
      <c r="S365" s="18">
        <v>3069</v>
      </c>
      <c r="T365" s="18">
        <v>2730</v>
      </c>
      <c r="U365" s="18">
        <v>0</v>
      </c>
      <c r="V365" s="18">
        <v>0</v>
      </c>
      <c r="W365" s="18">
        <v>0</v>
      </c>
      <c r="X365" s="18"/>
      <c r="Y365" s="18">
        <v>68468.320000000007</v>
      </c>
      <c r="Z365" s="18">
        <v>8722.74</v>
      </c>
      <c r="AA365" s="18">
        <v>5627.94</v>
      </c>
      <c r="AB365" s="18">
        <v>82819</v>
      </c>
    </row>
    <row r="366" spans="1:28" s="15" customFormat="1" x14ac:dyDescent="0.25">
      <c r="A366" s="17">
        <v>7</v>
      </c>
      <c r="B366" s="17" t="s">
        <v>700</v>
      </c>
      <c r="C366" s="17" t="s">
        <v>665</v>
      </c>
      <c r="D366" s="17" t="s">
        <v>713</v>
      </c>
      <c r="E366" s="17" t="s">
        <v>714</v>
      </c>
      <c r="F366" s="17" t="s">
        <v>75</v>
      </c>
      <c r="G366" s="17" t="s">
        <v>76</v>
      </c>
      <c r="H366" s="17">
        <v>3585</v>
      </c>
      <c r="I366" s="17">
        <v>3585</v>
      </c>
      <c r="J366" s="17">
        <v>0</v>
      </c>
      <c r="K366" s="17" t="s">
        <v>37</v>
      </c>
      <c r="L366" s="18">
        <v>14467.89</v>
      </c>
      <c r="M366" s="18">
        <v>1607.47</v>
      </c>
      <c r="N366" s="18">
        <v>509.64</v>
      </c>
      <c r="O366" s="18">
        <v>16585</v>
      </c>
      <c r="P366" s="18">
        <v>406.17</v>
      </c>
      <c r="Q366" s="18">
        <v>151.83000000000001</v>
      </c>
      <c r="R366" s="18">
        <v>0</v>
      </c>
      <c r="S366" s="18">
        <v>558</v>
      </c>
      <c r="T366" s="18">
        <v>10</v>
      </c>
      <c r="U366" s="18">
        <v>0</v>
      </c>
      <c r="V366" s="18">
        <v>0</v>
      </c>
      <c r="W366" s="18">
        <v>0</v>
      </c>
      <c r="X366" s="18"/>
      <c r="Y366" s="18">
        <v>14874.06</v>
      </c>
      <c r="Z366" s="18">
        <v>1759.3</v>
      </c>
      <c r="AA366" s="18">
        <v>509.64</v>
      </c>
      <c r="AB366" s="18">
        <v>17143</v>
      </c>
    </row>
    <row r="367" spans="1:28" s="15" customFormat="1" x14ac:dyDescent="0.25">
      <c r="A367" s="17">
        <v>8</v>
      </c>
      <c r="B367" s="17" t="s">
        <v>683</v>
      </c>
      <c r="C367" s="17" t="s">
        <v>665</v>
      </c>
      <c r="D367" s="17" t="s">
        <v>715</v>
      </c>
      <c r="E367" s="17" t="s">
        <v>716</v>
      </c>
      <c r="F367" s="17" t="s">
        <v>75</v>
      </c>
      <c r="G367" s="17" t="s">
        <v>76</v>
      </c>
      <c r="H367" s="17">
        <v>5447</v>
      </c>
      <c r="I367" s="17">
        <v>5367</v>
      </c>
      <c r="J367" s="17">
        <v>80</v>
      </c>
      <c r="K367" s="17" t="s">
        <v>37</v>
      </c>
      <c r="L367" s="18">
        <v>26051.52</v>
      </c>
      <c r="M367" s="18">
        <v>3093.77</v>
      </c>
      <c r="N367" s="18">
        <v>1310.71</v>
      </c>
      <c r="O367" s="18">
        <v>30456</v>
      </c>
      <c r="P367" s="18">
        <v>1078.8399999999999</v>
      </c>
      <c r="Q367" s="18">
        <v>276.27999999999997</v>
      </c>
      <c r="R367" s="18">
        <v>47.88</v>
      </c>
      <c r="S367" s="18">
        <v>1403</v>
      </c>
      <c r="T367" s="18">
        <v>420</v>
      </c>
      <c r="U367" s="18">
        <v>0</v>
      </c>
      <c r="V367" s="18">
        <v>0</v>
      </c>
      <c r="W367" s="18">
        <v>0</v>
      </c>
      <c r="X367" s="18"/>
      <c r="Y367" s="18">
        <v>27130.36</v>
      </c>
      <c r="Z367" s="18">
        <v>3370.05</v>
      </c>
      <c r="AA367" s="18">
        <v>1358.59</v>
      </c>
      <c r="AB367" s="18">
        <v>31859</v>
      </c>
    </row>
    <row r="368" spans="1:28" s="15" customFormat="1" x14ac:dyDescent="0.25">
      <c r="A368" s="17">
        <v>9</v>
      </c>
      <c r="B368" s="17" t="s">
        <v>700</v>
      </c>
      <c r="C368" s="17" t="s">
        <v>665</v>
      </c>
      <c r="D368" s="17" t="s">
        <v>717</v>
      </c>
      <c r="E368" s="17" t="s">
        <v>718</v>
      </c>
      <c r="F368" s="17" t="s">
        <v>75</v>
      </c>
      <c r="G368" s="17" t="s">
        <v>76</v>
      </c>
      <c r="H368" s="17">
        <v>12105</v>
      </c>
      <c r="I368" s="17">
        <v>12037</v>
      </c>
      <c r="J368" s="17">
        <v>68</v>
      </c>
      <c r="K368" s="17" t="s">
        <v>37</v>
      </c>
      <c r="L368" s="18">
        <v>19668.55</v>
      </c>
      <c r="M368" s="18">
        <v>2417.5100000000002</v>
      </c>
      <c r="N368" s="18">
        <v>1230.94</v>
      </c>
      <c r="O368" s="18">
        <v>23317</v>
      </c>
      <c r="P368" s="18">
        <v>746.36</v>
      </c>
      <c r="Q368" s="18">
        <v>211.94</v>
      </c>
      <c r="R368" s="18">
        <v>40.700000000000003</v>
      </c>
      <c r="S368" s="18">
        <v>999</v>
      </c>
      <c r="T368" s="18">
        <v>260</v>
      </c>
      <c r="U368" s="18">
        <v>0</v>
      </c>
      <c r="V368" s="18">
        <v>0</v>
      </c>
      <c r="W368" s="18">
        <v>0</v>
      </c>
      <c r="X368" s="18"/>
      <c r="Y368" s="18">
        <v>20414.91</v>
      </c>
      <c r="Z368" s="18">
        <v>2629.45</v>
      </c>
      <c r="AA368" s="18">
        <v>1271.6400000000001</v>
      </c>
      <c r="AB368" s="18">
        <v>24316</v>
      </c>
    </row>
    <row r="369" spans="1:28" s="15" customFormat="1" x14ac:dyDescent="0.25">
      <c r="A369" s="17">
        <v>10</v>
      </c>
      <c r="B369" s="17" t="s">
        <v>669</v>
      </c>
      <c r="C369" s="17" t="s">
        <v>665</v>
      </c>
      <c r="D369" s="17" t="s">
        <v>719</v>
      </c>
      <c r="E369" s="17" t="s">
        <v>720</v>
      </c>
      <c r="F369" s="17" t="s">
        <v>75</v>
      </c>
      <c r="G369" s="17" t="s">
        <v>76</v>
      </c>
      <c r="H369" s="17">
        <v>25575</v>
      </c>
      <c r="I369" s="17">
        <v>25315</v>
      </c>
      <c r="J369" s="17">
        <v>260</v>
      </c>
      <c r="K369" s="17" t="s">
        <v>37</v>
      </c>
      <c r="L369" s="18">
        <v>29887.279999999999</v>
      </c>
      <c r="M369" s="18">
        <v>3899.73</v>
      </c>
      <c r="N369" s="18">
        <v>2166.9899999999998</v>
      </c>
      <c r="O369" s="18">
        <v>35954</v>
      </c>
      <c r="P369" s="18">
        <v>2059.16</v>
      </c>
      <c r="Q369" s="18">
        <v>326.23</v>
      </c>
      <c r="R369" s="18">
        <v>155.61000000000001</v>
      </c>
      <c r="S369" s="18">
        <v>2541</v>
      </c>
      <c r="T369" s="18">
        <v>270</v>
      </c>
      <c r="U369" s="18">
        <v>0</v>
      </c>
      <c r="V369" s="18">
        <v>0</v>
      </c>
      <c r="W369" s="18">
        <v>0</v>
      </c>
      <c r="X369" s="18"/>
      <c r="Y369" s="18">
        <v>31946.44</v>
      </c>
      <c r="Z369" s="18">
        <v>4225.96</v>
      </c>
      <c r="AA369" s="18">
        <v>2322.6</v>
      </c>
      <c r="AB369" s="18">
        <v>38495</v>
      </c>
    </row>
    <row r="370" spans="1:28" s="15" customFormat="1" x14ac:dyDescent="0.25">
      <c r="A370" s="17">
        <v>11</v>
      </c>
      <c r="B370" s="17" t="s">
        <v>664</v>
      </c>
      <c r="C370" s="17" t="s">
        <v>665</v>
      </c>
      <c r="D370" s="17" t="s">
        <v>721</v>
      </c>
      <c r="E370" s="17" t="s">
        <v>722</v>
      </c>
      <c r="F370" s="17" t="s">
        <v>75</v>
      </c>
      <c r="G370" s="17" t="s">
        <v>76</v>
      </c>
      <c r="H370" s="17">
        <v>2816</v>
      </c>
      <c r="I370" s="17">
        <v>2689</v>
      </c>
      <c r="J370" s="17">
        <v>127</v>
      </c>
      <c r="K370" s="17" t="s">
        <v>37</v>
      </c>
      <c r="L370" s="18">
        <v>25567.67</v>
      </c>
      <c r="M370" s="18">
        <v>3049.93</v>
      </c>
      <c r="N370" s="18">
        <v>1704.4</v>
      </c>
      <c r="O370" s="18">
        <v>30322</v>
      </c>
      <c r="P370" s="18">
        <v>1181.3699999999999</v>
      </c>
      <c r="Q370" s="18">
        <v>275.62</v>
      </c>
      <c r="R370" s="18">
        <v>76.010000000000005</v>
      </c>
      <c r="S370" s="18">
        <v>1533</v>
      </c>
      <c r="T370" s="18">
        <v>440</v>
      </c>
      <c r="U370" s="18">
        <v>0</v>
      </c>
      <c r="V370" s="18">
        <v>0</v>
      </c>
      <c r="W370" s="18">
        <v>0</v>
      </c>
      <c r="X370" s="18"/>
      <c r="Y370" s="18">
        <v>26749.040000000001</v>
      </c>
      <c r="Z370" s="18">
        <v>3325.55</v>
      </c>
      <c r="AA370" s="18">
        <v>1780.41</v>
      </c>
      <c r="AB370" s="18">
        <v>31855</v>
      </c>
    </row>
    <row r="371" spans="1:28" s="15" customFormat="1" x14ac:dyDescent="0.25">
      <c r="A371" s="17">
        <v>12</v>
      </c>
      <c r="B371" s="17" t="s">
        <v>700</v>
      </c>
      <c r="C371" s="17" t="s">
        <v>665</v>
      </c>
      <c r="D371" s="17" t="s">
        <v>723</v>
      </c>
      <c r="E371" s="17" t="s">
        <v>724</v>
      </c>
      <c r="F371" s="17" t="s">
        <v>75</v>
      </c>
      <c r="G371" s="17" t="s">
        <v>76</v>
      </c>
      <c r="H371" s="17">
        <v>7648</v>
      </c>
      <c r="I371" s="17">
        <v>7648</v>
      </c>
      <c r="J371" s="17">
        <v>68</v>
      </c>
      <c r="K371" s="17" t="s">
        <v>769</v>
      </c>
      <c r="L371" s="18">
        <v>21103.15</v>
      </c>
      <c r="M371" s="18">
        <v>2728.18</v>
      </c>
      <c r="N371" s="18">
        <v>1360.67</v>
      </c>
      <c r="O371" s="18">
        <v>25192</v>
      </c>
      <c r="P371" s="18">
        <v>746.46</v>
      </c>
      <c r="Q371" s="18">
        <v>228.84</v>
      </c>
      <c r="R371" s="18">
        <v>40.700000000000003</v>
      </c>
      <c r="S371" s="18">
        <v>1016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21849.61</v>
      </c>
      <c r="Z371" s="18">
        <v>2957.02</v>
      </c>
      <c r="AA371" s="18">
        <v>1401.37</v>
      </c>
      <c r="AB371" s="18">
        <v>26208</v>
      </c>
    </row>
    <row r="372" spans="1:28" s="15" customFormat="1" x14ac:dyDescent="0.25">
      <c r="A372" s="17">
        <v>13</v>
      </c>
      <c r="B372" s="17" t="s">
        <v>700</v>
      </c>
      <c r="C372" s="17" t="s">
        <v>665</v>
      </c>
      <c r="D372" s="17" t="s">
        <v>725</v>
      </c>
      <c r="E372" s="17" t="s">
        <v>726</v>
      </c>
      <c r="F372" s="17" t="s">
        <v>75</v>
      </c>
      <c r="G372" s="17" t="s">
        <v>727</v>
      </c>
      <c r="H372" s="17">
        <v>0</v>
      </c>
      <c r="I372" s="17">
        <v>0</v>
      </c>
      <c r="J372" s="17">
        <v>337</v>
      </c>
      <c r="K372" s="17" t="s">
        <v>107</v>
      </c>
      <c r="L372" s="18">
        <v>58576.41</v>
      </c>
      <c r="M372" s="18">
        <v>7009.33</v>
      </c>
      <c r="N372" s="18">
        <v>5059.26</v>
      </c>
      <c r="O372" s="18">
        <v>70645</v>
      </c>
      <c r="P372" s="18">
        <v>2429.8200000000002</v>
      </c>
      <c r="Q372" s="18">
        <v>644.49</v>
      </c>
      <c r="R372" s="18">
        <v>201.69</v>
      </c>
      <c r="S372" s="18">
        <v>3276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61006.23</v>
      </c>
      <c r="Z372" s="18">
        <v>7653.82</v>
      </c>
      <c r="AA372" s="18">
        <v>5260.95</v>
      </c>
      <c r="AB372" s="18">
        <v>73921</v>
      </c>
    </row>
    <row r="373" spans="1:28" s="15" customFormat="1" x14ac:dyDescent="0.25">
      <c r="A373" s="17">
        <v>14</v>
      </c>
      <c r="B373" s="17" t="s">
        <v>669</v>
      </c>
      <c r="C373" s="17" t="s">
        <v>665</v>
      </c>
      <c r="D373" s="17" t="s">
        <v>728</v>
      </c>
      <c r="E373" s="17" t="s">
        <v>729</v>
      </c>
      <c r="F373" s="17" t="s">
        <v>75</v>
      </c>
      <c r="G373" s="17" t="s">
        <v>730</v>
      </c>
      <c r="H373" s="17">
        <v>0</v>
      </c>
      <c r="I373" s="17">
        <v>0</v>
      </c>
      <c r="J373" s="17">
        <v>78</v>
      </c>
      <c r="K373" s="17" t="s">
        <v>107</v>
      </c>
      <c r="L373" s="18">
        <v>56266.39</v>
      </c>
      <c r="M373" s="18">
        <v>6873.19</v>
      </c>
      <c r="N373" s="18">
        <v>4845.42</v>
      </c>
      <c r="O373" s="18">
        <v>67985</v>
      </c>
      <c r="P373" s="18">
        <v>658.91</v>
      </c>
      <c r="Q373" s="18">
        <v>618.41</v>
      </c>
      <c r="R373" s="18">
        <v>46.68</v>
      </c>
      <c r="S373" s="18">
        <v>1324</v>
      </c>
      <c r="T373" s="18">
        <v>0</v>
      </c>
      <c r="U373" s="18">
        <v>0</v>
      </c>
      <c r="V373" s="18">
        <v>0</v>
      </c>
      <c r="W373" s="18">
        <v>0</v>
      </c>
      <c r="X373" s="18"/>
      <c r="Y373" s="18">
        <v>56925.3</v>
      </c>
      <c r="Z373" s="18">
        <v>7491.6</v>
      </c>
      <c r="AA373" s="18">
        <v>4892.1000000000004</v>
      </c>
      <c r="AB373" s="18">
        <v>69309</v>
      </c>
    </row>
    <row r="374" spans="1:28" s="15" customFormat="1" x14ac:dyDescent="0.25">
      <c r="A374" s="17">
        <v>15</v>
      </c>
      <c r="B374" s="17" t="s">
        <v>683</v>
      </c>
      <c r="C374" s="17" t="s">
        <v>665</v>
      </c>
      <c r="D374" s="17" t="s">
        <v>731</v>
      </c>
      <c r="E374" s="17" t="s">
        <v>732</v>
      </c>
      <c r="F374" s="17" t="s">
        <v>75</v>
      </c>
      <c r="G374" s="17" t="s">
        <v>733</v>
      </c>
      <c r="H374" s="17">
        <v>0</v>
      </c>
      <c r="I374" s="17">
        <v>0</v>
      </c>
      <c r="J374" s="17">
        <v>91</v>
      </c>
      <c r="K374" s="17" t="s">
        <v>107</v>
      </c>
      <c r="L374" s="18">
        <v>60822.27</v>
      </c>
      <c r="M374" s="18">
        <v>8000.63</v>
      </c>
      <c r="N374" s="18">
        <v>5273.1</v>
      </c>
      <c r="O374" s="18">
        <v>74096</v>
      </c>
      <c r="P374" s="18">
        <v>747.64</v>
      </c>
      <c r="Q374" s="18">
        <v>669.9</v>
      </c>
      <c r="R374" s="18">
        <v>54.46</v>
      </c>
      <c r="S374" s="18">
        <v>1472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61569.91</v>
      </c>
      <c r="Z374" s="18">
        <v>8670.5300000000007</v>
      </c>
      <c r="AA374" s="18">
        <v>5327.56</v>
      </c>
      <c r="AB374" s="18">
        <v>75568</v>
      </c>
    </row>
    <row r="375" spans="1:28" s="15" customFormat="1" x14ac:dyDescent="0.25">
      <c r="A375" s="17">
        <v>16</v>
      </c>
      <c r="B375" s="17" t="s">
        <v>664</v>
      </c>
      <c r="C375" s="17" t="s">
        <v>665</v>
      </c>
      <c r="D375" s="17" t="s">
        <v>734</v>
      </c>
      <c r="E375" s="17" t="s">
        <v>735</v>
      </c>
      <c r="F375" s="17" t="s">
        <v>75</v>
      </c>
      <c r="G375" s="17" t="s">
        <v>736</v>
      </c>
      <c r="H375" s="17">
        <v>0</v>
      </c>
      <c r="I375" s="17">
        <v>0</v>
      </c>
      <c r="J375" s="17">
        <v>272</v>
      </c>
      <c r="K375" s="17" t="s">
        <v>107</v>
      </c>
      <c r="L375" s="18">
        <v>58578.11</v>
      </c>
      <c r="M375" s="18">
        <v>7009.63</v>
      </c>
      <c r="N375" s="18">
        <v>5059.26</v>
      </c>
      <c r="O375" s="18">
        <v>70647</v>
      </c>
      <c r="P375" s="18">
        <v>1985.7</v>
      </c>
      <c r="Q375" s="18">
        <v>644.51</v>
      </c>
      <c r="R375" s="18">
        <v>162.79</v>
      </c>
      <c r="S375" s="18">
        <v>2793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60563.81</v>
      </c>
      <c r="Z375" s="18">
        <v>7654.14</v>
      </c>
      <c r="AA375" s="18">
        <v>5222.05</v>
      </c>
      <c r="AB375" s="18">
        <v>73440</v>
      </c>
    </row>
    <row r="376" spans="1:28" s="12" customFormat="1" x14ac:dyDescent="0.25">
      <c r="A376" s="10"/>
      <c r="B376" s="10"/>
      <c r="C376" s="10" t="s">
        <v>71</v>
      </c>
      <c r="D376" s="10"/>
      <c r="E376" s="10"/>
      <c r="F376" s="10"/>
      <c r="G376" s="10"/>
      <c r="H376" s="10"/>
      <c r="I376" s="10"/>
      <c r="J376" s="11">
        <f>SUM(J360:J375)</f>
        <v>2328</v>
      </c>
      <c r="K376" s="11"/>
      <c r="L376" s="11">
        <f t="shared" ref="L376:AB376" si="82">SUM(L360:L375)</f>
        <v>633982.80999999994</v>
      </c>
      <c r="M376" s="11">
        <f t="shared" si="82"/>
        <v>77952.930000000008</v>
      </c>
      <c r="N376" s="11">
        <f t="shared" si="82"/>
        <v>48600.26</v>
      </c>
      <c r="O376" s="11">
        <f t="shared" si="82"/>
        <v>760536</v>
      </c>
      <c r="P376" s="11">
        <f t="shared" si="82"/>
        <v>20455.14</v>
      </c>
      <c r="Q376" s="11">
        <f t="shared" si="82"/>
        <v>6923.5599999999995</v>
      </c>
      <c r="R376" s="11">
        <f t="shared" si="82"/>
        <v>1393.3000000000002</v>
      </c>
      <c r="S376" s="11">
        <f t="shared" si="82"/>
        <v>28772</v>
      </c>
      <c r="T376" s="11">
        <f t="shared" si="82"/>
        <v>10060</v>
      </c>
      <c r="U376" s="11">
        <f t="shared" si="82"/>
        <v>0</v>
      </c>
      <c r="V376" s="11">
        <f t="shared" si="82"/>
        <v>0</v>
      </c>
      <c r="W376" s="11">
        <f t="shared" si="82"/>
        <v>0</v>
      </c>
      <c r="X376" s="11">
        <f t="shared" si="82"/>
        <v>0</v>
      </c>
      <c r="Y376" s="11">
        <f t="shared" si="82"/>
        <v>654437.94999999995</v>
      </c>
      <c r="Z376" s="11">
        <f t="shared" si="82"/>
        <v>84876.49</v>
      </c>
      <c r="AA376" s="11">
        <f t="shared" si="82"/>
        <v>49993.56</v>
      </c>
      <c r="AB376" s="11">
        <f t="shared" si="82"/>
        <v>789308</v>
      </c>
    </row>
    <row r="377" spans="1:28" s="12" customFormat="1" x14ac:dyDescent="0.25">
      <c r="A377" s="10"/>
      <c r="B377" s="10"/>
      <c r="C377" s="10" t="s">
        <v>119</v>
      </c>
      <c r="D377" s="10"/>
      <c r="E377" s="10"/>
      <c r="F377" s="10"/>
      <c r="G377" s="10"/>
      <c r="H377" s="10"/>
      <c r="I377" s="10"/>
      <c r="J377" s="11">
        <f>J376+J359</f>
        <v>17897</v>
      </c>
      <c r="K377" s="11"/>
      <c r="L377" s="11">
        <f t="shared" ref="L377:AB377" si="83">L376+L359</f>
        <v>1754440.2999999998</v>
      </c>
      <c r="M377" s="11">
        <f t="shared" si="83"/>
        <v>151406.59</v>
      </c>
      <c r="N377" s="11">
        <f t="shared" si="83"/>
        <v>100198.11</v>
      </c>
      <c r="O377" s="11">
        <f t="shared" si="83"/>
        <v>2006045</v>
      </c>
      <c r="P377" s="11">
        <f t="shared" si="83"/>
        <v>115172.90000000001</v>
      </c>
      <c r="Q377" s="11">
        <f t="shared" si="83"/>
        <v>18524.75</v>
      </c>
      <c r="R377" s="11">
        <f t="shared" si="83"/>
        <v>8399.35</v>
      </c>
      <c r="S377" s="11">
        <f t="shared" si="83"/>
        <v>142097</v>
      </c>
      <c r="T377" s="11">
        <f t="shared" si="83"/>
        <v>10380</v>
      </c>
      <c r="U377" s="11">
        <f t="shared" si="83"/>
        <v>133480.75</v>
      </c>
      <c r="V377" s="11">
        <f t="shared" si="83"/>
        <v>12872.64</v>
      </c>
      <c r="W377" s="11">
        <f t="shared" si="83"/>
        <v>11646.61</v>
      </c>
      <c r="X377" s="11">
        <f t="shared" si="83"/>
        <v>158000</v>
      </c>
      <c r="Y377" s="11">
        <f t="shared" si="83"/>
        <v>1736132.45</v>
      </c>
      <c r="Z377" s="11">
        <f t="shared" si="83"/>
        <v>157058.69999999998</v>
      </c>
      <c r="AA377" s="11">
        <f t="shared" si="83"/>
        <v>96950.85</v>
      </c>
      <c r="AB377" s="11">
        <f t="shared" si="83"/>
        <v>1990142</v>
      </c>
    </row>
    <row r="378" spans="1:28" ht="18" customHeight="1" x14ac:dyDescent="0.25"/>
    <row r="379" spans="1:28" ht="18" customHeight="1" x14ac:dyDescent="0.25"/>
    <row r="382" spans="1:28" ht="15.75" x14ac:dyDescent="0.25">
      <c r="E382" s="13" t="s">
        <v>120</v>
      </c>
      <c r="G382" s="14"/>
      <c r="H382" s="14"/>
      <c r="I382" s="14"/>
      <c r="J382" s="14"/>
      <c r="K382" s="14"/>
      <c r="L382" s="13" t="s">
        <v>122</v>
      </c>
      <c r="M382" s="13"/>
      <c r="O382" s="14"/>
      <c r="Q382" s="14"/>
      <c r="R382" s="13" t="s">
        <v>121</v>
      </c>
      <c r="T382" s="14"/>
      <c r="U382" s="14"/>
      <c r="W382" s="14"/>
      <c r="X382" s="14"/>
      <c r="Y382" s="13" t="s">
        <v>123</v>
      </c>
      <c r="Z382" s="14"/>
      <c r="AA382" s="14"/>
      <c r="AB382" s="14"/>
    </row>
    <row r="383" spans="1:28" ht="15.75" x14ac:dyDescent="0.25">
      <c r="E383" s="13" t="s">
        <v>124</v>
      </c>
      <c r="G383" s="14"/>
      <c r="H383" s="14"/>
      <c r="I383" s="14"/>
      <c r="J383" s="14"/>
      <c r="K383" s="14"/>
      <c r="L383" s="13" t="s">
        <v>124</v>
      </c>
      <c r="M383" s="13"/>
      <c r="O383" s="14"/>
      <c r="Q383" s="14"/>
      <c r="R383" s="13" t="s">
        <v>124</v>
      </c>
      <c r="T383" s="14"/>
      <c r="U383" s="14"/>
      <c r="W383" s="14"/>
      <c r="X383" s="14"/>
      <c r="Y383" s="13" t="s">
        <v>124</v>
      </c>
      <c r="Z383" s="14"/>
      <c r="AA383" s="14"/>
      <c r="AB383" s="14"/>
    </row>
    <row r="385" spans="1:31" ht="32.25" customHeight="1" x14ac:dyDescent="0.55000000000000004">
      <c r="A385" s="75" t="s">
        <v>0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1"/>
      <c r="AD385" s="1"/>
      <c r="AE385" s="1"/>
    </row>
    <row r="386" spans="1:31" ht="21.75" customHeight="1" x14ac:dyDescent="0.4">
      <c r="A386" s="76" t="s">
        <v>1708</v>
      </c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2"/>
      <c r="AD386" s="2"/>
      <c r="AE386" s="2"/>
    </row>
    <row r="387" spans="1:31" s="5" customFormat="1" ht="20.25" customHeight="1" x14ac:dyDescent="0.35">
      <c r="A387" s="3" t="s">
        <v>1</v>
      </c>
      <c r="B387" s="4"/>
      <c r="C387" s="3"/>
      <c r="D387" s="3"/>
      <c r="F387" s="3" t="s">
        <v>737</v>
      </c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s="7" customFormat="1" ht="90" x14ac:dyDescent="0.25">
      <c r="A388" s="6" t="s">
        <v>3</v>
      </c>
      <c r="B388" s="6" t="s">
        <v>4</v>
      </c>
      <c r="C388" s="6" t="s">
        <v>5</v>
      </c>
      <c r="D388" s="6" t="s">
        <v>6</v>
      </c>
      <c r="E388" s="6" t="s">
        <v>7</v>
      </c>
      <c r="F388" s="6" t="s">
        <v>8</v>
      </c>
      <c r="G388" s="6" t="s">
        <v>9</v>
      </c>
      <c r="H388" s="6" t="s">
        <v>10</v>
      </c>
      <c r="I388" s="6" t="s">
        <v>11</v>
      </c>
      <c r="J388" s="6" t="s">
        <v>12</v>
      </c>
      <c r="K388" s="6" t="s">
        <v>13</v>
      </c>
      <c r="L388" s="6" t="s">
        <v>14</v>
      </c>
      <c r="M388" s="6" t="s">
        <v>15</v>
      </c>
      <c r="N388" s="6" t="s">
        <v>16</v>
      </c>
      <c r="O388" s="6" t="s">
        <v>17</v>
      </c>
      <c r="P388" s="6" t="s">
        <v>18</v>
      </c>
      <c r="Q388" s="6" t="s">
        <v>19</v>
      </c>
      <c r="R388" s="6" t="s">
        <v>20</v>
      </c>
      <c r="S388" s="6" t="s">
        <v>21</v>
      </c>
      <c r="T388" s="6" t="s">
        <v>22</v>
      </c>
      <c r="U388" s="6" t="s">
        <v>23</v>
      </c>
      <c r="V388" s="6" t="s">
        <v>24</v>
      </c>
      <c r="W388" s="6" t="s">
        <v>25</v>
      </c>
      <c r="X388" s="6" t="s">
        <v>26</v>
      </c>
      <c r="Y388" s="6" t="s">
        <v>27</v>
      </c>
      <c r="Z388" s="6" t="s">
        <v>28</v>
      </c>
      <c r="AA388" s="6" t="s">
        <v>29</v>
      </c>
      <c r="AB388" s="6" t="s">
        <v>30</v>
      </c>
    </row>
    <row r="389" spans="1:31" s="15" customFormat="1" x14ac:dyDescent="0.25">
      <c r="A389" s="17">
        <v>1</v>
      </c>
      <c r="B389" s="17" t="s">
        <v>664</v>
      </c>
      <c r="C389" s="17" t="s">
        <v>665</v>
      </c>
      <c r="D389" s="17" t="s">
        <v>666</v>
      </c>
      <c r="E389" s="17" t="s">
        <v>667</v>
      </c>
      <c r="F389" s="17" t="s">
        <v>35</v>
      </c>
      <c r="G389" s="17" t="s">
        <v>668</v>
      </c>
      <c r="H389" s="17">
        <v>136261</v>
      </c>
      <c r="I389" s="17">
        <v>131558</v>
      </c>
      <c r="J389" s="17">
        <v>4703</v>
      </c>
      <c r="K389" s="17" t="s">
        <v>37</v>
      </c>
      <c r="L389" s="18">
        <v>211764.39</v>
      </c>
      <c r="M389" s="18">
        <v>9009.4500000000007</v>
      </c>
      <c r="N389" s="18">
        <v>9991.16</v>
      </c>
      <c r="O389" s="18">
        <v>230765</v>
      </c>
      <c r="P389" s="18">
        <v>27932.81</v>
      </c>
      <c r="Q389" s="18">
        <v>2098.84</v>
      </c>
      <c r="R389" s="18">
        <v>2116.35</v>
      </c>
      <c r="S389" s="18">
        <v>32148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239697.2</v>
      </c>
      <c r="Z389" s="18">
        <v>12090</v>
      </c>
      <c r="AA389" s="18">
        <v>11125.8</v>
      </c>
      <c r="AB389" s="18">
        <v>262913</v>
      </c>
    </row>
    <row r="390" spans="1:31" s="15" customFormat="1" x14ac:dyDescent="0.25">
      <c r="A390" s="17">
        <v>2</v>
      </c>
      <c r="B390" s="17" t="s">
        <v>669</v>
      </c>
      <c r="C390" s="17" t="s">
        <v>665</v>
      </c>
      <c r="D390" s="17" t="s">
        <v>670</v>
      </c>
      <c r="E390" s="17" t="s">
        <v>671</v>
      </c>
      <c r="F390" s="17" t="s">
        <v>35</v>
      </c>
      <c r="G390" s="17" t="s">
        <v>144</v>
      </c>
      <c r="H390" s="17">
        <v>28392</v>
      </c>
      <c r="I390" s="17">
        <v>28392</v>
      </c>
      <c r="J390" s="17">
        <v>0</v>
      </c>
      <c r="K390" s="17" t="s">
        <v>59</v>
      </c>
      <c r="L390" s="18">
        <v>17366.849999999999</v>
      </c>
      <c r="M390" s="18">
        <v>0</v>
      </c>
      <c r="N390" s="18">
        <v>2035.15</v>
      </c>
      <c r="O390" s="18">
        <v>19402</v>
      </c>
      <c r="P390" s="18">
        <v>825.18</v>
      </c>
      <c r="Q390" s="18">
        <v>169.82</v>
      </c>
      <c r="R390" s="18">
        <v>0</v>
      </c>
      <c r="S390" s="18">
        <v>995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18192.03</v>
      </c>
      <c r="Z390" s="18">
        <v>2204.9699999999998</v>
      </c>
      <c r="AA390" s="18">
        <v>0</v>
      </c>
      <c r="AB390" s="18">
        <v>20397</v>
      </c>
    </row>
    <row r="391" spans="1:31" s="15" customFormat="1" x14ac:dyDescent="0.25">
      <c r="A391" s="17">
        <v>3</v>
      </c>
      <c r="B391" s="17" t="s">
        <v>672</v>
      </c>
      <c r="C391" s="17" t="s">
        <v>665</v>
      </c>
      <c r="D391" s="17" t="s">
        <v>673</v>
      </c>
      <c r="E391" s="17" t="s">
        <v>674</v>
      </c>
      <c r="F391" s="17" t="s">
        <v>35</v>
      </c>
      <c r="G391" s="17" t="s">
        <v>675</v>
      </c>
      <c r="H391" s="17">
        <v>6502</v>
      </c>
      <c r="I391" s="17">
        <v>6502</v>
      </c>
      <c r="J391" s="17">
        <v>0</v>
      </c>
      <c r="K391" s="17" t="s">
        <v>59</v>
      </c>
      <c r="L391" s="18">
        <v>40815.22</v>
      </c>
      <c r="M391" s="18">
        <v>2674.8</v>
      </c>
      <c r="N391" s="18">
        <v>1066.98</v>
      </c>
      <c r="O391" s="18">
        <v>44557</v>
      </c>
      <c r="P391" s="18">
        <v>632.04999999999995</v>
      </c>
      <c r="Q391" s="18">
        <v>431.95</v>
      </c>
      <c r="R391" s="18">
        <v>0</v>
      </c>
      <c r="S391" s="18">
        <v>1064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41447.269999999997</v>
      </c>
      <c r="Z391" s="18">
        <v>1498.93</v>
      </c>
      <c r="AA391" s="18">
        <v>2674.8</v>
      </c>
      <c r="AB391" s="18">
        <v>45621</v>
      </c>
    </row>
    <row r="392" spans="1:31" s="15" customFormat="1" x14ac:dyDescent="0.25">
      <c r="A392" s="17">
        <v>4</v>
      </c>
      <c r="B392" s="17" t="s">
        <v>664</v>
      </c>
      <c r="C392" s="17" t="s">
        <v>665</v>
      </c>
      <c r="D392" s="17" t="s">
        <v>676</v>
      </c>
      <c r="E392" s="17" t="s">
        <v>677</v>
      </c>
      <c r="F392" s="17" t="s">
        <v>35</v>
      </c>
      <c r="G392" s="17" t="s">
        <v>45</v>
      </c>
      <c r="H392" s="17">
        <v>59637</v>
      </c>
      <c r="I392" s="17">
        <v>57054</v>
      </c>
      <c r="J392" s="17">
        <v>2583</v>
      </c>
      <c r="K392" s="17" t="s">
        <v>37</v>
      </c>
      <c r="L392" s="18">
        <v>132208.66</v>
      </c>
      <c r="M392" s="18">
        <v>2682</v>
      </c>
      <c r="N392" s="18">
        <v>4975.34</v>
      </c>
      <c r="O392" s="18">
        <v>139866</v>
      </c>
      <c r="P392" s="18">
        <v>15658.6</v>
      </c>
      <c r="Q392" s="18">
        <v>2669.05</v>
      </c>
      <c r="R392" s="18">
        <v>1162.3499999999999</v>
      </c>
      <c r="S392" s="18">
        <v>19490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147867.26</v>
      </c>
      <c r="Z392" s="18">
        <v>7644.39</v>
      </c>
      <c r="AA392" s="18">
        <v>3844.35</v>
      </c>
      <c r="AB392" s="18">
        <v>159356</v>
      </c>
    </row>
    <row r="393" spans="1:31" s="15" customFormat="1" x14ac:dyDescent="0.25">
      <c r="A393" s="17">
        <v>5</v>
      </c>
      <c r="B393" s="17" t="s">
        <v>669</v>
      </c>
      <c r="C393" s="17" t="s">
        <v>665</v>
      </c>
      <c r="D393" s="17" t="s">
        <v>678</v>
      </c>
      <c r="E393" s="17" t="s">
        <v>679</v>
      </c>
      <c r="F393" s="17" t="s">
        <v>35</v>
      </c>
      <c r="G393" s="17" t="s">
        <v>41</v>
      </c>
      <c r="H393" s="17">
        <v>5531</v>
      </c>
      <c r="I393" s="17">
        <v>1531</v>
      </c>
      <c r="J393" s="17">
        <v>4000</v>
      </c>
      <c r="K393" s="17" t="s">
        <v>37</v>
      </c>
      <c r="L393" s="18">
        <v>187934.01</v>
      </c>
      <c r="M393" s="18">
        <v>16010.12</v>
      </c>
      <c r="N393" s="18">
        <v>10298.870000000001</v>
      </c>
      <c r="O393" s="18">
        <v>214243</v>
      </c>
      <c r="P393" s="18">
        <v>22669.74</v>
      </c>
      <c r="Q393" s="18">
        <v>1889.26</v>
      </c>
      <c r="R393" s="18">
        <v>1800</v>
      </c>
      <c r="S393" s="18">
        <v>26359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210603.75</v>
      </c>
      <c r="Z393" s="18">
        <v>12188.13</v>
      </c>
      <c r="AA393" s="18">
        <v>17810.12</v>
      </c>
      <c r="AB393" s="18">
        <v>240602</v>
      </c>
    </row>
    <row r="394" spans="1:31" s="15" customFormat="1" x14ac:dyDescent="0.25">
      <c r="A394" s="17">
        <v>6</v>
      </c>
      <c r="B394" s="17" t="s">
        <v>672</v>
      </c>
      <c r="C394" s="17" t="s">
        <v>665</v>
      </c>
      <c r="D394" s="17" t="s">
        <v>680</v>
      </c>
      <c r="E394" s="17" t="s">
        <v>681</v>
      </c>
      <c r="F394" s="17" t="s">
        <v>35</v>
      </c>
      <c r="G394" s="17" t="s">
        <v>682</v>
      </c>
      <c r="H394" s="17">
        <v>64999</v>
      </c>
      <c r="I394" s="17">
        <v>64999</v>
      </c>
      <c r="J394" s="17">
        <v>0</v>
      </c>
      <c r="K394" s="17" t="s">
        <v>59</v>
      </c>
      <c r="L394" s="18">
        <v>14312.54</v>
      </c>
      <c r="M394" s="18">
        <v>78.25</v>
      </c>
      <c r="N394" s="18">
        <v>1927.21</v>
      </c>
      <c r="O394" s="18">
        <v>16318</v>
      </c>
      <c r="P394" s="18">
        <v>549.66</v>
      </c>
      <c r="Q394" s="18">
        <v>141.34</v>
      </c>
      <c r="R394" s="18">
        <v>0</v>
      </c>
      <c r="S394" s="18">
        <v>691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14862.2</v>
      </c>
      <c r="Z394" s="18">
        <v>2068.5500000000002</v>
      </c>
      <c r="AA394" s="18">
        <v>78.25</v>
      </c>
      <c r="AB394" s="18">
        <v>17009</v>
      </c>
    </row>
    <row r="395" spans="1:31" s="15" customFormat="1" x14ac:dyDescent="0.25">
      <c r="A395" s="17">
        <v>7</v>
      </c>
      <c r="B395" s="17" t="s">
        <v>683</v>
      </c>
      <c r="C395" s="17" t="s">
        <v>665</v>
      </c>
      <c r="D395" s="17" t="s">
        <v>684</v>
      </c>
      <c r="E395" s="17" t="s">
        <v>685</v>
      </c>
      <c r="F395" s="17" t="s">
        <v>35</v>
      </c>
      <c r="G395" s="17" t="s">
        <v>45</v>
      </c>
      <c r="H395" s="17">
        <v>172266</v>
      </c>
      <c r="I395" s="17">
        <v>168643</v>
      </c>
      <c r="J395" s="17">
        <v>3623</v>
      </c>
      <c r="K395" s="17" t="s">
        <v>37</v>
      </c>
      <c r="L395" s="18">
        <v>135375.4</v>
      </c>
      <c r="M395" s="18">
        <v>4463.05</v>
      </c>
      <c r="N395" s="18">
        <v>10437.549999999999</v>
      </c>
      <c r="O395" s="18">
        <v>150276</v>
      </c>
      <c r="P395" s="18">
        <v>21134.92</v>
      </c>
      <c r="Q395" s="18">
        <v>1363.73</v>
      </c>
      <c r="R395" s="18">
        <v>1630.35</v>
      </c>
      <c r="S395" s="18">
        <v>24129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156510.32</v>
      </c>
      <c r="Z395" s="18">
        <v>11801.28</v>
      </c>
      <c r="AA395" s="18">
        <v>6093.4</v>
      </c>
      <c r="AB395" s="18">
        <v>174405</v>
      </c>
    </row>
    <row r="396" spans="1:31" s="15" customFormat="1" x14ac:dyDescent="0.25">
      <c r="A396" s="17">
        <v>8</v>
      </c>
      <c r="B396" s="17" t="s">
        <v>664</v>
      </c>
      <c r="C396" s="17" t="s">
        <v>665</v>
      </c>
      <c r="D396" s="17" t="s">
        <v>686</v>
      </c>
      <c r="E396" s="17" t="s">
        <v>687</v>
      </c>
      <c r="F396" s="17" t="s">
        <v>35</v>
      </c>
      <c r="G396" s="17" t="s">
        <v>675</v>
      </c>
      <c r="H396" s="17">
        <v>281779</v>
      </c>
      <c r="I396" s="17">
        <v>275785</v>
      </c>
      <c r="J396" s="17">
        <v>5994</v>
      </c>
      <c r="K396" s="17" t="s">
        <v>37</v>
      </c>
      <c r="L396" s="18">
        <v>160531.24</v>
      </c>
      <c r="M396" s="18">
        <v>3232.35</v>
      </c>
      <c r="N396" s="18">
        <v>6579.41</v>
      </c>
      <c r="O396" s="18">
        <v>170343</v>
      </c>
      <c r="P396" s="18">
        <v>34962.03</v>
      </c>
      <c r="Q396" s="18">
        <v>1584.67</v>
      </c>
      <c r="R396" s="18">
        <v>2697.3</v>
      </c>
      <c r="S396" s="18">
        <v>39244</v>
      </c>
      <c r="T396" s="18">
        <v>320</v>
      </c>
      <c r="U396" s="18">
        <v>0</v>
      </c>
      <c r="V396" s="18">
        <v>0</v>
      </c>
      <c r="W396" s="18">
        <v>0</v>
      </c>
      <c r="X396" s="18"/>
      <c r="Y396" s="18">
        <v>195493.27</v>
      </c>
      <c r="Z396" s="18">
        <v>8164.08</v>
      </c>
      <c r="AA396" s="18">
        <v>5929.65</v>
      </c>
      <c r="AB396" s="18">
        <v>209587</v>
      </c>
    </row>
    <row r="397" spans="1:31" s="15" customFormat="1" x14ac:dyDescent="0.25">
      <c r="A397" s="17">
        <v>9</v>
      </c>
      <c r="B397" s="17" t="s">
        <v>683</v>
      </c>
      <c r="C397" s="17" t="s">
        <v>665</v>
      </c>
      <c r="D397" s="17" t="s">
        <v>688</v>
      </c>
      <c r="E397" s="17" t="s">
        <v>689</v>
      </c>
      <c r="F397" s="17" t="s">
        <v>35</v>
      </c>
      <c r="G397" s="17" t="s">
        <v>590</v>
      </c>
      <c r="H397" s="17">
        <v>33711</v>
      </c>
      <c r="I397" s="17">
        <v>33139</v>
      </c>
      <c r="J397" s="17">
        <v>572</v>
      </c>
      <c r="K397" s="17" t="s">
        <v>37</v>
      </c>
      <c r="L397" s="18">
        <v>78366.740000000005</v>
      </c>
      <c r="M397" s="18">
        <v>5067.62</v>
      </c>
      <c r="N397" s="18">
        <v>10376.64</v>
      </c>
      <c r="O397" s="18">
        <v>93811</v>
      </c>
      <c r="P397" s="18">
        <v>3713.44</v>
      </c>
      <c r="Q397" s="18">
        <v>815.16</v>
      </c>
      <c r="R397" s="18">
        <v>257.39999999999998</v>
      </c>
      <c r="S397" s="18">
        <v>4786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82080.179999999993</v>
      </c>
      <c r="Z397" s="18">
        <v>11191.8</v>
      </c>
      <c r="AA397" s="18">
        <v>5325.02</v>
      </c>
      <c r="AB397" s="18">
        <v>98597</v>
      </c>
    </row>
    <row r="398" spans="1:31" s="15" customFormat="1" x14ac:dyDescent="0.25">
      <c r="A398" s="17">
        <v>10</v>
      </c>
      <c r="B398" s="17" t="s">
        <v>683</v>
      </c>
      <c r="C398" s="17" t="s">
        <v>665</v>
      </c>
      <c r="D398" s="17" t="s">
        <v>690</v>
      </c>
      <c r="E398" s="17" t="s">
        <v>691</v>
      </c>
      <c r="F398" s="17" t="s">
        <v>35</v>
      </c>
      <c r="G398" s="17" t="s">
        <v>264</v>
      </c>
      <c r="H398" s="17">
        <v>4190</v>
      </c>
      <c r="I398" s="17">
        <v>4175</v>
      </c>
      <c r="J398" s="17">
        <v>15</v>
      </c>
      <c r="K398" s="17" t="s">
        <v>37</v>
      </c>
      <c r="L398" s="18">
        <v>33173.949999999997</v>
      </c>
      <c r="M398" s="18">
        <v>1281.8800000000001</v>
      </c>
      <c r="N398" s="18">
        <v>5178.17</v>
      </c>
      <c r="O398" s="18">
        <v>39634</v>
      </c>
      <c r="P398" s="18">
        <v>907.54</v>
      </c>
      <c r="Q398" s="18">
        <v>340.71</v>
      </c>
      <c r="R398" s="18">
        <v>6.75</v>
      </c>
      <c r="S398" s="18">
        <v>1255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34081.49</v>
      </c>
      <c r="Z398" s="18">
        <v>5518.88</v>
      </c>
      <c r="AA398" s="18">
        <v>1288.6300000000001</v>
      </c>
      <c r="AB398" s="18">
        <v>40889</v>
      </c>
    </row>
    <row r="399" spans="1:31" s="15" customFormat="1" x14ac:dyDescent="0.25">
      <c r="A399" s="17">
        <v>11</v>
      </c>
      <c r="B399" s="17" t="s">
        <v>664</v>
      </c>
      <c r="C399" s="17" t="s">
        <v>665</v>
      </c>
      <c r="D399" s="17" t="s">
        <v>692</v>
      </c>
      <c r="E399" s="17" t="s">
        <v>693</v>
      </c>
      <c r="F399" s="17" t="s">
        <v>35</v>
      </c>
      <c r="G399" s="17" t="s">
        <v>264</v>
      </c>
      <c r="H399" s="17">
        <v>6874</v>
      </c>
      <c r="I399" s="17">
        <v>6683</v>
      </c>
      <c r="J399" s="17">
        <v>191</v>
      </c>
      <c r="K399" s="17" t="s">
        <v>37</v>
      </c>
      <c r="L399" s="18">
        <v>38080.269999999997</v>
      </c>
      <c r="M399" s="18">
        <v>1728.72</v>
      </c>
      <c r="N399" s="18">
        <v>5040.01</v>
      </c>
      <c r="O399" s="18">
        <v>44849</v>
      </c>
      <c r="P399" s="18">
        <v>1881.02</v>
      </c>
      <c r="Q399" s="18">
        <v>391.03</v>
      </c>
      <c r="R399" s="18">
        <v>85.95</v>
      </c>
      <c r="S399" s="18">
        <v>2358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39961.29</v>
      </c>
      <c r="Z399" s="18">
        <v>5431.04</v>
      </c>
      <c r="AA399" s="18">
        <v>1814.67</v>
      </c>
      <c r="AB399" s="18">
        <v>47207</v>
      </c>
    </row>
    <row r="400" spans="1:31" s="15" customFormat="1" x14ac:dyDescent="0.25">
      <c r="A400" s="17">
        <v>12</v>
      </c>
      <c r="B400" s="17" t="s">
        <v>672</v>
      </c>
      <c r="C400" s="17" t="s">
        <v>665</v>
      </c>
      <c r="D400" s="17" t="s">
        <v>694</v>
      </c>
      <c r="E400" s="17" t="s">
        <v>695</v>
      </c>
      <c r="F400" s="17" t="s">
        <v>35</v>
      </c>
      <c r="G400" s="17" t="s">
        <v>610</v>
      </c>
      <c r="H400" s="17">
        <v>4310</v>
      </c>
      <c r="I400" s="17">
        <v>4310</v>
      </c>
      <c r="J400" s="17">
        <v>0</v>
      </c>
      <c r="K400" s="17" t="s">
        <v>37</v>
      </c>
      <c r="L400" s="18">
        <v>24507.95</v>
      </c>
      <c r="M400" s="18">
        <v>544.87</v>
      </c>
      <c r="N400" s="18">
        <v>3385.18</v>
      </c>
      <c r="O400" s="18">
        <v>28438</v>
      </c>
      <c r="P400" s="18">
        <v>852.45</v>
      </c>
      <c r="Q400" s="18">
        <v>246.55</v>
      </c>
      <c r="R400" s="18">
        <v>0</v>
      </c>
      <c r="S400" s="18">
        <v>1099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25360.400000000001</v>
      </c>
      <c r="Z400" s="18">
        <v>3631.73</v>
      </c>
      <c r="AA400" s="18">
        <v>544.87</v>
      </c>
      <c r="AB400" s="18">
        <v>29537</v>
      </c>
    </row>
    <row r="401" spans="1:28" s="15" customFormat="1" x14ac:dyDescent="0.25">
      <c r="A401" s="17">
        <v>13</v>
      </c>
      <c r="B401" s="17" t="s">
        <v>696</v>
      </c>
      <c r="C401" s="17" t="s">
        <v>665</v>
      </c>
      <c r="D401" s="17" t="s">
        <v>697</v>
      </c>
      <c r="E401" s="17" t="s">
        <v>698</v>
      </c>
      <c r="F401" s="17" t="s">
        <v>35</v>
      </c>
      <c r="G401" s="17" t="s">
        <v>699</v>
      </c>
      <c r="H401" s="17">
        <v>738</v>
      </c>
      <c r="I401" s="17">
        <v>738</v>
      </c>
      <c r="J401" s="17">
        <v>0</v>
      </c>
      <c r="K401" s="17" t="s">
        <v>59</v>
      </c>
      <c r="L401" s="18">
        <v>7257.28</v>
      </c>
      <c r="M401" s="18">
        <v>184.18</v>
      </c>
      <c r="N401" s="18">
        <v>890.54</v>
      </c>
      <c r="O401" s="18">
        <v>8332</v>
      </c>
      <c r="P401" s="18">
        <v>219.62</v>
      </c>
      <c r="Q401" s="18">
        <v>73.38</v>
      </c>
      <c r="R401" s="18">
        <v>0</v>
      </c>
      <c r="S401" s="18">
        <v>293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7476.9</v>
      </c>
      <c r="Z401" s="18">
        <v>963.92</v>
      </c>
      <c r="AA401" s="18">
        <v>184.18</v>
      </c>
      <c r="AB401" s="18">
        <v>8625</v>
      </c>
    </row>
    <row r="402" spans="1:28" s="22" customFormat="1" x14ac:dyDescent="0.25">
      <c r="A402" s="19"/>
      <c r="B402" s="19"/>
      <c r="C402" s="10" t="s">
        <v>71</v>
      </c>
      <c r="D402" s="19"/>
      <c r="E402" s="19"/>
      <c r="F402" s="19"/>
      <c r="G402" s="19"/>
      <c r="H402" s="19"/>
      <c r="I402" s="19"/>
      <c r="J402" s="19">
        <f>SUM(J389:J401)</f>
        <v>21681</v>
      </c>
      <c r="K402" s="19"/>
      <c r="L402" s="20">
        <f t="shared" ref="L402:AB402" si="84">SUM(L389:L401)</f>
        <v>1081694.5</v>
      </c>
      <c r="M402" s="20">
        <f t="shared" si="84"/>
        <v>46957.290000000008</v>
      </c>
      <c r="N402" s="20">
        <f t="shared" si="84"/>
        <v>72182.209999999977</v>
      </c>
      <c r="O402" s="20">
        <f t="shared" si="84"/>
        <v>1200834</v>
      </c>
      <c r="P402" s="20">
        <f t="shared" si="84"/>
        <v>131939.06</v>
      </c>
      <c r="Q402" s="20">
        <f t="shared" si="84"/>
        <v>12215.489999999998</v>
      </c>
      <c r="R402" s="20">
        <f t="shared" si="84"/>
        <v>9756.4499999999989</v>
      </c>
      <c r="S402" s="20">
        <f t="shared" si="84"/>
        <v>153911</v>
      </c>
      <c r="T402" s="20">
        <f t="shared" si="84"/>
        <v>320</v>
      </c>
      <c r="U402" s="20">
        <f t="shared" si="84"/>
        <v>0</v>
      </c>
      <c r="V402" s="20">
        <f t="shared" si="84"/>
        <v>0</v>
      </c>
      <c r="W402" s="20">
        <f t="shared" si="84"/>
        <v>0</v>
      </c>
      <c r="X402" s="20">
        <f t="shared" si="84"/>
        <v>0</v>
      </c>
      <c r="Y402" s="20">
        <f t="shared" si="84"/>
        <v>1213633.5599999998</v>
      </c>
      <c r="Z402" s="20">
        <f t="shared" si="84"/>
        <v>84397.7</v>
      </c>
      <c r="AA402" s="20">
        <f t="shared" si="84"/>
        <v>56713.74</v>
      </c>
      <c r="AB402" s="20">
        <f t="shared" si="84"/>
        <v>1354745</v>
      </c>
    </row>
    <row r="403" spans="1:28" s="15" customFormat="1" x14ac:dyDescent="0.25">
      <c r="A403" s="17">
        <v>1</v>
      </c>
      <c r="B403" s="17" t="s">
        <v>700</v>
      </c>
      <c r="C403" s="17" t="s">
        <v>665</v>
      </c>
      <c r="D403" s="17" t="s">
        <v>701</v>
      </c>
      <c r="E403" s="17" t="s">
        <v>702</v>
      </c>
      <c r="F403" s="17" t="s">
        <v>75</v>
      </c>
      <c r="G403" s="17" t="s">
        <v>76</v>
      </c>
      <c r="H403" s="17">
        <v>9998</v>
      </c>
      <c r="I403" s="17">
        <v>9794</v>
      </c>
      <c r="J403" s="17">
        <v>204</v>
      </c>
      <c r="K403" s="17" t="s">
        <v>37</v>
      </c>
      <c r="L403" s="18">
        <v>51329.64</v>
      </c>
      <c r="M403" s="18">
        <v>3862.96</v>
      </c>
      <c r="N403" s="18">
        <v>7011.4</v>
      </c>
      <c r="O403" s="18">
        <v>62204</v>
      </c>
      <c r="P403" s="18">
        <v>1840.17</v>
      </c>
      <c r="Q403" s="18">
        <v>541.74</v>
      </c>
      <c r="R403" s="18">
        <v>122.09</v>
      </c>
      <c r="S403" s="18">
        <v>2504</v>
      </c>
      <c r="T403" s="18">
        <v>530</v>
      </c>
      <c r="U403" s="18">
        <v>0</v>
      </c>
      <c r="V403" s="18">
        <v>0</v>
      </c>
      <c r="W403" s="18">
        <v>0</v>
      </c>
      <c r="X403" s="18"/>
      <c r="Y403" s="18">
        <v>53169.81</v>
      </c>
      <c r="Z403" s="18">
        <v>7553.14</v>
      </c>
      <c r="AA403" s="18">
        <v>3985.05</v>
      </c>
      <c r="AB403" s="18">
        <v>64708</v>
      </c>
    </row>
    <row r="404" spans="1:28" s="15" customFormat="1" x14ac:dyDescent="0.25">
      <c r="A404" s="17">
        <v>2</v>
      </c>
      <c r="B404" s="17" t="s">
        <v>700</v>
      </c>
      <c r="C404" s="17" t="s">
        <v>665</v>
      </c>
      <c r="D404" s="17" t="s">
        <v>703</v>
      </c>
      <c r="E404" s="17" t="s">
        <v>704</v>
      </c>
      <c r="F404" s="17" t="s">
        <v>75</v>
      </c>
      <c r="G404" s="17" t="s">
        <v>76</v>
      </c>
      <c r="H404" s="17">
        <v>52729</v>
      </c>
      <c r="I404" s="17">
        <v>52729</v>
      </c>
      <c r="J404" s="17">
        <v>248</v>
      </c>
      <c r="K404" s="17" t="s">
        <v>1090</v>
      </c>
      <c r="L404" s="18">
        <v>62477.07</v>
      </c>
      <c r="M404" s="18">
        <v>4809.42</v>
      </c>
      <c r="N404" s="18">
        <v>8229.51</v>
      </c>
      <c r="O404" s="18">
        <v>75516</v>
      </c>
      <c r="P404" s="18">
        <v>2187.21</v>
      </c>
      <c r="Q404" s="18">
        <v>662.36</v>
      </c>
      <c r="R404" s="18">
        <v>148.43</v>
      </c>
      <c r="S404" s="18">
        <v>2998</v>
      </c>
      <c r="T404" s="18">
        <v>1430</v>
      </c>
      <c r="U404" s="18">
        <v>0</v>
      </c>
      <c r="V404" s="18">
        <v>0</v>
      </c>
      <c r="W404" s="18">
        <v>0</v>
      </c>
      <c r="X404" s="18"/>
      <c r="Y404" s="18">
        <v>64664.28</v>
      </c>
      <c r="Z404" s="18">
        <v>8891.8700000000008</v>
      </c>
      <c r="AA404" s="18">
        <v>4957.8500000000004</v>
      </c>
      <c r="AB404" s="18">
        <v>78514</v>
      </c>
    </row>
    <row r="405" spans="1:28" s="15" customFormat="1" x14ac:dyDescent="0.25">
      <c r="A405" s="17">
        <v>3</v>
      </c>
      <c r="B405" s="17" t="s">
        <v>669</v>
      </c>
      <c r="C405" s="17" t="s">
        <v>665</v>
      </c>
      <c r="D405" s="17" t="s">
        <v>705</v>
      </c>
      <c r="E405" s="17" t="s">
        <v>706</v>
      </c>
      <c r="F405" s="17" t="s">
        <v>75</v>
      </c>
      <c r="G405" s="17" t="s">
        <v>76</v>
      </c>
      <c r="H405" s="17">
        <v>8952</v>
      </c>
      <c r="I405" s="17">
        <v>8952</v>
      </c>
      <c r="J405" s="17">
        <v>0</v>
      </c>
      <c r="K405" s="17" t="s">
        <v>37</v>
      </c>
      <c r="L405" s="18">
        <v>46504.74</v>
      </c>
      <c r="M405" s="18">
        <v>3644.78</v>
      </c>
      <c r="N405" s="18">
        <v>5702.48</v>
      </c>
      <c r="O405" s="18">
        <v>55852</v>
      </c>
      <c r="P405" s="18">
        <v>312.95999999999998</v>
      </c>
      <c r="Q405" s="18">
        <v>500.04</v>
      </c>
      <c r="R405" s="18">
        <v>0</v>
      </c>
      <c r="S405" s="18">
        <v>813</v>
      </c>
      <c r="T405" s="18">
        <v>3530</v>
      </c>
      <c r="U405" s="18">
        <v>0</v>
      </c>
      <c r="V405" s="18">
        <v>0</v>
      </c>
      <c r="W405" s="18">
        <v>0</v>
      </c>
      <c r="X405" s="18"/>
      <c r="Y405" s="18">
        <v>46817.7</v>
      </c>
      <c r="Z405" s="18">
        <v>6202.52</v>
      </c>
      <c r="AA405" s="18">
        <v>3644.78</v>
      </c>
      <c r="AB405" s="18">
        <v>56665</v>
      </c>
    </row>
    <row r="406" spans="1:28" s="15" customFormat="1" x14ac:dyDescent="0.25">
      <c r="A406" s="17">
        <v>4</v>
      </c>
      <c r="B406" s="17" t="s">
        <v>700</v>
      </c>
      <c r="C406" s="17" t="s">
        <v>665</v>
      </c>
      <c r="D406" s="17" t="s">
        <v>707</v>
      </c>
      <c r="E406" s="17" t="s">
        <v>708</v>
      </c>
      <c r="F406" s="17" t="s">
        <v>75</v>
      </c>
      <c r="G406" s="17" t="s">
        <v>76</v>
      </c>
      <c r="H406" s="17">
        <v>5088</v>
      </c>
      <c r="I406" s="17">
        <v>4967</v>
      </c>
      <c r="J406" s="17">
        <v>121</v>
      </c>
      <c r="K406" s="17" t="s">
        <v>37</v>
      </c>
      <c r="L406" s="18">
        <v>24603.17</v>
      </c>
      <c r="M406" s="18">
        <v>1649.78</v>
      </c>
      <c r="N406" s="18">
        <v>3172.05</v>
      </c>
      <c r="O406" s="18">
        <v>29425</v>
      </c>
      <c r="P406" s="18">
        <v>1150.04</v>
      </c>
      <c r="Q406" s="18">
        <v>257.54000000000002</v>
      </c>
      <c r="R406" s="18">
        <v>72.42</v>
      </c>
      <c r="S406" s="18">
        <v>1480</v>
      </c>
      <c r="T406" s="18">
        <v>250</v>
      </c>
      <c r="U406" s="18">
        <v>0</v>
      </c>
      <c r="V406" s="18">
        <v>0</v>
      </c>
      <c r="W406" s="18">
        <v>0</v>
      </c>
      <c r="X406" s="18"/>
      <c r="Y406" s="18">
        <v>25753.21</v>
      </c>
      <c r="Z406" s="18">
        <v>3429.59</v>
      </c>
      <c r="AA406" s="18">
        <v>1722.2</v>
      </c>
      <c r="AB406" s="18">
        <v>30905</v>
      </c>
    </row>
    <row r="407" spans="1:28" s="15" customFormat="1" x14ac:dyDescent="0.25">
      <c r="A407" s="17">
        <v>5</v>
      </c>
      <c r="B407" s="17" t="s">
        <v>700</v>
      </c>
      <c r="C407" s="17" t="s">
        <v>665</v>
      </c>
      <c r="D407" s="17" t="s">
        <v>709</v>
      </c>
      <c r="E407" s="17" t="s">
        <v>710</v>
      </c>
      <c r="F407" s="17" t="s">
        <v>75</v>
      </c>
      <c r="G407" s="17" t="s">
        <v>76</v>
      </c>
      <c r="H407" s="17">
        <v>3843</v>
      </c>
      <c r="I407" s="17">
        <v>3778</v>
      </c>
      <c r="J407" s="17">
        <v>65</v>
      </c>
      <c r="K407" s="17" t="s">
        <v>37</v>
      </c>
      <c r="L407" s="18">
        <v>18025.34</v>
      </c>
      <c r="M407" s="18">
        <v>1051.77</v>
      </c>
      <c r="N407" s="18">
        <v>2300.89</v>
      </c>
      <c r="O407" s="18">
        <v>21378</v>
      </c>
      <c r="P407" s="18">
        <v>748.17</v>
      </c>
      <c r="Q407" s="18">
        <v>186.93</v>
      </c>
      <c r="R407" s="18">
        <v>38.9</v>
      </c>
      <c r="S407" s="18">
        <v>974</v>
      </c>
      <c r="T407" s="18">
        <v>190</v>
      </c>
      <c r="U407" s="18">
        <v>0</v>
      </c>
      <c r="V407" s="18">
        <v>0</v>
      </c>
      <c r="W407" s="18">
        <v>0</v>
      </c>
      <c r="X407" s="18"/>
      <c r="Y407" s="18">
        <v>18773.509999999998</v>
      </c>
      <c r="Z407" s="18">
        <v>2487.8200000000002</v>
      </c>
      <c r="AA407" s="18">
        <v>1090.67</v>
      </c>
      <c r="AB407" s="18">
        <v>22352</v>
      </c>
    </row>
    <row r="408" spans="1:28" s="15" customFormat="1" x14ac:dyDescent="0.25">
      <c r="A408" s="17">
        <v>6</v>
      </c>
      <c r="B408" s="17" t="s">
        <v>664</v>
      </c>
      <c r="C408" s="17" t="s">
        <v>665</v>
      </c>
      <c r="D408" s="17" t="s">
        <v>711</v>
      </c>
      <c r="E408" s="17" t="s">
        <v>712</v>
      </c>
      <c r="F408" s="17" t="s">
        <v>75</v>
      </c>
      <c r="G408" s="17" t="s">
        <v>76</v>
      </c>
      <c r="H408" s="17">
        <v>9654</v>
      </c>
      <c r="I408" s="17">
        <v>9384</v>
      </c>
      <c r="J408" s="17">
        <v>270</v>
      </c>
      <c r="K408" s="17" t="s">
        <v>37</v>
      </c>
      <c r="L408" s="18">
        <v>68468.320000000007</v>
      </c>
      <c r="M408" s="18">
        <v>5627.94</v>
      </c>
      <c r="N408" s="18">
        <v>8722.74</v>
      </c>
      <c r="O408" s="18">
        <v>82819</v>
      </c>
      <c r="P408" s="18">
        <v>2219.37</v>
      </c>
      <c r="Q408" s="18">
        <v>730.03</v>
      </c>
      <c r="R408" s="18">
        <v>161.6</v>
      </c>
      <c r="S408" s="18">
        <v>3111</v>
      </c>
      <c r="T408" s="18">
        <v>2730</v>
      </c>
      <c r="U408" s="18">
        <v>0</v>
      </c>
      <c r="V408" s="18">
        <v>0</v>
      </c>
      <c r="W408" s="18">
        <v>0</v>
      </c>
      <c r="X408" s="18"/>
      <c r="Y408" s="18">
        <v>70687.69</v>
      </c>
      <c r="Z408" s="18">
        <v>9452.77</v>
      </c>
      <c r="AA408" s="18">
        <v>5789.54</v>
      </c>
      <c r="AB408" s="18">
        <v>85930</v>
      </c>
    </row>
    <row r="409" spans="1:28" s="15" customFormat="1" x14ac:dyDescent="0.25">
      <c r="A409" s="17">
        <v>7</v>
      </c>
      <c r="B409" s="17" t="s">
        <v>700</v>
      </c>
      <c r="C409" s="17" t="s">
        <v>665</v>
      </c>
      <c r="D409" s="17" t="s">
        <v>713</v>
      </c>
      <c r="E409" s="17" t="s">
        <v>714</v>
      </c>
      <c r="F409" s="17" t="s">
        <v>75</v>
      </c>
      <c r="G409" s="17" t="s">
        <v>76</v>
      </c>
      <c r="H409" s="17">
        <v>3588</v>
      </c>
      <c r="I409" s="17">
        <v>3585</v>
      </c>
      <c r="J409" s="17">
        <v>3</v>
      </c>
      <c r="K409" s="17" t="s">
        <v>37</v>
      </c>
      <c r="L409" s="18">
        <v>14874.06</v>
      </c>
      <c r="M409" s="18">
        <v>509.64</v>
      </c>
      <c r="N409" s="18">
        <v>1759.3</v>
      </c>
      <c r="O409" s="18">
        <v>17143</v>
      </c>
      <c r="P409" s="18">
        <v>428.25</v>
      </c>
      <c r="Q409" s="18">
        <v>151.94999999999999</v>
      </c>
      <c r="R409" s="18">
        <v>1.8</v>
      </c>
      <c r="S409" s="18">
        <v>582</v>
      </c>
      <c r="T409" s="18">
        <v>10</v>
      </c>
      <c r="U409" s="18">
        <v>0</v>
      </c>
      <c r="V409" s="18">
        <v>0</v>
      </c>
      <c r="W409" s="18">
        <v>0</v>
      </c>
      <c r="X409" s="18"/>
      <c r="Y409" s="18">
        <v>15302.31</v>
      </c>
      <c r="Z409" s="18">
        <v>1911.25</v>
      </c>
      <c r="AA409" s="18">
        <v>511.44</v>
      </c>
      <c r="AB409" s="18">
        <v>17725</v>
      </c>
    </row>
    <row r="410" spans="1:28" s="15" customFormat="1" x14ac:dyDescent="0.25">
      <c r="A410" s="17">
        <v>8</v>
      </c>
      <c r="B410" s="17" t="s">
        <v>683</v>
      </c>
      <c r="C410" s="17" t="s">
        <v>665</v>
      </c>
      <c r="D410" s="17" t="s">
        <v>715</v>
      </c>
      <c r="E410" s="17" t="s">
        <v>716</v>
      </c>
      <c r="F410" s="17" t="s">
        <v>75</v>
      </c>
      <c r="G410" s="17" t="s">
        <v>76</v>
      </c>
      <c r="H410" s="17">
        <v>5533</v>
      </c>
      <c r="I410" s="17">
        <v>5447</v>
      </c>
      <c r="J410" s="17">
        <v>86</v>
      </c>
      <c r="K410" s="17" t="s">
        <v>37</v>
      </c>
      <c r="L410" s="18">
        <v>27130.36</v>
      </c>
      <c r="M410" s="18">
        <v>1358.59</v>
      </c>
      <c r="N410" s="18">
        <v>3370.05</v>
      </c>
      <c r="O410" s="18">
        <v>31859</v>
      </c>
      <c r="P410" s="18">
        <v>1148.9000000000001</v>
      </c>
      <c r="Q410" s="18">
        <v>279.63</v>
      </c>
      <c r="R410" s="18">
        <v>51.47</v>
      </c>
      <c r="S410" s="18">
        <v>1480</v>
      </c>
      <c r="T410" s="18">
        <v>420</v>
      </c>
      <c r="U410" s="18">
        <v>0</v>
      </c>
      <c r="V410" s="18">
        <v>0</v>
      </c>
      <c r="W410" s="18">
        <v>0</v>
      </c>
      <c r="X410" s="18"/>
      <c r="Y410" s="18">
        <v>28279.26</v>
      </c>
      <c r="Z410" s="18">
        <v>3649.68</v>
      </c>
      <c r="AA410" s="18">
        <v>1410.06</v>
      </c>
      <c r="AB410" s="18">
        <v>33339</v>
      </c>
    </row>
    <row r="411" spans="1:28" s="15" customFormat="1" x14ac:dyDescent="0.25">
      <c r="A411" s="17">
        <v>9</v>
      </c>
      <c r="B411" s="17" t="s">
        <v>700</v>
      </c>
      <c r="C411" s="17" t="s">
        <v>665</v>
      </c>
      <c r="D411" s="17" t="s">
        <v>717</v>
      </c>
      <c r="E411" s="17" t="s">
        <v>718</v>
      </c>
      <c r="F411" s="17" t="s">
        <v>75</v>
      </c>
      <c r="G411" s="17" t="s">
        <v>76</v>
      </c>
      <c r="H411" s="17">
        <v>12199</v>
      </c>
      <c r="I411" s="17">
        <v>12105</v>
      </c>
      <c r="J411" s="17">
        <v>94</v>
      </c>
      <c r="K411" s="17" t="s">
        <v>37</v>
      </c>
      <c r="L411" s="18">
        <v>20414.91</v>
      </c>
      <c r="M411" s="18">
        <v>1271.6400000000001</v>
      </c>
      <c r="N411" s="18">
        <v>2629.45</v>
      </c>
      <c r="O411" s="18">
        <v>24316</v>
      </c>
      <c r="P411" s="18">
        <v>956.55</v>
      </c>
      <c r="Q411" s="18">
        <v>213.19</v>
      </c>
      <c r="R411" s="18">
        <v>56.26</v>
      </c>
      <c r="S411" s="18">
        <v>1226</v>
      </c>
      <c r="T411" s="18">
        <v>260</v>
      </c>
      <c r="U411" s="18">
        <v>0</v>
      </c>
      <c r="V411" s="18">
        <v>0</v>
      </c>
      <c r="W411" s="18">
        <v>0</v>
      </c>
      <c r="X411" s="18"/>
      <c r="Y411" s="18">
        <v>21371.46</v>
      </c>
      <c r="Z411" s="18">
        <v>2842.64</v>
      </c>
      <c r="AA411" s="18">
        <v>1327.9</v>
      </c>
      <c r="AB411" s="18">
        <v>25542</v>
      </c>
    </row>
    <row r="412" spans="1:28" s="15" customFormat="1" x14ac:dyDescent="0.25">
      <c r="A412" s="17">
        <v>10</v>
      </c>
      <c r="B412" s="17" t="s">
        <v>669</v>
      </c>
      <c r="C412" s="17" t="s">
        <v>665</v>
      </c>
      <c r="D412" s="17" t="s">
        <v>719</v>
      </c>
      <c r="E412" s="17" t="s">
        <v>720</v>
      </c>
      <c r="F412" s="17" t="s">
        <v>75</v>
      </c>
      <c r="G412" s="17" t="s">
        <v>76</v>
      </c>
      <c r="H412" s="17">
        <v>25794</v>
      </c>
      <c r="I412" s="17">
        <v>25575</v>
      </c>
      <c r="J412" s="17">
        <v>219</v>
      </c>
      <c r="K412" s="17" t="s">
        <v>37</v>
      </c>
      <c r="L412" s="18">
        <v>31946.44</v>
      </c>
      <c r="M412" s="18">
        <v>2322.6</v>
      </c>
      <c r="N412" s="18">
        <v>4225.96</v>
      </c>
      <c r="O412" s="18">
        <v>38495</v>
      </c>
      <c r="P412" s="18">
        <v>1853.58</v>
      </c>
      <c r="Q412" s="18">
        <v>332.35</v>
      </c>
      <c r="R412" s="18">
        <v>131.07</v>
      </c>
      <c r="S412" s="18">
        <v>2317</v>
      </c>
      <c r="T412" s="18">
        <v>270</v>
      </c>
      <c r="U412" s="18">
        <v>0</v>
      </c>
      <c r="V412" s="18">
        <v>0</v>
      </c>
      <c r="W412" s="18">
        <v>0</v>
      </c>
      <c r="X412" s="18"/>
      <c r="Y412" s="18">
        <v>33800.019999999997</v>
      </c>
      <c r="Z412" s="18">
        <v>4558.3100000000004</v>
      </c>
      <c r="AA412" s="18">
        <v>2453.67</v>
      </c>
      <c r="AB412" s="18">
        <v>40812</v>
      </c>
    </row>
    <row r="413" spans="1:28" s="15" customFormat="1" x14ac:dyDescent="0.25">
      <c r="A413" s="17">
        <v>11</v>
      </c>
      <c r="B413" s="17" t="s">
        <v>664</v>
      </c>
      <c r="C413" s="17" t="s">
        <v>665</v>
      </c>
      <c r="D413" s="17" t="s">
        <v>721</v>
      </c>
      <c r="E413" s="17" t="s">
        <v>722</v>
      </c>
      <c r="F413" s="17" t="s">
        <v>75</v>
      </c>
      <c r="G413" s="17" t="s">
        <v>76</v>
      </c>
      <c r="H413" s="17">
        <v>2958</v>
      </c>
      <c r="I413" s="17">
        <v>2816</v>
      </c>
      <c r="J413" s="17">
        <v>142</v>
      </c>
      <c r="K413" s="17" t="s">
        <v>37</v>
      </c>
      <c r="L413" s="18">
        <v>26749.040000000001</v>
      </c>
      <c r="M413" s="18">
        <v>1780.41</v>
      </c>
      <c r="N413" s="18">
        <v>3325.55</v>
      </c>
      <c r="O413" s="18">
        <v>31855</v>
      </c>
      <c r="P413" s="18">
        <v>1331.58</v>
      </c>
      <c r="Q413" s="18">
        <v>279.43</v>
      </c>
      <c r="R413" s="18">
        <v>84.99</v>
      </c>
      <c r="S413" s="18">
        <v>1696</v>
      </c>
      <c r="T413" s="18">
        <v>440</v>
      </c>
      <c r="U413" s="18">
        <v>0</v>
      </c>
      <c r="V413" s="18">
        <v>0</v>
      </c>
      <c r="W413" s="18">
        <v>0</v>
      </c>
      <c r="X413" s="18"/>
      <c r="Y413" s="18">
        <v>28080.62</v>
      </c>
      <c r="Z413" s="18">
        <v>3604.98</v>
      </c>
      <c r="AA413" s="18">
        <v>1865.4</v>
      </c>
      <c r="AB413" s="18">
        <v>33551</v>
      </c>
    </row>
    <row r="414" spans="1:28" s="15" customFormat="1" x14ac:dyDescent="0.25">
      <c r="A414" s="17">
        <v>12</v>
      </c>
      <c r="B414" s="17" t="s">
        <v>700</v>
      </c>
      <c r="C414" s="17" t="s">
        <v>665</v>
      </c>
      <c r="D414" s="17" t="s">
        <v>723</v>
      </c>
      <c r="E414" s="17" t="s">
        <v>724</v>
      </c>
      <c r="F414" s="17" t="s">
        <v>75</v>
      </c>
      <c r="G414" s="17" t="s">
        <v>76</v>
      </c>
      <c r="H414" s="17">
        <v>7648</v>
      </c>
      <c r="I414" s="17">
        <v>7648</v>
      </c>
      <c r="J414" s="17">
        <v>68</v>
      </c>
      <c r="K414" s="17" t="s">
        <v>769</v>
      </c>
      <c r="L414" s="18">
        <v>21849.61</v>
      </c>
      <c r="M414" s="18">
        <v>1401.37</v>
      </c>
      <c r="N414" s="18">
        <v>2957.02</v>
      </c>
      <c r="O414" s="18">
        <v>26208</v>
      </c>
      <c r="P414" s="18">
        <v>769.46</v>
      </c>
      <c r="Q414" s="18">
        <v>228.84</v>
      </c>
      <c r="R414" s="18">
        <v>40.700000000000003</v>
      </c>
      <c r="S414" s="18">
        <v>1039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22619.07</v>
      </c>
      <c r="Z414" s="18">
        <v>3185.86</v>
      </c>
      <c r="AA414" s="18">
        <v>1442.07</v>
      </c>
      <c r="AB414" s="18">
        <v>27247</v>
      </c>
    </row>
    <row r="415" spans="1:28" s="15" customFormat="1" x14ac:dyDescent="0.25">
      <c r="A415" s="17">
        <v>13</v>
      </c>
      <c r="B415" s="17" t="s">
        <v>700</v>
      </c>
      <c r="C415" s="17" t="s">
        <v>665</v>
      </c>
      <c r="D415" s="17" t="s">
        <v>725</v>
      </c>
      <c r="E415" s="17" t="s">
        <v>726</v>
      </c>
      <c r="F415" s="17" t="s">
        <v>75</v>
      </c>
      <c r="G415" s="17" t="s">
        <v>727</v>
      </c>
      <c r="H415" s="17">
        <v>0</v>
      </c>
      <c r="I415" s="17">
        <v>0</v>
      </c>
      <c r="J415" s="17">
        <v>337</v>
      </c>
      <c r="K415" s="17" t="s">
        <v>107</v>
      </c>
      <c r="L415" s="18">
        <v>61006.23</v>
      </c>
      <c r="M415" s="18">
        <v>5260.95</v>
      </c>
      <c r="N415" s="18">
        <v>7653.82</v>
      </c>
      <c r="O415" s="18">
        <v>73921</v>
      </c>
      <c r="P415" s="18">
        <v>2544.91</v>
      </c>
      <c r="Q415" s="18">
        <v>650.4</v>
      </c>
      <c r="R415" s="18">
        <v>201.69</v>
      </c>
      <c r="S415" s="18">
        <v>3397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63551.14</v>
      </c>
      <c r="Z415" s="18">
        <v>8304.2199999999993</v>
      </c>
      <c r="AA415" s="18">
        <v>5462.64</v>
      </c>
      <c r="AB415" s="18">
        <v>77318</v>
      </c>
    </row>
    <row r="416" spans="1:28" s="15" customFormat="1" x14ac:dyDescent="0.25">
      <c r="A416" s="17">
        <v>14</v>
      </c>
      <c r="B416" s="17" t="s">
        <v>669</v>
      </c>
      <c r="C416" s="17" t="s">
        <v>665</v>
      </c>
      <c r="D416" s="17" t="s">
        <v>728</v>
      </c>
      <c r="E416" s="17" t="s">
        <v>729</v>
      </c>
      <c r="F416" s="17" t="s">
        <v>75</v>
      </c>
      <c r="G416" s="17" t="s">
        <v>730</v>
      </c>
      <c r="H416" s="17">
        <v>0</v>
      </c>
      <c r="I416" s="17">
        <v>0</v>
      </c>
      <c r="J416" s="17">
        <v>78</v>
      </c>
      <c r="K416" s="17" t="s">
        <v>107</v>
      </c>
      <c r="L416" s="18">
        <v>56925.3</v>
      </c>
      <c r="M416" s="18">
        <v>4892.1000000000004</v>
      </c>
      <c r="N416" s="18">
        <v>7491.6</v>
      </c>
      <c r="O416" s="18">
        <v>69309</v>
      </c>
      <c r="P416" s="18">
        <v>685.44</v>
      </c>
      <c r="Q416" s="18">
        <v>614.88</v>
      </c>
      <c r="R416" s="18">
        <v>46.68</v>
      </c>
      <c r="S416" s="18">
        <v>1347</v>
      </c>
      <c r="T416" s="18">
        <v>0</v>
      </c>
      <c r="U416" s="18">
        <v>0</v>
      </c>
      <c r="V416" s="18">
        <v>0</v>
      </c>
      <c r="W416" s="18">
        <v>0</v>
      </c>
      <c r="X416" s="18"/>
      <c r="Y416" s="18">
        <v>57610.74</v>
      </c>
      <c r="Z416" s="18">
        <v>8106.48</v>
      </c>
      <c r="AA416" s="18">
        <v>4938.78</v>
      </c>
      <c r="AB416" s="18">
        <v>70656</v>
      </c>
    </row>
    <row r="417" spans="1:31" s="15" customFormat="1" x14ac:dyDescent="0.25">
      <c r="A417" s="17">
        <v>15</v>
      </c>
      <c r="B417" s="17" t="s">
        <v>683</v>
      </c>
      <c r="C417" s="17" t="s">
        <v>665</v>
      </c>
      <c r="D417" s="17" t="s">
        <v>731</v>
      </c>
      <c r="E417" s="17" t="s">
        <v>732</v>
      </c>
      <c r="F417" s="17" t="s">
        <v>75</v>
      </c>
      <c r="G417" s="17" t="s">
        <v>733</v>
      </c>
      <c r="H417" s="17">
        <v>0</v>
      </c>
      <c r="I417" s="17">
        <v>0</v>
      </c>
      <c r="J417" s="17">
        <v>91</v>
      </c>
      <c r="K417" s="17" t="s">
        <v>107</v>
      </c>
      <c r="L417" s="18">
        <v>61569.91</v>
      </c>
      <c r="M417" s="18">
        <v>5327.56</v>
      </c>
      <c r="N417" s="18">
        <v>8670.5300000000007</v>
      </c>
      <c r="O417" s="18">
        <v>75568</v>
      </c>
      <c r="P417" s="18">
        <v>778.31</v>
      </c>
      <c r="Q417" s="18">
        <v>665.23</v>
      </c>
      <c r="R417" s="18">
        <v>54.46</v>
      </c>
      <c r="S417" s="18">
        <v>1498</v>
      </c>
      <c r="T417" s="18">
        <v>0</v>
      </c>
      <c r="U417" s="18">
        <v>0</v>
      </c>
      <c r="V417" s="18">
        <v>0</v>
      </c>
      <c r="W417" s="18">
        <v>0</v>
      </c>
      <c r="X417" s="18"/>
      <c r="Y417" s="18">
        <v>62348.22</v>
      </c>
      <c r="Z417" s="18">
        <v>9335.76</v>
      </c>
      <c r="AA417" s="18">
        <v>5382.02</v>
      </c>
      <c r="AB417" s="18">
        <v>77066</v>
      </c>
    </row>
    <row r="418" spans="1:31" s="15" customFormat="1" x14ac:dyDescent="0.25">
      <c r="A418" s="17">
        <v>16</v>
      </c>
      <c r="B418" s="17" t="s">
        <v>664</v>
      </c>
      <c r="C418" s="17" t="s">
        <v>665</v>
      </c>
      <c r="D418" s="17" t="s">
        <v>734</v>
      </c>
      <c r="E418" s="17" t="s">
        <v>735</v>
      </c>
      <c r="F418" s="17" t="s">
        <v>75</v>
      </c>
      <c r="G418" s="17" t="s">
        <v>736</v>
      </c>
      <c r="H418" s="17">
        <v>0</v>
      </c>
      <c r="I418" s="17">
        <v>0</v>
      </c>
      <c r="J418" s="17">
        <v>272</v>
      </c>
      <c r="K418" s="17" t="s">
        <v>107</v>
      </c>
      <c r="L418" s="18">
        <v>60563.81</v>
      </c>
      <c r="M418" s="18">
        <v>5222.05</v>
      </c>
      <c r="N418" s="18">
        <v>7654.14</v>
      </c>
      <c r="O418" s="18">
        <v>73440</v>
      </c>
      <c r="P418" s="18">
        <v>2078.38</v>
      </c>
      <c r="Q418" s="18">
        <v>647.83000000000004</v>
      </c>
      <c r="R418" s="18">
        <v>162.79</v>
      </c>
      <c r="S418" s="18">
        <v>2889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62642.19</v>
      </c>
      <c r="Z418" s="18">
        <v>8301.9699999999993</v>
      </c>
      <c r="AA418" s="18">
        <v>5384.84</v>
      </c>
      <c r="AB418" s="18">
        <v>76329</v>
      </c>
    </row>
    <row r="419" spans="1:31" s="12" customFormat="1" x14ac:dyDescent="0.25">
      <c r="A419" s="10"/>
      <c r="B419" s="10"/>
      <c r="C419" s="10" t="s">
        <v>71</v>
      </c>
      <c r="D419" s="10"/>
      <c r="E419" s="10"/>
      <c r="F419" s="10"/>
      <c r="G419" s="10"/>
      <c r="H419" s="10"/>
      <c r="I419" s="10"/>
      <c r="J419" s="11">
        <f>SUM(J403:J418)</f>
        <v>2298</v>
      </c>
      <c r="K419" s="11"/>
      <c r="L419" s="11">
        <f t="shared" ref="L419:AB419" si="85">SUM(L403:L418)</f>
        <v>654437.94999999995</v>
      </c>
      <c r="M419" s="11">
        <f t="shared" si="85"/>
        <v>49993.56</v>
      </c>
      <c r="N419" s="11">
        <f t="shared" si="85"/>
        <v>84876.49</v>
      </c>
      <c r="O419" s="11">
        <f t="shared" si="85"/>
        <v>789308</v>
      </c>
      <c r="P419" s="11">
        <f t="shared" si="85"/>
        <v>21033.279999999999</v>
      </c>
      <c r="Q419" s="11">
        <f t="shared" si="85"/>
        <v>6942.369999999999</v>
      </c>
      <c r="R419" s="11">
        <f t="shared" si="85"/>
        <v>1375.3500000000001</v>
      </c>
      <c r="S419" s="11">
        <f t="shared" si="85"/>
        <v>29351</v>
      </c>
      <c r="T419" s="11">
        <f t="shared" si="85"/>
        <v>10060</v>
      </c>
      <c r="U419" s="11">
        <f t="shared" si="85"/>
        <v>0</v>
      </c>
      <c r="V419" s="11">
        <f t="shared" si="85"/>
        <v>0</v>
      </c>
      <c r="W419" s="11">
        <f t="shared" si="85"/>
        <v>0</v>
      </c>
      <c r="X419" s="11">
        <f t="shared" si="85"/>
        <v>0</v>
      </c>
      <c r="Y419" s="11">
        <f t="shared" si="85"/>
        <v>675471.23</v>
      </c>
      <c r="Z419" s="11">
        <f t="shared" si="85"/>
        <v>91818.86</v>
      </c>
      <c r="AA419" s="11">
        <f t="shared" si="85"/>
        <v>51368.91</v>
      </c>
      <c r="AB419" s="11">
        <f t="shared" si="85"/>
        <v>818659</v>
      </c>
    </row>
    <row r="420" spans="1:31" s="12" customFormat="1" x14ac:dyDescent="0.25">
      <c r="A420" s="10"/>
      <c r="B420" s="10"/>
      <c r="C420" s="10" t="s">
        <v>119</v>
      </c>
      <c r="D420" s="10"/>
      <c r="E420" s="10"/>
      <c r="F420" s="10"/>
      <c r="G420" s="10"/>
      <c r="H420" s="10"/>
      <c r="I420" s="10"/>
      <c r="J420" s="11">
        <f>J419+J402</f>
        <v>23979</v>
      </c>
      <c r="K420" s="11"/>
      <c r="L420" s="11">
        <f t="shared" ref="L420:AB420" si="86">L419+L402</f>
        <v>1736132.45</v>
      </c>
      <c r="M420" s="11">
        <f t="shared" si="86"/>
        <v>96950.85</v>
      </c>
      <c r="N420" s="11">
        <f t="shared" si="86"/>
        <v>157058.69999999998</v>
      </c>
      <c r="O420" s="11">
        <f t="shared" si="86"/>
        <v>1990142</v>
      </c>
      <c r="P420" s="11">
        <f t="shared" si="86"/>
        <v>152972.34</v>
      </c>
      <c r="Q420" s="11">
        <f t="shared" si="86"/>
        <v>19157.859999999997</v>
      </c>
      <c r="R420" s="11">
        <f t="shared" si="86"/>
        <v>11131.8</v>
      </c>
      <c r="S420" s="11">
        <f t="shared" si="86"/>
        <v>183262</v>
      </c>
      <c r="T420" s="11">
        <f t="shared" si="86"/>
        <v>10380</v>
      </c>
      <c r="U420" s="11">
        <f t="shared" si="86"/>
        <v>0</v>
      </c>
      <c r="V420" s="11">
        <f t="shared" si="86"/>
        <v>0</v>
      </c>
      <c r="W420" s="11">
        <f t="shared" si="86"/>
        <v>0</v>
      </c>
      <c r="X420" s="11">
        <f t="shared" si="86"/>
        <v>0</v>
      </c>
      <c r="Y420" s="11">
        <f t="shared" si="86"/>
        <v>1889104.7899999998</v>
      </c>
      <c r="Z420" s="11">
        <f t="shared" si="86"/>
        <v>176216.56</v>
      </c>
      <c r="AA420" s="11">
        <f t="shared" si="86"/>
        <v>108082.65</v>
      </c>
      <c r="AB420" s="11">
        <f t="shared" si="86"/>
        <v>2173404</v>
      </c>
    </row>
    <row r="421" spans="1:31" ht="18" customHeight="1" x14ac:dyDescent="0.25"/>
    <row r="422" spans="1:31" ht="18" customHeight="1" x14ac:dyDescent="0.25"/>
    <row r="425" spans="1:31" ht="15.75" x14ac:dyDescent="0.25">
      <c r="E425" s="13" t="s">
        <v>120</v>
      </c>
      <c r="G425" s="14"/>
      <c r="H425" s="14"/>
      <c r="I425" s="14"/>
      <c r="J425" s="14"/>
      <c r="K425" s="14"/>
      <c r="L425" s="13" t="s">
        <v>122</v>
      </c>
      <c r="M425" s="13"/>
      <c r="O425" s="14"/>
      <c r="Q425" s="14"/>
      <c r="R425" s="13" t="s">
        <v>121</v>
      </c>
      <c r="T425" s="14"/>
      <c r="U425" s="14"/>
      <c r="W425" s="14"/>
      <c r="X425" s="14"/>
      <c r="Y425" s="13" t="s">
        <v>123</v>
      </c>
      <c r="Z425" s="14"/>
      <c r="AA425" s="14"/>
      <c r="AB425" s="14"/>
    </row>
    <row r="426" spans="1:31" ht="15.75" x14ac:dyDescent="0.25">
      <c r="E426" s="13" t="s">
        <v>124</v>
      </c>
      <c r="G426" s="14"/>
      <c r="H426" s="14"/>
      <c r="I426" s="14"/>
      <c r="J426" s="14"/>
      <c r="K426" s="14"/>
      <c r="L426" s="13" t="s">
        <v>124</v>
      </c>
      <c r="M426" s="13"/>
      <c r="O426" s="14"/>
      <c r="Q426" s="14"/>
      <c r="R426" s="13" t="s">
        <v>124</v>
      </c>
      <c r="T426" s="14"/>
      <c r="U426" s="14"/>
      <c r="W426" s="14"/>
      <c r="X426" s="14"/>
      <c r="Y426" s="13" t="s">
        <v>124</v>
      </c>
      <c r="Z426" s="14"/>
      <c r="AA426" s="14"/>
      <c r="AB426" s="14"/>
    </row>
    <row r="427" spans="1:31" ht="15.75" x14ac:dyDescent="0.25">
      <c r="E427" s="13"/>
      <c r="G427" s="14"/>
      <c r="H427" s="14"/>
      <c r="I427" s="14"/>
      <c r="J427" s="14"/>
      <c r="K427" s="14"/>
      <c r="L427" s="13"/>
      <c r="M427" s="13"/>
      <c r="O427" s="14"/>
      <c r="Q427" s="14"/>
      <c r="R427" s="13"/>
      <c r="T427" s="14"/>
      <c r="U427" s="14"/>
      <c r="W427" s="14"/>
      <c r="X427" s="14"/>
      <c r="Y427" s="13"/>
      <c r="Z427" s="14"/>
      <c r="AA427" s="14"/>
      <c r="AB427" s="14"/>
    </row>
    <row r="428" spans="1:31" ht="32.25" customHeight="1" x14ac:dyDescent="0.55000000000000004">
      <c r="A428" s="75" t="s">
        <v>0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1"/>
      <c r="AD428" s="1"/>
      <c r="AE428" s="1"/>
    </row>
    <row r="429" spans="1:31" ht="21.75" customHeight="1" x14ac:dyDescent="0.4">
      <c r="A429" s="76" t="s">
        <v>1709</v>
      </c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2"/>
      <c r="AD429" s="2"/>
      <c r="AE429" s="2"/>
    </row>
    <row r="430" spans="1:31" s="5" customFormat="1" ht="20.25" customHeight="1" x14ac:dyDescent="0.35">
      <c r="A430" s="3" t="s">
        <v>1</v>
      </c>
      <c r="B430" s="4"/>
      <c r="C430" s="3"/>
      <c r="D430" s="3"/>
      <c r="F430" s="3" t="s">
        <v>737</v>
      </c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s="7" customFormat="1" ht="90" x14ac:dyDescent="0.25">
      <c r="A431" s="6" t="s">
        <v>3</v>
      </c>
      <c r="B431" s="6" t="s">
        <v>4</v>
      </c>
      <c r="C431" s="6" t="s">
        <v>5</v>
      </c>
      <c r="D431" s="6" t="s">
        <v>6</v>
      </c>
      <c r="E431" s="6" t="s">
        <v>7</v>
      </c>
      <c r="F431" s="6" t="s">
        <v>8</v>
      </c>
      <c r="G431" s="6" t="s">
        <v>9</v>
      </c>
      <c r="H431" s="6" t="s">
        <v>10</v>
      </c>
      <c r="I431" s="6" t="s">
        <v>11</v>
      </c>
      <c r="J431" s="6" t="s">
        <v>12</v>
      </c>
      <c r="K431" s="6" t="s">
        <v>13</v>
      </c>
      <c r="L431" s="6" t="s">
        <v>14</v>
      </c>
      <c r="M431" s="6" t="s">
        <v>15</v>
      </c>
      <c r="N431" s="6" t="s">
        <v>16</v>
      </c>
      <c r="O431" s="6" t="s">
        <v>17</v>
      </c>
      <c r="P431" s="6" t="s">
        <v>18</v>
      </c>
      <c r="Q431" s="6" t="s">
        <v>19</v>
      </c>
      <c r="R431" s="6" t="s">
        <v>20</v>
      </c>
      <c r="S431" s="6" t="s">
        <v>21</v>
      </c>
      <c r="T431" s="6" t="s">
        <v>22</v>
      </c>
      <c r="U431" s="6" t="s">
        <v>23</v>
      </c>
      <c r="V431" s="6" t="s">
        <v>24</v>
      </c>
      <c r="W431" s="6" t="s">
        <v>25</v>
      </c>
      <c r="X431" s="6" t="s">
        <v>26</v>
      </c>
      <c r="Y431" s="6" t="s">
        <v>27</v>
      </c>
      <c r="Z431" s="6" t="s">
        <v>28</v>
      </c>
      <c r="AA431" s="6" t="s">
        <v>29</v>
      </c>
      <c r="AB431" s="6" t="s">
        <v>30</v>
      </c>
    </row>
    <row r="432" spans="1:31" s="15" customFormat="1" x14ac:dyDescent="0.25">
      <c r="A432" s="17">
        <v>1</v>
      </c>
      <c r="B432" s="17" t="s">
        <v>664</v>
      </c>
      <c r="C432" s="17" t="s">
        <v>665</v>
      </c>
      <c r="D432" s="17" t="s">
        <v>666</v>
      </c>
      <c r="E432" s="17" t="s">
        <v>667</v>
      </c>
      <c r="F432" s="17" t="s">
        <v>35</v>
      </c>
      <c r="G432" s="17" t="s">
        <v>668</v>
      </c>
      <c r="H432" s="17">
        <v>139122</v>
      </c>
      <c r="I432" s="17">
        <v>136261</v>
      </c>
      <c r="J432" s="17">
        <v>2861</v>
      </c>
      <c r="K432" s="17" t="s">
        <v>37</v>
      </c>
      <c r="L432" s="18">
        <v>239697.2</v>
      </c>
      <c r="M432" s="18">
        <v>12090</v>
      </c>
      <c r="N432" s="18">
        <v>11125.8</v>
      </c>
      <c r="O432" s="18">
        <v>262913</v>
      </c>
      <c r="P432" s="18">
        <v>17745.939999999999</v>
      </c>
      <c r="Q432" s="18">
        <v>2451.61</v>
      </c>
      <c r="R432" s="18">
        <v>1287.45</v>
      </c>
      <c r="S432" s="18">
        <v>21485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257443.14</v>
      </c>
      <c r="Z432" s="18">
        <v>14541.61</v>
      </c>
      <c r="AA432" s="18">
        <v>12413.25</v>
      </c>
      <c r="AB432" s="18">
        <v>284398</v>
      </c>
    </row>
    <row r="433" spans="1:28" s="15" customFormat="1" x14ac:dyDescent="0.25">
      <c r="A433" s="17">
        <v>2</v>
      </c>
      <c r="B433" s="17" t="s">
        <v>669</v>
      </c>
      <c r="C433" s="17" t="s">
        <v>665</v>
      </c>
      <c r="D433" s="17" t="s">
        <v>670</v>
      </c>
      <c r="E433" s="17" t="s">
        <v>671</v>
      </c>
      <c r="F433" s="17" t="s">
        <v>35</v>
      </c>
      <c r="G433" s="17" t="s">
        <v>144</v>
      </c>
      <c r="H433" s="17">
        <v>28392</v>
      </c>
      <c r="I433" s="17">
        <v>28392</v>
      </c>
      <c r="J433" s="17">
        <v>0</v>
      </c>
      <c r="K433" s="17" t="s">
        <v>59</v>
      </c>
      <c r="L433" s="18">
        <v>18192.03</v>
      </c>
      <c r="M433" s="18">
        <v>2204.9699999999998</v>
      </c>
      <c r="N433" s="18">
        <v>0</v>
      </c>
      <c r="O433" s="18">
        <v>20397</v>
      </c>
      <c r="P433" s="18">
        <v>824.87</v>
      </c>
      <c r="Q433" s="18">
        <v>184.13</v>
      </c>
      <c r="R433" s="18">
        <v>0</v>
      </c>
      <c r="S433" s="18">
        <v>1009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19016.900000000001</v>
      </c>
      <c r="Z433" s="18">
        <v>2389.1</v>
      </c>
      <c r="AA433" s="18">
        <v>0</v>
      </c>
      <c r="AB433" s="18">
        <v>21406</v>
      </c>
    </row>
    <row r="434" spans="1:28" s="15" customFormat="1" x14ac:dyDescent="0.25">
      <c r="A434" s="17">
        <v>3</v>
      </c>
      <c r="B434" s="17" t="s">
        <v>672</v>
      </c>
      <c r="C434" s="17" t="s">
        <v>665</v>
      </c>
      <c r="D434" s="17" t="s">
        <v>673</v>
      </c>
      <c r="E434" s="17" t="s">
        <v>674</v>
      </c>
      <c r="F434" s="17" t="s">
        <v>35</v>
      </c>
      <c r="G434" s="17" t="s">
        <v>675</v>
      </c>
      <c r="H434" s="17">
        <v>8502</v>
      </c>
      <c r="I434" s="17">
        <v>6502</v>
      </c>
      <c r="J434" s="17">
        <v>4000</v>
      </c>
      <c r="K434" s="17" t="s">
        <v>37</v>
      </c>
      <c r="L434" s="18">
        <v>41447.269999999997</v>
      </c>
      <c r="M434" s="18">
        <v>1498.93</v>
      </c>
      <c r="N434" s="18">
        <v>2674.8</v>
      </c>
      <c r="O434" s="18">
        <v>45621</v>
      </c>
      <c r="P434" s="18">
        <v>22752.02</v>
      </c>
      <c r="Q434" s="18">
        <v>452.98</v>
      </c>
      <c r="R434" s="18">
        <v>1800</v>
      </c>
      <c r="S434" s="18">
        <v>25005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55267.73</v>
      </c>
      <c r="Z434" s="18">
        <v>8134.58</v>
      </c>
      <c r="AA434" s="18">
        <v>4128.6899999999996</v>
      </c>
      <c r="AB434" s="18">
        <v>67531</v>
      </c>
    </row>
    <row r="435" spans="1:28" s="15" customFormat="1" x14ac:dyDescent="0.25">
      <c r="A435" s="17">
        <v>4</v>
      </c>
      <c r="B435" s="17" t="s">
        <v>664</v>
      </c>
      <c r="C435" s="17" t="s">
        <v>665</v>
      </c>
      <c r="D435" s="17" t="s">
        <v>676</v>
      </c>
      <c r="E435" s="17" t="s">
        <v>677</v>
      </c>
      <c r="F435" s="17" t="s">
        <v>35</v>
      </c>
      <c r="G435" s="17" t="s">
        <v>45</v>
      </c>
      <c r="H435" s="17">
        <v>61998</v>
      </c>
      <c r="I435" s="17">
        <v>59637</v>
      </c>
      <c r="J435" s="17">
        <v>2361</v>
      </c>
      <c r="K435" s="17" t="s">
        <v>37</v>
      </c>
      <c r="L435" s="18">
        <v>147867.26</v>
      </c>
      <c r="M435" s="18">
        <v>7644.39</v>
      </c>
      <c r="N435" s="18">
        <v>3844.35</v>
      </c>
      <c r="O435" s="18">
        <v>159356</v>
      </c>
      <c r="P435" s="18">
        <v>14431.36</v>
      </c>
      <c r="Q435" s="18">
        <v>1489.19</v>
      </c>
      <c r="R435" s="18">
        <v>1062.45</v>
      </c>
      <c r="S435" s="18">
        <v>16983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66851.33</v>
      </c>
      <c r="Z435" s="18">
        <v>9600.39</v>
      </c>
      <c r="AA435" s="18">
        <v>5106.28</v>
      </c>
      <c r="AB435" s="18">
        <v>81558</v>
      </c>
    </row>
    <row r="436" spans="1:28" s="15" customFormat="1" x14ac:dyDescent="0.25">
      <c r="A436" s="17">
        <v>5</v>
      </c>
      <c r="B436" s="17" t="s">
        <v>669</v>
      </c>
      <c r="C436" s="17" t="s">
        <v>665</v>
      </c>
      <c r="D436" s="17" t="s">
        <v>678</v>
      </c>
      <c r="E436" s="17" t="s">
        <v>679</v>
      </c>
      <c r="F436" s="17" t="s">
        <v>35</v>
      </c>
      <c r="G436" s="17" t="s">
        <v>41</v>
      </c>
      <c r="H436" s="17">
        <v>9097</v>
      </c>
      <c r="I436" s="17">
        <v>5531</v>
      </c>
      <c r="J436" s="17">
        <v>3566</v>
      </c>
      <c r="K436" s="17" t="s">
        <v>37</v>
      </c>
      <c r="L436" s="18">
        <v>210603.75</v>
      </c>
      <c r="M436" s="18">
        <v>12188.13</v>
      </c>
      <c r="N436" s="18">
        <v>17810.12</v>
      </c>
      <c r="O436" s="18">
        <v>240602</v>
      </c>
      <c r="P436" s="18">
        <v>20270.22</v>
      </c>
      <c r="Q436" s="18">
        <v>2246.08</v>
      </c>
      <c r="R436" s="18">
        <v>1604.7</v>
      </c>
      <c r="S436" s="18">
        <v>24121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47129.72</v>
      </c>
      <c r="Z436" s="18">
        <v>6722.5</v>
      </c>
      <c r="AA436" s="18">
        <v>3644.78</v>
      </c>
      <c r="AB436" s="18">
        <v>57497</v>
      </c>
    </row>
    <row r="437" spans="1:28" s="15" customFormat="1" x14ac:dyDescent="0.25">
      <c r="A437" s="17">
        <v>6</v>
      </c>
      <c r="B437" s="17" t="s">
        <v>672</v>
      </c>
      <c r="C437" s="17" t="s">
        <v>665</v>
      </c>
      <c r="D437" s="17" t="s">
        <v>680</v>
      </c>
      <c r="E437" s="17" t="s">
        <v>681</v>
      </c>
      <c r="F437" s="17" t="s">
        <v>35</v>
      </c>
      <c r="G437" s="17" t="s">
        <v>682</v>
      </c>
      <c r="H437" s="17">
        <v>64999</v>
      </c>
      <c r="I437" s="17">
        <v>64999</v>
      </c>
      <c r="J437" s="17">
        <v>0</v>
      </c>
      <c r="K437" s="17" t="s">
        <v>59</v>
      </c>
      <c r="L437" s="18">
        <v>14862.2</v>
      </c>
      <c r="M437" s="18">
        <v>2068.5500000000002</v>
      </c>
      <c r="N437" s="18">
        <v>78.25</v>
      </c>
      <c r="O437" s="18">
        <v>17009</v>
      </c>
      <c r="P437" s="18">
        <v>550.17999999999995</v>
      </c>
      <c r="Q437" s="18">
        <v>151.82</v>
      </c>
      <c r="R437" s="18">
        <v>0</v>
      </c>
      <c r="S437" s="18">
        <v>702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26816.76</v>
      </c>
      <c r="Z437" s="18">
        <v>3707.8</v>
      </c>
      <c r="AA437" s="18">
        <v>1787.44</v>
      </c>
      <c r="AB437" s="18">
        <v>32312</v>
      </c>
    </row>
    <row r="438" spans="1:28" s="15" customFormat="1" x14ac:dyDescent="0.25">
      <c r="A438" s="17">
        <v>7</v>
      </c>
      <c r="B438" s="17" t="s">
        <v>683</v>
      </c>
      <c r="C438" s="17" t="s">
        <v>665</v>
      </c>
      <c r="D438" s="17" t="s">
        <v>684</v>
      </c>
      <c r="E438" s="17" t="s">
        <v>685</v>
      </c>
      <c r="F438" s="17" t="s">
        <v>35</v>
      </c>
      <c r="G438" s="17" t="s">
        <v>45</v>
      </c>
      <c r="H438" s="17">
        <v>175818</v>
      </c>
      <c r="I438" s="17">
        <v>172266</v>
      </c>
      <c r="J438" s="17">
        <v>3552</v>
      </c>
      <c r="K438" s="17" t="s">
        <v>37</v>
      </c>
      <c r="L438" s="18">
        <v>156510.32</v>
      </c>
      <c r="M438" s="18">
        <v>11801.28</v>
      </c>
      <c r="N438" s="18">
        <v>6093.4</v>
      </c>
      <c r="O438" s="18">
        <v>174405</v>
      </c>
      <c r="P438" s="18">
        <v>20632.599999999999</v>
      </c>
      <c r="Q438" s="18">
        <v>1574</v>
      </c>
      <c r="R438" s="18">
        <v>1598.4</v>
      </c>
      <c r="S438" s="18">
        <v>23805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20620.45</v>
      </c>
      <c r="Z438" s="18">
        <v>2689.41</v>
      </c>
      <c r="AA438" s="18">
        <v>1221.1400000000001</v>
      </c>
      <c r="AB438" s="18">
        <v>24531</v>
      </c>
    </row>
    <row r="439" spans="1:28" s="15" customFormat="1" x14ac:dyDescent="0.25">
      <c r="A439" s="17">
        <v>8</v>
      </c>
      <c r="B439" s="17" t="s">
        <v>664</v>
      </c>
      <c r="C439" s="17" t="s">
        <v>665</v>
      </c>
      <c r="D439" s="17" t="s">
        <v>686</v>
      </c>
      <c r="E439" s="17" t="s">
        <v>687</v>
      </c>
      <c r="F439" s="17" t="s">
        <v>35</v>
      </c>
      <c r="G439" s="17" t="s">
        <v>675</v>
      </c>
      <c r="H439" s="17">
        <v>283928</v>
      </c>
      <c r="I439" s="17">
        <v>281779</v>
      </c>
      <c r="J439" s="17">
        <v>2149</v>
      </c>
      <c r="K439" s="17" t="s">
        <v>37</v>
      </c>
      <c r="L439" s="18">
        <v>195493.27</v>
      </c>
      <c r="M439" s="18">
        <v>8164.08</v>
      </c>
      <c r="N439" s="18">
        <v>5929.65</v>
      </c>
      <c r="O439" s="18">
        <v>209587</v>
      </c>
      <c r="P439" s="18">
        <v>13754.33</v>
      </c>
      <c r="Q439" s="18">
        <v>1905.62</v>
      </c>
      <c r="R439" s="18">
        <v>967.05</v>
      </c>
      <c r="S439" s="18">
        <v>16627</v>
      </c>
      <c r="T439" s="18">
        <v>320</v>
      </c>
      <c r="U439" s="18">
        <v>0</v>
      </c>
      <c r="V439" s="18">
        <v>0</v>
      </c>
      <c r="W439" s="18">
        <v>0</v>
      </c>
      <c r="X439" s="18"/>
      <c r="Y439" s="18">
        <v>73151.600000000006</v>
      </c>
      <c r="Z439" s="18">
        <v>10231.92</v>
      </c>
      <c r="AA439" s="18">
        <v>5971.48</v>
      </c>
      <c r="AB439" s="18">
        <v>89355</v>
      </c>
    </row>
    <row r="440" spans="1:28" s="15" customFormat="1" x14ac:dyDescent="0.25">
      <c r="A440" s="17">
        <v>9</v>
      </c>
      <c r="B440" s="17" t="s">
        <v>683</v>
      </c>
      <c r="C440" s="17" t="s">
        <v>665</v>
      </c>
      <c r="D440" s="17" t="s">
        <v>688</v>
      </c>
      <c r="E440" s="17" t="s">
        <v>689</v>
      </c>
      <c r="F440" s="17" t="s">
        <v>35</v>
      </c>
      <c r="G440" s="17" t="s">
        <v>590</v>
      </c>
      <c r="H440" s="17">
        <v>34264</v>
      </c>
      <c r="I440" s="17">
        <v>33711</v>
      </c>
      <c r="J440" s="17">
        <v>553</v>
      </c>
      <c r="K440" s="17" t="s">
        <v>37</v>
      </c>
      <c r="L440" s="18">
        <v>82080.179999999993</v>
      </c>
      <c r="M440" s="18">
        <v>11191.8</v>
      </c>
      <c r="N440" s="18">
        <v>5325.02</v>
      </c>
      <c r="O440" s="18">
        <v>98597</v>
      </c>
      <c r="P440" s="18">
        <v>3608.49</v>
      </c>
      <c r="Q440" s="18">
        <v>884.66</v>
      </c>
      <c r="R440" s="18">
        <v>248.85</v>
      </c>
      <c r="S440" s="18">
        <v>4742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64199.29</v>
      </c>
      <c r="Z440" s="18">
        <v>1951.91</v>
      </c>
      <c r="AA440" s="18">
        <v>4474.8</v>
      </c>
      <c r="AB440" s="18">
        <v>70626</v>
      </c>
    </row>
    <row r="441" spans="1:28" s="15" customFormat="1" x14ac:dyDescent="0.25">
      <c r="A441" s="17">
        <v>10</v>
      </c>
      <c r="B441" s="17" t="s">
        <v>683</v>
      </c>
      <c r="C441" s="17" t="s">
        <v>665</v>
      </c>
      <c r="D441" s="17" t="s">
        <v>690</v>
      </c>
      <c r="E441" s="17" t="s">
        <v>691</v>
      </c>
      <c r="F441" s="17" t="s">
        <v>35</v>
      </c>
      <c r="G441" s="17" t="s">
        <v>264</v>
      </c>
      <c r="H441" s="17">
        <v>4190</v>
      </c>
      <c r="I441" s="17">
        <v>4190</v>
      </c>
      <c r="J441" s="17">
        <v>0</v>
      </c>
      <c r="K441" s="17" t="s">
        <v>37</v>
      </c>
      <c r="L441" s="18">
        <v>34081.49</v>
      </c>
      <c r="M441" s="18">
        <v>5518.88</v>
      </c>
      <c r="N441" s="18">
        <v>1288.6300000000001</v>
      </c>
      <c r="O441" s="18">
        <v>40889</v>
      </c>
      <c r="P441" s="18">
        <v>824.78</v>
      </c>
      <c r="Q441" s="18">
        <v>361.22</v>
      </c>
      <c r="R441" s="18">
        <v>0</v>
      </c>
      <c r="S441" s="18">
        <v>1186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162298.62</v>
      </c>
      <c r="Z441" s="18">
        <v>9133.58</v>
      </c>
      <c r="AA441" s="18">
        <v>4906.8</v>
      </c>
      <c r="AB441" s="18">
        <v>176339</v>
      </c>
    </row>
    <row r="442" spans="1:28" s="15" customFormat="1" x14ac:dyDescent="0.25">
      <c r="A442" s="17">
        <v>11</v>
      </c>
      <c r="B442" s="17" t="s">
        <v>664</v>
      </c>
      <c r="C442" s="17" t="s">
        <v>665</v>
      </c>
      <c r="D442" s="17" t="s">
        <v>692</v>
      </c>
      <c r="E442" s="17" t="s">
        <v>693</v>
      </c>
      <c r="F442" s="17" t="s">
        <v>35</v>
      </c>
      <c r="G442" s="17" t="s">
        <v>264</v>
      </c>
      <c r="H442" s="17">
        <v>7010</v>
      </c>
      <c r="I442" s="17">
        <v>6874</v>
      </c>
      <c r="J442" s="17">
        <v>136</v>
      </c>
      <c r="K442" s="17" t="s">
        <v>37</v>
      </c>
      <c r="L442" s="18">
        <v>39961.29</v>
      </c>
      <c r="M442" s="18">
        <v>5431.04</v>
      </c>
      <c r="N442" s="18">
        <v>1814.67</v>
      </c>
      <c r="O442" s="18">
        <v>47207</v>
      </c>
      <c r="P442" s="18">
        <v>1577.29</v>
      </c>
      <c r="Q442" s="18">
        <v>422.51</v>
      </c>
      <c r="R442" s="18">
        <v>61.2</v>
      </c>
      <c r="S442" s="18">
        <v>2061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230873.97</v>
      </c>
      <c r="Z442" s="18">
        <v>14434.21</v>
      </c>
      <c r="AA442" s="18">
        <v>19414.82</v>
      </c>
      <c r="AB442" s="18">
        <v>264723</v>
      </c>
    </row>
    <row r="443" spans="1:28" s="15" customFormat="1" x14ac:dyDescent="0.25">
      <c r="A443" s="17">
        <v>12</v>
      </c>
      <c r="B443" s="17" t="s">
        <v>672</v>
      </c>
      <c r="C443" s="17" t="s">
        <v>665</v>
      </c>
      <c r="D443" s="17" t="s">
        <v>694</v>
      </c>
      <c r="E443" s="17" t="s">
        <v>695</v>
      </c>
      <c r="F443" s="17" t="s">
        <v>35</v>
      </c>
      <c r="G443" s="17" t="s">
        <v>610</v>
      </c>
      <c r="H443" s="17">
        <v>4310</v>
      </c>
      <c r="I443" s="17">
        <v>4310</v>
      </c>
      <c r="J443" s="17">
        <v>0</v>
      </c>
      <c r="K443" s="17" t="s">
        <v>37</v>
      </c>
      <c r="L443" s="18">
        <v>25360.400000000001</v>
      </c>
      <c r="M443" s="18">
        <v>3631.73</v>
      </c>
      <c r="N443" s="18">
        <v>544.87</v>
      </c>
      <c r="O443" s="18">
        <v>29537</v>
      </c>
      <c r="P443" s="18">
        <v>852.29</v>
      </c>
      <c r="Q443" s="18">
        <v>263.70999999999998</v>
      </c>
      <c r="R443" s="18">
        <v>0</v>
      </c>
      <c r="S443" s="18">
        <v>1116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15412.38</v>
      </c>
      <c r="Z443" s="18">
        <v>2220.37</v>
      </c>
      <c r="AA443" s="18">
        <v>78.25</v>
      </c>
      <c r="AB443" s="18">
        <v>17711</v>
      </c>
    </row>
    <row r="444" spans="1:28" s="15" customFormat="1" x14ac:dyDescent="0.25">
      <c r="A444" s="17">
        <v>13</v>
      </c>
      <c r="B444" s="17" t="s">
        <v>696</v>
      </c>
      <c r="C444" s="17" t="s">
        <v>665</v>
      </c>
      <c r="D444" s="17" t="s">
        <v>697</v>
      </c>
      <c r="E444" s="17" t="s">
        <v>698</v>
      </c>
      <c r="F444" s="17" t="s">
        <v>35</v>
      </c>
      <c r="G444" s="17" t="s">
        <v>699</v>
      </c>
      <c r="H444" s="17">
        <v>738</v>
      </c>
      <c r="I444" s="17">
        <v>738</v>
      </c>
      <c r="J444" s="17">
        <v>0</v>
      </c>
      <c r="K444" s="17" t="s">
        <v>37</v>
      </c>
      <c r="L444" s="18">
        <v>7476.9</v>
      </c>
      <c r="M444" s="18">
        <v>963.92</v>
      </c>
      <c r="N444" s="18">
        <v>184.18</v>
      </c>
      <c r="O444" s="18">
        <v>8625</v>
      </c>
      <c r="P444" s="18">
        <v>219.85</v>
      </c>
      <c r="Q444" s="18">
        <v>78.150000000000006</v>
      </c>
      <c r="R444" s="18">
        <v>0</v>
      </c>
      <c r="S444" s="18">
        <v>298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16735.330000000002</v>
      </c>
      <c r="Z444" s="18">
        <v>2072.64</v>
      </c>
      <c r="AA444" s="18">
        <v>597.03</v>
      </c>
      <c r="AB444" s="18">
        <v>19405</v>
      </c>
    </row>
    <row r="445" spans="1:28" s="22" customFormat="1" x14ac:dyDescent="0.25">
      <c r="A445" s="19"/>
      <c r="B445" s="19"/>
      <c r="C445" s="10" t="s">
        <v>71</v>
      </c>
      <c r="D445" s="19"/>
      <c r="E445" s="19"/>
      <c r="F445" s="19"/>
      <c r="G445" s="19"/>
      <c r="H445" s="19"/>
      <c r="I445" s="19"/>
      <c r="J445" s="19">
        <f>SUM(J432:J444)</f>
        <v>19178</v>
      </c>
      <c r="K445" s="19"/>
      <c r="L445" s="19">
        <f t="shared" ref="L445:AB445" si="87">SUM(L432:L444)</f>
        <v>1213633.5599999998</v>
      </c>
      <c r="M445" s="19">
        <f t="shared" si="87"/>
        <v>84397.7</v>
      </c>
      <c r="N445" s="19">
        <f t="shared" si="87"/>
        <v>56713.74</v>
      </c>
      <c r="O445" s="19">
        <f t="shared" si="87"/>
        <v>1354745</v>
      </c>
      <c r="P445" s="19">
        <f t="shared" si="87"/>
        <v>118044.22</v>
      </c>
      <c r="Q445" s="19">
        <f t="shared" si="87"/>
        <v>12465.679999999998</v>
      </c>
      <c r="R445" s="19">
        <f t="shared" si="87"/>
        <v>8630.1</v>
      </c>
      <c r="S445" s="19">
        <f t="shared" si="87"/>
        <v>139140</v>
      </c>
      <c r="T445" s="19">
        <f t="shared" si="87"/>
        <v>320</v>
      </c>
      <c r="U445" s="19">
        <f t="shared" si="87"/>
        <v>0</v>
      </c>
      <c r="V445" s="19">
        <f t="shared" si="87"/>
        <v>0</v>
      </c>
      <c r="W445" s="19">
        <f t="shared" si="87"/>
        <v>0</v>
      </c>
      <c r="X445" s="19">
        <f t="shared" si="87"/>
        <v>0</v>
      </c>
      <c r="Y445" s="19">
        <f t="shared" si="87"/>
        <v>1055817.2200000002</v>
      </c>
      <c r="Z445" s="19">
        <f t="shared" si="87"/>
        <v>87830.02</v>
      </c>
      <c r="AA445" s="19">
        <f t="shared" si="87"/>
        <v>63744.76</v>
      </c>
      <c r="AB445" s="19">
        <f t="shared" si="87"/>
        <v>1207392</v>
      </c>
    </row>
    <row r="446" spans="1:28" s="15" customFormat="1" x14ac:dyDescent="0.25">
      <c r="A446" s="17">
        <v>1</v>
      </c>
      <c r="B446" s="17" t="s">
        <v>700</v>
      </c>
      <c r="C446" s="17" t="s">
        <v>665</v>
      </c>
      <c r="D446" s="17" t="s">
        <v>701</v>
      </c>
      <c r="E446" s="17" t="s">
        <v>702</v>
      </c>
      <c r="F446" s="17" t="s">
        <v>75</v>
      </c>
      <c r="G446" s="17" t="s">
        <v>76</v>
      </c>
      <c r="H446" s="17">
        <v>10238</v>
      </c>
      <c r="I446" s="17">
        <v>9998</v>
      </c>
      <c r="J446" s="17">
        <v>240</v>
      </c>
      <c r="K446" s="17" t="s">
        <v>37</v>
      </c>
      <c r="L446" s="18">
        <v>53169.81</v>
      </c>
      <c r="M446" s="18">
        <v>7553.14</v>
      </c>
      <c r="N446" s="18">
        <v>3985.05</v>
      </c>
      <c r="O446" s="18">
        <v>64708</v>
      </c>
      <c r="P446" s="18">
        <v>2097.92</v>
      </c>
      <c r="Q446" s="18">
        <v>581.44000000000005</v>
      </c>
      <c r="R446" s="18">
        <v>143.63999999999999</v>
      </c>
      <c r="S446" s="18">
        <v>2823</v>
      </c>
      <c r="T446" s="18">
        <v>530</v>
      </c>
      <c r="U446" s="18">
        <v>0</v>
      </c>
      <c r="V446" s="18">
        <v>0</v>
      </c>
      <c r="W446" s="18">
        <v>0</v>
      </c>
      <c r="X446" s="18"/>
      <c r="Y446" s="18">
        <v>29398.99</v>
      </c>
      <c r="Z446" s="18">
        <v>3950.87</v>
      </c>
      <c r="AA446" s="18">
        <v>1459.14</v>
      </c>
      <c r="AB446" s="18">
        <v>34809</v>
      </c>
    </row>
    <row r="447" spans="1:28" s="15" customFormat="1" x14ac:dyDescent="0.25">
      <c r="A447" s="17">
        <v>2</v>
      </c>
      <c r="B447" s="17" t="s">
        <v>700</v>
      </c>
      <c r="C447" s="17" t="s">
        <v>665</v>
      </c>
      <c r="D447" s="17" t="s">
        <v>703</v>
      </c>
      <c r="E447" s="17" t="s">
        <v>704</v>
      </c>
      <c r="F447" s="17" t="s">
        <v>75</v>
      </c>
      <c r="G447" s="17" t="s">
        <v>76</v>
      </c>
      <c r="H447" s="17">
        <v>0</v>
      </c>
      <c r="I447" s="17">
        <v>0</v>
      </c>
      <c r="J447" s="17">
        <v>248</v>
      </c>
      <c r="K447" s="17" t="s">
        <v>1090</v>
      </c>
      <c r="L447" s="18">
        <v>64664.28</v>
      </c>
      <c r="M447" s="18">
        <v>8891.8700000000008</v>
      </c>
      <c r="N447" s="18">
        <v>4957.8500000000004</v>
      </c>
      <c r="O447" s="18">
        <v>78514</v>
      </c>
      <c r="P447" s="18">
        <v>2187.0500000000002</v>
      </c>
      <c r="Q447" s="18">
        <v>708.52</v>
      </c>
      <c r="R447" s="18">
        <v>148.43</v>
      </c>
      <c r="S447" s="18">
        <v>3044</v>
      </c>
      <c r="T447" s="18">
        <v>1430</v>
      </c>
      <c r="U447" s="18">
        <v>0</v>
      </c>
      <c r="V447" s="18">
        <v>0</v>
      </c>
      <c r="W447" s="18">
        <v>0</v>
      </c>
      <c r="X447" s="18"/>
      <c r="Y447" s="18">
        <v>177142.92</v>
      </c>
      <c r="Z447" s="18">
        <v>13375.28</v>
      </c>
      <c r="AA447" s="18">
        <v>7691.8</v>
      </c>
      <c r="AB447" s="18">
        <v>198210</v>
      </c>
    </row>
    <row r="448" spans="1:28" s="15" customFormat="1" x14ac:dyDescent="0.25">
      <c r="A448" s="17">
        <v>3</v>
      </c>
      <c r="B448" s="17" t="s">
        <v>669</v>
      </c>
      <c r="C448" s="17" t="s">
        <v>665</v>
      </c>
      <c r="D448" s="17" t="s">
        <v>705</v>
      </c>
      <c r="E448" s="17" t="s">
        <v>706</v>
      </c>
      <c r="F448" s="17" t="s">
        <v>75</v>
      </c>
      <c r="G448" s="17" t="s">
        <v>76</v>
      </c>
      <c r="H448" s="17">
        <v>8952</v>
      </c>
      <c r="I448" s="17">
        <v>8952</v>
      </c>
      <c r="J448" s="17">
        <v>0</v>
      </c>
      <c r="K448" s="17" t="s">
        <v>37</v>
      </c>
      <c r="L448" s="18">
        <v>46817.7</v>
      </c>
      <c r="M448" s="18">
        <v>6202.52</v>
      </c>
      <c r="N448" s="18">
        <v>3644.78</v>
      </c>
      <c r="O448" s="18">
        <v>56665</v>
      </c>
      <c r="P448" s="18">
        <v>312.02</v>
      </c>
      <c r="Q448" s="18">
        <v>519.98</v>
      </c>
      <c r="R448" s="18">
        <v>0</v>
      </c>
      <c r="S448" s="18">
        <v>832</v>
      </c>
      <c r="T448" s="18">
        <v>3530</v>
      </c>
      <c r="U448" s="18">
        <v>0</v>
      </c>
      <c r="V448" s="18">
        <v>0</v>
      </c>
      <c r="W448" s="18">
        <v>0</v>
      </c>
      <c r="X448" s="18"/>
      <c r="Y448" s="18">
        <v>22779.67</v>
      </c>
      <c r="Z448" s="18">
        <v>3072.47</v>
      </c>
      <c r="AA448" s="18">
        <v>1421.86</v>
      </c>
      <c r="AB448" s="18">
        <v>27274</v>
      </c>
    </row>
    <row r="449" spans="1:28" s="15" customFormat="1" x14ac:dyDescent="0.25">
      <c r="A449" s="17">
        <v>4</v>
      </c>
      <c r="B449" s="17" t="s">
        <v>700</v>
      </c>
      <c r="C449" s="17" t="s">
        <v>665</v>
      </c>
      <c r="D449" s="17" t="s">
        <v>707</v>
      </c>
      <c r="E449" s="17" t="s">
        <v>708</v>
      </c>
      <c r="F449" s="17" t="s">
        <v>75</v>
      </c>
      <c r="G449" s="17" t="s">
        <v>76</v>
      </c>
      <c r="H449" s="17">
        <v>5197</v>
      </c>
      <c r="I449" s="17">
        <v>5088</v>
      </c>
      <c r="J449" s="17">
        <v>109</v>
      </c>
      <c r="K449" s="17" t="s">
        <v>37</v>
      </c>
      <c r="L449" s="18">
        <v>25753.21</v>
      </c>
      <c r="M449" s="18">
        <v>3429.59</v>
      </c>
      <c r="N449" s="18">
        <v>1722.2</v>
      </c>
      <c r="O449" s="18">
        <v>30905</v>
      </c>
      <c r="P449" s="18">
        <v>1063.55</v>
      </c>
      <c r="Q449" s="18">
        <v>278.20999999999998</v>
      </c>
      <c r="R449" s="18">
        <v>65.239999999999995</v>
      </c>
      <c r="S449" s="18">
        <v>1407</v>
      </c>
      <c r="T449" s="18">
        <v>250</v>
      </c>
      <c r="U449" s="18">
        <v>0</v>
      </c>
      <c r="V449" s="18">
        <v>0</v>
      </c>
      <c r="W449" s="18">
        <v>0</v>
      </c>
      <c r="X449" s="18"/>
      <c r="Y449" s="18">
        <v>35581.57</v>
      </c>
      <c r="Z449" s="18">
        <v>4923.67</v>
      </c>
      <c r="AA449" s="18">
        <v>2578.7600000000002</v>
      </c>
      <c r="AB449" s="18">
        <v>43084</v>
      </c>
    </row>
    <row r="450" spans="1:28" s="15" customFormat="1" x14ac:dyDescent="0.25">
      <c r="A450" s="17">
        <v>5</v>
      </c>
      <c r="B450" s="17" t="s">
        <v>700</v>
      </c>
      <c r="C450" s="17" t="s">
        <v>665</v>
      </c>
      <c r="D450" s="17" t="s">
        <v>709</v>
      </c>
      <c r="E450" s="17" t="s">
        <v>710</v>
      </c>
      <c r="F450" s="17" t="s">
        <v>75</v>
      </c>
      <c r="G450" s="17" t="s">
        <v>76</v>
      </c>
      <c r="H450" s="17">
        <v>4061</v>
      </c>
      <c r="I450" s="17">
        <v>3843</v>
      </c>
      <c r="J450" s="17">
        <v>218</v>
      </c>
      <c r="K450" s="17" t="s">
        <v>37</v>
      </c>
      <c r="L450" s="18">
        <v>18773.509999999998</v>
      </c>
      <c r="M450" s="18">
        <v>2487.8200000000002</v>
      </c>
      <c r="N450" s="18">
        <v>1090.67</v>
      </c>
      <c r="O450" s="18">
        <v>22352</v>
      </c>
      <c r="P450" s="18">
        <v>1846.94</v>
      </c>
      <c r="Q450" s="18">
        <v>201.59</v>
      </c>
      <c r="R450" s="18">
        <v>130.47</v>
      </c>
      <c r="S450" s="18">
        <v>2179</v>
      </c>
      <c r="T450" s="18">
        <v>190</v>
      </c>
      <c r="U450" s="18">
        <v>0</v>
      </c>
      <c r="V450" s="18">
        <v>0</v>
      </c>
      <c r="W450" s="18">
        <v>0</v>
      </c>
      <c r="X450" s="18"/>
      <c r="Y450" s="18">
        <v>29361.99</v>
      </c>
      <c r="Z450" s="18">
        <v>3907.81</v>
      </c>
      <c r="AA450" s="18">
        <v>1946.2</v>
      </c>
      <c r="AB450" s="18">
        <v>35216</v>
      </c>
    </row>
    <row r="451" spans="1:28" s="15" customFormat="1" x14ac:dyDescent="0.25">
      <c r="A451" s="17">
        <v>6</v>
      </c>
      <c r="B451" s="17" t="s">
        <v>664</v>
      </c>
      <c r="C451" s="17" t="s">
        <v>665</v>
      </c>
      <c r="D451" s="17" t="s">
        <v>711</v>
      </c>
      <c r="E451" s="17" t="s">
        <v>712</v>
      </c>
      <c r="F451" s="17" t="s">
        <v>75</v>
      </c>
      <c r="G451" s="17" t="s">
        <v>76</v>
      </c>
      <c r="H451" s="17">
        <v>9958</v>
      </c>
      <c r="I451" s="17">
        <v>9654</v>
      </c>
      <c r="J451" s="17">
        <v>304</v>
      </c>
      <c r="K451" s="17" t="s">
        <v>37</v>
      </c>
      <c r="L451" s="18">
        <v>70687.69</v>
      </c>
      <c r="M451" s="18">
        <v>9452.77</v>
      </c>
      <c r="N451" s="18">
        <v>5789.54</v>
      </c>
      <c r="O451" s="18">
        <v>85930</v>
      </c>
      <c r="P451" s="18">
        <v>2463.91</v>
      </c>
      <c r="Q451" s="18">
        <v>779.15</v>
      </c>
      <c r="R451" s="18">
        <v>181.94</v>
      </c>
      <c r="S451" s="18">
        <v>3425</v>
      </c>
      <c r="T451" s="18">
        <v>2730</v>
      </c>
      <c r="U451" s="18">
        <v>0</v>
      </c>
      <c r="V451" s="18">
        <v>0</v>
      </c>
      <c r="W451" s="18">
        <v>0</v>
      </c>
      <c r="X451" s="18"/>
      <c r="Y451" s="18">
        <v>209247.6</v>
      </c>
      <c r="Z451" s="18">
        <v>10069.700000000001</v>
      </c>
      <c r="AA451" s="18">
        <v>6896.7</v>
      </c>
      <c r="AB451" s="18">
        <v>226214</v>
      </c>
    </row>
    <row r="452" spans="1:28" s="15" customFormat="1" x14ac:dyDescent="0.25">
      <c r="A452" s="17">
        <v>7</v>
      </c>
      <c r="B452" s="17" t="s">
        <v>700</v>
      </c>
      <c r="C452" s="17" t="s">
        <v>665</v>
      </c>
      <c r="D452" s="17" t="s">
        <v>713</v>
      </c>
      <c r="E452" s="17" t="s">
        <v>714</v>
      </c>
      <c r="F452" s="17" t="s">
        <v>75</v>
      </c>
      <c r="G452" s="17" t="s">
        <v>76</v>
      </c>
      <c r="H452" s="17">
        <v>3731</v>
      </c>
      <c r="I452" s="17">
        <v>3588</v>
      </c>
      <c r="J452" s="17">
        <v>143</v>
      </c>
      <c r="K452" s="17" t="s">
        <v>37</v>
      </c>
      <c r="L452" s="18">
        <v>15302.31</v>
      </c>
      <c r="M452" s="18">
        <v>1911.25</v>
      </c>
      <c r="N452" s="18">
        <v>511.44</v>
      </c>
      <c r="O452" s="18">
        <v>17725</v>
      </c>
      <c r="P452" s="18">
        <v>1433.02</v>
      </c>
      <c r="Q452" s="18">
        <v>161.38999999999999</v>
      </c>
      <c r="R452" s="18">
        <v>85.59</v>
      </c>
      <c r="S452" s="18">
        <v>1680</v>
      </c>
      <c r="T452" s="18">
        <v>10</v>
      </c>
      <c r="U452" s="18">
        <v>0</v>
      </c>
      <c r="V452" s="18">
        <v>0</v>
      </c>
      <c r="W452" s="18">
        <v>0</v>
      </c>
      <c r="X452" s="18"/>
      <c r="Y452" s="18">
        <v>23388.52</v>
      </c>
      <c r="Z452" s="18">
        <v>3430.71</v>
      </c>
      <c r="AA452" s="18">
        <v>1482.77</v>
      </c>
      <c r="AB452" s="18">
        <v>28302</v>
      </c>
    </row>
    <row r="453" spans="1:28" s="15" customFormat="1" x14ac:dyDescent="0.25">
      <c r="A453" s="17">
        <v>8</v>
      </c>
      <c r="B453" s="17" t="s">
        <v>683</v>
      </c>
      <c r="C453" s="17" t="s">
        <v>665</v>
      </c>
      <c r="D453" s="17" t="s">
        <v>715</v>
      </c>
      <c r="E453" s="17" t="s">
        <v>716</v>
      </c>
      <c r="F453" s="17" t="s">
        <v>75</v>
      </c>
      <c r="G453" s="17" t="s">
        <v>76</v>
      </c>
      <c r="H453" s="17">
        <v>5615</v>
      </c>
      <c r="I453" s="17">
        <v>5533</v>
      </c>
      <c r="J453" s="17">
        <v>82</v>
      </c>
      <c r="K453" s="17" t="s">
        <v>37</v>
      </c>
      <c r="L453" s="18">
        <v>28279.26</v>
      </c>
      <c r="M453" s="18">
        <v>3649.68</v>
      </c>
      <c r="N453" s="18">
        <v>1410.06</v>
      </c>
      <c r="O453" s="18">
        <v>33339</v>
      </c>
      <c r="P453" s="18">
        <v>1119.73</v>
      </c>
      <c r="Q453" s="18">
        <v>301.19</v>
      </c>
      <c r="R453" s="18">
        <v>49.08</v>
      </c>
      <c r="S453" s="18">
        <v>1470</v>
      </c>
      <c r="T453" s="18">
        <v>420</v>
      </c>
      <c r="U453" s="18">
        <v>0</v>
      </c>
      <c r="V453" s="18">
        <v>0</v>
      </c>
      <c r="W453" s="18">
        <v>0</v>
      </c>
      <c r="X453" s="18"/>
      <c r="Y453" s="18">
        <v>85688.67</v>
      </c>
      <c r="Z453" s="18">
        <v>12076.46</v>
      </c>
      <c r="AA453" s="18">
        <v>5573.87</v>
      </c>
      <c r="AB453" s="18">
        <v>103339</v>
      </c>
    </row>
    <row r="454" spans="1:28" s="15" customFormat="1" x14ac:dyDescent="0.25">
      <c r="A454" s="17">
        <v>9</v>
      </c>
      <c r="B454" s="17" t="s">
        <v>700</v>
      </c>
      <c r="C454" s="17" t="s">
        <v>665</v>
      </c>
      <c r="D454" s="17" t="s">
        <v>717</v>
      </c>
      <c r="E454" s="17" t="s">
        <v>718</v>
      </c>
      <c r="F454" s="17" t="s">
        <v>75</v>
      </c>
      <c r="G454" s="17" t="s">
        <v>76</v>
      </c>
      <c r="H454" s="17">
        <v>12356</v>
      </c>
      <c r="I454" s="17">
        <v>12199</v>
      </c>
      <c r="J454" s="17">
        <v>157</v>
      </c>
      <c r="K454" s="17" t="s">
        <v>37</v>
      </c>
      <c r="L454" s="18">
        <v>21371.46</v>
      </c>
      <c r="M454" s="18">
        <v>2842.64</v>
      </c>
      <c r="N454" s="18">
        <v>1327.9</v>
      </c>
      <c r="O454" s="18">
        <v>25542</v>
      </c>
      <c r="P454" s="18">
        <v>1408.21</v>
      </c>
      <c r="Q454" s="18">
        <v>229.83</v>
      </c>
      <c r="R454" s="18">
        <v>93.96</v>
      </c>
      <c r="S454" s="18">
        <v>1732</v>
      </c>
      <c r="T454" s="18">
        <v>260</v>
      </c>
      <c r="U454" s="18">
        <v>0</v>
      </c>
      <c r="V454" s="18">
        <v>0</v>
      </c>
      <c r="W454" s="18">
        <v>0</v>
      </c>
      <c r="X454" s="18"/>
      <c r="Y454" s="18">
        <v>34906.269999999997</v>
      </c>
      <c r="Z454" s="18">
        <v>5880.1</v>
      </c>
      <c r="AA454" s="18">
        <v>1288.6300000000001</v>
      </c>
      <c r="AB454" s="18">
        <v>42075</v>
      </c>
    </row>
    <row r="455" spans="1:28" s="15" customFormat="1" x14ac:dyDescent="0.25">
      <c r="A455" s="17">
        <v>10</v>
      </c>
      <c r="B455" s="17" t="s">
        <v>669</v>
      </c>
      <c r="C455" s="17" t="s">
        <v>665</v>
      </c>
      <c r="D455" s="17" t="s">
        <v>719</v>
      </c>
      <c r="E455" s="17" t="s">
        <v>720</v>
      </c>
      <c r="F455" s="17" t="s">
        <v>75</v>
      </c>
      <c r="G455" s="17" t="s">
        <v>76</v>
      </c>
      <c r="H455" s="17">
        <v>26003</v>
      </c>
      <c r="I455" s="17">
        <v>25794</v>
      </c>
      <c r="J455" s="17">
        <v>209</v>
      </c>
      <c r="K455" s="17" t="s">
        <v>37</v>
      </c>
      <c r="L455" s="18">
        <v>33800.019999999997</v>
      </c>
      <c r="M455" s="18">
        <v>4558.3100000000004</v>
      </c>
      <c r="N455" s="18">
        <v>2453.67</v>
      </c>
      <c r="O455" s="18">
        <v>40812</v>
      </c>
      <c r="P455" s="18">
        <v>1781.55</v>
      </c>
      <c r="Q455" s="18">
        <v>365.36</v>
      </c>
      <c r="R455" s="18">
        <v>125.09</v>
      </c>
      <c r="S455" s="18">
        <v>2272</v>
      </c>
      <c r="T455" s="18">
        <v>270</v>
      </c>
      <c r="U455" s="18">
        <v>0</v>
      </c>
      <c r="V455" s="18">
        <v>0</v>
      </c>
      <c r="W455" s="18">
        <v>0</v>
      </c>
      <c r="X455" s="18"/>
      <c r="Y455" s="18">
        <v>41538.58</v>
      </c>
      <c r="Z455" s="18">
        <v>5853.55</v>
      </c>
      <c r="AA455" s="18">
        <v>1875.87</v>
      </c>
      <c r="AB455" s="18">
        <v>49268</v>
      </c>
    </row>
    <row r="456" spans="1:28" s="15" customFormat="1" x14ac:dyDescent="0.25">
      <c r="A456" s="17">
        <v>11</v>
      </c>
      <c r="B456" s="17" t="s">
        <v>664</v>
      </c>
      <c r="C456" s="17" t="s">
        <v>665</v>
      </c>
      <c r="D456" s="17" t="s">
        <v>721</v>
      </c>
      <c r="E456" s="17" t="s">
        <v>722</v>
      </c>
      <c r="F456" s="17" t="s">
        <v>75</v>
      </c>
      <c r="G456" s="17" t="s">
        <v>76</v>
      </c>
      <c r="H456" s="17">
        <v>3093</v>
      </c>
      <c r="I456" s="17">
        <v>2958</v>
      </c>
      <c r="J456" s="17">
        <v>135</v>
      </c>
      <c r="K456" s="17" t="s">
        <v>37</v>
      </c>
      <c r="L456" s="18">
        <v>28080.62</v>
      </c>
      <c r="M456" s="18">
        <v>3604.98</v>
      </c>
      <c r="N456" s="18">
        <v>1865.4</v>
      </c>
      <c r="O456" s="18">
        <v>33551</v>
      </c>
      <c r="P456" s="18">
        <v>1281.3699999999999</v>
      </c>
      <c r="Q456" s="18">
        <v>302.83</v>
      </c>
      <c r="R456" s="18">
        <v>80.8</v>
      </c>
      <c r="S456" s="18">
        <v>1665</v>
      </c>
      <c r="T456" s="18">
        <v>440</v>
      </c>
      <c r="U456" s="18">
        <v>0</v>
      </c>
      <c r="V456" s="18">
        <v>0</v>
      </c>
      <c r="W456" s="18">
        <v>0</v>
      </c>
      <c r="X456" s="18"/>
      <c r="Y456" s="18">
        <v>66096.13</v>
      </c>
      <c r="Z456" s="18">
        <v>9004.5400000000009</v>
      </c>
      <c r="AA456" s="18">
        <v>5664.33</v>
      </c>
      <c r="AB456" s="18">
        <v>80765</v>
      </c>
    </row>
    <row r="457" spans="1:28" s="15" customFormat="1" x14ac:dyDescent="0.25">
      <c r="A457" s="17">
        <v>12</v>
      </c>
      <c r="B457" s="17" t="s">
        <v>700</v>
      </c>
      <c r="C457" s="17" t="s">
        <v>665</v>
      </c>
      <c r="D457" s="17" t="s">
        <v>723</v>
      </c>
      <c r="E457" s="17" t="s">
        <v>724</v>
      </c>
      <c r="F457" s="17" t="s">
        <v>75</v>
      </c>
      <c r="G457" s="17" t="s">
        <v>76</v>
      </c>
      <c r="H457" s="17">
        <v>7648</v>
      </c>
      <c r="I457" s="17">
        <v>7648</v>
      </c>
      <c r="J457" s="17">
        <v>68</v>
      </c>
      <c r="K457" s="17" t="s">
        <v>769</v>
      </c>
      <c r="L457" s="18">
        <v>22619.07</v>
      </c>
      <c r="M457" s="18">
        <v>3185.86</v>
      </c>
      <c r="N457" s="18">
        <v>1442.07</v>
      </c>
      <c r="O457" s="18">
        <v>27247</v>
      </c>
      <c r="P457" s="18">
        <v>769.45</v>
      </c>
      <c r="Q457" s="18">
        <v>244.85</v>
      </c>
      <c r="R457" s="18">
        <v>40.700000000000003</v>
      </c>
      <c r="S457" s="18">
        <v>1055</v>
      </c>
      <c r="T457" s="18">
        <v>0</v>
      </c>
      <c r="U457" s="18">
        <v>0</v>
      </c>
      <c r="V457" s="18">
        <v>0</v>
      </c>
      <c r="W457" s="18">
        <v>0</v>
      </c>
      <c r="X457" s="18"/>
      <c r="Y457" s="18">
        <v>58296.13</v>
      </c>
      <c r="Z457" s="18">
        <v>8749.41</v>
      </c>
      <c r="AA457" s="18">
        <v>4985.46</v>
      </c>
      <c r="AB457" s="18">
        <v>72031</v>
      </c>
    </row>
    <row r="458" spans="1:28" s="15" customFormat="1" x14ac:dyDescent="0.25">
      <c r="A458" s="17">
        <v>13</v>
      </c>
      <c r="B458" s="17" t="s">
        <v>700</v>
      </c>
      <c r="C458" s="17" t="s">
        <v>665</v>
      </c>
      <c r="D458" s="17" t="s">
        <v>725</v>
      </c>
      <c r="E458" s="17" t="s">
        <v>726</v>
      </c>
      <c r="F458" s="17" t="s">
        <v>75</v>
      </c>
      <c r="G458" s="17" t="s">
        <v>727</v>
      </c>
      <c r="H458" s="17">
        <v>0</v>
      </c>
      <c r="I458" s="17">
        <v>0</v>
      </c>
      <c r="J458" s="17">
        <v>337</v>
      </c>
      <c r="K458" s="17" t="s">
        <v>107</v>
      </c>
      <c r="L458" s="18">
        <v>63551.14</v>
      </c>
      <c r="M458" s="18">
        <v>8304.2199999999993</v>
      </c>
      <c r="N458" s="18">
        <v>5462.64</v>
      </c>
      <c r="O458" s="18">
        <v>77318</v>
      </c>
      <c r="P458" s="18">
        <v>2544.9899999999998</v>
      </c>
      <c r="Q458" s="18">
        <v>700.32</v>
      </c>
      <c r="R458" s="18">
        <v>201.69</v>
      </c>
      <c r="S458" s="18">
        <v>3447</v>
      </c>
      <c r="T458" s="18">
        <v>0</v>
      </c>
      <c r="U458" s="18">
        <v>0</v>
      </c>
      <c r="V458" s="18">
        <v>0</v>
      </c>
      <c r="W458" s="18">
        <v>0</v>
      </c>
      <c r="X458" s="18"/>
      <c r="Y458" s="18">
        <v>63126.77</v>
      </c>
      <c r="Z458" s="18">
        <v>10031.75</v>
      </c>
      <c r="AA458" s="18">
        <v>5436.48</v>
      </c>
      <c r="AB458" s="18">
        <v>78595</v>
      </c>
    </row>
    <row r="459" spans="1:28" s="15" customFormat="1" x14ac:dyDescent="0.25">
      <c r="A459" s="17">
        <v>14</v>
      </c>
      <c r="B459" s="17" t="s">
        <v>669</v>
      </c>
      <c r="C459" s="17" t="s">
        <v>665</v>
      </c>
      <c r="D459" s="17" t="s">
        <v>728</v>
      </c>
      <c r="E459" s="17" t="s">
        <v>729</v>
      </c>
      <c r="F459" s="17" t="s">
        <v>75</v>
      </c>
      <c r="G459" s="17" t="s">
        <v>730</v>
      </c>
      <c r="H459" s="17">
        <v>0</v>
      </c>
      <c r="I459" s="17">
        <v>0</v>
      </c>
      <c r="J459" s="17">
        <v>78</v>
      </c>
      <c r="K459" s="17" t="s">
        <v>107</v>
      </c>
      <c r="L459" s="18">
        <v>57610.74</v>
      </c>
      <c r="M459" s="18">
        <v>8106.48</v>
      </c>
      <c r="N459" s="18">
        <v>4938.78</v>
      </c>
      <c r="O459" s="18">
        <v>70656</v>
      </c>
      <c r="P459" s="18">
        <v>685.39</v>
      </c>
      <c r="Q459" s="18">
        <v>642.92999999999995</v>
      </c>
      <c r="R459" s="18">
        <v>46.68</v>
      </c>
      <c r="S459" s="18">
        <v>1375</v>
      </c>
      <c r="T459" s="18">
        <v>0</v>
      </c>
      <c r="U459" s="18">
        <v>0</v>
      </c>
      <c r="V459" s="18">
        <v>0</v>
      </c>
      <c r="W459" s="18">
        <v>0</v>
      </c>
      <c r="X459" s="18"/>
      <c r="Y459" s="18">
        <v>64719.91</v>
      </c>
      <c r="Z459" s="18">
        <v>8994.4599999999991</v>
      </c>
      <c r="AA459" s="18">
        <v>5547.63</v>
      </c>
      <c r="AB459" s="18">
        <v>79262</v>
      </c>
    </row>
    <row r="460" spans="1:28" s="15" customFormat="1" x14ac:dyDescent="0.25">
      <c r="A460" s="17">
        <v>15</v>
      </c>
      <c r="B460" s="17" t="s">
        <v>683</v>
      </c>
      <c r="C460" s="17" t="s">
        <v>665</v>
      </c>
      <c r="D460" s="17" t="s">
        <v>731</v>
      </c>
      <c r="E460" s="17" t="s">
        <v>732</v>
      </c>
      <c r="F460" s="17" t="s">
        <v>75</v>
      </c>
      <c r="G460" s="17" t="s">
        <v>733</v>
      </c>
      <c r="H460" s="17">
        <v>0</v>
      </c>
      <c r="I460" s="17">
        <v>0</v>
      </c>
      <c r="J460" s="17">
        <v>91</v>
      </c>
      <c r="K460" s="17" t="s">
        <v>107</v>
      </c>
      <c r="L460" s="18">
        <v>62348.22</v>
      </c>
      <c r="M460" s="18">
        <v>9335.76</v>
      </c>
      <c r="N460" s="18">
        <v>5382.02</v>
      </c>
      <c r="O460" s="18">
        <v>77066</v>
      </c>
      <c r="P460" s="18">
        <v>778.55</v>
      </c>
      <c r="Q460" s="18">
        <v>695.99</v>
      </c>
      <c r="R460" s="18">
        <v>54.46</v>
      </c>
      <c r="S460" s="18">
        <v>1529</v>
      </c>
      <c r="T460" s="18">
        <v>0</v>
      </c>
      <c r="U460" s="18">
        <v>0</v>
      </c>
      <c r="V460" s="18">
        <v>0</v>
      </c>
      <c r="W460" s="18">
        <v>0</v>
      </c>
      <c r="X460" s="18"/>
      <c r="Y460" s="18">
        <v>26212.69</v>
      </c>
      <c r="Z460" s="18">
        <v>3895.44</v>
      </c>
      <c r="AA460" s="18">
        <v>544.87</v>
      </c>
      <c r="AB460" s="18">
        <v>30653</v>
      </c>
    </row>
    <row r="461" spans="1:28" s="15" customFormat="1" x14ac:dyDescent="0.25">
      <c r="A461" s="17">
        <v>16</v>
      </c>
      <c r="B461" s="17" t="s">
        <v>664</v>
      </c>
      <c r="C461" s="17" t="s">
        <v>665</v>
      </c>
      <c r="D461" s="17" t="s">
        <v>734</v>
      </c>
      <c r="E461" s="17" t="s">
        <v>735</v>
      </c>
      <c r="F461" s="17" t="s">
        <v>75</v>
      </c>
      <c r="G461" s="17" t="s">
        <v>736</v>
      </c>
      <c r="H461" s="17">
        <v>333</v>
      </c>
      <c r="I461" s="17">
        <v>0</v>
      </c>
      <c r="J461" s="17">
        <v>272</v>
      </c>
      <c r="K461" s="17" t="s">
        <v>107</v>
      </c>
      <c r="L461" s="18">
        <v>62642.19</v>
      </c>
      <c r="M461" s="18">
        <v>8301.9699999999993</v>
      </c>
      <c r="N461" s="18">
        <v>5384.84</v>
      </c>
      <c r="O461" s="18">
        <v>76329</v>
      </c>
      <c r="P461" s="18">
        <v>2077.7199999999998</v>
      </c>
      <c r="Q461" s="18">
        <v>692.49</v>
      </c>
      <c r="R461" s="18">
        <v>162.79</v>
      </c>
      <c r="S461" s="18">
        <v>2933</v>
      </c>
      <c r="T461" s="18">
        <v>0</v>
      </c>
      <c r="U461" s="18">
        <v>0</v>
      </c>
      <c r="V461" s="18">
        <v>0</v>
      </c>
      <c r="W461" s="18">
        <v>0</v>
      </c>
      <c r="X461" s="18"/>
      <c r="Y461" s="18">
        <v>7696.75</v>
      </c>
      <c r="Z461" s="18">
        <v>1042.07</v>
      </c>
      <c r="AA461" s="18">
        <v>184.18</v>
      </c>
      <c r="AB461" s="18">
        <v>8923</v>
      </c>
    </row>
    <row r="462" spans="1:28" s="12" customFormat="1" x14ac:dyDescent="0.25">
      <c r="A462" s="10"/>
      <c r="B462" s="10"/>
      <c r="C462" s="10" t="s">
        <v>71</v>
      </c>
      <c r="D462" s="10"/>
      <c r="E462" s="10"/>
      <c r="F462" s="10"/>
      <c r="G462" s="10"/>
      <c r="H462" s="10"/>
      <c r="I462" s="10"/>
      <c r="J462" s="11">
        <f>SUM(J446:J461)</f>
        <v>2691</v>
      </c>
      <c r="K462" s="11"/>
      <c r="L462" s="11">
        <f t="shared" ref="L462:AB462" si="88">SUM(L446:L461)</f>
        <v>675471.23</v>
      </c>
      <c r="M462" s="11">
        <f t="shared" si="88"/>
        <v>91818.86</v>
      </c>
      <c r="N462" s="11">
        <f t="shared" si="88"/>
        <v>51368.91</v>
      </c>
      <c r="O462" s="11">
        <f t="shared" si="88"/>
        <v>818659</v>
      </c>
      <c r="P462" s="11">
        <f t="shared" si="88"/>
        <v>23851.37</v>
      </c>
      <c r="Q462" s="11">
        <f t="shared" si="88"/>
        <v>7406.07</v>
      </c>
      <c r="R462" s="11">
        <f t="shared" si="88"/>
        <v>1610.5600000000004</v>
      </c>
      <c r="S462" s="11">
        <f t="shared" si="88"/>
        <v>32868</v>
      </c>
      <c r="T462" s="11">
        <f t="shared" si="88"/>
        <v>10060</v>
      </c>
      <c r="U462" s="11">
        <f t="shared" si="88"/>
        <v>0</v>
      </c>
      <c r="V462" s="11">
        <f t="shared" si="88"/>
        <v>0</v>
      </c>
      <c r="W462" s="11">
        <f t="shared" si="88"/>
        <v>0</v>
      </c>
      <c r="X462" s="11">
        <f t="shared" si="88"/>
        <v>0</v>
      </c>
      <c r="Y462" s="11">
        <f t="shared" si="88"/>
        <v>975183.16</v>
      </c>
      <c r="Z462" s="11">
        <f t="shared" si="88"/>
        <v>108258.29000000001</v>
      </c>
      <c r="AA462" s="11">
        <f t="shared" si="88"/>
        <v>54578.549999999996</v>
      </c>
      <c r="AB462" s="11">
        <f t="shared" si="88"/>
        <v>1138020</v>
      </c>
    </row>
    <row r="463" spans="1:28" s="12" customFormat="1" x14ac:dyDescent="0.25">
      <c r="A463" s="10"/>
      <c r="B463" s="10"/>
      <c r="C463" s="10" t="s">
        <v>119</v>
      </c>
      <c r="D463" s="10"/>
      <c r="E463" s="10"/>
      <c r="F463" s="10"/>
      <c r="G463" s="10"/>
      <c r="H463" s="10"/>
      <c r="I463" s="10"/>
      <c r="J463" s="11">
        <f>J462+J445</f>
        <v>21869</v>
      </c>
      <c r="K463" s="11"/>
      <c r="L463" s="11">
        <f t="shared" ref="L463:AB463" si="89">L462+L445</f>
        <v>1889104.7899999998</v>
      </c>
      <c r="M463" s="11">
        <f t="shared" si="89"/>
        <v>176216.56</v>
      </c>
      <c r="N463" s="11">
        <f t="shared" si="89"/>
        <v>108082.65</v>
      </c>
      <c r="O463" s="11">
        <f t="shared" si="89"/>
        <v>2173404</v>
      </c>
      <c r="P463" s="11">
        <f t="shared" si="89"/>
        <v>141895.59</v>
      </c>
      <c r="Q463" s="11">
        <f t="shared" si="89"/>
        <v>19871.75</v>
      </c>
      <c r="R463" s="11">
        <f t="shared" si="89"/>
        <v>10240.66</v>
      </c>
      <c r="S463" s="11">
        <f t="shared" si="89"/>
        <v>172008</v>
      </c>
      <c r="T463" s="11">
        <f t="shared" si="89"/>
        <v>10380</v>
      </c>
      <c r="U463" s="11">
        <f t="shared" si="89"/>
        <v>0</v>
      </c>
      <c r="V463" s="11">
        <f t="shared" si="89"/>
        <v>0</v>
      </c>
      <c r="W463" s="11">
        <f t="shared" si="89"/>
        <v>0</v>
      </c>
      <c r="X463" s="11">
        <f t="shared" si="89"/>
        <v>0</v>
      </c>
      <c r="Y463" s="11">
        <f t="shared" si="89"/>
        <v>2031000.3800000004</v>
      </c>
      <c r="Z463" s="11">
        <f t="shared" si="89"/>
        <v>196088.31</v>
      </c>
      <c r="AA463" s="11">
        <f t="shared" si="89"/>
        <v>118323.31</v>
      </c>
      <c r="AB463" s="11">
        <f t="shared" si="89"/>
        <v>2345412</v>
      </c>
    </row>
    <row r="464" spans="1:28" ht="18" customHeight="1" x14ac:dyDescent="0.25"/>
    <row r="465" spans="1:31" ht="18" customHeight="1" x14ac:dyDescent="0.25"/>
    <row r="468" spans="1:31" ht="15.75" x14ac:dyDescent="0.25">
      <c r="E468" s="13" t="s">
        <v>120</v>
      </c>
      <c r="G468" s="14"/>
      <c r="H468" s="14"/>
      <c r="I468" s="14"/>
      <c r="J468" s="14"/>
      <c r="K468" s="14"/>
      <c r="L468" s="13" t="s">
        <v>122</v>
      </c>
      <c r="M468" s="13"/>
      <c r="O468" s="14"/>
      <c r="Q468" s="14"/>
      <c r="R468" s="13" t="s">
        <v>121</v>
      </c>
      <c r="T468" s="14"/>
      <c r="U468" s="14"/>
      <c r="W468" s="14"/>
      <c r="X468" s="14"/>
      <c r="Y468" s="13" t="s">
        <v>123</v>
      </c>
      <c r="Z468" s="14"/>
      <c r="AA468" s="14"/>
      <c r="AB468" s="14"/>
    </row>
    <row r="469" spans="1:31" ht="15.75" x14ac:dyDescent="0.25">
      <c r="E469" s="13" t="s">
        <v>124</v>
      </c>
      <c r="G469" s="14"/>
      <c r="H469" s="14"/>
      <c r="I469" s="14"/>
      <c r="J469" s="14"/>
      <c r="K469" s="14"/>
      <c r="L469" s="13" t="s">
        <v>124</v>
      </c>
      <c r="M469" s="13"/>
      <c r="O469" s="14"/>
      <c r="Q469" s="14"/>
      <c r="R469" s="13" t="s">
        <v>124</v>
      </c>
      <c r="T469" s="14"/>
      <c r="U469" s="14"/>
      <c r="W469" s="14"/>
      <c r="X469" s="14"/>
      <c r="Y469" s="13" t="s">
        <v>124</v>
      </c>
      <c r="Z469" s="14"/>
      <c r="AA469" s="14"/>
      <c r="AB469" s="14"/>
    </row>
    <row r="470" spans="1:31" ht="32.25" customHeight="1" x14ac:dyDescent="0.55000000000000004">
      <c r="A470" s="75" t="s">
        <v>0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1"/>
      <c r="AD470" s="1"/>
      <c r="AE470" s="1"/>
    </row>
    <row r="471" spans="1:31" ht="21.75" customHeight="1" x14ac:dyDescent="0.4">
      <c r="A471" s="76" t="s">
        <v>1711</v>
      </c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2"/>
      <c r="AD471" s="2"/>
      <c r="AE471" s="2"/>
    </row>
    <row r="472" spans="1:31" s="5" customFormat="1" ht="20.25" customHeight="1" x14ac:dyDescent="0.35">
      <c r="A472" s="3" t="s">
        <v>1</v>
      </c>
      <c r="B472" s="4"/>
      <c r="C472" s="3"/>
      <c r="D472" s="3"/>
      <c r="F472" s="3" t="s">
        <v>737</v>
      </c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s="7" customFormat="1" ht="90" x14ac:dyDescent="0.25">
      <c r="A473" s="6" t="s">
        <v>3</v>
      </c>
      <c r="B473" s="6" t="s">
        <v>4</v>
      </c>
      <c r="C473" s="6" t="s">
        <v>5</v>
      </c>
      <c r="D473" s="6" t="s">
        <v>6</v>
      </c>
      <c r="E473" s="6" t="s">
        <v>7</v>
      </c>
      <c r="F473" s="6" t="s">
        <v>8</v>
      </c>
      <c r="G473" s="6" t="s">
        <v>9</v>
      </c>
      <c r="H473" s="6" t="s">
        <v>10</v>
      </c>
      <c r="I473" s="6" t="s">
        <v>11</v>
      </c>
      <c r="J473" s="6" t="s">
        <v>12</v>
      </c>
      <c r="K473" s="6" t="s">
        <v>13</v>
      </c>
      <c r="L473" s="6" t="s">
        <v>14</v>
      </c>
      <c r="M473" s="6" t="s">
        <v>15</v>
      </c>
      <c r="N473" s="6" t="s">
        <v>16</v>
      </c>
      <c r="O473" s="6" t="s">
        <v>17</v>
      </c>
      <c r="P473" s="6" t="s">
        <v>18</v>
      </c>
      <c r="Q473" s="6" t="s">
        <v>19</v>
      </c>
      <c r="R473" s="6" t="s">
        <v>20</v>
      </c>
      <c r="S473" s="6" t="s">
        <v>21</v>
      </c>
      <c r="T473" s="6" t="s">
        <v>22</v>
      </c>
      <c r="U473" s="6" t="s">
        <v>23</v>
      </c>
      <c r="V473" s="6" t="s">
        <v>24</v>
      </c>
      <c r="W473" s="6" t="s">
        <v>25</v>
      </c>
      <c r="X473" s="6" t="s">
        <v>26</v>
      </c>
      <c r="Y473" s="6" t="s">
        <v>27</v>
      </c>
      <c r="Z473" s="6" t="s">
        <v>28</v>
      </c>
      <c r="AA473" s="6" t="s">
        <v>29</v>
      </c>
      <c r="AB473" s="6" t="s">
        <v>30</v>
      </c>
    </row>
    <row r="474" spans="1:31" s="15" customFormat="1" x14ac:dyDescent="0.25">
      <c r="A474" s="17">
        <v>1</v>
      </c>
      <c r="B474" s="17" t="s">
        <v>664</v>
      </c>
      <c r="C474" s="17" t="s">
        <v>665</v>
      </c>
      <c r="D474" s="17" t="s">
        <v>666</v>
      </c>
      <c r="E474" s="17" t="s">
        <v>667</v>
      </c>
      <c r="F474" s="17" t="s">
        <v>35</v>
      </c>
      <c r="G474" s="17" t="s">
        <v>668</v>
      </c>
      <c r="H474" s="17">
        <v>145136</v>
      </c>
      <c r="I474" s="17">
        <v>139122</v>
      </c>
      <c r="J474" s="17">
        <v>6014</v>
      </c>
      <c r="K474" s="17" t="s">
        <v>37</v>
      </c>
      <c r="L474" s="18">
        <v>257443.14</v>
      </c>
      <c r="M474" s="18">
        <v>14541.61</v>
      </c>
      <c r="N474" s="18">
        <v>12413.25</v>
      </c>
      <c r="O474" s="18">
        <v>284398</v>
      </c>
      <c r="P474" s="18">
        <v>34796.959999999999</v>
      </c>
      <c r="Q474" s="18">
        <v>2609.7399999999998</v>
      </c>
      <c r="R474" s="18">
        <v>2706.3</v>
      </c>
      <c r="S474" s="18">
        <v>40113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292240.09999999998</v>
      </c>
      <c r="Z474" s="18">
        <v>17151.349999999999</v>
      </c>
      <c r="AA474" s="18">
        <v>15119.55</v>
      </c>
      <c r="AB474" s="18">
        <v>324511</v>
      </c>
      <c r="AC474" s="7"/>
    </row>
    <row r="475" spans="1:31" s="15" customFormat="1" x14ac:dyDescent="0.25">
      <c r="A475" s="17">
        <v>2</v>
      </c>
      <c r="B475" s="17" t="s">
        <v>669</v>
      </c>
      <c r="C475" s="17" t="s">
        <v>665</v>
      </c>
      <c r="D475" s="17" t="s">
        <v>670</v>
      </c>
      <c r="E475" s="17" t="s">
        <v>671</v>
      </c>
      <c r="F475" s="17" t="s">
        <v>35</v>
      </c>
      <c r="G475" s="17" t="s">
        <v>144</v>
      </c>
      <c r="H475" s="17">
        <v>28392</v>
      </c>
      <c r="I475" s="17">
        <v>28392</v>
      </c>
      <c r="J475" s="17">
        <v>0</v>
      </c>
      <c r="K475" s="17" t="s">
        <v>59</v>
      </c>
      <c r="L475" s="18">
        <v>19016.900000000001</v>
      </c>
      <c r="M475" s="18">
        <v>2389.1</v>
      </c>
      <c r="N475" s="18">
        <v>0</v>
      </c>
      <c r="O475" s="18">
        <v>21406</v>
      </c>
      <c r="P475" s="18">
        <v>824.68</v>
      </c>
      <c r="Q475" s="18">
        <v>186.32</v>
      </c>
      <c r="R475" s="18">
        <v>0</v>
      </c>
      <c r="S475" s="18">
        <v>1011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19841.580000000002</v>
      </c>
      <c r="Z475" s="18">
        <v>2575.42</v>
      </c>
      <c r="AA475" s="18">
        <v>0</v>
      </c>
      <c r="AB475" s="18">
        <v>22417</v>
      </c>
      <c r="AC475" s="7"/>
    </row>
    <row r="476" spans="1:31" s="15" customFormat="1" x14ac:dyDescent="0.25">
      <c r="A476" s="17">
        <v>3</v>
      </c>
      <c r="B476" s="17" t="s">
        <v>672</v>
      </c>
      <c r="C476" s="17" t="s">
        <v>665</v>
      </c>
      <c r="D476" s="17" t="s">
        <v>673</v>
      </c>
      <c r="E476" s="17" t="s">
        <v>674</v>
      </c>
      <c r="F476" s="17" t="s">
        <v>35</v>
      </c>
      <c r="G476" s="17" t="s">
        <v>675</v>
      </c>
      <c r="H476" s="17">
        <v>10255</v>
      </c>
      <c r="I476" s="17">
        <v>8502</v>
      </c>
      <c r="J476" s="17">
        <v>3506</v>
      </c>
      <c r="K476" s="17" t="s">
        <v>37</v>
      </c>
      <c r="L476" s="18">
        <v>64199.29</v>
      </c>
      <c r="M476" s="18">
        <v>1951.91</v>
      </c>
      <c r="N476" s="18">
        <v>4474.8</v>
      </c>
      <c r="O476" s="18">
        <v>70626</v>
      </c>
      <c r="P476" s="18">
        <v>21836.13</v>
      </c>
      <c r="Q476" s="18">
        <v>572.16999999999996</v>
      </c>
      <c r="R476" s="18">
        <v>1577.7</v>
      </c>
      <c r="S476" s="18">
        <v>23986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86035.42</v>
      </c>
      <c r="Z476" s="18">
        <v>2524.08</v>
      </c>
      <c r="AA476" s="18">
        <v>6052.5</v>
      </c>
      <c r="AB476" s="18">
        <v>94612</v>
      </c>
      <c r="AC476" s="7"/>
    </row>
    <row r="477" spans="1:31" s="15" customFormat="1" x14ac:dyDescent="0.25">
      <c r="A477" s="17">
        <v>4</v>
      </c>
      <c r="B477" s="17" t="s">
        <v>664</v>
      </c>
      <c r="C477" s="17" t="s">
        <v>665</v>
      </c>
      <c r="D477" s="17" t="s">
        <v>676</v>
      </c>
      <c r="E477" s="17" t="s">
        <v>677</v>
      </c>
      <c r="F477" s="17" t="s">
        <v>35</v>
      </c>
      <c r="G477" s="17" t="s">
        <v>45</v>
      </c>
      <c r="H477" s="17">
        <v>67142</v>
      </c>
      <c r="I477" s="17">
        <v>61998</v>
      </c>
      <c r="J477" s="17">
        <v>5144</v>
      </c>
      <c r="K477" s="17" t="s">
        <v>37</v>
      </c>
      <c r="L477" s="18">
        <v>162298.62</v>
      </c>
      <c r="M477" s="18">
        <v>9133.58</v>
      </c>
      <c r="N477" s="18">
        <v>4906.8</v>
      </c>
      <c r="O477" s="18">
        <v>176339</v>
      </c>
      <c r="P477" s="18">
        <v>29821.45</v>
      </c>
      <c r="Q477" s="18">
        <v>1599.75</v>
      </c>
      <c r="R477" s="18">
        <v>2314.8000000000002</v>
      </c>
      <c r="S477" s="18">
        <v>33736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192120.07</v>
      </c>
      <c r="Z477" s="18">
        <v>10733.33</v>
      </c>
      <c r="AA477" s="18">
        <v>7221.6</v>
      </c>
      <c r="AB477" s="18">
        <v>210075</v>
      </c>
      <c r="AC477" s="7"/>
    </row>
    <row r="478" spans="1:31" s="15" customFormat="1" x14ac:dyDescent="0.25">
      <c r="A478" s="17">
        <v>5</v>
      </c>
      <c r="B478" s="17" t="s">
        <v>669</v>
      </c>
      <c r="C478" s="17" t="s">
        <v>665</v>
      </c>
      <c r="D478" s="17" t="s">
        <v>678</v>
      </c>
      <c r="E478" s="17" t="s">
        <v>679</v>
      </c>
      <c r="F478" s="17" t="s">
        <v>35</v>
      </c>
      <c r="G478" s="17" t="s">
        <v>41</v>
      </c>
      <c r="H478" s="17">
        <v>11852</v>
      </c>
      <c r="I478" s="17">
        <v>9097</v>
      </c>
      <c r="J478" s="17">
        <v>2755</v>
      </c>
      <c r="K478" s="17" t="s">
        <v>37</v>
      </c>
      <c r="L478" s="18">
        <v>230873.97</v>
      </c>
      <c r="M478" s="18">
        <v>14434.21</v>
      </c>
      <c r="N478" s="18">
        <v>19414.82</v>
      </c>
      <c r="O478" s="18">
        <v>264723</v>
      </c>
      <c r="P478" s="18">
        <v>15785.45</v>
      </c>
      <c r="Q478" s="18">
        <v>2400.8000000000002</v>
      </c>
      <c r="R478" s="18">
        <v>1239.75</v>
      </c>
      <c r="S478" s="18">
        <v>19426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246659.42</v>
      </c>
      <c r="Z478" s="18">
        <v>16835.009999999998</v>
      </c>
      <c r="AA478" s="18">
        <v>20654.57</v>
      </c>
      <c r="AB478" s="18">
        <v>284149</v>
      </c>
      <c r="AC478" s="7"/>
    </row>
    <row r="479" spans="1:31" s="15" customFormat="1" x14ac:dyDescent="0.25">
      <c r="A479" s="17">
        <v>6</v>
      </c>
      <c r="B479" s="17" t="s">
        <v>672</v>
      </c>
      <c r="C479" s="17" t="s">
        <v>665</v>
      </c>
      <c r="D479" s="17" t="s">
        <v>680</v>
      </c>
      <c r="E479" s="17" t="s">
        <v>681</v>
      </c>
      <c r="F479" s="17" t="s">
        <v>35</v>
      </c>
      <c r="G479" s="17" t="s">
        <v>682</v>
      </c>
      <c r="H479" s="17">
        <v>64999</v>
      </c>
      <c r="I479" s="17">
        <v>64999</v>
      </c>
      <c r="J479" s="17">
        <v>0</v>
      </c>
      <c r="K479" s="17" t="s">
        <v>59</v>
      </c>
      <c r="L479" s="18">
        <v>15412.38</v>
      </c>
      <c r="M479" s="18">
        <v>2220.37</v>
      </c>
      <c r="N479" s="18">
        <v>78.25</v>
      </c>
      <c r="O479" s="18">
        <v>17711</v>
      </c>
      <c r="P479" s="18">
        <v>549.66999999999996</v>
      </c>
      <c r="Q479" s="18">
        <v>152.33000000000001</v>
      </c>
      <c r="R479" s="18">
        <v>0</v>
      </c>
      <c r="S479" s="18">
        <v>702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15962.05</v>
      </c>
      <c r="Z479" s="18">
        <v>2372.6999999999998</v>
      </c>
      <c r="AA479" s="18">
        <v>78.25</v>
      </c>
      <c r="AB479" s="18">
        <v>18413</v>
      </c>
      <c r="AC479" s="7"/>
    </row>
    <row r="480" spans="1:31" s="15" customFormat="1" x14ac:dyDescent="0.25">
      <c r="A480" s="17">
        <v>7</v>
      </c>
      <c r="B480" s="17" t="s">
        <v>683</v>
      </c>
      <c r="C480" s="17" t="s">
        <v>665</v>
      </c>
      <c r="D480" s="17" t="s">
        <v>684</v>
      </c>
      <c r="E480" s="17" t="s">
        <v>685</v>
      </c>
      <c r="F480" s="17" t="s">
        <v>35</v>
      </c>
      <c r="G480" s="17" t="s">
        <v>45</v>
      </c>
      <c r="H480" s="17">
        <v>178358</v>
      </c>
      <c r="I480" s="17">
        <v>175818</v>
      </c>
      <c r="J480" s="17">
        <v>2540</v>
      </c>
      <c r="K480" s="17" t="s">
        <v>37</v>
      </c>
      <c r="L480" s="18">
        <v>177142.92</v>
      </c>
      <c r="M480" s="18">
        <v>13375.28</v>
      </c>
      <c r="N480" s="18">
        <v>7691.8</v>
      </c>
      <c r="O480" s="18">
        <v>198210</v>
      </c>
      <c r="P480" s="18">
        <v>15036.39</v>
      </c>
      <c r="Q480" s="18">
        <v>1744.61</v>
      </c>
      <c r="R480" s="18">
        <v>1143</v>
      </c>
      <c r="S480" s="18">
        <v>17924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192179.31</v>
      </c>
      <c r="Z480" s="18">
        <v>15119.89</v>
      </c>
      <c r="AA480" s="18">
        <v>8834.7999999999993</v>
      </c>
      <c r="AB480" s="18">
        <v>216134</v>
      </c>
      <c r="AC480" s="7"/>
    </row>
    <row r="481" spans="1:29" s="15" customFormat="1" x14ac:dyDescent="0.25">
      <c r="A481" s="17">
        <v>8</v>
      </c>
      <c r="B481" s="17" t="s">
        <v>664</v>
      </c>
      <c r="C481" s="17" t="s">
        <v>665</v>
      </c>
      <c r="D481" s="17" t="s">
        <v>686</v>
      </c>
      <c r="E481" s="17" t="s">
        <v>687</v>
      </c>
      <c r="F481" s="17" t="s">
        <v>35</v>
      </c>
      <c r="G481" s="17" t="s">
        <v>675</v>
      </c>
      <c r="H481" s="17">
        <v>289542</v>
      </c>
      <c r="I481" s="17">
        <v>283928</v>
      </c>
      <c r="J481" s="17">
        <v>5614</v>
      </c>
      <c r="K481" s="17" t="s">
        <v>37</v>
      </c>
      <c r="L481" s="18">
        <v>209247.6</v>
      </c>
      <c r="M481" s="18">
        <v>10069.700000000001</v>
      </c>
      <c r="N481" s="18">
        <v>6896.7</v>
      </c>
      <c r="O481" s="18">
        <v>226214</v>
      </c>
      <c r="P481" s="18">
        <v>32914.959999999999</v>
      </c>
      <c r="Q481" s="18">
        <v>2092.7399999999998</v>
      </c>
      <c r="R481" s="18">
        <v>2526.3000000000002</v>
      </c>
      <c r="S481" s="18">
        <v>37534</v>
      </c>
      <c r="T481" s="18">
        <v>320</v>
      </c>
      <c r="U481" s="18">
        <v>0</v>
      </c>
      <c r="V481" s="18">
        <v>0</v>
      </c>
      <c r="W481" s="18">
        <v>0</v>
      </c>
      <c r="X481" s="18"/>
      <c r="Y481" s="18">
        <v>242162.56</v>
      </c>
      <c r="Z481" s="18">
        <v>12162.44</v>
      </c>
      <c r="AA481" s="18">
        <v>9423</v>
      </c>
      <c r="AB481" s="18">
        <v>263748</v>
      </c>
      <c r="AC481" s="7"/>
    </row>
    <row r="482" spans="1:29" s="15" customFormat="1" x14ac:dyDescent="0.25">
      <c r="A482" s="17">
        <v>9</v>
      </c>
      <c r="B482" s="17" t="s">
        <v>683</v>
      </c>
      <c r="C482" s="17" t="s">
        <v>665</v>
      </c>
      <c r="D482" s="17" t="s">
        <v>688</v>
      </c>
      <c r="E482" s="17" t="s">
        <v>689</v>
      </c>
      <c r="F482" s="17" t="s">
        <v>35</v>
      </c>
      <c r="G482" s="17" t="s">
        <v>590</v>
      </c>
      <c r="H482" s="17">
        <v>34786</v>
      </c>
      <c r="I482" s="17">
        <v>34264</v>
      </c>
      <c r="J482" s="17">
        <v>522</v>
      </c>
      <c r="K482" s="17" t="s">
        <v>37</v>
      </c>
      <c r="L482" s="18">
        <v>85688.67</v>
      </c>
      <c r="M482" s="18">
        <v>12076.46</v>
      </c>
      <c r="N482" s="18">
        <v>5573.87</v>
      </c>
      <c r="O482" s="18">
        <v>103339</v>
      </c>
      <c r="P482" s="18">
        <v>3436.48</v>
      </c>
      <c r="Q482" s="18">
        <v>894.62</v>
      </c>
      <c r="R482" s="18">
        <v>234.9</v>
      </c>
      <c r="S482" s="18">
        <v>4566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89125.15</v>
      </c>
      <c r="Z482" s="18">
        <v>12971.08</v>
      </c>
      <c r="AA482" s="18">
        <v>5808.77</v>
      </c>
      <c r="AB482" s="18">
        <v>107905</v>
      </c>
      <c r="AC482" s="7"/>
    </row>
    <row r="483" spans="1:29" s="15" customFormat="1" x14ac:dyDescent="0.25">
      <c r="A483" s="17">
        <v>10</v>
      </c>
      <c r="B483" s="17" t="s">
        <v>683</v>
      </c>
      <c r="C483" s="17" t="s">
        <v>665</v>
      </c>
      <c r="D483" s="17" t="s">
        <v>690</v>
      </c>
      <c r="E483" s="17" t="s">
        <v>691</v>
      </c>
      <c r="F483" s="17" t="s">
        <v>35</v>
      </c>
      <c r="G483" s="17" t="s">
        <v>264</v>
      </c>
      <c r="H483" s="17">
        <v>4190</v>
      </c>
      <c r="I483" s="17">
        <v>4190</v>
      </c>
      <c r="J483" s="17">
        <v>0</v>
      </c>
      <c r="K483" s="17" t="s">
        <v>37</v>
      </c>
      <c r="L483" s="18">
        <v>34906.269999999997</v>
      </c>
      <c r="M483" s="18">
        <v>5880.1</v>
      </c>
      <c r="N483" s="18">
        <v>1288.6300000000001</v>
      </c>
      <c r="O483" s="18">
        <v>42075</v>
      </c>
      <c r="P483" s="18">
        <v>824.9</v>
      </c>
      <c r="Q483" s="18">
        <v>358.1</v>
      </c>
      <c r="R483" s="18">
        <v>0</v>
      </c>
      <c r="S483" s="18">
        <v>1183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35731.17</v>
      </c>
      <c r="Z483" s="18">
        <v>6238.2</v>
      </c>
      <c r="AA483" s="18">
        <v>1288.6300000000001</v>
      </c>
      <c r="AB483" s="18">
        <v>43258</v>
      </c>
      <c r="AC483" s="7"/>
    </row>
    <row r="484" spans="1:29" s="15" customFormat="1" x14ac:dyDescent="0.25">
      <c r="A484" s="17">
        <v>11</v>
      </c>
      <c r="B484" s="17" t="s">
        <v>664</v>
      </c>
      <c r="C484" s="17" t="s">
        <v>665</v>
      </c>
      <c r="D484" s="17" t="s">
        <v>692</v>
      </c>
      <c r="E484" s="17" t="s">
        <v>693</v>
      </c>
      <c r="F484" s="17" t="s">
        <v>35</v>
      </c>
      <c r="G484" s="17" t="s">
        <v>264</v>
      </c>
      <c r="H484" s="17">
        <v>7198</v>
      </c>
      <c r="I484" s="17">
        <v>7010</v>
      </c>
      <c r="J484" s="17">
        <v>188</v>
      </c>
      <c r="K484" s="17" t="s">
        <v>37</v>
      </c>
      <c r="L484" s="18">
        <v>41538.58</v>
      </c>
      <c r="M484" s="18">
        <v>5853.55</v>
      </c>
      <c r="N484" s="18">
        <v>1875.87</v>
      </c>
      <c r="O484" s="18">
        <v>49268</v>
      </c>
      <c r="P484" s="18">
        <v>1864.9</v>
      </c>
      <c r="Q484" s="18">
        <v>426.5</v>
      </c>
      <c r="R484" s="18">
        <v>84.6</v>
      </c>
      <c r="S484" s="18">
        <v>2376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43403.48</v>
      </c>
      <c r="Z484" s="18">
        <v>6280.05</v>
      </c>
      <c r="AA484" s="18">
        <v>1960.47</v>
      </c>
      <c r="AB484" s="18">
        <v>51644</v>
      </c>
      <c r="AC484" s="7"/>
    </row>
    <row r="485" spans="1:29" s="15" customFormat="1" x14ac:dyDescent="0.25">
      <c r="A485" s="17">
        <v>12</v>
      </c>
      <c r="B485" s="17" t="s">
        <v>672</v>
      </c>
      <c r="C485" s="17" t="s">
        <v>665</v>
      </c>
      <c r="D485" s="17" t="s">
        <v>694</v>
      </c>
      <c r="E485" s="17" t="s">
        <v>695</v>
      </c>
      <c r="F485" s="17" t="s">
        <v>35</v>
      </c>
      <c r="G485" s="17" t="s">
        <v>610</v>
      </c>
      <c r="H485" s="17">
        <v>4310</v>
      </c>
      <c r="I485" s="17">
        <v>4310</v>
      </c>
      <c r="J485" s="17">
        <v>0</v>
      </c>
      <c r="K485" s="17" t="s">
        <v>37</v>
      </c>
      <c r="L485" s="18">
        <v>26212.69</v>
      </c>
      <c r="M485" s="18">
        <v>3895.44</v>
      </c>
      <c r="N485" s="18">
        <v>544.87</v>
      </c>
      <c r="O485" s="18">
        <v>30653</v>
      </c>
      <c r="P485" s="18">
        <v>852.4</v>
      </c>
      <c r="Q485" s="18">
        <v>263.60000000000002</v>
      </c>
      <c r="R485" s="18">
        <v>0</v>
      </c>
      <c r="S485" s="18">
        <v>1116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27065.09</v>
      </c>
      <c r="Z485" s="18">
        <v>4159.04</v>
      </c>
      <c r="AA485" s="18">
        <v>544.87</v>
      </c>
      <c r="AB485" s="18">
        <v>31769</v>
      </c>
      <c r="AC485" s="7"/>
    </row>
    <row r="486" spans="1:29" s="15" customFormat="1" x14ac:dyDescent="0.25">
      <c r="A486" s="17">
        <v>13</v>
      </c>
      <c r="B486" s="17" t="s">
        <v>696</v>
      </c>
      <c r="C486" s="17" t="s">
        <v>665</v>
      </c>
      <c r="D486" s="17" t="s">
        <v>697</v>
      </c>
      <c r="E486" s="17" t="s">
        <v>698</v>
      </c>
      <c r="F486" s="17" t="s">
        <v>35</v>
      </c>
      <c r="G486" s="17" t="s">
        <v>699</v>
      </c>
      <c r="H486" s="17">
        <v>738</v>
      </c>
      <c r="I486" s="17">
        <v>738</v>
      </c>
      <c r="J486" s="17">
        <v>0</v>
      </c>
      <c r="K486" s="17" t="s">
        <v>37</v>
      </c>
      <c r="L486" s="18">
        <v>7696.75</v>
      </c>
      <c r="M486" s="18">
        <v>1042.07</v>
      </c>
      <c r="N486" s="18">
        <v>184.18</v>
      </c>
      <c r="O486" s="18">
        <v>8923</v>
      </c>
      <c r="P486" s="18">
        <v>220.22</v>
      </c>
      <c r="Q486" s="18">
        <v>77.78</v>
      </c>
      <c r="R486" s="18">
        <v>0</v>
      </c>
      <c r="S486" s="18">
        <v>298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7916.97</v>
      </c>
      <c r="Z486" s="18">
        <v>1119.8499999999999</v>
      </c>
      <c r="AA486" s="18">
        <v>184.18</v>
      </c>
      <c r="AB486" s="18">
        <v>9221</v>
      </c>
      <c r="AC486" s="7"/>
    </row>
    <row r="487" spans="1:29" s="22" customFormat="1" x14ac:dyDescent="0.25">
      <c r="A487" s="19"/>
      <c r="B487" s="19"/>
      <c r="C487" s="10" t="s">
        <v>71</v>
      </c>
      <c r="D487" s="19"/>
      <c r="E487" s="19"/>
      <c r="F487" s="19"/>
      <c r="G487" s="19"/>
      <c r="H487" s="19"/>
      <c r="I487" s="19"/>
      <c r="J487" s="19">
        <f>SUM(J474:J486)</f>
        <v>26283</v>
      </c>
      <c r="K487" s="19"/>
      <c r="L487" s="19">
        <f>SUM(L474:L486)</f>
        <v>1331677.78</v>
      </c>
      <c r="M487" s="19">
        <v>96863.380000000019</v>
      </c>
      <c r="N487" s="19">
        <v>65343.840000000004</v>
      </c>
      <c r="O487" s="19">
        <f t="shared" ref="O487:AB487" si="90">SUM(O474:O486)</f>
        <v>1493885</v>
      </c>
      <c r="P487" s="19">
        <f t="shared" si="90"/>
        <v>158764.59</v>
      </c>
      <c r="Q487" s="19">
        <f t="shared" si="90"/>
        <v>13379.060000000001</v>
      </c>
      <c r="R487" s="19">
        <f t="shared" si="90"/>
        <v>11827.349999999999</v>
      </c>
      <c r="S487" s="19">
        <f t="shared" si="90"/>
        <v>183971</v>
      </c>
      <c r="T487" s="19">
        <f t="shared" si="90"/>
        <v>320</v>
      </c>
      <c r="U487" s="19">
        <f t="shared" si="90"/>
        <v>0</v>
      </c>
      <c r="V487" s="19">
        <f t="shared" si="90"/>
        <v>0</v>
      </c>
      <c r="W487" s="19">
        <f t="shared" si="90"/>
        <v>0</v>
      </c>
      <c r="X487" s="19">
        <f t="shared" si="90"/>
        <v>0</v>
      </c>
      <c r="Y487" s="19">
        <f t="shared" si="90"/>
        <v>1490442.3699999999</v>
      </c>
      <c r="Z487" s="19">
        <f t="shared" si="90"/>
        <v>110242.44</v>
      </c>
      <c r="AA487" s="19">
        <f t="shared" si="90"/>
        <v>77171.19</v>
      </c>
      <c r="AB487" s="19">
        <f t="shared" si="90"/>
        <v>1677856</v>
      </c>
      <c r="AC487" s="7"/>
    </row>
    <row r="488" spans="1:29" s="15" customFormat="1" x14ac:dyDescent="0.25">
      <c r="A488" s="17">
        <v>1</v>
      </c>
      <c r="B488" s="17" t="s">
        <v>700</v>
      </c>
      <c r="C488" s="17" t="s">
        <v>665</v>
      </c>
      <c r="D488" s="17" t="s">
        <v>701</v>
      </c>
      <c r="E488" s="17" t="s">
        <v>702</v>
      </c>
      <c r="F488" s="17" t="s">
        <v>75</v>
      </c>
      <c r="G488" s="17" t="s">
        <v>76</v>
      </c>
      <c r="H488" s="17">
        <v>10496</v>
      </c>
      <c r="I488" s="17">
        <v>10238</v>
      </c>
      <c r="J488" s="17">
        <v>258</v>
      </c>
      <c r="K488" s="17" t="s">
        <v>37</v>
      </c>
      <c r="L488" s="18">
        <v>55267.73</v>
      </c>
      <c r="M488" s="18">
        <v>8134.58</v>
      </c>
      <c r="N488" s="18">
        <v>4128.6899999999996</v>
      </c>
      <c r="O488" s="18">
        <v>67531</v>
      </c>
      <c r="P488" s="18">
        <v>2227.08</v>
      </c>
      <c r="Q488" s="18">
        <v>583.51</v>
      </c>
      <c r="R488" s="18">
        <v>154.41</v>
      </c>
      <c r="S488" s="18">
        <v>2965</v>
      </c>
      <c r="T488" s="18">
        <v>530</v>
      </c>
      <c r="U488" s="18">
        <v>0</v>
      </c>
      <c r="V488" s="18">
        <v>0</v>
      </c>
      <c r="W488" s="18">
        <v>0</v>
      </c>
      <c r="X488" s="18"/>
      <c r="Y488" s="18">
        <v>57494.81</v>
      </c>
      <c r="Z488" s="18">
        <v>8718.09</v>
      </c>
      <c r="AA488" s="18">
        <v>4283.1000000000004</v>
      </c>
      <c r="AB488" s="18">
        <v>70496</v>
      </c>
      <c r="AC488" s="7"/>
    </row>
    <row r="489" spans="1:29" s="15" customFormat="1" x14ac:dyDescent="0.25">
      <c r="A489" s="17">
        <v>2</v>
      </c>
      <c r="B489" s="17" t="s">
        <v>700</v>
      </c>
      <c r="C489" s="17" t="s">
        <v>665</v>
      </c>
      <c r="D489" s="17" t="s">
        <v>703</v>
      </c>
      <c r="E489" s="17" t="s">
        <v>704</v>
      </c>
      <c r="F489" s="17" t="s">
        <v>75</v>
      </c>
      <c r="G489" s="17" t="s">
        <v>76</v>
      </c>
      <c r="H489" s="17">
        <v>0</v>
      </c>
      <c r="I489" s="17">
        <v>0</v>
      </c>
      <c r="J489" s="17">
        <v>248</v>
      </c>
      <c r="K489" s="17" t="s">
        <v>1090</v>
      </c>
      <c r="L489" s="18">
        <v>66851.33</v>
      </c>
      <c r="M489" s="18">
        <v>9600.39</v>
      </c>
      <c r="N489" s="18">
        <v>5106.28</v>
      </c>
      <c r="O489" s="18">
        <v>81558</v>
      </c>
      <c r="P489" s="18">
        <v>2186.89</v>
      </c>
      <c r="Q489" s="18">
        <v>708.68</v>
      </c>
      <c r="R489" s="18">
        <v>148.43</v>
      </c>
      <c r="S489" s="18">
        <v>3044</v>
      </c>
      <c r="T489" s="18">
        <v>1430</v>
      </c>
      <c r="U489" s="18">
        <v>0</v>
      </c>
      <c r="V489" s="18">
        <v>0</v>
      </c>
      <c r="W489" s="18">
        <v>0</v>
      </c>
      <c r="X489" s="18"/>
      <c r="Y489" s="18">
        <v>69038.22</v>
      </c>
      <c r="Z489" s="18">
        <v>10309.07</v>
      </c>
      <c r="AA489" s="18">
        <v>5254.71</v>
      </c>
      <c r="AB489" s="18">
        <v>84602</v>
      </c>
      <c r="AC489" s="7"/>
    </row>
    <row r="490" spans="1:29" s="15" customFormat="1" x14ac:dyDescent="0.25">
      <c r="A490" s="17">
        <v>3</v>
      </c>
      <c r="B490" s="17" t="s">
        <v>669</v>
      </c>
      <c r="C490" s="17" t="s">
        <v>665</v>
      </c>
      <c r="D490" s="17" t="s">
        <v>705</v>
      </c>
      <c r="E490" s="17" t="s">
        <v>706</v>
      </c>
      <c r="F490" s="17" t="s">
        <v>75</v>
      </c>
      <c r="G490" s="17" t="s">
        <v>76</v>
      </c>
      <c r="H490" s="17">
        <v>8952</v>
      </c>
      <c r="I490" s="17">
        <v>8952</v>
      </c>
      <c r="J490" s="17">
        <v>0</v>
      </c>
      <c r="K490" s="17" t="s">
        <v>37</v>
      </c>
      <c r="L490" s="18">
        <v>47129.72</v>
      </c>
      <c r="M490" s="18">
        <v>6722.5</v>
      </c>
      <c r="N490" s="18">
        <v>3644.78</v>
      </c>
      <c r="O490" s="18">
        <v>57497</v>
      </c>
      <c r="P490" s="18">
        <v>312.70999999999998</v>
      </c>
      <c r="Q490" s="18">
        <v>506.29</v>
      </c>
      <c r="R490" s="18">
        <v>0</v>
      </c>
      <c r="S490" s="18">
        <v>819</v>
      </c>
      <c r="T490" s="18">
        <v>3530</v>
      </c>
      <c r="U490" s="18">
        <v>0</v>
      </c>
      <c r="V490" s="18">
        <v>0</v>
      </c>
      <c r="W490" s="18">
        <v>0</v>
      </c>
      <c r="X490" s="18"/>
      <c r="Y490" s="18">
        <v>47442.43</v>
      </c>
      <c r="Z490" s="18">
        <v>7228.79</v>
      </c>
      <c r="AA490" s="18">
        <v>3644.78</v>
      </c>
      <c r="AB490" s="18">
        <v>58316</v>
      </c>
      <c r="AC490" s="7"/>
    </row>
    <row r="491" spans="1:29" s="15" customFormat="1" x14ac:dyDescent="0.25">
      <c r="A491" s="17">
        <v>4</v>
      </c>
      <c r="B491" s="17" t="s">
        <v>700</v>
      </c>
      <c r="C491" s="17" t="s">
        <v>665</v>
      </c>
      <c r="D491" s="17" t="s">
        <v>707</v>
      </c>
      <c r="E491" s="17" t="s">
        <v>708</v>
      </c>
      <c r="F491" s="17" t="s">
        <v>75</v>
      </c>
      <c r="G491" s="17" t="s">
        <v>76</v>
      </c>
      <c r="H491" s="17">
        <v>5325</v>
      </c>
      <c r="I491" s="17">
        <v>5197</v>
      </c>
      <c r="J491" s="17">
        <v>128</v>
      </c>
      <c r="K491" s="17" t="s">
        <v>37</v>
      </c>
      <c r="L491" s="18">
        <v>26816.76</v>
      </c>
      <c r="M491" s="18">
        <v>3707.8</v>
      </c>
      <c r="N491" s="18">
        <v>1787.44</v>
      </c>
      <c r="O491" s="18">
        <v>32312</v>
      </c>
      <c r="P491" s="18">
        <v>1200.6199999999999</v>
      </c>
      <c r="Q491" s="18">
        <v>280.77</v>
      </c>
      <c r="R491" s="18">
        <v>76.61</v>
      </c>
      <c r="S491" s="18">
        <v>1558</v>
      </c>
      <c r="T491" s="18">
        <v>250</v>
      </c>
      <c r="U491" s="18">
        <v>0</v>
      </c>
      <c r="V491" s="18">
        <v>0</v>
      </c>
      <c r="W491" s="18">
        <v>0</v>
      </c>
      <c r="X491" s="18"/>
      <c r="Y491" s="18">
        <v>28017.38</v>
      </c>
      <c r="Z491" s="18">
        <v>3988.57</v>
      </c>
      <c r="AA491" s="18">
        <v>1864.05</v>
      </c>
      <c r="AB491" s="18">
        <v>33870</v>
      </c>
      <c r="AC491" s="7"/>
    </row>
    <row r="492" spans="1:29" s="15" customFormat="1" x14ac:dyDescent="0.25">
      <c r="A492" s="17">
        <v>5</v>
      </c>
      <c r="B492" s="17" t="s">
        <v>700</v>
      </c>
      <c r="C492" s="17" t="s">
        <v>665</v>
      </c>
      <c r="D492" s="17" t="s">
        <v>709</v>
      </c>
      <c r="E492" s="17" t="s">
        <v>710</v>
      </c>
      <c r="F492" s="17" t="s">
        <v>75</v>
      </c>
      <c r="G492" s="17" t="s">
        <v>76</v>
      </c>
      <c r="H492" s="17">
        <v>4133</v>
      </c>
      <c r="I492" s="17">
        <v>4061</v>
      </c>
      <c r="J492" s="17">
        <v>72</v>
      </c>
      <c r="K492" s="17" t="s">
        <v>37</v>
      </c>
      <c r="L492" s="18">
        <v>20620.45</v>
      </c>
      <c r="M492" s="18">
        <v>2689.41</v>
      </c>
      <c r="N492" s="18">
        <v>1221.1400000000001</v>
      </c>
      <c r="O492" s="18">
        <v>24531</v>
      </c>
      <c r="P492" s="18">
        <v>797.73</v>
      </c>
      <c r="Q492" s="18">
        <v>209.18</v>
      </c>
      <c r="R492" s="18">
        <v>43.09</v>
      </c>
      <c r="S492" s="18">
        <v>1050</v>
      </c>
      <c r="T492" s="18">
        <v>190</v>
      </c>
      <c r="U492" s="18">
        <v>0</v>
      </c>
      <c r="V492" s="18">
        <v>0</v>
      </c>
      <c r="W492" s="18">
        <v>0</v>
      </c>
      <c r="X492" s="18"/>
      <c r="Y492" s="18">
        <v>21418.18</v>
      </c>
      <c r="Z492" s="18">
        <v>2898.59</v>
      </c>
      <c r="AA492" s="18">
        <v>1264.23</v>
      </c>
      <c r="AB492" s="18">
        <v>25581</v>
      </c>
      <c r="AC492" s="7"/>
    </row>
    <row r="493" spans="1:29" s="15" customFormat="1" x14ac:dyDescent="0.25">
      <c r="A493" s="17">
        <v>6</v>
      </c>
      <c r="B493" s="17" t="s">
        <v>664</v>
      </c>
      <c r="C493" s="17" t="s">
        <v>665</v>
      </c>
      <c r="D493" s="17" t="s">
        <v>711</v>
      </c>
      <c r="E493" s="17" t="s">
        <v>712</v>
      </c>
      <c r="F493" s="17" t="s">
        <v>75</v>
      </c>
      <c r="G493" s="17" t="s">
        <v>76</v>
      </c>
      <c r="H493" s="17">
        <v>10248</v>
      </c>
      <c r="I493" s="17">
        <v>9958</v>
      </c>
      <c r="J493" s="17">
        <v>290</v>
      </c>
      <c r="K493" s="17" t="s">
        <v>37</v>
      </c>
      <c r="L493" s="18">
        <v>73151.600000000006</v>
      </c>
      <c r="M493" s="18">
        <v>10231.92</v>
      </c>
      <c r="N493" s="18">
        <v>5971.48</v>
      </c>
      <c r="O493" s="18">
        <v>89355</v>
      </c>
      <c r="P493" s="18">
        <v>2363.5500000000002</v>
      </c>
      <c r="Q493" s="18">
        <v>778.88</v>
      </c>
      <c r="R493" s="18">
        <v>173.57</v>
      </c>
      <c r="S493" s="18">
        <v>3316</v>
      </c>
      <c r="T493" s="18">
        <v>2730</v>
      </c>
      <c r="U493" s="18">
        <v>0</v>
      </c>
      <c r="V493" s="18">
        <v>0</v>
      </c>
      <c r="W493" s="18">
        <v>0</v>
      </c>
      <c r="X493" s="18"/>
      <c r="Y493" s="18">
        <v>75515.149999999994</v>
      </c>
      <c r="Z493" s="18">
        <v>11010.8</v>
      </c>
      <c r="AA493" s="18">
        <v>6145.05</v>
      </c>
      <c r="AB493" s="18">
        <v>92671</v>
      </c>
      <c r="AC493" s="7"/>
    </row>
    <row r="494" spans="1:29" s="15" customFormat="1" x14ac:dyDescent="0.25">
      <c r="A494" s="17">
        <v>7</v>
      </c>
      <c r="B494" s="17" t="s">
        <v>700</v>
      </c>
      <c r="C494" s="17" t="s">
        <v>665</v>
      </c>
      <c r="D494" s="17" t="s">
        <v>713</v>
      </c>
      <c r="E494" s="17" t="s">
        <v>714</v>
      </c>
      <c r="F494" s="17" t="s">
        <v>75</v>
      </c>
      <c r="G494" s="17" t="s">
        <v>76</v>
      </c>
      <c r="H494" s="17">
        <v>3771</v>
      </c>
      <c r="I494" s="17">
        <v>3731</v>
      </c>
      <c r="J494" s="17">
        <v>40</v>
      </c>
      <c r="K494" s="17" t="s">
        <v>37</v>
      </c>
      <c r="L494" s="18">
        <v>16735.330000000002</v>
      </c>
      <c r="M494" s="18">
        <v>2072.64</v>
      </c>
      <c r="N494" s="18">
        <v>597.03</v>
      </c>
      <c r="O494" s="18">
        <v>19405</v>
      </c>
      <c r="P494" s="18">
        <v>693.82</v>
      </c>
      <c r="Q494" s="18">
        <v>166.24</v>
      </c>
      <c r="R494" s="18">
        <v>23.94</v>
      </c>
      <c r="S494" s="18">
        <v>884</v>
      </c>
      <c r="T494" s="18">
        <v>10</v>
      </c>
      <c r="U494" s="18">
        <v>0</v>
      </c>
      <c r="V494" s="18">
        <v>0</v>
      </c>
      <c r="W494" s="18">
        <v>0</v>
      </c>
      <c r="X494" s="18"/>
      <c r="Y494" s="18">
        <v>17429.150000000001</v>
      </c>
      <c r="Z494" s="18">
        <v>2238.88</v>
      </c>
      <c r="AA494" s="18">
        <v>620.97</v>
      </c>
      <c r="AB494" s="18">
        <v>20289</v>
      </c>
      <c r="AC494" s="7"/>
    </row>
    <row r="495" spans="1:29" s="15" customFormat="1" x14ac:dyDescent="0.25">
      <c r="A495" s="17">
        <v>8</v>
      </c>
      <c r="B495" s="17" t="s">
        <v>683</v>
      </c>
      <c r="C495" s="17" t="s">
        <v>665</v>
      </c>
      <c r="D495" s="17" t="s">
        <v>715</v>
      </c>
      <c r="E495" s="17" t="s">
        <v>716</v>
      </c>
      <c r="F495" s="17" t="s">
        <v>75</v>
      </c>
      <c r="G495" s="17" t="s">
        <v>76</v>
      </c>
      <c r="H495" s="17">
        <v>5704</v>
      </c>
      <c r="I495" s="17">
        <v>5615</v>
      </c>
      <c r="J495" s="17">
        <v>89</v>
      </c>
      <c r="K495" s="17" t="s">
        <v>37</v>
      </c>
      <c r="L495" s="18">
        <v>29398.99</v>
      </c>
      <c r="M495" s="18">
        <v>3950.87</v>
      </c>
      <c r="N495" s="18">
        <v>1459.14</v>
      </c>
      <c r="O495" s="18">
        <v>34809</v>
      </c>
      <c r="P495" s="18">
        <v>1170.5999999999999</v>
      </c>
      <c r="Q495" s="18">
        <v>303.13</v>
      </c>
      <c r="R495" s="18">
        <v>53.27</v>
      </c>
      <c r="S495" s="18">
        <v>1527</v>
      </c>
      <c r="T495" s="18">
        <v>420</v>
      </c>
      <c r="U495" s="18">
        <v>0</v>
      </c>
      <c r="V495" s="18">
        <v>0</v>
      </c>
      <c r="W495" s="18">
        <v>0</v>
      </c>
      <c r="X495" s="18"/>
      <c r="Y495" s="18">
        <v>30569.59</v>
      </c>
      <c r="Z495" s="18">
        <v>4254</v>
      </c>
      <c r="AA495" s="18">
        <v>1512.41</v>
      </c>
      <c r="AB495" s="18">
        <v>36336</v>
      </c>
      <c r="AC495" s="7"/>
    </row>
    <row r="496" spans="1:29" s="15" customFormat="1" x14ac:dyDescent="0.25">
      <c r="A496" s="17">
        <v>9</v>
      </c>
      <c r="B496" s="17" t="s">
        <v>700</v>
      </c>
      <c r="C496" s="17" t="s">
        <v>665</v>
      </c>
      <c r="D496" s="17" t="s">
        <v>717</v>
      </c>
      <c r="E496" s="17" t="s">
        <v>718</v>
      </c>
      <c r="F496" s="17" t="s">
        <v>75</v>
      </c>
      <c r="G496" s="17" t="s">
        <v>76</v>
      </c>
      <c r="H496" s="17">
        <v>12406</v>
      </c>
      <c r="I496" s="17">
        <v>12356</v>
      </c>
      <c r="J496" s="17">
        <v>50</v>
      </c>
      <c r="K496" s="17" t="s">
        <v>37</v>
      </c>
      <c r="L496" s="18">
        <v>22779.67</v>
      </c>
      <c r="M496" s="18">
        <v>3072.47</v>
      </c>
      <c r="N496" s="18">
        <v>1421.86</v>
      </c>
      <c r="O496" s="18">
        <v>27274</v>
      </c>
      <c r="P496" s="18">
        <v>640.08000000000004</v>
      </c>
      <c r="Q496" s="18">
        <v>235</v>
      </c>
      <c r="R496" s="18">
        <v>29.92</v>
      </c>
      <c r="S496" s="18">
        <v>905</v>
      </c>
      <c r="T496" s="18">
        <v>260</v>
      </c>
      <c r="U496" s="18">
        <v>0</v>
      </c>
      <c r="V496" s="18">
        <v>0</v>
      </c>
      <c r="W496" s="18">
        <v>0</v>
      </c>
      <c r="X496" s="18"/>
      <c r="Y496" s="18">
        <v>23419.75</v>
      </c>
      <c r="Z496" s="18">
        <v>3307.47</v>
      </c>
      <c r="AA496" s="18">
        <v>1451.78</v>
      </c>
      <c r="AB496" s="18">
        <v>28179</v>
      </c>
      <c r="AC496" s="7"/>
    </row>
    <row r="497" spans="1:31" s="15" customFormat="1" x14ac:dyDescent="0.25">
      <c r="A497" s="17">
        <v>10</v>
      </c>
      <c r="B497" s="17" t="s">
        <v>669</v>
      </c>
      <c r="C497" s="17" t="s">
        <v>665</v>
      </c>
      <c r="D497" s="17" t="s">
        <v>719</v>
      </c>
      <c r="E497" s="17" t="s">
        <v>720</v>
      </c>
      <c r="F497" s="17" t="s">
        <v>75</v>
      </c>
      <c r="G497" s="17" t="s">
        <v>76</v>
      </c>
      <c r="H497" s="17">
        <v>26210</v>
      </c>
      <c r="I497" s="17">
        <v>26003</v>
      </c>
      <c r="J497" s="17">
        <v>207</v>
      </c>
      <c r="K497" s="17" t="s">
        <v>37</v>
      </c>
      <c r="L497" s="18">
        <v>35581.57</v>
      </c>
      <c r="M497" s="18">
        <v>4923.67</v>
      </c>
      <c r="N497" s="18">
        <v>2578.7600000000002</v>
      </c>
      <c r="O497" s="18">
        <v>43084</v>
      </c>
      <c r="P497" s="18">
        <v>1767.4</v>
      </c>
      <c r="Q497" s="18">
        <v>372.71</v>
      </c>
      <c r="R497" s="18">
        <v>123.89</v>
      </c>
      <c r="S497" s="18">
        <v>2264</v>
      </c>
      <c r="T497" s="18">
        <v>270</v>
      </c>
      <c r="U497" s="18">
        <v>0</v>
      </c>
      <c r="V497" s="18">
        <v>0</v>
      </c>
      <c r="W497" s="18">
        <v>0</v>
      </c>
      <c r="X497" s="18"/>
      <c r="Y497" s="18">
        <v>37348.97</v>
      </c>
      <c r="Z497" s="18">
        <v>5296.38</v>
      </c>
      <c r="AA497" s="18">
        <v>2702.65</v>
      </c>
      <c r="AB497" s="18">
        <v>45348</v>
      </c>
      <c r="AC497" s="7"/>
    </row>
    <row r="498" spans="1:31" s="15" customFormat="1" x14ac:dyDescent="0.25">
      <c r="A498" s="17">
        <v>11</v>
      </c>
      <c r="B498" s="17" t="s">
        <v>664</v>
      </c>
      <c r="C498" s="17" t="s">
        <v>665</v>
      </c>
      <c r="D498" s="17" t="s">
        <v>721</v>
      </c>
      <c r="E498" s="17" t="s">
        <v>722</v>
      </c>
      <c r="F498" s="17" t="s">
        <v>75</v>
      </c>
      <c r="G498" s="17" t="s">
        <v>76</v>
      </c>
      <c r="H498" s="17">
        <v>3230</v>
      </c>
      <c r="I498" s="17">
        <v>3093</v>
      </c>
      <c r="J498" s="17">
        <v>137</v>
      </c>
      <c r="K498" s="17" t="s">
        <v>37</v>
      </c>
      <c r="L498" s="18">
        <v>29361.99</v>
      </c>
      <c r="M498" s="18">
        <v>3907.81</v>
      </c>
      <c r="N498" s="18">
        <v>1946.2</v>
      </c>
      <c r="O498" s="18">
        <v>35216</v>
      </c>
      <c r="P498" s="18">
        <v>1296.28</v>
      </c>
      <c r="Q498" s="18">
        <v>306.73</v>
      </c>
      <c r="R498" s="18">
        <v>81.99</v>
      </c>
      <c r="S498" s="18">
        <v>1685</v>
      </c>
      <c r="T498" s="18">
        <v>440</v>
      </c>
      <c r="U498" s="18">
        <v>0</v>
      </c>
      <c r="V498" s="18">
        <v>0</v>
      </c>
      <c r="W498" s="18">
        <v>0</v>
      </c>
      <c r="X498" s="18"/>
      <c r="Y498" s="18">
        <v>30658.27</v>
      </c>
      <c r="Z498" s="18">
        <v>4214.54</v>
      </c>
      <c r="AA498" s="18">
        <v>2028.19</v>
      </c>
      <c r="AB498" s="18">
        <v>36901</v>
      </c>
      <c r="AC498" s="7"/>
    </row>
    <row r="499" spans="1:31" s="15" customFormat="1" x14ac:dyDescent="0.25">
      <c r="A499" s="17">
        <v>12</v>
      </c>
      <c r="B499" s="17" t="s">
        <v>700</v>
      </c>
      <c r="C499" s="17" t="s">
        <v>665</v>
      </c>
      <c r="D499" s="17" t="s">
        <v>723</v>
      </c>
      <c r="E499" s="17" t="s">
        <v>724</v>
      </c>
      <c r="F499" s="17" t="s">
        <v>75</v>
      </c>
      <c r="G499" s="17" t="s">
        <v>76</v>
      </c>
      <c r="H499" s="17">
        <v>7648</v>
      </c>
      <c r="I499" s="17">
        <v>7648</v>
      </c>
      <c r="J499" s="17">
        <v>68</v>
      </c>
      <c r="K499" s="17" t="s">
        <v>769</v>
      </c>
      <c r="L499" s="18">
        <v>23388.52</v>
      </c>
      <c r="M499" s="18">
        <v>3430.71</v>
      </c>
      <c r="N499" s="18">
        <v>1482.77</v>
      </c>
      <c r="O499" s="18">
        <v>28302</v>
      </c>
      <c r="P499" s="18">
        <v>769.37</v>
      </c>
      <c r="Q499" s="18">
        <v>244.93</v>
      </c>
      <c r="R499" s="18">
        <v>40.700000000000003</v>
      </c>
      <c r="S499" s="18">
        <v>1055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24157.89</v>
      </c>
      <c r="Z499" s="18">
        <v>3675.64</v>
      </c>
      <c r="AA499" s="18">
        <v>1523.47</v>
      </c>
      <c r="AB499" s="18">
        <v>29357</v>
      </c>
      <c r="AC499" s="7"/>
    </row>
    <row r="500" spans="1:31" s="15" customFormat="1" x14ac:dyDescent="0.25">
      <c r="A500" s="17">
        <v>13</v>
      </c>
      <c r="B500" s="17" t="s">
        <v>700</v>
      </c>
      <c r="C500" s="17" t="s">
        <v>665</v>
      </c>
      <c r="D500" s="17" t="s">
        <v>725</v>
      </c>
      <c r="E500" s="17" t="s">
        <v>726</v>
      </c>
      <c r="F500" s="17" t="s">
        <v>75</v>
      </c>
      <c r="G500" s="17" t="s">
        <v>727</v>
      </c>
      <c r="H500" s="17">
        <v>0</v>
      </c>
      <c r="I500" s="17">
        <v>0</v>
      </c>
      <c r="J500" s="17">
        <v>337</v>
      </c>
      <c r="K500" s="17" t="s">
        <v>107</v>
      </c>
      <c r="L500" s="18">
        <v>66096.13</v>
      </c>
      <c r="M500" s="18">
        <v>9004.5400000000009</v>
      </c>
      <c r="N500" s="18">
        <v>5664.33</v>
      </c>
      <c r="O500" s="18">
        <v>80765</v>
      </c>
      <c r="P500" s="18">
        <v>2544.52</v>
      </c>
      <c r="Q500" s="18">
        <v>704.79</v>
      </c>
      <c r="R500" s="18">
        <v>201.69</v>
      </c>
      <c r="S500" s="18">
        <v>3451</v>
      </c>
      <c r="T500" s="18">
        <v>0</v>
      </c>
      <c r="U500" s="18">
        <v>0</v>
      </c>
      <c r="V500" s="18">
        <v>0</v>
      </c>
      <c r="W500" s="18">
        <v>0</v>
      </c>
      <c r="X500" s="18"/>
      <c r="Y500" s="18">
        <v>68640.649999999994</v>
      </c>
      <c r="Z500" s="18">
        <v>9709.33</v>
      </c>
      <c r="AA500" s="18">
        <v>5866.02</v>
      </c>
      <c r="AB500" s="18">
        <v>84216</v>
      </c>
      <c r="AC500" s="7"/>
    </row>
    <row r="501" spans="1:31" s="15" customFormat="1" x14ac:dyDescent="0.25">
      <c r="A501" s="17">
        <v>14</v>
      </c>
      <c r="B501" s="17" t="s">
        <v>669</v>
      </c>
      <c r="C501" s="17" t="s">
        <v>665</v>
      </c>
      <c r="D501" s="17" t="s">
        <v>728</v>
      </c>
      <c r="E501" s="17" t="s">
        <v>729</v>
      </c>
      <c r="F501" s="17" t="s">
        <v>75</v>
      </c>
      <c r="G501" s="17" t="s">
        <v>730</v>
      </c>
      <c r="H501" s="17">
        <v>0</v>
      </c>
      <c r="I501" s="17">
        <v>0</v>
      </c>
      <c r="J501" s="17">
        <v>78</v>
      </c>
      <c r="K501" s="17" t="s">
        <v>107</v>
      </c>
      <c r="L501" s="18">
        <v>58296.13</v>
      </c>
      <c r="M501" s="18">
        <v>8749.41</v>
      </c>
      <c r="N501" s="18">
        <v>4985.46</v>
      </c>
      <c r="O501" s="18">
        <v>72031</v>
      </c>
      <c r="P501" s="18">
        <v>684.92</v>
      </c>
      <c r="Q501" s="18">
        <v>629.4</v>
      </c>
      <c r="R501" s="18">
        <v>46.68</v>
      </c>
      <c r="S501" s="18">
        <v>1361</v>
      </c>
      <c r="T501" s="18">
        <v>0</v>
      </c>
      <c r="U501" s="18">
        <v>0</v>
      </c>
      <c r="V501" s="18">
        <v>0</v>
      </c>
      <c r="W501" s="18">
        <v>0</v>
      </c>
      <c r="X501" s="18"/>
      <c r="Y501" s="18">
        <v>58981.05</v>
      </c>
      <c r="Z501" s="18">
        <v>9378.81</v>
      </c>
      <c r="AA501" s="18">
        <v>5032.1400000000003</v>
      </c>
      <c r="AB501" s="18">
        <v>73392</v>
      </c>
      <c r="AC501" s="7"/>
    </row>
    <row r="502" spans="1:31" s="15" customFormat="1" x14ac:dyDescent="0.25">
      <c r="A502" s="17">
        <v>15</v>
      </c>
      <c r="B502" s="17" t="s">
        <v>683</v>
      </c>
      <c r="C502" s="17" t="s">
        <v>665</v>
      </c>
      <c r="D502" s="17" t="s">
        <v>731</v>
      </c>
      <c r="E502" s="17" t="s">
        <v>732</v>
      </c>
      <c r="F502" s="17" t="s">
        <v>75</v>
      </c>
      <c r="G502" s="17" t="s">
        <v>733</v>
      </c>
      <c r="H502" s="17">
        <v>0</v>
      </c>
      <c r="I502" s="17">
        <v>0</v>
      </c>
      <c r="J502" s="17">
        <v>91</v>
      </c>
      <c r="K502" s="17" t="s">
        <v>107</v>
      </c>
      <c r="L502" s="18">
        <v>63126.77</v>
      </c>
      <c r="M502" s="18">
        <v>10031.75</v>
      </c>
      <c r="N502" s="18">
        <v>5436.48</v>
      </c>
      <c r="O502" s="18">
        <v>78595</v>
      </c>
      <c r="P502" s="18">
        <v>778.8</v>
      </c>
      <c r="Q502" s="18">
        <v>681.74</v>
      </c>
      <c r="R502" s="18">
        <v>54.46</v>
      </c>
      <c r="S502" s="18">
        <v>1515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63905.57</v>
      </c>
      <c r="Z502" s="18">
        <v>10713.49</v>
      </c>
      <c r="AA502" s="18">
        <v>5490.94</v>
      </c>
      <c r="AB502" s="18">
        <v>80110</v>
      </c>
      <c r="AC502" s="7"/>
    </row>
    <row r="503" spans="1:31" s="15" customFormat="1" x14ac:dyDescent="0.25">
      <c r="A503" s="17">
        <v>16</v>
      </c>
      <c r="B503" s="17" t="s">
        <v>664</v>
      </c>
      <c r="C503" s="17" t="s">
        <v>665</v>
      </c>
      <c r="D503" s="17" t="s">
        <v>734</v>
      </c>
      <c r="E503" s="17" t="s">
        <v>735</v>
      </c>
      <c r="F503" s="17" t="s">
        <v>75</v>
      </c>
      <c r="G503" s="17" t="s">
        <v>736</v>
      </c>
      <c r="H503" s="17">
        <v>333</v>
      </c>
      <c r="I503" s="17">
        <v>333</v>
      </c>
      <c r="J503" s="17">
        <v>272</v>
      </c>
      <c r="K503" s="17" t="s">
        <v>107</v>
      </c>
      <c r="L503" s="18">
        <v>64719.91</v>
      </c>
      <c r="M503" s="18">
        <v>8994.4599999999991</v>
      </c>
      <c r="N503" s="18">
        <v>5547.63</v>
      </c>
      <c r="O503" s="18">
        <v>79262</v>
      </c>
      <c r="P503" s="18">
        <v>2077.9899999999998</v>
      </c>
      <c r="Q503" s="18">
        <v>692.22</v>
      </c>
      <c r="R503" s="18">
        <v>162.79</v>
      </c>
      <c r="S503" s="18">
        <v>2933</v>
      </c>
      <c r="T503" s="18">
        <v>0</v>
      </c>
      <c r="U503" s="18">
        <v>0</v>
      </c>
      <c r="V503" s="18">
        <v>0</v>
      </c>
      <c r="W503" s="18">
        <v>0</v>
      </c>
      <c r="X503" s="18"/>
      <c r="Y503" s="18">
        <v>66797.899999999994</v>
      </c>
      <c r="Z503" s="18">
        <v>9686.68</v>
      </c>
      <c r="AA503" s="18">
        <v>5710.42</v>
      </c>
      <c r="AB503" s="18">
        <v>82195</v>
      </c>
      <c r="AC503" s="7"/>
    </row>
    <row r="504" spans="1:31" s="12" customFormat="1" ht="16.5" customHeight="1" x14ac:dyDescent="0.25">
      <c r="A504" s="10"/>
      <c r="B504" s="10"/>
      <c r="C504" s="10" t="s">
        <v>71</v>
      </c>
      <c r="D504" s="10"/>
      <c r="E504" s="10"/>
      <c r="F504" s="10"/>
      <c r="G504" s="10"/>
      <c r="H504" s="10"/>
      <c r="I504" s="10"/>
      <c r="J504" s="11">
        <f>SUM(J488:J503)</f>
        <v>2365</v>
      </c>
      <c r="K504" s="11"/>
      <c r="L504" s="11">
        <f t="shared" ref="L504:AB504" si="91">SUM(L488:L503)</f>
        <v>699322.60000000009</v>
      </c>
      <c r="M504" s="11">
        <f t="shared" si="91"/>
        <v>99224.93</v>
      </c>
      <c r="N504" s="11">
        <f t="shared" si="91"/>
        <v>52979.469999999994</v>
      </c>
      <c r="O504" s="11">
        <f t="shared" si="91"/>
        <v>851527</v>
      </c>
      <c r="P504" s="11">
        <f t="shared" si="91"/>
        <v>21512.359999999993</v>
      </c>
      <c r="Q504" s="11">
        <f t="shared" si="91"/>
        <v>7404.2000000000007</v>
      </c>
      <c r="R504" s="11">
        <f t="shared" si="91"/>
        <v>1415.4400000000003</v>
      </c>
      <c r="S504" s="11">
        <f t="shared" si="91"/>
        <v>30332</v>
      </c>
      <c r="T504" s="11">
        <f t="shared" si="91"/>
        <v>10060</v>
      </c>
      <c r="U504" s="11">
        <f t="shared" si="91"/>
        <v>0</v>
      </c>
      <c r="V504" s="11">
        <f t="shared" si="91"/>
        <v>0</v>
      </c>
      <c r="W504" s="11">
        <f t="shared" si="91"/>
        <v>0</v>
      </c>
      <c r="X504" s="11">
        <f t="shared" si="91"/>
        <v>0</v>
      </c>
      <c r="Y504" s="11">
        <f t="shared" si="91"/>
        <v>720834.96000000008</v>
      </c>
      <c r="Z504" s="11">
        <f t="shared" si="91"/>
        <v>106629.13</v>
      </c>
      <c r="AA504" s="11">
        <f t="shared" si="91"/>
        <v>54394.91</v>
      </c>
      <c r="AB504" s="11">
        <f t="shared" si="91"/>
        <v>881859</v>
      </c>
      <c r="AC504" s="7"/>
    </row>
    <row r="505" spans="1:31" s="12" customFormat="1" ht="16.5" customHeight="1" x14ac:dyDescent="0.25">
      <c r="A505" s="10"/>
      <c r="B505" s="10"/>
      <c r="C505" s="10" t="s">
        <v>119</v>
      </c>
      <c r="D505" s="10"/>
      <c r="E505" s="10"/>
      <c r="F505" s="10"/>
      <c r="G505" s="10"/>
      <c r="H505" s="10"/>
      <c r="I505" s="10"/>
      <c r="J505" s="11">
        <f>J504+J487</f>
        <v>28648</v>
      </c>
      <c r="K505" s="11"/>
      <c r="L505" s="11">
        <f t="shared" ref="L505:AB505" si="92">L504+L487</f>
        <v>2031000.3800000001</v>
      </c>
      <c r="M505" s="11">
        <f t="shared" si="92"/>
        <v>196088.31</v>
      </c>
      <c r="N505" s="11">
        <f t="shared" si="92"/>
        <v>118323.31</v>
      </c>
      <c r="O505" s="11">
        <f t="shared" si="92"/>
        <v>2345412</v>
      </c>
      <c r="P505" s="11">
        <f t="shared" si="92"/>
        <v>180276.94999999998</v>
      </c>
      <c r="Q505" s="11">
        <f t="shared" si="92"/>
        <v>20783.260000000002</v>
      </c>
      <c r="R505" s="11">
        <f t="shared" si="92"/>
        <v>13242.789999999999</v>
      </c>
      <c r="S505" s="11">
        <f t="shared" si="92"/>
        <v>214303</v>
      </c>
      <c r="T505" s="11">
        <f t="shared" si="92"/>
        <v>10380</v>
      </c>
      <c r="U505" s="11">
        <f t="shared" si="92"/>
        <v>0</v>
      </c>
      <c r="V505" s="11">
        <f t="shared" si="92"/>
        <v>0</v>
      </c>
      <c r="W505" s="11">
        <f t="shared" si="92"/>
        <v>0</v>
      </c>
      <c r="X505" s="11">
        <f t="shared" si="92"/>
        <v>0</v>
      </c>
      <c r="Y505" s="11">
        <f t="shared" si="92"/>
        <v>2211277.33</v>
      </c>
      <c r="Z505" s="11">
        <f t="shared" si="92"/>
        <v>216871.57</v>
      </c>
      <c r="AA505" s="11">
        <f t="shared" si="92"/>
        <v>131566.1</v>
      </c>
      <c r="AB505" s="11">
        <f t="shared" si="92"/>
        <v>2559715</v>
      </c>
    </row>
    <row r="506" spans="1:31" ht="18" customHeight="1" x14ac:dyDescent="0.25">
      <c r="AC506" s="12"/>
    </row>
    <row r="507" spans="1:31" ht="18" customHeight="1" x14ac:dyDescent="0.25">
      <c r="Y507" s="34"/>
      <c r="AC507" s="12"/>
    </row>
    <row r="510" spans="1:31" ht="15.75" x14ac:dyDescent="0.25">
      <c r="E510" s="13" t="s">
        <v>120</v>
      </c>
      <c r="G510" s="14"/>
      <c r="H510" s="14"/>
      <c r="I510" s="14"/>
      <c r="J510" s="14"/>
      <c r="K510" s="14"/>
      <c r="L510" s="13" t="s">
        <v>122</v>
      </c>
      <c r="M510" s="13"/>
      <c r="O510" s="14"/>
      <c r="Q510" s="14"/>
      <c r="R510" s="13" t="s">
        <v>121</v>
      </c>
      <c r="T510" s="14"/>
      <c r="U510" s="14"/>
      <c r="W510" s="14"/>
      <c r="X510" s="14"/>
      <c r="Y510" s="13" t="s">
        <v>123</v>
      </c>
      <c r="Z510" s="14"/>
      <c r="AA510" s="14"/>
      <c r="AB510" s="14"/>
    </row>
    <row r="511" spans="1:31" ht="15.75" x14ac:dyDescent="0.25">
      <c r="E511" s="13" t="s">
        <v>124</v>
      </c>
      <c r="G511" s="14"/>
      <c r="H511" s="14"/>
      <c r="I511" s="14"/>
      <c r="J511" s="14"/>
      <c r="K511" s="14"/>
      <c r="L511" s="13" t="s">
        <v>124</v>
      </c>
      <c r="M511" s="13"/>
      <c r="O511" s="14"/>
      <c r="Q511" s="14"/>
      <c r="R511" s="13" t="s">
        <v>124</v>
      </c>
      <c r="T511" s="14"/>
      <c r="U511" s="14"/>
      <c r="W511" s="14"/>
      <c r="X511" s="14"/>
      <c r="Y511" s="13" t="s">
        <v>124</v>
      </c>
      <c r="Z511" s="14"/>
      <c r="AA511" s="14"/>
      <c r="AB511" s="14"/>
    </row>
    <row r="512" spans="1:31" ht="32.25" customHeight="1" x14ac:dyDescent="0.55000000000000004">
      <c r="A512" s="75" t="s">
        <v>0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1"/>
      <c r="AD512" s="1"/>
      <c r="AE512" s="1"/>
    </row>
    <row r="513" spans="1:31" ht="21.75" customHeight="1" x14ac:dyDescent="0.4">
      <c r="A513" s="76" t="s">
        <v>1714</v>
      </c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2"/>
      <c r="AD513" s="2"/>
      <c r="AE513" s="2"/>
    </row>
    <row r="514" spans="1:31" s="5" customFormat="1" ht="20.25" customHeight="1" x14ac:dyDescent="0.35">
      <c r="A514" s="3" t="s">
        <v>1</v>
      </c>
      <c r="B514" s="4"/>
      <c r="C514" s="3"/>
      <c r="D514" s="3"/>
      <c r="F514" s="3" t="s">
        <v>737</v>
      </c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s="7" customFormat="1" ht="90" x14ac:dyDescent="0.25">
      <c r="A515" s="6" t="s">
        <v>3</v>
      </c>
      <c r="B515" s="6" t="s">
        <v>4</v>
      </c>
      <c r="C515" s="6" t="s">
        <v>5</v>
      </c>
      <c r="D515" s="6" t="s">
        <v>6</v>
      </c>
      <c r="E515" s="6" t="s">
        <v>7</v>
      </c>
      <c r="F515" s="6" t="s">
        <v>8</v>
      </c>
      <c r="G515" s="6" t="s">
        <v>9</v>
      </c>
      <c r="H515" s="6" t="s">
        <v>10</v>
      </c>
      <c r="I515" s="6" t="s">
        <v>11</v>
      </c>
      <c r="J515" s="6" t="s">
        <v>12</v>
      </c>
      <c r="K515" s="6" t="s">
        <v>13</v>
      </c>
      <c r="L515" s="6" t="s">
        <v>14</v>
      </c>
      <c r="M515" s="6" t="s">
        <v>15</v>
      </c>
      <c r="N515" s="6" t="s">
        <v>16</v>
      </c>
      <c r="O515" s="6" t="s">
        <v>17</v>
      </c>
      <c r="P515" s="6" t="s">
        <v>18</v>
      </c>
      <c r="Q515" s="6" t="s">
        <v>19</v>
      </c>
      <c r="R515" s="6" t="s">
        <v>20</v>
      </c>
      <c r="S515" s="6" t="s">
        <v>21</v>
      </c>
      <c r="T515" s="6" t="s">
        <v>22</v>
      </c>
      <c r="U515" s="6" t="s">
        <v>23</v>
      </c>
      <c r="V515" s="6" t="s">
        <v>24</v>
      </c>
      <c r="W515" s="6" t="s">
        <v>25</v>
      </c>
      <c r="X515" s="6" t="s">
        <v>26</v>
      </c>
      <c r="Y515" s="6" t="s">
        <v>27</v>
      </c>
      <c r="Z515" s="6" t="s">
        <v>28</v>
      </c>
      <c r="AA515" s="6" t="s">
        <v>29</v>
      </c>
      <c r="AB515" s="6" t="s">
        <v>30</v>
      </c>
    </row>
    <row r="516" spans="1:31" s="15" customFormat="1" x14ac:dyDescent="0.25">
      <c r="A516" s="17">
        <v>1</v>
      </c>
      <c r="B516" s="17" t="s">
        <v>664</v>
      </c>
      <c r="C516" s="17" t="s">
        <v>665</v>
      </c>
      <c r="D516" s="17" t="s">
        <v>666</v>
      </c>
      <c r="E516" s="17" t="s">
        <v>667</v>
      </c>
      <c r="F516" s="17" t="s">
        <v>35</v>
      </c>
      <c r="G516" s="17" t="s">
        <v>668</v>
      </c>
      <c r="H516" s="17">
        <v>150348</v>
      </c>
      <c r="I516" s="17">
        <v>145136</v>
      </c>
      <c r="J516" s="17">
        <v>5212</v>
      </c>
      <c r="K516" s="17" t="s">
        <v>37</v>
      </c>
      <c r="L516" s="18">
        <v>292240.09999999998</v>
      </c>
      <c r="M516" s="18">
        <v>17151.349999999999</v>
      </c>
      <c r="N516" s="18">
        <v>15119.55</v>
      </c>
      <c r="O516" s="18">
        <v>324511</v>
      </c>
      <c r="P516" s="18">
        <v>30527.56</v>
      </c>
      <c r="Q516" s="18">
        <v>3001.04</v>
      </c>
      <c r="R516" s="18">
        <v>2345.4</v>
      </c>
      <c r="S516" s="18">
        <v>35874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322767.65999999997</v>
      </c>
      <c r="Z516" s="18">
        <v>20152.39</v>
      </c>
      <c r="AA516" s="18">
        <v>17464.95</v>
      </c>
      <c r="AB516" s="18">
        <v>360385</v>
      </c>
    </row>
    <row r="517" spans="1:31" s="15" customFormat="1" x14ac:dyDescent="0.25">
      <c r="A517" s="17">
        <v>2</v>
      </c>
      <c r="B517" s="17" t="s">
        <v>669</v>
      </c>
      <c r="C517" s="17" t="s">
        <v>665</v>
      </c>
      <c r="D517" s="17" t="s">
        <v>670</v>
      </c>
      <c r="E517" s="17" t="s">
        <v>671</v>
      </c>
      <c r="F517" s="17" t="s">
        <v>35</v>
      </c>
      <c r="G517" s="17" t="s">
        <v>144</v>
      </c>
      <c r="H517" s="17">
        <v>28392</v>
      </c>
      <c r="I517" s="17">
        <v>28392</v>
      </c>
      <c r="J517" s="17">
        <v>0</v>
      </c>
      <c r="K517" s="17" t="s">
        <v>59</v>
      </c>
      <c r="L517" s="18">
        <v>19841.580000000002</v>
      </c>
      <c r="M517" s="18">
        <v>2575.42</v>
      </c>
      <c r="N517" s="18">
        <v>0</v>
      </c>
      <c r="O517" s="18">
        <v>22417</v>
      </c>
      <c r="P517" s="18">
        <v>824.82</v>
      </c>
      <c r="Q517" s="18">
        <v>201.18</v>
      </c>
      <c r="R517" s="18">
        <v>0</v>
      </c>
      <c r="S517" s="18">
        <v>1026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20666.400000000001</v>
      </c>
      <c r="Z517" s="18">
        <v>2776.6</v>
      </c>
      <c r="AA517" s="18">
        <v>0</v>
      </c>
      <c r="AB517" s="18">
        <v>23443</v>
      </c>
    </row>
    <row r="518" spans="1:31" s="15" customFormat="1" x14ac:dyDescent="0.25">
      <c r="A518" s="17">
        <v>3</v>
      </c>
      <c r="B518" s="17" t="s">
        <v>672</v>
      </c>
      <c r="C518" s="17" t="s">
        <v>665</v>
      </c>
      <c r="D518" s="17" t="s">
        <v>673</v>
      </c>
      <c r="E518" s="17" t="s">
        <v>674</v>
      </c>
      <c r="F518" s="17" t="s">
        <v>35</v>
      </c>
      <c r="G518" s="17" t="s">
        <v>675</v>
      </c>
      <c r="H518" s="17">
        <v>13250</v>
      </c>
      <c r="I518" s="17">
        <v>10255</v>
      </c>
      <c r="J518" s="17">
        <v>5990</v>
      </c>
      <c r="K518" s="17" t="s">
        <v>37</v>
      </c>
      <c r="L518" s="18">
        <v>86035.42</v>
      </c>
      <c r="M518" s="18">
        <v>2524.08</v>
      </c>
      <c r="N518" s="18">
        <v>6052.5</v>
      </c>
      <c r="O518" s="18">
        <v>94612</v>
      </c>
      <c r="P518" s="18">
        <v>33922.19</v>
      </c>
      <c r="Q518" s="18">
        <v>842.31</v>
      </c>
      <c r="R518" s="18">
        <v>2695.5</v>
      </c>
      <c r="S518" s="18">
        <v>37460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119957.61</v>
      </c>
      <c r="Z518" s="18">
        <v>3366.39</v>
      </c>
      <c r="AA518" s="18">
        <v>8748</v>
      </c>
      <c r="AB518" s="18">
        <v>132072</v>
      </c>
    </row>
    <row r="519" spans="1:31" s="15" customFormat="1" x14ac:dyDescent="0.25">
      <c r="A519" s="17">
        <v>4</v>
      </c>
      <c r="B519" s="17" t="s">
        <v>664</v>
      </c>
      <c r="C519" s="17" t="s">
        <v>665</v>
      </c>
      <c r="D519" s="17" t="s">
        <v>676</v>
      </c>
      <c r="E519" s="17" t="s">
        <v>677</v>
      </c>
      <c r="F519" s="17" t="s">
        <v>35</v>
      </c>
      <c r="G519" s="17" t="s">
        <v>45</v>
      </c>
      <c r="H519" s="17">
        <v>72188</v>
      </c>
      <c r="I519" s="17">
        <v>67142</v>
      </c>
      <c r="J519" s="17">
        <v>5046</v>
      </c>
      <c r="K519" s="17" t="s">
        <v>37</v>
      </c>
      <c r="L519" s="18">
        <v>192120.07</v>
      </c>
      <c r="M519" s="18">
        <v>10733.33</v>
      </c>
      <c r="N519" s="18">
        <v>7221.6</v>
      </c>
      <c r="O519" s="18">
        <v>210075</v>
      </c>
      <c r="P519" s="18">
        <v>29279.41</v>
      </c>
      <c r="Q519" s="18">
        <v>1909.89</v>
      </c>
      <c r="R519" s="18">
        <v>2270.6999999999998</v>
      </c>
      <c r="S519" s="18">
        <v>33460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221399.48</v>
      </c>
      <c r="Z519" s="18">
        <v>12643.22</v>
      </c>
      <c r="AA519" s="18">
        <v>9492.2999999999993</v>
      </c>
      <c r="AB519" s="18">
        <v>243535</v>
      </c>
    </row>
    <row r="520" spans="1:31" s="15" customFormat="1" x14ac:dyDescent="0.25">
      <c r="A520" s="17">
        <v>5</v>
      </c>
      <c r="B520" s="17" t="s">
        <v>669</v>
      </c>
      <c r="C520" s="17" t="s">
        <v>665</v>
      </c>
      <c r="D520" s="17" t="s">
        <v>678</v>
      </c>
      <c r="E520" s="17" t="s">
        <v>679</v>
      </c>
      <c r="F520" s="17" t="s">
        <v>35</v>
      </c>
      <c r="G520" s="17" t="s">
        <v>41</v>
      </c>
      <c r="H520" s="17">
        <v>16905</v>
      </c>
      <c r="I520" s="17">
        <v>11852</v>
      </c>
      <c r="J520" s="17">
        <v>5053</v>
      </c>
      <c r="K520" s="17" t="s">
        <v>37</v>
      </c>
      <c r="L520" s="18">
        <v>246659.42</v>
      </c>
      <c r="M520" s="18">
        <v>16835.009999999998</v>
      </c>
      <c r="N520" s="18">
        <v>20654.57</v>
      </c>
      <c r="O520" s="18">
        <v>284149</v>
      </c>
      <c r="P520" s="18">
        <v>29318.36</v>
      </c>
      <c r="Q520" s="18">
        <v>2682.79</v>
      </c>
      <c r="R520" s="18">
        <v>2273.85</v>
      </c>
      <c r="S520" s="18">
        <v>34275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275977.78000000003</v>
      </c>
      <c r="Z520" s="18">
        <v>19517.8</v>
      </c>
      <c r="AA520" s="18">
        <v>22928.42</v>
      </c>
      <c r="AB520" s="18">
        <v>318424</v>
      </c>
    </row>
    <row r="521" spans="1:31" s="15" customFormat="1" x14ac:dyDescent="0.25">
      <c r="A521" s="17">
        <v>6</v>
      </c>
      <c r="B521" s="17" t="s">
        <v>672</v>
      </c>
      <c r="C521" s="17" t="s">
        <v>665</v>
      </c>
      <c r="D521" s="17" t="s">
        <v>680</v>
      </c>
      <c r="E521" s="17" t="s">
        <v>681</v>
      </c>
      <c r="F521" s="17" t="s">
        <v>35</v>
      </c>
      <c r="G521" s="17" t="s">
        <v>682</v>
      </c>
      <c r="H521" s="17">
        <v>64999</v>
      </c>
      <c r="I521" s="17">
        <v>64999</v>
      </c>
      <c r="J521" s="17">
        <v>0</v>
      </c>
      <c r="K521" s="17" t="s">
        <v>59</v>
      </c>
      <c r="L521" s="18">
        <v>15962.05</v>
      </c>
      <c r="M521" s="18">
        <v>2372.6999999999998</v>
      </c>
      <c r="N521" s="18">
        <v>78.25</v>
      </c>
      <c r="O521" s="18">
        <v>18413</v>
      </c>
      <c r="P521" s="18">
        <v>549.80999999999995</v>
      </c>
      <c r="Q521" s="18">
        <v>163.19</v>
      </c>
      <c r="R521" s="18">
        <v>0</v>
      </c>
      <c r="S521" s="18">
        <v>713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16511.86</v>
      </c>
      <c r="Z521" s="18">
        <v>2535.89</v>
      </c>
      <c r="AA521" s="18">
        <v>78.25</v>
      </c>
      <c r="AB521" s="18">
        <v>19126</v>
      </c>
    </row>
    <row r="522" spans="1:31" s="15" customFormat="1" x14ac:dyDescent="0.25">
      <c r="A522" s="17">
        <v>7</v>
      </c>
      <c r="B522" s="17" t="s">
        <v>683</v>
      </c>
      <c r="C522" s="17" t="s">
        <v>665</v>
      </c>
      <c r="D522" s="17" t="s">
        <v>684</v>
      </c>
      <c r="E522" s="17" t="s">
        <v>685</v>
      </c>
      <c r="F522" s="17" t="s">
        <v>35</v>
      </c>
      <c r="G522" s="17" t="s">
        <v>45</v>
      </c>
      <c r="H522" s="17">
        <v>179550</v>
      </c>
      <c r="I522" s="17">
        <v>178358</v>
      </c>
      <c r="J522" s="17">
        <v>1192</v>
      </c>
      <c r="K522" s="17" t="s">
        <v>37</v>
      </c>
      <c r="L522" s="18">
        <v>192179.31</v>
      </c>
      <c r="M522" s="18">
        <v>15119.89</v>
      </c>
      <c r="N522" s="18">
        <v>8834.7999999999993</v>
      </c>
      <c r="O522" s="18">
        <v>216134</v>
      </c>
      <c r="P522" s="18">
        <v>8681.9599999999991</v>
      </c>
      <c r="Q522" s="18">
        <v>2001.64</v>
      </c>
      <c r="R522" s="18">
        <v>536.4</v>
      </c>
      <c r="S522" s="18">
        <v>11220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200861.27</v>
      </c>
      <c r="Z522" s="18">
        <v>17121.53</v>
      </c>
      <c r="AA522" s="18">
        <v>9371.2000000000007</v>
      </c>
      <c r="AB522" s="18">
        <v>227354</v>
      </c>
    </row>
    <row r="523" spans="1:31" s="15" customFormat="1" x14ac:dyDescent="0.25">
      <c r="A523" s="17">
        <v>8</v>
      </c>
      <c r="B523" s="17" t="s">
        <v>664</v>
      </c>
      <c r="C523" s="17" t="s">
        <v>665</v>
      </c>
      <c r="D523" s="17" t="s">
        <v>686</v>
      </c>
      <c r="E523" s="17" t="s">
        <v>687</v>
      </c>
      <c r="F523" s="17" t="s">
        <v>35</v>
      </c>
      <c r="G523" s="17" t="s">
        <v>675</v>
      </c>
      <c r="H523" s="17">
        <v>292750</v>
      </c>
      <c r="I523" s="17">
        <v>289542</v>
      </c>
      <c r="J523" s="17">
        <v>3208</v>
      </c>
      <c r="K523" s="17" t="s">
        <v>37</v>
      </c>
      <c r="L523" s="18">
        <v>242162.56</v>
      </c>
      <c r="M523" s="18">
        <v>12162.44</v>
      </c>
      <c r="N523" s="18">
        <v>9423</v>
      </c>
      <c r="O523" s="18">
        <v>263748</v>
      </c>
      <c r="P523" s="18">
        <v>19390.07</v>
      </c>
      <c r="Q523" s="18">
        <v>2434.33</v>
      </c>
      <c r="R523" s="18">
        <v>1443.6</v>
      </c>
      <c r="S523" s="18">
        <v>23268</v>
      </c>
      <c r="T523" s="18">
        <v>320</v>
      </c>
      <c r="U523" s="18">
        <v>0</v>
      </c>
      <c r="V523" s="18">
        <v>0</v>
      </c>
      <c r="W523" s="18">
        <v>0</v>
      </c>
      <c r="X523" s="18"/>
      <c r="Y523" s="18">
        <v>261552.63</v>
      </c>
      <c r="Z523" s="18">
        <v>14596.77</v>
      </c>
      <c r="AA523" s="18">
        <v>10866.6</v>
      </c>
      <c r="AB523" s="18">
        <v>287016</v>
      </c>
    </row>
    <row r="524" spans="1:31" s="15" customFormat="1" x14ac:dyDescent="0.25">
      <c r="A524" s="17">
        <v>9</v>
      </c>
      <c r="B524" s="17" t="s">
        <v>683</v>
      </c>
      <c r="C524" s="17" t="s">
        <v>665</v>
      </c>
      <c r="D524" s="17" t="s">
        <v>688</v>
      </c>
      <c r="E524" s="17" t="s">
        <v>689</v>
      </c>
      <c r="F524" s="17" t="s">
        <v>35</v>
      </c>
      <c r="G524" s="17" t="s">
        <v>590</v>
      </c>
      <c r="H524" s="17">
        <v>35303</v>
      </c>
      <c r="I524" s="17">
        <v>34786</v>
      </c>
      <c r="J524" s="17">
        <v>517</v>
      </c>
      <c r="K524" s="17" t="s">
        <v>37</v>
      </c>
      <c r="L524" s="18">
        <v>89125.15</v>
      </c>
      <c r="M524" s="18">
        <v>12971.08</v>
      </c>
      <c r="N524" s="18">
        <v>5808.77</v>
      </c>
      <c r="O524" s="18">
        <v>107905</v>
      </c>
      <c r="P524" s="18">
        <v>3409.49</v>
      </c>
      <c r="Q524" s="18">
        <v>963.86</v>
      </c>
      <c r="R524" s="18">
        <v>232.65</v>
      </c>
      <c r="S524" s="18">
        <v>4606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92534.64</v>
      </c>
      <c r="Z524" s="18">
        <v>13934.94</v>
      </c>
      <c r="AA524" s="18">
        <v>6041.42</v>
      </c>
      <c r="AB524" s="18">
        <v>112511</v>
      </c>
    </row>
    <row r="525" spans="1:31" s="15" customFormat="1" x14ac:dyDescent="0.25">
      <c r="A525" s="17">
        <v>10</v>
      </c>
      <c r="B525" s="17" t="s">
        <v>683</v>
      </c>
      <c r="C525" s="17" t="s">
        <v>665</v>
      </c>
      <c r="D525" s="17" t="s">
        <v>690</v>
      </c>
      <c r="E525" s="17" t="s">
        <v>691</v>
      </c>
      <c r="F525" s="17" t="s">
        <v>35</v>
      </c>
      <c r="G525" s="17" t="s">
        <v>264</v>
      </c>
      <c r="H525" s="17">
        <v>4191</v>
      </c>
      <c r="I525" s="17">
        <v>4190</v>
      </c>
      <c r="J525" s="17">
        <v>1</v>
      </c>
      <c r="K525" s="17" t="s">
        <v>37</v>
      </c>
      <c r="L525" s="18">
        <v>35731.17</v>
      </c>
      <c r="M525" s="18">
        <v>6238.2</v>
      </c>
      <c r="N525" s="18">
        <v>1288.6300000000001</v>
      </c>
      <c r="O525" s="18">
        <v>43258</v>
      </c>
      <c r="P525" s="18">
        <v>830.87</v>
      </c>
      <c r="Q525" s="18">
        <v>378.68</v>
      </c>
      <c r="R525" s="18">
        <v>0.45</v>
      </c>
      <c r="S525" s="18">
        <v>1210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36562.04</v>
      </c>
      <c r="Z525" s="18">
        <v>6616.88</v>
      </c>
      <c r="AA525" s="18">
        <v>1289.08</v>
      </c>
      <c r="AB525" s="18">
        <v>44468</v>
      </c>
    </row>
    <row r="526" spans="1:31" s="15" customFormat="1" x14ac:dyDescent="0.25">
      <c r="A526" s="17">
        <v>11</v>
      </c>
      <c r="B526" s="17" t="s">
        <v>664</v>
      </c>
      <c r="C526" s="17" t="s">
        <v>665</v>
      </c>
      <c r="D526" s="17" t="s">
        <v>692</v>
      </c>
      <c r="E526" s="17" t="s">
        <v>693</v>
      </c>
      <c r="F526" s="17" t="s">
        <v>35</v>
      </c>
      <c r="G526" s="17" t="s">
        <v>264</v>
      </c>
      <c r="H526" s="17">
        <v>7209</v>
      </c>
      <c r="I526" s="17">
        <v>7198</v>
      </c>
      <c r="J526" s="17">
        <v>11</v>
      </c>
      <c r="K526" s="17" t="s">
        <v>37</v>
      </c>
      <c r="L526" s="18">
        <v>43403.48</v>
      </c>
      <c r="M526" s="18">
        <v>6280.05</v>
      </c>
      <c r="N526" s="18">
        <v>1960.47</v>
      </c>
      <c r="O526" s="18">
        <v>51644</v>
      </c>
      <c r="P526" s="18">
        <v>885.38</v>
      </c>
      <c r="Q526" s="18">
        <v>459.67</v>
      </c>
      <c r="R526" s="18">
        <v>4.95</v>
      </c>
      <c r="S526" s="18">
        <v>1350</v>
      </c>
      <c r="T526" s="18">
        <v>0</v>
      </c>
      <c r="U526" s="18">
        <v>0</v>
      </c>
      <c r="V526" s="18">
        <v>0</v>
      </c>
      <c r="W526" s="18">
        <v>0</v>
      </c>
      <c r="X526" s="18"/>
      <c r="Y526" s="18">
        <v>44288.86</v>
      </c>
      <c r="Z526" s="18">
        <v>6739.72</v>
      </c>
      <c r="AA526" s="18">
        <v>1965.42</v>
      </c>
      <c r="AB526" s="18">
        <v>52994</v>
      </c>
    </row>
    <row r="527" spans="1:31" s="15" customFormat="1" x14ac:dyDescent="0.25">
      <c r="A527" s="17">
        <v>12</v>
      </c>
      <c r="B527" s="17" t="s">
        <v>672</v>
      </c>
      <c r="C527" s="17" t="s">
        <v>665</v>
      </c>
      <c r="D527" s="17" t="s">
        <v>694</v>
      </c>
      <c r="E527" s="17" t="s">
        <v>695</v>
      </c>
      <c r="F527" s="17" t="s">
        <v>35</v>
      </c>
      <c r="G527" s="17" t="s">
        <v>610</v>
      </c>
      <c r="H527" s="17">
        <v>4310</v>
      </c>
      <c r="I527" s="17">
        <v>4310</v>
      </c>
      <c r="J527" s="17">
        <v>0</v>
      </c>
      <c r="K527" s="17" t="s">
        <v>37</v>
      </c>
      <c r="L527" s="18">
        <v>27065.09</v>
      </c>
      <c r="M527" s="18">
        <v>4159.04</v>
      </c>
      <c r="N527" s="18">
        <v>544.87</v>
      </c>
      <c r="O527" s="18">
        <v>31769</v>
      </c>
      <c r="P527" s="18">
        <v>852.68</v>
      </c>
      <c r="Q527" s="18">
        <v>281.32</v>
      </c>
      <c r="R527" s="18">
        <v>0</v>
      </c>
      <c r="S527" s="18">
        <v>1134</v>
      </c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27917.77</v>
      </c>
      <c r="Z527" s="18">
        <v>4440.3599999999997</v>
      </c>
      <c r="AA527" s="18">
        <v>544.87</v>
      </c>
      <c r="AB527" s="18">
        <v>32903</v>
      </c>
    </row>
    <row r="528" spans="1:31" s="15" customFormat="1" x14ac:dyDescent="0.25">
      <c r="A528" s="17">
        <v>13</v>
      </c>
      <c r="B528" s="17" t="s">
        <v>696</v>
      </c>
      <c r="C528" s="17" t="s">
        <v>665</v>
      </c>
      <c r="D528" s="17" t="s">
        <v>697</v>
      </c>
      <c r="E528" s="17" t="s">
        <v>698</v>
      </c>
      <c r="F528" s="17" t="s">
        <v>35</v>
      </c>
      <c r="G528" s="17" t="s">
        <v>699</v>
      </c>
      <c r="H528" s="17">
        <v>738</v>
      </c>
      <c r="I528" s="17">
        <v>738</v>
      </c>
      <c r="J528" s="17">
        <v>0</v>
      </c>
      <c r="K528" s="17" t="s">
        <v>37</v>
      </c>
      <c r="L528" s="18">
        <v>7916.97</v>
      </c>
      <c r="M528" s="18">
        <v>1119.8499999999999</v>
      </c>
      <c r="N528" s="18">
        <v>184.18</v>
      </c>
      <c r="O528" s="18">
        <v>9221</v>
      </c>
      <c r="P528" s="18">
        <v>220.31</v>
      </c>
      <c r="Q528" s="18">
        <v>82.69</v>
      </c>
      <c r="R528" s="18">
        <v>0</v>
      </c>
      <c r="S528" s="18">
        <v>303</v>
      </c>
      <c r="T528" s="18">
        <v>0</v>
      </c>
      <c r="U528" s="18">
        <v>0</v>
      </c>
      <c r="V528" s="18">
        <v>0</v>
      </c>
      <c r="W528" s="18">
        <v>0</v>
      </c>
      <c r="X528" s="18"/>
      <c r="Y528" s="18">
        <v>8137.28</v>
      </c>
      <c r="Z528" s="18">
        <v>1202.54</v>
      </c>
      <c r="AA528" s="18">
        <v>184.18</v>
      </c>
      <c r="AB528" s="18">
        <v>9524</v>
      </c>
    </row>
    <row r="529" spans="1:28" s="22" customFormat="1" x14ac:dyDescent="0.25">
      <c r="A529" s="19"/>
      <c r="B529" s="19"/>
      <c r="C529" s="10" t="s">
        <v>71</v>
      </c>
      <c r="D529" s="19"/>
      <c r="E529" s="19"/>
      <c r="F529" s="19"/>
      <c r="G529" s="19"/>
      <c r="H529" s="19"/>
      <c r="I529" s="19"/>
      <c r="J529" s="19">
        <f>SUM(J516:J528)</f>
        <v>26230</v>
      </c>
      <c r="K529" s="19"/>
      <c r="L529" s="19">
        <f t="shared" ref="L529:AB529" si="93">SUM(L516:L528)</f>
        <v>1490442.3699999999</v>
      </c>
      <c r="M529" s="19">
        <f t="shared" si="93"/>
        <v>110242.44</v>
      </c>
      <c r="N529" s="19">
        <f t="shared" si="93"/>
        <v>77171.19</v>
      </c>
      <c r="O529" s="19">
        <f t="shared" si="93"/>
        <v>1677856</v>
      </c>
      <c r="P529" s="19">
        <f t="shared" si="93"/>
        <v>158692.91</v>
      </c>
      <c r="Q529" s="19">
        <f t="shared" si="93"/>
        <v>15402.59</v>
      </c>
      <c r="R529" s="19">
        <f t="shared" si="93"/>
        <v>11803.5</v>
      </c>
      <c r="S529" s="19">
        <f t="shared" si="93"/>
        <v>185899</v>
      </c>
      <c r="T529" s="19">
        <f t="shared" si="93"/>
        <v>320</v>
      </c>
      <c r="U529" s="19">
        <f t="shared" si="93"/>
        <v>0</v>
      </c>
      <c r="V529" s="19">
        <f t="shared" si="93"/>
        <v>0</v>
      </c>
      <c r="W529" s="19">
        <f t="shared" si="93"/>
        <v>0</v>
      </c>
      <c r="X529" s="19">
        <f t="shared" si="93"/>
        <v>0</v>
      </c>
      <c r="Y529" s="19">
        <f t="shared" si="93"/>
        <v>1649135.28</v>
      </c>
      <c r="Z529" s="19">
        <f t="shared" si="93"/>
        <v>125645.03</v>
      </c>
      <c r="AA529" s="19">
        <f t="shared" si="93"/>
        <v>88974.689999999988</v>
      </c>
      <c r="AB529" s="19">
        <f t="shared" si="93"/>
        <v>1863755</v>
      </c>
    </row>
    <row r="530" spans="1:28" s="15" customFormat="1" x14ac:dyDescent="0.25">
      <c r="A530" s="17">
        <v>1</v>
      </c>
      <c r="B530" s="17" t="s">
        <v>700</v>
      </c>
      <c r="C530" s="17" t="s">
        <v>665</v>
      </c>
      <c r="D530" s="17" t="s">
        <v>701</v>
      </c>
      <c r="E530" s="17" t="s">
        <v>702</v>
      </c>
      <c r="F530" s="17" t="s">
        <v>75</v>
      </c>
      <c r="G530" s="17" t="s">
        <v>76</v>
      </c>
      <c r="H530" s="17">
        <v>10700</v>
      </c>
      <c r="I530" s="17">
        <v>10496</v>
      </c>
      <c r="J530" s="17">
        <v>204</v>
      </c>
      <c r="K530" s="17" t="s">
        <v>37</v>
      </c>
      <c r="L530" s="18">
        <v>57494.81</v>
      </c>
      <c r="M530" s="18">
        <v>8718.09</v>
      </c>
      <c r="N530" s="18">
        <v>4283.1000000000004</v>
      </c>
      <c r="O530" s="18">
        <v>70496</v>
      </c>
      <c r="P530" s="18">
        <v>1839.65</v>
      </c>
      <c r="Q530" s="18">
        <v>627.26</v>
      </c>
      <c r="R530" s="18">
        <v>122.09</v>
      </c>
      <c r="S530" s="18">
        <v>2589</v>
      </c>
      <c r="T530" s="18">
        <v>530</v>
      </c>
      <c r="U530" s="18">
        <v>0</v>
      </c>
      <c r="V530" s="18">
        <v>0</v>
      </c>
      <c r="W530" s="18">
        <v>0</v>
      </c>
      <c r="X530" s="18"/>
      <c r="Y530" s="18">
        <v>59334.46</v>
      </c>
      <c r="Z530" s="18">
        <v>9345.35</v>
      </c>
      <c r="AA530" s="18">
        <v>4405.1899999999996</v>
      </c>
      <c r="AB530" s="18">
        <v>73085</v>
      </c>
    </row>
    <row r="531" spans="1:28" s="15" customFormat="1" x14ac:dyDescent="0.25">
      <c r="A531" s="17">
        <v>2</v>
      </c>
      <c r="B531" s="17" t="s">
        <v>700</v>
      </c>
      <c r="C531" s="17" t="s">
        <v>665</v>
      </c>
      <c r="D531" s="17" t="s">
        <v>703</v>
      </c>
      <c r="E531" s="17" t="s">
        <v>704</v>
      </c>
      <c r="F531" s="17" t="s">
        <v>75</v>
      </c>
      <c r="G531" s="17" t="s">
        <v>76</v>
      </c>
      <c r="H531" s="17">
        <v>11</v>
      </c>
      <c r="I531" s="17">
        <v>0</v>
      </c>
      <c r="J531" s="17">
        <v>248</v>
      </c>
      <c r="K531" s="17" t="s">
        <v>1090</v>
      </c>
      <c r="L531" s="18">
        <v>69038.22</v>
      </c>
      <c r="M531" s="18">
        <v>10309.07</v>
      </c>
      <c r="N531" s="18">
        <v>5254.71</v>
      </c>
      <c r="O531" s="18">
        <v>84602</v>
      </c>
      <c r="P531" s="18">
        <v>2186.7800000000002</v>
      </c>
      <c r="Q531" s="18">
        <v>756.79</v>
      </c>
      <c r="R531" s="18">
        <v>148.43</v>
      </c>
      <c r="S531" s="18">
        <v>3092</v>
      </c>
      <c r="T531" s="18">
        <v>1430</v>
      </c>
      <c r="U531" s="18">
        <v>0</v>
      </c>
      <c r="V531" s="18">
        <v>0</v>
      </c>
      <c r="W531" s="18">
        <v>0</v>
      </c>
      <c r="X531" s="18"/>
      <c r="Y531" s="18">
        <v>71225</v>
      </c>
      <c r="Z531" s="18">
        <v>11065.86</v>
      </c>
      <c r="AA531" s="18">
        <v>5403.14</v>
      </c>
      <c r="AB531" s="18">
        <v>87694</v>
      </c>
    </row>
    <row r="532" spans="1:28" s="15" customFormat="1" x14ac:dyDescent="0.25">
      <c r="A532" s="17">
        <v>3</v>
      </c>
      <c r="B532" s="17" t="s">
        <v>669</v>
      </c>
      <c r="C532" s="17" t="s">
        <v>665</v>
      </c>
      <c r="D532" s="17" t="s">
        <v>705</v>
      </c>
      <c r="E532" s="17" t="s">
        <v>706</v>
      </c>
      <c r="F532" s="17" t="s">
        <v>75</v>
      </c>
      <c r="G532" s="17" t="s">
        <v>76</v>
      </c>
      <c r="H532" s="17">
        <v>8952</v>
      </c>
      <c r="I532" s="17">
        <v>8952</v>
      </c>
      <c r="J532" s="17">
        <v>0</v>
      </c>
      <c r="K532" s="17" t="s">
        <v>37</v>
      </c>
      <c r="L532" s="18">
        <v>47442.43</v>
      </c>
      <c r="M532" s="18">
        <v>7228.79</v>
      </c>
      <c r="N532" s="18">
        <v>3644.78</v>
      </c>
      <c r="O532" s="18">
        <v>58316</v>
      </c>
      <c r="P532" s="18">
        <v>312.56</v>
      </c>
      <c r="Q532" s="18">
        <v>526.44000000000005</v>
      </c>
      <c r="R532" s="18">
        <v>0</v>
      </c>
      <c r="S532" s="18">
        <v>839</v>
      </c>
      <c r="T532" s="18">
        <v>3530</v>
      </c>
      <c r="U532" s="18">
        <v>0</v>
      </c>
      <c r="V532" s="18">
        <v>0</v>
      </c>
      <c r="W532" s="18">
        <v>0</v>
      </c>
      <c r="X532" s="18"/>
      <c r="Y532" s="18">
        <v>47754.99</v>
      </c>
      <c r="Z532" s="18">
        <v>7755.23</v>
      </c>
      <c r="AA532" s="18">
        <v>3644.78</v>
      </c>
      <c r="AB532" s="18">
        <v>59155</v>
      </c>
    </row>
    <row r="533" spans="1:28" s="15" customFormat="1" x14ac:dyDescent="0.25">
      <c r="A533" s="17">
        <v>4</v>
      </c>
      <c r="B533" s="17" t="s">
        <v>700</v>
      </c>
      <c r="C533" s="17" t="s">
        <v>665</v>
      </c>
      <c r="D533" s="17" t="s">
        <v>707</v>
      </c>
      <c r="E533" s="17" t="s">
        <v>708</v>
      </c>
      <c r="F533" s="17" t="s">
        <v>75</v>
      </c>
      <c r="G533" s="17" t="s">
        <v>76</v>
      </c>
      <c r="H533" s="17">
        <v>5441</v>
      </c>
      <c r="I533" s="17">
        <v>5325</v>
      </c>
      <c r="J533" s="17">
        <v>116</v>
      </c>
      <c r="K533" s="17" t="s">
        <v>37</v>
      </c>
      <c r="L533" s="18">
        <v>28017.38</v>
      </c>
      <c r="M533" s="18">
        <v>3988.57</v>
      </c>
      <c r="N533" s="18">
        <v>1864.05</v>
      </c>
      <c r="O533" s="18">
        <v>33870</v>
      </c>
      <c r="P533" s="18">
        <v>1113.75</v>
      </c>
      <c r="Q533" s="18">
        <v>302.82</v>
      </c>
      <c r="R533" s="18">
        <v>69.430000000000007</v>
      </c>
      <c r="S533" s="18">
        <v>1486</v>
      </c>
      <c r="T533" s="18">
        <v>250</v>
      </c>
      <c r="U533" s="18">
        <v>0</v>
      </c>
      <c r="V533" s="18">
        <v>0</v>
      </c>
      <c r="W533" s="18">
        <v>0</v>
      </c>
      <c r="X533" s="18"/>
      <c r="Y533" s="18">
        <v>29131.13</v>
      </c>
      <c r="Z533" s="18">
        <v>4291.3900000000003</v>
      </c>
      <c r="AA533" s="18">
        <v>1933.48</v>
      </c>
      <c r="AB533" s="18">
        <v>35356</v>
      </c>
    </row>
    <row r="534" spans="1:28" s="15" customFormat="1" x14ac:dyDescent="0.25">
      <c r="A534" s="17">
        <v>5</v>
      </c>
      <c r="B534" s="17" t="s">
        <v>700</v>
      </c>
      <c r="C534" s="17" t="s">
        <v>665</v>
      </c>
      <c r="D534" s="17" t="s">
        <v>709</v>
      </c>
      <c r="E534" s="17" t="s">
        <v>710</v>
      </c>
      <c r="F534" s="17" t="s">
        <v>75</v>
      </c>
      <c r="G534" s="17" t="s">
        <v>76</v>
      </c>
      <c r="H534" s="17">
        <v>4202</v>
      </c>
      <c r="I534" s="17">
        <v>4133</v>
      </c>
      <c r="J534" s="17">
        <v>69</v>
      </c>
      <c r="K534" s="17" t="s">
        <v>37</v>
      </c>
      <c r="L534" s="18">
        <v>21418.18</v>
      </c>
      <c r="M534" s="18">
        <v>2898.59</v>
      </c>
      <c r="N534" s="18">
        <v>1264.23</v>
      </c>
      <c r="O534" s="18">
        <v>25581</v>
      </c>
      <c r="P534" s="18">
        <v>776.23</v>
      </c>
      <c r="Q534" s="18">
        <v>230.47</v>
      </c>
      <c r="R534" s="18">
        <v>41.3</v>
      </c>
      <c r="S534" s="18">
        <v>1048</v>
      </c>
      <c r="T534" s="18">
        <v>190</v>
      </c>
      <c r="U534" s="18">
        <v>0</v>
      </c>
      <c r="V534" s="18">
        <v>0</v>
      </c>
      <c r="W534" s="18">
        <v>0</v>
      </c>
      <c r="X534" s="18"/>
      <c r="Y534" s="18">
        <v>22194.41</v>
      </c>
      <c r="Z534" s="18">
        <v>3129.06</v>
      </c>
      <c r="AA534" s="18">
        <v>1305.53</v>
      </c>
      <c r="AB534" s="18">
        <v>26629</v>
      </c>
    </row>
    <row r="535" spans="1:28" s="15" customFormat="1" x14ac:dyDescent="0.25">
      <c r="A535" s="17">
        <v>6</v>
      </c>
      <c r="B535" s="17" t="s">
        <v>664</v>
      </c>
      <c r="C535" s="17" t="s">
        <v>665</v>
      </c>
      <c r="D535" s="17" t="s">
        <v>711</v>
      </c>
      <c r="E535" s="17" t="s">
        <v>712</v>
      </c>
      <c r="F535" s="17" t="s">
        <v>75</v>
      </c>
      <c r="G535" s="17" t="s">
        <v>76</v>
      </c>
      <c r="H535" s="17">
        <v>10573</v>
      </c>
      <c r="I535" s="17">
        <v>10248</v>
      </c>
      <c r="J535" s="17">
        <v>325</v>
      </c>
      <c r="K535" s="17" t="s">
        <v>37</v>
      </c>
      <c r="L535" s="18">
        <v>75515.149999999994</v>
      </c>
      <c r="M535" s="18">
        <v>11010.8</v>
      </c>
      <c r="N535" s="18">
        <v>6145.05</v>
      </c>
      <c r="O535" s="18">
        <v>92671</v>
      </c>
      <c r="P535" s="18">
        <v>2614.5</v>
      </c>
      <c r="Q535" s="18">
        <v>831.99</v>
      </c>
      <c r="R535" s="18">
        <v>194.51</v>
      </c>
      <c r="S535" s="18">
        <v>3641</v>
      </c>
      <c r="T535" s="18">
        <v>2730</v>
      </c>
      <c r="U535" s="18">
        <v>0</v>
      </c>
      <c r="V535" s="18">
        <v>0</v>
      </c>
      <c r="W535" s="18">
        <v>0</v>
      </c>
      <c r="X535" s="18"/>
      <c r="Y535" s="18">
        <v>78129.649999999994</v>
      </c>
      <c r="Z535" s="18">
        <v>11842.79</v>
      </c>
      <c r="AA535" s="18">
        <v>6339.56</v>
      </c>
      <c r="AB535" s="18">
        <v>96312</v>
      </c>
    </row>
    <row r="536" spans="1:28" s="15" customFormat="1" x14ac:dyDescent="0.25">
      <c r="A536" s="17">
        <v>7</v>
      </c>
      <c r="B536" s="17" t="s">
        <v>700</v>
      </c>
      <c r="C536" s="17" t="s">
        <v>665</v>
      </c>
      <c r="D536" s="17" t="s">
        <v>713</v>
      </c>
      <c r="E536" s="17" t="s">
        <v>714</v>
      </c>
      <c r="F536" s="17" t="s">
        <v>75</v>
      </c>
      <c r="G536" s="17" t="s">
        <v>76</v>
      </c>
      <c r="H536" s="17">
        <v>3804</v>
      </c>
      <c r="I536" s="17">
        <v>3771</v>
      </c>
      <c r="J536" s="17">
        <v>33</v>
      </c>
      <c r="K536" s="17" t="s">
        <v>37</v>
      </c>
      <c r="L536" s="18">
        <v>17429.150000000001</v>
      </c>
      <c r="M536" s="18">
        <v>2238.88</v>
      </c>
      <c r="N536" s="18">
        <v>620.97</v>
      </c>
      <c r="O536" s="18">
        <v>20289</v>
      </c>
      <c r="P536" s="18">
        <v>643.08000000000004</v>
      </c>
      <c r="Q536" s="18">
        <v>183.17</v>
      </c>
      <c r="R536" s="18">
        <v>19.75</v>
      </c>
      <c r="S536" s="18">
        <v>846</v>
      </c>
      <c r="T536" s="18">
        <v>10</v>
      </c>
      <c r="U536" s="18">
        <v>0</v>
      </c>
      <c r="V536" s="18">
        <v>0</v>
      </c>
      <c r="W536" s="18">
        <v>0</v>
      </c>
      <c r="X536" s="18"/>
      <c r="Y536" s="18">
        <v>18072.23</v>
      </c>
      <c r="Z536" s="18">
        <v>2422.0500000000002</v>
      </c>
      <c r="AA536" s="18">
        <v>640.72</v>
      </c>
      <c r="AB536" s="18">
        <v>21135</v>
      </c>
    </row>
    <row r="537" spans="1:28" s="15" customFormat="1" x14ac:dyDescent="0.25">
      <c r="A537" s="17">
        <v>8</v>
      </c>
      <c r="B537" s="17" t="s">
        <v>683</v>
      </c>
      <c r="C537" s="17" t="s">
        <v>665</v>
      </c>
      <c r="D537" s="17" t="s">
        <v>715</v>
      </c>
      <c r="E537" s="17" t="s">
        <v>716</v>
      </c>
      <c r="F537" s="17" t="s">
        <v>75</v>
      </c>
      <c r="G537" s="17" t="s">
        <v>76</v>
      </c>
      <c r="H537" s="17">
        <v>5789</v>
      </c>
      <c r="I537" s="17">
        <v>5704</v>
      </c>
      <c r="J537" s="17">
        <v>85</v>
      </c>
      <c r="K537" s="17" t="s">
        <v>37</v>
      </c>
      <c r="L537" s="18">
        <v>30569.59</v>
      </c>
      <c r="M537" s="18">
        <v>4254</v>
      </c>
      <c r="N537" s="18">
        <v>1512.41</v>
      </c>
      <c r="O537" s="18">
        <v>36336</v>
      </c>
      <c r="P537" s="18">
        <v>1141.33</v>
      </c>
      <c r="Q537" s="18">
        <v>325.8</v>
      </c>
      <c r="R537" s="18">
        <v>50.87</v>
      </c>
      <c r="S537" s="18">
        <v>1518</v>
      </c>
      <c r="T537" s="18">
        <v>420</v>
      </c>
      <c r="U537" s="18">
        <v>0</v>
      </c>
      <c r="V537" s="18">
        <v>0</v>
      </c>
      <c r="W537" s="18">
        <v>0</v>
      </c>
      <c r="X537" s="18"/>
      <c r="Y537" s="18">
        <v>31710.92</v>
      </c>
      <c r="Z537" s="18">
        <v>4579.8</v>
      </c>
      <c r="AA537" s="18">
        <v>1563.28</v>
      </c>
      <c r="AB537" s="18">
        <v>37854</v>
      </c>
    </row>
    <row r="538" spans="1:28" s="15" customFormat="1" x14ac:dyDescent="0.25">
      <c r="A538" s="17">
        <v>9</v>
      </c>
      <c r="B538" s="17" t="s">
        <v>700</v>
      </c>
      <c r="C538" s="17" t="s">
        <v>665</v>
      </c>
      <c r="D538" s="17" t="s">
        <v>717</v>
      </c>
      <c r="E538" s="17" t="s">
        <v>718</v>
      </c>
      <c r="F538" s="17" t="s">
        <v>75</v>
      </c>
      <c r="G538" s="17" t="s">
        <v>76</v>
      </c>
      <c r="H538" s="17">
        <v>12500</v>
      </c>
      <c r="I538" s="17">
        <v>12406</v>
      </c>
      <c r="J538" s="17">
        <v>94</v>
      </c>
      <c r="K538" s="17" t="s">
        <v>37</v>
      </c>
      <c r="L538" s="18">
        <v>23419.75</v>
      </c>
      <c r="M538" s="18">
        <v>3307.47</v>
      </c>
      <c r="N538" s="18">
        <v>1451.78</v>
      </c>
      <c r="O538" s="18">
        <v>28179</v>
      </c>
      <c r="P538" s="18">
        <v>955.86</v>
      </c>
      <c r="Q538" s="18">
        <v>253.88</v>
      </c>
      <c r="R538" s="18">
        <v>56.26</v>
      </c>
      <c r="S538" s="18">
        <v>1266</v>
      </c>
      <c r="T538" s="18">
        <v>260</v>
      </c>
      <c r="U538" s="18">
        <v>0</v>
      </c>
      <c r="V538" s="18">
        <v>0</v>
      </c>
      <c r="W538" s="18">
        <v>0</v>
      </c>
      <c r="X538" s="18"/>
      <c r="Y538" s="18">
        <v>24375.61</v>
      </c>
      <c r="Z538" s="18">
        <v>3561.35</v>
      </c>
      <c r="AA538" s="18">
        <v>1508.04</v>
      </c>
      <c r="AB538" s="18">
        <v>29445</v>
      </c>
    </row>
    <row r="539" spans="1:28" s="15" customFormat="1" x14ac:dyDescent="0.25">
      <c r="A539" s="17">
        <v>10</v>
      </c>
      <c r="B539" s="17" t="s">
        <v>669</v>
      </c>
      <c r="C539" s="17" t="s">
        <v>665</v>
      </c>
      <c r="D539" s="17" t="s">
        <v>719</v>
      </c>
      <c r="E539" s="17" t="s">
        <v>720</v>
      </c>
      <c r="F539" s="17" t="s">
        <v>75</v>
      </c>
      <c r="G539" s="17" t="s">
        <v>76</v>
      </c>
      <c r="H539" s="17">
        <v>26300</v>
      </c>
      <c r="I539" s="17">
        <v>26210</v>
      </c>
      <c r="J539" s="17">
        <v>90</v>
      </c>
      <c r="K539" s="17" t="s">
        <v>37</v>
      </c>
      <c r="L539" s="18">
        <v>37348.97</v>
      </c>
      <c r="M539" s="18">
        <v>5296.38</v>
      </c>
      <c r="N539" s="18">
        <v>2702.65</v>
      </c>
      <c r="O539" s="18">
        <v>45348</v>
      </c>
      <c r="P539" s="18">
        <v>927.1</v>
      </c>
      <c r="Q539" s="18">
        <v>405.04</v>
      </c>
      <c r="R539" s="18">
        <v>53.86</v>
      </c>
      <c r="S539" s="18">
        <v>1386</v>
      </c>
      <c r="T539" s="18">
        <v>270</v>
      </c>
      <c r="U539" s="18">
        <v>0</v>
      </c>
      <c r="V539" s="18">
        <v>0</v>
      </c>
      <c r="W539" s="18">
        <v>0</v>
      </c>
      <c r="X539" s="18"/>
      <c r="Y539" s="18">
        <v>38276.07</v>
      </c>
      <c r="Z539" s="18">
        <v>5701.42</v>
      </c>
      <c r="AA539" s="18">
        <v>2756.51</v>
      </c>
      <c r="AB539" s="18">
        <v>46734</v>
      </c>
    </row>
    <row r="540" spans="1:28" s="15" customFormat="1" x14ac:dyDescent="0.25">
      <c r="A540" s="17">
        <v>11</v>
      </c>
      <c r="B540" s="17" t="s">
        <v>664</v>
      </c>
      <c r="C540" s="17" t="s">
        <v>665</v>
      </c>
      <c r="D540" s="17" t="s">
        <v>721</v>
      </c>
      <c r="E540" s="17" t="s">
        <v>722</v>
      </c>
      <c r="F540" s="17" t="s">
        <v>75</v>
      </c>
      <c r="G540" s="17" t="s">
        <v>76</v>
      </c>
      <c r="H540" s="17">
        <v>3335</v>
      </c>
      <c r="I540" s="17">
        <v>3230</v>
      </c>
      <c r="J540" s="17">
        <v>105</v>
      </c>
      <c r="K540" s="17" t="s">
        <v>37</v>
      </c>
      <c r="L540" s="18">
        <v>30658.27</v>
      </c>
      <c r="M540" s="18">
        <v>4214.54</v>
      </c>
      <c r="N540" s="18">
        <v>2028.19</v>
      </c>
      <c r="O540" s="18">
        <v>36901</v>
      </c>
      <c r="P540" s="18">
        <v>1066.83</v>
      </c>
      <c r="Q540" s="18">
        <v>331.33</v>
      </c>
      <c r="R540" s="18">
        <v>62.84</v>
      </c>
      <c r="S540" s="18">
        <v>1461</v>
      </c>
      <c r="T540" s="18">
        <v>440</v>
      </c>
      <c r="U540" s="18">
        <v>0</v>
      </c>
      <c r="V540" s="18">
        <v>0</v>
      </c>
      <c r="W540" s="18">
        <v>0</v>
      </c>
      <c r="X540" s="18"/>
      <c r="Y540" s="18">
        <v>31725.1</v>
      </c>
      <c r="Z540" s="18">
        <v>4545.87</v>
      </c>
      <c r="AA540" s="18">
        <v>2091.0300000000002</v>
      </c>
      <c r="AB540" s="18">
        <v>38362</v>
      </c>
    </row>
    <row r="541" spans="1:28" s="15" customFormat="1" x14ac:dyDescent="0.25">
      <c r="A541" s="17">
        <v>12</v>
      </c>
      <c r="B541" s="17" t="s">
        <v>700</v>
      </c>
      <c r="C541" s="17" t="s">
        <v>665</v>
      </c>
      <c r="D541" s="17" t="s">
        <v>723</v>
      </c>
      <c r="E541" s="17" t="s">
        <v>724</v>
      </c>
      <c r="F541" s="17" t="s">
        <v>75</v>
      </c>
      <c r="G541" s="17" t="s">
        <v>76</v>
      </c>
      <c r="H541" s="17">
        <v>7648</v>
      </c>
      <c r="I541" s="17">
        <v>7648</v>
      </c>
      <c r="J541" s="17">
        <v>68</v>
      </c>
      <c r="K541" s="17" t="s">
        <v>1090</v>
      </c>
      <c r="L541" s="18">
        <v>24157.89</v>
      </c>
      <c r="M541" s="18">
        <v>3675.64</v>
      </c>
      <c r="N541" s="18">
        <v>1523.47</v>
      </c>
      <c r="O541" s="18">
        <v>29357</v>
      </c>
      <c r="P541" s="18">
        <v>769.71</v>
      </c>
      <c r="Q541" s="18">
        <v>261.58999999999997</v>
      </c>
      <c r="R541" s="18">
        <v>40.700000000000003</v>
      </c>
      <c r="S541" s="18">
        <v>1072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24927.599999999999</v>
      </c>
      <c r="Z541" s="18">
        <v>3937.23</v>
      </c>
      <c r="AA541" s="18">
        <v>1564.17</v>
      </c>
      <c r="AB541" s="18">
        <v>30429</v>
      </c>
    </row>
    <row r="542" spans="1:28" s="15" customFormat="1" x14ac:dyDescent="0.25">
      <c r="A542" s="17">
        <v>13</v>
      </c>
      <c r="B542" s="17" t="s">
        <v>700</v>
      </c>
      <c r="C542" s="17" t="s">
        <v>665</v>
      </c>
      <c r="D542" s="17" t="s">
        <v>725</v>
      </c>
      <c r="E542" s="17" t="s">
        <v>726</v>
      </c>
      <c r="F542" s="17" t="s">
        <v>75</v>
      </c>
      <c r="G542" s="17" t="s">
        <v>727</v>
      </c>
      <c r="H542" s="17">
        <v>0</v>
      </c>
      <c r="I542" s="17">
        <v>0</v>
      </c>
      <c r="J542" s="17">
        <v>337</v>
      </c>
      <c r="K542" s="17" t="s">
        <v>107</v>
      </c>
      <c r="L542" s="18">
        <v>68640.649999999994</v>
      </c>
      <c r="M542" s="18">
        <v>9709.33</v>
      </c>
      <c r="N542" s="18">
        <v>5866.02</v>
      </c>
      <c r="O542" s="18">
        <v>84216</v>
      </c>
      <c r="P542" s="18">
        <v>2544.23</v>
      </c>
      <c r="Q542" s="18">
        <v>757.08</v>
      </c>
      <c r="R542" s="18">
        <v>201.69</v>
      </c>
      <c r="S542" s="18">
        <v>3503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71184.88</v>
      </c>
      <c r="Z542" s="18">
        <v>10466.41</v>
      </c>
      <c r="AA542" s="18">
        <v>6067.71</v>
      </c>
      <c r="AB542" s="18">
        <v>87719</v>
      </c>
    </row>
    <row r="543" spans="1:28" s="15" customFormat="1" x14ac:dyDescent="0.25">
      <c r="A543" s="17">
        <v>14</v>
      </c>
      <c r="B543" s="17" t="s">
        <v>669</v>
      </c>
      <c r="C543" s="17" t="s">
        <v>665</v>
      </c>
      <c r="D543" s="17" t="s">
        <v>728</v>
      </c>
      <c r="E543" s="17" t="s">
        <v>729</v>
      </c>
      <c r="F543" s="17" t="s">
        <v>75</v>
      </c>
      <c r="G543" s="17" t="s">
        <v>730</v>
      </c>
      <c r="H543" s="17">
        <v>0</v>
      </c>
      <c r="I543" s="17">
        <v>0</v>
      </c>
      <c r="J543" s="17">
        <v>78</v>
      </c>
      <c r="K543" s="17" t="s">
        <v>107</v>
      </c>
      <c r="L543" s="18">
        <v>58981.05</v>
      </c>
      <c r="M543" s="18">
        <v>9378.81</v>
      </c>
      <c r="N543" s="18">
        <v>5032.1400000000003</v>
      </c>
      <c r="O543" s="18">
        <v>73392</v>
      </c>
      <c r="P543" s="18">
        <v>685.26</v>
      </c>
      <c r="Q543" s="18">
        <v>658.06</v>
      </c>
      <c r="R543" s="18">
        <v>46.68</v>
      </c>
      <c r="S543" s="18">
        <v>1390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59666.31</v>
      </c>
      <c r="Z543" s="18">
        <v>10036.870000000001</v>
      </c>
      <c r="AA543" s="18">
        <v>5078.82</v>
      </c>
      <c r="AB543" s="18">
        <v>74782</v>
      </c>
    </row>
    <row r="544" spans="1:28" s="15" customFormat="1" x14ac:dyDescent="0.25">
      <c r="A544" s="17">
        <v>15</v>
      </c>
      <c r="B544" s="17" t="s">
        <v>683</v>
      </c>
      <c r="C544" s="17" t="s">
        <v>665</v>
      </c>
      <c r="D544" s="17" t="s">
        <v>731</v>
      </c>
      <c r="E544" s="17" t="s">
        <v>732</v>
      </c>
      <c r="F544" s="17" t="s">
        <v>75</v>
      </c>
      <c r="G544" s="17" t="s">
        <v>733</v>
      </c>
      <c r="H544" s="17">
        <v>0</v>
      </c>
      <c r="I544" s="17">
        <v>0</v>
      </c>
      <c r="J544" s="17">
        <v>91</v>
      </c>
      <c r="K544" s="17" t="s">
        <v>107</v>
      </c>
      <c r="L544" s="18">
        <v>63905.57</v>
      </c>
      <c r="M544" s="18">
        <v>10713.49</v>
      </c>
      <c r="N544" s="18">
        <v>5490.94</v>
      </c>
      <c r="O544" s="18">
        <v>80110</v>
      </c>
      <c r="P544" s="18">
        <v>778.33</v>
      </c>
      <c r="Q544" s="18">
        <v>713.21</v>
      </c>
      <c r="R544" s="18">
        <v>54.46</v>
      </c>
      <c r="S544" s="18">
        <v>1546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64683.9</v>
      </c>
      <c r="Z544" s="18">
        <v>11426.7</v>
      </c>
      <c r="AA544" s="18">
        <v>5545.4</v>
      </c>
      <c r="AB544" s="18">
        <v>81656</v>
      </c>
    </row>
    <row r="545" spans="1:29" s="15" customFormat="1" x14ac:dyDescent="0.25">
      <c r="A545" s="17">
        <v>16</v>
      </c>
      <c r="B545" s="17" t="s">
        <v>664</v>
      </c>
      <c r="C545" s="17" t="s">
        <v>665</v>
      </c>
      <c r="D545" s="17" t="s">
        <v>734</v>
      </c>
      <c r="E545" s="17" t="s">
        <v>735</v>
      </c>
      <c r="F545" s="17" t="s">
        <v>75</v>
      </c>
      <c r="G545" s="17" t="s">
        <v>736</v>
      </c>
      <c r="H545" s="17">
        <v>333</v>
      </c>
      <c r="I545" s="17">
        <v>333</v>
      </c>
      <c r="J545" s="17">
        <v>272</v>
      </c>
      <c r="K545" s="17" t="s">
        <v>107</v>
      </c>
      <c r="L545" s="18">
        <v>66797.899999999994</v>
      </c>
      <c r="M545" s="18">
        <v>9686.68</v>
      </c>
      <c r="N545" s="18">
        <v>5710.42</v>
      </c>
      <c r="O545" s="18">
        <v>82195</v>
      </c>
      <c r="P545" s="18">
        <v>2078.41</v>
      </c>
      <c r="Q545" s="18">
        <v>738.8</v>
      </c>
      <c r="R545" s="18">
        <v>162.79</v>
      </c>
      <c r="S545" s="18">
        <v>2980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68876.31</v>
      </c>
      <c r="Z545" s="18">
        <v>10425.48</v>
      </c>
      <c r="AA545" s="18">
        <v>5873.21</v>
      </c>
      <c r="AB545" s="18">
        <v>85175</v>
      </c>
    </row>
    <row r="546" spans="1:29" s="12" customFormat="1" ht="16.5" customHeight="1" x14ac:dyDescent="0.25">
      <c r="A546" s="10"/>
      <c r="B546" s="10"/>
      <c r="C546" s="10" t="s">
        <v>71</v>
      </c>
      <c r="D546" s="10"/>
      <c r="E546" s="10"/>
      <c r="F546" s="10"/>
      <c r="G546" s="10"/>
      <c r="H546" s="10"/>
      <c r="I546" s="10"/>
      <c r="J546" s="11">
        <f>SUM(J530:J545)</f>
        <v>2215</v>
      </c>
      <c r="K546" s="11"/>
      <c r="L546" s="11">
        <f t="shared" ref="L546:AB546" si="94">SUM(L530:L545)</f>
        <v>720834.96000000008</v>
      </c>
      <c r="M546" s="11">
        <f t="shared" si="94"/>
        <v>106629.13</v>
      </c>
      <c r="N546" s="11">
        <f t="shared" si="94"/>
        <v>54394.91</v>
      </c>
      <c r="O546" s="11">
        <f t="shared" si="94"/>
        <v>881859</v>
      </c>
      <c r="P546" s="11">
        <f t="shared" si="94"/>
        <v>20433.61</v>
      </c>
      <c r="Q546" s="11">
        <f t="shared" si="94"/>
        <v>7903.73</v>
      </c>
      <c r="R546" s="11">
        <f t="shared" si="94"/>
        <v>1325.66</v>
      </c>
      <c r="S546" s="11">
        <f t="shared" si="94"/>
        <v>29663</v>
      </c>
      <c r="T546" s="11">
        <f t="shared" si="94"/>
        <v>10060</v>
      </c>
      <c r="U546" s="11">
        <f t="shared" si="94"/>
        <v>0</v>
      </c>
      <c r="V546" s="11">
        <f t="shared" si="94"/>
        <v>0</v>
      </c>
      <c r="W546" s="11">
        <f t="shared" si="94"/>
        <v>0</v>
      </c>
      <c r="X546" s="11">
        <f t="shared" si="94"/>
        <v>0</v>
      </c>
      <c r="Y546" s="11">
        <f>SUM(Y530:Y545)</f>
        <v>741268.56999999983</v>
      </c>
      <c r="Z546" s="11">
        <f t="shared" si="94"/>
        <v>114532.85999999999</v>
      </c>
      <c r="AA546" s="11">
        <f t="shared" si="94"/>
        <v>55720.57</v>
      </c>
      <c r="AB546" s="11">
        <f t="shared" si="94"/>
        <v>911522</v>
      </c>
      <c r="AC546" s="7"/>
    </row>
    <row r="547" spans="1:29" s="12" customFormat="1" ht="16.5" customHeight="1" x14ac:dyDescent="0.25">
      <c r="A547" s="10"/>
      <c r="B547" s="10"/>
      <c r="C547" s="10" t="s">
        <v>119</v>
      </c>
      <c r="D547" s="10"/>
      <c r="E547" s="10"/>
      <c r="F547" s="10"/>
      <c r="G547" s="10"/>
      <c r="H547" s="10"/>
      <c r="I547" s="10"/>
      <c r="J547" s="11">
        <f>J546+J529</f>
        <v>28445</v>
      </c>
      <c r="K547" s="11"/>
      <c r="L547" s="11">
        <f>L546+L529</f>
        <v>2211277.33</v>
      </c>
      <c r="M547" s="11">
        <f t="shared" ref="M547:AB547" si="95">M546+M529</f>
        <v>216871.57</v>
      </c>
      <c r="N547" s="11">
        <f t="shared" si="95"/>
        <v>131566.1</v>
      </c>
      <c r="O547" s="11">
        <f t="shared" si="95"/>
        <v>2559715</v>
      </c>
      <c r="P547" s="11">
        <f t="shared" si="95"/>
        <v>179126.52000000002</v>
      </c>
      <c r="Q547" s="11">
        <f t="shared" si="95"/>
        <v>23306.32</v>
      </c>
      <c r="R547" s="11">
        <f t="shared" si="95"/>
        <v>13129.16</v>
      </c>
      <c r="S547" s="11">
        <f t="shared" si="95"/>
        <v>215562</v>
      </c>
      <c r="T547" s="11">
        <f t="shared" si="95"/>
        <v>10380</v>
      </c>
      <c r="U547" s="11">
        <f t="shared" si="95"/>
        <v>0</v>
      </c>
      <c r="V547" s="11">
        <f t="shared" si="95"/>
        <v>0</v>
      </c>
      <c r="W547" s="11">
        <f t="shared" si="95"/>
        <v>0</v>
      </c>
      <c r="X547" s="11">
        <f t="shared" si="95"/>
        <v>0</v>
      </c>
      <c r="Y547" s="11">
        <f>Y546+Y529</f>
        <v>2390403.8499999996</v>
      </c>
      <c r="Z547" s="11">
        <f t="shared" si="95"/>
        <v>240177.88999999998</v>
      </c>
      <c r="AA547" s="11">
        <f t="shared" si="95"/>
        <v>144695.25999999998</v>
      </c>
      <c r="AB547" s="11">
        <f t="shared" si="95"/>
        <v>2775277</v>
      </c>
    </row>
    <row r="548" spans="1:29" ht="18" customHeight="1" x14ac:dyDescent="0.25">
      <c r="AC548" s="12"/>
    </row>
    <row r="549" spans="1:29" ht="18" customHeight="1" x14ac:dyDescent="0.25">
      <c r="Y549" s="34"/>
      <c r="AC549" s="12"/>
    </row>
    <row r="552" spans="1:29" ht="15.75" x14ac:dyDescent="0.25">
      <c r="E552" s="13" t="s">
        <v>120</v>
      </c>
      <c r="G552" s="14"/>
      <c r="H552" s="14"/>
      <c r="I552" s="14"/>
      <c r="J552" s="14"/>
      <c r="K552" s="14"/>
      <c r="L552" s="13" t="s">
        <v>122</v>
      </c>
      <c r="M552" s="13"/>
      <c r="O552" s="14"/>
      <c r="Q552" s="14"/>
      <c r="R552" s="13" t="s">
        <v>121</v>
      </c>
      <c r="T552" s="14"/>
      <c r="U552" s="14"/>
      <c r="W552" s="14"/>
      <c r="X552" s="14"/>
      <c r="Y552" s="13" t="s">
        <v>123</v>
      </c>
      <c r="Z552" s="14"/>
      <c r="AA552" s="14"/>
      <c r="AB552" s="14"/>
    </row>
    <row r="553" spans="1:29" ht="15.75" x14ac:dyDescent="0.25">
      <c r="E553" s="13" t="s">
        <v>124</v>
      </c>
      <c r="G553" s="14"/>
      <c r="H553" s="14"/>
      <c r="I553" s="14"/>
      <c r="J553" s="14"/>
      <c r="K553" s="14"/>
      <c r="L553" s="13" t="s">
        <v>124</v>
      </c>
      <c r="M553" s="13"/>
      <c r="O553" s="14"/>
      <c r="Q553" s="14"/>
      <c r="R553" s="13" t="s">
        <v>124</v>
      </c>
      <c r="T553" s="14"/>
      <c r="U553" s="14"/>
      <c r="W553" s="14"/>
      <c r="X553" s="14"/>
      <c r="Y553" s="13" t="s">
        <v>124</v>
      </c>
      <c r="Z553" s="14"/>
      <c r="AA553" s="14"/>
      <c r="AB553" s="14"/>
    </row>
  </sheetData>
  <sortState ref="A433:W461">
    <sortCondition ref="F433"/>
  </sortState>
  <mergeCells count="26">
    <mergeCell ref="A87:AB87"/>
    <mergeCell ref="A1:AB1"/>
    <mergeCell ref="A2:AB2"/>
    <mergeCell ref="A43:AB43"/>
    <mergeCell ref="A44:AB44"/>
    <mergeCell ref="A86:AB86"/>
    <mergeCell ref="A128:AB128"/>
    <mergeCell ref="A129:AB129"/>
    <mergeCell ref="A428:AB428"/>
    <mergeCell ref="A429:AB429"/>
    <mergeCell ref="A257:AB257"/>
    <mergeCell ref="A258:AB258"/>
    <mergeCell ref="A213:AB213"/>
    <mergeCell ref="A214:AB214"/>
    <mergeCell ref="A385:AB385"/>
    <mergeCell ref="A386:AB386"/>
    <mergeCell ref="A342:AB342"/>
    <mergeCell ref="A343:AB343"/>
    <mergeCell ref="A300:AB300"/>
    <mergeCell ref="A301:AB301"/>
    <mergeCell ref="A512:AB512"/>
    <mergeCell ref="A513:AB513"/>
    <mergeCell ref="A470:AB470"/>
    <mergeCell ref="A471:AB471"/>
    <mergeCell ref="A170:AB170"/>
    <mergeCell ref="A171:AB171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2" manualBreakCount="12">
    <brk id="42" max="16383" man="1"/>
    <brk id="85" max="16383" man="1"/>
    <brk id="127" max="16383" man="1"/>
    <brk id="169" max="16383" man="1"/>
    <brk id="212" max="16383" man="1"/>
    <brk id="256" max="16383" man="1"/>
    <brk id="299" max="16383" man="1"/>
    <brk id="341" max="16383" man="1"/>
    <brk id="384" max="16383" man="1"/>
    <brk id="427" max="16383" man="1"/>
    <brk id="469" max="16383" man="1"/>
    <brk id="51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706"/>
  <sheetViews>
    <sheetView view="pageBreakPreview" topLeftCell="A657" zoomScaleNormal="100" zoomScaleSheetLayoutView="100" workbookViewId="0">
      <selection activeCell="K663" sqref="K663"/>
    </sheetView>
  </sheetViews>
  <sheetFormatPr defaultRowHeight="15" x14ac:dyDescent="0.25"/>
  <cols>
    <col min="1" max="1" width="4.140625" customWidth="1"/>
    <col min="2" max="2" width="11.5703125" customWidth="1"/>
    <col min="3" max="3" width="10" customWidth="1"/>
    <col min="4" max="4" width="9.140625" hidden="1" customWidth="1"/>
    <col min="5" max="5" width="14.57031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7.7109375" customWidth="1"/>
    <col min="13" max="13" width="7.140625" customWidth="1"/>
    <col min="14" max="14" width="6.85546875" customWidth="1"/>
    <col min="15" max="15" width="8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5.7109375" customWidth="1"/>
    <col min="21" max="21" width="6.7109375" customWidth="1"/>
    <col min="22" max="22" width="7.28515625" customWidth="1"/>
    <col min="23" max="23" width="6.42578125" customWidth="1"/>
    <col min="24" max="24" width="7" customWidth="1"/>
    <col min="25" max="25" width="8.7109375" customWidth="1"/>
    <col min="26" max="26" width="7.140625" customWidth="1"/>
    <col min="27" max="27" width="6.85546875" customWidth="1"/>
    <col min="28" max="28" width="8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663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572</v>
      </c>
      <c r="C5" s="17" t="s">
        <v>571</v>
      </c>
      <c r="D5" s="17" t="s">
        <v>573</v>
      </c>
      <c r="E5" s="17" t="s">
        <v>574</v>
      </c>
      <c r="F5" s="17" t="s">
        <v>35</v>
      </c>
      <c r="G5" s="17" t="s">
        <v>41</v>
      </c>
      <c r="H5" s="17">
        <v>46748</v>
      </c>
      <c r="I5" s="17">
        <v>45961</v>
      </c>
      <c r="J5" s="17">
        <v>2361</v>
      </c>
      <c r="K5" s="17" t="s">
        <v>37</v>
      </c>
      <c r="L5" s="18">
        <v>385727.94</v>
      </c>
      <c r="M5" s="18">
        <v>13323.43</v>
      </c>
      <c r="N5" s="18">
        <v>1182.8</v>
      </c>
      <c r="O5" s="18">
        <v>400234.17</v>
      </c>
      <c r="P5" s="18">
        <v>12594.92</v>
      </c>
      <c r="Q5" s="18">
        <v>3896.75</v>
      </c>
      <c r="R5" s="18">
        <v>1051.83</v>
      </c>
      <c r="S5" s="18">
        <v>17543.5</v>
      </c>
      <c r="T5" s="18">
        <v>0</v>
      </c>
      <c r="U5" s="18">
        <v>32883.769999999997</v>
      </c>
      <c r="V5" s="18">
        <v>13323.43</v>
      </c>
      <c r="W5" s="18">
        <v>1182.8</v>
      </c>
      <c r="X5" s="18">
        <v>47390</v>
      </c>
      <c r="Y5" s="9">
        <f t="shared" ref="Y5:AB5" si="0">L5+P5-U5</f>
        <v>365439.08999999997</v>
      </c>
      <c r="Z5" s="9">
        <f t="shared" si="0"/>
        <v>3896.75</v>
      </c>
      <c r="AA5" s="9">
        <f t="shared" si="0"/>
        <v>1051.8300000000002</v>
      </c>
      <c r="AB5" s="9">
        <f t="shared" si="0"/>
        <v>370387.67</v>
      </c>
    </row>
    <row r="6" spans="1:31" x14ac:dyDescent="0.25">
      <c r="A6" s="17">
        <v>2</v>
      </c>
      <c r="B6" s="17" t="s">
        <v>570</v>
      </c>
      <c r="C6" s="17" t="s">
        <v>571</v>
      </c>
      <c r="D6" s="17" t="s">
        <v>576</v>
      </c>
      <c r="E6" s="17" t="s">
        <v>577</v>
      </c>
      <c r="F6" s="17" t="s">
        <v>35</v>
      </c>
      <c r="G6" s="17" t="s">
        <v>41</v>
      </c>
      <c r="H6" s="17">
        <v>77888</v>
      </c>
      <c r="I6" s="17">
        <v>77888</v>
      </c>
      <c r="J6" s="17">
        <v>0</v>
      </c>
      <c r="K6" s="17" t="s">
        <v>59</v>
      </c>
      <c r="L6" s="18">
        <v>70771.27</v>
      </c>
      <c r="M6" s="18">
        <v>7899.69</v>
      </c>
      <c r="N6" s="18">
        <v>0</v>
      </c>
      <c r="O6" s="18">
        <v>78670.960000000006</v>
      </c>
      <c r="P6" s="18">
        <v>331.5</v>
      </c>
      <c r="Q6" s="18">
        <v>705.39</v>
      </c>
      <c r="R6" s="18">
        <v>0</v>
      </c>
      <c r="S6" s="18">
        <v>1036.8900000000001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23" si="1">L6+P6-U6</f>
        <v>71102.77</v>
      </c>
      <c r="Z6" s="9">
        <f t="shared" ref="Z6:Z23" si="2">M6+Q6-V6</f>
        <v>8605.08</v>
      </c>
      <c r="AA6" s="9">
        <f t="shared" ref="AA6:AA23" si="3">N6+R6-W6</f>
        <v>0</v>
      </c>
      <c r="AB6" s="9">
        <f t="shared" ref="AB6:AB23" si="4">O6+S6-X6</f>
        <v>79707.850000000006</v>
      </c>
    </row>
    <row r="7" spans="1:31" x14ac:dyDescent="0.25">
      <c r="A7" s="17">
        <v>3</v>
      </c>
      <c r="B7" s="17" t="s">
        <v>575</v>
      </c>
      <c r="C7" s="17" t="s">
        <v>571</v>
      </c>
      <c r="D7" s="17" t="s">
        <v>578</v>
      </c>
      <c r="E7" s="17" t="s">
        <v>579</v>
      </c>
      <c r="F7" s="17" t="s">
        <v>35</v>
      </c>
      <c r="G7" s="17" t="s">
        <v>41</v>
      </c>
      <c r="H7" s="17">
        <v>46048</v>
      </c>
      <c r="I7" s="17">
        <v>45502</v>
      </c>
      <c r="J7" s="17">
        <v>1638</v>
      </c>
      <c r="K7" s="17" t="s">
        <v>37</v>
      </c>
      <c r="L7" s="18">
        <v>324814.03999999998</v>
      </c>
      <c r="M7" s="18">
        <v>6610.06</v>
      </c>
      <c r="N7" s="18">
        <v>1483.52</v>
      </c>
      <c r="O7" s="18">
        <v>332907.62</v>
      </c>
      <c r="P7" s="18">
        <v>8446.69</v>
      </c>
      <c r="Q7" s="18">
        <v>3222.12</v>
      </c>
      <c r="R7" s="18">
        <v>729.73</v>
      </c>
      <c r="S7" s="18">
        <v>12398.54</v>
      </c>
      <c r="T7" s="18">
        <v>0</v>
      </c>
      <c r="U7" s="18">
        <v>31324.42</v>
      </c>
      <c r="V7" s="18">
        <v>6610.06</v>
      </c>
      <c r="W7" s="18">
        <v>1483.52</v>
      </c>
      <c r="X7" s="18">
        <v>39418</v>
      </c>
      <c r="Y7" s="9">
        <f t="shared" si="1"/>
        <v>301936.31</v>
      </c>
      <c r="Z7" s="9">
        <f t="shared" si="2"/>
        <v>3222.12</v>
      </c>
      <c r="AA7" s="9">
        <f t="shared" si="3"/>
        <v>729.73</v>
      </c>
      <c r="AB7" s="9">
        <f t="shared" si="4"/>
        <v>305888.15999999997</v>
      </c>
    </row>
    <row r="8" spans="1:31" x14ac:dyDescent="0.25">
      <c r="A8" s="17">
        <v>4</v>
      </c>
      <c r="B8" s="17" t="s">
        <v>580</v>
      </c>
      <c r="C8" s="17" t="s">
        <v>571</v>
      </c>
      <c r="D8" s="17" t="s">
        <v>581</v>
      </c>
      <c r="E8" s="17" t="s">
        <v>582</v>
      </c>
      <c r="F8" s="17" t="s">
        <v>35</v>
      </c>
      <c r="G8" s="17" t="s">
        <v>41</v>
      </c>
      <c r="H8" s="17">
        <v>59655</v>
      </c>
      <c r="I8" s="17">
        <v>59648</v>
      </c>
      <c r="J8" s="17">
        <v>7</v>
      </c>
      <c r="K8" s="17" t="s">
        <v>37</v>
      </c>
      <c r="L8" s="18">
        <v>37346.31</v>
      </c>
      <c r="M8" s="18">
        <v>8151.3</v>
      </c>
      <c r="N8" s="18">
        <v>1654.57</v>
      </c>
      <c r="O8" s="18">
        <v>47152.18</v>
      </c>
      <c r="P8" s="18">
        <v>379.06</v>
      </c>
      <c r="Q8" s="18">
        <v>385.78</v>
      </c>
      <c r="R8" s="18">
        <v>3.12</v>
      </c>
      <c r="S8" s="18">
        <v>767.96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37725.369999999995</v>
      </c>
      <c r="Z8" s="9">
        <f t="shared" si="2"/>
        <v>8537.08</v>
      </c>
      <c r="AA8" s="9">
        <f t="shared" si="3"/>
        <v>1657.6899999999998</v>
      </c>
      <c r="AB8" s="9">
        <f t="shared" si="4"/>
        <v>47920.14</v>
      </c>
    </row>
    <row r="9" spans="1:31" x14ac:dyDescent="0.25">
      <c r="A9" s="17">
        <v>5</v>
      </c>
      <c r="B9" s="17" t="s">
        <v>580</v>
      </c>
      <c r="C9" s="17" t="s">
        <v>571</v>
      </c>
      <c r="D9" s="17" t="s">
        <v>583</v>
      </c>
      <c r="E9" s="17" t="s">
        <v>584</v>
      </c>
      <c r="F9" s="17" t="s">
        <v>35</v>
      </c>
      <c r="G9" s="17" t="s">
        <v>45</v>
      </c>
      <c r="H9" s="17">
        <v>70750</v>
      </c>
      <c r="I9" s="17">
        <v>70750</v>
      </c>
      <c r="J9" s="17">
        <v>0</v>
      </c>
      <c r="K9" s="17" t="s">
        <v>59</v>
      </c>
      <c r="L9" s="18">
        <v>25702.69</v>
      </c>
      <c r="M9" s="18">
        <v>4689.96</v>
      </c>
      <c r="N9" s="18">
        <v>0</v>
      </c>
      <c r="O9" s="18">
        <v>30392.65</v>
      </c>
      <c r="P9" s="18">
        <v>648.5</v>
      </c>
      <c r="Q9" s="18">
        <v>253.59</v>
      </c>
      <c r="R9" s="18">
        <v>0</v>
      </c>
      <c r="S9" s="18">
        <v>902.09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1"/>
        <v>26351.19</v>
      </c>
      <c r="Z9" s="9">
        <f t="shared" si="2"/>
        <v>4943.55</v>
      </c>
      <c r="AA9" s="9">
        <f t="shared" si="3"/>
        <v>0</v>
      </c>
      <c r="AB9" s="9">
        <f t="shared" si="4"/>
        <v>31294.74</v>
      </c>
    </row>
    <row r="10" spans="1:31" x14ac:dyDescent="0.25">
      <c r="A10" s="17">
        <v>6</v>
      </c>
      <c r="B10" s="17" t="s">
        <v>585</v>
      </c>
      <c r="C10" s="17" t="s">
        <v>571</v>
      </c>
      <c r="D10" s="17" t="s">
        <v>586</v>
      </c>
      <c r="E10" s="17" t="s">
        <v>587</v>
      </c>
      <c r="F10" s="17" t="s">
        <v>35</v>
      </c>
      <c r="G10" s="17" t="s">
        <v>41</v>
      </c>
      <c r="H10" s="17">
        <v>23983</v>
      </c>
      <c r="I10" s="17">
        <v>21857</v>
      </c>
      <c r="J10" s="17">
        <v>2126</v>
      </c>
      <c r="K10" s="17" t="s">
        <v>37</v>
      </c>
      <c r="L10" s="18">
        <v>199936.21</v>
      </c>
      <c r="M10" s="18">
        <v>10886.11</v>
      </c>
      <c r="N10" s="18">
        <v>999.7</v>
      </c>
      <c r="O10" s="18">
        <v>211822.02</v>
      </c>
      <c r="P10" s="18">
        <v>10670.71</v>
      </c>
      <c r="Q10" s="18">
        <v>2017.33</v>
      </c>
      <c r="R10" s="18">
        <v>947.13</v>
      </c>
      <c r="S10" s="18">
        <v>13635.17</v>
      </c>
      <c r="T10" s="18">
        <v>0</v>
      </c>
      <c r="U10" s="18">
        <v>13195.19</v>
      </c>
      <c r="V10" s="18">
        <v>10886.11</v>
      </c>
      <c r="W10" s="18">
        <v>999.7</v>
      </c>
      <c r="X10" s="18">
        <v>25081</v>
      </c>
      <c r="Y10" s="9">
        <f t="shared" si="1"/>
        <v>197411.72999999998</v>
      </c>
      <c r="Z10" s="9">
        <f t="shared" si="2"/>
        <v>2017.33</v>
      </c>
      <c r="AA10" s="9">
        <f t="shared" si="3"/>
        <v>947.12999999999988</v>
      </c>
      <c r="AB10" s="9">
        <f t="shared" si="4"/>
        <v>200376.19</v>
      </c>
    </row>
    <row r="11" spans="1:31" x14ac:dyDescent="0.25">
      <c r="A11" s="17">
        <v>7</v>
      </c>
      <c r="B11" s="17" t="s">
        <v>317</v>
      </c>
      <c r="C11" s="17" t="s">
        <v>571</v>
      </c>
      <c r="D11" s="17" t="s">
        <v>588</v>
      </c>
      <c r="E11" s="17" t="s">
        <v>589</v>
      </c>
      <c r="F11" s="17" t="s">
        <v>35</v>
      </c>
      <c r="G11" s="17" t="s">
        <v>590</v>
      </c>
      <c r="H11" s="17">
        <v>14020</v>
      </c>
      <c r="I11" s="17">
        <v>13055</v>
      </c>
      <c r="J11" s="17">
        <v>965</v>
      </c>
      <c r="K11" s="17" t="s">
        <v>37</v>
      </c>
      <c r="L11" s="18">
        <v>191193.96</v>
      </c>
      <c r="M11" s="18">
        <v>4323.43</v>
      </c>
      <c r="N11" s="18">
        <v>492.28</v>
      </c>
      <c r="O11" s="18">
        <v>196009.67</v>
      </c>
      <c r="P11" s="18">
        <v>6866.63</v>
      </c>
      <c r="Q11" s="18">
        <v>1916.43</v>
      </c>
      <c r="R11" s="18">
        <v>429.91</v>
      </c>
      <c r="S11" s="18">
        <v>9212.9699999999993</v>
      </c>
      <c r="T11" s="18">
        <v>0</v>
      </c>
      <c r="U11" s="18">
        <v>18392.29</v>
      </c>
      <c r="V11" s="18">
        <v>4323.43</v>
      </c>
      <c r="W11" s="18">
        <v>492.28</v>
      </c>
      <c r="X11" s="18">
        <v>23208</v>
      </c>
      <c r="Y11" s="9">
        <f t="shared" si="1"/>
        <v>179668.3</v>
      </c>
      <c r="Z11" s="9">
        <f t="shared" si="2"/>
        <v>1916.4300000000003</v>
      </c>
      <c r="AA11" s="9">
        <f t="shared" si="3"/>
        <v>429.91000000000008</v>
      </c>
      <c r="AB11" s="9">
        <f t="shared" si="4"/>
        <v>182014.64</v>
      </c>
    </row>
    <row r="12" spans="1:31" x14ac:dyDescent="0.25">
      <c r="A12" s="17">
        <v>8</v>
      </c>
      <c r="B12" s="17" t="s">
        <v>570</v>
      </c>
      <c r="C12" s="17" t="s">
        <v>571</v>
      </c>
      <c r="D12" s="17" t="s">
        <v>591</v>
      </c>
      <c r="E12" s="17" t="s">
        <v>592</v>
      </c>
      <c r="F12" s="17" t="s">
        <v>35</v>
      </c>
      <c r="G12" s="17" t="s">
        <v>41</v>
      </c>
      <c r="H12" s="17">
        <v>59712</v>
      </c>
      <c r="I12" s="17">
        <v>58890</v>
      </c>
      <c r="J12" s="17">
        <v>2466</v>
      </c>
      <c r="K12" s="17" t="s">
        <v>37</v>
      </c>
      <c r="L12" s="18">
        <v>372693.4</v>
      </c>
      <c r="M12" s="18">
        <v>20743.75</v>
      </c>
      <c r="N12" s="18">
        <v>1156.07</v>
      </c>
      <c r="O12" s="18">
        <v>394593.22</v>
      </c>
      <c r="P12" s="18">
        <v>17889.55</v>
      </c>
      <c r="Q12" s="18">
        <v>3794.82</v>
      </c>
      <c r="R12" s="18">
        <v>1098.5999999999999</v>
      </c>
      <c r="S12" s="18">
        <v>22782.97</v>
      </c>
      <c r="T12" s="18">
        <v>0</v>
      </c>
      <c r="U12" s="18">
        <v>24821.18</v>
      </c>
      <c r="V12" s="18">
        <v>20743.75</v>
      </c>
      <c r="W12" s="18">
        <v>1156.07</v>
      </c>
      <c r="X12" s="18">
        <v>46721</v>
      </c>
      <c r="Y12" s="9">
        <f t="shared" si="1"/>
        <v>365761.77</v>
      </c>
      <c r="Z12" s="9">
        <f t="shared" si="2"/>
        <v>3794.8199999999997</v>
      </c>
      <c r="AA12" s="9">
        <f t="shared" si="3"/>
        <v>1098.6000000000001</v>
      </c>
      <c r="AB12" s="9">
        <f t="shared" si="4"/>
        <v>370655.18999999994</v>
      </c>
    </row>
    <row r="13" spans="1:31" x14ac:dyDescent="0.25">
      <c r="A13" s="17">
        <v>9</v>
      </c>
      <c r="B13" s="17" t="s">
        <v>580</v>
      </c>
      <c r="C13" s="17" t="s">
        <v>571</v>
      </c>
      <c r="D13" s="17" t="s">
        <v>593</v>
      </c>
      <c r="E13" s="17" t="s">
        <v>594</v>
      </c>
      <c r="F13" s="17" t="s">
        <v>35</v>
      </c>
      <c r="G13" s="17" t="s">
        <v>590</v>
      </c>
      <c r="H13" s="17">
        <v>48009</v>
      </c>
      <c r="I13" s="17">
        <v>45815</v>
      </c>
      <c r="J13" s="17">
        <v>2194</v>
      </c>
      <c r="K13" s="17" t="s">
        <v>37</v>
      </c>
      <c r="L13" s="18">
        <v>222877</v>
      </c>
      <c r="M13" s="18">
        <v>12353.74</v>
      </c>
      <c r="N13" s="18">
        <v>1401.1</v>
      </c>
      <c r="O13" s="18">
        <v>236631.84</v>
      </c>
      <c r="P13" s="18">
        <v>11403.98</v>
      </c>
      <c r="Q13" s="18">
        <v>2227.89</v>
      </c>
      <c r="R13" s="18">
        <v>977.43</v>
      </c>
      <c r="S13" s="18">
        <v>14609.3</v>
      </c>
      <c r="T13" s="18">
        <v>0</v>
      </c>
      <c r="U13" s="18">
        <v>14264.16</v>
      </c>
      <c r="V13" s="18">
        <v>12353.74</v>
      </c>
      <c r="W13" s="18">
        <v>1401.1</v>
      </c>
      <c r="X13" s="18">
        <v>28019</v>
      </c>
      <c r="Y13" s="9">
        <f t="shared" si="1"/>
        <v>220016.82</v>
      </c>
      <c r="Z13" s="9">
        <f t="shared" si="2"/>
        <v>2227.8899999999994</v>
      </c>
      <c r="AA13" s="9">
        <f t="shared" si="3"/>
        <v>977.42999999999984</v>
      </c>
      <c r="AB13" s="9">
        <f t="shared" si="4"/>
        <v>223222.13999999998</v>
      </c>
    </row>
    <row r="14" spans="1:31" x14ac:dyDescent="0.25">
      <c r="A14" s="17">
        <v>10</v>
      </c>
      <c r="B14" s="17" t="s">
        <v>585</v>
      </c>
      <c r="C14" s="17" t="s">
        <v>571</v>
      </c>
      <c r="D14" s="17" t="s">
        <v>595</v>
      </c>
      <c r="E14" s="17" t="s">
        <v>596</v>
      </c>
      <c r="F14" s="17" t="s">
        <v>35</v>
      </c>
      <c r="G14" s="17" t="s">
        <v>45</v>
      </c>
      <c r="H14" s="17">
        <v>68410</v>
      </c>
      <c r="I14" s="17">
        <v>68240</v>
      </c>
      <c r="J14" s="17">
        <v>340</v>
      </c>
      <c r="K14" s="17" t="s">
        <v>37</v>
      </c>
      <c r="L14" s="18">
        <v>198830.17</v>
      </c>
      <c r="M14" s="18">
        <v>11192.57</v>
      </c>
      <c r="N14" s="18">
        <v>327.89</v>
      </c>
      <c r="O14" s="18">
        <v>210350.63</v>
      </c>
      <c r="P14" s="18">
        <v>2649.93</v>
      </c>
      <c r="Q14" s="18">
        <v>2036.43</v>
      </c>
      <c r="R14" s="18">
        <v>151.47</v>
      </c>
      <c r="S14" s="18">
        <v>4837.83</v>
      </c>
      <c r="T14" s="18">
        <v>710</v>
      </c>
      <c r="U14" s="18">
        <v>13385.54</v>
      </c>
      <c r="V14" s="18">
        <v>11192.57</v>
      </c>
      <c r="W14" s="18">
        <v>327.89</v>
      </c>
      <c r="X14" s="18">
        <v>24906</v>
      </c>
      <c r="Y14" s="9">
        <f t="shared" si="1"/>
        <v>188094.56</v>
      </c>
      <c r="Z14" s="9">
        <f t="shared" si="2"/>
        <v>2036.4300000000003</v>
      </c>
      <c r="AA14" s="9">
        <f t="shared" si="3"/>
        <v>151.47000000000003</v>
      </c>
      <c r="AB14" s="9">
        <f t="shared" si="4"/>
        <v>190282.46</v>
      </c>
    </row>
    <row r="15" spans="1:31" x14ac:dyDescent="0.25">
      <c r="A15" s="17">
        <v>11</v>
      </c>
      <c r="B15" s="17" t="s">
        <v>585</v>
      </c>
      <c r="C15" s="17" t="s">
        <v>571</v>
      </c>
      <c r="D15" s="17" t="s">
        <v>597</v>
      </c>
      <c r="E15" s="17" t="s">
        <v>598</v>
      </c>
      <c r="F15" s="17" t="s">
        <v>35</v>
      </c>
      <c r="G15" s="17" t="s">
        <v>215</v>
      </c>
      <c r="H15" s="17">
        <v>390</v>
      </c>
      <c r="I15" s="17">
        <v>297</v>
      </c>
      <c r="J15" s="17">
        <v>93</v>
      </c>
      <c r="K15" s="17" t="s">
        <v>37</v>
      </c>
      <c r="L15" s="18">
        <v>50702.94</v>
      </c>
      <c r="M15" s="18">
        <v>10473.870000000001</v>
      </c>
      <c r="N15" s="18">
        <v>1581.11</v>
      </c>
      <c r="O15" s="18">
        <v>62757.919999999998</v>
      </c>
      <c r="P15" s="18">
        <v>463.79</v>
      </c>
      <c r="Q15" s="18">
        <v>516.30999999999995</v>
      </c>
      <c r="R15" s="18">
        <v>41.43</v>
      </c>
      <c r="S15" s="18">
        <v>1021.53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51166.73</v>
      </c>
      <c r="Z15" s="9">
        <f t="shared" si="2"/>
        <v>10990.18</v>
      </c>
      <c r="AA15" s="9">
        <f t="shared" si="3"/>
        <v>1622.54</v>
      </c>
      <c r="AB15" s="9">
        <f t="shared" si="4"/>
        <v>63779.45</v>
      </c>
    </row>
    <row r="16" spans="1:31" x14ac:dyDescent="0.25">
      <c r="A16" s="17">
        <v>12</v>
      </c>
      <c r="B16" s="17" t="s">
        <v>570</v>
      </c>
      <c r="C16" s="17" t="s">
        <v>571</v>
      </c>
      <c r="D16" s="17" t="s">
        <v>599</v>
      </c>
      <c r="E16" s="17" t="s">
        <v>600</v>
      </c>
      <c r="F16" s="17" t="s">
        <v>35</v>
      </c>
      <c r="G16" s="17" t="s">
        <v>218</v>
      </c>
      <c r="H16" s="17">
        <v>15440</v>
      </c>
      <c r="I16" s="17">
        <v>15097</v>
      </c>
      <c r="J16" s="17">
        <v>1029</v>
      </c>
      <c r="K16" s="17" t="s">
        <v>37</v>
      </c>
      <c r="L16" s="18">
        <v>182216.9</v>
      </c>
      <c r="M16" s="18">
        <v>7177.8</v>
      </c>
      <c r="N16" s="18">
        <v>605.42999999999995</v>
      </c>
      <c r="O16" s="18">
        <v>190000.13</v>
      </c>
      <c r="P16" s="18">
        <v>5571.73</v>
      </c>
      <c r="Q16" s="18">
        <v>1841.28</v>
      </c>
      <c r="R16" s="18">
        <v>458.42</v>
      </c>
      <c r="S16" s="18">
        <v>7871.43</v>
      </c>
      <c r="T16" s="18">
        <v>3380</v>
      </c>
      <c r="U16" s="18">
        <v>14713.77</v>
      </c>
      <c r="V16" s="18">
        <v>7177.8</v>
      </c>
      <c r="W16" s="18">
        <v>605.42999999999995</v>
      </c>
      <c r="X16" s="18">
        <v>22497</v>
      </c>
      <c r="Y16" s="9">
        <f t="shared" si="1"/>
        <v>173074.86000000002</v>
      </c>
      <c r="Z16" s="9">
        <f t="shared" si="2"/>
        <v>1841.2799999999997</v>
      </c>
      <c r="AA16" s="9">
        <f t="shared" si="3"/>
        <v>458.41999999999996</v>
      </c>
      <c r="AB16" s="9">
        <f t="shared" si="4"/>
        <v>175374.56</v>
      </c>
    </row>
    <row r="17" spans="1:28" x14ac:dyDescent="0.25">
      <c r="A17" s="17">
        <v>13</v>
      </c>
      <c r="B17" s="17" t="s">
        <v>570</v>
      </c>
      <c r="C17" s="17" t="s">
        <v>571</v>
      </c>
      <c r="D17" s="17" t="s">
        <v>601</v>
      </c>
      <c r="E17" s="17" t="s">
        <v>602</v>
      </c>
      <c r="F17" s="17" t="s">
        <v>35</v>
      </c>
      <c r="G17" s="17" t="s">
        <v>114</v>
      </c>
      <c r="H17" s="17">
        <v>622</v>
      </c>
      <c r="I17" s="17">
        <v>597</v>
      </c>
      <c r="J17" s="17">
        <v>25</v>
      </c>
      <c r="K17" s="17" t="s">
        <v>37</v>
      </c>
      <c r="L17" s="18">
        <v>3397.6</v>
      </c>
      <c r="M17" s="18">
        <v>284.97000000000003</v>
      </c>
      <c r="N17" s="18">
        <v>16.489999999999998</v>
      </c>
      <c r="O17" s="18">
        <v>3699.06</v>
      </c>
      <c r="P17" s="18">
        <v>753.34</v>
      </c>
      <c r="Q17" s="18">
        <v>31.31</v>
      </c>
      <c r="R17" s="18">
        <v>11.14</v>
      </c>
      <c r="S17" s="18">
        <v>795.79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1"/>
        <v>4150.9399999999996</v>
      </c>
      <c r="Z17" s="9">
        <f t="shared" si="2"/>
        <v>316.28000000000003</v>
      </c>
      <c r="AA17" s="9">
        <f t="shared" si="3"/>
        <v>27.63</v>
      </c>
      <c r="AB17" s="9">
        <f t="shared" si="4"/>
        <v>4494.8500000000004</v>
      </c>
    </row>
    <row r="18" spans="1:28" x14ac:dyDescent="0.25">
      <c r="A18" s="17">
        <v>14</v>
      </c>
      <c r="B18" s="17" t="s">
        <v>585</v>
      </c>
      <c r="C18" s="17" t="s">
        <v>571</v>
      </c>
      <c r="D18" s="17" t="s">
        <v>603</v>
      </c>
      <c r="E18" s="17" t="s">
        <v>604</v>
      </c>
      <c r="F18" s="17" t="s">
        <v>35</v>
      </c>
      <c r="G18" s="17" t="s">
        <v>264</v>
      </c>
      <c r="H18" s="17">
        <v>59615</v>
      </c>
      <c r="I18" s="17">
        <v>57703</v>
      </c>
      <c r="J18" s="17">
        <v>1912</v>
      </c>
      <c r="K18" s="17" t="s">
        <v>37</v>
      </c>
      <c r="L18" s="18">
        <v>206811.18</v>
      </c>
      <c r="M18" s="18">
        <v>11151.67</v>
      </c>
      <c r="N18" s="18">
        <v>793.88</v>
      </c>
      <c r="O18" s="18">
        <v>218756.73</v>
      </c>
      <c r="P18" s="18">
        <v>10739.34</v>
      </c>
      <c r="Q18" s="18">
        <v>2090.0700000000002</v>
      </c>
      <c r="R18" s="18">
        <v>851.8</v>
      </c>
      <c r="S18" s="18">
        <v>13681.21</v>
      </c>
      <c r="T18" s="18">
        <v>2340</v>
      </c>
      <c r="U18" s="18">
        <v>13956.45</v>
      </c>
      <c r="V18" s="18">
        <v>11151.67</v>
      </c>
      <c r="W18" s="18">
        <v>793.88</v>
      </c>
      <c r="X18" s="18">
        <v>25902</v>
      </c>
      <c r="Y18" s="9">
        <f t="shared" si="1"/>
        <v>203594.06999999998</v>
      </c>
      <c r="Z18" s="9">
        <f t="shared" si="2"/>
        <v>2090.0699999999997</v>
      </c>
      <c r="AA18" s="9">
        <f t="shared" si="3"/>
        <v>851.79999999999984</v>
      </c>
      <c r="AB18" s="9">
        <f t="shared" si="4"/>
        <v>206535.94</v>
      </c>
    </row>
    <row r="19" spans="1:28" x14ac:dyDescent="0.25">
      <c r="A19" s="17">
        <v>15</v>
      </c>
      <c r="B19" s="17" t="s">
        <v>605</v>
      </c>
      <c r="C19" s="17" t="s">
        <v>571</v>
      </c>
      <c r="D19" s="17" t="s">
        <v>606</v>
      </c>
      <c r="E19" s="17" t="s">
        <v>607</v>
      </c>
      <c r="F19" s="17" t="s">
        <v>35</v>
      </c>
      <c r="G19" s="17" t="s">
        <v>264</v>
      </c>
      <c r="H19" s="17">
        <v>18009</v>
      </c>
      <c r="I19" s="17">
        <v>17556</v>
      </c>
      <c r="J19" s="17">
        <v>453</v>
      </c>
      <c r="K19" s="17" t="s">
        <v>37</v>
      </c>
      <c r="L19" s="18">
        <v>104441.11</v>
      </c>
      <c r="M19" s="18">
        <v>16815.900000000001</v>
      </c>
      <c r="N19" s="18">
        <v>7424.33</v>
      </c>
      <c r="O19" s="18">
        <v>128681.34</v>
      </c>
      <c r="P19" s="18">
        <v>2997.04</v>
      </c>
      <c r="Q19" s="18">
        <v>1094.47</v>
      </c>
      <c r="R19" s="18">
        <v>201.81</v>
      </c>
      <c r="S19" s="18">
        <v>4293.32</v>
      </c>
      <c r="T19" s="18">
        <v>520</v>
      </c>
      <c r="U19" s="18">
        <v>0</v>
      </c>
      <c r="V19" s="18">
        <v>7812.67</v>
      </c>
      <c r="W19" s="18">
        <v>7424.33</v>
      </c>
      <c r="X19" s="18">
        <v>15237</v>
      </c>
      <c r="Y19" s="9">
        <f t="shared" si="1"/>
        <v>107438.15</v>
      </c>
      <c r="Z19" s="9">
        <f t="shared" si="2"/>
        <v>10097.700000000003</v>
      </c>
      <c r="AA19" s="9">
        <f t="shared" si="3"/>
        <v>201.8100000000004</v>
      </c>
      <c r="AB19" s="9">
        <f t="shared" si="4"/>
        <v>117737.66</v>
      </c>
    </row>
    <row r="20" spans="1:28" x14ac:dyDescent="0.25">
      <c r="A20" s="17">
        <v>16</v>
      </c>
      <c r="B20" s="17" t="s">
        <v>570</v>
      </c>
      <c r="C20" s="17" t="s">
        <v>571</v>
      </c>
      <c r="D20" s="17" t="s">
        <v>608</v>
      </c>
      <c r="E20" s="17" t="s">
        <v>609</v>
      </c>
      <c r="F20" s="17" t="s">
        <v>35</v>
      </c>
      <c r="G20" s="17" t="s">
        <v>610</v>
      </c>
      <c r="H20" s="17">
        <v>500</v>
      </c>
      <c r="I20" s="17">
        <v>500</v>
      </c>
      <c r="J20" s="17">
        <v>0</v>
      </c>
      <c r="K20" s="17" t="s">
        <v>59</v>
      </c>
      <c r="L20" s="18">
        <v>26217.69</v>
      </c>
      <c r="M20" s="18">
        <v>5129.34</v>
      </c>
      <c r="N20" s="18">
        <v>198.94</v>
      </c>
      <c r="O20" s="18">
        <v>31545.97</v>
      </c>
      <c r="P20" s="18">
        <v>813.5</v>
      </c>
      <c r="Q20" s="18">
        <v>260.73</v>
      </c>
      <c r="R20" s="18">
        <v>0</v>
      </c>
      <c r="S20" s="18">
        <v>1074.23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1"/>
        <v>27031.19</v>
      </c>
      <c r="Z20" s="9">
        <f t="shared" si="2"/>
        <v>5390.07</v>
      </c>
      <c r="AA20" s="9">
        <f t="shared" si="3"/>
        <v>198.94</v>
      </c>
      <c r="AB20" s="9">
        <f t="shared" si="4"/>
        <v>32620.2</v>
      </c>
    </row>
    <row r="21" spans="1:28" x14ac:dyDescent="0.25">
      <c r="A21" s="17">
        <v>17</v>
      </c>
      <c r="B21" s="17" t="s">
        <v>580</v>
      </c>
      <c r="C21" s="17" t="s">
        <v>571</v>
      </c>
      <c r="D21" s="17" t="s">
        <v>611</v>
      </c>
      <c r="E21" s="17" t="s">
        <v>612</v>
      </c>
      <c r="F21" s="17" t="s">
        <v>35</v>
      </c>
      <c r="G21" s="17" t="s">
        <v>467</v>
      </c>
      <c r="H21" s="17">
        <v>105</v>
      </c>
      <c r="I21" s="17">
        <v>105</v>
      </c>
      <c r="J21" s="17">
        <v>0</v>
      </c>
      <c r="K21" s="17" t="s">
        <v>59</v>
      </c>
      <c r="L21" s="18">
        <v>1540.03</v>
      </c>
      <c r="M21" s="18">
        <v>33.619999999999997</v>
      </c>
      <c r="N21" s="18">
        <v>0</v>
      </c>
      <c r="O21" s="18">
        <v>1573.65</v>
      </c>
      <c r="P21" s="18">
        <v>288.5</v>
      </c>
      <c r="Q21" s="18">
        <v>14.18</v>
      </c>
      <c r="R21" s="18">
        <v>0</v>
      </c>
      <c r="S21" s="18">
        <v>302.68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1"/>
        <v>1828.53</v>
      </c>
      <c r="Z21" s="9">
        <f t="shared" si="2"/>
        <v>47.8</v>
      </c>
      <c r="AA21" s="9">
        <f t="shared" si="3"/>
        <v>0</v>
      </c>
      <c r="AB21" s="9">
        <f t="shared" si="4"/>
        <v>1876.3300000000002</v>
      </c>
    </row>
    <row r="22" spans="1:28" x14ac:dyDescent="0.25">
      <c r="A22" s="17">
        <v>18</v>
      </c>
      <c r="B22" s="17" t="s">
        <v>613</v>
      </c>
      <c r="C22" s="17" t="s">
        <v>571</v>
      </c>
      <c r="D22" s="17" t="s">
        <v>614</v>
      </c>
      <c r="E22" s="17" t="s">
        <v>615</v>
      </c>
      <c r="F22" s="17" t="s">
        <v>35</v>
      </c>
      <c r="G22" s="17" t="s">
        <v>616</v>
      </c>
      <c r="H22" s="17">
        <v>239</v>
      </c>
      <c r="I22" s="17">
        <v>210</v>
      </c>
      <c r="J22" s="17">
        <v>29</v>
      </c>
      <c r="K22" s="17" t="s">
        <v>37</v>
      </c>
      <c r="L22" s="18">
        <v>5812.6</v>
      </c>
      <c r="M22" s="18">
        <v>389.89</v>
      </c>
      <c r="N22" s="18">
        <v>87.8</v>
      </c>
      <c r="O22" s="18">
        <v>6290.29</v>
      </c>
      <c r="P22" s="18">
        <v>564.54</v>
      </c>
      <c r="Q22" s="18">
        <v>57.23</v>
      </c>
      <c r="R22" s="18">
        <v>12.92</v>
      </c>
      <c r="S22" s="18">
        <v>634.69000000000005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1"/>
        <v>6377.14</v>
      </c>
      <c r="Z22" s="9">
        <f t="shared" si="2"/>
        <v>447.12</v>
      </c>
      <c r="AA22" s="9">
        <f t="shared" si="3"/>
        <v>100.72</v>
      </c>
      <c r="AB22" s="9">
        <f t="shared" si="4"/>
        <v>6924.98</v>
      </c>
    </row>
    <row r="23" spans="1:28" x14ac:dyDescent="0.25">
      <c r="A23" s="17">
        <v>19</v>
      </c>
      <c r="B23" s="17" t="s">
        <v>617</v>
      </c>
      <c r="C23" s="17" t="s">
        <v>571</v>
      </c>
      <c r="D23" s="17" t="s">
        <v>618</v>
      </c>
      <c r="E23" s="17" t="s">
        <v>619</v>
      </c>
      <c r="F23" s="17" t="s">
        <v>35</v>
      </c>
      <c r="G23" s="17" t="s">
        <v>616</v>
      </c>
      <c r="H23" s="17">
        <v>9925</v>
      </c>
      <c r="I23" s="17">
        <v>7762</v>
      </c>
      <c r="J23" s="17">
        <v>2163</v>
      </c>
      <c r="K23" s="17" t="s">
        <v>37</v>
      </c>
      <c r="L23" s="18">
        <v>176492.61</v>
      </c>
      <c r="M23" s="18">
        <v>11493.19</v>
      </c>
      <c r="N23" s="18">
        <v>15354.88</v>
      </c>
      <c r="O23" s="18">
        <v>203340.68</v>
      </c>
      <c r="P23" s="18">
        <v>11835.29</v>
      </c>
      <c r="Q23" s="18">
        <v>1855.69</v>
      </c>
      <c r="R23" s="18">
        <v>963.62</v>
      </c>
      <c r="S23" s="18">
        <v>14654.6</v>
      </c>
      <c r="T23" s="18">
        <v>6700</v>
      </c>
      <c r="U23" s="18">
        <v>0</v>
      </c>
      <c r="V23" s="18">
        <v>8722.1200000000008</v>
      </c>
      <c r="W23" s="18">
        <v>15354.88</v>
      </c>
      <c r="X23" s="18">
        <v>24077</v>
      </c>
      <c r="Y23" s="9">
        <f t="shared" si="1"/>
        <v>188327.9</v>
      </c>
      <c r="Z23" s="9">
        <f t="shared" si="2"/>
        <v>4626.76</v>
      </c>
      <c r="AA23" s="9">
        <f t="shared" si="3"/>
        <v>963.6200000000008</v>
      </c>
      <c r="AB23" s="9">
        <f t="shared" si="4"/>
        <v>193918.28</v>
      </c>
    </row>
    <row r="24" spans="1:28" s="12" customFormat="1" x14ac:dyDescent="0.25">
      <c r="A24" s="19"/>
      <c r="B24" s="19"/>
      <c r="C24" s="10" t="s">
        <v>71</v>
      </c>
      <c r="D24" s="19"/>
      <c r="E24" s="19"/>
      <c r="F24" s="19"/>
      <c r="G24" s="19"/>
      <c r="H24" s="19"/>
      <c r="I24" s="19"/>
      <c r="J24" s="19">
        <f>SUM(J5:J23)</f>
        <v>17801</v>
      </c>
      <c r="K24" s="19"/>
      <c r="L24" s="20">
        <f t="shared" ref="L24:AB24" si="5">SUM(L5:L23)</f>
        <v>2787525.6499999994</v>
      </c>
      <c r="M24" s="20">
        <f t="shared" si="5"/>
        <v>163124.29</v>
      </c>
      <c r="N24" s="20">
        <f t="shared" si="5"/>
        <v>34760.789999999994</v>
      </c>
      <c r="O24" s="20">
        <f t="shared" si="5"/>
        <v>2985410.73</v>
      </c>
      <c r="P24" s="20">
        <f t="shared" si="5"/>
        <v>105908.53999999995</v>
      </c>
      <c r="Q24" s="20">
        <f t="shared" si="5"/>
        <v>28217.800000000003</v>
      </c>
      <c r="R24" s="20">
        <f t="shared" si="5"/>
        <v>7930.3600000000015</v>
      </c>
      <c r="S24" s="20">
        <f t="shared" si="5"/>
        <v>142056.69999999998</v>
      </c>
      <c r="T24" s="20">
        <f t="shared" si="5"/>
        <v>13650</v>
      </c>
      <c r="U24" s="20">
        <f t="shared" si="5"/>
        <v>176936.77</v>
      </c>
      <c r="V24" s="20">
        <f t="shared" si="5"/>
        <v>114297.34999999999</v>
      </c>
      <c r="W24" s="20">
        <f t="shared" si="5"/>
        <v>31221.879999999997</v>
      </c>
      <c r="X24" s="20">
        <f t="shared" si="5"/>
        <v>322456</v>
      </c>
      <c r="Y24" s="20">
        <f t="shared" si="5"/>
        <v>2716497.4199999995</v>
      </c>
      <c r="Z24" s="20">
        <f t="shared" si="5"/>
        <v>77044.739999999991</v>
      </c>
      <c r="AA24" s="20">
        <f t="shared" si="5"/>
        <v>11469.269999999999</v>
      </c>
      <c r="AB24" s="20">
        <f t="shared" si="5"/>
        <v>2805011.43</v>
      </c>
    </row>
    <row r="25" spans="1:28" x14ac:dyDescent="0.25">
      <c r="A25" s="17">
        <v>1</v>
      </c>
      <c r="B25" s="17" t="s">
        <v>585</v>
      </c>
      <c r="C25" s="17" t="s">
        <v>571</v>
      </c>
      <c r="D25" s="17" t="s">
        <v>620</v>
      </c>
      <c r="E25" s="17" t="s">
        <v>621</v>
      </c>
      <c r="F25" s="17" t="s">
        <v>75</v>
      </c>
      <c r="G25" s="17" t="s">
        <v>76</v>
      </c>
      <c r="H25" s="17">
        <v>10567</v>
      </c>
      <c r="I25" s="17">
        <v>10227</v>
      </c>
      <c r="J25" s="17">
        <v>340</v>
      </c>
      <c r="K25" s="17" t="s">
        <v>37</v>
      </c>
      <c r="L25" s="18">
        <v>46029.16</v>
      </c>
      <c r="M25" s="18">
        <v>7642.81</v>
      </c>
      <c r="N25" s="18">
        <v>3468.25</v>
      </c>
      <c r="O25" s="18">
        <v>57140.22</v>
      </c>
      <c r="P25" s="18">
        <v>2482.35</v>
      </c>
      <c r="Q25" s="18">
        <v>479.2</v>
      </c>
      <c r="R25" s="18">
        <v>201.96</v>
      </c>
      <c r="S25" s="18">
        <v>3163.51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ref="Y25:Y42" si="6">L25+P25-U25</f>
        <v>48511.51</v>
      </c>
      <c r="Z25" s="9">
        <f t="shared" ref="Z25:Z42" si="7">M25+Q25-V25</f>
        <v>8122.01</v>
      </c>
      <c r="AA25" s="9">
        <f t="shared" ref="AA25:AA42" si="8">N25+R25-W25</f>
        <v>3670.21</v>
      </c>
      <c r="AB25" s="9">
        <f t="shared" ref="AB25:AB42" si="9">O25+S25-X25</f>
        <v>60303.73</v>
      </c>
    </row>
    <row r="26" spans="1:28" x14ac:dyDescent="0.25">
      <c r="A26" s="17">
        <v>2</v>
      </c>
      <c r="B26" s="17" t="s">
        <v>585</v>
      </c>
      <c r="C26" s="17" t="s">
        <v>571</v>
      </c>
      <c r="D26" s="17" t="s">
        <v>622</v>
      </c>
      <c r="E26" s="17" t="s">
        <v>623</v>
      </c>
      <c r="F26" s="17" t="s">
        <v>75</v>
      </c>
      <c r="G26" s="17" t="s">
        <v>76</v>
      </c>
      <c r="H26" s="17">
        <v>1996</v>
      </c>
      <c r="I26" s="17">
        <v>1909</v>
      </c>
      <c r="J26" s="17">
        <v>87</v>
      </c>
      <c r="K26" s="17" t="s">
        <v>37</v>
      </c>
      <c r="L26" s="18">
        <v>31209.75</v>
      </c>
      <c r="M26" s="18">
        <v>6070.68</v>
      </c>
      <c r="N26" s="18">
        <v>2056.6</v>
      </c>
      <c r="O26" s="18">
        <v>39337.03</v>
      </c>
      <c r="P26" s="18">
        <v>876.72</v>
      </c>
      <c r="Q26" s="18">
        <v>328.95</v>
      </c>
      <c r="R26" s="18">
        <v>51.68</v>
      </c>
      <c r="S26" s="18">
        <v>1257.3499999999999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6"/>
        <v>32086.47</v>
      </c>
      <c r="Z26" s="9">
        <f t="shared" si="7"/>
        <v>6399.63</v>
      </c>
      <c r="AA26" s="9">
        <f t="shared" si="8"/>
        <v>2108.2799999999997</v>
      </c>
      <c r="AB26" s="9">
        <f t="shared" si="9"/>
        <v>40594.379999999997</v>
      </c>
    </row>
    <row r="27" spans="1:28" x14ac:dyDescent="0.25">
      <c r="A27" s="17">
        <v>3</v>
      </c>
      <c r="B27" s="17" t="s">
        <v>605</v>
      </c>
      <c r="C27" s="17" t="s">
        <v>571</v>
      </c>
      <c r="D27" s="17" t="s">
        <v>624</v>
      </c>
      <c r="E27" s="17" t="s">
        <v>625</v>
      </c>
      <c r="F27" s="17" t="s">
        <v>75</v>
      </c>
      <c r="G27" s="17" t="s">
        <v>76</v>
      </c>
      <c r="H27" s="17">
        <v>5556</v>
      </c>
      <c r="I27" s="17">
        <v>5300</v>
      </c>
      <c r="J27" s="17">
        <v>256</v>
      </c>
      <c r="K27" s="17" t="s">
        <v>37</v>
      </c>
      <c r="L27" s="18">
        <v>77920.87</v>
      </c>
      <c r="M27" s="18">
        <v>18596.759999999998</v>
      </c>
      <c r="N27" s="18">
        <v>1202.3900000000001</v>
      </c>
      <c r="O27" s="18">
        <v>97720.02</v>
      </c>
      <c r="P27" s="18">
        <v>1923.72</v>
      </c>
      <c r="Q27" s="18">
        <v>781.55</v>
      </c>
      <c r="R27" s="18">
        <v>152.06</v>
      </c>
      <c r="S27" s="18">
        <v>2857.33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6"/>
        <v>79844.59</v>
      </c>
      <c r="Z27" s="9">
        <f t="shared" si="7"/>
        <v>19378.309999999998</v>
      </c>
      <c r="AA27" s="9">
        <f t="shared" si="8"/>
        <v>1354.45</v>
      </c>
      <c r="AB27" s="9">
        <f t="shared" si="9"/>
        <v>100577.35</v>
      </c>
    </row>
    <row r="28" spans="1:28" x14ac:dyDescent="0.25">
      <c r="A28" s="17">
        <v>4</v>
      </c>
      <c r="B28" s="17" t="s">
        <v>580</v>
      </c>
      <c r="C28" s="17" t="s">
        <v>571</v>
      </c>
      <c r="D28" s="17" t="s">
        <v>626</v>
      </c>
      <c r="E28" s="17" t="s">
        <v>627</v>
      </c>
      <c r="F28" s="17" t="s">
        <v>75</v>
      </c>
      <c r="G28" s="17" t="s">
        <v>76</v>
      </c>
      <c r="H28" s="17">
        <v>9307</v>
      </c>
      <c r="I28" s="17">
        <v>9211</v>
      </c>
      <c r="J28" s="17">
        <v>96</v>
      </c>
      <c r="K28" s="17" t="s">
        <v>37</v>
      </c>
      <c r="L28" s="18">
        <v>29571.52</v>
      </c>
      <c r="M28" s="18">
        <v>5414.27</v>
      </c>
      <c r="N28" s="18">
        <v>2059.46</v>
      </c>
      <c r="O28" s="18">
        <v>37045.25</v>
      </c>
      <c r="P28" s="18">
        <v>877.75</v>
      </c>
      <c r="Q28" s="18">
        <v>306.93</v>
      </c>
      <c r="R28" s="18">
        <v>57.02</v>
      </c>
      <c r="S28" s="18">
        <v>1241.7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6"/>
        <v>30449.27</v>
      </c>
      <c r="Z28" s="9">
        <f t="shared" si="7"/>
        <v>5721.2000000000007</v>
      </c>
      <c r="AA28" s="9">
        <f t="shared" si="8"/>
        <v>2116.48</v>
      </c>
      <c r="AB28" s="9">
        <f t="shared" si="9"/>
        <v>38286.949999999997</v>
      </c>
    </row>
    <row r="29" spans="1:28" x14ac:dyDescent="0.25">
      <c r="A29" s="17">
        <v>5</v>
      </c>
      <c r="B29" s="17" t="s">
        <v>575</v>
      </c>
      <c r="C29" s="17" t="s">
        <v>571</v>
      </c>
      <c r="D29" s="17" t="s">
        <v>628</v>
      </c>
      <c r="E29" s="17" t="s">
        <v>629</v>
      </c>
      <c r="F29" s="17" t="s">
        <v>75</v>
      </c>
      <c r="G29" s="17" t="s">
        <v>76</v>
      </c>
      <c r="H29" s="17">
        <v>4447</v>
      </c>
      <c r="I29" s="17">
        <v>4309</v>
      </c>
      <c r="J29" s="17">
        <v>138</v>
      </c>
      <c r="K29" s="17" t="s">
        <v>37</v>
      </c>
      <c r="L29" s="18">
        <v>32853.15</v>
      </c>
      <c r="M29" s="18">
        <v>6194.63</v>
      </c>
      <c r="N29" s="18">
        <v>2282.1</v>
      </c>
      <c r="O29" s="18">
        <v>41329.879999999997</v>
      </c>
      <c r="P29" s="18">
        <v>1150.02</v>
      </c>
      <c r="Q29" s="18">
        <v>345.47</v>
      </c>
      <c r="R29" s="18">
        <v>81.97</v>
      </c>
      <c r="S29" s="18">
        <v>1577.46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6"/>
        <v>34003.17</v>
      </c>
      <c r="Z29" s="9">
        <f t="shared" si="7"/>
        <v>6540.1</v>
      </c>
      <c r="AA29" s="9">
        <f t="shared" si="8"/>
        <v>2364.0699999999997</v>
      </c>
      <c r="AB29" s="9">
        <f t="shared" si="9"/>
        <v>42907.34</v>
      </c>
    </row>
    <row r="30" spans="1:28" x14ac:dyDescent="0.25">
      <c r="A30" s="17">
        <v>6</v>
      </c>
      <c r="B30" s="17" t="s">
        <v>585</v>
      </c>
      <c r="C30" s="17" t="s">
        <v>571</v>
      </c>
      <c r="D30" s="17" t="s">
        <v>630</v>
      </c>
      <c r="E30" s="17" t="s">
        <v>631</v>
      </c>
      <c r="F30" s="17" t="s">
        <v>75</v>
      </c>
      <c r="G30" s="17" t="s">
        <v>76</v>
      </c>
      <c r="H30" s="17">
        <v>15884</v>
      </c>
      <c r="I30" s="17">
        <v>15796</v>
      </c>
      <c r="J30" s="17">
        <v>88</v>
      </c>
      <c r="K30" s="17" t="s">
        <v>37</v>
      </c>
      <c r="L30" s="18">
        <v>23987.279999999999</v>
      </c>
      <c r="M30" s="18">
        <v>5282.22</v>
      </c>
      <c r="N30" s="18">
        <v>1641.62</v>
      </c>
      <c r="O30" s="18">
        <v>30911.119999999999</v>
      </c>
      <c r="P30" s="18">
        <v>792.6</v>
      </c>
      <c r="Q30" s="18">
        <v>252.89</v>
      </c>
      <c r="R30" s="18">
        <v>52.27</v>
      </c>
      <c r="S30" s="18">
        <v>1097.76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6"/>
        <v>24779.879999999997</v>
      </c>
      <c r="Z30" s="9">
        <f t="shared" si="7"/>
        <v>5535.1100000000006</v>
      </c>
      <c r="AA30" s="9">
        <f t="shared" si="8"/>
        <v>1693.8899999999999</v>
      </c>
      <c r="AB30" s="9">
        <f t="shared" si="9"/>
        <v>32008.879999999997</v>
      </c>
    </row>
    <row r="31" spans="1:28" x14ac:dyDescent="0.25">
      <c r="A31" s="17">
        <v>7</v>
      </c>
      <c r="B31" s="17" t="s">
        <v>580</v>
      </c>
      <c r="C31" s="17" t="s">
        <v>571</v>
      </c>
      <c r="D31" s="17" t="s">
        <v>632</v>
      </c>
      <c r="E31" s="17" t="s">
        <v>633</v>
      </c>
      <c r="F31" s="17" t="s">
        <v>75</v>
      </c>
      <c r="G31" s="17" t="s">
        <v>76</v>
      </c>
      <c r="H31" s="17">
        <v>6222</v>
      </c>
      <c r="I31" s="17">
        <v>6096</v>
      </c>
      <c r="J31" s="17">
        <v>126</v>
      </c>
      <c r="K31" s="17" t="s">
        <v>37</v>
      </c>
      <c r="L31" s="18">
        <v>41003.35</v>
      </c>
      <c r="M31" s="18">
        <v>7519.58</v>
      </c>
      <c r="N31" s="18">
        <v>3167.04</v>
      </c>
      <c r="O31" s="18">
        <v>51689.97</v>
      </c>
      <c r="P31" s="18">
        <v>1054.0999999999999</v>
      </c>
      <c r="Q31" s="18">
        <v>436.71</v>
      </c>
      <c r="R31" s="18">
        <v>74.84</v>
      </c>
      <c r="S31" s="18">
        <v>1565.65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6"/>
        <v>42057.45</v>
      </c>
      <c r="Z31" s="9">
        <f t="shared" si="7"/>
        <v>7956.29</v>
      </c>
      <c r="AA31" s="9">
        <f t="shared" si="8"/>
        <v>3241.88</v>
      </c>
      <c r="AB31" s="9">
        <f t="shared" si="9"/>
        <v>53255.62</v>
      </c>
    </row>
    <row r="32" spans="1:28" x14ac:dyDescent="0.25">
      <c r="A32" s="17">
        <v>8</v>
      </c>
      <c r="B32" s="17" t="s">
        <v>585</v>
      </c>
      <c r="C32" s="17" t="s">
        <v>571</v>
      </c>
      <c r="D32" s="17" t="s">
        <v>634</v>
      </c>
      <c r="E32" s="17" t="s">
        <v>635</v>
      </c>
      <c r="F32" s="17" t="s">
        <v>75</v>
      </c>
      <c r="G32" s="17" t="s">
        <v>636</v>
      </c>
      <c r="H32" s="17">
        <v>1860</v>
      </c>
      <c r="I32" s="17">
        <v>1738</v>
      </c>
      <c r="J32" s="17">
        <v>122</v>
      </c>
      <c r="K32" s="17" t="s">
        <v>37</v>
      </c>
      <c r="L32" s="18">
        <v>50087.72</v>
      </c>
      <c r="M32" s="18">
        <v>10584.36</v>
      </c>
      <c r="N32" s="18">
        <v>3795.41</v>
      </c>
      <c r="O32" s="18">
        <v>64467.49</v>
      </c>
      <c r="P32" s="18">
        <v>1078.01</v>
      </c>
      <c r="Q32" s="18">
        <v>534.58000000000004</v>
      </c>
      <c r="R32" s="18">
        <v>72.47</v>
      </c>
      <c r="S32" s="18">
        <v>1685.06</v>
      </c>
      <c r="T32" s="18">
        <v>400</v>
      </c>
      <c r="U32" s="18">
        <v>0</v>
      </c>
      <c r="V32" s="18">
        <v>0</v>
      </c>
      <c r="W32" s="18">
        <v>0</v>
      </c>
      <c r="X32" s="18"/>
      <c r="Y32" s="9">
        <f t="shared" si="6"/>
        <v>51165.73</v>
      </c>
      <c r="Z32" s="9">
        <f t="shared" si="7"/>
        <v>11118.94</v>
      </c>
      <c r="AA32" s="9">
        <f t="shared" si="8"/>
        <v>3867.8799999999997</v>
      </c>
      <c r="AB32" s="9">
        <f t="shared" si="9"/>
        <v>66152.55</v>
      </c>
    </row>
    <row r="33" spans="1:28" x14ac:dyDescent="0.25">
      <c r="A33" s="17">
        <v>9</v>
      </c>
      <c r="B33" s="17" t="s">
        <v>572</v>
      </c>
      <c r="C33" s="17" t="s">
        <v>571</v>
      </c>
      <c r="D33" s="17" t="s">
        <v>637</v>
      </c>
      <c r="E33" s="17" t="s">
        <v>638</v>
      </c>
      <c r="F33" s="17" t="s">
        <v>75</v>
      </c>
      <c r="G33" s="17" t="s">
        <v>76</v>
      </c>
      <c r="H33" s="17">
        <v>10357</v>
      </c>
      <c r="I33" s="17">
        <v>10251</v>
      </c>
      <c r="J33" s="17">
        <v>106</v>
      </c>
      <c r="K33" s="17" t="s">
        <v>37</v>
      </c>
      <c r="L33" s="18">
        <v>45606.49</v>
      </c>
      <c r="M33" s="18">
        <v>12748.37</v>
      </c>
      <c r="N33" s="18">
        <v>3469.58</v>
      </c>
      <c r="O33" s="18">
        <v>61824.44</v>
      </c>
      <c r="P33" s="18">
        <v>880.65</v>
      </c>
      <c r="Q33" s="18">
        <v>487.99</v>
      </c>
      <c r="R33" s="18">
        <v>62.96</v>
      </c>
      <c r="S33" s="18">
        <v>1431.6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46487.14</v>
      </c>
      <c r="Z33" s="9">
        <f t="shared" si="7"/>
        <v>13236.36</v>
      </c>
      <c r="AA33" s="9">
        <f t="shared" si="8"/>
        <v>3532.54</v>
      </c>
      <c r="AB33" s="9">
        <f t="shared" si="9"/>
        <v>63256.04</v>
      </c>
    </row>
    <row r="34" spans="1:28" x14ac:dyDescent="0.25">
      <c r="A34" s="17">
        <v>10</v>
      </c>
      <c r="B34" s="17" t="s">
        <v>570</v>
      </c>
      <c r="C34" s="17" t="s">
        <v>571</v>
      </c>
      <c r="D34" s="17" t="s">
        <v>639</v>
      </c>
      <c r="E34" s="17" t="s">
        <v>640</v>
      </c>
      <c r="F34" s="17" t="s">
        <v>75</v>
      </c>
      <c r="G34" s="17" t="s">
        <v>76</v>
      </c>
      <c r="H34" s="17">
        <v>1468</v>
      </c>
      <c r="I34" s="17">
        <v>1465</v>
      </c>
      <c r="J34" s="17">
        <v>3</v>
      </c>
      <c r="K34" s="17" t="s">
        <v>37</v>
      </c>
      <c r="L34" s="18">
        <v>13922.61</v>
      </c>
      <c r="M34" s="18">
        <v>2883.26</v>
      </c>
      <c r="N34" s="18">
        <v>557.57000000000005</v>
      </c>
      <c r="O34" s="18">
        <v>17363.439999999999</v>
      </c>
      <c r="P34" s="18">
        <v>290.16000000000003</v>
      </c>
      <c r="Q34" s="18">
        <v>143.47999999999999</v>
      </c>
      <c r="R34" s="18">
        <v>1.78</v>
      </c>
      <c r="S34" s="18">
        <v>435.42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14212.77</v>
      </c>
      <c r="Z34" s="9">
        <f t="shared" si="7"/>
        <v>3026.7400000000002</v>
      </c>
      <c r="AA34" s="9">
        <f t="shared" si="8"/>
        <v>559.35</v>
      </c>
      <c r="AB34" s="9">
        <f t="shared" si="9"/>
        <v>17798.859999999997</v>
      </c>
    </row>
    <row r="35" spans="1:28" x14ac:dyDescent="0.25">
      <c r="A35" s="17">
        <v>11</v>
      </c>
      <c r="B35" s="17" t="s">
        <v>585</v>
      </c>
      <c r="C35" s="17" t="s">
        <v>571</v>
      </c>
      <c r="D35" s="17" t="s">
        <v>641</v>
      </c>
      <c r="E35" s="17" t="s">
        <v>642</v>
      </c>
      <c r="F35" s="17" t="s">
        <v>75</v>
      </c>
      <c r="G35" s="17" t="s">
        <v>643</v>
      </c>
      <c r="H35" s="17">
        <v>12203</v>
      </c>
      <c r="I35" s="17">
        <v>12149</v>
      </c>
      <c r="J35" s="17">
        <v>54</v>
      </c>
      <c r="K35" s="17" t="s">
        <v>37</v>
      </c>
      <c r="L35" s="18">
        <v>29498.67</v>
      </c>
      <c r="M35" s="18">
        <v>5854.28</v>
      </c>
      <c r="N35" s="18">
        <v>2155.42</v>
      </c>
      <c r="O35" s="18">
        <v>37508.370000000003</v>
      </c>
      <c r="P35" s="18">
        <v>580.27</v>
      </c>
      <c r="Q35" s="18">
        <v>314.04000000000002</v>
      </c>
      <c r="R35" s="18">
        <v>32.08</v>
      </c>
      <c r="S35" s="18">
        <v>926.39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6"/>
        <v>30078.94</v>
      </c>
      <c r="Z35" s="9">
        <f t="shared" si="7"/>
        <v>6168.32</v>
      </c>
      <c r="AA35" s="9">
        <f t="shared" si="8"/>
        <v>2187.5</v>
      </c>
      <c r="AB35" s="9">
        <f t="shared" si="9"/>
        <v>38434.76</v>
      </c>
    </row>
    <row r="36" spans="1:28" x14ac:dyDescent="0.25">
      <c r="A36" s="17">
        <v>12</v>
      </c>
      <c r="B36" s="17" t="s">
        <v>605</v>
      </c>
      <c r="C36" s="17" t="s">
        <v>571</v>
      </c>
      <c r="D36" s="17" t="s">
        <v>644</v>
      </c>
      <c r="E36" s="17" t="s">
        <v>645</v>
      </c>
      <c r="F36" s="17" t="s">
        <v>75</v>
      </c>
      <c r="G36" s="17" t="s">
        <v>76</v>
      </c>
      <c r="H36" s="17">
        <v>2234</v>
      </c>
      <c r="I36" s="17">
        <v>2050</v>
      </c>
      <c r="J36" s="17">
        <v>184</v>
      </c>
      <c r="K36" s="17" t="s">
        <v>37</v>
      </c>
      <c r="L36" s="18">
        <v>35364.720000000001</v>
      </c>
      <c r="M36" s="18">
        <v>7123.01</v>
      </c>
      <c r="N36" s="18">
        <v>2438.25</v>
      </c>
      <c r="O36" s="18">
        <v>44925.98</v>
      </c>
      <c r="P36" s="18">
        <v>1517.2</v>
      </c>
      <c r="Q36" s="18">
        <v>374.08</v>
      </c>
      <c r="R36" s="18">
        <v>109.3</v>
      </c>
      <c r="S36" s="18">
        <v>2000.58</v>
      </c>
      <c r="T36" s="18">
        <v>0</v>
      </c>
      <c r="U36" s="18">
        <v>0</v>
      </c>
      <c r="V36" s="18">
        <v>0</v>
      </c>
      <c r="W36" s="18">
        <v>0</v>
      </c>
      <c r="X36" s="18"/>
      <c r="Y36" s="9">
        <f t="shared" si="6"/>
        <v>36881.919999999998</v>
      </c>
      <c r="Z36" s="9">
        <f t="shared" si="7"/>
        <v>7497.09</v>
      </c>
      <c r="AA36" s="9">
        <f t="shared" si="8"/>
        <v>2547.5500000000002</v>
      </c>
      <c r="AB36" s="9">
        <f t="shared" si="9"/>
        <v>46926.560000000005</v>
      </c>
    </row>
    <row r="37" spans="1:28" x14ac:dyDescent="0.25">
      <c r="A37" s="17">
        <v>13</v>
      </c>
      <c r="B37" s="17" t="s">
        <v>570</v>
      </c>
      <c r="C37" s="17" t="s">
        <v>571</v>
      </c>
      <c r="D37" s="17" t="s">
        <v>646</v>
      </c>
      <c r="E37" s="17" t="s">
        <v>647</v>
      </c>
      <c r="F37" s="17" t="s">
        <v>75</v>
      </c>
      <c r="G37" s="17" t="s">
        <v>76</v>
      </c>
      <c r="H37" s="17">
        <v>12586</v>
      </c>
      <c r="I37" s="17">
        <v>12054</v>
      </c>
      <c r="J37" s="17">
        <v>532</v>
      </c>
      <c r="K37" s="17" t="s">
        <v>37</v>
      </c>
      <c r="L37" s="18">
        <v>42452.69</v>
      </c>
      <c r="M37" s="18">
        <v>6853.3</v>
      </c>
      <c r="N37" s="18">
        <v>3093.35</v>
      </c>
      <c r="O37" s="18">
        <v>52399.34</v>
      </c>
      <c r="P37" s="18">
        <v>3762.25</v>
      </c>
      <c r="Q37" s="18">
        <v>436.96</v>
      </c>
      <c r="R37" s="18">
        <v>316.01</v>
      </c>
      <c r="S37" s="18">
        <v>4515.22</v>
      </c>
      <c r="T37" s="18">
        <v>0</v>
      </c>
      <c r="U37" s="18">
        <v>0</v>
      </c>
      <c r="V37" s="18">
        <v>0</v>
      </c>
      <c r="W37" s="18">
        <v>0</v>
      </c>
      <c r="X37" s="18"/>
      <c r="Y37" s="9">
        <f t="shared" si="6"/>
        <v>46214.94</v>
      </c>
      <c r="Z37" s="9">
        <f t="shared" si="7"/>
        <v>7290.26</v>
      </c>
      <c r="AA37" s="9">
        <f t="shared" si="8"/>
        <v>3409.3599999999997</v>
      </c>
      <c r="AB37" s="9">
        <f t="shared" si="9"/>
        <v>56914.559999999998</v>
      </c>
    </row>
    <row r="38" spans="1:28" x14ac:dyDescent="0.25">
      <c r="A38" s="17">
        <v>14</v>
      </c>
      <c r="B38" s="17" t="s">
        <v>585</v>
      </c>
      <c r="C38" s="17" t="s">
        <v>571</v>
      </c>
      <c r="D38" s="17" t="s">
        <v>648</v>
      </c>
      <c r="E38" s="17" t="s">
        <v>649</v>
      </c>
      <c r="F38" s="17" t="s">
        <v>75</v>
      </c>
      <c r="G38" s="17" t="s">
        <v>650</v>
      </c>
      <c r="H38" s="17">
        <v>0</v>
      </c>
      <c r="I38" s="17">
        <v>0</v>
      </c>
      <c r="J38" s="17">
        <v>915</v>
      </c>
      <c r="K38" s="17" t="s">
        <v>107</v>
      </c>
      <c r="L38" s="18">
        <v>5140.13</v>
      </c>
      <c r="M38" s="18">
        <v>0</v>
      </c>
      <c r="N38" s="18">
        <v>0</v>
      </c>
      <c r="O38" s="18">
        <v>5140.13</v>
      </c>
      <c r="P38" s="18">
        <v>6383.83</v>
      </c>
      <c r="Q38" s="18">
        <v>53.33</v>
      </c>
      <c r="R38" s="18">
        <v>543.51</v>
      </c>
      <c r="S38" s="18">
        <v>6980.67</v>
      </c>
      <c r="T38" s="18">
        <v>0</v>
      </c>
      <c r="U38" s="18">
        <v>0</v>
      </c>
      <c r="V38" s="18">
        <v>0</v>
      </c>
      <c r="W38" s="18">
        <v>0</v>
      </c>
      <c r="X38" s="18"/>
      <c r="Y38" s="9">
        <f t="shared" si="6"/>
        <v>11523.96</v>
      </c>
      <c r="Z38" s="9">
        <f t="shared" si="7"/>
        <v>53.33</v>
      </c>
      <c r="AA38" s="9">
        <f t="shared" si="8"/>
        <v>543.51</v>
      </c>
      <c r="AB38" s="9">
        <f t="shared" si="9"/>
        <v>12120.8</v>
      </c>
    </row>
    <row r="39" spans="1:28" x14ac:dyDescent="0.25">
      <c r="A39" s="17">
        <v>15</v>
      </c>
      <c r="B39" s="17" t="s">
        <v>575</v>
      </c>
      <c r="C39" s="17" t="s">
        <v>571</v>
      </c>
      <c r="D39" s="17" t="s">
        <v>651</v>
      </c>
      <c r="E39" s="17" t="s">
        <v>652</v>
      </c>
      <c r="F39" s="17" t="s">
        <v>75</v>
      </c>
      <c r="G39" s="17" t="s">
        <v>653</v>
      </c>
      <c r="H39" s="17">
        <v>0</v>
      </c>
      <c r="I39" s="17">
        <v>0</v>
      </c>
      <c r="J39" s="17">
        <v>360</v>
      </c>
      <c r="K39" s="17" t="s">
        <v>107</v>
      </c>
      <c r="L39" s="18">
        <v>89048.9</v>
      </c>
      <c r="M39" s="18">
        <v>10366.75</v>
      </c>
      <c r="N39" s="18">
        <v>3342.06</v>
      </c>
      <c r="O39" s="18">
        <v>102757.71</v>
      </c>
      <c r="P39" s="18">
        <v>2513.64</v>
      </c>
      <c r="Q39" s="18">
        <v>911.41</v>
      </c>
      <c r="R39" s="18">
        <v>213.84</v>
      </c>
      <c r="S39" s="18">
        <v>3638.89</v>
      </c>
      <c r="T39" s="18">
        <v>0</v>
      </c>
      <c r="U39" s="18">
        <v>0</v>
      </c>
      <c r="V39" s="18">
        <v>8824.94</v>
      </c>
      <c r="W39" s="18">
        <v>3342.06</v>
      </c>
      <c r="X39" s="18">
        <v>12167</v>
      </c>
      <c r="Y39" s="9">
        <f t="shared" si="6"/>
        <v>91562.54</v>
      </c>
      <c r="Z39" s="9">
        <f t="shared" si="7"/>
        <v>2453.2199999999993</v>
      </c>
      <c r="AA39" s="9">
        <f t="shared" si="8"/>
        <v>213.84000000000015</v>
      </c>
      <c r="AB39" s="9">
        <f t="shared" si="9"/>
        <v>94229.6</v>
      </c>
    </row>
    <row r="40" spans="1:28" x14ac:dyDescent="0.25">
      <c r="A40" s="17">
        <v>16</v>
      </c>
      <c r="B40" s="17" t="s">
        <v>570</v>
      </c>
      <c r="C40" s="17" t="s">
        <v>571</v>
      </c>
      <c r="D40" s="17" t="s">
        <v>654</v>
      </c>
      <c r="E40" s="17" t="s">
        <v>655</v>
      </c>
      <c r="F40" s="17" t="s">
        <v>75</v>
      </c>
      <c r="G40" s="17" t="s">
        <v>656</v>
      </c>
      <c r="H40" s="17">
        <v>0</v>
      </c>
      <c r="I40" s="17">
        <v>0</v>
      </c>
      <c r="J40" s="17">
        <v>360</v>
      </c>
      <c r="K40" s="17" t="s">
        <v>107</v>
      </c>
      <c r="L40" s="18">
        <v>86722</v>
      </c>
      <c r="M40" s="18">
        <v>10352.049999999999</v>
      </c>
      <c r="N40" s="18">
        <v>3128.22</v>
      </c>
      <c r="O40" s="18">
        <v>100202.27</v>
      </c>
      <c r="P40" s="18">
        <v>2513.64</v>
      </c>
      <c r="Q40" s="18">
        <v>886</v>
      </c>
      <c r="R40" s="18">
        <v>213.84</v>
      </c>
      <c r="S40" s="18">
        <v>3613.48</v>
      </c>
      <c r="T40" s="18">
        <v>0</v>
      </c>
      <c r="U40" s="18">
        <v>0</v>
      </c>
      <c r="V40" s="18">
        <v>8735.7800000000007</v>
      </c>
      <c r="W40" s="18">
        <v>3128.22</v>
      </c>
      <c r="X40" s="18">
        <v>11864</v>
      </c>
      <c r="Y40" s="9">
        <f t="shared" si="6"/>
        <v>89235.64</v>
      </c>
      <c r="Z40" s="9">
        <f t="shared" si="7"/>
        <v>2502.2699999999986</v>
      </c>
      <c r="AA40" s="9">
        <f t="shared" si="8"/>
        <v>213.84000000000015</v>
      </c>
      <c r="AB40" s="9">
        <f t="shared" si="9"/>
        <v>91951.75</v>
      </c>
    </row>
    <row r="41" spans="1:28" x14ac:dyDescent="0.25">
      <c r="A41" s="17">
        <v>17</v>
      </c>
      <c r="B41" s="17" t="s">
        <v>605</v>
      </c>
      <c r="C41" s="17" t="s">
        <v>571</v>
      </c>
      <c r="D41" s="17" t="s">
        <v>657</v>
      </c>
      <c r="E41" s="17" t="s">
        <v>658</v>
      </c>
      <c r="F41" s="17" t="s">
        <v>75</v>
      </c>
      <c r="G41" s="17" t="s">
        <v>659</v>
      </c>
      <c r="H41" s="17">
        <v>0</v>
      </c>
      <c r="I41" s="17">
        <v>0</v>
      </c>
      <c r="J41" s="17">
        <v>360</v>
      </c>
      <c r="K41" s="17" t="s">
        <v>107</v>
      </c>
      <c r="L41" s="18">
        <v>86841.3</v>
      </c>
      <c r="M41" s="18">
        <v>10355.620000000001</v>
      </c>
      <c r="N41" s="18">
        <v>3128.22</v>
      </c>
      <c r="O41" s="18">
        <v>100325.14</v>
      </c>
      <c r="P41" s="18">
        <v>2513.64</v>
      </c>
      <c r="Q41" s="18">
        <v>887.19</v>
      </c>
      <c r="R41" s="18">
        <v>213.84</v>
      </c>
      <c r="S41" s="18">
        <v>3614.67</v>
      </c>
      <c r="T41" s="18">
        <v>0</v>
      </c>
      <c r="U41" s="18">
        <v>0</v>
      </c>
      <c r="V41" s="18">
        <v>8750.7800000000007</v>
      </c>
      <c r="W41" s="18">
        <v>3128.22</v>
      </c>
      <c r="X41" s="18">
        <v>11879</v>
      </c>
      <c r="Y41" s="9">
        <f t="shared" si="6"/>
        <v>89354.94</v>
      </c>
      <c r="Z41" s="9">
        <f t="shared" si="7"/>
        <v>2492.0300000000007</v>
      </c>
      <c r="AA41" s="9">
        <f t="shared" si="8"/>
        <v>213.84000000000015</v>
      </c>
      <c r="AB41" s="9">
        <f t="shared" si="9"/>
        <v>92060.81</v>
      </c>
    </row>
    <row r="42" spans="1:28" x14ac:dyDescent="0.25">
      <c r="A42" s="17">
        <v>18</v>
      </c>
      <c r="B42" s="17" t="s">
        <v>580</v>
      </c>
      <c r="C42" s="17" t="s">
        <v>571</v>
      </c>
      <c r="D42" s="17" t="s">
        <v>660</v>
      </c>
      <c r="E42" s="17" t="s">
        <v>661</v>
      </c>
      <c r="F42" s="17" t="s">
        <v>75</v>
      </c>
      <c r="G42" s="17" t="s">
        <v>662</v>
      </c>
      <c r="H42" s="17">
        <v>0</v>
      </c>
      <c r="I42" s="17">
        <v>0</v>
      </c>
      <c r="J42" s="17">
        <v>430</v>
      </c>
      <c r="K42" s="17" t="s">
        <v>107</v>
      </c>
      <c r="L42" s="18">
        <v>103430.66</v>
      </c>
      <c r="M42" s="18">
        <v>17627.05</v>
      </c>
      <c r="N42" s="18">
        <v>1772.46</v>
      </c>
      <c r="O42" s="18">
        <v>122830.17</v>
      </c>
      <c r="P42" s="18">
        <v>3009.07</v>
      </c>
      <c r="Q42" s="18">
        <v>1037.07</v>
      </c>
      <c r="R42" s="18">
        <v>255.42</v>
      </c>
      <c r="S42" s="18">
        <v>4301.5600000000004</v>
      </c>
      <c r="T42" s="18">
        <v>0</v>
      </c>
      <c r="U42" s="18">
        <v>0</v>
      </c>
      <c r="V42" s="18">
        <v>12771.54</v>
      </c>
      <c r="W42" s="18">
        <v>1772.46</v>
      </c>
      <c r="X42" s="18">
        <v>14544</v>
      </c>
      <c r="Y42" s="9">
        <f t="shared" si="6"/>
        <v>106439.73000000001</v>
      </c>
      <c r="Z42" s="9">
        <f t="shared" si="7"/>
        <v>5892.5799999999981</v>
      </c>
      <c r="AA42" s="9">
        <f t="shared" si="8"/>
        <v>255.42000000000007</v>
      </c>
      <c r="AB42" s="9">
        <f t="shared" si="9"/>
        <v>112587.73</v>
      </c>
    </row>
    <row r="43" spans="1:28" s="12" customFormat="1" x14ac:dyDescent="0.25">
      <c r="A43" s="10"/>
      <c r="B43" s="10"/>
      <c r="C43" s="10" t="s">
        <v>71</v>
      </c>
      <c r="D43" s="10"/>
      <c r="E43" s="10"/>
      <c r="F43" s="10"/>
      <c r="G43" s="10"/>
      <c r="H43" s="10"/>
      <c r="I43" s="10"/>
      <c r="J43" s="11">
        <f>SUM(J25:J42)</f>
        <v>4557</v>
      </c>
      <c r="K43" s="10"/>
      <c r="L43" s="11">
        <f t="shared" ref="L43:AB43" si="10">SUM(L25:L42)</f>
        <v>870690.97</v>
      </c>
      <c r="M43" s="11">
        <f t="shared" si="10"/>
        <v>151468.99999999997</v>
      </c>
      <c r="N43" s="11">
        <f t="shared" si="10"/>
        <v>42758</v>
      </c>
      <c r="O43" s="11">
        <f t="shared" si="10"/>
        <v>1064917.97</v>
      </c>
      <c r="P43" s="11">
        <f t="shared" si="10"/>
        <v>34199.620000000003</v>
      </c>
      <c r="Q43" s="11">
        <f t="shared" si="10"/>
        <v>8997.8299999999981</v>
      </c>
      <c r="R43" s="11">
        <f t="shared" si="10"/>
        <v>2706.8500000000004</v>
      </c>
      <c r="S43" s="11">
        <f t="shared" si="10"/>
        <v>45904.3</v>
      </c>
      <c r="T43" s="11">
        <f t="shared" si="10"/>
        <v>400</v>
      </c>
      <c r="U43" s="11">
        <f t="shared" si="10"/>
        <v>0</v>
      </c>
      <c r="V43" s="11">
        <f t="shared" si="10"/>
        <v>39083.040000000001</v>
      </c>
      <c r="W43" s="11">
        <f t="shared" si="10"/>
        <v>11370.96</v>
      </c>
      <c r="X43" s="11">
        <f t="shared" si="10"/>
        <v>50454</v>
      </c>
      <c r="Y43" s="11">
        <f t="shared" si="10"/>
        <v>904890.59000000008</v>
      </c>
      <c r="Z43" s="11">
        <f t="shared" si="10"/>
        <v>121383.79000000001</v>
      </c>
      <c r="AA43" s="11">
        <f t="shared" si="10"/>
        <v>34093.889999999985</v>
      </c>
      <c r="AB43" s="11">
        <f t="shared" si="10"/>
        <v>1060368.27</v>
      </c>
    </row>
    <row r="44" spans="1:28" s="12" customFormat="1" x14ac:dyDescent="0.25">
      <c r="A44" s="10"/>
      <c r="B44" s="10"/>
      <c r="C44" s="10" t="s">
        <v>119</v>
      </c>
      <c r="D44" s="10"/>
      <c r="E44" s="10"/>
      <c r="F44" s="10"/>
      <c r="G44" s="10"/>
      <c r="H44" s="10"/>
      <c r="I44" s="10"/>
      <c r="J44" s="11">
        <f>J43+J24</f>
        <v>22358</v>
      </c>
      <c r="K44" s="11"/>
      <c r="L44" s="11">
        <f t="shared" ref="L44:AB44" si="11">L43+L24</f>
        <v>3658216.6199999992</v>
      </c>
      <c r="M44" s="11">
        <f t="shared" si="11"/>
        <v>314593.28999999998</v>
      </c>
      <c r="N44" s="11">
        <f t="shared" si="11"/>
        <v>77518.789999999994</v>
      </c>
      <c r="O44" s="11">
        <f t="shared" si="11"/>
        <v>4050328.7</v>
      </c>
      <c r="P44" s="11">
        <f t="shared" si="11"/>
        <v>140108.15999999995</v>
      </c>
      <c r="Q44" s="11">
        <f t="shared" si="11"/>
        <v>37215.630000000005</v>
      </c>
      <c r="R44" s="11">
        <f t="shared" si="11"/>
        <v>10637.210000000003</v>
      </c>
      <c r="S44" s="11">
        <f t="shared" si="11"/>
        <v>187961</v>
      </c>
      <c r="T44" s="11">
        <f t="shared" si="11"/>
        <v>14050</v>
      </c>
      <c r="U44" s="11">
        <f t="shared" si="11"/>
        <v>176936.77</v>
      </c>
      <c r="V44" s="11">
        <f t="shared" si="11"/>
        <v>153380.38999999998</v>
      </c>
      <c r="W44" s="11">
        <f t="shared" si="11"/>
        <v>42592.84</v>
      </c>
      <c r="X44" s="11">
        <f t="shared" si="11"/>
        <v>372910</v>
      </c>
      <c r="Y44" s="11">
        <f t="shared" si="11"/>
        <v>3621388.01</v>
      </c>
      <c r="Z44" s="11">
        <f t="shared" si="11"/>
        <v>198428.53</v>
      </c>
      <c r="AA44" s="11">
        <f t="shared" si="11"/>
        <v>45563.159999999982</v>
      </c>
      <c r="AB44" s="11">
        <f t="shared" si="11"/>
        <v>3865379.7</v>
      </c>
    </row>
    <row r="45" spans="1:28" ht="18" customHeight="1" x14ac:dyDescent="0.25"/>
    <row r="46" spans="1:28" ht="18" customHeight="1" x14ac:dyDescent="0.25"/>
    <row r="49" spans="1:31" ht="15.75" x14ac:dyDescent="0.25">
      <c r="E49" s="13" t="s">
        <v>120</v>
      </c>
      <c r="G49" s="14"/>
      <c r="H49" s="14"/>
      <c r="I49" s="14"/>
      <c r="J49" s="14"/>
      <c r="K49" s="14"/>
      <c r="L49" s="13" t="s">
        <v>122</v>
      </c>
      <c r="M49" s="13"/>
      <c r="O49" s="14"/>
      <c r="Q49" s="14"/>
      <c r="R49" s="13" t="s">
        <v>121</v>
      </c>
      <c r="T49" s="14"/>
      <c r="U49" s="14"/>
      <c r="W49" s="14"/>
      <c r="X49" s="14"/>
      <c r="Y49" s="13" t="s">
        <v>123</v>
      </c>
      <c r="Z49" s="14"/>
      <c r="AA49" s="14"/>
      <c r="AB49" s="14"/>
    </row>
    <row r="50" spans="1:31" ht="15.75" x14ac:dyDescent="0.25">
      <c r="E50" s="13" t="s">
        <v>124</v>
      </c>
      <c r="G50" s="14"/>
      <c r="H50" s="14"/>
      <c r="I50" s="14"/>
      <c r="J50" s="14"/>
      <c r="K50" s="14"/>
      <c r="L50" s="13" t="s">
        <v>124</v>
      </c>
      <c r="M50" s="13"/>
      <c r="O50" s="14"/>
      <c r="Q50" s="14"/>
      <c r="R50" s="13" t="s">
        <v>124</v>
      </c>
      <c r="T50" s="14"/>
      <c r="U50" s="14"/>
      <c r="W50" s="14"/>
      <c r="X50" s="14"/>
      <c r="Y50" s="13" t="s">
        <v>124</v>
      </c>
      <c r="Z50" s="14"/>
      <c r="AA50" s="14"/>
      <c r="AB50" s="14"/>
    </row>
    <row r="52" spans="1:31" ht="32.25" customHeight="1" x14ac:dyDescent="0.55000000000000004">
      <c r="A52" s="75" t="s">
        <v>0</v>
      </c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1"/>
      <c r="AD52" s="1"/>
      <c r="AE52" s="1"/>
    </row>
    <row r="53" spans="1:31" ht="21.75" customHeight="1" x14ac:dyDescent="0.4">
      <c r="A53" s="76" t="s">
        <v>1575</v>
      </c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2"/>
      <c r="AD53" s="2"/>
      <c r="AE53" s="2"/>
    </row>
    <row r="54" spans="1:31" s="5" customFormat="1" ht="20.25" customHeight="1" x14ac:dyDescent="0.35">
      <c r="A54" s="3" t="s">
        <v>1</v>
      </c>
      <c r="B54" s="4"/>
      <c r="C54" s="3"/>
      <c r="D54" s="3"/>
      <c r="F54" s="3" t="s">
        <v>663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s="7" customFormat="1" ht="90" x14ac:dyDescent="0.25">
      <c r="A55" s="6" t="s">
        <v>3</v>
      </c>
      <c r="B55" s="6" t="s">
        <v>4</v>
      </c>
      <c r="C55" s="6" t="s">
        <v>5</v>
      </c>
      <c r="D55" s="6" t="s">
        <v>6</v>
      </c>
      <c r="E55" s="6" t="s">
        <v>7</v>
      </c>
      <c r="F55" s="6" t="s">
        <v>8</v>
      </c>
      <c r="G55" s="6" t="s">
        <v>9</v>
      </c>
      <c r="H55" s="6" t="s">
        <v>10</v>
      </c>
      <c r="I55" s="6" t="s">
        <v>11</v>
      </c>
      <c r="J55" s="6" t="s">
        <v>12</v>
      </c>
      <c r="K55" s="6" t="s">
        <v>13</v>
      </c>
      <c r="L55" s="6" t="s">
        <v>14</v>
      </c>
      <c r="M55" s="6" t="s">
        <v>15</v>
      </c>
      <c r="N55" s="6" t="s">
        <v>16</v>
      </c>
      <c r="O55" s="6" t="s">
        <v>17</v>
      </c>
      <c r="P55" s="6" t="s">
        <v>18</v>
      </c>
      <c r="Q55" s="6" t="s">
        <v>19</v>
      </c>
      <c r="R55" s="6" t="s">
        <v>20</v>
      </c>
      <c r="S55" s="6" t="s">
        <v>21</v>
      </c>
      <c r="T55" s="6" t="s">
        <v>22</v>
      </c>
      <c r="U55" s="6" t="s">
        <v>23</v>
      </c>
      <c r="V55" s="6" t="s">
        <v>24</v>
      </c>
      <c r="W55" s="6" t="s">
        <v>25</v>
      </c>
      <c r="X55" s="6" t="s">
        <v>26</v>
      </c>
      <c r="Y55" s="6" t="s">
        <v>27</v>
      </c>
      <c r="Z55" s="6" t="s">
        <v>28</v>
      </c>
      <c r="AA55" s="6" t="s">
        <v>29</v>
      </c>
      <c r="AB55" s="6" t="s">
        <v>30</v>
      </c>
    </row>
    <row r="56" spans="1:31" s="15" customFormat="1" x14ac:dyDescent="0.25">
      <c r="A56" s="17">
        <v>1</v>
      </c>
      <c r="B56" s="17" t="s">
        <v>572</v>
      </c>
      <c r="C56" s="17" t="s">
        <v>1580</v>
      </c>
      <c r="D56" s="17" t="s">
        <v>573</v>
      </c>
      <c r="E56" s="17" t="s">
        <v>574</v>
      </c>
      <c r="F56" s="17" t="s">
        <v>35</v>
      </c>
      <c r="G56" s="17" t="s">
        <v>41</v>
      </c>
      <c r="H56" s="17">
        <v>47619</v>
      </c>
      <c r="I56" s="17">
        <v>46748</v>
      </c>
      <c r="J56" s="17">
        <v>2613</v>
      </c>
      <c r="K56" s="17" t="s">
        <v>37</v>
      </c>
      <c r="L56" s="18">
        <v>365439.09</v>
      </c>
      <c r="M56" s="18">
        <v>3896.75</v>
      </c>
      <c r="N56" s="18">
        <v>1051.83</v>
      </c>
      <c r="O56" s="18">
        <v>370387.67</v>
      </c>
      <c r="P56" s="18">
        <v>13793.98</v>
      </c>
      <c r="Q56" s="18">
        <v>4052.7</v>
      </c>
      <c r="R56" s="18">
        <v>1164.0899999999999</v>
      </c>
      <c r="S56" s="18">
        <v>19010.77</v>
      </c>
      <c r="T56" s="18">
        <v>0</v>
      </c>
      <c r="U56" s="18">
        <v>152051.42000000001</v>
      </c>
      <c r="V56" s="18">
        <v>3896.75</v>
      </c>
      <c r="W56" s="18">
        <v>1051.83</v>
      </c>
      <c r="X56" s="18">
        <v>157000</v>
      </c>
      <c r="Y56" s="9">
        <f t="shared" ref="Y56" si="12">L56+P56-U56</f>
        <v>227181.65</v>
      </c>
      <c r="Z56" s="9">
        <f t="shared" ref="Z56" si="13">M56+Q56-V56</f>
        <v>4052.7</v>
      </c>
      <c r="AA56" s="9">
        <f t="shared" ref="AA56" si="14">N56+R56-W56</f>
        <v>1164.0900000000001</v>
      </c>
      <c r="AB56" s="9">
        <f t="shared" ref="AB56" si="15">O56+S56-X56</f>
        <v>232398.44</v>
      </c>
    </row>
    <row r="57" spans="1:31" s="15" customFormat="1" x14ac:dyDescent="0.25">
      <c r="A57" s="17">
        <v>2</v>
      </c>
      <c r="B57" s="17" t="s">
        <v>570</v>
      </c>
      <c r="C57" s="17" t="s">
        <v>1580</v>
      </c>
      <c r="D57" s="17" t="s">
        <v>576</v>
      </c>
      <c r="E57" s="17" t="s">
        <v>577</v>
      </c>
      <c r="F57" s="17" t="s">
        <v>35</v>
      </c>
      <c r="G57" s="17" t="s">
        <v>41</v>
      </c>
      <c r="H57" s="17">
        <v>77888</v>
      </c>
      <c r="I57" s="17">
        <v>77888</v>
      </c>
      <c r="J57" s="17">
        <v>0</v>
      </c>
      <c r="K57" s="17" t="s">
        <v>59</v>
      </c>
      <c r="L57" s="18">
        <v>71102.77</v>
      </c>
      <c r="M57" s="18">
        <v>8605.08</v>
      </c>
      <c r="N57" s="18">
        <v>0</v>
      </c>
      <c r="O57" s="18">
        <v>79707.850000000006</v>
      </c>
      <c r="P57" s="18">
        <v>331.5</v>
      </c>
      <c r="Q57" s="18">
        <v>733.18</v>
      </c>
      <c r="R57" s="18">
        <v>0</v>
      </c>
      <c r="S57" s="18">
        <v>1064.68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ref="Y57:Y73" si="16">L57+P57-U57</f>
        <v>71434.27</v>
      </c>
      <c r="Z57" s="9">
        <f t="shared" ref="Z57:Z73" si="17">M57+Q57-V57</f>
        <v>9338.26</v>
      </c>
      <c r="AA57" s="9">
        <f t="shared" ref="AA57:AA73" si="18">N57+R57-W57</f>
        <v>0</v>
      </c>
      <c r="AB57" s="9">
        <f t="shared" ref="AB57:AB73" si="19">O57+S57-X57</f>
        <v>80772.53</v>
      </c>
    </row>
    <row r="58" spans="1:31" s="15" customFormat="1" x14ac:dyDescent="0.25">
      <c r="A58" s="17">
        <v>3</v>
      </c>
      <c r="B58" s="17" t="s">
        <v>575</v>
      </c>
      <c r="C58" s="17" t="s">
        <v>1580</v>
      </c>
      <c r="D58" s="17" t="s">
        <v>578</v>
      </c>
      <c r="E58" s="17" t="s">
        <v>579</v>
      </c>
      <c r="F58" s="17" t="s">
        <v>35</v>
      </c>
      <c r="G58" s="17" t="s">
        <v>41</v>
      </c>
      <c r="H58" s="17">
        <v>46519</v>
      </c>
      <c r="I58" s="17">
        <v>46048</v>
      </c>
      <c r="J58" s="17">
        <v>1413</v>
      </c>
      <c r="K58" s="17" t="s">
        <v>37</v>
      </c>
      <c r="L58" s="18">
        <v>301936.31</v>
      </c>
      <c r="M58" s="18">
        <v>3222.12</v>
      </c>
      <c r="N58" s="18">
        <v>729.73</v>
      </c>
      <c r="O58" s="18">
        <v>305888.15999999997</v>
      </c>
      <c r="P58" s="18">
        <v>6386.22</v>
      </c>
      <c r="Q58" s="18">
        <v>3401.87</v>
      </c>
      <c r="R58" s="18">
        <v>629.49</v>
      </c>
      <c r="S58" s="18">
        <v>10417.58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6"/>
        <v>308322.52999999997</v>
      </c>
      <c r="Z58" s="9">
        <f t="shared" si="17"/>
        <v>6623.99</v>
      </c>
      <c r="AA58" s="9">
        <f t="shared" si="18"/>
        <v>1359.22</v>
      </c>
      <c r="AB58" s="9">
        <f t="shared" si="19"/>
        <v>316305.74</v>
      </c>
    </row>
    <row r="59" spans="1:31" s="15" customFormat="1" x14ac:dyDescent="0.25">
      <c r="A59" s="17">
        <v>4</v>
      </c>
      <c r="B59" s="17" t="s">
        <v>580</v>
      </c>
      <c r="C59" s="17" t="s">
        <v>1580</v>
      </c>
      <c r="D59" s="17" t="s">
        <v>581</v>
      </c>
      <c r="E59" s="17" t="s">
        <v>582</v>
      </c>
      <c r="F59" s="17" t="s">
        <v>35</v>
      </c>
      <c r="G59" s="17" t="s">
        <v>41</v>
      </c>
      <c r="H59" s="17">
        <v>59697</v>
      </c>
      <c r="I59" s="17">
        <v>59655</v>
      </c>
      <c r="J59" s="17">
        <v>42</v>
      </c>
      <c r="K59" s="17" t="s">
        <v>37</v>
      </c>
      <c r="L59" s="18">
        <v>37725.370000000003</v>
      </c>
      <c r="M59" s="18">
        <v>8537.08</v>
      </c>
      <c r="N59" s="18">
        <v>1657.69</v>
      </c>
      <c r="O59" s="18">
        <v>47920.14</v>
      </c>
      <c r="P59" s="18">
        <v>552.73</v>
      </c>
      <c r="Q59" s="18">
        <v>405.18</v>
      </c>
      <c r="R59" s="18">
        <v>18.71</v>
      </c>
      <c r="S59" s="18">
        <v>976.62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6"/>
        <v>38278.100000000006</v>
      </c>
      <c r="Z59" s="9">
        <f t="shared" si="17"/>
        <v>8942.26</v>
      </c>
      <c r="AA59" s="9">
        <f t="shared" si="18"/>
        <v>1676.4</v>
      </c>
      <c r="AB59" s="9">
        <f t="shared" si="19"/>
        <v>48896.76</v>
      </c>
    </row>
    <row r="60" spans="1:31" s="15" customFormat="1" x14ac:dyDescent="0.25">
      <c r="A60" s="17">
        <v>5</v>
      </c>
      <c r="B60" s="17" t="s">
        <v>580</v>
      </c>
      <c r="C60" s="17" t="s">
        <v>1580</v>
      </c>
      <c r="D60" s="17" t="s">
        <v>583</v>
      </c>
      <c r="E60" s="17" t="s">
        <v>584</v>
      </c>
      <c r="F60" s="17" t="s">
        <v>35</v>
      </c>
      <c r="G60" s="17" t="s">
        <v>45</v>
      </c>
      <c r="H60" s="17">
        <v>70750</v>
      </c>
      <c r="I60" s="17">
        <v>70750</v>
      </c>
      <c r="J60" s="17">
        <v>0</v>
      </c>
      <c r="K60" s="17" t="s">
        <v>59</v>
      </c>
      <c r="L60" s="18">
        <v>26351.19</v>
      </c>
      <c r="M60" s="18">
        <v>4943.55</v>
      </c>
      <c r="N60" s="18">
        <v>0</v>
      </c>
      <c r="O60" s="18">
        <v>31294.74</v>
      </c>
      <c r="P60" s="18">
        <v>648.5</v>
      </c>
      <c r="Q60" s="18">
        <v>269.26</v>
      </c>
      <c r="R60" s="18">
        <v>0</v>
      </c>
      <c r="S60" s="18">
        <v>917.76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si="16"/>
        <v>26999.69</v>
      </c>
      <c r="Z60" s="9">
        <f t="shared" si="17"/>
        <v>5212.8100000000004</v>
      </c>
      <c r="AA60" s="9">
        <f t="shared" si="18"/>
        <v>0</v>
      </c>
      <c r="AB60" s="9">
        <f t="shared" si="19"/>
        <v>32212.5</v>
      </c>
    </row>
    <row r="61" spans="1:31" s="15" customFormat="1" x14ac:dyDescent="0.25">
      <c r="A61" s="17">
        <v>6</v>
      </c>
      <c r="B61" s="17" t="s">
        <v>585</v>
      </c>
      <c r="C61" s="17" t="s">
        <v>1580</v>
      </c>
      <c r="D61" s="17" t="s">
        <v>586</v>
      </c>
      <c r="E61" s="17" t="s">
        <v>587</v>
      </c>
      <c r="F61" s="17" t="s">
        <v>35</v>
      </c>
      <c r="G61" s="17" t="s">
        <v>41</v>
      </c>
      <c r="H61" s="17">
        <v>26125</v>
      </c>
      <c r="I61" s="17">
        <v>23983</v>
      </c>
      <c r="J61" s="17">
        <v>2142</v>
      </c>
      <c r="K61" s="17" t="s">
        <v>37</v>
      </c>
      <c r="L61" s="18">
        <v>197411.73</v>
      </c>
      <c r="M61" s="18">
        <v>2017.33</v>
      </c>
      <c r="N61" s="18">
        <v>947.13</v>
      </c>
      <c r="O61" s="18">
        <v>200376.19</v>
      </c>
      <c r="P61" s="18">
        <v>10877.47</v>
      </c>
      <c r="Q61" s="18">
        <v>2132.71</v>
      </c>
      <c r="R61" s="18">
        <v>954.26</v>
      </c>
      <c r="S61" s="18">
        <v>13964.44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6"/>
        <v>208289.2</v>
      </c>
      <c r="Z61" s="9">
        <f t="shared" si="17"/>
        <v>4150.04</v>
      </c>
      <c r="AA61" s="9">
        <f t="shared" si="18"/>
        <v>1901.3899999999999</v>
      </c>
      <c r="AB61" s="9">
        <f t="shared" si="19"/>
        <v>214340.63</v>
      </c>
    </row>
    <row r="62" spans="1:31" s="15" customFormat="1" x14ac:dyDescent="0.25">
      <c r="A62" s="17">
        <v>7</v>
      </c>
      <c r="B62" s="17" t="s">
        <v>317</v>
      </c>
      <c r="C62" s="17" t="s">
        <v>1580</v>
      </c>
      <c r="D62" s="17" t="s">
        <v>588</v>
      </c>
      <c r="E62" s="17" t="s">
        <v>589</v>
      </c>
      <c r="F62" s="17" t="s">
        <v>35</v>
      </c>
      <c r="G62" s="17" t="s">
        <v>590</v>
      </c>
      <c r="H62" s="17">
        <v>15219</v>
      </c>
      <c r="I62" s="17">
        <v>14020</v>
      </c>
      <c r="J62" s="17">
        <v>1199</v>
      </c>
      <c r="K62" s="17" t="s">
        <v>37</v>
      </c>
      <c r="L62" s="18">
        <v>179668.3</v>
      </c>
      <c r="M62" s="18">
        <v>1916.43</v>
      </c>
      <c r="N62" s="18">
        <v>429.91</v>
      </c>
      <c r="O62" s="18">
        <v>182014.64</v>
      </c>
      <c r="P62" s="18">
        <v>6087.83</v>
      </c>
      <c r="Q62" s="18">
        <v>2009.51</v>
      </c>
      <c r="R62" s="18">
        <v>534.15</v>
      </c>
      <c r="S62" s="18">
        <v>8631.49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6"/>
        <v>185756.12999999998</v>
      </c>
      <c r="Z62" s="9">
        <f t="shared" si="17"/>
        <v>3925.94</v>
      </c>
      <c r="AA62" s="9">
        <f t="shared" si="18"/>
        <v>964.06</v>
      </c>
      <c r="AB62" s="9">
        <f t="shared" si="19"/>
        <v>190646.13</v>
      </c>
    </row>
    <row r="63" spans="1:31" s="15" customFormat="1" x14ac:dyDescent="0.25">
      <c r="A63" s="17">
        <v>8</v>
      </c>
      <c r="B63" s="17" t="s">
        <v>570</v>
      </c>
      <c r="C63" s="17" t="s">
        <v>1580</v>
      </c>
      <c r="D63" s="17" t="s">
        <v>591</v>
      </c>
      <c r="E63" s="17" t="s">
        <v>592</v>
      </c>
      <c r="F63" s="17" t="s">
        <v>35</v>
      </c>
      <c r="G63" s="17" t="s">
        <v>41</v>
      </c>
      <c r="H63" s="17">
        <v>60348</v>
      </c>
      <c r="I63" s="17">
        <v>59712</v>
      </c>
      <c r="J63" s="17">
        <v>1908</v>
      </c>
      <c r="K63" s="17" t="s">
        <v>37</v>
      </c>
      <c r="L63" s="18">
        <v>365761.77</v>
      </c>
      <c r="M63" s="18">
        <v>3794.82</v>
      </c>
      <c r="N63" s="18">
        <v>1098.5999999999999</v>
      </c>
      <c r="O63" s="18">
        <v>370655.19</v>
      </c>
      <c r="P63" s="18">
        <v>10145.41</v>
      </c>
      <c r="Q63" s="18">
        <v>3953.39</v>
      </c>
      <c r="R63" s="18">
        <v>850.01</v>
      </c>
      <c r="S63" s="18">
        <v>14948.81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6"/>
        <v>375907.18</v>
      </c>
      <c r="Z63" s="9">
        <f t="shared" si="17"/>
        <v>7748.21</v>
      </c>
      <c r="AA63" s="9">
        <f t="shared" si="18"/>
        <v>1948.61</v>
      </c>
      <c r="AB63" s="9">
        <f t="shared" si="19"/>
        <v>385604</v>
      </c>
    </row>
    <row r="64" spans="1:31" s="15" customFormat="1" x14ac:dyDescent="0.25">
      <c r="A64" s="17">
        <v>9</v>
      </c>
      <c r="B64" s="17" t="s">
        <v>580</v>
      </c>
      <c r="C64" s="17" t="s">
        <v>1580</v>
      </c>
      <c r="D64" s="17" t="s">
        <v>593</v>
      </c>
      <c r="E64" s="17" t="s">
        <v>594</v>
      </c>
      <c r="F64" s="17" t="s">
        <v>35</v>
      </c>
      <c r="G64" s="17" t="s">
        <v>590</v>
      </c>
      <c r="H64" s="17">
        <v>49754</v>
      </c>
      <c r="I64" s="17">
        <v>48009</v>
      </c>
      <c r="J64" s="17">
        <v>1745</v>
      </c>
      <c r="K64" s="17" t="s">
        <v>37</v>
      </c>
      <c r="L64" s="18">
        <v>220016.82</v>
      </c>
      <c r="M64" s="18">
        <v>2227.89</v>
      </c>
      <c r="N64" s="18">
        <v>977.43</v>
      </c>
      <c r="O64" s="18">
        <v>223222.14</v>
      </c>
      <c r="P64" s="18">
        <v>8315.57</v>
      </c>
      <c r="Q64" s="18">
        <v>2377.2600000000002</v>
      </c>
      <c r="R64" s="18">
        <v>777.4</v>
      </c>
      <c r="S64" s="18">
        <v>11470.23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6"/>
        <v>228332.39</v>
      </c>
      <c r="Z64" s="9">
        <f t="shared" si="17"/>
        <v>4605.1499999999996</v>
      </c>
      <c r="AA64" s="9">
        <f t="shared" si="18"/>
        <v>1754.83</v>
      </c>
      <c r="AB64" s="9">
        <f t="shared" si="19"/>
        <v>234692.37000000002</v>
      </c>
    </row>
    <row r="65" spans="1:28" s="15" customFormat="1" x14ac:dyDescent="0.25">
      <c r="A65" s="17">
        <v>10</v>
      </c>
      <c r="B65" s="17" t="s">
        <v>585</v>
      </c>
      <c r="C65" s="17" t="s">
        <v>1580</v>
      </c>
      <c r="D65" s="17" t="s">
        <v>595</v>
      </c>
      <c r="E65" s="17" t="s">
        <v>596</v>
      </c>
      <c r="F65" s="17" t="s">
        <v>35</v>
      </c>
      <c r="G65" s="17" t="s">
        <v>45</v>
      </c>
      <c r="H65" s="17">
        <v>68410</v>
      </c>
      <c r="I65" s="17">
        <v>68410</v>
      </c>
      <c r="J65" s="17">
        <v>0</v>
      </c>
      <c r="K65" s="17" t="s">
        <v>37</v>
      </c>
      <c r="L65" s="18">
        <v>188094.56</v>
      </c>
      <c r="M65" s="18">
        <v>2036.43</v>
      </c>
      <c r="N65" s="18">
        <v>151.47</v>
      </c>
      <c r="O65" s="18">
        <v>190282.46</v>
      </c>
      <c r="P65" s="18">
        <v>987.33</v>
      </c>
      <c r="Q65" s="18">
        <v>2064.6999999999998</v>
      </c>
      <c r="R65" s="18">
        <v>0</v>
      </c>
      <c r="S65" s="18">
        <v>3052.03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6"/>
        <v>189081.88999999998</v>
      </c>
      <c r="Z65" s="9">
        <f t="shared" si="17"/>
        <v>4101.13</v>
      </c>
      <c r="AA65" s="9">
        <f t="shared" si="18"/>
        <v>151.47</v>
      </c>
      <c r="AB65" s="9">
        <f t="shared" si="19"/>
        <v>193334.49</v>
      </c>
    </row>
    <row r="66" spans="1:28" s="15" customFormat="1" x14ac:dyDescent="0.25">
      <c r="A66" s="17">
        <v>11</v>
      </c>
      <c r="B66" s="17" t="s">
        <v>585</v>
      </c>
      <c r="C66" s="17" t="s">
        <v>1580</v>
      </c>
      <c r="D66" s="17" t="s">
        <v>597</v>
      </c>
      <c r="E66" s="17" t="s">
        <v>598</v>
      </c>
      <c r="F66" s="17" t="s">
        <v>35</v>
      </c>
      <c r="G66" s="17" t="s">
        <v>215</v>
      </c>
      <c r="H66" s="17">
        <v>502</v>
      </c>
      <c r="I66" s="17">
        <v>390</v>
      </c>
      <c r="J66" s="17">
        <v>112</v>
      </c>
      <c r="K66" s="17" t="s">
        <v>37</v>
      </c>
      <c r="L66" s="18">
        <v>51166.73</v>
      </c>
      <c r="M66" s="18">
        <v>10990.18</v>
      </c>
      <c r="N66" s="18">
        <v>1622.54</v>
      </c>
      <c r="O66" s="18">
        <v>63779.45</v>
      </c>
      <c r="P66" s="18">
        <v>563.41999999999996</v>
      </c>
      <c r="Q66" s="18">
        <v>543.13</v>
      </c>
      <c r="R66" s="18">
        <v>49.9</v>
      </c>
      <c r="S66" s="18">
        <v>1156.45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6"/>
        <v>51730.15</v>
      </c>
      <c r="Z66" s="9">
        <f t="shared" si="17"/>
        <v>11533.31</v>
      </c>
      <c r="AA66" s="9">
        <f t="shared" si="18"/>
        <v>1672.44</v>
      </c>
      <c r="AB66" s="9">
        <f t="shared" si="19"/>
        <v>64935.899999999994</v>
      </c>
    </row>
    <row r="67" spans="1:28" s="15" customFormat="1" x14ac:dyDescent="0.25">
      <c r="A67" s="17">
        <v>12</v>
      </c>
      <c r="B67" s="17" t="s">
        <v>570</v>
      </c>
      <c r="C67" s="17" t="s">
        <v>1580</v>
      </c>
      <c r="D67" s="17" t="s">
        <v>599</v>
      </c>
      <c r="E67" s="17" t="s">
        <v>600</v>
      </c>
      <c r="F67" s="17" t="s">
        <v>35</v>
      </c>
      <c r="G67" s="17" t="s">
        <v>218</v>
      </c>
      <c r="H67" s="17">
        <v>16027</v>
      </c>
      <c r="I67" s="17">
        <v>15440</v>
      </c>
      <c r="J67" s="17">
        <v>1761</v>
      </c>
      <c r="K67" s="17" t="s">
        <v>37</v>
      </c>
      <c r="L67" s="18">
        <v>173074.86</v>
      </c>
      <c r="M67" s="18">
        <v>1841.28</v>
      </c>
      <c r="N67" s="18">
        <v>458.42</v>
      </c>
      <c r="O67" s="18">
        <v>175374.56</v>
      </c>
      <c r="P67" s="18">
        <v>8259.3700000000008</v>
      </c>
      <c r="Q67" s="18">
        <v>1913.12</v>
      </c>
      <c r="R67" s="18">
        <v>784.53</v>
      </c>
      <c r="S67" s="18">
        <v>10957.02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6"/>
        <v>181334.22999999998</v>
      </c>
      <c r="Z67" s="9">
        <f t="shared" si="17"/>
        <v>3754.3999999999996</v>
      </c>
      <c r="AA67" s="9">
        <f t="shared" si="18"/>
        <v>1242.95</v>
      </c>
      <c r="AB67" s="9">
        <f t="shared" si="19"/>
        <v>186331.58</v>
      </c>
    </row>
    <row r="68" spans="1:28" s="15" customFormat="1" x14ac:dyDescent="0.25">
      <c r="A68" s="17">
        <v>13</v>
      </c>
      <c r="B68" s="17" t="s">
        <v>570</v>
      </c>
      <c r="C68" s="17" t="s">
        <v>1580</v>
      </c>
      <c r="D68" s="17" t="s">
        <v>601</v>
      </c>
      <c r="E68" s="17" t="s">
        <v>602</v>
      </c>
      <c r="F68" s="17" t="s">
        <v>35</v>
      </c>
      <c r="G68" s="17" t="s">
        <v>114</v>
      </c>
      <c r="H68" s="17">
        <v>654</v>
      </c>
      <c r="I68" s="17">
        <v>622</v>
      </c>
      <c r="J68" s="17">
        <v>32</v>
      </c>
      <c r="K68" s="17" t="s">
        <v>37</v>
      </c>
      <c r="L68" s="18">
        <v>4150.9399999999996</v>
      </c>
      <c r="M68" s="18">
        <v>316.27999999999997</v>
      </c>
      <c r="N68" s="18">
        <v>27.63</v>
      </c>
      <c r="O68" s="18">
        <v>4494.8500000000004</v>
      </c>
      <c r="P68" s="18">
        <v>789.49</v>
      </c>
      <c r="Q68" s="18">
        <v>39.61</v>
      </c>
      <c r="R68" s="18">
        <v>14.26</v>
      </c>
      <c r="S68" s="18">
        <v>843.36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4940.4299999999994</v>
      </c>
      <c r="Z68" s="9">
        <f t="shared" si="17"/>
        <v>355.89</v>
      </c>
      <c r="AA68" s="9">
        <f t="shared" si="18"/>
        <v>41.89</v>
      </c>
      <c r="AB68" s="9">
        <f t="shared" si="19"/>
        <v>5338.21</v>
      </c>
    </row>
    <row r="69" spans="1:28" s="15" customFormat="1" x14ac:dyDescent="0.25">
      <c r="A69" s="17">
        <v>14</v>
      </c>
      <c r="B69" s="17" t="s">
        <v>585</v>
      </c>
      <c r="C69" s="17" t="s">
        <v>1580</v>
      </c>
      <c r="D69" s="17" t="s">
        <v>603</v>
      </c>
      <c r="E69" s="17" t="s">
        <v>604</v>
      </c>
      <c r="F69" s="17" t="s">
        <v>35</v>
      </c>
      <c r="G69" s="17" t="s">
        <v>264</v>
      </c>
      <c r="H69" s="17">
        <v>61520</v>
      </c>
      <c r="I69" s="17">
        <v>59615</v>
      </c>
      <c r="J69" s="17">
        <v>1905</v>
      </c>
      <c r="K69" s="17" t="s">
        <v>37</v>
      </c>
      <c r="L69" s="18">
        <v>203594.07</v>
      </c>
      <c r="M69" s="18">
        <v>2090.0700000000002</v>
      </c>
      <c r="N69" s="18">
        <v>851.8</v>
      </c>
      <c r="O69" s="18">
        <v>206535.94</v>
      </c>
      <c r="P69" s="18">
        <v>10391.91</v>
      </c>
      <c r="Q69" s="18">
        <v>2201.11</v>
      </c>
      <c r="R69" s="18">
        <v>848.68</v>
      </c>
      <c r="S69" s="18">
        <v>13441.7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6"/>
        <v>213985.98</v>
      </c>
      <c r="Z69" s="9">
        <f t="shared" si="17"/>
        <v>4291.18</v>
      </c>
      <c r="AA69" s="9">
        <f t="shared" si="18"/>
        <v>1700.48</v>
      </c>
      <c r="AB69" s="9">
        <f t="shared" si="19"/>
        <v>219977.64</v>
      </c>
    </row>
    <row r="70" spans="1:28" s="15" customFormat="1" x14ac:dyDescent="0.25">
      <c r="A70" s="17">
        <v>15</v>
      </c>
      <c r="B70" s="17" t="s">
        <v>605</v>
      </c>
      <c r="C70" s="17" t="s">
        <v>1580</v>
      </c>
      <c r="D70" s="17" t="s">
        <v>606</v>
      </c>
      <c r="E70" s="17" t="s">
        <v>607</v>
      </c>
      <c r="F70" s="17" t="s">
        <v>35</v>
      </c>
      <c r="G70" s="17" t="s">
        <v>264</v>
      </c>
      <c r="H70" s="17">
        <v>18581</v>
      </c>
      <c r="I70" s="17">
        <v>18009</v>
      </c>
      <c r="J70" s="17">
        <v>572</v>
      </c>
      <c r="K70" s="17" t="s">
        <v>37</v>
      </c>
      <c r="L70" s="18">
        <v>107438.15</v>
      </c>
      <c r="M70" s="18">
        <v>10097.700000000001</v>
      </c>
      <c r="N70" s="18">
        <v>201.81</v>
      </c>
      <c r="O70" s="18">
        <v>117737.66</v>
      </c>
      <c r="P70" s="18">
        <v>3613.27</v>
      </c>
      <c r="Q70" s="18">
        <v>1174.07</v>
      </c>
      <c r="R70" s="18">
        <v>254.83</v>
      </c>
      <c r="S70" s="18">
        <v>5042.17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111051.42</v>
      </c>
      <c r="Z70" s="9">
        <f t="shared" si="17"/>
        <v>11271.77</v>
      </c>
      <c r="AA70" s="9">
        <f t="shared" si="18"/>
        <v>456.64</v>
      </c>
      <c r="AB70" s="9">
        <f t="shared" si="19"/>
        <v>122779.83</v>
      </c>
    </row>
    <row r="71" spans="1:28" s="15" customFormat="1" x14ac:dyDescent="0.25">
      <c r="A71" s="17">
        <v>16</v>
      </c>
      <c r="B71" s="17" t="s">
        <v>570</v>
      </c>
      <c r="C71" s="17" t="s">
        <v>1580</v>
      </c>
      <c r="D71" s="17" t="s">
        <v>608</v>
      </c>
      <c r="E71" s="17" t="s">
        <v>609</v>
      </c>
      <c r="F71" s="17" t="s">
        <v>35</v>
      </c>
      <c r="G71" s="17" t="s">
        <v>610</v>
      </c>
      <c r="H71" s="17">
        <v>500</v>
      </c>
      <c r="I71" s="17">
        <v>500</v>
      </c>
      <c r="J71" s="17">
        <v>0</v>
      </c>
      <c r="K71" s="17" t="s">
        <v>59</v>
      </c>
      <c r="L71" s="18">
        <v>27031.19</v>
      </c>
      <c r="M71" s="18">
        <v>5390.07</v>
      </c>
      <c r="N71" s="18">
        <v>198.94</v>
      </c>
      <c r="O71" s="18">
        <v>32620.2</v>
      </c>
      <c r="P71" s="18">
        <v>813.5</v>
      </c>
      <c r="Q71" s="18">
        <v>277.58</v>
      </c>
      <c r="R71" s="18">
        <v>0</v>
      </c>
      <c r="S71" s="18">
        <v>1091.08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6"/>
        <v>27844.69</v>
      </c>
      <c r="Z71" s="9">
        <f t="shared" si="17"/>
        <v>5667.65</v>
      </c>
      <c r="AA71" s="9">
        <f t="shared" si="18"/>
        <v>198.94</v>
      </c>
      <c r="AB71" s="9">
        <f t="shared" si="19"/>
        <v>33711.279999999999</v>
      </c>
    </row>
    <row r="72" spans="1:28" s="15" customFormat="1" x14ac:dyDescent="0.25">
      <c r="A72" s="17">
        <v>17</v>
      </c>
      <c r="B72" s="17" t="s">
        <v>613</v>
      </c>
      <c r="C72" s="17" t="s">
        <v>1580</v>
      </c>
      <c r="D72" s="17" t="s">
        <v>614</v>
      </c>
      <c r="E72" s="17" t="s">
        <v>615</v>
      </c>
      <c r="F72" s="17" t="s">
        <v>35</v>
      </c>
      <c r="G72" s="17" t="s">
        <v>616</v>
      </c>
      <c r="H72" s="17">
        <v>239</v>
      </c>
      <c r="I72" s="17">
        <v>239</v>
      </c>
      <c r="J72" s="17">
        <v>0</v>
      </c>
      <c r="K72" s="17" t="s">
        <v>59</v>
      </c>
      <c r="L72" s="18">
        <v>6377.14</v>
      </c>
      <c r="M72" s="18">
        <v>447.12</v>
      </c>
      <c r="N72" s="18">
        <v>100.72</v>
      </c>
      <c r="O72" s="18">
        <v>6924.98</v>
      </c>
      <c r="P72" s="18">
        <v>422.73</v>
      </c>
      <c r="Q72" s="18">
        <v>64.239999999999995</v>
      </c>
      <c r="R72" s="18">
        <v>0</v>
      </c>
      <c r="S72" s="18">
        <v>486.97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6"/>
        <v>6799.8700000000008</v>
      </c>
      <c r="Z72" s="9">
        <f t="shared" si="17"/>
        <v>511.36</v>
      </c>
      <c r="AA72" s="9">
        <f t="shared" si="18"/>
        <v>100.72</v>
      </c>
      <c r="AB72" s="9">
        <f t="shared" si="19"/>
        <v>7411.95</v>
      </c>
    </row>
    <row r="73" spans="1:28" s="15" customFormat="1" x14ac:dyDescent="0.25">
      <c r="A73" s="17">
        <v>18</v>
      </c>
      <c r="B73" s="17" t="s">
        <v>617</v>
      </c>
      <c r="C73" s="17" t="s">
        <v>1580</v>
      </c>
      <c r="D73" s="17" t="s">
        <v>618</v>
      </c>
      <c r="E73" s="17" t="s">
        <v>619</v>
      </c>
      <c r="F73" s="17" t="s">
        <v>35</v>
      </c>
      <c r="G73" s="17" t="s">
        <v>616</v>
      </c>
      <c r="H73" s="17">
        <v>12088</v>
      </c>
      <c r="I73" s="17">
        <v>9925</v>
      </c>
      <c r="J73" s="17">
        <v>2163</v>
      </c>
      <c r="K73" s="17" t="s">
        <v>37</v>
      </c>
      <c r="L73" s="18">
        <v>188327.9</v>
      </c>
      <c r="M73" s="18">
        <v>4626.76</v>
      </c>
      <c r="N73" s="18">
        <v>963.62</v>
      </c>
      <c r="O73" s="18">
        <v>193918.28</v>
      </c>
      <c r="P73" s="18">
        <v>12250.07</v>
      </c>
      <c r="Q73" s="18">
        <v>2046.56</v>
      </c>
      <c r="R73" s="18">
        <v>963.62</v>
      </c>
      <c r="S73" s="18">
        <v>15260.25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6"/>
        <v>200577.97</v>
      </c>
      <c r="Z73" s="9">
        <f t="shared" si="17"/>
        <v>6673.32</v>
      </c>
      <c r="AA73" s="9">
        <f t="shared" si="18"/>
        <v>1927.24</v>
      </c>
      <c r="AB73" s="9">
        <f t="shared" si="19"/>
        <v>209178.53</v>
      </c>
    </row>
    <row r="74" spans="1:28" s="22" customFormat="1" x14ac:dyDescent="0.25">
      <c r="A74" s="19"/>
      <c r="B74" s="19"/>
      <c r="C74" s="10" t="s">
        <v>71</v>
      </c>
      <c r="D74" s="19"/>
      <c r="E74" s="19"/>
      <c r="F74" s="19"/>
      <c r="G74" s="19"/>
      <c r="H74" s="19"/>
      <c r="I74" s="19"/>
      <c r="J74" s="19">
        <f>SUM(J56:J73)</f>
        <v>17607</v>
      </c>
      <c r="K74" s="19"/>
      <c r="L74" s="20">
        <f t="shared" ref="L74:AB74" si="20">SUM(L56:L73)</f>
        <v>2714668.8899999997</v>
      </c>
      <c r="M74" s="20">
        <f t="shared" si="20"/>
        <v>76996.939999999988</v>
      </c>
      <c r="N74" s="20">
        <f t="shared" si="20"/>
        <v>11469.269999999999</v>
      </c>
      <c r="O74" s="20">
        <f t="shared" si="20"/>
        <v>2803135.1</v>
      </c>
      <c r="P74" s="20">
        <f t="shared" si="20"/>
        <v>95230.300000000017</v>
      </c>
      <c r="Q74" s="20">
        <f t="shared" si="20"/>
        <v>29659.180000000011</v>
      </c>
      <c r="R74" s="20">
        <f t="shared" si="20"/>
        <v>7843.9299999999994</v>
      </c>
      <c r="S74" s="20">
        <f t="shared" si="20"/>
        <v>132733.40999999997</v>
      </c>
      <c r="T74" s="20">
        <f t="shared" si="20"/>
        <v>0</v>
      </c>
      <c r="U74" s="20">
        <f t="shared" si="20"/>
        <v>152051.42000000001</v>
      </c>
      <c r="V74" s="20">
        <f t="shared" si="20"/>
        <v>3896.75</v>
      </c>
      <c r="W74" s="20">
        <f t="shared" si="20"/>
        <v>1051.83</v>
      </c>
      <c r="X74" s="20">
        <f t="shared" si="20"/>
        <v>157000</v>
      </c>
      <c r="Y74" s="20">
        <f t="shared" si="20"/>
        <v>2657847.7699999996</v>
      </c>
      <c r="Z74" s="20">
        <f t="shared" si="20"/>
        <v>102759.37</v>
      </c>
      <c r="AA74" s="20">
        <f t="shared" si="20"/>
        <v>18261.37</v>
      </c>
      <c r="AB74" s="20">
        <f t="shared" si="20"/>
        <v>2778868.51</v>
      </c>
    </row>
    <row r="75" spans="1:28" s="15" customFormat="1" x14ac:dyDescent="0.25">
      <c r="A75" s="17">
        <v>1</v>
      </c>
      <c r="B75" s="17" t="s">
        <v>585</v>
      </c>
      <c r="C75" s="17" t="s">
        <v>1580</v>
      </c>
      <c r="D75" s="17" t="s">
        <v>620</v>
      </c>
      <c r="E75" s="17" t="s">
        <v>621</v>
      </c>
      <c r="F75" s="17" t="s">
        <v>75</v>
      </c>
      <c r="G75" s="17" t="s">
        <v>76</v>
      </c>
      <c r="H75" s="17">
        <v>10831</v>
      </c>
      <c r="I75" s="17">
        <v>10567</v>
      </c>
      <c r="J75" s="17">
        <v>264</v>
      </c>
      <c r="K75" s="17" t="s">
        <v>37</v>
      </c>
      <c r="L75" s="18">
        <v>48511.51</v>
      </c>
      <c r="M75" s="18">
        <v>8122.01</v>
      </c>
      <c r="N75" s="18">
        <v>3670.21</v>
      </c>
      <c r="O75" s="18">
        <v>60303.73</v>
      </c>
      <c r="P75" s="18">
        <v>2001.15</v>
      </c>
      <c r="Q75" s="18">
        <v>526.67999999999995</v>
      </c>
      <c r="R75" s="18">
        <v>156.82</v>
      </c>
      <c r="S75" s="18">
        <v>2684.65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ref="Y75:Y92" si="21">L75+P75-U75</f>
        <v>50512.66</v>
      </c>
      <c r="Z75" s="9">
        <f t="shared" ref="Z75:Z92" si="22">M75+Q75-V75</f>
        <v>8648.69</v>
      </c>
      <c r="AA75" s="9">
        <f t="shared" ref="AA75:AA92" si="23">N75+R75-W75</f>
        <v>3827.03</v>
      </c>
      <c r="AB75" s="9">
        <f t="shared" ref="AB75:AB92" si="24">O75+S75-X75</f>
        <v>62988.380000000005</v>
      </c>
    </row>
    <row r="76" spans="1:28" s="15" customFormat="1" x14ac:dyDescent="0.25">
      <c r="A76" s="17">
        <v>2</v>
      </c>
      <c r="B76" s="17" t="s">
        <v>585</v>
      </c>
      <c r="C76" s="17" t="s">
        <v>1580</v>
      </c>
      <c r="D76" s="17" t="s">
        <v>622</v>
      </c>
      <c r="E76" s="17" t="s">
        <v>623</v>
      </c>
      <c r="F76" s="17" t="s">
        <v>75</v>
      </c>
      <c r="G76" s="17" t="s">
        <v>76</v>
      </c>
      <c r="H76" s="17">
        <v>2085</v>
      </c>
      <c r="I76" s="17">
        <v>1996</v>
      </c>
      <c r="J76" s="17">
        <v>89</v>
      </c>
      <c r="K76" s="17" t="s">
        <v>37</v>
      </c>
      <c r="L76" s="18">
        <v>32086.47</v>
      </c>
      <c r="M76" s="18">
        <v>6399.63</v>
      </c>
      <c r="N76" s="18">
        <v>2108.2800000000002</v>
      </c>
      <c r="O76" s="18">
        <v>40594.379999999997</v>
      </c>
      <c r="P76" s="18">
        <v>895.14</v>
      </c>
      <c r="Q76" s="18">
        <v>349.01</v>
      </c>
      <c r="R76" s="18">
        <v>52.87</v>
      </c>
      <c r="S76" s="18">
        <v>1297.02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21"/>
        <v>32981.61</v>
      </c>
      <c r="Z76" s="9">
        <f t="shared" si="22"/>
        <v>6748.64</v>
      </c>
      <c r="AA76" s="9">
        <f t="shared" si="23"/>
        <v>2161.15</v>
      </c>
      <c r="AB76" s="9">
        <f t="shared" si="24"/>
        <v>41891.399999999994</v>
      </c>
    </row>
    <row r="77" spans="1:28" s="15" customFormat="1" x14ac:dyDescent="0.25">
      <c r="A77" s="17">
        <v>3</v>
      </c>
      <c r="B77" s="17" t="s">
        <v>605</v>
      </c>
      <c r="C77" s="17" t="s">
        <v>1580</v>
      </c>
      <c r="D77" s="17" t="s">
        <v>624</v>
      </c>
      <c r="E77" s="17" t="s">
        <v>625</v>
      </c>
      <c r="F77" s="17" t="s">
        <v>75</v>
      </c>
      <c r="G77" s="17" t="s">
        <v>76</v>
      </c>
      <c r="H77" s="17">
        <v>5831</v>
      </c>
      <c r="I77" s="17">
        <v>5556</v>
      </c>
      <c r="J77" s="17">
        <v>275</v>
      </c>
      <c r="K77" s="17" t="s">
        <v>37</v>
      </c>
      <c r="L77" s="18">
        <v>79844.59</v>
      </c>
      <c r="M77" s="18">
        <v>19378.310000000001</v>
      </c>
      <c r="N77" s="18">
        <v>1354.45</v>
      </c>
      <c r="O77" s="18">
        <v>100577.35</v>
      </c>
      <c r="P77" s="18">
        <v>2064.48</v>
      </c>
      <c r="Q77" s="18">
        <v>829.37</v>
      </c>
      <c r="R77" s="18">
        <v>163.35</v>
      </c>
      <c r="S77" s="18">
        <v>3057.2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21"/>
        <v>81909.069999999992</v>
      </c>
      <c r="Z77" s="9">
        <f t="shared" si="22"/>
        <v>20207.68</v>
      </c>
      <c r="AA77" s="9">
        <f t="shared" si="23"/>
        <v>1517.8</v>
      </c>
      <c r="AB77" s="9">
        <f t="shared" si="24"/>
        <v>103634.55</v>
      </c>
    </row>
    <row r="78" spans="1:28" s="15" customFormat="1" x14ac:dyDescent="0.25">
      <c r="A78" s="17">
        <v>4</v>
      </c>
      <c r="B78" s="17" t="s">
        <v>580</v>
      </c>
      <c r="C78" s="17" t="s">
        <v>1580</v>
      </c>
      <c r="D78" s="17" t="s">
        <v>626</v>
      </c>
      <c r="E78" s="17" t="s">
        <v>627</v>
      </c>
      <c r="F78" s="17" t="s">
        <v>75</v>
      </c>
      <c r="G78" s="17" t="s">
        <v>76</v>
      </c>
      <c r="H78" s="17">
        <v>9414</v>
      </c>
      <c r="I78" s="17">
        <v>9307</v>
      </c>
      <c r="J78" s="17">
        <v>107</v>
      </c>
      <c r="K78" s="17" t="s">
        <v>37</v>
      </c>
      <c r="L78" s="18">
        <v>30449.27</v>
      </c>
      <c r="M78" s="18">
        <v>5721.2</v>
      </c>
      <c r="N78" s="18">
        <v>2116.48</v>
      </c>
      <c r="O78" s="18">
        <v>38286.949999999997</v>
      </c>
      <c r="P78" s="18">
        <v>956.11</v>
      </c>
      <c r="Q78" s="18">
        <v>332.15</v>
      </c>
      <c r="R78" s="18">
        <v>63.56</v>
      </c>
      <c r="S78" s="18">
        <v>1351.82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21"/>
        <v>31405.38</v>
      </c>
      <c r="Z78" s="9">
        <f t="shared" si="22"/>
        <v>6053.3499999999995</v>
      </c>
      <c r="AA78" s="9">
        <f t="shared" si="23"/>
        <v>2180.04</v>
      </c>
      <c r="AB78" s="9">
        <f t="shared" si="24"/>
        <v>39638.769999999997</v>
      </c>
    </row>
    <row r="79" spans="1:28" s="15" customFormat="1" x14ac:dyDescent="0.25">
      <c r="A79" s="17">
        <v>5</v>
      </c>
      <c r="B79" s="17" t="s">
        <v>575</v>
      </c>
      <c r="C79" s="17" t="s">
        <v>1580</v>
      </c>
      <c r="D79" s="17" t="s">
        <v>628</v>
      </c>
      <c r="E79" s="17" t="s">
        <v>629</v>
      </c>
      <c r="F79" s="17" t="s">
        <v>75</v>
      </c>
      <c r="G79" s="17" t="s">
        <v>76</v>
      </c>
      <c r="H79" s="17">
        <v>4606</v>
      </c>
      <c r="I79" s="17">
        <v>4447</v>
      </c>
      <c r="J79" s="17">
        <v>159</v>
      </c>
      <c r="K79" s="17" t="s">
        <v>37</v>
      </c>
      <c r="L79" s="18">
        <v>34003.17</v>
      </c>
      <c r="M79" s="18">
        <v>6540.1</v>
      </c>
      <c r="N79" s="18">
        <v>2364.0700000000002</v>
      </c>
      <c r="O79" s="18">
        <v>42907.34</v>
      </c>
      <c r="P79" s="18">
        <v>1332.92</v>
      </c>
      <c r="Q79" s="18">
        <v>370.04</v>
      </c>
      <c r="R79" s="18">
        <v>94.45</v>
      </c>
      <c r="S79" s="18">
        <v>1797.41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21"/>
        <v>35336.089999999997</v>
      </c>
      <c r="Z79" s="9">
        <f t="shared" si="22"/>
        <v>6910.14</v>
      </c>
      <c r="AA79" s="9">
        <f t="shared" si="23"/>
        <v>2458.52</v>
      </c>
      <c r="AB79" s="9">
        <f t="shared" si="24"/>
        <v>44704.75</v>
      </c>
    </row>
    <row r="80" spans="1:28" s="15" customFormat="1" x14ac:dyDescent="0.25">
      <c r="A80" s="17">
        <v>6</v>
      </c>
      <c r="B80" s="17" t="s">
        <v>585</v>
      </c>
      <c r="C80" s="17" t="s">
        <v>1580</v>
      </c>
      <c r="D80" s="17" t="s">
        <v>630</v>
      </c>
      <c r="E80" s="17" t="s">
        <v>631</v>
      </c>
      <c r="F80" s="17" t="s">
        <v>75</v>
      </c>
      <c r="G80" s="17" t="s">
        <v>76</v>
      </c>
      <c r="H80" s="17">
        <v>15973</v>
      </c>
      <c r="I80" s="17">
        <v>15884</v>
      </c>
      <c r="J80" s="17">
        <v>89</v>
      </c>
      <c r="K80" s="17" t="s">
        <v>37</v>
      </c>
      <c r="L80" s="18">
        <v>24779.88</v>
      </c>
      <c r="M80" s="18">
        <v>5535.11</v>
      </c>
      <c r="N80" s="18">
        <v>1693.89</v>
      </c>
      <c r="O80" s="18">
        <v>32008.880000000001</v>
      </c>
      <c r="P80" s="18">
        <v>804.48</v>
      </c>
      <c r="Q80" s="18">
        <v>269.62</v>
      </c>
      <c r="R80" s="18">
        <v>52.87</v>
      </c>
      <c r="S80" s="18">
        <v>1126.97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21"/>
        <v>25584.36</v>
      </c>
      <c r="Z80" s="9">
        <f t="shared" si="22"/>
        <v>5804.73</v>
      </c>
      <c r="AA80" s="9">
        <f t="shared" si="23"/>
        <v>1746.76</v>
      </c>
      <c r="AB80" s="9">
        <f t="shared" si="24"/>
        <v>33135.85</v>
      </c>
    </row>
    <row r="81" spans="1:28" s="15" customFormat="1" x14ac:dyDescent="0.25">
      <c r="A81" s="17">
        <v>7</v>
      </c>
      <c r="B81" s="17" t="s">
        <v>580</v>
      </c>
      <c r="C81" s="17" t="s">
        <v>1580</v>
      </c>
      <c r="D81" s="17" t="s">
        <v>632</v>
      </c>
      <c r="E81" s="17" t="s">
        <v>633</v>
      </c>
      <c r="F81" s="17" t="s">
        <v>75</v>
      </c>
      <c r="G81" s="17" t="s">
        <v>76</v>
      </c>
      <c r="H81" s="17">
        <v>6367</v>
      </c>
      <c r="I81" s="17">
        <v>6222</v>
      </c>
      <c r="J81" s="17">
        <v>145</v>
      </c>
      <c r="K81" s="17" t="s">
        <v>37</v>
      </c>
      <c r="L81" s="18">
        <v>42057.45</v>
      </c>
      <c r="M81" s="18">
        <v>7956.29</v>
      </c>
      <c r="N81" s="18">
        <v>3241.88</v>
      </c>
      <c r="O81" s="18">
        <v>53255.62</v>
      </c>
      <c r="P81" s="18">
        <v>1187.06</v>
      </c>
      <c r="Q81" s="18">
        <v>462.83</v>
      </c>
      <c r="R81" s="18">
        <v>86.13</v>
      </c>
      <c r="S81" s="18">
        <v>1736.02</v>
      </c>
      <c r="T81" s="18">
        <v>0</v>
      </c>
      <c r="U81" s="18">
        <v>0</v>
      </c>
      <c r="V81" s="18">
        <v>0</v>
      </c>
      <c r="W81" s="18">
        <v>0</v>
      </c>
      <c r="X81" s="18"/>
      <c r="Y81" s="9">
        <f t="shared" si="21"/>
        <v>43244.509999999995</v>
      </c>
      <c r="Z81" s="9">
        <f t="shared" si="22"/>
        <v>8419.1200000000008</v>
      </c>
      <c r="AA81" s="9">
        <f t="shared" si="23"/>
        <v>3328.01</v>
      </c>
      <c r="AB81" s="9">
        <f t="shared" si="24"/>
        <v>54991.64</v>
      </c>
    </row>
    <row r="82" spans="1:28" s="15" customFormat="1" x14ac:dyDescent="0.25">
      <c r="A82" s="17">
        <v>8</v>
      </c>
      <c r="B82" s="17" t="s">
        <v>585</v>
      </c>
      <c r="C82" s="17" t="s">
        <v>1580</v>
      </c>
      <c r="D82" s="17" t="s">
        <v>634</v>
      </c>
      <c r="E82" s="17" t="s">
        <v>635</v>
      </c>
      <c r="F82" s="17" t="s">
        <v>75</v>
      </c>
      <c r="G82" s="17" t="s">
        <v>636</v>
      </c>
      <c r="H82" s="17">
        <v>1980</v>
      </c>
      <c r="I82" s="17">
        <v>1860</v>
      </c>
      <c r="J82" s="17">
        <v>120</v>
      </c>
      <c r="K82" s="17" t="s">
        <v>37</v>
      </c>
      <c r="L82" s="18">
        <v>51165.73</v>
      </c>
      <c r="M82" s="18">
        <v>11118.94</v>
      </c>
      <c r="N82" s="18">
        <v>3867.88</v>
      </c>
      <c r="O82" s="18">
        <v>66152.55</v>
      </c>
      <c r="P82" s="18">
        <v>1072.1300000000001</v>
      </c>
      <c r="Q82" s="18">
        <v>563.30999999999995</v>
      </c>
      <c r="R82" s="18">
        <v>71.28</v>
      </c>
      <c r="S82" s="18">
        <v>1706.72</v>
      </c>
      <c r="T82" s="18">
        <v>0</v>
      </c>
      <c r="U82" s="18">
        <v>0</v>
      </c>
      <c r="V82" s="18">
        <v>0</v>
      </c>
      <c r="W82" s="18">
        <v>0</v>
      </c>
      <c r="X82" s="18"/>
      <c r="Y82" s="9">
        <f t="shared" si="21"/>
        <v>52237.86</v>
      </c>
      <c r="Z82" s="9">
        <f t="shared" si="22"/>
        <v>11682.25</v>
      </c>
      <c r="AA82" s="9">
        <f t="shared" si="23"/>
        <v>3939.1600000000003</v>
      </c>
      <c r="AB82" s="9">
        <f t="shared" si="24"/>
        <v>67859.27</v>
      </c>
    </row>
    <row r="83" spans="1:28" s="15" customFormat="1" x14ac:dyDescent="0.25">
      <c r="A83" s="17">
        <v>9</v>
      </c>
      <c r="B83" s="17" t="s">
        <v>572</v>
      </c>
      <c r="C83" s="17" t="s">
        <v>1580</v>
      </c>
      <c r="D83" s="17" t="s">
        <v>637</v>
      </c>
      <c r="E83" s="17" t="s">
        <v>638</v>
      </c>
      <c r="F83" s="17" t="s">
        <v>75</v>
      </c>
      <c r="G83" s="17" t="s">
        <v>76</v>
      </c>
      <c r="H83" s="17">
        <v>10440</v>
      </c>
      <c r="I83" s="17">
        <v>10357</v>
      </c>
      <c r="J83" s="17">
        <v>83</v>
      </c>
      <c r="K83" s="17" t="s">
        <v>37</v>
      </c>
      <c r="L83" s="18">
        <v>46487.14</v>
      </c>
      <c r="M83" s="18">
        <v>13236.36</v>
      </c>
      <c r="N83" s="18">
        <v>3532.54</v>
      </c>
      <c r="O83" s="18">
        <v>63256.04</v>
      </c>
      <c r="P83" s="18">
        <v>735.21</v>
      </c>
      <c r="Q83" s="18">
        <v>512.47</v>
      </c>
      <c r="R83" s="18">
        <v>49.3</v>
      </c>
      <c r="S83" s="18">
        <v>1296.98</v>
      </c>
      <c r="T83" s="18">
        <v>0</v>
      </c>
      <c r="U83" s="18">
        <v>0</v>
      </c>
      <c r="V83" s="18">
        <v>0</v>
      </c>
      <c r="W83" s="18">
        <v>0</v>
      </c>
      <c r="X83" s="18"/>
      <c r="Y83" s="9">
        <f t="shared" si="21"/>
        <v>47222.35</v>
      </c>
      <c r="Z83" s="9">
        <f t="shared" si="22"/>
        <v>13748.83</v>
      </c>
      <c r="AA83" s="9">
        <f t="shared" si="23"/>
        <v>3581.84</v>
      </c>
      <c r="AB83" s="9">
        <f t="shared" si="24"/>
        <v>64553.020000000004</v>
      </c>
    </row>
    <row r="84" spans="1:28" s="15" customFormat="1" x14ac:dyDescent="0.25">
      <c r="A84" s="17">
        <v>10</v>
      </c>
      <c r="B84" s="17" t="s">
        <v>570</v>
      </c>
      <c r="C84" s="17" t="s">
        <v>1580</v>
      </c>
      <c r="D84" s="17" t="s">
        <v>639</v>
      </c>
      <c r="E84" s="17" t="s">
        <v>640</v>
      </c>
      <c r="F84" s="17" t="s">
        <v>75</v>
      </c>
      <c r="G84" s="17" t="s">
        <v>76</v>
      </c>
      <c r="H84" s="17">
        <v>1474</v>
      </c>
      <c r="I84" s="17">
        <v>1468</v>
      </c>
      <c r="J84" s="17">
        <v>6</v>
      </c>
      <c r="K84" s="17" t="s">
        <v>37</v>
      </c>
      <c r="L84" s="18">
        <v>14212.77</v>
      </c>
      <c r="M84" s="18">
        <v>3026.74</v>
      </c>
      <c r="N84" s="18">
        <v>559.35</v>
      </c>
      <c r="O84" s="18">
        <v>17798.86</v>
      </c>
      <c r="P84" s="18">
        <v>310.14</v>
      </c>
      <c r="Q84" s="18">
        <v>151.28</v>
      </c>
      <c r="R84" s="18">
        <v>3.56</v>
      </c>
      <c r="S84" s="18">
        <v>464.98</v>
      </c>
      <c r="T84" s="18">
        <v>0</v>
      </c>
      <c r="U84" s="18">
        <v>0</v>
      </c>
      <c r="V84" s="18">
        <v>0</v>
      </c>
      <c r="W84" s="18">
        <v>0</v>
      </c>
      <c r="X84" s="18"/>
      <c r="Y84" s="9">
        <f t="shared" si="21"/>
        <v>14522.91</v>
      </c>
      <c r="Z84" s="9">
        <f t="shared" si="22"/>
        <v>3178.02</v>
      </c>
      <c r="AA84" s="9">
        <f t="shared" si="23"/>
        <v>562.91</v>
      </c>
      <c r="AB84" s="9">
        <f t="shared" si="24"/>
        <v>18263.84</v>
      </c>
    </row>
    <row r="85" spans="1:28" s="15" customFormat="1" x14ac:dyDescent="0.25">
      <c r="A85" s="17">
        <v>11</v>
      </c>
      <c r="B85" s="17" t="s">
        <v>585</v>
      </c>
      <c r="C85" s="17" t="s">
        <v>1580</v>
      </c>
      <c r="D85" s="17" t="s">
        <v>641</v>
      </c>
      <c r="E85" s="17" t="s">
        <v>642</v>
      </c>
      <c r="F85" s="17" t="s">
        <v>75</v>
      </c>
      <c r="G85" s="17" t="s">
        <v>643</v>
      </c>
      <c r="H85" s="17">
        <v>12260</v>
      </c>
      <c r="I85" s="17">
        <v>12203</v>
      </c>
      <c r="J85" s="17">
        <v>57</v>
      </c>
      <c r="K85" s="17" t="s">
        <v>37</v>
      </c>
      <c r="L85" s="18">
        <v>30078.94</v>
      </c>
      <c r="M85" s="18">
        <v>6168.32</v>
      </c>
      <c r="N85" s="18">
        <v>2187.5</v>
      </c>
      <c r="O85" s="18">
        <v>38434.76</v>
      </c>
      <c r="P85" s="18">
        <v>603.30999999999995</v>
      </c>
      <c r="Q85" s="18">
        <v>330.56</v>
      </c>
      <c r="R85" s="18">
        <v>33.86</v>
      </c>
      <c r="S85" s="18">
        <v>967.73</v>
      </c>
      <c r="T85" s="18">
        <v>0</v>
      </c>
      <c r="U85" s="18">
        <v>0</v>
      </c>
      <c r="V85" s="18">
        <v>0</v>
      </c>
      <c r="W85" s="18">
        <v>0</v>
      </c>
      <c r="X85" s="18"/>
      <c r="Y85" s="9">
        <f t="shared" si="21"/>
        <v>30682.25</v>
      </c>
      <c r="Z85" s="9">
        <f t="shared" si="22"/>
        <v>6498.88</v>
      </c>
      <c r="AA85" s="9">
        <f t="shared" si="23"/>
        <v>2221.36</v>
      </c>
      <c r="AB85" s="9">
        <f t="shared" si="24"/>
        <v>39402.490000000005</v>
      </c>
    </row>
    <row r="86" spans="1:28" s="15" customFormat="1" x14ac:dyDescent="0.25">
      <c r="A86" s="17">
        <v>12</v>
      </c>
      <c r="B86" s="17" t="s">
        <v>605</v>
      </c>
      <c r="C86" s="17" t="s">
        <v>1580</v>
      </c>
      <c r="D86" s="17" t="s">
        <v>644</v>
      </c>
      <c r="E86" s="17" t="s">
        <v>645</v>
      </c>
      <c r="F86" s="17" t="s">
        <v>75</v>
      </c>
      <c r="G86" s="17" t="s">
        <v>76</v>
      </c>
      <c r="H86" s="17">
        <v>2389</v>
      </c>
      <c r="I86" s="17">
        <v>2234</v>
      </c>
      <c r="J86" s="17">
        <v>155</v>
      </c>
      <c r="K86" s="17" t="s">
        <v>37</v>
      </c>
      <c r="L86" s="18">
        <v>36881.919999999998</v>
      </c>
      <c r="M86" s="18">
        <v>7497.09</v>
      </c>
      <c r="N86" s="18">
        <v>2547.5500000000002</v>
      </c>
      <c r="O86" s="18">
        <v>46926.559999999998</v>
      </c>
      <c r="P86" s="18">
        <v>1336.84</v>
      </c>
      <c r="Q86" s="18">
        <v>399.85</v>
      </c>
      <c r="R86" s="18">
        <v>92.07</v>
      </c>
      <c r="S86" s="18">
        <v>1828.76</v>
      </c>
      <c r="T86" s="18">
        <v>0</v>
      </c>
      <c r="U86" s="18">
        <v>0</v>
      </c>
      <c r="V86" s="18">
        <v>0</v>
      </c>
      <c r="W86" s="18">
        <v>0</v>
      </c>
      <c r="X86" s="18"/>
      <c r="Y86" s="9">
        <f t="shared" si="21"/>
        <v>38218.759999999995</v>
      </c>
      <c r="Z86" s="9">
        <f t="shared" si="22"/>
        <v>7896.9400000000005</v>
      </c>
      <c r="AA86" s="9">
        <f t="shared" si="23"/>
        <v>2639.6200000000003</v>
      </c>
      <c r="AB86" s="9">
        <f t="shared" si="24"/>
        <v>48755.32</v>
      </c>
    </row>
    <row r="87" spans="1:28" s="15" customFormat="1" x14ac:dyDescent="0.25">
      <c r="A87" s="17">
        <v>13</v>
      </c>
      <c r="B87" s="17" t="s">
        <v>570</v>
      </c>
      <c r="C87" s="17" t="s">
        <v>1580</v>
      </c>
      <c r="D87" s="17" t="s">
        <v>646</v>
      </c>
      <c r="E87" s="17" t="s">
        <v>647</v>
      </c>
      <c r="F87" s="17" t="s">
        <v>75</v>
      </c>
      <c r="G87" s="17" t="s">
        <v>76</v>
      </c>
      <c r="H87" s="17">
        <v>13079</v>
      </c>
      <c r="I87" s="17">
        <v>12586</v>
      </c>
      <c r="J87" s="17">
        <v>493</v>
      </c>
      <c r="K87" s="17" t="s">
        <v>37</v>
      </c>
      <c r="L87" s="18">
        <v>46214.94</v>
      </c>
      <c r="M87" s="18">
        <v>7290.26</v>
      </c>
      <c r="N87" s="18">
        <v>3409.36</v>
      </c>
      <c r="O87" s="18">
        <v>56914.559999999998</v>
      </c>
      <c r="P87" s="18">
        <v>3536.77</v>
      </c>
      <c r="Q87" s="18">
        <v>493.75</v>
      </c>
      <c r="R87" s="18">
        <v>292.83999999999997</v>
      </c>
      <c r="S87" s="18">
        <v>4323.3599999999997</v>
      </c>
      <c r="T87" s="18">
        <v>0</v>
      </c>
      <c r="U87" s="18">
        <v>0</v>
      </c>
      <c r="V87" s="18">
        <v>0</v>
      </c>
      <c r="W87" s="18">
        <v>0</v>
      </c>
      <c r="X87" s="18"/>
      <c r="Y87" s="9">
        <f t="shared" si="21"/>
        <v>49751.71</v>
      </c>
      <c r="Z87" s="9">
        <f t="shared" si="22"/>
        <v>7784.01</v>
      </c>
      <c r="AA87" s="9">
        <f t="shared" si="23"/>
        <v>3702.2000000000003</v>
      </c>
      <c r="AB87" s="9">
        <f t="shared" si="24"/>
        <v>61237.919999999998</v>
      </c>
    </row>
    <row r="88" spans="1:28" s="15" customFormat="1" x14ac:dyDescent="0.25">
      <c r="A88" s="17">
        <v>14</v>
      </c>
      <c r="B88" s="17" t="s">
        <v>585</v>
      </c>
      <c r="C88" s="17" t="s">
        <v>1580</v>
      </c>
      <c r="D88" s="17" t="s">
        <v>648</v>
      </c>
      <c r="E88" s="17" t="s">
        <v>649</v>
      </c>
      <c r="F88" s="17" t="s">
        <v>75</v>
      </c>
      <c r="G88" s="17" t="s">
        <v>650</v>
      </c>
      <c r="H88" s="17">
        <v>0</v>
      </c>
      <c r="I88" s="17">
        <v>0</v>
      </c>
      <c r="J88" s="17">
        <v>915</v>
      </c>
      <c r="K88" s="17" t="s">
        <v>107</v>
      </c>
      <c r="L88" s="18">
        <v>11523.96</v>
      </c>
      <c r="M88" s="18">
        <v>53.33</v>
      </c>
      <c r="N88" s="18">
        <v>543.51</v>
      </c>
      <c r="O88" s="18">
        <v>12120.8</v>
      </c>
      <c r="P88" s="18">
        <v>6438.73</v>
      </c>
      <c r="Q88" s="18">
        <v>92.36</v>
      </c>
      <c r="R88" s="18">
        <v>543.51</v>
      </c>
      <c r="S88" s="18">
        <v>7074.6</v>
      </c>
      <c r="T88" s="18">
        <v>0</v>
      </c>
      <c r="U88" s="18">
        <v>0</v>
      </c>
      <c r="V88" s="18">
        <v>0</v>
      </c>
      <c r="W88" s="18">
        <v>0</v>
      </c>
      <c r="X88" s="18"/>
      <c r="Y88" s="9">
        <f t="shared" si="21"/>
        <v>17962.689999999999</v>
      </c>
      <c r="Z88" s="9">
        <f t="shared" si="22"/>
        <v>145.69</v>
      </c>
      <c r="AA88" s="9">
        <f t="shared" si="23"/>
        <v>1087.02</v>
      </c>
      <c r="AB88" s="9">
        <f t="shared" si="24"/>
        <v>19195.400000000001</v>
      </c>
    </row>
    <row r="89" spans="1:28" s="15" customFormat="1" x14ac:dyDescent="0.25">
      <c r="A89" s="17">
        <v>15</v>
      </c>
      <c r="B89" s="17" t="s">
        <v>575</v>
      </c>
      <c r="C89" s="17" t="s">
        <v>1580</v>
      </c>
      <c r="D89" s="17" t="s">
        <v>651</v>
      </c>
      <c r="E89" s="17" t="s">
        <v>652</v>
      </c>
      <c r="F89" s="17" t="s">
        <v>75</v>
      </c>
      <c r="G89" s="17" t="s">
        <v>653</v>
      </c>
      <c r="H89" s="17">
        <v>0</v>
      </c>
      <c r="I89" s="17">
        <v>0</v>
      </c>
      <c r="J89" s="17">
        <v>360</v>
      </c>
      <c r="K89" s="17" t="s">
        <v>107</v>
      </c>
      <c r="L89" s="18">
        <v>91562.54</v>
      </c>
      <c r="M89" s="18">
        <v>2453.2199999999998</v>
      </c>
      <c r="N89" s="18">
        <v>213.84</v>
      </c>
      <c r="O89" s="18">
        <v>94229.6</v>
      </c>
      <c r="P89" s="18">
        <v>2535.2399999999998</v>
      </c>
      <c r="Q89" s="18">
        <v>968.96</v>
      </c>
      <c r="R89" s="18">
        <v>213.84</v>
      </c>
      <c r="S89" s="18">
        <v>3718.04</v>
      </c>
      <c r="T89" s="18">
        <v>0</v>
      </c>
      <c r="U89" s="18">
        <v>0</v>
      </c>
      <c r="V89" s="18">
        <v>0</v>
      </c>
      <c r="W89" s="18">
        <v>0</v>
      </c>
      <c r="X89" s="18"/>
      <c r="Y89" s="9">
        <f t="shared" si="21"/>
        <v>94097.78</v>
      </c>
      <c r="Z89" s="9">
        <f t="shared" si="22"/>
        <v>3422.18</v>
      </c>
      <c r="AA89" s="9">
        <f t="shared" si="23"/>
        <v>427.68</v>
      </c>
      <c r="AB89" s="9">
        <f t="shared" si="24"/>
        <v>97947.64</v>
      </c>
    </row>
    <row r="90" spans="1:28" s="15" customFormat="1" x14ac:dyDescent="0.25">
      <c r="A90" s="17">
        <v>16</v>
      </c>
      <c r="B90" s="17" t="s">
        <v>570</v>
      </c>
      <c r="C90" s="17" t="s">
        <v>1580</v>
      </c>
      <c r="D90" s="17" t="s">
        <v>654</v>
      </c>
      <c r="E90" s="17" t="s">
        <v>655</v>
      </c>
      <c r="F90" s="17" t="s">
        <v>75</v>
      </c>
      <c r="G90" s="17" t="s">
        <v>656</v>
      </c>
      <c r="H90" s="17">
        <v>0</v>
      </c>
      <c r="I90" s="17">
        <v>0</v>
      </c>
      <c r="J90" s="17">
        <v>360</v>
      </c>
      <c r="K90" s="17" t="s">
        <v>107</v>
      </c>
      <c r="L90" s="18">
        <v>89235.64</v>
      </c>
      <c r="M90" s="18">
        <v>2502.27</v>
      </c>
      <c r="N90" s="18">
        <v>213.84</v>
      </c>
      <c r="O90" s="18">
        <v>91951.75</v>
      </c>
      <c r="P90" s="18">
        <v>2535.2399999999998</v>
      </c>
      <c r="Q90" s="18">
        <v>942.9</v>
      </c>
      <c r="R90" s="18">
        <v>213.84</v>
      </c>
      <c r="S90" s="18">
        <v>3691.98</v>
      </c>
      <c r="T90" s="18">
        <v>0</v>
      </c>
      <c r="U90" s="18">
        <v>0</v>
      </c>
      <c r="V90" s="18">
        <v>0</v>
      </c>
      <c r="W90" s="18">
        <v>0</v>
      </c>
      <c r="X90" s="18"/>
      <c r="Y90" s="9">
        <f t="shared" si="21"/>
        <v>91770.880000000005</v>
      </c>
      <c r="Z90" s="9">
        <f t="shared" si="22"/>
        <v>3445.17</v>
      </c>
      <c r="AA90" s="9">
        <f t="shared" si="23"/>
        <v>427.68</v>
      </c>
      <c r="AB90" s="9">
        <f t="shared" si="24"/>
        <v>95643.73</v>
      </c>
    </row>
    <row r="91" spans="1:28" s="15" customFormat="1" x14ac:dyDescent="0.25">
      <c r="A91" s="17">
        <v>17</v>
      </c>
      <c r="B91" s="17" t="s">
        <v>605</v>
      </c>
      <c r="C91" s="17" t="s">
        <v>1580</v>
      </c>
      <c r="D91" s="17" t="s">
        <v>657</v>
      </c>
      <c r="E91" s="17" t="s">
        <v>658</v>
      </c>
      <c r="F91" s="17" t="s">
        <v>75</v>
      </c>
      <c r="G91" s="17" t="s">
        <v>659</v>
      </c>
      <c r="H91" s="17">
        <v>0</v>
      </c>
      <c r="I91" s="17">
        <v>0</v>
      </c>
      <c r="J91" s="17">
        <v>360</v>
      </c>
      <c r="K91" s="17" t="s">
        <v>107</v>
      </c>
      <c r="L91" s="18">
        <v>89354.94</v>
      </c>
      <c r="M91" s="18">
        <v>2492.0300000000002</v>
      </c>
      <c r="N91" s="18">
        <v>213.84</v>
      </c>
      <c r="O91" s="18">
        <v>92060.81</v>
      </c>
      <c r="P91" s="18">
        <v>2535.2399999999998</v>
      </c>
      <c r="Q91" s="18">
        <v>944.13</v>
      </c>
      <c r="R91" s="18">
        <v>213.84</v>
      </c>
      <c r="S91" s="18">
        <v>3693.21</v>
      </c>
      <c r="T91" s="18">
        <v>0</v>
      </c>
      <c r="U91" s="18">
        <v>0</v>
      </c>
      <c r="V91" s="18">
        <v>0</v>
      </c>
      <c r="W91" s="18">
        <v>0</v>
      </c>
      <c r="X91" s="18"/>
      <c r="Y91" s="9">
        <f t="shared" si="21"/>
        <v>91890.180000000008</v>
      </c>
      <c r="Z91" s="9">
        <f t="shared" si="22"/>
        <v>3436.1600000000003</v>
      </c>
      <c r="AA91" s="9">
        <f t="shared" si="23"/>
        <v>427.68</v>
      </c>
      <c r="AB91" s="9">
        <f t="shared" si="24"/>
        <v>95754.02</v>
      </c>
    </row>
    <row r="92" spans="1:28" s="15" customFormat="1" x14ac:dyDescent="0.25">
      <c r="A92" s="17">
        <v>18</v>
      </c>
      <c r="B92" s="17" t="s">
        <v>580</v>
      </c>
      <c r="C92" s="17" t="s">
        <v>1580</v>
      </c>
      <c r="D92" s="17" t="s">
        <v>660</v>
      </c>
      <c r="E92" s="17" t="s">
        <v>661</v>
      </c>
      <c r="F92" s="17" t="s">
        <v>75</v>
      </c>
      <c r="G92" s="17" t="s">
        <v>662</v>
      </c>
      <c r="H92" s="17">
        <v>0</v>
      </c>
      <c r="I92" s="17">
        <v>0</v>
      </c>
      <c r="J92" s="17">
        <v>430</v>
      </c>
      <c r="K92" s="17" t="s">
        <v>107</v>
      </c>
      <c r="L92" s="18">
        <v>106439.73</v>
      </c>
      <c r="M92" s="18">
        <v>5892.58</v>
      </c>
      <c r="N92" s="18">
        <v>255.42</v>
      </c>
      <c r="O92" s="18">
        <v>112587.73</v>
      </c>
      <c r="P92" s="18">
        <v>3034.87</v>
      </c>
      <c r="Q92" s="18">
        <v>1105.5999999999999</v>
      </c>
      <c r="R92" s="18">
        <v>255.42</v>
      </c>
      <c r="S92" s="18">
        <v>4395.8900000000003</v>
      </c>
      <c r="T92" s="18">
        <v>0</v>
      </c>
      <c r="U92" s="18">
        <v>0</v>
      </c>
      <c r="V92" s="18">
        <v>0</v>
      </c>
      <c r="W92" s="18">
        <v>0</v>
      </c>
      <c r="X92" s="18"/>
      <c r="Y92" s="9">
        <f t="shared" si="21"/>
        <v>109474.59999999999</v>
      </c>
      <c r="Z92" s="9">
        <f t="shared" si="22"/>
        <v>6998.18</v>
      </c>
      <c r="AA92" s="9">
        <f t="shared" si="23"/>
        <v>510.84</v>
      </c>
      <c r="AB92" s="9">
        <f t="shared" si="24"/>
        <v>116983.62</v>
      </c>
    </row>
    <row r="93" spans="1:28" s="12" customFormat="1" x14ac:dyDescent="0.25">
      <c r="A93" s="10"/>
      <c r="B93" s="10"/>
      <c r="C93" s="10" t="s">
        <v>71</v>
      </c>
      <c r="D93" s="10"/>
      <c r="E93" s="10"/>
      <c r="F93" s="10"/>
      <c r="G93" s="10"/>
      <c r="H93" s="10"/>
      <c r="I93" s="10"/>
      <c r="J93" s="11">
        <f>SUM(J75:J92)</f>
        <v>4467</v>
      </c>
      <c r="K93" s="10"/>
      <c r="L93" s="11">
        <f t="shared" ref="L93:AB93" si="25">SUM(L75:L92)</f>
        <v>904890.59000000008</v>
      </c>
      <c r="M93" s="11">
        <f t="shared" si="25"/>
        <v>121383.79000000001</v>
      </c>
      <c r="N93" s="11">
        <f t="shared" si="25"/>
        <v>34093.889999999985</v>
      </c>
      <c r="O93" s="11">
        <f t="shared" si="25"/>
        <v>1060368.27</v>
      </c>
      <c r="P93" s="11">
        <f t="shared" si="25"/>
        <v>33915.06</v>
      </c>
      <c r="Q93" s="11">
        <f t="shared" si="25"/>
        <v>9644.869999999999</v>
      </c>
      <c r="R93" s="11">
        <f t="shared" si="25"/>
        <v>2653.41</v>
      </c>
      <c r="S93" s="11">
        <f t="shared" si="25"/>
        <v>46213.340000000004</v>
      </c>
      <c r="T93" s="11">
        <f t="shared" si="25"/>
        <v>0</v>
      </c>
      <c r="U93" s="11">
        <f t="shared" si="25"/>
        <v>0</v>
      </c>
      <c r="V93" s="11">
        <f t="shared" si="25"/>
        <v>0</v>
      </c>
      <c r="W93" s="11">
        <f t="shared" si="25"/>
        <v>0</v>
      </c>
      <c r="X93" s="11">
        <f t="shared" si="25"/>
        <v>0</v>
      </c>
      <c r="Y93" s="11">
        <f t="shared" si="25"/>
        <v>938805.64999999991</v>
      </c>
      <c r="Z93" s="11">
        <f t="shared" si="25"/>
        <v>131028.66</v>
      </c>
      <c r="AA93" s="11">
        <f t="shared" si="25"/>
        <v>36747.299999999996</v>
      </c>
      <c r="AB93" s="11">
        <f t="shared" si="25"/>
        <v>1106581.6099999999</v>
      </c>
    </row>
    <row r="94" spans="1:28" s="12" customFormat="1" x14ac:dyDescent="0.25">
      <c r="A94" s="10"/>
      <c r="B94" s="10"/>
      <c r="C94" s="10" t="s">
        <v>119</v>
      </c>
      <c r="D94" s="10"/>
      <c r="E94" s="10"/>
      <c r="F94" s="10"/>
      <c r="G94" s="10"/>
      <c r="H94" s="10"/>
      <c r="I94" s="10"/>
      <c r="J94" s="11">
        <f>J93+J74</f>
        <v>22074</v>
      </c>
      <c r="K94" s="11"/>
      <c r="L94" s="11">
        <f t="shared" ref="L94:AB94" si="26">L93+L74</f>
        <v>3619559.4799999995</v>
      </c>
      <c r="M94" s="11">
        <f t="shared" si="26"/>
        <v>198380.72999999998</v>
      </c>
      <c r="N94" s="11">
        <f t="shared" si="26"/>
        <v>45563.159999999982</v>
      </c>
      <c r="O94" s="11">
        <f t="shared" si="26"/>
        <v>3863503.37</v>
      </c>
      <c r="P94" s="11">
        <f t="shared" si="26"/>
        <v>129145.36000000002</v>
      </c>
      <c r="Q94" s="11">
        <f t="shared" si="26"/>
        <v>39304.05000000001</v>
      </c>
      <c r="R94" s="11">
        <f t="shared" si="26"/>
        <v>10497.34</v>
      </c>
      <c r="S94" s="11">
        <f t="shared" si="26"/>
        <v>178946.74999999997</v>
      </c>
      <c r="T94" s="11">
        <f t="shared" si="26"/>
        <v>0</v>
      </c>
      <c r="U94" s="11">
        <f t="shared" si="26"/>
        <v>152051.42000000001</v>
      </c>
      <c r="V94" s="11">
        <f t="shared" si="26"/>
        <v>3896.75</v>
      </c>
      <c r="W94" s="11">
        <f t="shared" si="26"/>
        <v>1051.83</v>
      </c>
      <c r="X94" s="11">
        <f t="shared" si="26"/>
        <v>157000</v>
      </c>
      <c r="Y94" s="11">
        <f t="shared" si="26"/>
        <v>3596653.4199999995</v>
      </c>
      <c r="Z94" s="11">
        <f t="shared" si="26"/>
        <v>233788.03</v>
      </c>
      <c r="AA94" s="11">
        <f t="shared" si="26"/>
        <v>55008.67</v>
      </c>
      <c r="AB94" s="11">
        <f t="shared" si="26"/>
        <v>3885450.1199999996</v>
      </c>
    </row>
    <row r="95" spans="1:28" ht="18" customHeight="1" x14ac:dyDescent="0.25"/>
    <row r="96" spans="1:28" ht="18" customHeight="1" x14ac:dyDescent="0.25"/>
    <row r="99" spans="1:31" ht="15.75" x14ac:dyDescent="0.25">
      <c r="E99" s="13" t="s">
        <v>120</v>
      </c>
      <c r="G99" s="14"/>
      <c r="H99" s="14"/>
      <c r="I99" s="14"/>
      <c r="J99" s="14"/>
      <c r="K99" s="14"/>
      <c r="L99" s="13" t="s">
        <v>122</v>
      </c>
      <c r="M99" s="13"/>
      <c r="O99" s="14"/>
      <c r="Q99" s="14"/>
      <c r="R99" s="13" t="s">
        <v>121</v>
      </c>
      <c r="T99" s="14"/>
      <c r="U99" s="14"/>
      <c r="W99" s="14"/>
      <c r="X99" s="14"/>
      <c r="Y99" s="13" t="s">
        <v>123</v>
      </c>
      <c r="Z99" s="14"/>
      <c r="AA99" s="14"/>
      <c r="AB99" s="14"/>
    </row>
    <row r="100" spans="1:31" ht="15.75" x14ac:dyDescent="0.25">
      <c r="E100" s="13" t="s">
        <v>124</v>
      </c>
      <c r="G100" s="14"/>
      <c r="H100" s="14"/>
      <c r="I100" s="14"/>
      <c r="J100" s="14"/>
      <c r="K100" s="14"/>
      <c r="L100" s="13" t="s">
        <v>124</v>
      </c>
      <c r="M100" s="13"/>
      <c r="O100" s="14"/>
      <c r="Q100" s="14"/>
      <c r="R100" s="13" t="s">
        <v>124</v>
      </c>
      <c r="T100" s="14"/>
      <c r="U100" s="14"/>
      <c r="W100" s="14"/>
      <c r="X100" s="14"/>
      <c r="Y100" s="13" t="s">
        <v>124</v>
      </c>
      <c r="Z100" s="14"/>
      <c r="AA100" s="14"/>
      <c r="AB100" s="14"/>
    </row>
    <row r="103" spans="1:31" ht="32.25" customHeight="1" x14ac:dyDescent="0.55000000000000004">
      <c r="A103" s="75" t="s">
        <v>0</v>
      </c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1"/>
      <c r="AD103" s="1"/>
      <c r="AE103" s="1"/>
    </row>
    <row r="104" spans="1:31" ht="21.75" customHeight="1" x14ac:dyDescent="0.4">
      <c r="A104" s="76" t="s">
        <v>1650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2"/>
      <c r="AD104" s="2"/>
      <c r="AE104" s="2"/>
    </row>
    <row r="105" spans="1:31" s="5" customFormat="1" ht="20.25" customHeight="1" x14ac:dyDescent="0.35">
      <c r="A105" s="3" t="s">
        <v>1</v>
      </c>
      <c r="B105" s="4"/>
      <c r="C105" s="3"/>
      <c r="D105" s="3"/>
      <c r="F105" s="3" t="s">
        <v>663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s="7" customFormat="1" ht="90" x14ac:dyDescent="0.25">
      <c r="A106" s="6" t="s">
        <v>3</v>
      </c>
      <c r="B106" s="6" t="s">
        <v>4</v>
      </c>
      <c r="C106" s="6" t="s">
        <v>5</v>
      </c>
      <c r="D106" s="6" t="s">
        <v>6</v>
      </c>
      <c r="E106" s="6" t="s">
        <v>7</v>
      </c>
      <c r="F106" s="6" t="s">
        <v>8</v>
      </c>
      <c r="G106" s="6" t="s">
        <v>9</v>
      </c>
      <c r="H106" s="6" t="s">
        <v>10</v>
      </c>
      <c r="I106" s="6" t="s">
        <v>11</v>
      </c>
      <c r="J106" s="6" t="s">
        <v>12</v>
      </c>
      <c r="K106" s="6" t="s">
        <v>13</v>
      </c>
      <c r="L106" s="6" t="s">
        <v>14</v>
      </c>
      <c r="M106" s="6" t="s">
        <v>15</v>
      </c>
      <c r="N106" s="6" t="s">
        <v>16</v>
      </c>
      <c r="O106" s="6" t="s">
        <v>17</v>
      </c>
      <c r="P106" s="6" t="s">
        <v>18</v>
      </c>
      <c r="Q106" s="6" t="s">
        <v>19</v>
      </c>
      <c r="R106" s="6" t="s">
        <v>20</v>
      </c>
      <c r="S106" s="6" t="s">
        <v>21</v>
      </c>
      <c r="T106" s="6" t="s">
        <v>22</v>
      </c>
      <c r="U106" s="6" t="s">
        <v>23</v>
      </c>
      <c r="V106" s="6" t="s">
        <v>24</v>
      </c>
      <c r="W106" s="6" t="s">
        <v>25</v>
      </c>
      <c r="X106" s="6" t="s">
        <v>26</v>
      </c>
      <c r="Y106" s="6" t="s">
        <v>27</v>
      </c>
      <c r="Z106" s="6" t="s">
        <v>28</v>
      </c>
      <c r="AA106" s="6" t="s">
        <v>29</v>
      </c>
      <c r="AB106" s="6" t="s">
        <v>30</v>
      </c>
    </row>
    <row r="107" spans="1:31" s="15" customFormat="1" x14ac:dyDescent="0.25">
      <c r="A107" s="17">
        <v>1</v>
      </c>
      <c r="B107" s="17" t="s">
        <v>572</v>
      </c>
      <c r="C107" s="17" t="s">
        <v>571</v>
      </c>
      <c r="D107" s="17" t="s">
        <v>573</v>
      </c>
      <c r="E107" s="17" t="s">
        <v>574</v>
      </c>
      <c r="F107" s="17" t="s">
        <v>35</v>
      </c>
      <c r="G107" s="17" t="s">
        <v>41</v>
      </c>
      <c r="H107" s="17">
        <v>48810</v>
      </c>
      <c r="I107" s="17">
        <v>47619</v>
      </c>
      <c r="J107" s="17">
        <v>3573</v>
      </c>
      <c r="K107" s="17" t="s">
        <v>37</v>
      </c>
      <c r="L107" s="18">
        <v>227181.65</v>
      </c>
      <c r="M107" s="18">
        <v>4052.7</v>
      </c>
      <c r="N107" s="18">
        <v>1164.0899999999999</v>
      </c>
      <c r="O107" s="18">
        <v>232398.44</v>
      </c>
      <c r="P107" s="18">
        <v>18422.599999999999</v>
      </c>
      <c r="Q107" s="18">
        <v>2902.18</v>
      </c>
      <c r="R107" s="18">
        <v>1591.77</v>
      </c>
      <c r="S107" s="18">
        <v>22916.55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245604.25</v>
      </c>
      <c r="Z107" s="18">
        <v>6954.88</v>
      </c>
      <c r="AA107" s="18">
        <v>2755.86</v>
      </c>
      <c r="AB107" s="18">
        <v>255314.99</v>
      </c>
    </row>
    <row r="108" spans="1:31" s="15" customFormat="1" x14ac:dyDescent="0.25">
      <c r="A108" s="17">
        <v>2</v>
      </c>
      <c r="B108" s="17" t="s">
        <v>570</v>
      </c>
      <c r="C108" s="17" t="s">
        <v>571</v>
      </c>
      <c r="D108" s="17" t="s">
        <v>576</v>
      </c>
      <c r="E108" s="17" t="s">
        <v>577</v>
      </c>
      <c r="F108" s="17" t="s">
        <v>35</v>
      </c>
      <c r="G108" s="17" t="s">
        <v>41</v>
      </c>
      <c r="H108" s="17">
        <v>77888</v>
      </c>
      <c r="I108" s="17">
        <v>77888</v>
      </c>
      <c r="J108" s="17">
        <v>0</v>
      </c>
      <c r="K108" s="17" t="s">
        <v>59</v>
      </c>
      <c r="L108" s="18">
        <v>71434.27</v>
      </c>
      <c r="M108" s="18">
        <v>9338.26</v>
      </c>
      <c r="N108" s="18">
        <v>0</v>
      </c>
      <c r="O108" s="18">
        <v>80772.53</v>
      </c>
      <c r="P108" s="18">
        <v>498.75</v>
      </c>
      <c r="Q108" s="18">
        <v>736.61</v>
      </c>
      <c r="R108" s="18">
        <v>0</v>
      </c>
      <c r="S108" s="18">
        <v>1235.3599999999999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71933.02</v>
      </c>
      <c r="Z108" s="18">
        <v>10074.870000000001</v>
      </c>
      <c r="AA108" s="18">
        <v>0</v>
      </c>
      <c r="AB108" s="18">
        <v>82007.89</v>
      </c>
    </row>
    <row r="109" spans="1:31" s="15" customFormat="1" x14ac:dyDescent="0.25">
      <c r="A109" s="17">
        <v>3</v>
      </c>
      <c r="B109" s="17" t="s">
        <v>575</v>
      </c>
      <c r="C109" s="17" t="s">
        <v>571</v>
      </c>
      <c r="D109" s="17" t="s">
        <v>578</v>
      </c>
      <c r="E109" s="17" t="s">
        <v>579</v>
      </c>
      <c r="F109" s="17" t="s">
        <v>35</v>
      </c>
      <c r="G109" s="17" t="s">
        <v>41</v>
      </c>
      <c r="H109" s="17">
        <v>47013</v>
      </c>
      <c r="I109" s="17">
        <v>46519</v>
      </c>
      <c r="J109" s="17">
        <v>1482</v>
      </c>
      <c r="K109" s="17" t="s">
        <v>37</v>
      </c>
      <c r="L109" s="18">
        <v>308322.53000000003</v>
      </c>
      <c r="M109" s="18">
        <v>6623.99</v>
      </c>
      <c r="N109" s="18">
        <v>1359.22</v>
      </c>
      <c r="O109" s="18">
        <v>316305.74</v>
      </c>
      <c r="P109" s="18">
        <v>7834.65</v>
      </c>
      <c r="Q109" s="18">
        <v>3167.31</v>
      </c>
      <c r="R109" s="18">
        <v>660.23</v>
      </c>
      <c r="S109" s="18">
        <v>11662.19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316157.18</v>
      </c>
      <c r="Z109" s="18">
        <v>9791.2999999999993</v>
      </c>
      <c r="AA109" s="18">
        <v>2019.45</v>
      </c>
      <c r="AB109" s="18">
        <v>327967.93</v>
      </c>
    </row>
    <row r="110" spans="1:31" s="15" customFormat="1" x14ac:dyDescent="0.25">
      <c r="A110" s="17">
        <v>4</v>
      </c>
      <c r="B110" s="17" t="s">
        <v>580</v>
      </c>
      <c r="C110" s="17" t="s">
        <v>571</v>
      </c>
      <c r="D110" s="17" t="s">
        <v>581</v>
      </c>
      <c r="E110" s="17" t="s">
        <v>582</v>
      </c>
      <c r="F110" s="17" t="s">
        <v>35</v>
      </c>
      <c r="G110" s="17" t="s">
        <v>41</v>
      </c>
      <c r="H110" s="17">
        <v>59708</v>
      </c>
      <c r="I110" s="17">
        <v>59697</v>
      </c>
      <c r="J110" s="17">
        <v>11</v>
      </c>
      <c r="K110" s="17" t="s">
        <v>37</v>
      </c>
      <c r="L110" s="18">
        <v>38278.1</v>
      </c>
      <c r="M110" s="18">
        <v>8942.26</v>
      </c>
      <c r="N110" s="18">
        <v>1676.4</v>
      </c>
      <c r="O110" s="18">
        <v>48896.76</v>
      </c>
      <c r="P110" s="18">
        <v>529.45000000000005</v>
      </c>
      <c r="Q110" s="18">
        <v>410.2</v>
      </c>
      <c r="R110" s="18">
        <v>4.9000000000000004</v>
      </c>
      <c r="S110" s="18">
        <v>944.55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38807.550000000003</v>
      </c>
      <c r="Z110" s="18">
        <v>9352.4599999999991</v>
      </c>
      <c r="AA110" s="18">
        <v>1681.3</v>
      </c>
      <c r="AB110" s="18">
        <v>49841.31</v>
      </c>
    </row>
    <row r="111" spans="1:31" s="15" customFormat="1" x14ac:dyDescent="0.25">
      <c r="A111" s="17">
        <v>5</v>
      </c>
      <c r="B111" s="17" t="s">
        <v>580</v>
      </c>
      <c r="C111" s="17" t="s">
        <v>571</v>
      </c>
      <c r="D111" s="17" t="s">
        <v>583</v>
      </c>
      <c r="E111" s="17" t="s">
        <v>584</v>
      </c>
      <c r="F111" s="17" t="s">
        <v>35</v>
      </c>
      <c r="G111" s="17" t="s">
        <v>45</v>
      </c>
      <c r="H111" s="17">
        <v>70750</v>
      </c>
      <c r="I111" s="17">
        <v>70750</v>
      </c>
      <c r="J111" s="17">
        <v>0</v>
      </c>
      <c r="K111" s="17" t="s">
        <v>59</v>
      </c>
      <c r="L111" s="18">
        <v>26999.69</v>
      </c>
      <c r="M111" s="18">
        <v>5212.8100000000004</v>
      </c>
      <c r="N111" s="18">
        <v>0</v>
      </c>
      <c r="O111" s="18">
        <v>32212.5</v>
      </c>
      <c r="P111" s="18">
        <v>736.25</v>
      </c>
      <c r="Q111" s="18">
        <v>275.97000000000003</v>
      </c>
      <c r="R111" s="18">
        <v>0</v>
      </c>
      <c r="S111" s="18">
        <v>1012.22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27735.94</v>
      </c>
      <c r="Z111" s="18">
        <v>5488.78</v>
      </c>
      <c r="AA111" s="18">
        <v>0</v>
      </c>
      <c r="AB111" s="18">
        <v>33224.720000000001</v>
      </c>
    </row>
    <row r="112" spans="1:31" s="15" customFormat="1" x14ac:dyDescent="0.25">
      <c r="A112" s="17">
        <v>6</v>
      </c>
      <c r="B112" s="17" t="s">
        <v>585</v>
      </c>
      <c r="C112" s="17" t="s">
        <v>571</v>
      </c>
      <c r="D112" s="17" t="s">
        <v>586</v>
      </c>
      <c r="E112" s="17" t="s">
        <v>587</v>
      </c>
      <c r="F112" s="17" t="s">
        <v>35</v>
      </c>
      <c r="G112" s="17" t="s">
        <v>41</v>
      </c>
      <c r="H112" s="17">
        <v>28571</v>
      </c>
      <c r="I112" s="17">
        <v>26125</v>
      </c>
      <c r="J112" s="17">
        <v>2446</v>
      </c>
      <c r="K112" s="17" t="s">
        <v>37</v>
      </c>
      <c r="L112" s="18">
        <v>208289.2</v>
      </c>
      <c r="M112" s="18">
        <v>4150.04</v>
      </c>
      <c r="N112" s="18">
        <v>1901.39</v>
      </c>
      <c r="O112" s="18">
        <v>214340.63</v>
      </c>
      <c r="P112" s="18">
        <v>12606.45</v>
      </c>
      <c r="Q112" s="18">
        <v>2116.7600000000002</v>
      </c>
      <c r="R112" s="18">
        <v>1089.69</v>
      </c>
      <c r="S112" s="18">
        <v>15812.9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220895.65</v>
      </c>
      <c r="Z112" s="18">
        <v>6266.8</v>
      </c>
      <c r="AA112" s="18">
        <v>2991.08</v>
      </c>
      <c r="AB112" s="18">
        <v>230153.53</v>
      </c>
    </row>
    <row r="113" spans="1:28" s="15" customFormat="1" x14ac:dyDescent="0.25">
      <c r="A113" s="17">
        <v>7</v>
      </c>
      <c r="B113" s="17" t="s">
        <v>317</v>
      </c>
      <c r="C113" s="17" t="s">
        <v>571</v>
      </c>
      <c r="D113" s="17" t="s">
        <v>588</v>
      </c>
      <c r="E113" s="17" t="s">
        <v>589</v>
      </c>
      <c r="F113" s="17" t="s">
        <v>35</v>
      </c>
      <c r="G113" s="17" t="s">
        <v>590</v>
      </c>
      <c r="H113" s="17">
        <v>16520</v>
      </c>
      <c r="I113" s="17">
        <v>15219</v>
      </c>
      <c r="J113" s="17">
        <v>1301</v>
      </c>
      <c r="K113" s="17" t="s">
        <v>37</v>
      </c>
      <c r="L113" s="18">
        <v>185756.13</v>
      </c>
      <c r="M113" s="18">
        <v>3925.94</v>
      </c>
      <c r="N113" s="18">
        <v>964.06</v>
      </c>
      <c r="O113" s="18">
        <v>190646.13</v>
      </c>
      <c r="P113" s="18">
        <v>6819.95</v>
      </c>
      <c r="Q113" s="18">
        <v>1898.53</v>
      </c>
      <c r="R113" s="18">
        <v>579.6</v>
      </c>
      <c r="S113" s="18">
        <v>9298.08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192576.08</v>
      </c>
      <c r="Z113" s="18">
        <v>5824.47</v>
      </c>
      <c r="AA113" s="18">
        <v>1543.66</v>
      </c>
      <c r="AB113" s="18">
        <v>199944.21</v>
      </c>
    </row>
    <row r="114" spans="1:28" s="15" customFormat="1" x14ac:dyDescent="0.25">
      <c r="A114" s="17">
        <v>8</v>
      </c>
      <c r="B114" s="17" t="s">
        <v>570</v>
      </c>
      <c r="C114" s="17" t="s">
        <v>571</v>
      </c>
      <c r="D114" s="17" t="s">
        <v>591</v>
      </c>
      <c r="E114" s="17" t="s">
        <v>592</v>
      </c>
      <c r="F114" s="17" t="s">
        <v>35</v>
      </c>
      <c r="G114" s="17" t="s">
        <v>41</v>
      </c>
      <c r="H114" s="17">
        <v>60922</v>
      </c>
      <c r="I114" s="17">
        <v>60348</v>
      </c>
      <c r="J114" s="17">
        <v>1722</v>
      </c>
      <c r="K114" s="17" t="s">
        <v>37</v>
      </c>
      <c r="L114" s="18">
        <v>375907.18</v>
      </c>
      <c r="M114" s="18">
        <v>7748.21</v>
      </c>
      <c r="N114" s="18">
        <v>1948.61</v>
      </c>
      <c r="O114" s="18">
        <v>385604</v>
      </c>
      <c r="P114" s="18">
        <v>9283.9</v>
      </c>
      <c r="Q114" s="18">
        <v>3853.2</v>
      </c>
      <c r="R114" s="18">
        <v>767.15</v>
      </c>
      <c r="S114" s="18">
        <v>13904.25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385191.08</v>
      </c>
      <c r="Z114" s="18">
        <v>11601.41</v>
      </c>
      <c r="AA114" s="18">
        <v>2715.76</v>
      </c>
      <c r="AB114" s="18">
        <v>399508.25</v>
      </c>
    </row>
    <row r="115" spans="1:28" s="15" customFormat="1" x14ac:dyDescent="0.25">
      <c r="A115" s="17">
        <v>9</v>
      </c>
      <c r="B115" s="17" t="s">
        <v>580</v>
      </c>
      <c r="C115" s="17" t="s">
        <v>571</v>
      </c>
      <c r="D115" s="17" t="s">
        <v>593</v>
      </c>
      <c r="E115" s="17" t="s">
        <v>594</v>
      </c>
      <c r="F115" s="17" t="s">
        <v>35</v>
      </c>
      <c r="G115" s="17" t="s">
        <v>590</v>
      </c>
      <c r="H115" s="17">
        <v>51841</v>
      </c>
      <c r="I115" s="17">
        <v>49754</v>
      </c>
      <c r="J115" s="17">
        <v>2087</v>
      </c>
      <c r="K115" s="17" t="s">
        <v>37</v>
      </c>
      <c r="L115" s="18">
        <v>228332.39</v>
      </c>
      <c r="M115" s="18">
        <v>4605.1499999999996</v>
      </c>
      <c r="N115" s="18">
        <v>1754.83</v>
      </c>
      <c r="O115" s="18">
        <v>234692.37</v>
      </c>
      <c r="P115" s="18">
        <v>10805.65</v>
      </c>
      <c r="Q115" s="18">
        <v>2335.14</v>
      </c>
      <c r="R115" s="18">
        <v>929.76</v>
      </c>
      <c r="S115" s="18">
        <v>14070.55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239138.04</v>
      </c>
      <c r="Z115" s="18">
        <v>6940.29</v>
      </c>
      <c r="AA115" s="18">
        <v>2684.59</v>
      </c>
      <c r="AB115" s="18">
        <v>248762.92</v>
      </c>
    </row>
    <row r="116" spans="1:28" s="15" customFormat="1" x14ac:dyDescent="0.25">
      <c r="A116" s="17">
        <v>10</v>
      </c>
      <c r="B116" s="17" t="s">
        <v>585</v>
      </c>
      <c r="C116" s="17" t="s">
        <v>571</v>
      </c>
      <c r="D116" s="17" t="s">
        <v>595</v>
      </c>
      <c r="E116" s="17" t="s">
        <v>596</v>
      </c>
      <c r="F116" s="17" t="s">
        <v>35</v>
      </c>
      <c r="G116" s="17" t="s">
        <v>45</v>
      </c>
      <c r="H116" s="17">
        <v>68655</v>
      </c>
      <c r="I116" s="17">
        <v>68410</v>
      </c>
      <c r="J116" s="17">
        <v>490</v>
      </c>
      <c r="K116" s="17" t="s">
        <v>37</v>
      </c>
      <c r="L116" s="18">
        <v>189081.89</v>
      </c>
      <c r="M116" s="18">
        <v>4101.13</v>
      </c>
      <c r="N116" s="18">
        <v>151.47</v>
      </c>
      <c r="O116" s="18">
        <v>193334.49</v>
      </c>
      <c r="P116" s="18">
        <v>3161.75</v>
      </c>
      <c r="Q116" s="18">
        <v>1950.8</v>
      </c>
      <c r="R116" s="18">
        <v>218.3</v>
      </c>
      <c r="S116" s="18">
        <v>5330.85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192243.64</v>
      </c>
      <c r="Z116" s="18">
        <v>6051.93</v>
      </c>
      <c r="AA116" s="18">
        <v>369.77</v>
      </c>
      <c r="AB116" s="18">
        <v>198665.34</v>
      </c>
    </row>
    <row r="117" spans="1:28" s="15" customFormat="1" x14ac:dyDescent="0.25">
      <c r="A117" s="17">
        <v>11</v>
      </c>
      <c r="B117" s="17" t="s">
        <v>585</v>
      </c>
      <c r="C117" s="17" t="s">
        <v>571</v>
      </c>
      <c r="D117" s="17" t="s">
        <v>597</v>
      </c>
      <c r="E117" s="17" t="s">
        <v>598</v>
      </c>
      <c r="F117" s="17" t="s">
        <v>35</v>
      </c>
      <c r="G117" s="17" t="s">
        <v>215</v>
      </c>
      <c r="H117" s="17">
        <v>657</v>
      </c>
      <c r="I117" s="17">
        <v>502</v>
      </c>
      <c r="J117" s="17">
        <v>155</v>
      </c>
      <c r="K117" s="17" t="s">
        <v>37</v>
      </c>
      <c r="L117" s="18">
        <v>51730.15</v>
      </c>
      <c r="M117" s="18">
        <v>11533.31</v>
      </c>
      <c r="N117" s="18">
        <v>1672.44</v>
      </c>
      <c r="O117" s="18">
        <v>64935.9</v>
      </c>
      <c r="P117" s="18">
        <v>1266</v>
      </c>
      <c r="Q117" s="18">
        <v>548.97</v>
      </c>
      <c r="R117" s="18">
        <v>69.05</v>
      </c>
      <c r="S117" s="18">
        <v>1884.02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52996.15</v>
      </c>
      <c r="Z117" s="18">
        <v>12082.28</v>
      </c>
      <c r="AA117" s="18">
        <v>1741.49</v>
      </c>
      <c r="AB117" s="18">
        <v>66819.92</v>
      </c>
    </row>
    <row r="118" spans="1:28" s="15" customFormat="1" x14ac:dyDescent="0.25">
      <c r="A118" s="17">
        <v>12</v>
      </c>
      <c r="B118" s="17" t="s">
        <v>570</v>
      </c>
      <c r="C118" s="17" t="s">
        <v>571</v>
      </c>
      <c r="D118" s="17" t="s">
        <v>599</v>
      </c>
      <c r="E118" s="17" t="s">
        <v>600</v>
      </c>
      <c r="F118" s="17" t="s">
        <v>35</v>
      </c>
      <c r="G118" s="17" t="s">
        <v>218</v>
      </c>
      <c r="H118" s="17">
        <v>16583</v>
      </c>
      <c r="I118" s="17">
        <v>16027</v>
      </c>
      <c r="J118" s="17">
        <v>1668</v>
      </c>
      <c r="K118" s="17" t="s">
        <v>37</v>
      </c>
      <c r="L118" s="18">
        <v>181334.23</v>
      </c>
      <c r="M118" s="18">
        <v>3754.4</v>
      </c>
      <c r="N118" s="18">
        <v>1242.95</v>
      </c>
      <c r="O118" s="18">
        <v>186331.58</v>
      </c>
      <c r="P118" s="18">
        <v>8755.35</v>
      </c>
      <c r="Q118" s="18">
        <v>1844.43</v>
      </c>
      <c r="R118" s="18">
        <v>743.09</v>
      </c>
      <c r="S118" s="18">
        <v>11342.87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18">
        <v>190089.58</v>
      </c>
      <c r="Z118" s="18">
        <v>5598.83</v>
      </c>
      <c r="AA118" s="18">
        <v>1986.04</v>
      </c>
      <c r="AB118" s="18">
        <v>197674.45</v>
      </c>
    </row>
    <row r="119" spans="1:28" s="15" customFormat="1" x14ac:dyDescent="0.25">
      <c r="A119" s="17">
        <v>13</v>
      </c>
      <c r="B119" s="17" t="s">
        <v>570</v>
      </c>
      <c r="C119" s="17" t="s">
        <v>571</v>
      </c>
      <c r="D119" s="17" t="s">
        <v>601</v>
      </c>
      <c r="E119" s="17" t="s">
        <v>602</v>
      </c>
      <c r="F119" s="17" t="s">
        <v>35</v>
      </c>
      <c r="G119" s="17" t="s">
        <v>114</v>
      </c>
      <c r="H119" s="17">
        <v>689</v>
      </c>
      <c r="I119" s="17">
        <v>654</v>
      </c>
      <c r="J119" s="17">
        <v>35</v>
      </c>
      <c r="K119" s="17" t="s">
        <v>37</v>
      </c>
      <c r="L119" s="18">
        <v>4940.43</v>
      </c>
      <c r="M119" s="18">
        <v>355.89</v>
      </c>
      <c r="N119" s="18">
        <v>41.89</v>
      </c>
      <c r="O119" s="18">
        <v>5338.21</v>
      </c>
      <c r="P119" s="18">
        <v>743.25</v>
      </c>
      <c r="Q119" s="18">
        <v>47.73</v>
      </c>
      <c r="R119" s="18">
        <v>15.59</v>
      </c>
      <c r="S119" s="18">
        <v>806.57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5683.68</v>
      </c>
      <c r="Z119" s="18">
        <v>403.62</v>
      </c>
      <c r="AA119" s="18">
        <v>57.48</v>
      </c>
      <c r="AB119" s="18">
        <v>6144.78</v>
      </c>
    </row>
    <row r="120" spans="1:28" s="15" customFormat="1" x14ac:dyDescent="0.25">
      <c r="A120" s="17">
        <v>14</v>
      </c>
      <c r="B120" s="17" t="s">
        <v>585</v>
      </c>
      <c r="C120" s="17" t="s">
        <v>571</v>
      </c>
      <c r="D120" s="17" t="s">
        <v>603</v>
      </c>
      <c r="E120" s="17" t="s">
        <v>604</v>
      </c>
      <c r="F120" s="17" t="s">
        <v>35</v>
      </c>
      <c r="G120" s="17" t="s">
        <v>264</v>
      </c>
      <c r="H120" s="17">
        <v>63100</v>
      </c>
      <c r="I120" s="17">
        <v>61520</v>
      </c>
      <c r="J120" s="17">
        <v>1580</v>
      </c>
      <c r="K120" s="17" t="s">
        <v>37</v>
      </c>
      <c r="L120" s="18">
        <v>213985.98</v>
      </c>
      <c r="M120" s="18">
        <v>4291.18</v>
      </c>
      <c r="N120" s="18">
        <v>1700.48</v>
      </c>
      <c r="O120" s="18">
        <v>219977.64</v>
      </c>
      <c r="P120" s="18">
        <v>8533.5</v>
      </c>
      <c r="Q120" s="18">
        <v>2176.31</v>
      </c>
      <c r="R120" s="18">
        <v>703.89</v>
      </c>
      <c r="S120" s="18">
        <v>11413.7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18">
        <v>222519.48</v>
      </c>
      <c r="Z120" s="18">
        <v>6467.49</v>
      </c>
      <c r="AA120" s="18">
        <v>2404.37</v>
      </c>
      <c r="AB120" s="18">
        <v>231391.34</v>
      </c>
    </row>
    <row r="121" spans="1:28" s="15" customFormat="1" x14ac:dyDescent="0.25">
      <c r="A121" s="17">
        <v>15</v>
      </c>
      <c r="B121" s="17" t="s">
        <v>605</v>
      </c>
      <c r="C121" s="17" t="s">
        <v>571</v>
      </c>
      <c r="D121" s="17" t="s">
        <v>606</v>
      </c>
      <c r="E121" s="17" t="s">
        <v>607</v>
      </c>
      <c r="F121" s="17" t="s">
        <v>35</v>
      </c>
      <c r="G121" s="17" t="s">
        <v>264</v>
      </c>
      <c r="H121" s="17">
        <v>19164</v>
      </c>
      <c r="I121" s="17">
        <v>18581</v>
      </c>
      <c r="J121" s="17">
        <v>583</v>
      </c>
      <c r="K121" s="17" t="s">
        <v>37</v>
      </c>
      <c r="L121" s="18">
        <v>111051.42</v>
      </c>
      <c r="M121" s="18">
        <v>11271.77</v>
      </c>
      <c r="N121" s="18">
        <v>456.64</v>
      </c>
      <c r="O121" s="18">
        <v>122779.83</v>
      </c>
      <c r="P121" s="18">
        <v>3598.35</v>
      </c>
      <c r="Q121" s="18">
        <v>1134.2</v>
      </c>
      <c r="R121" s="18">
        <v>259.73</v>
      </c>
      <c r="S121" s="18">
        <v>4992.28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18">
        <v>114649.77</v>
      </c>
      <c r="Z121" s="18">
        <v>12405.97</v>
      </c>
      <c r="AA121" s="18">
        <v>716.37</v>
      </c>
      <c r="AB121" s="18">
        <v>127772.11</v>
      </c>
    </row>
    <row r="122" spans="1:28" s="15" customFormat="1" x14ac:dyDescent="0.25">
      <c r="A122" s="17">
        <v>16</v>
      </c>
      <c r="B122" s="17" t="s">
        <v>570</v>
      </c>
      <c r="C122" s="17" t="s">
        <v>571</v>
      </c>
      <c r="D122" s="17" t="s">
        <v>608</v>
      </c>
      <c r="E122" s="17" t="s">
        <v>609</v>
      </c>
      <c r="F122" s="17" t="s">
        <v>35</v>
      </c>
      <c r="G122" s="17" t="s">
        <v>610</v>
      </c>
      <c r="H122" s="17">
        <v>500</v>
      </c>
      <c r="I122" s="17">
        <v>500</v>
      </c>
      <c r="J122" s="17">
        <v>0</v>
      </c>
      <c r="K122" s="17" t="s">
        <v>59</v>
      </c>
      <c r="L122" s="18">
        <v>27844.69</v>
      </c>
      <c r="M122" s="18">
        <v>5667.65</v>
      </c>
      <c r="N122" s="18">
        <v>198.94</v>
      </c>
      <c r="O122" s="18">
        <v>33711.279999999999</v>
      </c>
      <c r="P122" s="18">
        <v>736.25</v>
      </c>
      <c r="Q122" s="18">
        <v>285.99</v>
      </c>
      <c r="R122" s="18">
        <v>0</v>
      </c>
      <c r="S122" s="18">
        <v>1022.24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18">
        <v>28580.94</v>
      </c>
      <c r="Z122" s="18">
        <v>5953.64</v>
      </c>
      <c r="AA122" s="18">
        <v>198.94</v>
      </c>
      <c r="AB122" s="18">
        <v>34733.519999999997</v>
      </c>
    </row>
    <row r="123" spans="1:28" s="15" customFormat="1" x14ac:dyDescent="0.25">
      <c r="A123" s="17">
        <v>17</v>
      </c>
      <c r="B123" s="17" t="s">
        <v>613</v>
      </c>
      <c r="C123" s="17" t="s">
        <v>571</v>
      </c>
      <c r="D123" s="17" t="s">
        <v>614</v>
      </c>
      <c r="E123" s="17" t="s">
        <v>615</v>
      </c>
      <c r="F123" s="17" t="s">
        <v>35</v>
      </c>
      <c r="G123" s="17" t="s">
        <v>616</v>
      </c>
      <c r="H123" s="17">
        <v>239</v>
      </c>
      <c r="I123" s="17">
        <v>239</v>
      </c>
      <c r="J123" s="17">
        <v>0</v>
      </c>
      <c r="K123" s="17" t="s">
        <v>59</v>
      </c>
      <c r="L123" s="18">
        <v>6799.87</v>
      </c>
      <c r="M123" s="18">
        <v>511.36</v>
      </c>
      <c r="N123" s="18">
        <v>100.72</v>
      </c>
      <c r="O123" s="18">
        <v>7411.95</v>
      </c>
      <c r="P123" s="18">
        <v>380</v>
      </c>
      <c r="Q123" s="18">
        <v>69.34</v>
      </c>
      <c r="R123" s="18">
        <v>0</v>
      </c>
      <c r="S123" s="18">
        <v>449.34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18">
        <v>7179.87</v>
      </c>
      <c r="Z123" s="18">
        <v>580.70000000000005</v>
      </c>
      <c r="AA123" s="18">
        <v>100.72</v>
      </c>
      <c r="AB123" s="18">
        <v>7861.29</v>
      </c>
    </row>
    <row r="124" spans="1:28" s="15" customFormat="1" x14ac:dyDescent="0.25">
      <c r="A124" s="17">
        <v>18</v>
      </c>
      <c r="B124" s="17" t="s">
        <v>617</v>
      </c>
      <c r="C124" s="17" t="s">
        <v>571</v>
      </c>
      <c r="D124" s="17" t="s">
        <v>618</v>
      </c>
      <c r="E124" s="17" t="s">
        <v>619</v>
      </c>
      <c r="F124" s="17" t="s">
        <v>35</v>
      </c>
      <c r="G124" s="17" t="s">
        <v>616</v>
      </c>
      <c r="H124" s="17">
        <v>14655</v>
      </c>
      <c r="I124" s="17">
        <v>12088</v>
      </c>
      <c r="J124" s="17">
        <v>2567</v>
      </c>
      <c r="K124" s="17" t="s">
        <v>37</v>
      </c>
      <c r="L124" s="18">
        <v>200577.97</v>
      </c>
      <c r="M124" s="18">
        <v>6673.32</v>
      </c>
      <c r="N124" s="18">
        <v>1927.24</v>
      </c>
      <c r="O124" s="18">
        <v>209178.53</v>
      </c>
      <c r="P124" s="18">
        <v>13419.15</v>
      </c>
      <c r="Q124" s="18">
        <v>2030.89</v>
      </c>
      <c r="R124" s="18">
        <v>1143.5999999999999</v>
      </c>
      <c r="S124" s="18">
        <v>16593.64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18">
        <v>213997.12</v>
      </c>
      <c r="Z124" s="18">
        <v>8704.2099999999991</v>
      </c>
      <c r="AA124" s="18">
        <v>3070.84</v>
      </c>
      <c r="AB124" s="18">
        <v>225772.17</v>
      </c>
    </row>
    <row r="125" spans="1:28" s="22" customFormat="1" x14ac:dyDescent="0.25">
      <c r="A125" s="19"/>
      <c r="B125" s="19"/>
      <c r="C125" s="10" t="s">
        <v>71</v>
      </c>
      <c r="D125" s="19"/>
      <c r="E125" s="19"/>
      <c r="F125" s="19"/>
      <c r="G125" s="19"/>
      <c r="H125" s="19"/>
      <c r="I125" s="19"/>
      <c r="J125" s="19">
        <f>SUM(J107:J124)</f>
        <v>19700</v>
      </c>
      <c r="K125" s="19"/>
      <c r="L125" s="20">
        <f t="shared" ref="L125:AB125" si="27">SUM(L107:L124)</f>
        <v>2657847.77</v>
      </c>
      <c r="M125" s="20">
        <f t="shared" si="27"/>
        <v>102759.37</v>
      </c>
      <c r="N125" s="20">
        <f t="shared" si="27"/>
        <v>18261.37</v>
      </c>
      <c r="O125" s="20">
        <f t="shared" si="27"/>
        <v>2778868.51</v>
      </c>
      <c r="P125" s="20">
        <f t="shared" si="27"/>
        <v>108131.25</v>
      </c>
      <c r="Q125" s="20">
        <f t="shared" si="27"/>
        <v>27784.560000000005</v>
      </c>
      <c r="R125" s="20">
        <f t="shared" si="27"/>
        <v>8776.3500000000022</v>
      </c>
      <c r="S125" s="20">
        <f t="shared" si="27"/>
        <v>144692.16000000003</v>
      </c>
      <c r="T125" s="20">
        <f t="shared" si="27"/>
        <v>0</v>
      </c>
      <c r="U125" s="20">
        <f t="shared" si="27"/>
        <v>0</v>
      </c>
      <c r="V125" s="20">
        <f t="shared" si="27"/>
        <v>0</v>
      </c>
      <c r="W125" s="20">
        <f t="shared" si="27"/>
        <v>0</v>
      </c>
      <c r="X125" s="20">
        <f t="shared" si="27"/>
        <v>0</v>
      </c>
      <c r="Y125" s="20">
        <f t="shared" si="27"/>
        <v>2765979.0200000005</v>
      </c>
      <c r="Z125" s="20">
        <f t="shared" si="27"/>
        <v>130543.93</v>
      </c>
      <c r="AA125" s="20">
        <f t="shared" si="27"/>
        <v>27037.72</v>
      </c>
      <c r="AB125" s="20">
        <f t="shared" si="27"/>
        <v>2923560.6699999995</v>
      </c>
    </row>
    <row r="126" spans="1:28" s="15" customFormat="1" x14ac:dyDescent="0.25">
      <c r="A126" s="17">
        <v>1</v>
      </c>
      <c r="B126" s="17" t="s">
        <v>585</v>
      </c>
      <c r="C126" s="17" t="s">
        <v>571</v>
      </c>
      <c r="D126" s="17" t="s">
        <v>620</v>
      </c>
      <c r="E126" s="17" t="s">
        <v>621</v>
      </c>
      <c r="F126" s="17" t="s">
        <v>75</v>
      </c>
      <c r="G126" s="17" t="s">
        <v>76</v>
      </c>
      <c r="H126" s="17">
        <v>11112</v>
      </c>
      <c r="I126" s="17">
        <v>10831</v>
      </c>
      <c r="J126" s="17">
        <v>281</v>
      </c>
      <c r="K126" s="17" t="s">
        <v>37</v>
      </c>
      <c r="L126" s="18">
        <v>50512.66</v>
      </c>
      <c r="M126" s="18">
        <v>8648.69</v>
      </c>
      <c r="N126" s="18">
        <v>3827.03</v>
      </c>
      <c r="O126" s="18">
        <v>62988.38</v>
      </c>
      <c r="P126" s="18">
        <v>2074.6</v>
      </c>
      <c r="Q126" s="18">
        <v>551.44000000000005</v>
      </c>
      <c r="R126" s="18">
        <v>166.91</v>
      </c>
      <c r="S126" s="18">
        <v>2792.95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18">
        <v>52587.26</v>
      </c>
      <c r="Z126" s="18">
        <v>9200.1299999999992</v>
      </c>
      <c r="AA126" s="18">
        <v>3993.94</v>
      </c>
      <c r="AB126" s="18">
        <v>65781.33</v>
      </c>
    </row>
    <row r="127" spans="1:28" s="15" customFormat="1" x14ac:dyDescent="0.25">
      <c r="A127" s="17">
        <v>2</v>
      </c>
      <c r="B127" s="17" t="s">
        <v>585</v>
      </c>
      <c r="C127" s="17" t="s">
        <v>571</v>
      </c>
      <c r="D127" s="17" t="s">
        <v>622</v>
      </c>
      <c r="E127" s="17" t="s">
        <v>623</v>
      </c>
      <c r="F127" s="17" t="s">
        <v>75</v>
      </c>
      <c r="G127" s="17" t="s">
        <v>76</v>
      </c>
      <c r="H127" s="17">
        <v>2184</v>
      </c>
      <c r="I127" s="17">
        <v>2085</v>
      </c>
      <c r="J127" s="17">
        <v>99</v>
      </c>
      <c r="K127" s="17" t="s">
        <v>37</v>
      </c>
      <c r="L127" s="18">
        <v>32981.61</v>
      </c>
      <c r="M127" s="18">
        <v>6748.64</v>
      </c>
      <c r="N127" s="18">
        <v>2161.15</v>
      </c>
      <c r="O127" s="18">
        <v>41891.4</v>
      </c>
      <c r="P127" s="18">
        <v>928.4</v>
      </c>
      <c r="Q127" s="18">
        <v>358.72</v>
      </c>
      <c r="R127" s="18">
        <v>58.81</v>
      </c>
      <c r="S127" s="18">
        <v>1345.93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33910.01</v>
      </c>
      <c r="Z127" s="18">
        <v>7107.36</v>
      </c>
      <c r="AA127" s="18">
        <v>2219.96</v>
      </c>
      <c r="AB127" s="18">
        <v>43237.33</v>
      </c>
    </row>
    <row r="128" spans="1:28" s="15" customFormat="1" x14ac:dyDescent="0.25">
      <c r="A128" s="17">
        <v>3</v>
      </c>
      <c r="B128" s="17" t="s">
        <v>605</v>
      </c>
      <c r="C128" s="17" t="s">
        <v>571</v>
      </c>
      <c r="D128" s="17" t="s">
        <v>624</v>
      </c>
      <c r="E128" s="17" t="s">
        <v>625</v>
      </c>
      <c r="F128" s="17" t="s">
        <v>75</v>
      </c>
      <c r="G128" s="17" t="s">
        <v>76</v>
      </c>
      <c r="H128" s="17">
        <v>6090</v>
      </c>
      <c r="I128" s="17">
        <v>5831</v>
      </c>
      <c r="J128" s="17">
        <v>259</v>
      </c>
      <c r="K128" s="17" t="s">
        <v>37</v>
      </c>
      <c r="L128" s="18">
        <v>81909.070000000007</v>
      </c>
      <c r="M128" s="18">
        <v>20207.68</v>
      </c>
      <c r="N128" s="18">
        <v>1517.8</v>
      </c>
      <c r="O128" s="18">
        <v>103634.55</v>
      </c>
      <c r="P128" s="18">
        <v>1929.4</v>
      </c>
      <c r="Q128" s="18">
        <v>851.68</v>
      </c>
      <c r="R128" s="18">
        <v>153.85</v>
      </c>
      <c r="S128" s="18">
        <v>2934.93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83838.47</v>
      </c>
      <c r="Z128" s="18">
        <v>21059.360000000001</v>
      </c>
      <c r="AA128" s="18">
        <v>1671.65</v>
      </c>
      <c r="AB128" s="18">
        <v>106569.48</v>
      </c>
    </row>
    <row r="129" spans="1:28" s="15" customFormat="1" x14ac:dyDescent="0.25">
      <c r="A129" s="17">
        <v>4</v>
      </c>
      <c r="B129" s="17" t="s">
        <v>580</v>
      </c>
      <c r="C129" s="17" t="s">
        <v>571</v>
      </c>
      <c r="D129" s="17" t="s">
        <v>626</v>
      </c>
      <c r="E129" s="17" t="s">
        <v>627</v>
      </c>
      <c r="F129" s="17" t="s">
        <v>75</v>
      </c>
      <c r="G129" s="17" t="s">
        <v>76</v>
      </c>
      <c r="H129" s="17">
        <v>9520</v>
      </c>
      <c r="I129" s="17">
        <v>9414</v>
      </c>
      <c r="J129" s="17">
        <v>106</v>
      </c>
      <c r="K129" s="17" t="s">
        <v>37</v>
      </c>
      <c r="L129" s="18">
        <v>31405.38</v>
      </c>
      <c r="M129" s="18">
        <v>6053.35</v>
      </c>
      <c r="N129" s="18">
        <v>2180.04</v>
      </c>
      <c r="O129" s="18">
        <v>39638.769999999997</v>
      </c>
      <c r="P129" s="18">
        <v>919.6</v>
      </c>
      <c r="Q129" s="18">
        <v>342.29</v>
      </c>
      <c r="R129" s="18">
        <v>62.96</v>
      </c>
      <c r="S129" s="18">
        <v>1324.85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32324.98</v>
      </c>
      <c r="Z129" s="18">
        <v>6395.64</v>
      </c>
      <c r="AA129" s="18">
        <v>2243</v>
      </c>
      <c r="AB129" s="18">
        <v>40963.620000000003</v>
      </c>
    </row>
    <row r="130" spans="1:28" s="15" customFormat="1" x14ac:dyDescent="0.25">
      <c r="A130" s="17">
        <v>5</v>
      </c>
      <c r="B130" s="17" t="s">
        <v>575</v>
      </c>
      <c r="C130" s="17" t="s">
        <v>571</v>
      </c>
      <c r="D130" s="17" t="s">
        <v>628</v>
      </c>
      <c r="E130" s="17" t="s">
        <v>629</v>
      </c>
      <c r="F130" s="17" t="s">
        <v>75</v>
      </c>
      <c r="G130" s="17" t="s">
        <v>76</v>
      </c>
      <c r="H130" s="17">
        <v>4759</v>
      </c>
      <c r="I130" s="17">
        <v>4606</v>
      </c>
      <c r="J130" s="17">
        <v>153</v>
      </c>
      <c r="K130" s="17" t="s">
        <v>37</v>
      </c>
      <c r="L130" s="18">
        <v>35336.089999999997</v>
      </c>
      <c r="M130" s="18">
        <v>6910.14</v>
      </c>
      <c r="N130" s="18">
        <v>2458.52</v>
      </c>
      <c r="O130" s="18">
        <v>44704.75</v>
      </c>
      <c r="P130" s="18">
        <v>1257.3</v>
      </c>
      <c r="Q130" s="18">
        <v>383.88</v>
      </c>
      <c r="R130" s="18">
        <v>90.88</v>
      </c>
      <c r="S130" s="18">
        <v>1732.06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36593.39</v>
      </c>
      <c r="Z130" s="18">
        <v>7294.02</v>
      </c>
      <c r="AA130" s="18">
        <v>2549.4</v>
      </c>
      <c r="AB130" s="18">
        <v>46436.81</v>
      </c>
    </row>
    <row r="131" spans="1:28" s="15" customFormat="1" x14ac:dyDescent="0.25">
      <c r="A131" s="17">
        <v>6</v>
      </c>
      <c r="B131" s="17" t="s">
        <v>585</v>
      </c>
      <c r="C131" s="17" t="s">
        <v>571</v>
      </c>
      <c r="D131" s="17" t="s">
        <v>630</v>
      </c>
      <c r="E131" s="17" t="s">
        <v>631</v>
      </c>
      <c r="F131" s="17" t="s">
        <v>75</v>
      </c>
      <c r="G131" s="17" t="s">
        <v>76</v>
      </c>
      <c r="H131" s="17">
        <v>16070</v>
      </c>
      <c r="I131" s="17">
        <v>15973</v>
      </c>
      <c r="J131" s="17">
        <v>97</v>
      </c>
      <c r="K131" s="17" t="s">
        <v>37</v>
      </c>
      <c r="L131" s="18">
        <v>25584.36</v>
      </c>
      <c r="M131" s="18">
        <v>5804.73</v>
      </c>
      <c r="N131" s="18">
        <v>1746.76</v>
      </c>
      <c r="O131" s="18">
        <v>33135.85</v>
      </c>
      <c r="P131" s="18">
        <v>832.7</v>
      </c>
      <c r="Q131" s="18">
        <v>278.42</v>
      </c>
      <c r="R131" s="18">
        <v>57.62</v>
      </c>
      <c r="S131" s="18">
        <v>1168.74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18">
        <v>26417.06</v>
      </c>
      <c r="Z131" s="18">
        <v>6083.15</v>
      </c>
      <c r="AA131" s="18">
        <v>1804.38</v>
      </c>
      <c r="AB131" s="18">
        <v>34304.589999999997</v>
      </c>
    </row>
    <row r="132" spans="1:28" s="15" customFormat="1" x14ac:dyDescent="0.25">
      <c r="A132" s="17">
        <v>7</v>
      </c>
      <c r="B132" s="17" t="s">
        <v>580</v>
      </c>
      <c r="C132" s="17" t="s">
        <v>571</v>
      </c>
      <c r="D132" s="17" t="s">
        <v>632</v>
      </c>
      <c r="E132" s="17" t="s">
        <v>633</v>
      </c>
      <c r="F132" s="17" t="s">
        <v>75</v>
      </c>
      <c r="G132" s="17" t="s">
        <v>76</v>
      </c>
      <c r="H132" s="17">
        <v>6528</v>
      </c>
      <c r="I132" s="17">
        <v>6367</v>
      </c>
      <c r="J132" s="17">
        <v>161</v>
      </c>
      <c r="K132" s="17" t="s">
        <v>37</v>
      </c>
      <c r="L132" s="18">
        <v>43244.51</v>
      </c>
      <c r="M132" s="18">
        <v>8419.1200000000008</v>
      </c>
      <c r="N132" s="18">
        <v>3328.01</v>
      </c>
      <c r="O132" s="18">
        <v>54991.64</v>
      </c>
      <c r="P132" s="18">
        <v>1255.0999999999999</v>
      </c>
      <c r="Q132" s="18">
        <v>475.3</v>
      </c>
      <c r="R132" s="18">
        <v>95.63</v>
      </c>
      <c r="S132" s="18">
        <v>1826.03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18">
        <v>44499.61</v>
      </c>
      <c r="Z132" s="18">
        <v>8894.42</v>
      </c>
      <c r="AA132" s="18">
        <v>3423.64</v>
      </c>
      <c r="AB132" s="18">
        <v>56817.67</v>
      </c>
    </row>
    <row r="133" spans="1:28" s="15" customFormat="1" x14ac:dyDescent="0.25">
      <c r="A133" s="17">
        <v>8</v>
      </c>
      <c r="B133" s="17" t="s">
        <v>585</v>
      </c>
      <c r="C133" s="17" t="s">
        <v>571</v>
      </c>
      <c r="D133" s="17" t="s">
        <v>634</v>
      </c>
      <c r="E133" s="17" t="s">
        <v>635</v>
      </c>
      <c r="F133" s="17" t="s">
        <v>75</v>
      </c>
      <c r="G133" s="17" t="s">
        <v>636</v>
      </c>
      <c r="H133" s="17">
        <v>2108</v>
      </c>
      <c r="I133" s="17">
        <v>1980</v>
      </c>
      <c r="J133" s="17">
        <v>128</v>
      </c>
      <c r="K133" s="17" t="s">
        <v>37</v>
      </c>
      <c r="L133" s="18">
        <v>52237.86</v>
      </c>
      <c r="M133" s="18">
        <v>11682.25</v>
      </c>
      <c r="N133" s="18">
        <v>3939.16</v>
      </c>
      <c r="O133" s="18">
        <v>67859.27</v>
      </c>
      <c r="P133" s="18">
        <v>1092.3</v>
      </c>
      <c r="Q133" s="18">
        <v>575.16</v>
      </c>
      <c r="R133" s="18">
        <v>76.03</v>
      </c>
      <c r="S133" s="18">
        <v>1743.49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53330.16</v>
      </c>
      <c r="Z133" s="18">
        <v>12257.41</v>
      </c>
      <c r="AA133" s="18">
        <v>4015.19</v>
      </c>
      <c r="AB133" s="18">
        <v>69602.759999999995</v>
      </c>
    </row>
    <row r="134" spans="1:28" s="15" customFormat="1" x14ac:dyDescent="0.25">
      <c r="A134" s="17">
        <v>9</v>
      </c>
      <c r="B134" s="17" t="s">
        <v>572</v>
      </c>
      <c r="C134" s="17" t="s">
        <v>571</v>
      </c>
      <c r="D134" s="17" t="s">
        <v>637</v>
      </c>
      <c r="E134" s="17" t="s">
        <v>638</v>
      </c>
      <c r="F134" s="17" t="s">
        <v>75</v>
      </c>
      <c r="G134" s="17" t="s">
        <v>76</v>
      </c>
      <c r="H134" s="17">
        <v>10525</v>
      </c>
      <c r="I134" s="17">
        <v>10440</v>
      </c>
      <c r="J134" s="17">
        <v>85</v>
      </c>
      <c r="K134" s="17" t="s">
        <v>37</v>
      </c>
      <c r="L134" s="18">
        <v>47222.35</v>
      </c>
      <c r="M134" s="18">
        <v>13748.83</v>
      </c>
      <c r="N134" s="18">
        <v>3581.84</v>
      </c>
      <c r="O134" s="18">
        <v>64553.02</v>
      </c>
      <c r="P134" s="18">
        <v>726</v>
      </c>
      <c r="Q134" s="18">
        <v>521.32000000000005</v>
      </c>
      <c r="R134" s="18">
        <v>50.49</v>
      </c>
      <c r="S134" s="18">
        <v>1297.81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47948.35</v>
      </c>
      <c r="Z134" s="18">
        <v>14270.15</v>
      </c>
      <c r="AA134" s="18">
        <v>3632.33</v>
      </c>
      <c r="AB134" s="18">
        <v>65850.83</v>
      </c>
    </row>
    <row r="135" spans="1:28" s="15" customFormat="1" x14ac:dyDescent="0.25">
      <c r="A135" s="17">
        <v>10</v>
      </c>
      <c r="B135" s="17" t="s">
        <v>570</v>
      </c>
      <c r="C135" s="17" t="s">
        <v>571</v>
      </c>
      <c r="D135" s="17" t="s">
        <v>639</v>
      </c>
      <c r="E135" s="17" t="s">
        <v>640</v>
      </c>
      <c r="F135" s="17" t="s">
        <v>75</v>
      </c>
      <c r="G135" s="17" t="s">
        <v>76</v>
      </c>
      <c r="H135" s="17">
        <v>1475</v>
      </c>
      <c r="I135" s="17">
        <v>1474</v>
      </c>
      <c r="J135" s="17">
        <v>1</v>
      </c>
      <c r="K135" s="17" t="s">
        <v>37</v>
      </c>
      <c r="L135" s="18">
        <v>14522.91</v>
      </c>
      <c r="M135" s="18">
        <v>3178.02</v>
      </c>
      <c r="N135" s="18">
        <v>562.91</v>
      </c>
      <c r="O135" s="18">
        <v>18263.84</v>
      </c>
      <c r="P135" s="18">
        <v>254.1</v>
      </c>
      <c r="Q135" s="18">
        <v>154.43</v>
      </c>
      <c r="R135" s="18">
        <v>0.59</v>
      </c>
      <c r="S135" s="18">
        <v>409.12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14777.01</v>
      </c>
      <c r="Z135" s="18">
        <v>3332.45</v>
      </c>
      <c r="AA135" s="18">
        <v>563.5</v>
      </c>
      <c r="AB135" s="18">
        <v>18672.96</v>
      </c>
    </row>
    <row r="136" spans="1:28" s="15" customFormat="1" x14ac:dyDescent="0.25">
      <c r="A136" s="17">
        <v>11</v>
      </c>
      <c r="B136" s="17" t="s">
        <v>585</v>
      </c>
      <c r="C136" s="17" t="s">
        <v>571</v>
      </c>
      <c r="D136" s="17" t="s">
        <v>641</v>
      </c>
      <c r="E136" s="17" t="s">
        <v>642</v>
      </c>
      <c r="F136" s="17" t="s">
        <v>75</v>
      </c>
      <c r="G136" s="17" t="s">
        <v>643</v>
      </c>
      <c r="H136" s="17">
        <v>12322</v>
      </c>
      <c r="I136" s="17">
        <v>12260</v>
      </c>
      <c r="J136" s="17">
        <v>62</v>
      </c>
      <c r="K136" s="17" t="s">
        <v>37</v>
      </c>
      <c r="L136" s="18">
        <v>30682.25</v>
      </c>
      <c r="M136" s="18">
        <v>6498.88</v>
      </c>
      <c r="N136" s="18">
        <v>2221.36</v>
      </c>
      <c r="O136" s="18">
        <v>39402.49</v>
      </c>
      <c r="P136" s="18">
        <v>601.70000000000005</v>
      </c>
      <c r="Q136" s="18">
        <v>337.03</v>
      </c>
      <c r="R136" s="18">
        <v>36.83</v>
      </c>
      <c r="S136" s="18">
        <v>975.56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18">
        <v>31283.95</v>
      </c>
      <c r="Z136" s="18">
        <v>6835.91</v>
      </c>
      <c r="AA136" s="18">
        <v>2258.19</v>
      </c>
      <c r="AB136" s="18">
        <v>40378.050000000003</v>
      </c>
    </row>
    <row r="137" spans="1:28" s="15" customFormat="1" x14ac:dyDescent="0.25">
      <c r="A137" s="17">
        <v>12</v>
      </c>
      <c r="B137" s="17" t="s">
        <v>605</v>
      </c>
      <c r="C137" s="17" t="s">
        <v>571</v>
      </c>
      <c r="D137" s="17" t="s">
        <v>644</v>
      </c>
      <c r="E137" s="17" t="s">
        <v>645</v>
      </c>
      <c r="F137" s="17" t="s">
        <v>75</v>
      </c>
      <c r="G137" s="17" t="s">
        <v>76</v>
      </c>
      <c r="H137" s="17">
        <v>2527</v>
      </c>
      <c r="I137" s="17">
        <v>2389</v>
      </c>
      <c r="J137" s="17">
        <v>138</v>
      </c>
      <c r="K137" s="17" t="s">
        <v>37</v>
      </c>
      <c r="L137" s="18">
        <v>38218.76</v>
      </c>
      <c r="M137" s="18">
        <v>7896.94</v>
      </c>
      <c r="N137" s="18">
        <v>2639.62</v>
      </c>
      <c r="O137" s="18">
        <v>48755.32</v>
      </c>
      <c r="P137" s="18">
        <v>1185.8</v>
      </c>
      <c r="Q137" s="18">
        <v>415.54</v>
      </c>
      <c r="R137" s="18">
        <v>81.97</v>
      </c>
      <c r="S137" s="18">
        <v>1683.31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39404.559999999998</v>
      </c>
      <c r="Z137" s="18">
        <v>8312.48</v>
      </c>
      <c r="AA137" s="18">
        <v>2721.59</v>
      </c>
      <c r="AB137" s="18">
        <v>50438.63</v>
      </c>
    </row>
    <row r="138" spans="1:28" s="15" customFormat="1" x14ac:dyDescent="0.25">
      <c r="A138" s="17">
        <v>13</v>
      </c>
      <c r="B138" s="17" t="s">
        <v>570</v>
      </c>
      <c r="C138" s="17" t="s">
        <v>571</v>
      </c>
      <c r="D138" s="17" t="s">
        <v>646</v>
      </c>
      <c r="E138" s="17" t="s">
        <v>647</v>
      </c>
      <c r="F138" s="17" t="s">
        <v>75</v>
      </c>
      <c r="G138" s="17" t="s">
        <v>76</v>
      </c>
      <c r="H138" s="17">
        <v>13572</v>
      </c>
      <c r="I138" s="17">
        <v>13079</v>
      </c>
      <c r="J138" s="17">
        <v>493</v>
      </c>
      <c r="K138" s="17" t="s">
        <v>37</v>
      </c>
      <c r="L138" s="18">
        <v>49751.71</v>
      </c>
      <c r="M138" s="18">
        <v>7784.01</v>
      </c>
      <c r="N138" s="18">
        <v>3702.2</v>
      </c>
      <c r="O138" s="18">
        <v>61237.919999999998</v>
      </c>
      <c r="P138" s="18">
        <v>3501.3</v>
      </c>
      <c r="Q138" s="18">
        <v>534.48</v>
      </c>
      <c r="R138" s="18">
        <v>292.83999999999997</v>
      </c>
      <c r="S138" s="18">
        <v>4328.62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18">
        <v>53253.01</v>
      </c>
      <c r="Z138" s="18">
        <v>8318.49</v>
      </c>
      <c r="AA138" s="18">
        <v>3995.04</v>
      </c>
      <c r="AB138" s="18">
        <v>65566.539999999994</v>
      </c>
    </row>
    <row r="139" spans="1:28" s="15" customFormat="1" x14ac:dyDescent="0.25">
      <c r="A139" s="17">
        <v>14</v>
      </c>
      <c r="B139" s="17" t="s">
        <v>585</v>
      </c>
      <c r="C139" s="17" t="s">
        <v>571</v>
      </c>
      <c r="D139" s="17" t="s">
        <v>648</v>
      </c>
      <c r="E139" s="17" t="s">
        <v>649</v>
      </c>
      <c r="F139" s="17" t="s">
        <v>75</v>
      </c>
      <c r="G139" s="17" t="s">
        <v>650</v>
      </c>
      <c r="H139" s="17">
        <v>0</v>
      </c>
      <c r="I139" s="17">
        <v>0</v>
      </c>
      <c r="J139" s="17">
        <v>915</v>
      </c>
      <c r="K139" s="17" t="s">
        <v>107</v>
      </c>
      <c r="L139" s="18">
        <v>17962.689999999999</v>
      </c>
      <c r="M139" s="18">
        <v>145.69</v>
      </c>
      <c r="N139" s="18">
        <v>1087.02</v>
      </c>
      <c r="O139" s="18">
        <v>19195.400000000001</v>
      </c>
      <c r="P139" s="18">
        <v>6314</v>
      </c>
      <c r="Q139" s="18">
        <v>164.27</v>
      </c>
      <c r="R139" s="18">
        <v>543.51</v>
      </c>
      <c r="S139" s="18">
        <v>7021.78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18">
        <v>24276.69</v>
      </c>
      <c r="Z139" s="18">
        <v>309.95999999999998</v>
      </c>
      <c r="AA139" s="18">
        <v>1630.53</v>
      </c>
      <c r="AB139" s="18">
        <v>26217.18</v>
      </c>
    </row>
    <row r="140" spans="1:28" s="15" customFormat="1" x14ac:dyDescent="0.25">
      <c r="A140" s="17">
        <v>15</v>
      </c>
      <c r="B140" s="17" t="s">
        <v>575</v>
      </c>
      <c r="C140" s="17" t="s">
        <v>571</v>
      </c>
      <c r="D140" s="17" t="s">
        <v>651</v>
      </c>
      <c r="E140" s="17" t="s">
        <v>652</v>
      </c>
      <c r="F140" s="17" t="s">
        <v>75</v>
      </c>
      <c r="G140" s="17" t="s">
        <v>653</v>
      </c>
      <c r="H140" s="17">
        <v>0</v>
      </c>
      <c r="I140" s="17">
        <v>0</v>
      </c>
      <c r="J140" s="17">
        <v>360</v>
      </c>
      <c r="K140" s="17" t="s">
        <v>107</v>
      </c>
      <c r="L140" s="18">
        <v>94097.78</v>
      </c>
      <c r="M140" s="18">
        <v>3422.18</v>
      </c>
      <c r="N140" s="18">
        <v>427.68</v>
      </c>
      <c r="O140" s="18">
        <v>97947.64</v>
      </c>
      <c r="P140" s="18">
        <v>2486</v>
      </c>
      <c r="Q140" s="18">
        <v>963.94</v>
      </c>
      <c r="R140" s="18">
        <v>213.84</v>
      </c>
      <c r="S140" s="18">
        <v>3663.78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18">
        <v>96583.78</v>
      </c>
      <c r="Z140" s="18">
        <v>4386.12</v>
      </c>
      <c r="AA140" s="18">
        <v>641.52</v>
      </c>
      <c r="AB140" s="18">
        <v>101611.42</v>
      </c>
    </row>
    <row r="141" spans="1:28" s="15" customFormat="1" x14ac:dyDescent="0.25">
      <c r="A141" s="17">
        <v>16</v>
      </c>
      <c r="B141" s="17" t="s">
        <v>570</v>
      </c>
      <c r="C141" s="17" t="s">
        <v>571</v>
      </c>
      <c r="D141" s="17" t="s">
        <v>654</v>
      </c>
      <c r="E141" s="17" t="s">
        <v>655</v>
      </c>
      <c r="F141" s="17" t="s">
        <v>75</v>
      </c>
      <c r="G141" s="17" t="s">
        <v>656</v>
      </c>
      <c r="H141" s="17">
        <v>0</v>
      </c>
      <c r="I141" s="17">
        <v>0</v>
      </c>
      <c r="J141" s="17">
        <v>360</v>
      </c>
      <c r="K141" s="17" t="s">
        <v>107</v>
      </c>
      <c r="L141" s="18">
        <v>91770.880000000005</v>
      </c>
      <c r="M141" s="18">
        <v>3445.17</v>
      </c>
      <c r="N141" s="18">
        <v>427.68</v>
      </c>
      <c r="O141" s="18">
        <v>95643.73</v>
      </c>
      <c r="P141" s="18">
        <v>2486</v>
      </c>
      <c r="Q141" s="18">
        <v>939.89</v>
      </c>
      <c r="R141" s="18">
        <v>213.84</v>
      </c>
      <c r="S141" s="18">
        <v>3639.73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18">
        <v>94256.88</v>
      </c>
      <c r="Z141" s="18">
        <v>4385.0600000000004</v>
      </c>
      <c r="AA141" s="18">
        <v>641.52</v>
      </c>
      <c r="AB141" s="18">
        <v>99283.46</v>
      </c>
    </row>
    <row r="142" spans="1:28" s="15" customFormat="1" x14ac:dyDescent="0.25">
      <c r="A142" s="17">
        <v>17</v>
      </c>
      <c r="B142" s="17" t="s">
        <v>605</v>
      </c>
      <c r="C142" s="17" t="s">
        <v>571</v>
      </c>
      <c r="D142" s="17" t="s">
        <v>657</v>
      </c>
      <c r="E142" s="17" t="s">
        <v>658</v>
      </c>
      <c r="F142" s="17" t="s">
        <v>75</v>
      </c>
      <c r="G142" s="17" t="s">
        <v>659</v>
      </c>
      <c r="H142" s="17">
        <v>0</v>
      </c>
      <c r="I142" s="17">
        <v>0</v>
      </c>
      <c r="J142" s="17">
        <v>360</v>
      </c>
      <c r="K142" s="17" t="s">
        <v>107</v>
      </c>
      <c r="L142" s="18">
        <v>91890.18</v>
      </c>
      <c r="M142" s="18">
        <v>3436.16</v>
      </c>
      <c r="N142" s="18">
        <v>427.68</v>
      </c>
      <c r="O142" s="18">
        <v>95754.02</v>
      </c>
      <c r="P142" s="18">
        <v>2486</v>
      </c>
      <c r="Q142" s="18">
        <v>941.12</v>
      </c>
      <c r="R142" s="18">
        <v>213.84</v>
      </c>
      <c r="S142" s="18">
        <v>3640.96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94376.18</v>
      </c>
      <c r="Z142" s="18">
        <v>4377.28</v>
      </c>
      <c r="AA142" s="18">
        <v>641.52</v>
      </c>
      <c r="AB142" s="18">
        <v>99394.98</v>
      </c>
    </row>
    <row r="143" spans="1:28" s="15" customFormat="1" x14ac:dyDescent="0.25">
      <c r="A143" s="17">
        <v>18</v>
      </c>
      <c r="B143" s="17" t="s">
        <v>580</v>
      </c>
      <c r="C143" s="17" t="s">
        <v>571</v>
      </c>
      <c r="D143" s="17" t="s">
        <v>660</v>
      </c>
      <c r="E143" s="17" t="s">
        <v>661</v>
      </c>
      <c r="F143" s="17" t="s">
        <v>75</v>
      </c>
      <c r="G143" s="17" t="s">
        <v>662</v>
      </c>
      <c r="H143" s="17">
        <v>0</v>
      </c>
      <c r="I143" s="17">
        <v>0</v>
      </c>
      <c r="J143" s="17">
        <v>430</v>
      </c>
      <c r="K143" s="17" t="s">
        <v>107</v>
      </c>
      <c r="L143" s="18">
        <v>109474.6</v>
      </c>
      <c r="M143" s="18">
        <v>6998.18</v>
      </c>
      <c r="N143" s="18">
        <v>510.84</v>
      </c>
      <c r="O143" s="18">
        <v>116983.62</v>
      </c>
      <c r="P143" s="18">
        <v>2975.5</v>
      </c>
      <c r="Q143" s="18">
        <v>1121.1600000000001</v>
      </c>
      <c r="R143" s="18">
        <v>255.42</v>
      </c>
      <c r="S143" s="18">
        <v>4352.08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18">
        <v>112450.1</v>
      </c>
      <c r="Z143" s="18">
        <v>8119.34</v>
      </c>
      <c r="AA143" s="18">
        <v>766.26</v>
      </c>
      <c r="AB143" s="18">
        <v>121335.7</v>
      </c>
    </row>
    <row r="144" spans="1:28" s="12" customFormat="1" x14ac:dyDescent="0.25">
      <c r="A144" s="10"/>
      <c r="B144" s="10"/>
      <c r="C144" s="10" t="s">
        <v>71</v>
      </c>
      <c r="D144" s="10"/>
      <c r="E144" s="10"/>
      <c r="F144" s="10"/>
      <c r="G144" s="10"/>
      <c r="H144" s="10"/>
      <c r="I144" s="10"/>
      <c r="J144" s="11">
        <f>SUM(J126:J143)</f>
        <v>4488</v>
      </c>
      <c r="K144" s="10"/>
      <c r="L144" s="11">
        <f t="shared" ref="L144:AB144" si="28">SUM(L126:L143)</f>
        <v>938805.65</v>
      </c>
      <c r="M144" s="11">
        <f t="shared" si="28"/>
        <v>131028.66</v>
      </c>
      <c r="N144" s="11">
        <f t="shared" si="28"/>
        <v>36747.299999999996</v>
      </c>
      <c r="O144" s="11">
        <f t="shared" si="28"/>
        <v>1106581.6099999999</v>
      </c>
      <c r="P144" s="11">
        <f t="shared" si="28"/>
        <v>33305.800000000003</v>
      </c>
      <c r="Q144" s="11">
        <f t="shared" si="28"/>
        <v>9910.0700000000015</v>
      </c>
      <c r="R144" s="11">
        <f t="shared" si="28"/>
        <v>2665.86</v>
      </c>
      <c r="S144" s="11">
        <f t="shared" si="28"/>
        <v>45881.73</v>
      </c>
      <c r="T144" s="11">
        <f t="shared" si="28"/>
        <v>0</v>
      </c>
      <c r="U144" s="11">
        <f t="shared" si="28"/>
        <v>0</v>
      </c>
      <c r="V144" s="11">
        <f t="shared" si="28"/>
        <v>0</v>
      </c>
      <c r="W144" s="11">
        <f t="shared" si="28"/>
        <v>0</v>
      </c>
      <c r="X144" s="11">
        <f t="shared" si="28"/>
        <v>0</v>
      </c>
      <c r="Y144" s="11">
        <f>SUM(Y126:Y143)</f>
        <v>972111.44999999984</v>
      </c>
      <c r="Z144" s="11">
        <f t="shared" si="28"/>
        <v>140938.73000000001</v>
      </c>
      <c r="AA144" s="11">
        <f t="shared" si="28"/>
        <v>39413.159999999989</v>
      </c>
      <c r="AB144" s="11">
        <f t="shared" si="28"/>
        <v>1152463.3400000001</v>
      </c>
    </row>
    <row r="145" spans="1:31" s="12" customFormat="1" x14ac:dyDescent="0.25">
      <c r="A145" s="10"/>
      <c r="B145" s="10"/>
      <c r="C145" s="10" t="s">
        <v>119</v>
      </c>
      <c r="D145" s="10"/>
      <c r="E145" s="10"/>
      <c r="F145" s="10"/>
      <c r="G145" s="10"/>
      <c r="H145" s="10"/>
      <c r="I145" s="10"/>
      <c r="J145" s="11">
        <f>J144+J125</f>
        <v>24188</v>
      </c>
      <c r="K145" s="11"/>
      <c r="L145" s="11">
        <f t="shared" ref="L145:AB145" si="29">L144+L125</f>
        <v>3596653.42</v>
      </c>
      <c r="M145" s="11">
        <f t="shared" si="29"/>
        <v>233788.03</v>
      </c>
      <c r="N145" s="11">
        <f t="shared" si="29"/>
        <v>55008.67</v>
      </c>
      <c r="O145" s="11">
        <f t="shared" si="29"/>
        <v>3885450.1199999996</v>
      </c>
      <c r="P145" s="11">
        <f t="shared" si="29"/>
        <v>141437.04999999999</v>
      </c>
      <c r="Q145" s="11">
        <f t="shared" si="29"/>
        <v>37694.630000000005</v>
      </c>
      <c r="R145" s="11">
        <f t="shared" si="29"/>
        <v>11442.210000000003</v>
      </c>
      <c r="S145" s="11">
        <f t="shared" si="29"/>
        <v>190573.89000000004</v>
      </c>
      <c r="T145" s="11">
        <f t="shared" si="29"/>
        <v>0</v>
      </c>
      <c r="U145" s="11">
        <f t="shared" si="29"/>
        <v>0</v>
      </c>
      <c r="V145" s="11">
        <f t="shared" si="29"/>
        <v>0</v>
      </c>
      <c r="W145" s="11">
        <f t="shared" si="29"/>
        <v>0</v>
      </c>
      <c r="X145" s="11">
        <f t="shared" si="29"/>
        <v>0</v>
      </c>
      <c r="Y145" s="11">
        <f t="shared" si="29"/>
        <v>3738090.47</v>
      </c>
      <c r="Z145" s="11">
        <f t="shared" si="29"/>
        <v>271482.66000000003</v>
      </c>
      <c r="AA145" s="11">
        <f t="shared" si="29"/>
        <v>66450.87999999999</v>
      </c>
      <c r="AB145" s="11">
        <f t="shared" si="29"/>
        <v>4076024.01</v>
      </c>
    </row>
    <row r="146" spans="1:31" ht="18" customHeight="1" x14ac:dyDescent="0.25"/>
    <row r="147" spans="1:31" ht="18" customHeight="1" x14ac:dyDescent="0.25"/>
    <row r="150" spans="1:31" ht="15.75" x14ac:dyDescent="0.25">
      <c r="E150" s="13" t="s">
        <v>120</v>
      </c>
      <c r="G150" s="14"/>
      <c r="H150" s="14"/>
      <c r="I150" s="14"/>
      <c r="J150" s="14"/>
      <c r="K150" s="14"/>
      <c r="L150" s="13" t="s">
        <v>122</v>
      </c>
      <c r="M150" s="13"/>
      <c r="O150" s="14"/>
      <c r="Q150" s="14"/>
      <c r="R150" s="13" t="s">
        <v>121</v>
      </c>
      <c r="T150" s="14"/>
      <c r="U150" s="14"/>
      <c r="W150" s="14"/>
      <c r="X150" s="14"/>
      <c r="Y150" s="13" t="s">
        <v>123</v>
      </c>
      <c r="Z150" s="14"/>
      <c r="AA150" s="14"/>
      <c r="AB150" s="14"/>
    </row>
    <row r="151" spans="1:31" ht="15.75" x14ac:dyDescent="0.25">
      <c r="E151" s="13" t="s">
        <v>124</v>
      </c>
      <c r="G151" s="14"/>
      <c r="H151" s="14"/>
      <c r="I151" s="14"/>
      <c r="J151" s="14"/>
      <c r="K151" s="14"/>
      <c r="L151" s="13" t="s">
        <v>124</v>
      </c>
      <c r="M151" s="13"/>
      <c r="O151" s="14"/>
      <c r="Q151" s="14"/>
      <c r="R151" s="13" t="s">
        <v>124</v>
      </c>
      <c r="T151" s="14"/>
      <c r="U151" s="14"/>
      <c r="W151" s="14"/>
      <c r="X151" s="14"/>
      <c r="Y151" s="13" t="s">
        <v>124</v>
      </c>
      <c r="Z151" s="14"/>
      <c r="AA151" s="14"/>
      <c r="AB151" s="14"/>
    </row>
    <row r="155" spans="1:31" ht="32.25" customHeight="1" x14ac:dyDescent="0.55000000000000004">
      <c r="A155" s="75" t="s">
        <v>0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1"/>
      <c r="AD155" s="1"/>
      <c r="AE155" s="1"/>
    </row>
    <row r="156" spans="1:31" ht="21.75" customHeight="1" x14ac:dyDescent="0.4">
      <c r="A156" s="76" t="s">
        <v>1668</v>
      </c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2"/>
      <c r="AD156" s="2"/>
      <c r="AE156" s="2"/>
    </row>
    <row r="157" spans="1:31" s="5" customFormat="1" ht="20.25" customHeight="1" x14ac:dyDescent="0.35">
      <c r="A157" s="3" t="s">
        <v>1</v>
      </c>
      <c r="B157" s="4"/>
      <c r="C157" s="3"/>
      <c r="D157" s="3"/>
      <c r="F157" s="3" t="s">
        <v>663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s="7" customFormat="1" ht="90" x14ac:dyDescent="0.25">
      <c r="A158" s="6" t="s">
        <v>3</v>
      </c>
      <c r="B158" s="6" t="s">
        <v>4</v>
      </c>
      <c r="C158" s="6" t="s">
        <v>5</v>
      </c>
      <c r="D158" s="6" t="s">
        <v>6</v>
      </c>
      <c r="E158" s="6" t="s">
        <v>7</v>
      </c>
      <c r="F158" s="6" t="s">
        <v>8</v>
      </c>
      <c r="G158" s="6" t="s">
        <v>9</v>
      </c>
      <c r="H158" s="6" t="s">
        <v>10</v>
      </c>
      <c r="I158" s="6" t="s">
        <v>11</v>
      </c>
      <c r="J158" s="6" t="s">
        <v>12</v>
      </c>
      <c r="K158" s="6" t="s">
        <v>13</v>
      </c>
      <c r="L158" s="6" t="s">
        <v>14</v>
      </c>
      <c r="M158" s="6" t="s">
        <v>15</v>
      </c>
      <c r="N158" s="6" t="s">
        <v>16</v>
      </c>
      <c r="O158" s="6" t="s">
        <v>17</v>
      </c>
      <c r="P158" s="6" t="s">
        <v>18</v>
      </c>
      <c r="Q158" s="6" t="s">
        <v>19</v>
      </c>
      <c r="R158" s="6" t="s">
        <v>20</v>
      </c>
      <c r="S158" s="6" t="s">
        <v>21</v>
      </c>
      <c r="T158" s="6" t="s">
        <v>22</v>
      </c>
      <c r="U158" s="6" t="s">
        <v>23</v>
      </c>
      <c r="V158" s="6" t="s">
        <v>24</v>
      </c>
      <c r="W158" s="6" t="s">
        <v>25</v>
      </c>
      <c r="X158" s="6" t="s">
        <v>26</v>
      </c>
      <c r="Y158" s="6" t="s">
        <v>27</v>
      </c>
      <c r="Z158" s="6" t="s">
        <v>28</v>
      </c>
      <c r="AA158" s="6" t="s">
        <v>29</v>
      </c>
      <c r="AB158" s="6" t="s">
        <v>30</v>
      </c>
    </row>
    <row r="159" spans="1:31" s="15" customFormat="1" x14ac:dyDescent="0.25">
      <c r="A159" s="17">
        <v>1</v>
      </c>
      <c r="B159" s="17" t="s">
        <v>572</v>
      </c>
      <c r="C159" s="17" t="s">
        <v>571</v>
      </c>
      <c r="D159" s="17" t="s">
        <v>573</v>
      </c>
      <c r="E159" s="17" t="s">
        <v>574</v>
      </c>
      <c r="F159" s="17" t="s">
        <v>35</v>
      </c>
      <c r="G159" s="17" t="s">
        <v>41</v>
      </c>
      <c r="H159" s="17">
        <v>51611</v>
      </c>
      <c r="I159" s="17">
        <v>48810</v>
      </c>
      <c r="J159" s="17">
        <v>8403</v>
      </c>
      <c r="K159" s="17" t="s">
        <v>37</v>
      </c>
      <c r="L159" s="18">
        <v>246340.88</v>
      </c>
      <c r="M159" s="18">
        <v>9179.51</v>
      </c>
      <c r="N159" s="18">
        <v>2755.86</v>
      </c>
      <c r="O159" s="18">
        <v>258276.25</v>
      </c>
      <c r="P159" s="18">
        <v>42330.65</v>
      </c>
      <c r="Q159" s="18">
        <v>2570.56</v>
      </c>
      <c r="R159" s="18">
        <v>3743.54</v>
      </c>
      <c r="S159" s="18">
        <v>48644.75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9">
        <f t="shared" ref="Y159" si="30">L159+P159-U159</f>
        <v>288671.53000000003</v>
      </c>
      <c r="Z159" s="9">
        <f t="shared" ref="Z159" si="31">M159+Q159-V159</f>
        <v>11750.07</v>
      </c>
      <c r="AA159" s="9">
        <f t="shared" ref="AA159" si="32">N159+R159-W159</f>
        <v>6499.4</v>
      </c>
      <c r="AB159" s="9">
        <f t="shared" ref="AB159" si="33">O159+S159-X159</f>
        <v>306921</v>
      </c>
    </row>
    <row r="160" spans="1:31" s="15" customFormat="1" x14ac:dyDescent="0.25">
      <c r="A160" s="17">
        <v>2</v>
      </c>
      <c r="B160" s="17" t="s">
        <v>570</v>
      </c>
      <c r="C160" s="17" t="s">
        <v>571</v>
      </c>
      <c r="D160" s="17" t="s">
        <v>576</v>
      </c>
      <c r="E160" s="17" t="s">
        <v>577</v>
      </c>
      <c r="F160" s="17" t="s">
        <v>35</v>
      </c>
      <c r="G160" s="17" t="s">
        <v>41</v>
      </c>
      <c r="H160" s="17">
        <v>77888</v>
      </c>
      <c r="I160" s="17">
        <v>77888</v>
      </c>
      <c r="J160" s="17">
        <v>0</v>
      </c>
      <c r="K160" s="17" t="s">
        <v>59</v>
      </c>
      <c r="L160" s="18">
        <v>72432.100000000006</v>
      </c>
      <c r="M160" s="18">
        <v>10743.92</v>
      </c>
      <c r="N160" s="18">
        <v>0</v>
      </c>
      <c r="O160" s="18">
        <v>83176.02</v>
      </c>
      <c r="P160" s="18">
        <v>498.84</v>
      </c>
      <c r="Q160" s="18">
        <v>746.14</v>
      </c>
      <c r="R160" s="18">
        <v>0</v>
      </c>
      <c r="S160" s="18">
        <v>1244.98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ref="Y160:Y176" si="34">L160+P160-U160</f>
        <v>72930.94</v>
      </c>
      <c r="Z160" s="9">
        <f t="shared" ref="Z160:Z176" si="35">M160+Q160-V160</f>
        <v>11490.06</v>
      </c>
      <c r="AA160" s="9">
        <f t="shared" ref="AA160:AA176" si="36">N160+R160-W160</f>
        <v>0</v>
      </c>
      <c r="AB160" s="9">
        <f t="shared" ref="AB160:AB176" si="37">O160+S160-X160</f>
        <v>84421</v>
      </c>
    </row>
    <row r="161" spans="1:28" s="15" customFormat="1" x14ac:dyDescent="0.25">
      <c r="A161" s="17">
        <v>3</v>
      </c>
      <c r="B161" s="17" t="s">
        <v>575</v>
      </c>
      <c r="C161" s="17" t="s">
        <v>571</v>
      </c>
      <c r="D161" s="17" t="s">
        <v>578</v>
      </c>
      <c r="E161" s="17" t="s">
        <v>579</v>
      </c>
      <c r="F161" s="17" t="s">
        <v>35</v>
      </c>
      <c r="G161" s="17" t="s">
        <v>41</v>
      </c>
      <c r="H161" s="17">
        <v>48075</v>
      </c>
      <c r="I161" s="17">
        <v>47520</v>
      </c>
      <c r="J161" s="17">
        <v>1665</v>
      </c>
      <c r="K161" s="17" t="s">
        <v>37</v>
      </c>
      <c r="L161" s="18">
        <v>324184.82</v>
      </c>
      <c r="M161" s="18">
        <v>12721.3</v>
      </c>
      <c r="N161" s="18">
        <v>2697.06</v>
      </c>
      <c r="O161" s="18">
        <v>339603.18</v>
      </c>
      <c r="P161" s="18">
        <v>8740.9</v>
      </c>
      <c r="Q161" s="18">
        <v>3337.16</v>
      </c>
      <c r="R161" s="18">
        <v>741.76</v>
      </c>
      <c r="S161" s="18">
        <v>12819.82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9">
        <f t="shared" si="34"/>
        <v>332925.72000000003</v>
      </c>
      <c r="Z161" s="9">
        <f t="shared" si="35"/>
        <v>16058.46</v>
      </c>
      <c r="AA161" s="9">
        <f t="shared" si="36"/>
        <v>3438.8199999999997</v>
      </c>
      <c r="AB161" s="9">
        <f t="shared" si="37"/>
        <v>352423</v>
      </c>
    </row>
    <row r="162" spans="1:28" s="15" customFormat="1" x14ac:dyDescent="0.25">
      <c r="A162" s="17">
        <v>4</v>
      </c>
      <c r="B162" s="17" t="s">
        <v>580</v>
      </c>
      <c r="C162" s="17" t="s">
        <v>571</v>
      </c>
      <c r="D162" s="17" t="s">
        <v>581</v>
      </c>
      <c r="E162" s="17" t="s">
        <v>582</v>
      </c>
      <c r="F162" s="17" t="s">
        <v>35</v>
      </c>
      <c r="G162" s="17" t="s">
        <v>41</v>
      </c>
      <c r="H162" s="17">
        <v>59717</v>
      </c>
      <c r="I162" s="17">
        <v>59715</v>
      </c>
      <c r="J162" s="17">
        <v>2</v>
      </c>
      <c r="K162" s="17" t="s">
        <v>37</v>
      </c>
      <c r="L162" s="18">
        <v>39317.67</v>
      </c>
      <c r="M162" s="18">
        <v>9727.86</v>
      </c>
      <c r="N162" s="18">
        <v>1684.42</v>
      </c>
      <c r="O162" s="18">
        <v>50729.95</v>
      </c>
      <c r="P162" s="18">
        <v>484.87</v>
      </c>
      <c r="Q162" s="18">
        <v>421.29</v>
      </c>
      <c r="R162" s="18">
        <v>0.89</v>
      </c>
      <c r="S162" s="18">
        <v>907.05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9">
        <f t="shared" si="34"/>
        <v>39802.54</v>
      </c>
      <c r="Z162" s="9">
        <f t="shared" si="35"/>
        <v>10149.150000000001</v>
      </c>
      <c r="AA162" s="9">
        <f t="shared" si="36"/>
        <v>1685.3100000000002</v>
      </c>
      <c r="AB162" s="9">
        <f t="shared" si="37"/>
        <v>51637</v>
      </c>
    </row>
    <row r="163" spans="1:28" s="15" customFormat="1" x14ac:dyDescent="0.25">
      <c r="A163" s="17">
        <v>5</v>
      </c>
      <c r="B163" s="17" t="s">
        <v>580</v>
      </c>
      <c r="C163" s="17" t="s">
        <v>571</v>
      </c>
      <c r="D163" s="17" t="s">
        <v>583</v>
      </c>
      <c r="E163" s="17" t="s">
        <v>584</v>
      </c>
      <c r="F163" s="17" t="s">
        <v>35</v>
      </c>
      <c r="G163" s="17" t="s">
        <v>45</v>
      </c>
      <c r="H163" s="17">
        <v>70750</v>
      </c>
      <c r="I163" s="17">
        <v>70750</v>
      </c>
      <c r="J163" s="17">
        <v>0</v>
      </c>
      <c r="K163" s="17" t="s">
        <v>59</v>
      </c>
      <c r="L163" s="18">
        <v>28471.82</v>
      </c>
      <c r="M163" s="18">
        <v>5744.22</v>
      </c>
      <c r="N163" s="18">
        <v>0</v>
      </c>
      <c r="O163" s="18">
        <v>34216.04</v>
      </c>
      <c r="P163" s="18">
        <v>736.19</v>
      </c>
      <c r="Q163" s="18">
        <v>290.77</v>
      </c>
      <c r="R163" s="18">
        <v>0</v>
      </c>
      <c r="S163" s="18">
        <v>1026.96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9">
        <f t="shared" si="34"/>
        <v>29208.01</v>
      </c>
      <c r="Z163" s="9">
        <f t="shared" si="35"/>
        <v>6034.99</v>
      </c>
      <c r="AA163" s="9">
        <f t="shared" si="36"/>
        <v>0</v>
      </c>
      <c r="AB163" s="9">
        <f t="shared" si="37"/>
        <v>35243</v>
      </c>
    </row>
    <row r="164" spans="1:28" s="15" customFormat="1" x14ac:dyDescent="0.25">
      <c r="A164" s="17">
        <v>6</v>
      </c>
      <c r="B164" s="17" t="s">
        <v>585</v>
      </c>
      <c r="C164" s="17" t="s">
        <v>571</v>
      </c>
      <c r="D164" s="17" t="s">
        <v>586</v>
      </c>
      <c r="E164" s="17" t="s">
        <v>587</v>
      </c>
      <c r="F164" s="17" t="s">
        <v>35</v>
      </c>
      <c r="G164" s="17" t="s">
        <v>41</v>
      </c>
      <c r="H164" s="17">
        <v>33416</v>
      </c>
      <c r="I164" s="17">
        <v>28571</v>
      </c>
      <c r="J164" s="17">
        <v>4845</v>
      </c>
      <c r="K164" s="17" t="s">
        <v>37</v>
      </c>
      <c r="L164" s="18">
        <v>221394.07</v>
      </c>
      <c r="M164" s="18">
        <v>8292.5</v>
      </c>
      <c r="N164" s="18">
        <v>2991.08</v>
      </c>
      <c r="O164" s="18">
        <v>232677.65</v>
      </c>
      <c r="P164" s="18">
        <v>24481.57</v>
      </c>
      <c r="Q164" s="18">
        <v>2316.33</v>
      </c>
      <c r="R164" s="18">
        <v>2158.4499999999998</v>
      </c>
      <c r="S164" s="18">
        <v>28956.35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9">
        <f t="shared" si="34"/>
        <v>245875.64</v>
      </c>
      <c r="Z164" s="9">
        <f t="shared" si="35"/>
        <v>10608.83</v>
      </c>
      <c r="AA164" s="9">
        <f t="shared" si="36"/>
        <v>5149.53</v>
      </c>
      <c r="AB164" s="9">
        <f t="shared" si="37"/>
        <v>261634</v>
      </c>
    </row>
    <row r="165" spans="1:28" s="15" customFormat="1" x14ac:dyDescent="0.25">
      <c r="A165" s="17">
        <v>7</v>
      </c>
      <c r="B165" s="17" t="s">
        <v>317</v>
      </c>
      <c r="C165" s="17" t="s">
        <v>571</v>
      </c>
      <c r="D165" s="17" t="s">
        <v>588</v>
      </c>
      <c r="E165" s="17" t="s">
        <v>589</v>
      </c>
      <c r="F165" s="17" t="s">
        <v>35</v>
      </c>
      <c r="G165" s="17" t="s">
        <v>590</v>
      </c>
      <c r="H165" s="17">
        <v>19539</v>
      </c>
      <c r="I165" s="17">
        <v>17963</v>
      </c>
      <c r="J165" s="17">
        <v>1576</v>
      </c>
      <c r="K165" s="17" t="s">
        <v>37</v>
      </c>
      <c r="L165" s="18">
        <v>200098.84</v>
      </c>
      <c r="M165" s="18">
        <v>7601.72</v>
      </c>
      <c r="N165" s="18">
        <v>2186.52</v>
      </c>
      <c r="O165" s="18">
        <v>209887.08</v>
      </c>
      <c r="P165" s="18">
        <v>8181.64</v>
      </c>
      <c r="Q165" s="18">
        <v>2052.17</v>
      </c>
      <c r="R165" s="18">
        <v>702.11</v>
      </c>
      <c r="S165" s="18">
        <v>10935.92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9">
        <f t="shared" si="34"/>
        <v>208280.48</v>
      </c>
      <c r="Z165" s="9">
        <f t="shared" si="35"/>
        <v>9653.89</v>
      </c>
      <c r="AA165" s="9">
        <f t="shared" si="36"/>
        <v>2888.63</v>
      </c>
      <c r="AB165" s="9">
        <f t="shared" si="37"/>
        <v>220823</v>
      </c>
    </row>
    <row r="166" spans="1:28" s="15" customFormat="1" x14ac:dyDescent="0.25">
      <c r="A166" s="17">
        <v>8</v>
      </c>
      <c r="B166" s="17" t="s">
        <v>570</v>
      </c>
      <c r="C166" s="17" t="s">
        <v>571</v>
      </c>
      <c r="D166" s="17" t="s">
        <v>591</v>
      </c>
      <c r="E166" s="17" t="s">
        <v>592</v>
      </c>
      <c r="F166" s="17" t="s">
        <v>35</v>
      </c>
      <c r="G166" s="17" t="s">
        <v>41</v>
      </c>
      <c r="H166" s="17">
        <v>62151</v>
      </c>
      <c r="I166" s="17">
        <v>61553</v>
      </c>
      <c r="J166" s="17">
        <v>1794</v>
      </c>
      <c r="K166" s="17" t="s">
        <v>37</v>
      </c>
      <c r="L166" s="18">
        <v>395321.03</v>
      </c>
      <c r="M166" s="18">
        <v>15174.96</v>
      </c>
      <c r="N166" s="18">
        <v>3559.09</v>
      </c>
      <c r="O166" s="18">
        <v>414055.08</v>
      </c>
      <c r="P166" s="18">
        <v>9640.14</v>
      </c>
      <c r="Q166" s="18">
        <v>4070.55</v>
      </c>
      <c r="R166" s="18">
        <v>799.23</v>
      </c>
      <c r="S166" s="18">
        <v>14509.92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9">
        <f t="shared" si="34"/>
        <v>404961.17000000004</v>
      </c>
      <c r="Z166" s="9">
        <f t="shared" si="35"/>
        <v>19245.509999999998</v>
      </c>
      <c r="AA166" s="9">
        <f t="shared" si="36"/>
        <v>4358.32</v>
      </c>
      <c r="AB166" s="9">
        <f t="shared" si="37"/>
        <v>428565</v>
      </c>
    </row>
    <row r="167" spans="1:28" s="15" customFormat="1" x14ac:dyDescent="0.25">
      <c r="A167" s="17">
        <v>9</v>
      </c>
      <c r="B167" s="17" t="s">
        <v>580</v>
      </c>
      <c r="C167" s="17" t="s">
        <v>571</v>
      </c>
      <c r="D167" s="17" t="s">
        <v>593</v>
      </c>
      <c r="E167" s="17" t="s">
        <v>594</v>
      </c>
      <c r="F167" s="17" t="s">
        <v>35</v>
      </c>
      <c r="G167" s="17" t="s">
        <v>590</v>
      </c>
      <c r="H167" s="17">
        <v>56364</v>
      </c>
      <c r="I167" s="17">
        <v>54044</v>
      </c>
      <c r="J167" s="17">
        <v>2320</v>
      </c>
      <c r="K167" s="17" t="s">
        <v>37</v>
      </c>
      <c r="L167" s="18">
        <v>250517.47</v>
      </c>
      <c r="M167" s="18">
        <v>9142.5400000000009</v>
      </c>
      <c r="N167" s="18">
        <v>3666.03</v>
      </c>
      <c r="O167" s="18">
        <v>263326.03999999998</v>
      </c>
      <c r="P167" s="18">
        <v>11958.52</v>
      </c>
      <c r="Q167" s="18">
        <v>2568.88</v>
      </c>
      <c r="R167" s="18">
        <v>1033.56</v>
      </c>
      <c r="S167" s="18">
        <v>15560.96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9">
        <f t="shared" si="34"/>
        <v>262475.99</v>
      </c>
      <c r="Z167" s="9">
        <f t="shared" si="35"/>
        <v>11711.420000000002</v>
      </c>
      <c r="AA167" s="9">
        <f t="shared" si="36"/>
        <v>4699.59</v>
      </c>
      <c r="AB167" s="9">
        <f t="shared" si="37"/>
        <v>278887</v>
      </c>
    </row>
    <row r="168" spans="1:28" s="15" customFormat="1" x14ac:dyDescent="0.25">
      <c r="A168" s="17">
        <v>10</v>
      </c>
      <c r="B168" s="17" t="s">
        <v>585</v>
      </c>
      <c r="C168" s="17" t="s">
        <v>571</v>
      </c>
      <c r="D168" s="17" t="s">
        <v>595</v>
      </c>
      <c r="E168" s="17" t="s">
        <v>596</v>
      </c>
      <c r="F168" s="17" t="s">
        <v>35</v>
      </c>
      <c r="G168" s="17" t="s">
        <v>45</v>
      </c>
      <c r="H168" s="17">
        <v>69151</v>
      </c>
      <c r="I168" s="17">
        <v>68665</v>
      </c>
      <c r="J168" s="17">
        <v>972</v>
      </c>
      <c r="K168" s="17" t="s">
        <v>37</v>
      </c>
      <c r="L168" s="18">
        <v>193079.08</v>
      </c>
      <c r="M168" s="18">
        <v>7833.88</v>
      </c>
      <c r="N168" s="18">
        <v>378.68</v>
      </c>
      <c r="O168" s="18">
        <v>201291.64</v>
      </c>
      <c r="P168" s="18">
        <v>5547.21</v>
      </c>
      <c r="Q168" s="18">
        <v>1995.12</v>
      </c>
      <c r="R168" s="18">
        <v>433.03</v>
      </c>
      <c r="S168" s="18">
        <v>7975.36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9">
        <f t="shared" si="34"/>
        <v>198626.28999999998</v>
      </c>
      <c r="Z168" s="9">
        <f t="shared" si="35"/>
        <v>9829</v>
      </c>
      <c r="AA168" s="9">
        <f t="shared" si="36"/>
        <v>811.71</v>
      </c>
      <c r="AB168" s="9">
        <f t="shared" si="37"/>
        <v>209267</v>
      </c>
    </row>
    <row r="169" spans="1:28" s="15" customFormat="1" x14ac:dyDescent="0.25">
      <c r="A169" s="17">
        <v>11</v>
      </c>
      <c r="B169" s="17" t="s">
        <v>585</v>
      </c>
      <c r="C169" s="17" t="s">
        <v>571</v>
      </c>
      <c r="D169" s="17" t="s">
        <v>597</v>
      </c>
      <c r="E169" s="17" t="s">
        <v>598</v>
      </c>
      <c r="F169" s="17" t="s">
        <v>35</v>
      </c>
      <c r="G169" s="17" t="s">
        <v>215</v>
      </c>
      <c r="H169" s="17">
        <v>1105</v>
      </c>
      <c r="I169" s="17">
        <v>657</v>
      </c>
      <c r="J169" s="17">
        <v>448</v>
      </c>
      <c r="K169" s="17" t="s">
        <v>37</v>
      </c>
      <c r="L169" s="18">
        <v>53494.53</v>
      </c>
      <c r="M169" s="18">
        <v>12586.93</v>
      </c>
      <c r="N169" s="18">
        <v>1741.49</v>
      </c>
      <c r="O169" s="18">
        <v>67822.95</v>
      </c>
      <c r="P169" s="18">
        <v>2716.02</v>
      </c>
      <c r="Q169" s="18">
        <v>568.45000000000005</v>
      </c>
      <c r="R169" s="18">
        <v>199.58</v>
      </c>
      <c r="S169" s="18">
        <v>3484.05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9">
        <f t="shared" si="34"/>
        <v>56210.549999999996</v>
      </c>
      <c r="Z169" s="9">
        <f t="shared" si="35"/>
        <v>13155.380000000001</v>
      </c>
      <c r="AA169" s="9">
        <f t="shared" si="36"/>
        <v>1941.07</v>
      </c>
      <c r="AB169" s="9">
        <f t="shared" si="37"/>
        <v>71307</v>
      </c>
    </row>
    <row r="170" spans="1:28" s="15" customFormat="1" x14ac:dyDescent="0.25">
      <c r="A170" s="17">
        <v>12</v>
      </c>
      <c r="B170" s="17" t="s">
        <v>570</v>
      </c>
      <c r="C170" s="17" t="s">
        <v>571</v>
      </c>
      <c r="D170" s="17" t="s">
        <v>599</v>
      </c>
      <c r="E170" s="17" t="s">
        <v>600</v>
      </c>
      <c r="F170" s="17" t="s">
        <v>35</v>
      </c>
      <c r="G170" s="17" t="s">
        <v>218</v>
      </c>
      <c r="H170" s="17">
        <v>17679</v>
      </c>
      <c r="I170" s="17">
        <v>17152</v>
      </c>
      <c r="J170" s="17">
        <v>1581</v>
      </c>
      <c r="K170" s="17" t="s">
        <v>37</v>
      </c>
      <c r="L170" s="18">
        <v>199037.86</v>
      </c>
      <c r="M170" s="18">
        <v>7347.21</v>
      </c>
      <c r="N170" s="18">
        <v>2746.51</v>
      </c>
      <c r="O170" s="18">
        <v>209131.58</v>
      </c>
      <c r="P170" s="18">
        <v>8324.2800000000007</v>
      </c>
      <c r="Q170" s="18">
        <v>2039.8</v>
      </c>
      <c r="R170" s="18">
        <v>704.34</v>
      </c>
      <c r="S170" s="18">
        <v>11068.42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9">
        <f t="shared" si="34"/>
        <v>207362.13999999998</v>
      </c>
      <c r="Z170" s="9">
        <f t="shared" si="35"/>
        <v>9387.01</v>
      </c>
      <c r="AA170" s="9">
        <f t="shared" si="36"/>
        <v>3450.8500000000004</v>
      </c>
      <c r="AB170" s="9">
        <f t="shared" si="37"/>
        <v>220200</v>
      </c>
    </row>
    <row r="171" spans="1:28" s="15" customFormat="1" x14ac:dyDescent="0.25">
      <c r="A171" s="17">
        <v>13</v>
      </c>
      <c r="B171" s="17" t="s">
        <v>570</v>
      </c>
      <c r="C171" s="17" t="s">
        <v>571</v>
      </c>
      <c r="D171" s="17" t="s">
        <v>601</v>
      </c>
      <c r="E171" s="17" t="s">
        <v>602</v>
      </c>
      <c r="F171" s="17" t="s">
        <v>35</v>
      </c>
      <c r="G171" s="17" t="s">
        <v>114</v>
      </c>
      <c r="H171" s="17">
        <v>705</v>
      </c>
      <c r="I171" s="17">
        <v>696</v>
      </c>
      <c r="J171" s="17">
        <v>9</v>
      </c>
      <c r="K171" s="17" t="s">
        <v>37</v>
      </c>
      <c r="L171" s="18">
        <v>6288.74</v>
      </c>
      <c r="M171" s="18">
        <v>453.66</v>
      </c>
      <c r="N171" s="18">
        <v>60.6</v>
      </c>
      <c r="O171" s="18">
        <v>6803</v>
      </c>
      <c r="P171" s="18">
        <v>614.22</v>
      </c>
      <c r="Q171" s="18">
        <v>62.77</v>
      </c>
      <c r="R171" s="18">
        <v>4.01</v>
      </c>
      <c r="S171" s="18">
        <v>681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9">
        <f t="shared" si="34"/>
        <v>6902.96</v>
      </c>
      <c r="Z171" s="9">
        <f t="shared" si="35"/>
        <v>516.43000000000006</v>
      </c>
      <c r="AA171" s="9">
        <f t="shared" si="36"/>
        <v>64.61</v>
      </c>
      <c r="AB171" s="9">
        <f t="shared" si="37"/>
        <v>7484</v>
      </c>
    </row>
    <row r="172" spans="1:28" s="15" customFormat="1" x14ac:dyDescent="0.25">
      <c r="A172" s="17">
        <v>14</v>
      </c>
      <c r="B172" s="17" t="s">
        <v>585</v>
      </c>
      <c r="C172" s="17" t="s">
        <v>571</v>
      </c>
      <c r="D172" s="17" t="s">
        <v>603</v>
      </c>
      <c r="E172" s="17" t="s">
        <v>604</v>
      </c>
      <c r="F172" s="17" t="s">
        <v>35</v>
      </c>
      <c r="G172" s="17" t="s">
        <v>264</v>
      </c>
      <c r="H172" s="17">
        <v>67254</v>
      </c>
      <c r="I172" s="17">
        <v>63100</v>
      </c>
      <c r="J172" s="17">
        <v>4154</v>
      </c>
      <c r="K172" s="17" t="s">
        <v>37</v>
      </c>
      <c r="L172" s="18">
        <v>223232.44</v>
      </c>
      <c r="M172" s="18">
        <v>8523.67</v>
      </c>
      <c r="N172" s="18">
        <v>2404.37</v>
      </c>
      <c r="O172" s="18">
        <v>234160.48</v>
      </c>
      <c r="P172" s="18">
        <v>21274.66</v>
      </c>
      <c r="Q172" s="18">
        <v>2328.25</v>
      </c>
      <c r="R172" s="18">
        <v>1850.61</v>
      </c>
      <c r="S172" s="18">
        <v>25453.52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9">
        <f t="shared" si="34"/>
        <v>244507.1</v>
      </c>
      <c r="Z172" s="9">
        <f t="shared" si="35"/>
        <v>10851.92</v>
      </c>
      <c r="AA172" s="9">
        <f t="shared" si="36"/>
        <v>4254.9799999999996</v>
      </c>
      <c r="AB172" s="9">
        <f t="shared" si="37"/>
        <v>259614</v>
      </c>
    </row>
    <row r="173" spans="1:28" s="15" customFormat="1" x14ac:dyDescent="0.25">
      <c r="A173" s="17">
        <v>15</v>
      </c>
      <c r="B173" s="17" t="s">
        <v>605</v>
      </c>
      <c r="C173" s="17" t="s">
        <v>571</v>
      </c>
      <c r="D173" s="17" t="s">
        <v>606</v>
      </c>
      <c r="E173" s="17" t="s">
        <v>607</v>
      </c>
      <c r="F173" s="17" t="s">
        <v>35</v>
      </c>
      <c r="G173" s="17" t="s">
        <v>264</v>
      </c>
      <c r="H173" s="17">
        <v>20250</v>
      </c>
      <c r="I173" s="17">
        <v>19957</v>
      </c>
      <c r="J173" s="17">
        <v>293</v>
      </c>
      <c r="K173" s="17" t="s">
        <v>37</v>
      </c>
      <c r="L173" s="18">
        <v>119287.41</v>
      </c>
      <c r="M173" s="18">
        <v>13464.71</v>
      </c>
      <c r="N173" s="18">
        <v>1069.6500000000001</v>
      </c>
      <c r="O173" s="18">
        <v>133821.76999999999</v>
      </c>
      <c r="P173" s="18">
        <v>2163.3000000000002</v>
      </c>
      <c r="Q173" s="18">
        <v>1220.4000000000001</v>
      </c>
      <c r="R173" s="18">
        <v>130.53</v>
      </c>
      <c r="S173" s="18">
        <v>3514.23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9">
        <f t="shared" si="34"/>
        <v>121450.71</v>
      </c>
      <c r="Z173" s="9">
        <f t="shared" si="35"/>
        <v>14685.109999999999</v>
      </c>
      <c r="AA173" s="9">
        <f t="shared" si="36"/>
        <v>1200.18</v>
      </c>
      <c r="AB173" s="9">
        <f t="shared" si="37"/>
        <v>137336</v>
      </c>
    </row>
    <row r="174" spans="1:28" s="15" customFormat="1" x14ac:dyDescent="0.25">
      <c r="A174" s="17">
        <v>16</v>
      </c>
      <c r="B174" s="17" t="s">
        <v>570</v>
      </c>
      <c r="C174" s="17" t="s">
        <v>571</v>
      </c>
      <c r="D174" s="17" t="s">
        <v>608</v>
      </c>
      <c r="E174" s="17" t="s">
        <v>609</v>
      </c>
      <c r="F174" s="17" t="s">
        <v>35</v>
      </c>
      <c r="G174" s="17" t="s">
        <v>610</v>
      </c>
      <c r="H174" s="17">
        <v>500</v>
      </c>
      <c r="I174" s="17">
        <v>500</v>
      </c>
      <c r="J174" s="17">
        <v>0</v>
      </c>
      <c r="K174" s="17" t="s">
        <v>59</v>
      </c>
      <c r="L174" s="18">
        <v>29317.279999999999</v>
      </c>
      <c r="M174" s="18">
        <v>6218.82</v>
      </c>
      <c r="N174" s="18">
        <v>198.94</v>
      </c>
      <c r="O174" s="18">
        <v>35735.040000000001</v>
      </c>
      <c r="P174" s="18">
        <v>736.4</v>
      </c>
      <c r="Q174" s="18">
        <v>301.56</v>
      </c>
      <c r="R174" s="18">
        <v>0</v>
      </c>
      <c r="S174" s="18">
        <v>1037.96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9">
        <f t="shared" si="34"/>
        <v>30053.68</v>
      </c>
      <c r="Z174" s="9">
        <f t="shared" si="35"/>
        <v>6520.38</v>
      </c>
      <c r="AA174" s="9">
        <f t="shared" si="36"/>
        <v>198.94</v>
      </c>
      <c r="AB174" s="9">
        <f t="shared" si="37"/>
        <v>36773</v>
      </c>
    </row>
    <row r="175" spans="1:28" s="15" customFormat="1" x14ac:dyDescent="0.25">
      <c r="A175" s="17">
        <v>17</v>
      </c>
      <c r="B175" s="17" t="s">
        <v>613</v>
      </c>
      <c r="C175" s="17" t="s">
        <v>571</v>
      </c>
      <c r="D175" s="17" t="s">
        <v>614</v>
      </c>
      <c r="E175" s="17" t="s">
        <v>615</v>
      </c>
      <c r="F175" s="17" t="s">
        <v>35</v>
      </c>
      <c r="G175" s="17" t="s">
        <v>616</v>
      </c>
      <c r="H175" s="17">
        <v>239</v>
      </c>
      <c r="I175" s="17">
        <v>239</v>
      </c>
      <c r="J175" s="17">
        <v>0</v>
      </c>
      <c r="K175" s="17" t="s">
        <v>59</v>
      </c>
      <c r="L175" s="18">
        <v>7559.4</v>
      </c>
      <c r="M175" s="18">
        <v>646.88</v>
      </c>
      <c r="N175" s="18">
        <v>100.72</v>
      </c>
      <c r="O175" s="18">
        <v>8307</v>
      </c>
      <c r="P175" s="18">
        <v>379.62</v>
      </c>
      <c r="Q175" s="18">
        <v>77.38</v>
      </c>
      <c r="R175" s="18">
        <v>0</v>
      </c>
      <c r="S175" s="18">
        <v>457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9">
        <f t="shared" si="34"/>
        <v>7939.0199999999995</v>
      </c>
      <c r="Z175" s="9">
        <f t="shared" si="35"/>
        <v>724.26</v>
      </c>
      <c r="AA175" s="9">
        <f t="shared" si="36"/>
        <v>100.72</v>
      </c>
      <c r="AB175" s="9">
        <f t="shared" si="37"/>
        <v>8764</v>
      </c>
    </row>
    <row r="176" spans="1:28" s="15" customFormat="1" x14ac:dyDescent="0.25">
      <c r="A176" s="17">
        <v>18</v>
      </c>
      <c r="B176" s="17" t="s">
        <v>617</v>
      </c>
      <c r="C176" s="17" t="s">
        <v>571</v>
      </c>
      <c r="D176" s="17" t="s">
        <v>618</v>
      </c>
      <c r="E176" s="17" t="s">
        <v>619</v>
      </c>
      <c r="F176" s="17" t="s">
        <v>35</v>
      </c>
      <c r="G176" s="17" t="s">
        <v>616</v>
      </c>
      <c r="H176" s="17">
        <v>20038</v>
      </c>
      <c r="I176" s="17">
        <v>17148</v>
      </c>
      <c r="J176" s="17">
        <v>2890</v>
      </c>
      <c r="K176" s="17" t="s">
        <v>37</v>
      </c>
      <c r="L176" s="18">
        <v>227050.43</v>
      </c>
      <c r="M176" s="18">
        <v>10662.22</v>
      </c>
      <c r="N176" s="18">
        <v>4181.47</v>
      </c>
      <c r="O176" s="18">
        <v>241894.12</v>
      </c>
      <c r="P176" s="18">
        <v>15018.09</v>
      </c>
      <c r="Q176" s="18">
        <v>2323.3000000000002</v>
      </c>
      <c r="R176" s="18">
        <v>1287.49</v>
      </c>
      <c r="S176" s="18">
        <v>18628.88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9">
        <f t="shared" si="34"/>
        <v>242068.52</v>
      </c>
      <c r="Z176" s="9">
        <f t="shared" si="35"/>
        <v>12985.52</v>
      </c>
      <c r="AA176" s="9">
        <f t="shared" si="36"/>
        <v>5468.96</v>
      </c>
      <c r="AB176" s="9">
        <f t="shared" si="37"/>
        <v>260523</v>
      </c>
    </row>
    <row r="177" spans="1:28" s="22" customFormat="1" x14ac:dyDescent="0.25">
      <c r="A177" s="19"/>
      <c r="B177" s="19"/>
      <c r="C177" s="10" t="s">
        <v>71</v>
      </c>
      <c r="D177" s="19"/>
      <c r="E177" s="19"/>
      <c r="F177" s="19"/>
      <c r="G177" s="19"/>
      <c r="H177" s="19"/>
      <c r="I177" s="19"/>
      <c r="J177" s="19">
        <f>SUM(J159:J176)</f>
        <v>30952</v>
      </c>
      <c r="K177" s="19"/>
      <c r="L177" s="19">
        <f t="shared" ref="L177:AB177" si="38">SUM(L159:L176)</f>
        <v>2836425.8700000006</v>
      </c>
      <c r="M177" s="19">
        <f t="shared" si="38"/>
        <v>156066.51</v>
      </c>
      <c r="N177" s="19">
        <f t="shared" si="38"/>
        <v>32422.490000000005</v>
      </c>
      <c r="O177" s="19">
        <f t="shared" si="38"/>
        <v>3024914.8700000006</v>
      </c>
      <c r="P177" s="19">
        <f t="shared" si="38"/>
        <v>163827.12</v>
      </c>
      <c r="Q177" s="19">
        <f t="shared" si="38"/>
        <v>29290.880000000005</v>
      </c>
      <c r="R177" s="19">
        <f t="shared" si="38"/>
        <v>13789.130000000001</v>
      </c>
      <c r="S177" s="19">
        <f t="shared" si="38"/>
        <v>206907.12999999998</v>
      </c>
      <c r="T177" s="19">
        <f t="shared" si="38"/>
        <v>0</v>
      </c>
      <c r="U177" s="19">
        <f t="shared" si="38"/>
        <v>0</v>
      </c>
      <c r="V177" s="19">
        <f t="shared" si="38"/>
        <v>0</v>
      </c>
      <c r="W177" s="19">
        <f t="shared" si="38"/>
        <v>0</v>
      </c>
      <c r="X177" s="19">
        <f t="shared" si="38"/>
        <v>0</v>
      </c>
      <c r="Y177" s="19">
        <f t="shared" si="38"/>
        <v>3000252.9900000007</v>
      </c>
      <c r="Z177" s="19">
        <f t="shared" si="38"/>
        <v>185357.38999999998</v>
      </c>
      <c r="AA177" s="19">
        <f t="shared" si="38"/>
        <v>46211.619999999995</v>
      </c>
      <c r="AB177" s="19">
        <f t="shared" si="38"/>
        <v>3231822</v>
      </c>
    </row>
    <row r="178" spans="1:28" s="15" customFormat="1" x14ac:dyDescent="0.25">
      <c r="A178" s="17">
        <v>1</v>
      </c>
      <c r="B178" s="17" t="s">
        <v>585</v>
      </c>
      <c r="C178" s="17" t="s">
        <v>571</v>
      </c>
      <c r="D178" s="17" t="s">
        <v>620</v>
      </c>
      <c r="E178" s="17" t="s">
        <v>621</v>
      </c>
      <c r="F178" s="17" t="s">
        <v>75</v>
      </c>
      <c r="G178" s="17" t="s">
        <v>76</v>
      </c>
      <c r="H178" s="17">
        <v>11480</v>
      </c>
      <c r="I178" s="17">
        <v>11335</v>
      </c>
      <c r="J178" s="17">
        <v>145</v>
      </c>
      <c r="K178" s="17" t="s">
        <v>37</v>
      </c>
      <c r="L178" s="18">
        <v>54278.8</v>
      </c>
      <c r="M178" s="18">
        <v>9717.76</v>
      </c>
      <c r="N178" s="18">
        <v>4126.3999999999996</v>
      </c>
      <c r="O178" s="18">
        <v>68122.960000000006</v>
      </c>
      <c r="P178" s="18">
        <v>1176.9000000000001</v>
      </c>
      <c r="Q178" s="18">
        <v>595.01</v>
      </c>
      <c r="R178" s="18">
        <v>86.13</v>
      </c>
      <c r="S178" s="18">
        <v>1858.04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9">
        <f t="shared" ref="Y178:Y195" si="39">L178+P178-U178</f>
        <v>55455.700000000004</v>
      </c>
      <c r="Z178" s="9">
        <f t="shared" ref="Z178:Z195" si="40">M178+Q178-V178</f>
        <v>10312.77</v>
      </c>
      <c r="AA178" s="9">
        <f t="shared" ref="AA178:AA195" si="41">N178+R178-W178</f>
        <v>4212.53</v>
      </c>
      <c r="AB178" s="9">
        <f t="shared" ref="AB178:AB195" si="42">O178+S178-X178</f>
        <v>69981</v>
      </c>
    </row>
    <row r="179" spans="1:28" s="15" customFormat="1" x14ac:dyDescent="0.25">
      <c r="A179" s="17">
        <v>2</v>
      </c>
      <c r="B179" s="17" t="s">
        <v>585</v>
      </c>
      <c r="C179" s="17" t="s">
        <v>571</v>
      </c>
      <c r="D179" s="17" t="s">
        <v>622</v>
      </c>
      <c r="E179" s="17" t="s">
        <v>623</v>
      </c>
      <c r="F179" s="17" t="s">
        <v>75</v>
      </c>
      <c r="G179" s="17" t="s">
        <v>76</v>
      </c>
      <c r="H179" s="17">
        <v>2472</v>
      </c>
      <c r="I179" s="17">
        <v>2338</v>
      </c>
      <c r="J179" s="17">
        <v>134</v>
      </c>
      <c r="K179" s="17" t="s">
        <v>37</v>
      </c>
      <c r="L179" s="18">
        <v>35201.599999999999</v>
      </c>
      <c r="M179" s="18">
        <v>7439.97</v>
      </c>
      <c r="N179" s="18">
        <v>2311.44</v>
      </c>
      <c r="O179" s="18">
        <v>44953.01</v>
      </c>
      <c r="P179" s="18">
        <v>1159.21</v>
      </c>
      <c r="Q179" s="18">
        <v>381.18</v>
      </c>
      <c r="R179" s="18">
        <v>79.599999999999994</v>
      </c>
      <c r="S179" s="18">
        <v>1619.99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9">
        <f t="shared" si="39"/>
        <v>36360.81</v>
      </c>
      <c r="Z179" s="9">
        <f t="shared" si="40"/>
        <v>7821.1500000000005</v>
      </c>
      <c r="AA179" s="9">
        <f t="shared" si="41"/>
        <v>2391.04</v>
      </c>
      <c r="AB179" s="9">
        <f t="shared" si="42"/>
        <v>46573</v>
      </c>
    </row>
    <row r="180" spans="1:28" s="15" customFormat="1" x14ac:dyDescent="0.25">
      <c r="A180" s="17">
        <v>3</v>
      </c>
      <c r="B180" s="17" t="s">
        <v>605</v>
      </c>
      <c r="C180" s="17" t="s">
        <v>571</v>
      </c>
      <c r="D180" s="17" t="s">
        <v>624</v>
      </c>
      <c r="E180" s="17" t="s">
        <v>625</v>
      </c>
      <c r="F180" s="17" t="s">
        <v>75</v>
      </c>
      <c r="G180" s="17" t="s">
        <v>76</v>
      </c>
      <c r="H180" s="17">
        <v>6655</v>
      </c>
      <c r="I180" s="17">
        <v>6377</v>
      </c>
      <c r="J180" s="17">
        <v>278</v>
      </c>
      <c r="K180" s="17" t="s">
        <v>37</v>
      </c>
      <c r="L180" s="18">
        <v>85953.11</v>
      </c>
      <c r="M180" s="18">
        <v>21847.73</v>
      </c>
      <c r="N180" s="18">
        <v>1842.13</v>
      </c>
      <c r="O180" s="18">
        <v>109642.97</v>
      </c>
      <c r="P180" s="18">
        <v>2054.35</v>
      </c>
      <c r="Q180" s="18">
        <v>896.55</v>
      </c>
      <c r="R180" s="18">
        <v>165.13</v>
      </c>
      <c r="S180" s="18">
        <v>3116.03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9">
        <f t="shared" si="39"/>
        <v>88007.46</v>
      </c>
      <c r="Z180" s="9">
        <f t="shared" si="40"/>
        <v>22744.28</v>
      </c>
      <c r="AA180" s="9">
        <f t="shared" si="41"/>
        <v>2007.2600000000002</v>
      </c>
      <c r="AB180" s="9">
        <f t="shared" si="42"/>
        <v>112759</v>
      </c>
    </row>
    <row r="181" spans="1:28" s="15" customFormat="1" x14ac:dyDescent="0.25">
      <c r="A181" s="17">
        <v>4</v>
      </c>
      <c r="B181" s="17" t="s">
        <v>580</v>
      </c>
      <c r="C181" s="17" t="s">
        <v>571</v>
      </c>
      <c r="D181" s="17" t="s">
        <v>626</v>
      </c>
      <c r="E181" s="17" t="s">
        <v>627</v>
      </c>
      <c r="F181" s="17" t="s">
        <v>75</v>
      </c>
      <c r="G181" s="17" t="s">
        <v>76</v>
      </c>
      <c r="H181" s="17">
        <v>9713</v>
      </c>
      <c r="I181" s="17">
        <v>9619</v>
      </c>
      <c r="J181" s="17">
        <v>94</v>
      </c>
      <c r="K181" s="17" t="s">
        <v>37</v>
      </c>
      <c r="L181" s="18">
        <v>33198.480000000003</v>
      </c>
      <c r="M181" s="18">
        <v>6713.69</v>
      </c>
      <c r="N181" s="18">
        <v>2301.81</v>
      </c>
      <c r="O181" s="18">
        <v>42213.98</v>
      </c>
      <c r="P181" s="18">
        <v>840.7</v>
      </c>
      <c r="Q181" s="18">
        <v>362.48</v>
      </c>
      <c r="R181" s="18">
        <v>55.84</v>
      </c>
      <c r="S181" s="18">
        <v>1259.02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9">
        <f t="shared" si="39"/>
        <v>34039.18</v>
      </c>
      <c r="Z181" s="9">
        <f t="shared" si="40"/>
        <v>7076.17</v>
      </c>
      <c r="AA181" s="9">
        <f t="shared" si="41"/>
        <v>2357.65</v>
      </c>
      <c r="AB181" s="9">
        <f t="shared" si="42"/>
        <v>43473</v>
      </c>
    </row>
    <row r="182" spans="1:28" s="15" customFormat="1" x14ac:dyDescent="0.25">
      <c r="A182" s="17">
        <v>5</v>
      </c>
      <c r="B182" s="17" t="s">
        <v>575</v>
      </c>
      <c r="C182" s="17" t="s">
        <v>571</v>
      </c>
      <c r="D182" s="17" t="s">
        <v>628</v>
      </c>
      <c r="E182" s="17" t="s">
        <v>629</v>
      </c>
      <c r="F182" s="17" t="s">
        <v>75</v>
      </c>
      <c r="G182" s="17" t="s">
        <v>76</v>
      </c>
      <c r="H182" s="17">
        <v>5059</v>
      </c>
      <c r="I182" s="17">
        <v>4914</v>
      </c>
      <c r="J182" s="17">
        <v>145</v>
      </c>
      <c r="K182" s="17" t="s">
        <v>37</v>
      </c>
      <c r="L182" s="18">
        <v>37863.46</v>
      </c>
      <c r="M182" s="18">
        <v>7653.06</v>
      </c>
      <c r="N182" s="18">
        <v>2641.47</v>
      </c>
      <c r="O182" s="18">
        <v>48157.99</v>
      </c>
      <c r="P182" s="18">
        <v>1204.68</v>
      </c>
      <c r="Q182" s="18">
        <v>412.2</v>
      </c>
      <c r="R182" s="18">
        <v>86.13</v>
      </c>
      <c r="S182" s="18">
        <v>1703.01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9">
        <f t="shared" si="39"/>
        <v>39068.14</v>
      </c>
      <c r="Z182" s="9">
        <f t="shared" si="40"/>
        <v>8065.26</v>
      </c>
      <c r="AA182" s="9">
        <f t="shared" si="41"/>
        <v>2727.6</v>
      </c>
      <c r="AB182" s="9">
        <f t="shared" si="42"/>
        <v>49861</v>
      </c>
    </row>
    <row r="183" spans="1:28" s="15" customFormat="1" x14ac:dyDescent="0.25">
      <c r="A183" s="17">
        <v>6</v>
      </c>
      <c r="B183" s="17" t="s">
        <v>585</v>
      </c>
      <c r="C183" s="17" t="s">
        <v>571</v>
      </c>
      <c r="D183" s="17" t="s">
        <v>630</v>
      </c>
      <c r="E183" s="17" t="s">
        <v>631</v>
      </c>
      <c r="F183" s="17" t="s">
        <v>75</v>
      </c>
      <c r="G183" s="17" t="s">
        <v>76</v>
      </c>
      <c r="H183" s="17">
        <v>16255</v>
      </c>
      <c r="I183" s="17">
        <v>16169</v>
      </c>
      <c r="J183" s="17">
        <v>86</v>
      </c>
      <c r="K183" s="17" t="s">
        <v>37</v>
      </c>
      <c r="L183" s="18">
        <v>27263.38</v>
      </c>
      <c r="M183" s="18">
        <v>6342.39</v>
      </c>
      <c r="N183" s="18">
        <v>1863.19</v>
      </c>
      <c r="O183" s="18">
        <v>35468.959999999999</v>
      </c>
      <c r="P183" s="18">
        <v>760.21</v>
      </c>
      <c r="Q183" s="18">
        <v>296.75</v>
      </c>
      <c r="R183" s="18">
        <v>51.08</v>
      </c>
      <c r="S183" s="18">
        <v>1108.04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9">
        <f t="shared" si="39"/>
        <v>28023.59</v>
      </c>
      <c r="Z183" s="9">
        <f t="shared" si="40"/>
        <v>6639.14</v>
      </c>
      <c r="AA183" s="9">
        <f t="shared" si="41"/>
        <v>1914.27</v>
      </c>
      <c r="AB183" s="9">
        <f t="shared" si="42"/>
        <v>36577</v>
      </c>
    </row>
    <row r="184" spans="1:28" s="15" customFormat="1" x14ac:dyDescent="0.25">
      <c r="A184" s="17">
        <v>7</v>
      </c>
      <c r="B184" s="17" t="s">
        <v>580</v>
      </c>
      <c r="C184" s="17" t="s">
        <v>571</v>
      </c>
      <c r="D184" s="17" t="s">
        <v>632</v>
      </c>
      <c r="E184" s="17" t="s">
        <v>633</v>
      </c>
      <c r="F184" s="17" t="s">
        <v>75</v>
      </c>
      <c r="G184" s="17" t="s">
        <v>76</v>
      </c>
      <c r="H184" s="17">
        <v>6774</v>
      </c>
      <c r="I184" s="17">
        <v>6662</v>
      </c>
      <c r="J184" s="17">
        <v>112</v>
      </c>
      <c r="K184" s="17" t="s">
        <v>37</v>
      </c>
      <c r="L184" s="18">
        <v>45576.37</v>
      </c>
      <c r="M184" s="18">
        <v>9335.4</v>
      </c>
      <c r="N184" s="18">
        <v>3503.24</v>
      </c>
      <c r="O184" s="18">
        <v>58415.01</v>
      </c>
      <c r="P184" s="18">
        <v>931.7</v>
      </c>
      <c r="Q184" s="18">
        <v>501.76</v>
      </c>
      <c r="R184" s="18">
        <v>66.53</v>
      </c>
      <c r="S184" s="18">
        <v>1499.99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9">
        <f t="shared" si="39"/>
        <v>46508.07</v>
      </c>
      <c r="Z184" s="9">
        <f t="shared" si="40"/>
        <v>9837.16</v>
      </c>
      <c r="AA184" s="9">
        <f t="shared" si="41"/>
        <v>3569.77</v>
      </c>
      <c r="AB184" s="9">
        <f t="shared" si="42"/>
        <v>59915</v>
      </c>
    </row>
    <row r="185" spans="1:28" s="15" customFormat="1" x14ac:dyDescent="0.25">
      <c r="A185" s="17">
        <v>8</v>
      </c>
      <c r="B185" s="17" t="s">
        <v>585</v>
      </c>
      <c r="C185" s="17" t="s">
        <v>571</v>
      </c>
      <c r="D185" s="17" t="s">
        <v>634</v>
      </c>
      <c r="E185" s="17" t="s">
        <v>635</v>
      </c>
      <c r="F185" s="17" t="s">
        <v>75</v>
      </c>
      <c r="G185" s="17" t="s">
        <v>636</v>
      </c>
      <c r="H185" s="17">
        <v>2341</v>
      </c>
      <c r="I185" s="17">
        <v>2238</v>
      </c>
      <c r="J185" s="17">
        <v>103</v>
      </c>
      <c r="K185" s="17" t="s">
        <v>37</v>
      </c>
      <c r="L185" s="18">
        <v>54435.37</v>
      </c>
      <c r="M185" s="18">
        <v>12787.18</v>
      </c>
      <c r="N185" s="18">
        <v>4092.41</v>
      </c>
      <c r="O185" s="18">
        <v>71314.960000000006</v>
      </c>
      <c r="P185" s="18">
        <v>927.59</v>
      </c>
      <c r="Q185" s="18">
        <v>599.27</v>
      </c>
      <c r="R185" s="18">
        <v>61.18</v>
      </c>
      <c r="S185" s="18">
        <v>1588.04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9">
        <f t="shared" si="39"/>
        <v>55362.96</v>
      </c>
      <c r="Z185" s="9">
        <f t="shared" si="40"/>
        <v>13386.45</v>
      </c>
      <c r="AA185" s="9">
        <f t="shared" si="41"/>
        <v>4153.59</v>
      </c>
      <c r="AB185" s="9">
        <f t="shared" si="42"/>
        <v>72903</v>
      </c>
    </row>
    <row r="186" spans="1:28" s="15" customFormat="1" x14ac:dyDescent="0.25">
      <c r="A186" s="17">
        <v>9</v>
      </c>
      <c r="B186" s="17" t="s">
        <v>572</v>
      </c>
      <c r="C186" s="17" t="s">
        <v>571</v>
      </c>
      <c r="D186" s="17" t="s">
        <v>637</v>
      </c>
      <c r="E186" s="17" t="s">
        <v>638</v>
      </c>
      <c r="F186" s="17" t="s">
        <v>75</v>
      </c>
      <c r="G186" s="17" t="s">
        <v>76</v>
      </c>
      <c r="H186" s="17">
        <v>10684</v>
      </c>
      <c r="I186" s="17">
        <v>10609</v>
      </c>
      <c r="J186" s="17">
        <v>75</v>
      </c>
      <c r="K186" s="17" t="s">
        <v>37</v>
      </c>
      <c r="L186" s="18">
        <v>48667.88</v>
      </c>
      <c r="M186" s="18">
        <v>14747.94</v>
      </c>
      <c r="N186" s="18">
        <v>3682.23</v>
      </c>
      <c r="O186" s="18">
        <v>67098.05</v>
      </c>
      <c r="P186" s="18">
        <v>660.04</v>
      </c>
      <c r="Q186" s="18">
        <v>537.36</v>
      </c>
      <c r="R186" s="18">
        <v>44.55</v>
      </c>
      <c r="S186" s="18">
        <v>1241.95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9">
        <f t="shared" si="39"/>
        <v>49327.92</v>
      </c>
      <c r="Z186" s="9">
        <f t="shared" si="40"/>
        <v>15285.300000000001</v>
      </c>
      <c r="AA186" s="9">
        <f t="shared" si="41"/>
        <v>3726.78</v>
      </c>
      <c r="AB186" s="9">
        <f t="shared" si="42"/>
        <v>68340</v>
      </c>
    </row>
    <row r="187" spans="1:28" s="15" customFormat="1" x14ac:dyDescent="0.25">
      <c r="A187" s="17">
        <v>10</v>
      </c>
      <c r="B187" s="17" t="s">
        <v>570</v>
      </c>
      <c r="C187" s="17" t="s">
        <v>571</v>
      </c>
      <c r="D187" s="17" t="s">
        <v>639</v>
      </c>
      <c r="E187" s="17" t="s">
        <v>640</v>
      </c>
      <c r="F187" s="17" t="s">
        <v>75</v>
      </c>
      <c r="G187" s="17" t="s">
        <v>76</v>
      </c>
      <c r="H187" s="17">
        <v>1511</v>
      </c>
      <c r="I187" s="17">
        <v>1499</v>
      </c>
      <c r="J187" s="17">
        <v>12</v>
      </c>
      <c r="K187" s="17" t="s">
        <v>37</v>
      </c>
      <c r="L187" s="18">
        <v>15182.81</v>
      </c>
      <c r="M187" s="18">
        <v>3474.44</v>
      </c>
      <c r="N187" s="18">
        <v>577.76</v>
      </c>
      <c r="O187" s="18">
        <v>19235.009999999998</v>
      </c>
      <c r="P187" s="18">
        <v>326.95999999999998</v>
      </c>
      <c r="Q187" s="18">
        <v>160.9</v>
      </c>
      <c r="R187" s="18">
        <v>7.13</v>
      </c>
      <c r="S187" s="18">
        <v>494.99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9">
        <f t="shared" si="39"/>
        <v>15509.769999999999</v>
      </c>
      <c r="Z187" s="9">
        <f t="shared" si="40"/>
        <v>3635.34</v>
      </c>
      <c r="AA187" s="9">
        <f t="shared" si="41"/>
        <v>584.89</v>
      </c>
      <c r="AB187" s="9">
        <f t="shared" si="42"/>
        <v>19730</v>
      </c>
    </row>
    <row r="188" spans="1:28" s="15" customFormat="1" x14ac:dyDescent="0.25">
      <c r="A188" s="17">
        <v>11</v>
      </c>
      <c r="B188" s="17" t="s">
        <v>585</v>
      </c>
      <c r="C188" s="17" t="s">
        <v>571</v>
      </c>
      <c r="D188" s="17" t="s">
        <v>641</v>
      </c>
      <c r="E188" s="17" t="s">
        <v>642</v>
      </c>
      <c r="F188" s="17" t="s">
        <v>75</v>
      </c>
      <c r="G188" s="17" t="s">
        <v>643</v>
      </c>
      <c r="H188" s="17">
        <v>12441</v>
      </c>
      <c r="I188" s="17">
        <v>12376</v>
      </c>
      <c r="J188" s="17">
        <v>65</v>
      </c>
      <c r="K188" s="17" t="s">
        <v>37</v>
      </c>
      <c r="L188" s="18">
        <v>31832.69</v>
      </c>
      <c r="M188" s="18">
        <v>7145.99</v>
      </c>
      <c r="N188" s="18">
        <v>2290.27</v>
      </c>
      <c r="O188" s="18">
        <v>41268.949999999997</v>
      </c>
      <c r="P188" s="18">
        <v>621.54999999999995</v>
      </c>
      <c r="Q188" s="18">
        <v>349.89</v>
      </c>
      <c r="R188" s="18">
        <v>38.61</v>
      </c>
      <c r="S188" s="18">
        <v>1010.05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9">
        <f t="shared" si="39"/>
        <v>32454.239999999998</v>
      </c>
      <c r="Z188" s="9">
        <f t="shared" si="40"/>
        <v>7495.88</v>
      </c>
      <c r="AA188" s="9">
        <f t="shared" si="41"/>
        <v>2328.88</v>
      </c>
      <c r="AB188" s="9">
        <f t="shared" si="42"/>
        <v>42279</v>
      </c>
    </row>
    <row r="189" spans="1:28" s="15" customFormat="1" x14ac:dyDescent="0.25">
      <c r="A189" s="17">
        <v>12</v>
      </c>
      <c r="B189" s="17" t="s">
        <v>605</v>
      </c>
      <c r="C189" s="17" t="s">
        <v>571</v>
      </c>
      <c r="D189" s="17" t="s">
        <v>644</v>
      </c>
      <c r="E189" s="17" t="s">
        <v>645</v>
      </c>
      <c r="F189" s="17" t="s">
        <v>75</v>
      </c>
      <c r="G189" s="17" t="s">
        <v>76</v>
      </c>
      <c r="H189" s="17">
        <v>2834</v>
      </c>
      <c r="I189" s="17">
        <v>2665</v>
      </c>
      <c r="J189" s="17">
        <v>169</v>
      </c>
      <c r="K189" s="17" t="s">
        <v>37</v>
      </c>
      <c r="L189" s="18">
        <v>40590.660000000003</v>
      </c>
      <c r="M189" s="18">
        <v>8699.74</v>
      </c>
      <c r="N189" s="18">
        <v>2803.56</v>
      </c>
      <c r="O189" s="18">
        <v>52093.96</v>
      </c>
      <c r="P189" s="18">
        <v>1390.17</v>
      </c>
      <c r="Q189" s="18">
        <v>442.48</v>
      </c>
      <c r="R189" s="18">
        <v>100.39</v>
      </c>
      <c r="S189" s="18">
        <v>1933.04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9">
        <f t="shared" si="39"/>
        <v>41980.83</v>
      </c>
      <c r="Z189" s="9">
        <f t="shared" si="40"/>
        <v>9142.2199999999993</v>
      </c>
      <c r="AA189" s="9">
        <f t="shared" si="41"/>
        <v>2903.95</v>
      </c>
      <c r="AB189" s="9">
        <f t="shared" si="42"/>
        <v>54027</v>
      </c>
    </row>
    <row r="190" spans="1:28" s="15" customFormat="1" x14ac:dyDescent="0.25">
      <c r="A190" s="17">
        <v>13</v>
      </c>
      <c r="B190" s="17" t="s">
        <v>570</v>
      </c>
      <c r="C190" s="17" t="s">
        <v>571</v>
      </c>
      <c r="D190" s="17" t="s">
        <v>646</v>
      </c>
      <c r="E190" s="17" t="s">
        <v>647</v>
      </c>
      <c r="F190" s="17" t="s">
        <v>75</v>
      </c>
      <c r="G190" s="17" t="s">
        <v>76</v>
      </c>
      <c r="H190" s="17">
        <v>14490</v>
      </c>
      <c r="I190" s="17">
        <v>14030</v>
      </c>
      <c r="J190" s="17">
        <v>460</v>
      </c>
      <c r="K190" s="17" t="s">
        <v>37</v>
      </c>
      <c r="L190" s="18">
        <v>56522.82</v>
      </c>
      <c r="M190" s="18">
        <v>8835.1</v>
      </c>
      <c r="N190" s="18">
        <v>4267.09</v>
      </c>
      <c r="O190" s="18">
        <v>69625.009999999995</v>
      </c>
      <c r="P190" s="18">
        <v>3283.12</v>
      </c>
      <c r="Q190" s="18">
        <v>611.63</v>
      </c>
      <c r="R190" s="18">
        <v>273.24</v>
      </c>
      <c r="S190" s="18">
        <v>4167.99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9">
        <f t="shared" si="39"/>
        <v>59805.94</v>
      </c>
      <c r="Z190" s="9">
        <f t="shared" si="40"/>
        <v>9446.73</v>
      </c>
      <c r="AA190" s="9">
        <f t="shared" si="41"/>
        <v>4540.33</v>
      </c>
      <c r="AB190" s="9">
        <f t="shared" si="42"/>
        <v>73793</v>
      </c>
    </row>
    <row r="191" spans="1:28" s="15" customFormat="1" x14ac:dyDescent="0.25">
      <c r="A191" s="17">
        <v>14</v>
      </c>
      <c r="B191" s="17" t="s">
        <v>585</v>
      </c>
      <c r="C191" s="17" t="s">
        <v>571</v>
      </c>
      <c r="D191" s="17" t="s">
        <v>648</v>
      </c>
      <c r="E191" s="17" t="s">
        <v>649</v>
      </c>
      <c r="F191" s="17" t="s">
        <v>75</v>
      </c>
      <c r="G191" s="17" t="s">
        <v>650</v>
      </c>
      <c r="H191" s="17">
        <v>0</v>
      </c>
      <c r="I191" s="17">
        <v>0</v>
      </c>
      <c r="J191" s="17">
        <v>915</v>
      </c>
      <c r="K191" s="17" t="s">
        <v>107</v>
      </c>
      <c r="L191" s="18">
        <v>30591.19</v>
      </c>
      <c r="M191" s="18">
        <v>519.76</v>
      </c>
      <c r="N191" s="18">
        <v>2174.04</v>
      </c>
      <c r="O191" s="18">
        <v>33284.99</v>
      </c>
      <c r="P191" s="18">
        <v>6313.93</v>
      </c>
      <c r="Q191" s="18">
        <v>306.57</v>
      </c>
      <c r="R191" s="18">
        <v>543.51</v>
      </c>
      <c r="S191" s="18">
        <v>7164.01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9">
        <f t="shared" si="39"/>
        <v>36905.119999999995</v>
      </c>
      <c r="Z191" s="9">
        <f t="shared" si="40"/>
        <v>826.32999999999993</v>
      </c>
      <c r="AA191" s="9">
        <f t="shared" si="41"/>
        <v>2717.55</v>
      </c>
      <c r="AB191" s="9">
        <f t="shared" si="42"/>
        <v>40449</v>
      </c>
    </row>
    <row r="192" spans="1:28" s="15" customFormat="1" x14ac:dyDescent="0.25">
      <c r="A192" s="17">
        <v>15</v>
      </c>
      <c r="B192" s="17" t="s">
        <v>575</v>
      </c>
      <c r="C192" s="17" t="s">
        <v>571</v>
      </c>
      <c r="D192" s="17" t="s">
        <v>651</v>
      </c>
      <c r="E192" s="17" t="s">
        <v>652</v>
      </c>
      <c r="F192" s="17" t="s">
        <v>75</v>
      </c>
      <c r="G192" s="17" t="s">
        <v>653</v>
      </c>
      <c r="H192" s="17">
        <v>0</v>
      </c>
      <c r="I192" s="17">
        <v>0</v>
      </c>
      <c r="J192" s="17">
        <v>360</v>
      </c>
      <c r="K192" s="17" t="s">
        <v>107</v>
      </c>
      <c r="L192" s="18">
        <v>99069.66</v>
      </c>
      <c r="M192" s="18">
        <v>5280.96</v>
      </c>
      <c r="N192" s="18">
        <v>855.36</v>
      </c>
      <c r="O192" s="18">
        <v>105205.98</v>
      </c>
      <c r="P192" s="18">
        <v>2486.2199999999998</v>
      </c>
      <c r="Q192" s="18">
        <v>1019.96</v>
      </c>
      <c r="R192" s="18">
        <v>213.84</v>
      </c>
      <c r="S192" s="18">
        <v>3720.02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9">
        <f t="shared" si="39"/>
        <v>101555.88</v>
      </c>
      <c r="Z192" s="9">
        <f t="shared" si="40"/>
        <v>6300.92</v>
      </c>
      <c r="AA192" s="9">
        <f t="shared" si="41"/>
        <v>1069.2</v>
      </c>
      <c r="AB192" s="9">
        <f t="shared" si="42"/>
        <v>108926</v>
      </c>
    </row>
    <row r="193" spans="1:31" s="15" customFormat="1" x14ac:dyDescent="0.25">
      <c r="A193" s="17">
        <v>16</v>
      </c>
      <c r="B193" s="17" t="s">
        <v>570</v>
      </c>
      <c r="C193" s="17" t="s">
        <v>571</v>
      </c>
      <c r="D193" s="17" t="s">
        <v>654</v>
      </c>
      <c r="E193" s="17" t="s">
        <v>655</v>
      </c>
      <c r="F193" s="17" t="s">
        <v>75</v>
      </c>
      <c r="G193" s="17" t="s">
        <v>656</v>
      </c>
      <c r="H193" s="17">
        <v>0</v>
      </c>
      <c r="I193" s="17">
        <v>0</v>
      </c>
      <c r="J193" s="17">
        <v>360</v>
      </c>
      <c r="K193" s="17" t="s">
        <v>107</v>
      </c>
      <c r="L193" s="18">
        <v>96742.44</v>
      </c>
      <c r="M193" s="18">
        <v>5258.18</v>
      </c>
      <c r="N193" s="18">
        <v>855.36</v>
      </c>
      <c r="O193" s="18">
        <v>102855.98</v>
      </c>
      <c r="P193" s="18">
        <v>2486.2600000000002</v>
      </c>
      <c r="Q193" s="18">
        <v>995.92</v>
      </c>
      <c r="R193" s="18">
        <v>213.84</v>
      </c>
      <c r="S193" s="18">
        <v>3696.02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9">
        <f t="shared" si="39"/>
        <v>99228.7</v>
      </c>
      <c r="Z193" s="9">
        <f t="shared" si="40"/>
        <v>6254.1</v>
      </c>
      <c r="AA193" s="9">
        <f t="shared" si="41"/>
        <v>1069.2</v>
      </c>
      <c r="AB193" s="9">
        <f t="shared" si="42"/>
        <v>106552</v>
      </c>
    </row>
    <row r="194" spans="1:31" s="15" customFormat="1" x14ac:dyDescent="0.25">
      <c r="A194" s="17">
        <v>17</v>
      </c>
      <c r="B194" s="17" t="s">
        <v>605</v>
      </c>
      <c r="C194" s="17" t="s">
        <v>571</v>
      </c>
      <c r="D194" s="17" t="s">
        <v>657</v>
      </c>
      <c r="E194" s="17" t="s">
        <v>658</v>
      </c>
      <c r="F194" s="17" t="s">
        <v>75</v>
      </c>
      <c r="G194" s="17" t="s">
        <v>659</v>
      </c>
      <c r="H194" s="17">
        <v>0</v>
      </c>
      <c r="I194" s="17">
        <v>0</v>
      </c>
      <c r="J194" s="17">
        <v>360</v>
      </c>
      <c r="K194" s="17" t="s">
        <v>107</v>
      </c>
      <c r="L194" s="18">
        <v>96862.11</v>
      </c>
      <c r="M194" s="18">
        <v>5251.51</v>
      </c>
      <c r="N194" s="18">
        <v>855.36</v>
      </c>
      <c r="O194" s="18">
        <v>102968.98</v>
      </c>
      <c r="P194" s="18">
        <v>2486.0300000000002</v>
      </c>
      <c r="Q194" s="18">
        <v>997.15</v>
      </c>
      <c r="R194" s="18">
        <v>213.84</v>
      </c>
      <c r="S194" s="18">
        <v>3697.02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9">
        <f t="shared" si="39"/>
        <v>99348.14</v>
      </c>
      <c r="Z194" s="9">
        <f t="shared" si="40"/>
        <v>6248.66</v>
      </c>
      <c r="AA194" s="9">
        <f t="shared" si="41"/>
        <v>1069.2</v>
      </c>
      <c r="AB194" s="9">
        <f t="shared" si="42"/>
        <v>106666</v>
      </c>
    </row>
    <row r="195" spans="1:31" s="15" customFormat="1" x14ac:dyDescent="0.25">
      <c r="A195" s="17">
        <v>18</v>
      </c>
      <c r="B195" s="17" t="s">
        <v>580</v>
      </c>
      <c r="C195" s="17" t="s">
        <v>571</v>
      </c>
      <c r="D195" s="17" t="s">
        <v>660</v>
      </c>
      <c r="E195" s="17" t="s">
        <v>661</v>
      </c>
      <c r="F195" s="17" t="s">
        <v>75</v>
      </c>
      <c r="G195" s="17" t="s">
        <v>662</v>
      </c>
      <c r="H195" s="17">
        <v>0</v>
      </c>
      <c r="I195" s="17">
        <v>0</v>
      </c>
      <c r="J195" s="17">
        <v>430</v>
      </c>
      <c r="K195" s="17" t="s">
        <v>107</v>
      </c>
      <c r="L195" s="18">
        <v>115425.47</v>
      </c>
      <c r="M195" s="18">
        <v>9160.9500000000007</v>
      </c>
      <c r="N195" s="18">
        <v>1021.68</v>
      </c>
      <c r="O195" s="18">
        <v>125608.1</v>
      </c>
      <c r="P195" s="18">
        <v>2975.27</v>
      </c>
      <c r="Q195" s="18">
        <v>1188.21</v>
      </c>
      <c r="R195" s="18">
        <v>255.42</v>
      </c>
      <c r="S195" s="18">
        <v>4418.8999999999996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9">
        <f t="shared" si="39"/>
        <v>118400.74</v>
      </c>
      <c r="Z195" s="9">
        <f t="shared" si="40"/>
        <v>10349.16</v>
      </c>
      <c r="AA195" s="9">
        <f t="shared" si="41"/>
        <v>1277.0999999999999</v>
      </c>
      <c r="AB195" s="9">
        <f t="shared" si="42"/>
        <v>130027</v>
      </c>
    </row>
    <row r="196" spans="1:31" s="12" customFormat="1" x14ac:dyDescent="0.25">
      <c r="A196" s="10"/>
      <c r="B196" s="10"/>
      <c r="C196" s="10" t="s">
        <v>71</v>
      </c>
      <c r="D196" s="10"/>
      <c r="E196" s="10"/>
      <c r="F196" s="10"/>
      <c r="G196" s="10"/>
      <c r="H196" s="10"/>
      <c r="I196" s="10"/>
      <c r="J196" s="11">
        <f>SUM(J178:J195)</f>
        <v>4303</v>
      </c>
      <c r="K196" s="10"/>
      <c r="L196" s="11">
        <f t="shared" ref="L196:AB196" si="43">SUM(L178:L195)</f>
        <v>1005258.2999999999</v>
      </c>
      <c r="M196" s="11">
        <f t="shared" si="43"/>
        <v>150211.75000000003</v>
      </c>
      <c r="N196" s="11">
        <f t="shared" si="43"/>
        <v>42064.800000000003</v>
      </c>
      <c r="O196" s="11">
        <f t="shared" si="43"/>
        <v>1197534.8500000001</v>
      </c>
      <c r="P196" s="11">
        <f t="shared" si="43"/>
        <v>32084.890000000003</v>
      </c>
      <c r="Q196" s="11">
        <f t="shared" si="43"/>
        <v>10655.27</v>
      </c>
      <c r="R196" s="11">
        <f t="shared" si="43"/>
        <v>2555.9900000000002</v>
      </c>
      <c r="S196" s="11">
        <f t="shared" si="43"/>
        <v>45296.149999999994</v>
      </c>
      <c r="T196" s="11">
        <f t="shared" si="43"/>
        <v>0</v>
      </c>
      <c r="U196" s="11">
        <f t="shared" si="43"/>
        <v>0</v>
      </c>
      <c r="V196" s="11">
        <f t="shared" si="43"/>
        <v>0</v>
      </c>
      <c r="W196" s="11">
        <f t="shared" si="43"/>
        <v>0</v>
      </c>
      <c r="X196" s="11">
        <f t="shared" si="43"/>
        <v>0</v>
      </c>
      <c r="Y196" s="11">
        <f t="shared" si="43"/>
        <v>1037343.1900000001</v>
      </c>
      <c r="Z196" s="11">
        <f t="shared" si="43"/>
        <v>160867.02000000002</v>
      </c>
      <c r="AA196" s="11">
        <f t="shared" si="43"/>
        <v>44620.789999999994</v>
      </c>
      <c r="AB196" s="11">
        <f t="shared" si="43"/>
        <v>1242831</v>
      </c>
    </row>
    <row r="197" spans="1:31" s="12" customFormat="1" x14ac:dyDescent="0.25">
      <c r="A197" s="10"/>
      <c r="B197" s="10"/>
      <c r="C197" s="10" t="s">
        <v>119</v>
      </c>
      <c r="D197" s="10"/>
      <c r="E197" s="10"/>
      <c r="F197" s="10"/>
      <c r="G197" s="10"/>
      <c r="H197" s="10"/>
      <c r="I197" s="10"/>
      <c r="J197" s="11">
        <f>J196+J177</f>
        <v>35255</v>
      </c>
      <c r="K197" s="11"/>
      <c r="L197" s="11">
        <f t="shared" ref="L197:AB197" si="44">L196+L177</f>
        <v>3841684.1700000004</v>
      </c>
      <c r="M197" s="11">
        <f t="shared" si="44"/>
        <v>306278.26</v>
      </c>
      <c r="N197" s="11">
        <f t="shared" si="44"/>
        <v>74487.290000000008</v>
      </c>
      <c r="O197" s="11">
        <f t="shared" si="44"/>
        <v>4222449.7200000007</v>
      </c>
      <c r="P197" s="11">
        <f t="shared" si="44"/>
        <v>195912.01</v>
      </c>
      <c r="Q197" s="11">
        <f t="shared" si="44"/>
        <v>39946.150000000009</v>
      </c>
      <c r="R197" s="11">
        <f t="shared" si="44"/>
        <v>16345.12</v>
      </c>
      <c r="S197" s="11">
        <f t="shared" si="44"/>
        <v>252203.27999999997</v>
      </c>
      <c r="T197" s="11">
        <f t="shared" si="44"/>
        <v>0</v>
      </c>
      <c r="U197" s="11">
        <f t="shared" si="44"/>
        <v>0</v>
      </c>
      <c r="V197" s="11">
        <f t="shared" si="44"/>
        <v>0</v>
      </c>
      <c r="W197" s="11">
        <f t="shared" si="44"/>
        <v>0</v>
      </c>
      <c r="X197" s="11">
        <f t="shared" si="44"/>
        <v>0</v>
      </c>
      <c r="Y197" s="11">
        <f t="shared" si="44"/>
        <v>4037596.1800000006</v>
      </c>
      <c r="Z197" s="11">
        <f t="shared" si="44"/>
        <v>346224.41000000003</v>
      </c>
      <c r="AA197" s="11">
        <f t="shared" si="44"/>
        <v>90832.409999999989</v>
      </c>
      <c r="AB197" s="11">
        <f t="shared" si="44"/>
        <v>4474653</v>
      </c>
    </row>
    <row r="198" spans="1:31" ht="18" customHeight="1" x14ac:dyDescent="0.25"/>
    <row r="199" spans="1:31" ht="18" customHeight="1" x14ac:dyDescent="0.25"/>
    <row r="202" spans="1:31" ht="15.75" x14ac:dyDescent="0.25">
      <c r="E202" s="13" t="s">
        <v>120</v>
      </c>
      <c r="G202" s="14"/>
      <c r="H202" s="14"/>
      <c r="I202" s="14"/>
      <c r="J202" s="14"/>
      <c r="K202" s="14"/>
      <c r="L202" s="13" t="s">
        <v>122</v>
      </c>
      <c r="M202" s="13"/>
      <c r="O202" s="14"/>
      <c r="Q202" s="14"/>
      <c r="R202" s="13" t="s">
        <v>121</v>
      </c>
      <c r="T202" s="14"/>
      <c r="U202" s="14"/>
      <c r="W202" s="14"/>
      <c r="X202" s="14"/>
      <c r="Y202" s="13" t="s">
        <v>123</v>
      </c>
      <c r="Z202" s="14"/>
      <c r="AA202" s="14"/>
      <c r="AB202" s="14"/>
    </row>
    <row r="203" spans="1:31" ht="15.75" x14ac:dyDescent="0.25">
      <c r="E203" s="13" t="s">
        <v>124</v>
      </c>
      <c r="G203" s="14"/>
      <c r="H203" s="14"/>
      <c r="I203" s="14"/>
      <c r="J203" s="14"/>
      <c r="K203" s="14"/>
      <c r="L203" s="13" t="s">
        <v>124</v>
      </c>
      <c r="M203" s="13"/>
      <c r="O203" s="14"/>
      <c r="Q203" s="14"/>
      <c r="R203" s="13" t="s">
        <v>124</v>
      </c>
      <c r="T203" s="14"/>
      <c r="U203" s="14"/>
      <c r="W203" s="14"/>
      <c r="X203" s="14"/>
      <c r="Y203" s="13" t="s">
        <v>124</v>
      </c>
      <c r="Z203" s="14"/>
      <c r="AA203" s="14"/>
      <c r="AB203" s="14"/>
    </row>
    <row r="207" spans="1:31" ht="32.25" customHeight="1" x14ac:dyDescent="0.55000000000000004">
      <c r="A207" s="75" t="s">
        <v>0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1"/>
      <c r="AD207" s="1"/>
      <c r="AE207" s="1"/>
    </row>
    <row r="208" spans="1:31" ht="21.75" customHeight="1" x14ac:dyDescent="0.4">
      <c r="A208" s="76" t="s">
        <v>1680</v>
      </c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2"/>
      <c r="AD208" s="2"/>
      <c r="AE208" s="2"/>
    </row>
    <row r="209" spans="1:31" s="5" customFormat="1" ht="20.25" customHeight="1" x14ac:dyDescent="0.35">
      <c r="A209" s="3" t="s">
        <v>1</v>
      </c>
      <c r="B209" s="4"/>
      <c r="C209" s="3"/>
      <c r="D209" s="3"/>
      <c r="F209" s="3" t="s">
        <v>663</v>
      </c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s="7" customFormat="1" ht="90" x14ac:dyDescent="0.25">
      <c r="A210" s="6" t="s">
        <v>3</v>
      </c>
      <c r="B210" s="6" t="s">
        <v>4</v>
      </c>
      <c r="C210" s="6" t="s">
        <v>5</v>
      </c>
      <c r="D210" s="6" t="s">
        <v>6</v>
      </c>
      <c r="E210" s="6" t="s">
        <v>7</v>
      </c>
      <c r="F210" s="6" t="s">
        <v>8</v>
      </c>
      <c r="G210" s="6" t="s">
        <v>9</v>
      </c>
      <c r="H210" s="6" t="s">
        <v>10</v>
      </c>
      <c r="I210" s="6" t="s">
        <v>11</v>
      </c>
      <c r="J210" s="6" t="s">
        <v>12</v>
      </c>
      <c r="K210" s="6" t="s">
        <v>13</v>
      </c>
      <c r="L210" s="6" t="s">
        <v>14</v>
      </c>
      <c r="M210" s="6" t="s">
        <v>15</v>
      </c>
      <c r="N210" s="6" t="s">
        <v>16</v>
      </c>
      <c r="O210" s="6" t="s">
        <v>17</v>
      </c>
      <c r="P210" s="6" t="s">
        <v>18</v>
      </c>
      <c r="Q210" s="6" t="s">
        <v>19</v>
      </c>
      <c r="R210" s="6" t="s">
        <v>20</v>
      </c>
      <c r="S210" s="6" t="s">
        <v>21</v>
      </c>
      <c r="T210" s="6" t="s">
        <v>22</v>
      </c>
      <c r="U210" s="6" t="s">
        <v>23</v>
      </c>
      <c r="V210" s="6" t="s">
        <v>24</v>
      </c>
      <c r="W210" s="6" t="s">
        <v>25</v>
      </c>
      <c r="X210" s="6" t="s">
        <v>26</v>
      </c>
      <c r="Y210" s="6" t="s">
        <v>27</v>
      </c>
      <c r="Z210" s="6" t="s">
        <v>28</v>
      </c>
      <c r="AA210" s="6" t="s">
        <v>29</v>
      </c>
      <c r="AB210" s="6" t="s">
        <v>30</v>
      </c>
    </row>
    <row r="211" spans="1:31" s="15" customFormat="1" x14ac:dyDescent="0.25">
      <c r="A211" s="17">
        <v>1</v>
      </c>
      <c r="B211" s="17" t="s">
        <v>572</v>
      </c>
      <c r="C211" s="17" t="s">
        <v>571</v>
      </c>
      <c r="D211" s="17" t="s">
        <v>573</v>
      </c>
      <c r="E211" s="17" t="s">
        <v>574</v>
      </c>
      <c r="F211" s="17" t="s">
        <v>35</v>
      </c>
      <c r="G211" s="17" t="s">
        <v>41</v>
      </c>
      <c r="H211" s="17">
        <v>52831</v>
      </c>
      <c r="I211" s="17">
        <v>51611</v>
      </c>
      <c r="J211" s="17">
        <v>3660</v>
      </c>
      <c r="K211" s="17" t="s">
        <v>37</v>
      </c>
      <c r="L211" s="18">
        <v>288671.53000000003</v>
      </c>
      <c r="M211" s="18">
        <v>11750.07</v>
      </c>
      <c r="N211" s="18">
        <v>6499.4</v>
      </c>
      <c r="O211" s="18">
        <v>306921</v>
      </c>
      <c r="P211" s="18">
        <v>19152.3</v>
      </c>
      <c r="Q211" s="18">
        <v>2736.7</v>
      </c>
      <c r="R211" s="18">
        <v>1647</v>
      </c>
      <c r="S211" s="18">
        <v>23536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18">
        <v>307823.83</v>
      </c>
      <c r="Z211" s="18">
        <v>14486.77</v>
      </c>
      <c r="AA211" s="18">
        <v>8146.4</v>
      </c>
      <c r="AB211" s="18">
        <v>330457</v>
      </c>
    </row>
    <row r="212" spans="1:31" s="15" customFormat="1" x14ac:dyDescent="0.25">
      <c r="A212" s="17">
        <v>2</v>
      </c>
      <c r="B212" s="17" t="s">
        <v>570</v>
      </c>
      <c r="C212" s="17" t="s">
        <v>571</v>
      </c>
      <c r="D212" s="17" t="s">
        <v>576</v>
      </c>
      <c r="E212" s="17" t="s">
        <v>577</v>
      </c>
      <c r="F212" s="17" t="s">
        <v>35</v>
      </c>
      <c r="G212" s="17" t="s">
        <v>41</v>
      </c>
      <c r="H212" s="17">
        <v>77888</v>
      </c>
      <c r="I212" s="17">
        <v>77888</v>
      </c>
      <c r="J212" s="17">
        <v>0</v>
      </c>
      <c r="K212" s="17" t="s">
        <v>59</v>
      </c>
      <c r="L212" s="18">
        <v>72930.94</v>
      </c>
      <c r="M212" s="18">
        <v>11490.06</v>
      </c>
      <c r="N212" s="18">
        <v>0</v>
      </c>
      <c r="O212" s="18">
        <v>84421</v>
      </c>
      <c r="P212" s="18">
        <v>577.02</v>
      </c>
      <c r="Q212" s="18">
        <v>726.98</v>
      </c>
      <c r="R212" s="18">
        <v>0</v>
      </c>
      <c r="S212" s="18">
        <v>1304</v>
      </c>
      <c r="T212" s="18">
        <v>0</v>
      </c>
      <c r="U212" s="18">
        <v>0</v>
      </c>
      <c r="V212" s="18">
        <v>0</v>
      </c>
      <c r="W212" s="18">
        <v>0</v>
      </c>
      <c r="X212" s="18"/>
      <c r="Y212" s="18">
        <v>73507.960000000006</v>
      </c>
      <c r="Z212" s="18">
        <v>12217.04</v>
      </c>
      <c r="AA212" s="18">
        <v>0</v>
      </c>
      <c r="AB212" s="18">
        <v>85725</v>
      </c>
    </row>
    <row r="213" spans="1:31" s="15" customFormat="1" x14ac:dyDescent="0.25">
      <c r="A213" s="17">
        <v>3</v>
      </c>
      <c r="B213" s="17" t="s">
        <v>575</v>
      </c>
      <c r="C213" s="17" t="s">
        <v>571</v>
      </c>
      <c r="D213" s="17" t="s">
        <v>578</v>
      </c>
      <c r="E213" s="17" t="s">
        <v>579</v>
      </c>
      <c r="F213" s="17" t="s">
        <v>35</v>
      </c>
      <c r="G213" s="17" t="s">
        <v>41</v>
      </c>
      <c r="H213" s="17">
        <v>48489</v>
      </c>
      <c r="I213" s="17">
        <v>48075</v>
      </c>
      <c r="J213" s="17">
        <v>1242</v>
      </c>
      <c r="K213" s="17" t="s">
        <v>37</v>
      </c>
      <c r="L213" s="18">
        <v>332925.71999999997</v>
      </c>
      <c r="M213" s="18">
        <v>16058.46</v>
      </c>
      <c r="N213" s="18">
        <v>3438.82</v>
      </c>
      <c r="O213" s="18">
        <v>352423</v>
      </c>
      <c r="P213" s="18">
        <v>6787.71</v>
      </c>
      <c r="Q213" s="18">
        <v>3319.39</v>
      </c>
      <c r="R213" s="18">
        <v>558.9</v>
      </c>
      <c r="S213" s="18">
        <v>10666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18">
        <v>339713.43</v>
      </c>
      <c r="Z213" s="18">
        <v>19377.849999999999</v>
      </c>
      <c r="AA213" s="18">
        <v>3997.72</v>
      </c>
      <c r="AB213" s="18">
        <v>363089</v>
      </c>
    </row>
    <row r="214" spans="1:31" s="15" customFormat="1" x14ac:dyDescent="0.25">
      <c r="A214" s="17">
        <v>4</v>
      </c>
      <c r="B214" s="17" t="s">
        <v>580</v>
      </c>
      <c r="C214" s="17" t="s">
        <v>571</v>
      </c>
      <c r="D214" s="17" t="s">
        <v>581</v>
      </c>
      <c r="E214" s="17" t="s">
        <v>582</v>
      </c>
      <c r="F214" s="17" t="s">
        <v>35</v>
      </c>
      <c r="G214" s="17" t="s">
        <v>41</v>
      </c>
      <c r="H214" s="17">
        <v>59720</v>
      </c>
      <c r="I214" s="17">
        <v>59717</v>
      </c>
      <c r="J214" s="17">
        <v>3</v>
      </c>
      <c r="K214" s="17" t="s">
        <v>37</v>
      </c>
      <c r="L214" s="18">
        <v>39802.54</v>
      </c>
      <c r="M214" s="18">
        <v>10149.15</v>
      </c>
      <c r="N214" s="18">
        <v>1685.31</v>
      </c>
      <c r="O214" s="18">
        <v>51637</v>
      </c>
      <c r="P214" s="18">
        <v>565.04</v>
      </c>
      <c r="Q214" s="18">
        <v>412.61</v>
      </c>
      <c r="R214" s="18">
        <v>1.35</v>
      </c>
      <c r="S214" s="18">
        <v>979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18">
        <v>40367.58</v>
      </c>
      <c r="Z214" s="18">
        <v>10561.76</v>
      </c>
      <c r="AA214" s="18">
        <v>1686.66</v>
      </c>
      <c r="AB214" s="18">
        <v>52616</v>
      </c>
    </row>
    <row r="215" spans="1:31" s="15" customFormat="1" x14ac:dyDescent="0.25">
      <c r="A215" s="17">
        <v>5</v>
      </c>
      <c r="B215" s="17" t="s">
        <v>580</v>
      </c>
      <c r="C215" s="17" t="s">
        <v>571</v>
      </c>
      <c r="D215" s="17" t="s">
        <v>583</v>
      </c>
      <c r="E215" s="17" t="s">
        <v>584</v>
      </c>
      <c r="F215" s="17" t="s">
        <v>35</v>
      </c>
      <c r="G215" s="17" t="s">
        <v>45</v>
      </c>
      <c r="H215" s="17">
        <v>70750</v>
      </c>
      <c r="I215" s="17">
        <v>70750</v>
      </c>
      <c r="J215" s="17">
        <v>0</v>
      </c>
      <c r="K215" s="17" t="s">
        <v>59</v>
      </c>
      <c r="L215" s="18">
        <v>29208.01</v>
      </c>
      <c r="M215" s="18">
        <v>6034.99</v>
      </c>
      <c r="N215" s="18">
        <v>0</v>
      </c>
      <c r="O215" s="18">
        <v>35243</v>
      </c>
      <c r="P215" s="18">
        <v>852.35</v>
      </c>
      <c r="Q215" s="18">
        <v>288.64999999999998</v>
      </c>
      <c r="R215" s="18">
        <v>0</v>
      </c>
      <c r="S215" s="18">
        <v>1141</v>
      </c>
      <c r="T215" s="18">
        <v>0</v>
      </c>
      <c r="U215" s="18">
        <v>0</v>
      </c>
      <c r="V215" s="18">
        <v>0</v>
      </c>
      <c r="W215" s="18">
        <v>0</v>
      </c>
      <c r="X215" s="18"/>
      <c r="Y215" s="18">
        <v>30060.36</v>
      </c>
      <c r="Z215" s="18">
        <v>6323.64</v>
      </c>
      <c r="AA215" s="18">
        <v>0</v>
      </c>
      <c r="AB215" s="18">
        <v>36384</v>
      </c>
    </row>
    <row r="216" spans="1:31" s="15" customFormat="1" x14ac:dyDescent="0.25">
      <c r="A216" s="17">
        <v>6</v>
      </c>
      <c r="B216" s="17" t="s">
        <v>585</v>
      </c>
      <c r="C216" s="17" t="s">
        <v>571</v>
      </c>
      <c r="D216" s="17" t="s">
        <v>586</v>
      </c>
      <c r="E216" s="17" t="s">
        <v>587</v>
      </c>
      <c r="F216" s="17" t="s">
        <v>35</v>
      </c>
      <c r="G216" s="17" t="s">
        <v>41</v>
      </c>
      <c r="H216" s="17">
        <v>35363</v>
      </c>
      <c r="I216" s="17">
        <v>33416</v>
      </c>
      <c r="J216" s="17">
        <v>1947</v>
      </c>
      <c r="K216" s="17" t="s">
        <v>37</v>
      </c>
      <c r="L216" s="18">
        <v>245875.64</v>
      </c>
      <c r="M216" s="18">
        <v>10608.83</v>
      </c>
      <c r="N216" s="18">
        <v>5149.53</v>
      </c>
      <c r="O216" s="18">
        <v>261634</v>
      </c>
      <c r="P216" s="18">
        <v>10312.92</v>
      </c>
      <c r="Q216" s="18">
        <v>2385.9299999999998</v>
      </c>
      <c r="R216" s="18">
        <v>876.15</v>
      </c>
      <c r="S216" s="18">
        <v>13575</v>
      </c>
      <c r="T216" s="18">
        <v>3010</v>
      </c>
      <c r="U216" s="18">
        <v>0</v>
      </c>
      <c r="V216" s="18">
        <v>0</v>
      </c>
      <c r="W216" s="18">
        <v>0</v>
      </c>
      <c r="X216" s="18"/>
      <c r="Y216" s="18">
        <v>256188.56</v>
      </c>
      <c r="Z216" s="18">
        <v>12994.76</v>
      </c>
      <c r="AA216" s="18">
        <v>6025.68</v>
      </c>
      <c r="AB216" s="18">
        <v>275209</v>
      </c>
    </row>
    <row r="217" spans="1:31" s="15" customFormat="1" x14ac:dyDescent="0.25">
      <c r="A217" s="17">
        <v>7</v>
      </c>
      <c r="B217" s="17" t="s">
        <v>317</v>
      </c>
      <c r="C217" s="17" t="s">
        <v>571</v>
      </c>
      <c r="D217" s="17" t="s">
        <v>588</v>
      </c>
      <c r="E217" s="17" t="s">
        <v>589</v>
      </c>
      <c r="F217" s="17" t="s">
        <v>35</v>
      </c>
      <c r="G217" s="17" t="s">
        <v>590</v>
      </c>
      <c r="H217" s="17">
        <v>21084</v>
      </c>
      <c r="I217" s="17">
        <v>19539</v>
      </c>
      <c r="J217" s="17">
        <v>1545</v>
      </c>
      <c r="K217" s="17" t="s">
        <v>37</v>
      </c>
      <c r="L217" s="18">
        <v>208280.48</v>
      </c>
      <c r="M217" s="18">
        <v>9653.89</v>
      </c>
      <c r="N217" s="18">
        <v>2888.63</v>
      </c>
      <c r="O217" s="18">
        <v>220823</v>
      </c>
      <c r="P217" s="18">
        <v>8164.52</v>
      </c>
      <c r="Q217" s="18">
        <v>2070.23</v>
      </c>
      <c r="R217" s="18">
        <v>695.25</v>
      </c>
      <c r="S217" s="18">
        <v>10930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18">
        <v>216445</v>
      </c>
      <c r="Z217" s="18">
        <v>11724.12</v>
      </c>
      <c r="AA217" s="18">
        <v>3583.88</v>
      </c>
      <c r="AB217" s="18">
        <v>231753</v>
      </c>
    </row>
    <row r="218" spans="1:31" s="15" customFormat="1" x14ac:dyDescent="0.25">
      <c r="A218" s="17">
        <v>8</v>
      </c>
      <c r="B218" s="17" t="s">
        <v>570</v>
      </c>
      <c r="C218" s="17" t="s">
        <v>571</v>
      </c>
      <c r="D218" s="17" t="s">
        <v>591</v>
      </c>
      <c r="E218" s="17" t="s">
        <v>592</v>
      </c>
      <c r="F218" s="17" t="s">
        <v>35</v>
      </c>
      <c r="G218" s="17" t="s">
        <v>41</v>
      </c>
      <c r="H218" s="17">
        <v>63038</v>
      </c>
      <c r="I218" s="17">
        <v>62151</v>
      </c>
      <c r="J218" s="17">
        <v>2661</v>
      </c>
      <c r="K218" s="17" t="s">
        <v>37</v>
      </c>
      <c r="L218" s="18">
        <v>404961.17</v>
      </c>
      <c r="M218" s="18">
        <v>19245.509999999998</v>
      </c>
      <c r="N218" s="18">
        <v>4358.32</v>
      </c>
      <c r="O218" s="18">
        <v>428565</v>
      </c>
      <c r="P218" s="18">
        <v>14185.07</v>
      </c>
      <c r="Q218" s="18">
        <v>4044.48</v>
      </c>
      <c r="R218" s="18">
        <v>1197.45</v>
      </c>
      <c r="S218" s="18">
        <v>19427</v>
      </c>
      <c r="T218" s="18">
        <v>0</v>
      </c>
      <c r="U218" s="18">
        <v>0</v>
      </c>
      <c r="V218" s="18">
        <v>0</v>
      </c>
      <c r="W218" s="18">
        <v>0</v>
      </c>
      <c r="X218" s="18"/>
      <c r="Y218" s="18">
        <v>419146.23999999999</v>
      </c>
      <c r="Z218" s="18">
        <v>23289.99</v>
      </c>
      <c r="AA218" s="18">
        <v>5555.77</v>
      </c>
      <c r="AB218" s="18">
        <v>447992</v>
      </c>
    </row>
    <row r="219" spans="1:31" s="15" customFormat="1" x14ac:dyDescent="0.25">
      <c r="A219" s="17">
        <v>9</v>
      </c>
      <c r="B219" s="17" t="s">
        <v>580</v>
      </c>
      <c r="C219" s="17" t="s">
        <v>571</v>
      </c>
      <c r="D219" s="17" t="s">
        <v>593</v>
      </c>
      <c r="E219" s="17" t="s">
        <v>594</v>
      </c>
      <c r="F219" s="17" t="s">
        <v>35</v>
      </c>
      <c r="G219" s="17" t="s">
        <v>590</v>
      </c>
      <c r="H219" s="17">
        <v>58485</v>
      </c>
      <c r="I219" s="17">
        <v>56364</v>
      </c>
      <c r="J219" s="17">
        <v>2121</v>
      </c>
      <c r="K219" s="17" t="s">
        <v>37</v>
      </c>
      <c r="L219" s="18">
        <v>262475.99</v>
      </c>
      <c r="M219" s="18">
        <v>11711.42</v>
      </c>
      <c r="N219" s="18">
        <v>4699.59</v>
      </c>
      <c r="O219" s="18">
        <v>278887</v>
      </c>
      <c r="P219" s="18">
        <v>11155.43</v>
      </c>
      <c r="Q219" s="18">
        <v>2611.12</v>
      </c>
      <c r="R219" s="18">
        <v>954.45</v>
      </c>
      <c r="S219" s="18">
        <v>14721</v>
      </c>
      <c r="T219" s="18">
        <v>6980</v>
      </c>
      <c r="U219" s="18">
        <v>0</v>
      </c>
      <c r="V219" s="18">
        <v>0</v>
      </c>
      <c r="W219" s="18">
        <v>0</v>
      </c>
      <c r="X219" s="18"/>
      <c r="Y219" s="18">
        <v>273631.42</v>
      </c>
      <c r="Z219" s="18">
        <v>14322.54</v>
      </c>
      <c r="AA219" s="18">
        <v>5654.04</v>
      </c>
      <c r="AB219" s="18">
        <v>293608</v>
      </c>
    </row>
    <row r="220" spans="1:31" s="15" customFormat="1" x14ac:dyDescent="0.25">
      <c r="A220" s="17">
        <v>10</v>
      </c>
      <c r="B220" s="17" t="s">
        <v>585</v>
      </c>
      <c r="C220" s="17" t="s">
        <v>571</v>
      </c>
      <c r="D220" s="17" t="s">
        <v>595</v>
      </c>
      <c r="E220" s="17" t="s">
        <v>596</v>
      </c>
      <c r="F220" s="17" t="s">
        <v>35</v>
      </c>
      <c r="G220" s="17" t="s">
        <v>45</v>
      </c>
      <c r="H220" s="17">
        <v>69369</v>
      </c>
      <c r="I220" s="17">
        <v>69151</v>
      </c>
      <c r="J220" s="17">
        <v>436</v>
      </c>
      <c r="K220" s="17" t="s">
        <v>37</v>
      </c>
      <c r="L220" s="18">
        <v>198626.29</v>
      </c>
      <c r="M220" s="18">
        <v>9829</v>
      </c>
      <c r="N220" s="18">
        <v>811.71</v>
      </c>
      <c r="O220" s="18">
        <v>209267</v>
      </c>
      <c r="P220" s="18">
        <v>3032.32</v>
      </c>
      <c r="Q220" s="18">
        <v>1966.48</v>
      </c>
      <c r="R220" s="18">
        <v>196.2</v>
      </c>
      <c r="S220" s="18">
        <v>5195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201658.61</v>
      </c>
      <c r="Z220" s="18">
        <v>11795.48</v>
      </c>
      <c r="AA220" s="18">
        <v>1007.91</v>
      </c>
      <c r="AB220" s="18">
        <v>214462</v>
      </c>
    </row>
    <row r="221" spans="1:31" s="15" customFormat="1" x14ac:dyDescent="0.25">
      <c r="A221" s="17">
        <v>11</v>
      </c>
      <c r="B221" s="17" t="s">
        <v>585</v>
      </c>
      <c r="C221" s="17" t="s">
        <v>571</v>
      </c>
      <c r="D221" s="17" t="s">
        <v>597</v>
      </c>
      <c r="E221" s="17" t="s">
        <v>598</v>
      </c>
      <c r="F221" s="17" t="s">
        <v>35</v>
      </c>
      <c r="G221" s="17" t="s">
        <v>215</v>
      </c>
      <c r="H221" s="17">
        <v>1198</v>
      </c>
      <c r="I221" s="17">
        <v>1105</v>
      </c>
      <c r="J221" s="17">
        <v>93</v>
      </c>
      <c r="K221" s="17" t="s">
        <v>37</v>
      </c>
      <c r="L221" s="18">
        <v>56210.55</v>
      </c>
      <c r="M221" s="18">
        <v>13155.38</v>
      </c>
      <c r="N221" s="18">
        <v>1941.07</v>
      </c>
      <c r="O221" s="18">
        <v>71307</v>
      </c>
      <c r="P221" s="18">
        <v>1042.24</v>
      </c>
      <c r="Q221" s="18">
        <v>567.91</v>
      </c>
      <c r="R221" s="18">
        <v>41.85</v>
      </c>
      <c r="S221" s="18">
        <v>1652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57252.79</v>
      </c>
      <c r="Z221" s="18">
        <v>13723.29</v>
      </c>
      <c r="AA221" s="18">
        <v>1982.92</v>
      </c>
      <c r="AB221" s="18">
        <v>72959</v>
      </c>
    </row>
    <row r="222" spans="1:31" s="15" customFormat="1" x14ac:dyDescent="0.25">
      <c r="A222" s="17">
        <v>12</v>
      </c>
      <c r="B222" s="17" t="s">
        <v>570</v>
      </c>
      <c r="C222" s="17" t="s">
        <v>571</v>
      </c>
      <c r="D222" s="17" t="s">
        <v>599</v>
      </c>
      <c r="E222" s="17" t="s">
        <v>600</v>
      </c>
      <c r="F222" s="17" t="s">
        <v>35</v>
      </c>
      <c r="G222" s="17" t="s">
        <v>218</v>
      </c>
      <c r="H222" s="17">
        <v>18489</v>
      </c>
      <c r="I222" s="17">
        <v>17679</v>
      </c>
      <c r="J222" s="17">
        <v>2430</v>
      </c>
      <c r="K222" s="17" t="s">
        <v>37</v>
      </c>
      <c r="L222" s="18">
        <v>207362.14</v>
      </c>
      <c r="M222" s="18">
        <v>9387.01</v>
      </c>
      <c r="N222" s="18">
        <v>3450.85</v>
      </c>
      <c r="O222" s="18">
        <v>220200</v>
      </c>
      <c r="P222" s="18">
        <v>12727.51</v>
      </c>
      <c r="Q222" s="18">
        <v>2065.9899999999998</v>
      </c>
      <c r="R222" s="18">
        <v>1093.5</v>
      </c>
      <c r="S222" s="18">
        <v>15887</v>
      </c>
      <c r="T222" s="18">
        <v>710</v>
      </c>
      <c r="U222" s="18">
        <v>0</v>
      </c>
      <c r="V222" s="18">
        <v>0</v>
      </c>
      <c r="W222" s="18">
        <v>0</v>
      </c>
      <c r="X222" s="18"/>
      <c r="Y222" s="18">
        <v>220089.65</v>
      </c>
      <c r="Z222" s="18">
        <v>11453</v>
      </c>
      <c r="AA222" s="18">
        <v>4544.3500000000004</v>
      </c>
      <c r="AB222" s="18">
        <v>236087</v>
      </c>
    </row>
    <row r="223" spans="1:31" s="15" customFormat="1" x14ac:dyDescent="0.25">
      <c r="A223" s="17">
        <v>13</v>
      </c>
      <c r="B223" s="17" t="s">
        <v>570</v>
      </c>
      <c r="C223" s="17" t="s">
        <v>571</v>
      </c>
      <c r="D223" s="17" t="s">
        <v>601</v>
      </c>
      <c r="E223" s="17" t="s">
        <v>602</v>
      </c>
      <c r="F223" s="17" t="s">
        <v>35</v>
      </c>
      <c r="G223" s="17" t="s">
        <v>114</v>
      </c>
      <c r="H223" s="17">
        <v>714</v>
      </c>
      <c r="I223" s="17">
        <v>705</v>
      </c>
      <c r="J223" s="17">
        <v>9</v>
      </c>
      <c r="K223" s="17" t="s">
        <v>37</v>
      </c>
      <c r="L223" s="18">
        <v>6902.96</v>
      </c>
      <c r="M223" s="18">
        <v>516.42999999999995</v>
      </c>
      <c r="N223" s="18">
        <v>64.61</v>
      </c>
      <c r="O223" s="18">
        <v>7484</v>
      </c>
      <c r="P223" s="18">
        <v>705.16</v>
      </c>
      <c r="Q223" s="18">
        <v>66.790000000000006</v>
      </c>
      <c r="R223" s="18">
        <v>4.05</v>
      </c>
      <c r="S223" s="18">
        <v>776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7608.12</v>
      </c>
      <c r="Z223" s="18">
        <v>583.22</v>
      </c>
      <c r="AA223" s="18">
        <v>68.66</v>
      </c>
      <c r="AB223" s="18">
        <v>8260</v>
      </c>
    </row>
    <row r="224" spans="1:31" s="15" customFormat="1" x14ac:dyDescent="0.25">
      <c r="A224" s="17">
        <v>14</v>
      </c>
      <c r="B224" s="17" t="s">
        <v>585</v>
      </c>
      <c r="C224" s="17" t="s">
        <v>571</v>
      </c>
      <c r="D224" s="17" t="s">
        <v>603</v>
      </c>
      <c r="E224" s="17" t="s">
        <v>604</v>
      </c>
      <c r="F224" s="17" t="s">
        <v>35</v>
      </c>
      <c r="G224" s="17" t="s">
        <v>264</v>
      </c>
      <c r="H224" s="17">
        <v>69215</v>
      </c>
      <c r="I224" s="17">
        <v>67254</v>
      </c>
      <c r="J224" s="17">
        <v>1961</v>
      </c>
      <c r="K224" s="17" t="s">
        <v>37</v>
      </c>
      <c r="L224" s="18">
        <v>244507.1</v>
      </c>
      <c r="M224" s="18">
        <v>10851.92</v>
      </c>
      <c r="N224" s="18">
        <v>4254.9799999999996</v>
      </c>
      <c r="O224" s="18">
        <v>259614</v>
      </c>
      <c r="P224" s="18">
        <v>10629.84</v>
      </c>
      <c r="Q224" s="18">
        <v>2379.71</v>
      </c>
      <c r="R224" s="18">
        <v>882.45</v>
      </c>
      <c r="S224" s="18">
        <v>13892</v>
      </c>
      <c r="T224" s="18">
        <v>1780</v>
      </c>
      <c r="U224" s="18">
        <v>0</v>
      </c>
      <c r="V224" s="18">
        <v>0</v>
      </c>
      <c r="W224" s="18">
        <v>0</v>
      </c>
      <c r="X224" s="18"/>
      <c r="Y224" s="18">
        <v>255136.94</v>
      </c>
      <c r="Z224" s="18">
        <v>13231.63</v>
      </c>
      <c r="AA224" s="18">
        <v>5137.43</v>
      </c>
      <c r="AB224" s="18">
        <v>273506</v>
      </c>
    </row>
    <row r="225" spans="1:28" s="15" customFormat="1" x14ac:dyDescent="0.25">
      <c r="A225" s="17">
        <v>15</v>
      </c>
      <c r="B225" s="17" t="s">
        <v>605</v>
      </c>
      <c r="C225" s="17" t="s">
        <v>571</v>
      </c>
      <c r="D225" s="17" t="s">
        <v>606</v>
      </c>
      <c r="E225" s="17" t="s">
        <v>607</v>
      </c>
      <c r="F225" s="17" t="s">
        <v>35</v>
      </c>
      <c r="G225" s="17" t="s">
        <v>264</v>
      </c>
      <c r="H225" s="17">
        <v>21834</v>
      </c>
      <c r="I225" s="17">
        <v>20250</v>
      </c>
      <c r="J225" s="17">
        <v>1584</v>
      </c>
      <c r="K225" s="17" t="s">
        <v>37</v>
      </c>
      <c r="L225" s="18">
        <v>121450.71</v>
      </c>
      <c r="M225" s="18">
        <v>14685.11</v>
      </c>
      <c r="N225" s="18">
        <v>1200.18</v>
      </c>
      <c r="O225" s="18">
        <v>137336</v>
      </c>
      <c r="P225" s="18">
        <v>8745.4</v>
      </c>
      <c r="Q225" s="18">
        <v>1215.8</v>
      </c>
      <c r="R225" s="18">
        <v>712.8</v>
      </c>
      <c r="S225" s="18">
        <v>10674</v>
      </c>
      <c r="T225" s="18">
        <v>2690</v>
      </c>
      <c r="U225" s="18">
        <v>0</v>
      </c>
      <c r="V225" s="18">
        <v>0</v>
      </c>
      <c r="W225" s="18">
        <v>0</v>
      </c>
      <c r="X225" s="18"/>
      <c r="Y225" s="18">
        <v>130196.11</v>
      </c>
      <c r="Z225" s="18">
        <v>15900.91</v>
      </c>
      <c r="AA225" s="18">
        <v>1912.98</v>
      </c>
      <c r="AB225" s="18">
        <v>148010</v>
      </c>
    </row>
    <row r="226" spans="1:28" s="15" customFormat="1" x14ac:dyDescent="0.25">
      <c r="A226" s="17">
        <v>16</v>
      </c>
      <c r="B226" s="17" t="s">
        <v>570</v>
      </c>
      <c r="C226" s="17" t="s">
        <v>571</v>
      </c>
      <c r="D226" s="17" t="s">
        <v>608</v>
      </c>
      <c r="E226" s="17" t="s">
        <v>609</v>
      </c>
      <c r="F226" s="17" t="s">
        <v>35</v>
      </c>
      <c r="G226" s="17" t="s">
        <v>610</v>
      </c>
      <c r="H226" s="17">
        <v>500</v>
      </c>
      <c r="I226" s="17">
        <v>500</v>
      </c>
      <c r="J226" s="17">
        <v>0</v>
      </c>
      <c r="K226" s="17" t="s">
        <v>59</v>
      </c>
      <c r="L226" s="18">
        <v>30053.68</v>
      </c>
      <c r="M226" s="18">
        <v>6520.38</v>
      </c>
      <c r="N226" s="18">
        <v>198.94</v>
      </c>
      <c r="O226" s="18">
        <v>36773</v>
      </c>
      <c r="P226" s="18">
        <v>852.91</v>
      </c>
      <c r="Q226" s="18">
        <v>299.08999999999997</v>
      </c>
      <c r="R226" s="18">
        <v>0</v>
      </c>
      <c r="S226" s="18">
        <v>1152</v>
      </c>
      <c r="T226" s="18">
        <v>120</v>
      </c>
      <c r="U226" s="18">
        <v>0</v>
      </c>
      <c r="V226" s="18">
        <v>0</v>
      </c>
      <c r="W226" s="18">
        <v>0</v>
      </c>
      <c r="X226" s="18"/>
      <c r="Y226" s="18">
        <v>30906.59</v>
      </c>
      <c r="Z226" s="18">
        <v>6819.47</v>
      </c>
      <c r="AA226" s="18">
        <v>198.94</v>
      </c>
      <c r="AB226" s="18">
        <v>37925</v>
      </c>
    </row>
    <row r="227" spans="1:28" s="15" customFormat="1" x14ac:dyDescent="0.25">
      <c r="A227" s="17">
        <v>17</v>
      </c>
      <c r="B227" s="17" t="s">
        <v>613</v>
      </c>
      <c r="C227" s="17" t="s">
        <v>571</v>
      </c>
      <c r="D227" s="17" t="s">
        <v>614</v>
      </c>
      <c r="E227" s="17" t="s">
        <v>615</v>
      </c>
      <c r="F227" s="17" t="s">
        <v>35</v>
      </c>
      <c r="G227" s="17" t="s">
        <v>616</v>
      </c>
      <c r="H227" s="17"/>
      <c r="I227" s="17"/>
      <c r="J227" s="17"/>
      <c r="K227" s="17"/>
      <c r="L227" s="18">
        <v>7939.02</v>
      </c>
      <c r="M227" s="18">
        <v>724.26</v>
      </c>
      <c r="N227" s="18">
        <v>100.72</v>
      </c>
      <c r="O227" s="18">
        <v>8764</v>
      </c>
      <c r="P227" s="18">
        <v>0</v>
      </c>
      <c r="Q227" s="18">
        <v>0</v>
      </c>
      <c r="R227" s="18">
        <v>0</v>
      </c>
      <c r="S227" s="18"/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7939.02</v>
      </c>
      <c r="Z227" s="18">
        <v>724.26</v>
      </c>
      <c r="AA227" s="18">
        <v>100.72</v>
      </c>
      <c r="AB227" s="18">
        <v>8764</v>
      </c>
    </row>
    <row r="228" spans="1:28" s="15" customFormat="1" x14ac:dyDescent="0.25">
      <c r="A228" s="17">
        <v>18</v>
      </c>
      <c r="B228" s="17" t="s">
        <v>617</v>
      </c>
      <c r="C228" s="17" t="s">
        <v>571</v>
      </c>
      <c r="D228" s="17" t="s">
        <v>618</v>
      </c>
      <c r="E228" s="17" t="s">
        <v>619</v>
      </c>
      <c r="F228" s="17" t="s">
        <v>35</v>
      </c>
      <c r="G228" s="17" t="s">
        <v>616</v>
      </c>
      <c r="H228" s="17">
        <v>22666</v>
      </c>
      <c r="I228" s="17">
        <v>20038</v>
      </c>
      <c r="J228" s="17">
        <v>2628</v>
      </c>
      <c r="K228" s="17" t="s">
        <v>37</v>
      </c>
      <c r="L228" s="18">
        <v>242068.52</v>
      </c>
      <c r="M228" s="18">
        <v>12985.52</v>
      </c>
      <c r="N228" s="18">
        <v>5468.96</v>
      </c>
      <c r="O228" s="18">
        <v>260523</v>
      </c>
      <c r="P228" s="18">
        <v>13965.12</v>
      </c>
      <c r="Q228" s="18">
        <v>2399.2800000000002</v>
      </c>
      <c r="R228" s="18">
        <v>1182.5999999999999</v>
      </c>
      <c r="S228" s="18">
        <v>17547</v>
      </c>
      <c r="T228" s="18">
        <v>18490</v>
      </c>
      <c r="U228" s="18">
        <v>0</v>
      </c>
      <c r="V228" s="18">
        <v>0</v>
      </c>
      <c r="W228" s="18">
        <v>0</v>
      </c>
      <c r="X228" s="18"/>
      <c r="Y228" s="18">
        <v>256033.64</v>
      </c>
      <c r="Z228" s="18">
        <v>15384.8</v>
      </c>
      <c r="AA228" s="18">
        <v>6651.56</v>
      </c>
      <c r="AB228" s="18">
        <v>278070</v>
      </c>
    </row>
    <row r="229" spans="1:28" s="22" customFormat="1" x14ac:dyDescent="0.25">
      <c r="A229" s="19"/>
      <c r="B229" s="19"/>
      <c r="C229" s="10" t="s">
        <v>71</v>
      </c>
      <c r="D229" s="19"/>
      <c r="E229" s="19"/>
      <c r="F229" s="19"/>
      <c r="G229" s="19"/>
      <c r="H229" s="19"/>
      <c r="I229" s="19"/>
      <c r="J229" s="19">
        <f>SUM(J211:J228)</f>
        <v>22320</v>
      </c>
      <c r="K229" s="19"/>
      <c r="L229" s="19">
        <f t="shared" ref="L229:AB229" si="45">SUM(L211:L228)</f>
        <v>3000252.99</v>
      </c>
      <c r="M229" s="19">
        <f t="shared" si="45"/>
        <v>185357.38999999998</v>
      </c>
      <c r="N229" s="19">
        <f t="shared" si="45"/>
        <v>46211.619999999995</v>
      </c>
      <c r="O229" s="19">
        <f t="shared" si="45"/>
        <v>3231822</v>
      </c>
      <c r="P229" s="19">
        <f t="shared" si="45"/>
        <v>123452.86</v>
      </c>
      <c r="Q229" s="19">
        <f t="shared" si="45"/>
        <v>29557.139999999992</v>
      </c>
      <c r="R229" s="19">
        <f t="shared" si="45"/>
        <v>10044</v>
      </c>
      <c r="S229" s="19">
        <f t="shared" si="45"/>
        <v>163054</v>
      </c>
      <c r="T229" s="19">
        <f t="shared" si="45"/>
        <v>33780</v>
      </c>
      <c r="U229" s="19">
        <f t="shared" si="45"/>
        <v>0</v>
      </c>
      <c r="V229" s="19">
        <f t="shared" si="45"/>
        <v>0</v>
      </c>
      <c r="W229" s="19">
        <f t="shared" si="45"/>
        <v>0</v>
      </c>
      <c r="X229" s="19">
        <f t="shared" si="45"/>
        <v>0</v>
      </c>
      <c r="Y229" s="19">
        <f t="shared" si="45"/>
        <v>3123705.8499999996</v>
      </c>
      <c r="Z229" s="19">
        <f t="shared" si="45"/>
        <v>214914.53000000003</v>
      </c>
      <c r="AA229" s="19">
        <f t="shared" si="45"/>
        <v>56255.62000000001</v>
      </c>
      <c r="AB229" s="19">
        <f t="shared" si="45"/>
        <v>3394876</v>
      </c>
    </row>
    <row r="230" spans="1:28" s="15" customFormat="1" x14ac:dyDescent="0.25">
      <c r="A230" s="17">
        <v>1</v>
      </c>
      <c r="B230" s="17" t="s">
        <v>585</v>
      </c>
      <c r="C230" s="17" t="s">
        <v>571</v>
      </c>
      <c r="D230" s="17" t="s">
        <v>620</v>
      </c>
      <c r="E230" s="17" t="s">
        <v>621</v>
      </c>
      <c r="F230" s="17" t="s">
        <v>75</v>
      </c>
      <c r="G230" s="17" t="s">
        <v>76</v>
      </c>
      <c r="H230" s="17">
        <v>11612</v>
      </c>
      <c r="I230" s="17">
        <v>11480</v>
      </c>
      <c r="J230" s="17">
        <v>132</v>
      </c>
      <c r="K230" s="17" t="s">
        <v>37</v>
      </c>
      <c r="L230" s="18">
        <v>55455.7</v>
      </c>
      <c r="M230" s="18">
        <v>10312.77</v>
      </c>
      <c r="N230" s="18">
        <v>4212.53</v>
      </c>
      <c r="O230" s="18">
        <v>69981</v>
      </c>
      <c r="P230" s="18">
        <v>1128.21</v>
      </c>
      <c r="Q230" s="18">
        <v>590.79</v>
      </c>
      <c r="R230" s="18">
        <v>79</v>
      </c>
      <c r="S230" s="18">
        <v>1798</v>
      </c>
      <c r="T230" s="18">
        <v>750</v>
      </c>
      <c r="U230" s="18">
        <v>0</v>
      </c>
      <c r="V230" s="18">
        <v>0</v>
      </c>
      <c r="W230" s="18">
        <v>0</v>
      </c>
      <c r="X230" s="18"/>
      <c r="Y230" s="18">
        <v>56583.91</v>
      </c>
      <c r="Z230" s="18">
        <v>10903.56</v>
      </c>
      <c r="AA230" s="18">
        <v>4291.53</v>
      </c>
      <c r="AB230" s="18">
        <v>71779</v>
      </c>
    </row>
    <row r="231" spans="1:28" s="15" customFormat="1" x14ac:dyDescent="0.25">
      <c r="A231" s="17">
        <v>2</v>
      </c>
      <c r="B231" s="17" t="s">
        <v>585</v>
      </c>
      <c r="C231" s="17" t="s">
        <v>571</v>
      </c>
      <c r="D231" s="17" t="s">
        <v>622</v>
      </c>
      <c r="E231" s="17" t="s">
        <v>623</v>
      </c>
      <c r="F231" s="17" t="s">
        <v>75</v>
      </c>
      <c r="G231" s="17" t="s">
        <v>76</v>
      </c>
      <c r="H231" s="17">
        <v>2601</v>
      </c>
      <c r="I231" s="17">
        <v>2472</v>
      </c>
      <c r="J231" s="17">
        <v>129</v>
      </c>
      <c r="K231" s="17" t="s">
        <v>37</v>
      </c>
      <c r="L231" s="18">
        <v>36360.81</v>
      </c>
      <c r="M231" s="18">
        <v>7821.15</v>
      </c>
      <c r="N231" s="18">
        <v>2391.04</v>
      </c>
      <c r="O231" s="18">
        <v>46573</v>
      </c>
      <c r="P231" s="18">
        <v>1170.05</v>
      </c>
      <c r="Q231" s="18">
        <v>381.74</v>
      </c>
      <c r="R231" s="18">
        <v>77.209999999999994</v>
      </c>
      <c r="S231" s="18">
        <v>1629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37530.86</v>
      </c>
      <c r="Z231" s="18">
        <v>8202.89</v>
      </c>
      <c r="AA231" s="18">
        <v>2468.25</v>
      </c>
      <c r="AB231" s="18">
        <v>48202</v>
      </c>
    </row>
    <row r="232" spans="1:28" s="15" customFormat="1" x14ac:dyDescent="0.25">
      <c r="A232" s="17">
        <v>3</v>
      </c>
      <c r="B232" s="17" t="s">
        <v>605</v>
      </c>
      <c r="C232" s="17" t="s">
        <v>571</v>
      </c>
      <c r="D232" s="17" t="s">
        <v>624</v>
      </c>
      <c r="E232" s="17" t="s">
        <v>625</v>
      </c>
      <c r="F232" s="17" t="s">
        <v>75</v>
      </c>
      <c r="G232" s="17" t="s">
        <v>76</v>
      </c>
      <c r="H232" s="17">
        <v>6842</v>
      </c>
      <c r="I232" s="17">
        <v>6655</v>
      </c>
      <c r="J232" s="17">
        <v>187</v>
      </c>
      <c r="K232" s="17" t="s">
        <v>37</v>
      </c>
      <c r="L232" s="18">
        <v>88007.46</v>
      </c>
      <c r="M232" s="18">
        <v>22744.28</v>
      </c>
      <c r="N232" s="18">
        <v>2007.26</v>
      </c>
      <c r="O232" s="18">
        <v>112759</v>
      </c>
      <c r="P232" s="18">
        <v>1493.29</v>
      </c>
      <c r="Q232" s="18">
        <v>889.79</v>
      </c>
      <c r="R232" s="18">
        <v>111.92</v>
      </c>
      <c r="S232" s="18">
        <v>2495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18">
        <v>89500.75</v>
      </c>
      <c r="Z232" s="18">
        <v>23634.07</v>
      </c>
      <c r="AA232" s="18">
        <v>2119.1799999999998</v>
      </c>
      <c r="AB232" s="18">
        <v>115254</v>
      </c>
    </row>
    <row r="233" spans="1:28" s="15" customFormat="1" x14ac:dyDescent="0.25">
      <c r="A233" s="17">
        <v>4</v>
      </c>
      <c r="B233" s="17" t="s">
        <v>580</v>
      </c>
      <c r="C233" s="17" t="s">
        <v>571</v>
      </c>
      <c r="D233" s="17" t="s">
        <v>626</v>
      </c>
      <c r="E233" s="17" t="s">
        <v>627</v>
      </c>
      <c r="F233" s="17" t="s">
        <v>75</v>
      </c>
      <c r="G233" s="17" t="s">
        <v>76</v>
      </c>
      <c r="H233" s="17">
        <v>9787</v>
      </c>
      <c r="I233" s="17">
        <v>9713</v>
      </c>
      <c r="J233" s="17">
        <v>74</v>
      </c>
      <c r="K233" s="17" t="s">
        <v>37</v>
      </c>
      <c r="L233" s="18">
        <v>34039.18</v>
      </c>
      <c r="M233" s="18">
        <v>7076.17</v>
      </c>
      <c r="N233" s="18">
        <v>2357.65</v>
      </c>
      <c r="O233" s="18">
        <v>43473</v>
      </c>
      <c r="P233" s="18">
        <v>741.93</v>
      </c>
      <c r="Q233" s="18">
        <v>359.78</v>
      </c>
      <c r="R233" s="18">
        <v>44.29</v>
      </c>
      <c r="S233" s="18">
        <v>1146</v>
      </c>
      <c r="T233" s="18">
        <v>90</v>
      </c>
      <c r="U233" s="18">
        <v>0</v>
      </c>
      <c r="V233" s="18">
        <v>0</v>
      </c>
      <c r="W233" s="18">
        <v>0</v>
      </c>
      <c r="X233" s="18"/>
      <c r="Y233" s="18">
        <v>34781.11</v>
      </c>
      <c r="Z233" s="18">
        <v>7435.95</v>
      </c>
      <c r="AA233" s="18">
        <v>2401.94</v>
      </c>
      <c r="AB233" s="18">
        <v>44619</v>
      </c>
    </row>
    <row r="234" spans="1:28" s="15" customFormat="1" x14ac:dyDescent="0.25">
      <c r="A234" s="17">
        <v>5</v>
      </c>
      <c r="B234" s="17" t="s">
        <v>575</v>
      </c>
      <c r="C234" s="17" t="s">
        <v>571</v>
      </c>
      <c r="D234" s="17" t="s">
        <v>628</v>
      </c>
      <c r="E234" s="17" t="s">
        <v>629</v>
      </c>
      <c r="F234" s="17" t="s">
        <v>75</v>
      </c>
      <c r="G234" s="17" t="s">
        <v>76</v>
      </c>
      <c r="H234" s="17">
        <v>5203</v>
      </c>
      <c r="I234" s="17">
        <v>5059</v>
      </c>
      <c r="J234" s="17">
        <v>144</v>
      </c>
      <c r="K234" s="17" t="s">
        <v>37</v>
      </c>
      <c r="L234" s="18">
        <v>39068.14</v>
      </c>
      <c r="M234" s="18">
        <v>8065.26</v>
      </c>
      <c r="N234" s="18">
        <v>2727.6</v>
      </c>
      <c r="O234" s="18">
        <v>49861</v>
      </c>
      <c r="P234" s="18">
        <v>1238.8900000000001</v>
      </c>
      <c r="Q234" s="18">
        <v>411.93</v>
      </c>
      <c r="R234" s="18">
        <v>86.18</v>
      </c>
      <c r="S234" s="18">
        <v>1737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40307.03</v>
      </c>
      <c r="Z234" s="18">
        <v>8477.19</v>
      </c>
      <c r="AA234" s="18">
        <v>2813.78</v>
      </c>
      <c r="AB234" s="18">
        <v>51598</v>
      </c>
    </row>
    <row r="235" spans="1:28" s="15" customFormat="1" x14ac:dyDescent="0.25">
      <c r="A235" s="17">
        <v>6</v>
      </c>
      <c r="B235" s="17" t="s">
        <v>585</v>
      </c>
      <c r="C235" s="17" t="s">
        <v>571</v>
      </c>
      <c r="D235" s="17" t="s">
        <v>630</v>
      </c>
      <c r="E235" s="17" t="s">
        <v>631</v>
      </c>
      <c r="F235" s="17" t="s">
        <v>75</v>
      </c>
      <c r="G235" s="17" t="s">
        <v>76</v>
      </c>
      <c r="H235" s="17">
        <v>16371</v>
      </c>
      <c r="I235" s="17">
        <v>16255</v>
      </c>
      <c r="J235" s="17">
        <v>116</v>
      </c>
      <c r="K235" s="17" t="s">
        <v>37</v>
      </c>
      <c r="L235" s="18">
        <v>28023.59</v>
      </c>
      <c r="M235" s="18">
        <v>6639.14</v>
      </c>
      <c r="N235" s="18">
        <v>1914.27</v>
      </c>
      <c r="O235" s="18">
        <v>36577</v>
      </c>
      <c r="P235" s="18">
        <v>989.97</v>
      </c>
      <c r="Q235" s="18">
        <v>295.60000000000002</v>
      </c>
      <c r="R235" s="18">
        <v>69.430000000000007</v>
      </c>
      <c r="S235" s="18">
        <v>1355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29013.56</v>
      </c>
      <c r="Z235" s="18">
        <v>6934.74</v>
      </c>
      <c r="AA235" s="18">
        <v>1983.7</v>
      </c>
      <c r="AB235" s="18">
        <v>37932</v>
      </c>
    </row>
    <row r="236" spans="1:28" s="15" customFormat="1" x14ac:dyDescent="0.25">
      <c r="A236" s="17">
        <v>7</v>
      </c>
      <c r="B236" s="17" t="s">
        <v>580</v>
      </c>
      <c r="C236" s="17" t="s">
        <v>571</v>
      </c>
      <c r="D236" s="17" t="s">
        <v>632</v>
      </c>
      <c r="E236" s="17" t="s">
        <v>633</v>
      </c>
      <c r="F236" s="17" t="s">
        <v>75</v>
      </c>
      <c r="G236" s="17" t="s">
        <v>76</v>
      </c>
      <c r="H236" s="17">
        <v>6798</v>
      </c>
      <c r="I236" s="17">
        <v>6774</v>
      </c>
      <c r="J236" s="17">
        <v>24</v>
      </c>
      <c r="K236" s="17" t="s">
        <v>37</v>
      </c>
      <c r="L236" s="18">
        <v>46508.07</v>
      </c>
      <c r="M236" s="18">
        <v>9837.16</v>
      </c>
      <c r="N236" s="18">
        <v>3569.77</v>
      </c>
      <c r="O236" s="18">
        <v>59915</v>
      </c>
      <c r="P236" s="18">
        <v>378.52</v>
      </c>
      <c r="Q236" s="18">
        <v>496.12</v>
      </c>
      <c r="R236" s="18">
        <v>14.36</v>
      </c>
      <c r="S236" s="18">
        <v>889</v>
      </c>
      <c r="T236" s="18">
        <v>420</v>
      </c>
      <c r="U236" s="18">
        <v>0</v>
      </c>
      <c r="V236" s="18">
        <v>0</v>
      </c>
      <c r="W236" s="18">
        <v>0</v>
      </c>
      <c r="X236" s="18"/>
      <c r="Y236" s="18">
        <v>46886.59</v>
      </c>
      <c r="Z236" s="18">
        <v>10333.280000000001</v>
      </c>
      <c r="AA236" s="18">
        <v>3584.13</v>
      </c>
      <c r="AB236" s="18">
        <v>60804</v>
      </c>
    </row>
    <row r="237" spans="1:28" s="15" customFormat="1" x14ac:dyDescent="0.25">
      <c r="A237" s="17">
        <v>8</v>
      </c>
      <c r="B237" s="17" t="s">
        <v>585</v>
      </c>
      <c r="C237" s="17" t="s">
        <v>571</v>
      </c>
      <c r="D237" s="17" t="s">
        <v>634</v>
      </c>
      <c r="E237" s="17" t="s">
        <v>635</v>
      </c>
      <c r="F237" s="17" t="s">
        <v>75</v>
      </c>
      <c r="G237" s="17" t="s">
        <v>636</v>
      </c>
      <c r="H237" s="17"/>
      <c r="I237" s="17"/>
      <c r="J237" s="17"/>
      <c r="K237" s="17"/>
      <c r="L237" s="18">
        <v>55362.96</v>
      </c>
      <c r="M237" s="18">
        <v>13386.45</v>
      </c>
      <c r="N237" s="18">
        <v>4153.59</v>
      </c>
      <c r="O237" s="18">
        <v>72903</v>
      </c>
      <c r="P237" s="18">
        <v>0</v>
      </c>
      <c r="Q237" s="18">
        <v>0</v>
      </c>
      <c r="R237" s="18">
        <v>0</v>
      </c>
      <c r="S237" s="18"/>
      <c r="T237" s="18">
        <v>0</v>
      </c>
      <c r="U237" s="18">
        <v>0</v>
      </c>
      <c r="V237" s="18">
        <v>0</v>
      </c>
      <c r="W237" s="18">
        <v>0</v>
      </c>
      <c r="X237" s="18"/>
      <c r="Y237" s="18">
        <v>55362.96</v>
      </c>
      <c r="Z237" s="18">
        <v>13386.45</v>
      </c>
      <c r="AA237" s="18">
        <v>4153.59</v>
      </c>
      <c r="AB237" s="18">
        <v>72903</v>
      </c>
    </row>
    <row r="238" spans="1:28" s="15" customFormat="1" x14ac:dyDescent="0.25">
      <c r="A238" s="17">
        <v>9</v>
      </c>
      <c r="B238" s="17" t="s">
        <v>572</v>
      </c>
      <c r="C238" s="17" t="s">
        <v>571</v>
      </c>
      <c r="D238" s="17" t="s">
        <v>637</v>
      </c>
      <c r="E238" s="17" t="s">
        <v>638</v>
      </c>
      <c r="F238" s="17" t="s">
        <v>75</v>
      </c>
      <c r="G238" s="17" t="s">
        <v>76</v>
      </c>
      <c r="H238" s="17">
        <v>10768</v>
      </c>
      <c r="I238" s="17">
        <v>10684</v>
      </c>
      <c r="J238" s="17">
        <v>84</v>
      </c>
      <c r="K238" s="17" t="s">
        <v>37</v>
      </c>
      <c r="L238" s="18">
        <v>49327.92</v>
      </c>
      <c r="M238" s="18">
        <v>15285.3</v>
      </c>
      <c r="N238" s="18">
        <v>3726.78</v>
      </c>
      <c r="O238" s="18">
        <v>68340</v>
      </c>
      <c r="P238" s="18">
        <v>746.47</v>
      </c>
      <c r="Q238" s="18">
        <v>527.26</v>
      </c>
      <c r="R238" s="18">
        <v>50.27</v>
      </c>
      <c r="S238" s="18">
        <v>1324</v>
      </c>
      <c r="T238" s="18">
        <v>0</v>
      </c>
      <c r="U238" s="18">
        <v>0</v>
      </c>
      <c r="V238" s="18">
        <v>0</v>
      </c>
      <c r="W238" s="18">
        <v>0</v>
      </c>
      <c r="X238" s="18"/>
      <c r="Y238" s="18">
        <v>50074.39</v>
      </c>
      <c r="Z238" s="18">
        <v>15812.56</v>
      </c>
      <c r="AA238" s="18">
        <v>3777.05</v>
      </c>
      <c r="AB238" s="18">
        <v>69664</v>
      </c>
    </row>
    <row r="239" spans="1:28" s="15" customFormat="1" x14ac:dyDescent="0.25">
      <c r="A239" s="17">
        <v>10</v>
      </c>
      <c r="B239" s="17" t="s">
        <v>570</v>
      </c>
      <c r="C239" s="17" t="s">
        <v>571</v>
      </c>
      <c r="D239" s="17" t="s">
        <v>639</v>
      </c>
      <c r="E239" s="17" t="s">
        <v>640</v>
      </c>
      <c r="F239" s="17" t="s">
        <v>75</v>
      </c>
      <c r="G239" s="17" t="s">
        <v>76</v>
      </c>
      <c r="H239" s="17">
        <v>1523</v>
      </c>
      <c r="I239" s="17">
        <v>1511</v>
      </c>
      <c r="J239" s="17">
        <v>12</v>
      </c>
      <c r="K239" s="17" t="s">
        <v>37</v>
      </c>
      <c r="L239" s="18">
        <v>15509.77</v>
      </c>
      <c r="M239" s="18">
        <v>3635.34</v>
      </c>
      <c r="N239" s="18">
        <v>584.89</v>
      </c>
      <c r="O239" s="18">
        <v>19730</v>
      </c>
      <c r="P239" s="18">
        <v>361.43</v>
      </c>
      <c r="Q239" s="18">
        <v>159.38999999999999</v>
      </c>
      <c r="R239" s="18">
        <v>7.18</v>
      </c>
      <c r="S239" s="18">
        <v>528</v>
      </c>
      <c r="T239" s="18">
        <v>0</v>
      </c>
      <c r="U239" s="18">
        <v>0</v>
      </c>
      <c r="V239" s="18">
        <v>0</v>
      </c>
      <c r="W239" s="18">
        <v>0</v>
      </c>
      <c r="X239" s="18"/>
      <c r="Y239" s="18">
        <v>15871.2</v>
      </c>
      <c r="Z239" s="18">
        <v>3794.73</v>
      </c>
      <c r="AA239" s="18">
        <v>592.07000000000005</v>
      </c>
      <c r="AB239" s="18">
        <v>20258</v>
      </c>
    </row>
    <row r="240" spans="1:28" s="15" customFormat="1" x14ac:dyDescent="0.25">
      <c r="A240" s="17">
        <v>11</v>
      </c>
      <c r="B240" s="17" t="s">
        <v>585</v>
      </c>
      <c r="C240" s="17" t="s">
        <v>571</v>
      </c>
      <c r="D240" s="17" t="s">
        <v>641</v>
      </c>
      <c r="E240" s="17" t="s">
        <v>642</v>
      </c>
      <c r="F240" s="17" t="s">
        <v>75</v>
      </c>
      <c r="G240" s="17" t="s">
        <v>643</v>
      </c>
      <c r="H240" s="17">
        <v>12487</v>
      </c>
      <c r="I240" s="17">
        <v>12441</v>
      </c>
      <c r="J240" s="17">
        <v>46</v>
      </c>
      <c r="K240" s="17" t="s">
        <v>37</v>
      </c>
      <c r="L240" s="18">
        <v>32454.240000000002</v>
      </c>
      <c r="M240" s="18">
        <v>7495.88</v>
      </c>
      <c r="N240" s="18">
        <v>2328.88</v>
      </c>
      <c r="O240" s="18">
        <v>42279</v>
      </c>
      <c r="P240" s="18">
        <v>524.72</v>
      </c>
      <c r="Q240" s="18">
        <v>344.75</v>
      </c>
      <c r="R240" s="18">
        <v>27.53</v>
      </c>
      <c r="S240" s="18">
        <v>897</v>
      </c>
      <c r="T240" s="18">
        <v>0</v>
      </c>
      <c r="U240" s="18">
        <v>0</v>
      </c>
      <c r="V240" s="18">
        <v>0</v>
      </c>
      <c r="W240" s="18">
        <v>0</v>
      </c>
      <c r="X240" s="18"/>
      <c r="Y240" s="18">
        <v>32978.959999999999</v>
      </c>
      <c r="Z240" s="18">
        <v>7840.63</v>
      </c>
      <c r="AA240" s="18">
        <v>2356.41</v>
      </c>
      <c r="AB240" s="18">
        <v>43176</v>
      </c>
    </row>
    <row r="241" spans="1:28" s="15" customFormat="1" x14ac:dyDescent="0.25">
      <c r="A241" s="17">
        <v>12</v>
      </c>
      <c r="B241" s="17" t="s">
        <v>605</v>
      </c>
      <c r="C241" s="17" t="s">
        <v>571</v>
      </c>
      <c r="D241" s="17" t="s">
        <v>644</v>
      </c>
      <c r="E241" s="17" t="s">
        <v>645</v>
      </c>
      <c r="F241" s="17" t="s">
        <v>75</v>
      </c>
      <c r="G241" s="17" t="s">
        <v>76</v>
      </c>
      <c r="H241" s="17">
        <v>2955</v>
      </c>
      <c r="I241" s="17">
        <v>2834</v>
      </c>
      <c r="J241" s="17">
        <v>121</v>
      </c>
      <c r="K241" s="17" t="s">
        <v>37</v>
      </c>
      <c r="L241" s="18">
        <v>41980.83</v>
      </c>
      <c r="M241" s="18">
        <v>9142.2199999999993</v>
      </c>
      <c r="N241" s="18">
        <v>2903.95</v>
      </c>
      <c r="O241" s="18">
        <v>54027</v>
      </c>
      <c r="P241" s="18">
        <v>1116.69</v>
      </c>
      <c r="Q241" s="18">
        <v>441.89</v>
      </c>
      <c r="R241" s="18">
        <v>72.42</v>
      </c>
      <c r="S241" s="18">
        <v>1631</v>
      </c>
      <c r="T241" s="18">
        <v>0</v>
      </c>
      <c r="U241" s="18">
        <v>0</v>
      </c>
      <c r="V241" s="18">
        <v>0</v>
      </c>
      <c r="W241" s="18">
        <v>0</v>
      </c>
      <c r="X241" s="18"/>
      <c r="Y241" s="18">
        <v>43097.52</v>
      </c>
      <c r="Z241" s="18">
        <v>9584.11</v>
      </c>
      <c r="AA241" s="18">
        <v>2976.37</v>
      </c>
      <c r="AB241" s="18">
        <v>55658</v>
      </c>
    </row>
    <row r="242" spans="1:28" s="15" customFormat="1" x14ac:dyDescent="0.25">
      <c r="A242" s="17">
        <v>13</v>
      </c>
      <c r="B242" s="17" t="s">
        <v>570</v>
      </c>
      <c r="C242" s="17" t="s">
        <v>571</v>
      </c>
      <c r="D242" s="17" t="s">
        <v>646</v>
      </c>
      <c r="E242" s="17" t="s">
        <v>647</v>
      </c>
      <c r="F242" s="17" t="s">
        <v>75</v>
      </c>
      <c r="G242" s="17" t="s">
        <v>76</v>
      </c>
      <c r="H242" s="17">
        <v>14907</v>
      </c>
      <c r="I242" s="17">
        <v>14490</v>
      </c>
      <c r="J242" s="17">
        <v>417</v>
      </c>
      <c r="K242" s="17" t="s">
        <v>37</v>
      </c>
      <c r="L242" s="18">
        <v>59805.94</v>
      </c>
      <c r="M242" s="18">
        <v>9446.73</v>
      </c>
      <c r="N242" s="18">
        <v>4540.33</v>
      </c>
      <c r="O242" s="18">
        <v>73793</v>
      </c>
      <c r="P242" s="18">
        <v>3054.56</v>
      </c>
      <c r="Q242" s="18">
        <v>626.87</v>
      </c>
      <c r="R242" s="18">
        <v>249.57</v>
      </c>
      <c r="S242" s="18">
        <v>3931</v>
      </c>
      <c r="T242" s="18">
        <v>2220</v>
      </c>
      <c r="U242" s="18">
        <v>0</v>
      </c>
      <c r="V242" s="18">
        <v>0</v>
      </c>
      <c r="W242" s="18">
        <v>0</v>
      </c>
      <c r="X242" s="18"/>
      <c r="Y242" s="18">
        <v>62860.5</v>
      </c>
      <c r="Z242" s="18">
        <v>10073.6</v>
      </c>
      <c r="AA242" s="18">
        <v>4789.8999999999996</v>
      </c>
      <c r="AB242" s="18">
        <v>77724</v>
      </c>
    </row>
    <row r="243" spans="1:28" s="15" customFormat="1" x14ac:dyDescent="0.25">
      <c r="A243" s="17">
        <v>14</v>
      </c>
      <c r="B243" s="17" t="s">
        <v>585</v>
      </c>
      <c r="C243" s="17" t="s">
        <v>571</v>
      </c>
      <c r="D243" s="17" t="s">
        <v>648</v>
      </c>
      <c r="E243" s="17" t="s">
        <v>649</v>
      </c>
      <c r="F243" s="17" t="s">
        <v>75</v>
      </c>
      <c r="G243" s="17" t="s">
        <v>650</v>
      </c>
      <c r="H243" s="17">
        <v>0</v>
      </c>
      <c r="I243" s="17">
        <v>0</v>
      </c>
      <c r="J243" s="17">
        <v>915</v>
      </c>
      <c r="K243" s="17" t="s">
        <v>107</v>
      </c>
      <c r="L243" s="18">
        <v>36905.120000000003</v>
      </c>
      <c r="M243" s="18">
        <v>826.33</v>
      </c>
      <c r="N243" s="18">
        <v>2717.55</v>
      </c>
      <c r="O243" s="18">
        <v>40449</v>
      </c>
      <c r="P243" s="18">
        <v>6397.15</v>
      </c>
      <c r="Q243" s="18">
        <v>364.22</v>
      </c>
      <c r="R243" s="18">
        <v>547.63</v>
      </c>
      <c r="S243" s="18">
        <v>7309</v>
      </c>
      <c r="T243" s="18">
        <v>0</v>
      </c>
      <c r="U243" s="18">
        <v>0</v>
      </c>
      <c r="V243" s="18">
        <v>0</v>
      </c>
      <c r="W243" s="18">
        <v>0</v>
      </c>
      <c r="X243" s="18"/>
      <c r="Y243" s="18">
        <v>43302.27</v>
      </c>
      <c r="Z243" s="18">
        <v>1190.55</v>
      </c>
      <c r="AA243" s="18">
        <v>3265.18</v>
      </c>
      <c r="AB243" s="18">
        <v>47758</v>
      </c>
    </row>
    <row r="244" spans="1:28" s="15" customFormat="1" x14ac:dyDescent="0.25">
      <c r="A244" s="17">
        <v>15</v>
      </c>
      <c r="B244" s="17" t="s">
        <v>575</v>
      </c>
      <c r="C244" s="17" t="s">
        <v>571</v>
      </c>
      <c r="D244" s="17" t="s">
        <v>651</v>
      </c>
      <c r="E244" s="17" t="s">
        <v>652</v>
      </c>
      <c r="F244" s="17" t="s">
        <v>75</v>
      </c>
      <c r="G244" s="17" t="s">
        <v>653</v>
      </c>
      <c r="H244" s="17">
        <v>0</v>
      </c>
      <c r="I244" s="17">
        <v>0</v>
      </c>
      <c r="J244" s="17">
        <v>360</v>
      </c>
      <c r="K244" s="17" t="s">
        <v>107</v>
      </c>
      <c r="L244" s="18">
        <v>101555.88</v>
      </c>
      <c r="M244" s="18">
        <v>6300.92</v>
      </c>
      <c r="N244" s="18">
        <v>1069.2</v>
      </c>
      <c r="O244" s="18">
        <v>108926</v>
      </c>
      <c r="P244" s="18">
        <v>2518.89</v>
      </c>
      <c r="Q244" s="18">
        <v>1013.65</v>
      </c>
      <c r="R244" s="18">
        <v>215.46</v>
      </c>
      <c r="S244" s="18">
        <v>3748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18">
        <v>104074.77</v>
      </c>
      <c r="Z244" s="18">
        <v>7314.57</v>
      </c>
      <c r="AA244" s="18">
        <v>1284.6600000000001</v>
      </c>
      <c r="AB244" s="18">
        <v>112674</v>
      </c>
    </row>
    <row r="245" spans="1:28" s="15" customFormat="1" x14ac:dyDescent="0.25">
      <c r="A245" s="17">
        <v>16</v>
      </c>
      <c r="B245" s="17" t="s">
        <v>570</v>
      </c>
      <c r="C245" s="17" t="s">
        <v>571</v>
      </c>
      <c r="D245" s="17" t="s">
        <v>654</v>
      </c>
      <c r="E245" s="17" t="s">
        <v>655</v>
      </c>
      <c r="F245" s="17" t="s">
        <v>75</v>
      </c>
      <c r="G245" s="17" t="s">
        <v>656</v>
      </c>
      <c r="H245" s="17">
        <v>0</v>
      </c>
      <c r="I245" s="17">
        <v>0</v>
      </c>
      <c r="J245" s="17">
        <v>360</v>
      </c>
      <c r="K245" s="17" t="s">
        <v>107</v>
      </c>
      <c r="L245" s="18">
        <v>99228.7</v>
      </c>
      <c r="M245" s="18">
        <v>6254.1</v>
      </c>
      <c r="N245" s="18">
        <v>1069.2</v>
      </c>
      <c r="O245" s="18">
        <v>106552</v>
      </c>
      <c r="P245" s="18">
        <v>2519.16</v>
      </c>
      <c r="Q245" s="18">
        <v>990.38</v>
      </c>
      <c r="R245" s="18">
        <v>215.46</v>
      </c>
      <c r="S245" s="18">
        <v>3725</v>
      </c>
      <c r="T245" s="18">
        <v>0</v>
      </c>
      <c r="U245" s="18">
        <v>0</v>
      </c>
      <c r="V245" s="18">
        <v>0</v>
      </c>
      <c r="W245" s="18">
        <v>0</v>
      </c>
      <c r="X245" s="18"/>
      <c r="Y245" s="18">
        <v>101747.86</v>
      </c>
      <c r="Z245" s="18">
        <v>7244.48</v>
      </c>
      <c r="AA245" s="18">
        <v>1284.6600000000001</v>
      </c>
      <c r="AB245" s="18">
        <v>110277</v>
      </c>
    </row>
    <row r="246" spans="1:28" s="15" customFormat="1" x14ac:dyDescent="0.25">
      <c r="A246" s="17">
        <v>17</v>
      </c>
      <c r="B246" s="17" t="s">
        <v>605</v>
      </c>
      <c r="C246" s="17" t="s">
        <v>571</v>
      </c>
      <c r="D246" s="17" t="s">
        <v>657</v>
      </c>
      <c r="E246" s="17" t="s">
        <v>658</v>
      </c>
      <c r="F246" s="17" t="s">
        <v>75</v>
      </c>
      <c r="G246" s="17" t="s">
        <v>659</v>
      </c>
      <c r="H246" s="17">
        <v>0</v>
      </c>
      <c r="I246" s="17">
        <v>0</v>
      </c>
      <c r="J246" s="17">
        <v>360</v>
      </c>
      <c r="K246" s="17" t="s">
        <v>107</v>
      </c>
      <c r="L246" s="18">
        <v>99348.14</v>
      </c>
      <c r="M246" s="18">
        <v>6248.66</v>
      </c>
      <c r="N246" s="18">
        <v>1069.2</v>
      </c>
      <c r="O246" s="18">
        <v>106666</v>
      </c>
      <c r="P246" s="18">
        <v>2518.9699999999998</v>
      </c>
      <c r="Q246" s="18">
        <v>991.57</v>
      </c>
      <c r="R246" s="18">
        <v>215.46</v>
      </c>
      <c r="S246" s="18">
        <v>3726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18">
        <v>101867.11</v>
      </c>
      <c r="Z246" s="18">
        <v>7240.23</v>
      </c>
      <c r="AA246" s="18">
        <v>1284.6600000000001</v>
      </c>
      <c r="AB246" s="18">
        <v>110392</v>
      </c>
    </row>
    <row r="247" spans="1:28" s="15" customFormat="1" x14ac:dyDescent="0.25">
      <c r="A247" s="17">
        <v>18</v>
      </c>
      <c r="B247" s="17" t="s">
        <v>580</v>
      </c>
      <c r="C247" s="17" t="s">
        <v>571</v>
      </c>
      <c r="D247" s="17" t="s">
        <v>660</v>
      </c>
      <c r="E247" s="17" t="s">
        <v>661</v>
      </c>
      <c r="F247" s="17" t="s">
        <v>75</v>
      </c>
      <c r="G247" s="17" t="s">
        <v>662</v>
      </c>
      <c r="H247" s="17">
        <v>0</v>
      </c>
      <c r="I247" s="17">
        <v>0</v>
      </c>
      <c r="J247" s="17">
        <v>430</v>
      </c>
      <c r="K247" s="17" t="s">
        <v>107</v>
      </c>
      <c r="L247" s="18">
        <v>118400.74</v>
      </c>
      <c r="M247" s="18">
        <v>10349.16</v>
      </c>
      <c r="N247" s="18">
        <v>1277.0999999999999</v>
      </c>
      <c r="O247" s="18">
        <v>130027</v>
      </c>
      <c r="P247" s="18">
        <v>3015.94</v>
      </c>
      <c r="Q247" s="18">
        <v>1181.7</v>
      </c>
      <c r="R247" s="18">
        <v>257.36</v>
      </c>
      <c r="S247" s="18">
        <v>4455</v>
      </c>
      <c r="T247" s="18">
        <v>0</v>
      </c>
      <c r="U247" s="18">
        <v>0</v>
      </c>
      <c r="V247" s="18">
        <v>0</v>
      </c>
      <c r="W247" s="18">
        <v>0</v>
      </c>
      <c r="X247" s="18"/>
      <c r="Y247" s="18">
        <v>121416.68</v>
      </c>
      <c r="Z247" s="18">
        <v>11530.86</v>
      </c>
      <c r="AA247" s="18">
        <v>1534.46</v>
      </c>
      <c r="AB247" s="18">
        <v>134482</v>
      </c>
    </row>
    <row r="248" spans="1:28" s="12" customFormat="1" x14ac:dyDescent="0.25">
      <c r="A248" s="10"/>
      <c r="B248" s="10"/>
      <c r="C248" s="10" t="s">
        <v>71</v>
      </c>
      <c r="D248" s="10"/>
      <c r="E248" s="10"/>
      <c r="F248" s="10"/>
      <c r="G248" s="10"/>
      <c r="H248" s="10"/>
      <c r="I248" s="10"/>
      <c r="J248" s="11">
        <f>SUM(J230:J247)</f>
        <v>3911</v>
      </c>
      <c r="K248" s="10"/>
      <c r="L248" s="11">
        <f t="shared" ref="L248:AB248" si="46">SUM(L230:L247)</f>
        <v>1037343.1900000001</v>
      </c>
      <c r="M248" s="11">
        <f t="shared" si="46"/>
        <v>160867.02000000002</v>
      </c>
      <c r="N248" s="11">
        <f t="shared" si="46"/>
        <v>44620.789999999994</v>
      </c>
      <c r="O248" s="11">
        <f t="shared" si="46"/>
        <v>1242831</v>
      </c>
      <c r="P248" s="11">
        <f t="shared" si="46"/>
        <v>29914.839999999997</v>
      </c>
      <c r="Q248" s="11">
        <f t="shared" si="46"/>
        <v>10067.43</v>
      </c>
      <c r="R248" s="11">
        <f t="shared" si="46"/>
        <v>2340.73</v>
      </c>
      <c r="S248" s="11">
        <f t="shared" si="46"/>
        <v>42323</v>
      </c>
      <c r="T248" s="11">
        <f t="shared" si="46"/>
        <v>3480</v>
      </c>
      <c r="U248" s="11">
        <f t="shared" si="46"/>
        <v>0</v>
      </c>
      <c r="V248" s="11">
        <f t="shared" si="46"/>
        <v>0</v>
      </c>
      <c r="W248" s="11">
        <f t="shared" si="46"/>
        <v>0</v>
      </c>
      <c r="X248" s="11">
        <f t="shared" si="46"/>
        <v>0</v>
      </c>
      <c r="Y248" s="11">
        <f t="shared" si="46"/>
        <v>1067258.03</v>
      </c>
      <c r="Z248" s="11">
        <f t="shared" si="46"/>
        <v>170934.45</v>
      </c>
      <c r="AA248" s="11">
        <f t="shared" si="46"/>
        <v>46961.520000000011</v>
      </c>
      <c r="AB248" s="11">
        <f t="shared" si="46"/>
        <v>1285154</v>
      </c>
    </row>
    <row r="249" spans="1:28" s="12" customFormat="1" x14ac:dyDescent="0.25">
      <c r="A249" s="10"/>
      <c r="B249" s="10"/>
      <c r="C249" s="10" t="s">
        <v>119</v>
      </c>
      <c r="D249" s="10"/>
      <c r="E249" s="10"/>
      <c r="F249" s="10"/>
      <c r="G249" s="10"/>
      <c r="H249" s="10"/>
      <c r="I249" s="10"/>
      <c r="J249" s="11">
        <f>J248+J229</f>
        <v>26231</v>
      </c>
      <c r="K249" s="11"/>
      <c r="L249" s="11">
        <f t="shared" ref="L249:AB249" si="47">L248+L229</f>
        <v>4037596.18</v>
      </c>
      <c r="M249" s="11">
        <f t="shared" si="47"/>
        <v>346224.41000000003</v>
      </c>
      <c r="N249" s="11">
        <f t="shared" si="47"/>
        <v>90832.409999999989</v>
      </c>
      <c r="O249" s="11">
        <f t="shared" si="47"/>
        <v>4474653</v>
      </c>
      <c r="P249" s="11">
        <f t="shared" si="47"/>
        <v>153367.70000000001</v>
      </c>
      <c r="Q249" s="11">
        <f t="shared" si="47"/>
        <v>39624.569999999992</v>
      </c>
      <c r="R249" s="11">
        <f t="shared" si="47"/>
        <v>12384.73</v>
      </c>
      <c r="S249" s="11">
        <f t="shared" si="47"/>
        <v>205377</v>
      </c>
      <c r="T249" s="11">
        <f t="shared" si="47"/>
        <v>37260</v>
      </c>
      <c r="U249" s="11">
        <f t="shared" si="47"/>
        <v>0</v>
      </c>
      <c r="V249" s="11">
        <f t="shared" si="47"/>
        <v>0</v>
      </c>
      <c r="W249" s="11">
        <f t="shared" si="47"/>
        <v>0</v>
      </c>
      <c r="X249" s="11">
        <f t="shared" si="47"/>
        <v>0</v>
      </c>
      <c r="Y249" s="11">
        <f t="shared" si="47"/>
        <v>4190963.88</v>
      </c>
      <c r="Z249" s="11">
        <f t="shared" si="47"/>
        <v>385848.98000000004</v>
      </c>
      <c r="AA249" s="11">
        <f t="shared" si="47"/>
        <v>103217.14000000001</v>
      </c>
      <c r="AB249" s="11">
        <f t="shared" si="47"/>
        <v>4680030</v>
      </c>
    </row>
    <row r="250" spans="1:28" ht="18" customHeight="1" x14ac:dyDescent="0.25"/>
    <row r="251" spans="1:28" ht="18" customHeight="1" x14ac:dyDescent="0.25"/>
    <row r="254" spans="1:28" ht="15.75" x14ac:dyDescent="0.25">
      <c r="E254" s="13" t="s">
        <v>120</v>
      </c>
      <c r="G254" s="14"/>
      <c r="H254" s="14"/>
      <c r="I254" s="14"/>
      <c r="J254" s="14"/>
      <c r="K254" s="14"/>
      <c r="L254" s="13" t="s">
        <v>122</v>
      </c>
      <c r="M254" s="13"/>
      <c r="O254" s="14"/>
      <c r="Q254" s="14"/>
      <c r="R254" s="13" t="s">
        <v>121</v>
      </c>
      <c r="T254" s="14"/>
      <c r="U254" s="14"/>
      <c r="W254" s="14"/>
      <c r="X254" s="14"/>
      <c r="Y254" s="13" t="s">
        <v>123</v>
      </c>
      <c r="Z254" s="14"/>
      <c r="AA254" s="14"/>
      <c r="AB254" s="14"/>
    </row>
    <row r="255" spans="1:28" ht="15.75" x14ac:dyDescent="0.25">
      <c r="E255" s="13" t="s">
        <v>124</v>
      </c>
      <c r="G255" s="14"/>
      <c r="H255" s="14"/>
      <c r="I255" s="14"/>
      <c r="J255" s="14"/>
      <c r="K255" s="14"/>
      <c r="L255" s="13" t="s">
        <v>124</v>
      </c>
      <c r="M255" s="13"/>
      <c r="O255" s="14"/>
      <c r="Q255" s="14"/>
      <c r="R255" s="13" t="s">
        <v>124</v>
      </c>
      <c r="T255" s="14"/>
      <c r="U255" s="14"/>
      <c r="W255" s="14"/>
      <c r="X255" s="14"/>
      <c r="Y255" s="13" t="s">
        <v>124</v>
      </c>
      <c r="Z255" s="14"/>
      <c r="AA255" s="14"/>
      <c r="AB255" s="14"/>
    </row>
    <row r="259" spans="1:31" ht="32.25" customHeight="1" x14ac:dyDescent="0.55000000000000004">
      <c r="A259" s="75" t="s">
        <v>0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1"/>
      <c r="AD259" s="1"/>
      <c r="AE259" s="1"/>
    </row>
    <row r="260" spans="1:31" ht="21.75" customHeight="1" x14ac:dyDescent="0.4">
      <c r="A260" s="76" t="s">
        <v>1681</v>
      </c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2"/>
      <c r="AD260" s="2"/>
      <c r="AE260" s="2"/>
    </row>
    <row r="261" spans="1:31" s="5" customFormat="1" ht="20.25" customHeight="1" x14ac:dyDescent="0.35">
      <c r="A261" s="3" t="s">
        <v>1</v>
      </c>
      <c r="B261" s="4"/>
      <c r="C261" s="3"/>
      <c r="D261" s="3"/>
      <c r="F261" s="3" t="s">
        <v>663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s="7" customFormat="1" ht="90" x14ac:dyDescent="0.25">
      <c r="A262" s="6" t="s">
        <v>3</v>
      </c>
      <c r="B262" s="6" t="s">
        <v>4</v>
      </c>
      <c r="C262" s="6" t="s">
        <v>5</v>
      </c>
      <c r="D262" s="6" t="s">
        <v>6</v>
      </c>
      <c r="E262" s="6" t="s">
        <v>7</v>
      </c>
      <c r="F262" s="6" t="s">
        <v>8</v>
      </c>
      <c r="G262" s="6" t="s">
        <v>9</v>
      </c>
      <c r="H262" s="6" t="s">
        <v>10</v>
      </c>
      <c r="I262" s="6" t="s">
        <v>11</v>
      </c>
      <c r="J262" s="6" t="s">
        <v>12</v>
      </c>
      <c r="K262" s="6" t="s">
        <v>13</v>
      </c>
      <c r="L262" s="6" t="s">
        <v>14</v>
      </c>
      <c r="M262" s="6" t="s">
        <v>15</v>
      </c>
      <c r="N262" s="6" t="s">
        <v>16</v>
      </c>
      <c r="O262" s="6" t="s">
        <v>17</v>
      </c>
      <c r="P262" s="6" t="s">
        <v>18</v>
      </c>
      <c r="Q262" s="6" t="s">
        <v>19</v>
      </c>
      <c r="R262" s="6" t="s">
        <v>20</v>
      </c>
      <c r="S262" s="6" t="s">
        <v>21</v>
      </c>
      <c r="T262" s="6" t="s">
        <v>22</v>
      </c>
      <c r="U262" s="6" t="s">
        <v>23</v>
      </c>
      <c r="V262" s="6" t="s">
        <v>24</v>
      </c>
      <c r="W262" s="6" t="s">
        <v>25</v>
      </c>
      <c r="X262" s="6" t="s">
        <v>26</v>
      </c>
      <c r="Y262" s="6" t="s">
        <v>27</v>
      </c>
      <c r="Z262" s="6" t="s">
        <v>28</v>
      </c>
      <c r="AA262" s="6" t="s">
        <v>29</v>
      </c>
      <c r="AB262" s="6" t="s">
        <v>30</v>
      </c>
    </row>
    <row r="263" spans="1:31" s="15" customFormat="1" x14ac:dyDescent="0.25">
      <c r="A263" s="17">
        <v>1</v>
      </c>
      <c r="B263" s="17" t="s">
        <v>572</v>
      </c>
      <c r="C263" s="17" t="s">
        <v>571</v>
      </c>
      <c r="D263" s="17" t="s">
        <v>573</v>
      </c>
      <c r="E263" s="17" t="s">
        <v>574</v>
      </c>
      <c r="F263" s="17" t="s">
        <v>35</v>
      </c>
      <c r="G263" s="17" t="s">
        <v>41</v>
      </c>
      <c r="H263" s="17">
        <v>54197</v>
      </c>
      <c r="I263" s="17">
        <v>52831</v>
      </c>
      <c r="J263" s="17">
        <v>4098</v>
      </c>
      <c r="K263" s="17" t="s">
        <v>37</v>
      </c>
      <c r="L263" s="18">
        <v>307823.83</v>
      </c>
      <c r="M263" s="18">
        <v>8146.4</v>
      </c>
      <c r="N263" s="18">
        <v>14486.77</v>
      </c>
      <c r="O263" s="18">
        <v>330457</v>
      </c>
      <c r="P263" s="18">
        <v>21342.94</v>
      </c>
      <c r="Q263" s="18">
        <v>3167.96</v>
      </c>
      <c r="R263" s="18">
        <v>1844.1</v>
      </c>
      <c r="S263" s="18">
        <v>26355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329166.77</v>
      </c>
      <c r="Z263" s="18">
        <v>17654.73</v>
      </c>
      <c r="AA263" s="18">
        <v>9990.5</v>
      </c>
      <c r="AB263" s="18">
        <v>356812</v>
      </c>
    </row>
    <row r="264" spans="1:31" s="15" customFormat="1" x14ac:dyDescent="0.25">
      <c r="A264" s="17">
        <v>2</v>
      </c>
      <c r="B264" s="17" t="s">
        <v>570</v>
      </c>
      <c r="C264" s="17" t="s">
        <v>571</v>
      </c>
      <c r="D264" s="17" t="s">
        <v>576</v>
      </c>
      <c r="E264" s="17" t="s">
        <v>577</v>
      </c>
      <c r="F264" s="17" t="s">
        <v>35</v>
      </c>
      <c r="G264" s="17" t="s">
        <v>41</v>
      </c>
      <c r="H264" s="17">
        <v>77888</v>
      </c>
      <c r="I264" s="17">
        <v>77888</v>
      </c>
      <c r="J264" s="17">
        <v>0</v>
      </c>
      <c r="K264" s="17" t="s">
        <v>59</v>
      </c>
      <c r="L264" s="18">
        <v>73507.960000000006</v>
      </c>
      <c r="M264" s="18">
        <v>0</v>
      </c>
      <c r="N264" s="18">
        <v>12217.04</v>
      </c>
      <c r="O264" s="18">
        <v>85725</v>
      </c>
      <c r="P264" s="18">
        <v>577.11</v>
      </c>
      <c r="Q264" s="18">
        <v>756.89</v>
      </c>
      <c r="R264" s="18">
        <v>0</v>
      </c>
      <c r="S264" s="18">
        <v>1334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18">
        <v>74085.070000000007</v>
      </c>
      <c r="Z264" s="18">
        <v>12973.93</v>
      </c>
      <c r="AA264" s="18">
        <v>0</v>
      </c>
      <c r="AB264" s="18">
        <v>87059</v>
      </c>
    </row>
    <row r="265" spans="1:31" s="15" customFormat="1" x14ac:dyDescent="0.25">
      <c r="A265" s="17">
        <v>3</v>
      </c>
      <c r="B265" s="17" t="s">
        <v>575</v>
      </c>
      <c r="C265" s="17" t="s">
        <v>571</v>
      </c>
      <c r="D265" s="17" t="s">
        <v>578</v>
      </c>
      <c r="E265" s="17" t="s">
        <v>579</v>
      </c>
      <c r="F265" s="17" t="s">
        <v>35</v>
      </c>
      <c r="G265" s="17" t="s">
        <v>41</v>
      </c>
      <c r="H265" s="17">
        <v>49177</v>
      </c>
      <c r="I265" s="17">
        <v>48489</v>
      </c>
      <c r="J265" s="17">
        <v>2064</v>
      </c>
      <c r="K265" s="17" t="s">
        <v>37</v>
      </c>
      <c r="L265" s="18">
        <v>339713.43</v>
      </c>
      <c r="M265" s="18">
        <v>3997.72</v>
      </c>
      <c r="N265" s="18">
        <v>19377.849999999999</v>
      </c>
      <c r="O265" s="18">
        <v>363089</v>
      </c>
      <c r="P265" s="18">
        <v>10897.8</v>
      </c>
      <c r="Q265" s="18">
        <v>3517.4</v>
      </c>
      <c r="R265" s="18">
        <v>928.8</v>
      </c>
      <c r="S265" s="18">
        <v>15344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18">
        <v>350611.23</v>
      </c>
      <c r="Z265" s="18">
        <v>22895.25</v>
      </c>
      <c r="AA265" s="18">
        <v>4926.5200000000004</v>
      </c>
      <c r="AB265" s="18">
        <v>378433</v>
      </c>
    </row>
    <row r="266" spans="1:31" s="15" customFormat="1" x14ac:dyDescent="0.25">
      <c r="A266" s="17">
        <v>4</v>
      </c>
      <c r="B266" s="17" t="s">
        <v>580</v>
      </c>
      <c r="C266" s="17" t="s">
        <v>571</v>
      </c>
      <c r="D266" s="17" t="s">
        <v>581</v>
      </c>
      <c r="E266" s="17" t="s">
        <v>582</v>
      </c>
      <c r="F266" s="17" t="s">
        <v>35</v>
      </c>
      <c r="G266" s="17" t="s">
        <v>41</v>
      </c>
      <c r="H266" s="17">
        <v>59720</v>
      </c>
      <c r="I266" s="17">
        <v>59720</v>
      </c>
      <c r="J266" s="17">
        <v>0</v>
      </c>
      <c r="K266" s="17" t="s">
        <v>59</v>
      </c>
      <c r="L266" s="18">
        <v>40367.58</v>
      </c>
      <c r="M266" s="18">
        <v>1686.66</v>
      </c>
      <c r="N266" s="18">
        <v>10561.76</v>
      </c>
      <c r="O266" s="18">
        <v>52616</v>
      </c>
      <c r="P266" s="18">
        <v>550.08000000000004</v>
      </c>
      <c r="Q266" s="18">
        <v>431.92</v>
      </c>
      <c r="R266" s="18">
        <v>0</v>
      </c>
      <c r="S266" s="18">
        <v>982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40917.660000000003</v>
      </c>
      <c r="Z266" s="18">
        <v>10993.68</v>
      </c>
      <c r="AA266" s="18">
        <v>1686.66</v>
      </c>
      <c r="AB266" s="18">
        <v>53598</v>
      </c>
    </row>
    <row r="267" spans="1:31" s="15" customFormat="1" x14ac:dyDescent="0.25">
      <c r="A267" s="17">
        <v>5</v>
      </c>
      <c r="B267" s="17" t="s">
        <v>580</v>
      </c>
      <c r="C267" s="17" t="s">
        <v>571</v>
      </c>
      <c r="D267" s="17" t="s">
        <v>583</v>
      </c>
      <c r="E267" s="17" t="s">
        <v>584</v>
      </c>
      <c r="F267" s="17" t="s">
        <v>35</v>
      </c>
      <c r="G267" s="17" t="s">
        <v>45</v>
      </c>
      <c r="H267" s="17">
        <v>70750</v>
      </c>
      <c r="I267" s="17">
        <v>70750</v>
      </c>
      <c r="J267" s="17">
        <v>0</v>
      </c>
      <c r="K267" s="17" t="s">
        <v>59</v>
      </c>
      <c r="L267" s="18">
        <v>30060.36</v>
      </c>
      <c r="M267" s="18">
        <v>0</v>
      </c>
      <c r="N267" s="18">
        <v>6323.64</v>
      </c>
      <c r="O267" s="18">
        <v>36384</v>
      </c>
      <c r="P267" s="18">
        <v>852.35</v>
      </c>
      <c r="Q267" s="18">
        <v>306.64999999999998</v>
      </c>
      <c r="R267" s="18">
        <v>0</v>
      </c>
      <c r="S267" s="18">
        <v>1159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30912.71</v>
      </c>
      <c r="Z267" s="18">
        <v>6630.29</v>
      </c>
      <c r="AA267" s="18">
        <v>0</v>
      </c>
      <c r="AB267" s="18">
        <v>37543</v>
      </c>
    </row>
    <row r="268" spans="1:31" s="15" customFormat="1" x14ac:dyDescent="0.25">
      <c r="A268" s="17">
        <v>6</v>
      </c>
      <c r="B268" s="17" t="s">
        <v>585</v>
      </c>
      <c r="C268" s="17" t="s">
        <v>571</v>
      </c>
      <c r="D268" s="17" t="s">
        <v>586</v>
      </c>
      <c r="E268" s="17" t="s">
        <v>587</v>
      </c>
      <c r="F268" s="17" t="s">
        <v>35</v>
      </c>
      <c r="G268" s="17" t="s">
        <v>41</v>
      </c>
      <c r="H268" s="17">
        <v>37560</v>
      </c>
      <c r="I268" s="17">
        <v>35363</v>
      </c>
      <c r="J268" s="17">
        <v>2197</v>
      </c>
      <c r="K268" s="17" t="s">
        <v>37</v>
      </c>
      <c r="L268" s="18">
        <v>256188.56</v>
      </c>
      <c r="M268" s="18">
        <v>6025.68</v>
      </c>
      <c r="N268" s="18">
        <v>12994.76</v>
      </c>
      <c r="O268" s="18">
        <v>275209</v>
      </c>
      <c r="P268" s="18">
        <v>11562.02</v>
      </c>
      <c r="Q268" s="18">
        <v>2657.33</v>
      </c>
      <c r="R268" s="18">
        <v>988.65</v>
      </c>
      <c r="S268" s="18">
        <v>15208</v>
      </c>
      <c r="T268" s="18">
        <v>3010</v>
      </c>
      <c r="U268" s="18">
        <v>0</v>
      </c>
      <c r="V268" s="18">
        <v>0</v>
      </c>
      <c r="W268" s="18">
        <v>0</v>
      </c>
      <c r="X268" s="18"/>
      <c r="Y268" s="18">
        <v>267750.58</v>
      </c>
      <c r="Z268" s="18">
        <v>15652.09</v>
      </c>
      <c r="AA268" s="18">
        <v>7014.33</v>
      </c>
      <c r="AB268" s="18">
        <v>290417</v>
      </c>
    </row>
    <row r="269" spans="1:31" s="15" customFormat="1" x14ac:dyDescent="0.25">
      <c r="A269" s="17">
        <v>7</v>
      </c>
      <c r="B269" s="17" t="s">
        <v>317</v>
      </c>
      <c r="C269" s="17" t="s">
        <v>571</v>
      </c>
      <c r="D269" s="17" t="s">
        <v>588</v>
      </c>
      <c r="E269" s="17" t="s">
        <v>589</v>
      </c>
      <c r="F269" s="17" t="s">
        <v>35</v>
      </c>
      <c r="G269" s="17" t="s">
        <v>590</v>
      </c>
      <c r="H269" s="17">
        <v>22296</v>
      </c>
      <c r="I269" s="17">
        <v>21084</v>
      </c>
      <c r="J269" s="17">
        <v>1212</v>
      </c>
      <c r="K269" s="17" t="s">
        <v>37</v>
      </c>
      <c r="L269" s="18">
        <v>216445</v>
      </c>
      <c r="M269" s="18">
        <v>3583.88</v>
      </c>
      <c r="N269" s="18">
        <v>11724.12</v>
      </c>
      <c r="O269" s="18">
        <v>231753</v>
      </c>
      <c r="P269" s="18">
        <v>6500.31</v>
      </c>
      <c r="Q269" s="18">
        <v>2232.29</v>
      </c>
      <c r="R269" s="18">
        <v>545.4</v>
      </c>
      <c r="S269" s="18">
        <v>9278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222945.31</v>
      </c>
      <c r="Z269" s="18">
        <v>13956.41</v>
      </c>
      <c r="AA269" s="18">
        <v>4129.28</v>
      </c>
      <c r="AB269" s="18">
        <v>241031</v>
      </c>
    </row>
    <row r="270" spans="1:31" s="15" customFormat="1" x14ac:dyDescent="0.25">
      <c r="A270" s="17">
        <v>8</v>
      </c>
      <c r="B270" s="17" t="s">
        <v>570</v>
      </c>
      <c r="C270" s="17" t="s">
        <v>571</v>
      </c>
      <c r="D270" s="17" t="s">
        <v>591</v>
      </c>
      <c r="E270" s="17" t="s">
        <v>592</v>
      </c>
      <c r="F270" s="17" t="s">
        <v>35</v>
      </c>
      <c r="G270" s="17" t="s">
        <v>41</v>
      </c>
      <c r="H270" s="17">
        <v>63839</v>
      </c>
      <c r="I270" s="17">
        <v>63038</v>
      </c>
      <c r="J270" s="17">
        <v>2403</v>
      </c>
      <c r="K270" s="17" t="s">
        <v>37</v>
      </c>
      <c r="L270" s="18">
        <v>419146.23999999999</v>
      </c>
      <c r="M270" s="18">
        <v>5555.77</v>
      </c>
      <c r="N270" s="18">
        <v>23289.99</v>
      </c>
      <c r="O270" s="18">
        <v>447992</v>
      </c>
      <c r="P270" s="18">
        <v>12894.85</v>
      </c>
      <c r="Q270" s="18">
        <v>4316.8</v>
      </c>
      <c r="R270" s="18">
        <v>1081.3499999999999</v>
      </c>
      <c r="S270" s="18">
        <v>18293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432041.09</v>
      </c>
      <c r="Z270" s="18">
        <v>27606.79</v>
      </c>
      <c r="AA270" s="18">
        <v>6637.12</v>
      </c>
      <c r="AB270" s="18">
        <v>466285</v>
      </c>
    </row>
    <row r="271" spans="1:31" s="15" customFormat="1" x14ac:dyDescent="0.25">
      <c r="A271" s="17">
        <v>9</v>
      </c>
      <c r="B271" s="17" t="s">
        <v>580</v>
      </c>
      <c r="C271" s="17" t="s">
        <v>571</v>
      </c>
      <c r="D271" s="17" t="s">
        <v>593</v>
      </c>
      <c r="E271" s="17" t="s">
        <v>594</v>
      </c>
      <c r="F271" s="17" t="s">
        <v>35</v>
      </c>
      <c r="G271" s="17" t="s">
        <v>590</v>
      </c>
      <c r="H271" s="17">
        <v>63839</v>
      </c>
      <c r="I271" s="17">
        <v>58485</v>
      </c>
      <c r="J271" s="17">
        <v>5354</v>
      </c>
      <c r="K271" s="17" t="s">
        <v>37</v>
      </c>
      <c r="L271" s="18">
        <v>273631.42</v>
      </c>
      <c r="M271" s="18">
        <v>5654.04</v>
      </c>
      <c r="N271" s="18">
        <v>14322.54</v>
      </c>
      <c r="O271" s="18">
        <v>293608</v>
      </c>
      <c r="P271" s="18">
        <v>27320.27</v>
      </c>
      <c r="Q271" s="18">
        <v>2829.43</v>
      </c>
      <c r="R271" s="18">
        <v>2409.3000000000002</v>
      </c>
      <c r="S271" s="18">
        <v>32559</v>
      </c>
      <c r="T271" s="18">
        <v>6980</v>
      </c>
      <c r="U271" s="18">
        <v>0</v>
      </c>
      <c r="V271" s="18">
        <v>0</v>
      </c>
      <c r="W271" s="18">
        <v>0</v>
      </c>
      <c r="X271" s="18"/>
      <c r="Y271" s="18">
        <v>300951.69</v>
      </c>
      <c r="Z271" s="18">
        <v>17151.97</v>
      </c>
      <c r="AA271" s="18">
        <v>8063.34</v>
      </c>
      <c r="AB271" s="18">
        <v>326167</v>
      </c>
    </row>
    <row r="272" spans="1:31" s="15" customFormat="1" x14ac:dyDescent="0.25">
      <c r="A272" s="17">
        <v>10</v>
      </c>
      <c r="B272" s="17" t="s">
        <v>585</v>
      </c>
      <c r="C272" s="17" t="s">
        <v>571</v>
      </c>
      <c r="D272" s="17" t="s">
        <v>595</v>
      </c>
      <c r="E272" s="17" t="s">
        <v>596</v>
      </c>
      <c r="F272" s="17" t="s">
        <v>35</v>
      </c>
      <c r="G272" s="17" t="s">
        <v>45</v>
      </c>
      <c r="H272" s="17">
        <v>69524</v>
      </c>
      <c r="I272" s="17">
        <v>69369</v>
      </c>
      <c r="J272" s="17">
        <v>310</v>
      </c>
      <c r="K272" s="17" t="s">
        <v>37</v>
      </c>
      <c r="L272" s="18">
        <v>201658.61</v>
      </c>
      <c r="M272" s="18">
        <v>1007.91</v>
      </c>
      <c r="N272" s="18">
        <v>11795.48</v>
      </c>
      <c r="O272" s="18">
        <v>214462</v>
      </c>
      <c r="P272" s="18">
        <v>2402.34</v>
      </c>
      <c r="Q272" s="18">
        <v>2079.16</v>
      </c>
      <c r="R272" s="18">
        <v>139.5</v>
      </c>
      <c r="S272" s="18">
        <v>4621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204060.95</v>
      </c>
      <c r="Z272" s="18">
        <v>13874.64</v>
      </c>
      <c r="AA272" s="18">
        <v>1147.4100000000001</v>
      </c>
      <c r="AB272" s="18">
        <v>219083</v>
      </c>
    </row>
    <row r="273" spans="1:28" s="15" customFormat="1" x14ac:dyDescent="0.25">
      <c r="A273" s="17">
        <v>11</v>
      </c>
      <c r="B273" s="17" t="s">
        <v>585</v>
      </c>
      <c r="C273" s="17" t="s">
        <v>571</v>
      </c>
      <c r="D273" s="17" t="s">
        <v>597</v>
      </c>
      <c r="E273" s="17" t="s">
        <v>598</v>
      </c>
      <c r="F273" s="17" t="s">
        <v>35</v>
      </c>
      <c r="G273" s="17" t="s">
        <v>215</v>
      </c>
      <c r="H273" s="17">
        <v>1248</v>
      </c>
      <c r="I273" s="17">
        <v>1198</v>
      </c>
      <c r="J273" s="17">
        <v>50</v>
      </c>
      <c r="K273" s="17" t="s">
        <v>37</v>
      </c>
      <c r="L273" s="18">
        <v>57252.79</v>
      </c>
      <c r="M273" s="18">
        <v>1982.92</v>
      </c>
      <c r="N273" s="18">
        <v>13723.29</v>
      </c>
      <c r="O273" s="18">
        <v>72959</v>
      </c>
      <c r="P273" s="18">
        <v>827.46</v>
      </c>
      <c r="Q273" s="18">
        <v>607.04</v>
      </c>
      <c r="R273" s="18">
        <v>22.5</v>
      </c>
      <c r="S273" s="18">
        <v>1457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18">
        <v>58080.25</v>
      </c>
      <c r="Z273" s="18">
        <v>14330.33</v>
      </c>
      <c r="AA273" s="18">
        <v>2005.42</v>
      </c>
      <c r="AB273" s="18">
        <v>74416</v>
      </c>
    </row>
    <row r="274" spans="1:28" s="15" customFormat="1" x14ac:dyDescent="0.25">
      <c r="A274" s="17">
        <v>12</v>
      </c>
      <c r="B274" s="17" t="s">
        <v>570</v>
      </c>
      <c r="C274" s="17" t="s">
        <v>571</v>
      </c>
      <c r="D274" s="17" t="s">
        <v>599</v>
      </c>
      <c r="E274" s="17" t="s">
        <v>600</v>
      </c>
      <c r="F274" s="17" t="s">
        <v>35</v>
      </c>
      <c r="G274" s="17" t="s">
        <v>218</v>
      </c>
      <c r="H274" s="17">
        <v>19098</v>
      </c>
      <c r="I274" s="17">
        <v>18489</v>
      </c>
      <c r="J274" s="17">
        <v>1827</v>
      </c>
      <c r="K274" s="17" t="s">
        <v>37</v>
      </c>
      <c r="L274" s="18">
        <v>220089.65</v>
      </c>
      <c r="M274" s="18">
        <v>4544.3500000000004</v>
      </c>
      <c r="N274" s="18">
        <v>11453</v>
      </c>
      <c r="O274" s="18">
        <v>236087</v>
      </c>
      <c r="P274" s="18">
        <v>9712.1299999999992</v>
      </c>
      <c r="Q274" s="18">
        <v>2256.7199999999998</v>
      </c>
      <c r="R274" s="18">
        <v>822.15</v>
      </c>
      <c r="S274" s="18">
        <v>12791</v>
      </c>
      <c r="T274" s="18">
        <v>710</v>
      </c>
      <c r="U274" s="18">
        <v>0</v>
      </c>
      <c r="V274" s="18">
        <v>0</v>
      </c>
      <c r="W274" s="18">
        <v>0</v>
      </c>
      <c r="X274" s="18"/>
      <c r="Y274" s="18">
        <v>229801.78</v>
      </c>
      <c r="Z274" s="18">
        <v>13709.72</v>
      </c>
      <c r="AA274" s="18">
        <v>5366.5</v>
      </c>
      <c r="AB274" s="18">
        <v>248878</v>
      </c>
    </row>
    <row r="275" spans="1:28" s="15" customFormat="1" x14ac:dyDescent="0.25">
      <c r="A275" s="17">
        <v>13</v>
      </c>
      <c r="B275" s="17" t="s">
        <v>570</v>
      </c>
      <c r="C275" s="17" t="s">
        <v>571</v>
      </c>
      <c r="D275" s="17" t="s">
        <v>601</v>
      </c>
      <c r="E275" s="17" t="s">
        <v>602</v>
      </c>
      <c r="F275" s="17" t="s">
        <v>35</v>
      </c>
      <c r="G275" s="17" t="s">
        <v>114</v>
      </c>
      <c r="H275" s="17">
        <v>717</v>
      </c>
      <c r="I275" s="17">
        <v>714</v>
      </c>
      <c r="J275" s="17">
        <v>3</v>
      </c>
      <c r="K275" s="17" t="s">
        <v>37</v>
      </c>
      <c r="L275" s="18">
        <v>7608.12</v>
      </c>
      <c r="M275" s="18">
        <v>68.66</v>
      </c>
      <c r="N275" s="18">
        <v>583.22</v>
      </c>
      <c r="O275" s="18">
        <v>8260</v>
      </c>
      <c r="P275" s="18">
        <v>674.63</v>
      </c>
      <c r="Q275" s="18">
        <v>76.02</v>
      </c>
      <c r="R275" s="18">
        <v>1.35</v>
      </c>
      <c r="S275" s="18">
        <v>752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18">
        <v>8282.75</v>
      </c>
      <c r="Z275" s="18">
        <v>659.24</v>
      </c>
      <c r="AA275" s="18">
        <v>70.010000000000005</v>
      </c>
      <c r="AB275" s="18">
        <v>9012</v>
      </c>
    </row>
    <row r="276" spans="1:28" s="15" customFormat="1" x14ac:dyDescent="0.25">
      <c r="A276" s="17">
        <v>14</v>
      </c>
      <c r="B276" s="17" t="s">
        <v>585</v>
      </c>
      <c r="C276" s="17" t="s">
        <v>571</v>
      </c>
      <c r="D276" s="17" t="s">
        <v>603</v>
      </c>
      <c r="E276" s="17" t="s">
        <v>604</v>
      </c>
      <c r="F276" s="17" t="s">
        <v>35</v>
      </c>
      <c r="G276" s="17" t="s">
        <v>264</v>
      </c>
      <c r="H276" s="17">
        <v>71452</v>
      </c>
      <c r="I276" s="17">
        <v>69215</v>
      </c>
      <c r="J276" s="17">
        <v>2237</v>
      </c>
      <c r="K276" s="17" t="s">
        <v>37</v>
      </c>
      <c r="L276" s="18">
        <v>255136.94</v>
      </c>
      <c r="M276" s="18">
        <v>5137.43</v>
      </c>
      <c r="N276" s="18">
        <v>13231.63</v>
      </c>
      <c r="O276" s="18">
        <v>273506</v>
      </c>
      <c r="P276" s="18">
        <v>12009.57</v>
      </c>
      <c r="Q276" s="18">
        <v>2635.78</v>
      </c>
      <c r="R276" s="18">
        <v>1006.65</v>
      </c>
      <c r="S276" s="18">
        <v>15652</v>
      </c>
      <c r="T276" s="18">
        <v>1780</v>
      </c>
      <c r="U276" s="18">
        <v>0</v>
      </c>
      <c r="V276" s="18">
        <v>0</v>
      </c>
      <c r="W276" s="18">
        <v>0</v>
      </c>
      <c r="X276" s="18"/>
      <c r="Y276" s="18">
        <v>267146.51</v>
      </c>
      <c r="Z276" s="18">
        <v>15867.41</v>
      </c>
      <c r="AA276" s="18">
        <v>6144.08</v>
      </c>
      <c r="AB276" s="18">
        <v>289158</v>
      </c>
    </row>
    <row r="277" spans="1:28" s="15" customFormat="1" x14ac:dyDescent="0.25">
      <c r="A277" s="17">
        <v>15</v>
      </c>
      <c r="B277" s="17" t="s">
        <v>605</v>
      </c>
      <c r="C277" s="17" t="s">
        <v>571</v>
      </c>
      <c r="D277" s="17" t="s">
        <v>606</v>
      </c>
      <c r="E277" s="17" t="s">
        <v>607</v>
      </c>
      <c r="F277" s="17" t="s">
        <v>35</v>
      </c>
      <c r="G277" s="17" t="s">
        <v>264</v>
      </c>
      <c r="H277" s="17">
        <v>22421</v>
      </c>
      <c r="I277" s="17">
        <v>21834</v>
      </c>
      <c r="J277" s="17">
        <v>587</v>
      </c>
      <c r="K277" s="17" t="s">
        <v>37</v>
      </c>
      <c r="L277" s="18">
        <v>130196.11</v>
      </c>
      <c r="M277" s="18">
        <v>1912.98</v>
      </c>
      <c r="N277" s="18">
        <v>15900.91</v>
      </c>
      <c r="O277" s="18">
        <v>148010</v>
      </c>
      <c r="P277" s="18">
        <v>3759.87</v>
      </c>
      <c r="Q277" s="18">
        <v>1320.98</v>
      </c>
      <c r="R277" s="18">
        <v>264.14999999999998</v>
      </c>
      <c r="S277" s="18">
        <v>5345</v>
      </c>
      <c r="T277" s="18">
        <v>2690</v>
      </c>
      <c r="U277" s="18">
        <v>0</v>
      </c>
      <c r="V277" s="18">
        <v>0</v>
      </c>
      <c r="W277" s="18">
        <v>0</v>
      </c>
      <c r="X277" s="18"/>
      <c r="Y277" s="18">
        <v>133955.98000000001</v>
      </c>
      <c r="Z277" s="18">
        <v>17221.89</v>
      </c>
      <c r="AA277" s="18">
        <v>2177.13</v>
      </c>
      <c r="AB277" s="18">
        <v>153355</v>
      </c>
    </row>
    <row r="278" spans="1:28" s="15" customFormat="1" x14ac:dyDescent="0.25">
      <c r="A278" s="17">
        <v>16</v>
      </c>
      <c r="B278" s="17" t="s">
        <v>570</v>
      </c>
      <c r="C278" s="17" t="s">
        <v>571</v>
      </c>
      <c r="D278" s="17" t="s">
        <v>608</v>
      </c>
      <c r="E278" s="17" t="s">
        <v>609</v>
      </c>
      <c r="F278" s="17" t="s">
        <v>35</v>
      </c>
      <c r="G278" s="17" t="s">
        <v>610</v>
      </c>
      <c r="H278" s="17">
        <v>500</v>
      </c>
      <c r="I278" s="17">
        <v>500</v>
      </c>
      <c r="J278" s="17">
        <v>0</v>
      </c>
      <c r="K278" s="17" t="s">
        <v>59</v>
      </c>
      <c r="L278" s="18">
        <v>30906.59</v>
      </c>
      <c r="M278" s="18">
        <v>198.94</v>
      </c>
      <c r="N278" s="18">
        <v>6819.47</v>
      </c>
      <c r="O278" s="18">
        <v>37925</v>
      </c>
      <c r="P278" s="18">
        <v>852.56</v>
      </c>
      <c r="Q278" s="18">
        <v>317.44</v>
      </c>
      <c r="R278" s="18">
        <v>0</v>
      </c>
      <c r="S278" s="18">
        <v>1170</v>
      </c>
      <c r="T278" s="18">
        <v>120</v>
      </c>
      <c r="U278" s="18">
        <v>0</v>
      </c>
      <c r="V278" s="18">
        <v>0</v>
      </c>
      <c r="W278" s="18">
        <v>0</v>
      </c>
      <c r="X278" s="18"/>
      <c r="Y278" s="18">
        <v>31759.15</v>
      </c>
      <c r="Z278" s="18">
        <v>7136.91</v>
      </c>
      <c r="AA278" s="18">
        <v>198.94</v>
      </c>
      <c r="AB278" s="18">
        <v>39095</v>
      </c>
    </row>
    <row r="279" spans="1:28" s="15" customFormat="1" x14ac:dyDescent="0.25">
      <c r="A279" s="17">
        <v>17</v>
      </c>
      <c r="B279" s="17" t="s">
        <v>613</v>
      </c>
      <c r="C279" s="17" t="s">
        <v>571</v>
      </c>
      <c r="D279" s="17" t="s">
        <v>614</v>
      </c>
      <c r="E279" s="17" t="s">
        <v>615</v>
      </c>
      <c r="F279" s="17" t="s">
        <v>35</v>
      </c>
      <c r="G279" s="17" t="s">
        <v>616</v>
      </c>
      <c r="H279" s="17">
        <v>239</v>
      </c>
      <c r="I279" s="17">
        <v>239</v>
      </c>
      <c r="J279" s="17">
        <v>0</v>
      </c>
      <c r="K279" s="17" t="s">
        <v>59</v>
      </c>
      <c r="L279" s="18">
        <v>7939.02</v>
      </c>
      <c r="M279" s="18">
        <v>100.72</v>
      </c>
      <c r="N279" s="18">
        <v>724.26</v>
      </c>
      <c r="O279" s="18">
        <v>8764</v>
      </c>
      <c r="P279" s="18">
        <v>880.29</v>
      </c>
      <c r="Q279" s="18">
        <v>161.71</v>
      </c>
      <c r="R279" s="18">
        <v>0</v>
      </c>
      <c r="S279" s="18">
        <v>1042</v>
      </c>
      <c r="T279" s="18">
        <v>0</v>
      </c>
      <c r="U279" s="18">
        <v>0</v>
      </c>
      <c r="V279" s="18">
        <v>0</v>
      </c>
      <c r="W279" s="18">
        <v>0</v>
      </c>
      <c r="X279" s="18"/>
      <c r="Y279" s="18">
        <v>8819.31</v>
      </c>
      <c r="Z279" s="18">
        <v>885.97</v>
      </c>
      <c r="AA279" s="18">
        <v>100.72</v>
      </c>
      <c r="AB279" s="18">
        <v>9806</v>
      </c>
    </row>
    <row r="280" spans="1:28" s="15" customFormat="1" x14ac:dyDescent="0.25">
      <c r="A280" s="17">
        <v>18</v>
      </c>
      <c r="B280" s="17" t="s">
        <v>617</v>
      </c>
      <c r="C280" s="17" t="s">
        <v>571</v>
      </c>
      <c r="D280" s="17" t="s">
        <v>618</v>
      </c>
      <c r="E280" s="17" t="s">
        <v>619</v>
      </c>
      <c r="F280" s="17" t="s">
        <v>35</v>
      </c>
      <c r="G280" s="17" t="s">
        <v>616</v>
      </c>
      <c r="H280" s="17">
        <v>24725</v>
      </c>
      <c r="I280" s="17">
        <v>22666</v>
      </c>
      <c r="J280" s="17">
        <v>2059</v>
      </c>
      <c r="K280" s="17" t="s">
        <v>37</v>
      </c>
      <c r="L280" s="18">
        <v>256033.64</v>
      </c>
      <c r="M280" s="18">
        <v>6651.56</v>
      </c>
      <c r="N280" s="18">
        <v>15384.8</v>
      </c>
      <c r="O280" s="18">
        <v>278070</v>
      </c>
      <c r="P280" s="18">
        <v>11119.72</v>
      </c>
      <c r="Q280" s="18">
        <v>2643.73</v>
      </c>
      <c r="R280" s="18">
        <v>926.55</v>
      </c>
      <c r="S280" s="18">
        <v>14690</v>
      </c>
      <c r="T280" s="18">
        <v>18490</v>
      </c>
      <c r="U280" s="18">
        <v>0</v>
      </c>
      <c r="V280" s="18">
        <v>0</v>
      </c>
      <c r="W280" s="18">
        <v>0</v>
      </c>
      <c r="X280" s="18"/>
      <c r="Y280" s="18">
        <v>267153.36</v>
      </c>
      <c r="Z280" s="18">
        <v>18028.53</v>
      </c>
      <c r="AA280" s="18">
        <v>7578.11</v>
      </c>
      <c r="AB280" s="18">
        <v>292760</v>
      </c>
    </row>
    <row r="281" spans="1:28" s="22" customFormat="1" x14ac:dyDescent="0.25">
      <c r="A281" s="19"/>
      <c r="B281" s="19"/>
      <c r="C281" s="10" t="s">
        <v>71</v>
      </c>
      <c r="D281" s="19"/>
      <c r="E281" s="19"/>
      <c r="F281" s="19"/>
      <c r="G281" s="19"/>
      <c r="H281" s="19"/>
      <c r="I281" s="19"/>
      <c r="J281" s="19">
        <f>SUM(J263:J280)</f>
        <v>24401</v>
      </c>
      <c r="K281" s="19"/>
      <c r="L281" s="19">
        <f t="shared" ref="L281:AB281" si="48">SUM(L263:L280)</f>
        <v>3123705.8499999996</v>
      </c>
      <c r="M281" s="19">
        <f t="shared" si="48"/>
        <v>56255.62000000001</v>
      </c>
      <c r="N281" s="19">
        <f t="shared" si="48"/>
        <v>214914.53000000003</v>
      </c>
      <c r="O281" s="19">
        <f t="shared" si="48"/>
        <v>3394876</v>
      </c>
      <c r="P281" s="19">
        <f t="shared" si="48"/>
        <v>134736.29999999999</v>
      </c>
      <c r="Q281" s="19">
        <f t="shared" si="48"/>
        <v>32315.249999999996</v>
      </c>
      <c r="R281" s="19">
        <f t="shared" si="48"/>
        <v>10980.449999999999</v>
      </c>
      <c r="S281" s="19">
        <f t="shared" si="48"/>
        <v>178032</v>
      </c>
      <c r="T281" s="19">
        <f t="shared" si="48"/>
        <v>33780</v>
      </c>
      <c r="U281" s="19">
        <f t="shared" si="48"/>
        <v>0</v>
      </c>
      <c r="V281" s="19">
        <f t="shared" si="48"/>
        <v>0</v>
      </c>
      <c r="W281" s="19">
        <f t="shared" si="48"/>
        <v>0</v>
      </c>
      <c r="X281" s="19">
        <f t="shared" si="48"/>
        <v>0</v>
      </c>
      <c r="Y281" s="19">
        <f t="shared" si="48"/>
        <v>3258442.1499999994</v>
      </c>
      <c r="Z281" s="19">
        <f t="shared" si="48"/>
        <v>247229.78</v>
      </c>
      <c r="AA281" s="19">
        <f t="shared" si="48"/>
        <v>67236.070000000007</v>
      </c>
      <c r="AB281" s="19">
        <f t="shared" si="48"/>
        <v>3572908</v>
      </c>
    </row>
    <row r="282" spans="1:28" s="15" customFormat="1" x14ac:dyDescent="0.25">
      <c r="A282" s="17">
        <v>1</v>
      </c>
      <c r="B282" s="17" t="s">
        <v>585</v>
      </c>
      <c r="C282" s="17" t="s">
        <v>571</v>
      </c>
      <c r="D282" s="17" t="s">
        <v>620</v>
      </c>
      <c r="E282" s="17" t="s">
        <v>621</v>
      </c>
      <c r="F282" s="17" t="s">
        <v>75</v>
      </c>
      <c r="G282" s="17" t="s">
        <v>76</v>
      </c>
      <c r="H282" s="17">
        <v>11737</v>
      </c>
      <c r="I282" s="17">
        <v>11612</v>
      </c>
      <c r="J282" s="17">
        <v>125</v>
      </c>
      <c r="K282" s="17" t="s">
        <v>37</v>
      </c>
      <c r="L282" s="18">
        <v>56583.91</v>
      </c>
      <c r="M282" s="18">
        <v>4291.53</v>
      </c>
      <c r="N282" s="18">
        <v>10903.56</v>
      </c>
      <c r="O282" s="18">
        <v>71779</v>
      </c>
      <c r="P282" s="18">
        <v>1080.78</v>
      </c>
      <c r="Q282" s="18">
        <v>623.41</v>
      </c>
      <c r="R282" s="18">
        <v>74.81</v>
      </c>
      <c r="S282" s="18">
        <v>1779</v>
      </c>
      <c r="T282" s="18">
        <v>750</v>
      </c>
      <c r="U282" s="18">
        <v>0</v>
      </c>
      <c r="V282" s="18">
        <v>0</v>
      </c>
      <c r="W282" s="18">
        <v>0</v>
      </c>
      <c r="X282" s="18"/>
      <c r="Y282" s="18">
        <v>57664.69</v>
      </c>
      <c r="Z282" s="18">
        <v>11526.97</v>
      </c>
      <c r="AA282" s="18">
        <v>4366.34</v>
      </c>
      <c r="AB282" s="18">
        <v>73558</v>
      </c>
    </row>
    <row r="283" spans="1:28" s="15" customFormat="1" x14ac:dyDescent="0.25">
      <c r="A283" s="17">
        <v>2</v>
      </c>
      <c r="B283" s="17" t="s">
        <v>585</v>
      </c>
      <c r="C283" s="17" t="s">
        <v>571</v>
      </c>
      <c r="D283" s="17" t="s">
        <v>622</v>
      </c>
      <c r="E283" s="17" t="s">
        <v>623</v>
      </c>
      <c r="F283" s="17" t="s">
        <v>75</v>
      </c>
      <c r="G283" s="17" t="s">
        <v>76</v>
      </c>
      <c r="H283" s="17">
        <v>2687</v>
      </c>
      <c r="I283" s="17">
        <v>2601</v>
      </c>
      <c r="J283" s="17">
        <v>86</v>
      </c>
      <c r="K283" s="17" t="s">
        <v>37</v>
      </c>
      <c r="L283" s="18">
        <v>37530.86</v>
      </c>
      <c r="M283" s="18">
        <v>2468.25</v>
      </c>
      <c r="N283" s="18">
        <v>8202.89</v>
      </c>
      <c r="O283" s="18">
        <v>48202</v>
      </c>
      <c r="P283" s="18">
        <v>884.02</v>
      </c>
      <c r="Q283" s="18">
        <v>407.51</v>
      </c>
      <c r="R283" s="18">
        <v>51.47</v>
      </c>
      <c r="S283" s="18">
        <v>1343</v>
      </c>
      <c r="T283" s="18">
        <v>0</v>
      </c>
      <c r="U283" s="18">
        <v>0</v>
      </c>
      <c r="V283" s="18">
        <v>0</v>
      </c>
      <c r="W283" s="18">
        <v>0</v>
      </c>
      <c r="X283" s="18"/>
      <c r="Y283" s="18">
        <v>38414.879999999997</v>
      </c>
      <c r="Z283" s="18">
        <v>8610.4</v>
      </c>
      <c r="AA283" s="18">
        <v>2519.7199999999998</v>
      </c>
      <c r="AB283" s="18">
        <v>49545</v>
      </c>
    </row>
    <row r="284" spans="1:28" s="15" customFormat="1" x14ac:dyDescent="0.25">
      <c r="A284" s="17">
        <v>3</v>
      </c>
      <c r="B284" s="17" t="s">
        <v>605</v>
      </c>
      <c r="C284" s="17" t="s">
        <v>571</v>
      </c>
      <c r="D284" s="17" t="s">
        <v>624</v>
      </c>
      <c r="E284" s="17" t="s">
        <v>625</v>
      </c>
      <c r="F284" s="17" t="s">
        <v>75</v>
      </c>
      <c r="G284" s="17" t="s">
        <v>76</v>
      </c>
      <c r="H284" s="17">
        <v>6977</v>
      </c>
      <c r="I284" s="17">
        <v>6842</v>
      </c>
      <c r="J284" s="17">
        <v>135</v>
      </c>
      <c r="K284" s="17" t="s">
        <v>37</v>
      </c>
      <c r="L284" s="18">
        <v>89500.75</v>
      </c>
      <c r="M284" s="18">
        <v>2119.1799999999998</v>
      </c>
      <c r="N284" s="18">
        <v>23634.07</v>
      </c>
      <c r="O284" s="18">
        <v>115254</v>
      </c>
      <c r="P284" s="18">
        <v>1147.95</v>
      </c>
      <c r="Q284" s="18">
        <v>939.25</v>
      </c>
      <c r="R284" s="18">
        <v>80.8</v>
      </c>
      <c r="S284" s="18">
        <v>2168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90648.7</v>
      </c>
      <c r="Z284" s="18">
        <v>24573.32</v>
      </c>
      <c r="AA284" s="18">
        <v>2199.98</v>
      </c>
      <c r="AB284" s="18">
        <v>117422</v>
      </c>
    </row>
    <row r="285" spans="1:28" s="15" customFormat="1" x14ac:dyDescent="0.25">
      <c r="A285" s="17">
        <v>4</v>
      </c>
      <c r="B285" s="17" t="s">
        <v>580</v>
      </c>
      <c r="C285" s="17" t="s">
        <v>571</v>
      </c>
      <c r="D285" s="17" t="s">
        <v>626</v>
      </c>
      <c r="E285" s="17" t="s">
        <v>627</v>
      </c>
      <c r="F285" s="17" t="s">
        <v>75</v>
      </c>
      <c r="G285" s="17" t="s">
        <v>76</v>
      </c>
      <c r="H285" s="17">
        <v>9841</v>
      </c>
      <c r="I285" s="17">
        <v>9787</v>
      </c>
      <c r="J285" s="17">
        <v>54</v>
      </c>
      <c r="K285" s="17" t="s">
        <v>37</v>
      </c>
      <c r="L285" s="18">
        <v>34781.11</v>
      </c>
      <c r="M285" s="18">
        <v>2401.94</v>
      </c>
      <c r="N285" s="18">
        <v>7435.95</v>
      </c>
      <c r="O285" s="18">
        <v>44619</v>
      </c>
      <c r="P285" s="18">
        <v>609.12</v>
      </c>
      <c r="Q285" s="18">
        <v>380.56</v>
      </c>
      <c r="R285" s="18">
        <v>32.32</v>
      </c>
      <c r="S285" s="18">
        <v>1022</v>
      </c>
      <c r="T285" s="18">
        <v>90</v>
      </c>
      <c r="U285" s="18">
        <v>0</v>
      </c>
      <c r="V285" s="18">
        <v>0</v>
      </c>
      <c r="W285" s="18">
        <v>0</v>
      </c>
      <c r="X285" s="18"/>
      <c r="Y285" s="18">
        <v>35390.230000000003</v>
      </c>
      <c r="Z285" s="18">
        <v>7816.51</v>
      </c>
      <c r="AA285" s="18">
        <v>2434.2600000000002</v>
      </c>
      <c r="AB285" s="18">
        <v>45641</v>
      </c>
    </row>
    <row r="286" spans="1:28" s="15" customFormat="1" x14ac:dyDescent="0.25">
      <c r="A286" s="17">
        <v>5</v>
      </c>
      <c r="B286" s="17" t="s">
        <v>575</v>
      </c>
      <c r="C286" s="17" t="s">
        <v>571</v>
      </c>
      <c r="D286" s="17" t="s">
        <v>628</v>
      </c>
      <c r="E286" s="17" t="s">
        <v>629</v>
      </c>
      <c r="F286" s="17" t="s">
        <v>75</v>
      </c>
      <c r="G286" s="17" t="s">
        <v>76</v>
      </c>
      <c r="H286" s="17">
        <v>5470</v>
      </c>
      <c r="I286" s="17">
        <v>5203</v>
      </c>
      <c r="J286" s="17">
        <v>267</v>
      </c>
      <c r="K286" s="17" t="s">
        <v>37</v>
      </c>
      <c r="L286" s="18">
        <v>40307.03</v>
      </c>
      <c r="M286" s="18">
        <v>2813.78</v>
      </c>
      <c r="N286" s="18">
        <v>8477.19</v>
      </c>
      <c r="O286" s="18">
        <v>51598</v>
      </c>
      <c r="P286" s="18">
        <v>2056.8000000000002</v>
      </c>
      <c r="Q286" s="18">
        <v>439.4</v>
      </c>
      <c r="R286" s="18">
        <v>159.80000000000001</v>
      </c>
      <c r="S286" s="18">
        <v>2656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18">
        <v>42363.83</v>
      </c>
      <c r="Z286" s="18">
        <v>8916.59</v>
      </c>
      <c r="AA286" s="18">
        <v>2973.58</v>
      </c>
      <c r="AB286" s="18">
        <v>54254</v>
      </c>
    </row>
    <row r="287" spans="1:28" s="15" customFormat="1" x14ac:dyDescent="0.25">
      <c r="A287" s="17">
        <v>6</v>
      </c>
      <c r="B287" s="17" t="s">
        <v>585</v>
      </c>
      <c r="C287" s="17" t="s">
        <v>571</v>
      </c>
      <c r="D287" s="17" t="s">
        <v>630</v>
      </c>
      <c r="E287" s="17" t="s">
        <v>631</v>
      </c>
      <c r="F287" s="17" t="s">
        <v>75</v>
      </c>
      <c r="G287" s="17" t="s">
        <v>76</v>
      </c>
      <c r="H287" s="17">
        <v>16391</v>
      </c>
      <c r="I287" s="17">
        <v>16371</v>
      </c>
      <c r="J287" s="17">
        <v>20</v>
      </c>
      <c r="K287" s="17" t="s">
        <v>37</v>
      </c>
      <c r="L287" s="18">
        <v>29013.56</v>
      </c>
      <c r="M287" s="18">
        <v>1983.7</v>
      </c>
      <c r="N287" s="18">
        <v>6934.74</v>
      </c>
      <c r="O287" s="18">
        <v>37932</v>
      </c>
      <c r="P287" s="18">
        <v>351.67</v>
      </c>
      <c r="Q287" s="18">
        <v>315.36</v>
      </c>
      <c r="R287" s="18">
        <v>11.97</v>
      </c>
      <c r="S287" s="18">
        <v>679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29365.23</v>
      </c>
      <c r="Z287" s="18">
        <v>7250.1</v>
      </c>
      <c r="AA287" s="18">
        <v>1995.67</v>
      </c>
      <c r="AB287" s="18">
        <v>38611</v>
      </c>
    </row>
    <row r="288" spans="1:28" s="15" customFormat="1" x14ac:dyDescent="0.25">
      <c r="A288" s="17">
        <v>7</v>
      </c>
      <c r="B288" s="17" t="s">
        <v>580</v>
      </c>
      <c r="C288" s="17" t="s">
        <v>571</v>
      </c>
      <c r="D288" s="17" t="s">
        <v>632</v>
      </c>
      <c r="E288" s="17" t="s">
        <v>633</v>
      </c>
      <c r="F288" s="17" t="s">
        <v>75</v>
      </c>
      <c r="G288" s="17" t="s">
        <v>76</v>
      </c>
      <c r="H288" s="17">
        <v>6908</v>
      </c>
      <c r="I288" s="17">
        <v>6798</v>
      </c>
      <c r="J288" s="17">
        <v>110</v>
      </c>
      <c r="K288" s="17" t="s">
        <v>37</v>
      </c>
      <c r="L288" s="18">
        <v>46886.59</v>
      </c>
      <c r="M288" s="18">
        <v>3584.13</v>
      </c>
      <c r="N288" s="18">
        <v>10333.280000000001</v>
      </c>
      <c r="O288" s="18">
        <v>60804</v>
      </c>
      <c r="P288" s="18">
        <v>950.47</v>
      </c>
      <c r="Q288" s="18">
        <v>519.70000000000005</v>
      </c>
      <c r="R288" s="18">
        <v>65.83</v>
      </c>
      <c r="S288" s="18">
        <v>1536</v>
      </c>
      <c r="T288" s="18">
        <v>420</v>
      </c>
      <c r="U288" s="18">
        <v>0</v>
      </c>
      <c r="V288" s="18">
        <v>0</v>
      </c>
      <c r="W288" s="18">
        <v>0</v>
      </c>
      <c r="X288" s="18"/>
      <c r="Y288" s="18">
        <v>47837.06</v>
      </c>
      <c r="Z288" s="18">
        <v>10852.98</v>
      </c>
      <c r="AA288" s="18">
        <v>3649.96</v>
      </c>
      <c r="AB288" s="18">
        <v>62340</v>
      </c>
    </row>
    <row r="289" spans="1:28" s="15" customFormat="1" x14ac:dyDescent="0.25">
      <c r="A289" s="17">
        <v>8</v>
      </c>
      <c r="B289" s="17" t="s">
        <v>585</v>
      </c>
      <c r="C289" s="17" t="s">
        <v>571</v>
      </c>
      <c r="D289" s="17" t="s">
        <v>634</v>
      </c>
      <c r="E289" s="17" t="s">
        <v>635</v>
      </c>
      <c r="F289" s="17" t="s">
        <v>75</v>
      </c>
      <c r="G289" s="17" t="s">
        <v>636</v>
      </c>
      <c r="H289" s="17">
        <v>2594</v>
      </c>
      <c r="I289" s="17">
        <v>2341</v>
      </c>
      <c r="J289" s="17">
        <v>253</v>
      </c>
      <c r="K289" s="17" t="s">
        <v>37</v>
      </c>
      <c r="L289" s="18">
        <v>55362.96</v>
      </c>
      <c r="M289" s="18">
        <v>4153.59</v>
      </c>
      <c r="N289" s="18">
        <v>13386.45</v>
      </c>
      <c r="O289" s="18">
        <v>72903</v>
      </c>
      <c r="P289" s="18">
        <v>2245.0300000000002</v>
      </c>
      <c r="Q289" s="18">
        <v>1205.55</v>
      </c>
      <c r="R289" s="18">
        <v>151.41999999999999</v>
      </c>
      <c r="S289" s="18">
        <v>3602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57607.99</v>
      </c>
      <c r="Z289" s="18">
        <v>14592</v>
      </c>
      <c r="AA289" s="18">
        <v>4305.01</v>
      </c>
      <c r="AB289" s="18">
        <v>76505</v>
      </c>
    </row>
    <row r="290" spans="1:28" s="15" customFormat="1" x14ac:dyDescent="0.25">
      <c r="A290" s="17">
        <v>9</v>
      </c>
      <c r="B290" s="17" t="s">
        <v>572</v>
      </c>
      <c r="C290" s="17" t="s">
        <v>571</v>
      </c>
      <c r="D290" s="17" t="s">
        <v>637</v>
      </c>
      <c r="E290" s="17" t="s">
        <v>638</v>
      </c>
      <c r="F290" s="17" t="s">
        <v>75</v>
      </c>
      <c r="G290" s="17" t="s">
        <v>76</v>
      </c>
      <c r="H290" s="17">
        <v>10947</v>
      </c>
      <c r="I290" s="17">
        <v>10768</v>
      </c>
      <c r="J290" s="17">
        <v>179</v>
      </c>
      <c r="K290" s="17" t="s">
        <v>37</v>
      </c>
      <c r="L290" s="18">
        <v>50074.39</v>
      </c>
      <c r="M290" s="18">
        <v>3777.05</v>
      </c>
      <c r="N290" s="18">
        <v>15812.56</v>
      </c>
      <c r="O290" s="18">
        <v>69664</v>
      </c>
      <c r="P290" s="18">
        <v>1378.13</v>
      </c>
      <c r="Q290" s="18">
        <v>552.74</v>
      </c>
      <c r="R290" s="18">
        <v>107.13</v>
      </c>
      <c r="S290" s="18">
        <v>2038</v>
      </c>
      <c r="T290" s="18">
        <v>0</v>
      </c>
      <c r="U290" s="18">
        <v>0</v>
      </c>
      <c r="V290" s="18">
        <v>0</v>
      </c>
      <c r="W290" s="18">
        <v>0</v>
      </c>
      <c r="X290" s="18"/>
      <c r="Y290" s="18">
        <v>51452.52</v>
      </c>
      <c r="Z290" s="18">
        <v>16365.3</v>
      </c>
      <c r="AA290" s="18">
        <v>3884.18</v>
      </c>
      <c r="AB290" s="18">
        <v>71702</v>
      </c>
    </row>
    <row r="291" spans="1:28" s="15" customFormat="1" x14ac:dyDescent="0.25">
      <c r="A291" s="17">
        <v>10</v>
      </c>
      <c r="B291" s="17" t="s">
        <v>570</v>
      </c>
      <c r="C291" s="17" t="s">
        <v>571</v>
      </c>
      <c r="D291" s="17" t="s">
        <v>639</v>
      </c>
      <c r="E291" s="17" t="s">
        <v>640</v>
      </c>
      <c r="F291" s="17" t="s">
        <v>75</v>
      </c>
      <c r="G291" s="17" t="s">
        <v>76</v>
      </c>
      <c r="H291" s="17">
        <v>1532</v>
      </c>
      <c r="I291" s="17">
        <v>1523</v>
      </c>
      <c r="J291" s="17">
        <v>9</v>
      </c>
      <c r="K291" s="17" t="s">
        <v>37</v>
      </c>
      <c r="L291" s="18">
        <v>15871.2</v>
      </c>
      <c r="M291" s="18">
        <v>592.07000000000005</v>
      </c>
      <c r="N291" s="18">
        <v>3794.73</v>
      </c>
      <c r="O291" s="18">
        <v>20258</v>
      </c>
      <c r="P291" s="18">
        <v>341.21</v>
      </c>
      <c r="Q291" s="18">
        <v>168.4</v>
      </c>
      <c r="R291" s="18">
        <v>5.39</v>
      </c>
      <c r="S291" s="18">
        <v>515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18">
        <v>16212.41</v>
      </c>
      <c r="Z291" s="18">
        <v>3963.13</v>
      </c>
      <c r="AA291" s="18">
        <v>597.46</v>
      </c>
      <c r="AB291" s="18">
        <v>20773</v>
      </c>
    </row>
    <row r="292" spans="1:28" s="15" customFormat="1" x14ac:dyDescent="0.25">
      <c r="A292" s="17">
        <v>11</v>
      </c>
      <c r="B292" s="17" t="s">
        <v>585</v>
      </c>
      <c r="C292" s="17" t="s">
        <v>571</v>
      </c>
      <c r="D292" s="17" t="s">
        <v>641</v>
      </c>
      <c r="E292" s="17" t="s">
        <v>642</v>
      </c>
      <c r="F292" s="17" t="s">
        <v>75</v>
      </c>
      <c r="G292" s="17" t="s">
        <v>643</v>
      </c>
      <c r="H292" s="17">
        <v>12526</v>
      </c>
      <c r="I292" s="17">
        <v>12487</v>
      </c>
      <c r="J292" s="17">
        <v>39</v>
      </c>
      <c r="K292" s="17" t="s">
        <v>37</v>
      </c>
      <c r="L292" s="18">
        <v>32978.959999999999</v>
      </c>
      <c r="M292" s="18">
        <v>2356.41</v>
      </c>
      <c r="N292" s="18">
        <v>7840.63</v>
      </c>
      <c r="O292" s="18">
        <v>43176</v>
      </c>
      <c r="P292" s="18">
        <v>478.1</v>
      </c>
      <c r="Q292" s="18">
        <v>362.56</v>
      </c>
      <c r="R292" s="18">
        <v>23.34</v>
      </c>
      <c r="S292" s="18">
        <v>864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18">
        <v>33457.06</v>
      </c>
      <c r="Z292" s="18">
        <v>8203.19</v>
      </c>
      <c r="AA292" s="18">
        <v>2379.75</v>
      </c>
      <c r="AB292" s="18">
        <v>44040</v>
      </c>
    </row>
    <row r="293" spans="1:28" s="15" customFormat="1" x14ac:dyDescent="0.25">
      <c r="A293" s="17">
        <v>12</v>
      </c>
      <c r="B293" s="17" t="s">
        <v>605</v>
      </c>
      <c r="C293" s="17" t="s">
        <v>571</v>
      </c>
      <c r="D293" s="17" t="s">
        <v>644</v>
      </c>
      <c r="E293" s="17" t="s">
        <v>645</v>
      </c>
      <c r="F293" s="17" t="s">
        <v>75</v>
      </c>
      <c r="G293" s="17" t="s">
        <v>76</v>
      </c>
      <c r="H293" s="17">
        <v>3003</v>
      </c>
      <c r="I293" s="17">
        <v>2955</v>
      </c>
      <c r="J293" s="17">
        <v>48</v>
      </c>
      <c r="K293" s="17" t="s">
        <v>37</v>
      </c>
      <c r="L293" s="18">
        <v>43097.52</v>
      </c>
      <c r="M293" s="18">
        <v>2976.37</v>
      </c>
      <c r="N293" s="18">
        <v>9584.11</v>
      </c>
      <c r="O293" s="18">
        <v>55658</v>
      </c>
      <c r="P293" s="18">
        <v>631.72</v>
      </c>
      <c r="Q293" s="18">
        <v>470.55</v>
      </c>
      <c r="R293" s="18">
        <v>28.73</v>
      </c>
      <c r="S293" s="18">
        <v>1131</v>
      </c>
      <c r="T293" s="18">
        <v>0</v>
      </c>
      <c r="U293" s="18">
        <v>0</v>
      </c>
      <c r="V293" s="18">
        <v>0</v>
      </c>
      <c r="W293" s="18">
        <v>0</v>
      </c>
      <c r="X293" s="18"/>
      <c r="Y293" s="18">
        <v>43729.24</v>
      </c>
      <c r="Z293" s="18">
        <v>10054.66</v>
      </c>
      <c r="AA293" s="18">
        <v>3005.1</v>
      </c>
      <c r="AB293" s="18">
        <v>56789</v>
      </c>
    </row>
    <row r="294" spans="1:28" s="15" customFormat="1" x14ac:dyDescent="0.25">
      <c r="A294" s="17">
        <v>13</v>
      </c>
      <c r="B294" s="17" t="s">
        <v>570</v>
      </c>
      <c r="C294" s="17" t="s">
        <v>571</v>
      </c>
      <c r="D294" s="17" t="s">
        <v>646</v>
      </c>
      <c r="E294" s="17" t="s">
        <v>647</v>
      </c>
      <c r="F294" s="17" t="s">
        <v>75</v>
      </c>
      <c r="G294" s="17" t="s">
        <v>76</v>
      </c>
      <c r="H294" s="17">
        <v>15217</v>
      </c>
      <c r="I294" s="17">
        <v>14907</v>
      </c>
      <c r="J294" s="17">
        <v>310</v>
      </c>
      <c r="K294" s="17" t="s">
        <v>37</v>
      </c>
      <c r="L294" s="18">
        <v>62860.5</v>
      </c>
      <c r="M294" s="18">
        <v>4789.8999999999996</v>
      </c>
      <c r="N294" s="18">
        <v>10073.6</v>
      </c>
      <c r="O294" s="18">
        <v>77724</v>
      </c>
      <c r="P294" s="18">
        <v>2342.83</v>
      </c>
      <c r="Q294" s="18">
        <v>683.63</v>
      </c>
      <c r="R294" s="18">
        <v>185.54</v>
      </c>
      <c r="S294" s="18">
        <v>3212</v>
      </c>
      <c r="T294" s="18">
        <v>2220</v>
      </c>
      <c r="U294" s="18">
        <v>0</v>
      </c>
      <c r="V294" s="18">
        <v>0</v>
      </c>
      <c r="W294" s="18">
        <v>0</v>
      </c>
      <c r="X294" s="18"/>
      <c r="Y294" s="18">
        <v>65203.33</v>
      </c>
      <c r="Z294" s="18">
        <v>10757.23</v>
      </c>
      <c r="AA294" s="18">
        <v>4975.4399999999996</v>
      </c>
      <c r="AB294" s="18">
        <v>80936</v>
      </c>
    </row>
    <row r="295" spans="1:28" s="15" customFormat="1" x14ac:dyDescent="0.25">
      <c r="A295" s="17">
        <v>14</v>
      </c>
      <c r="B295" s="17" t="s">
        <v>585</v>
      </c>
      <c r="C295" s="17" t="s">
        <v>571</v>
      </c>
      <c r="D295" s="17" t="s">
        <v>648</v>
      </c>
      <c r="E295" s="17" t="s">
        <v>649</v>
      </c>
      <c r="F295" s="17" t="s">
        <v>75</v>
      </c>
      <c r="G295" s="17" t="s">
        <v>650</v>
      </c>
      <c r="H295" s="17">
        <v>0</v>
      </c>
      <c r="I295" s="17">
        <v>0</v>
      </c>
      <c r="J295" s="17">
        <v>915</v>
      </c>
      <c r="K295" s="17" t="s">
        <v>107</v>
      </c>
      <c r="L295" s="18">
        <v>43302.27</v>
      </c>
      <c r="M295" s="18">
        <v>3265.18</v>
      </c>
      <c r="N295" s="18">
        <v>1190.55</v>
      </c>
      <c r="O295" s="18">
        <v>47758</v>
      </c>
      <c r="P295" s="18">
        <v>6397.59</v>
      </c>
      <c r="Q295" s="18">
        <v>448.78</v>
      </c>
      <c r="R295" s="18">
        <v>547.63</v>
      </c>
      <c r="S295" s="18">
        <v>7394</v>
      </c>
      <c r="T295" s="18">
        <v>0</v>
      </c>
      <c r="U295" s="18">
        <v>0</v>
      </c>
      <c r="V295" s="18">
        <v>0</v>
      </c>
      <c r="W295" s="18">
        <v>0</v>
      </c>
      <c r="X295" s="18"/>
      <c r="Y295" s="18">
        <v>49699.86</v>
      </c>
      <c r="Z295" s="18">
        <v>1639.33</v>
      </c>
      <c r="AA295" s="18">
        <v>3812.81</v>
      </c>
      <c r="AB295" s="18">
        <v>55152</v>
      </c>
    </row>
    <row r="296" spans="1:28" s="15" customFormat="1" x14ac:dyDescent="0.25">
      <c r="A296" s="17">
        <v>15</v>
      </c>
      <c r="B296" s="17" t="s">
        <v>575</v>
      </c>
      <c r="C296" s="17" t="s">
        <v>571</v>
      </c>
      <c r="D296" s="17" t="s">
        <v>651</v>
      </c>
      <c r="E296" s="17" t="s">
        <v>652</v>
      </c>
      <c r="F296" s="17" t="s">
        <v>75</v>
      </c>
      <c r="G296" s="17" t="s">
        <v>653</v>
      </c>
      <c r="H296" s="17">
        <v>0</v>
      </c>
      <c r="I296" s="17">
        <v>0</v>
      </c>
      <c r="J296" s="17">
        <v>360</v>
      </c>
      <c r="K296" s="17" t="s">
        <v>107</v>
      </c>
      <c r="L296" s="18">
        <v>104074.77</v>
      </c>
      <c r="M296" s="18">
        <v>1284.6600000000001</v>
      </c>
      <c r="N296" s="18">
        <v>7314.57</v>
      </c>
      <c r="O296" s="18">
        <v>112674</v>
      </c>
      <c r="P296" s="18">
        <v>2518.58</v>
      </c>
      <c r="Q296" s="18">
        <v>1075.96</v>
      </c>
      <c r="R296" s="18">
        <v>215.46</v>
      </c>
      <c r="S296" s="18">
        <v>3810</v>
      </c>
      <c r="T296" s="18">
        <v>0</v>
      </c>
      <c r="U296" s="18">
        <v>0</v>
      </c>
      <c r="V296" s="18">
        <v>0</v>
      </c>
      <c r="W296" s="18">
        <v>0</v>
      </c>
      <c r="X296" s="18"/>
      <c r="Y296" s="18">
        <v>106593.35</v>
      </c>
      <c r="Z296" s="18">
        <v>8390.5300000000007</v>
      </c>
      <c r="AA296" s="18">
        <v>1500.12</v>
      </c>
      <c r="AB296" s="18">
        <v>116484</v>
      </c>
    </row>
    <row r="297" spans="1:28" s="15" customFormat="1" x14ac:dyDescent="0.25">
      <c r="A297" s="17">
        <v>16</v>
      </c>
      <c r="B297" s="17" t="s">
        <v>570</v>
      </c>
      <c r="C297" s="17" t="s">
        <v>571</v>
      </c>
      <c r="D297" s="17" t="s">
        <v>654</v>
      </c>
      <c r="E297" s="17" t="s">
        <v>655</v>
      </c>
      <c r="F297" s="17" t="s">
        <v>75</v>
      </c>
      <c r="G297" s="17" t="s">
        <v>656</v>
      </c>
      <c r="H297" s="17">
        <v>0</v>
      </c>
      <c r="I297" s="17">
        <v>0</v>
      </c>
      <c r="J297" s="17">
        <v>360</v>
      </c>
      <c r="K297" s="17" t="s">
        <v>107</v>
      </c>
      <c r="L297" s="18">
        <v>101747.86</v>
      </c>
      <c r="M297" s="18">
        <v>1284.6600000000001</v>
      </c>
      <c r="N297" s="18">
        <v>7244.48</v>
      </c>
      <c r="O297" s="18">
        <v>110277</v>
      </c>
      <c r="P297" s="18">
        <v>2518.63</v>
      </c>
      <c r="Q297" s="18">
        <v>1051.9100000000001</v>
      </c>
      <c r="R297" s="18">
        <v>215.46</v>
      </c>
      <c r="S297" s="18">
        <v>3786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104266.49</v>
      </c>
      <c r="Z297" s="18">
        <v>8296.39</v>
      </c>
      <c r="AA297" s="18">
        <v>1500.12</v>
      </c>
      <c r="AB297" s="18">
        <v>114063</v>
      </c>
    </row>
    <row r="298" spans="1:28" s="15" customFormat="1" x14ac:dyDescent="0.25">
      <c r="A298" s="17">
        <v>17</v>
      </c>
      <c r="B298" s="17" t="s">
        <v>605</v>
      </c>
      <c r="C298" s="17" t="s">
        <v>571</v>
      </c>
      <c r="D298" s="17" t="s">
        <v>657</v>
      </c>
      <c r="E298" s="17" t="s">
        <v>658</v>
      </c>
      <c r="F298" s="17" t="s">
        <v>75</v>
      </c>
      <c r="G298" s="17" t="s">
        <v>659</v>
      </c>
      <c r="H298" s="17">
        <v>0</v>
      </c>
      <c r="I298" s="17">
        <v>0</v>
      </c>
      <c r="J298" s="17">
        <v>360</v>
      </c>
      <c r="K298" s="17" t="s">
        <v>107</v>
      </c>
      <c r="L298" s="18">
        <v>101867.11</v>
      </c>
      <c r="M298" s="18">
        <v>1284.6600000000001</v>
      </c>
      <c r="N298" s="18">
        <v>7240.23</v>
      </c>
      <c r="O298" s="18">
        <v>110392</v>
      </c>
      <c r="P298" s="18">
        <v>2519.39</v>
      </c>
      <c r="Q298" s="18">
        <v>1053.1500000000001</v>
      </c>
      <c r="R298" s="18">
        <v>215.46</v>
      </c>
      <c r="S298" s="18">
        <v>3788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104386.5</v>
      </c>
      <c r="Z298" s="18">
        <v>8293.3799999999992</v>
      </c>
      <c r="AA298" s="18">
        <v>1500.12</v>
      </c>
      <c r="AB298" s="18">
        <v>114180</v>
      </c>
    </row>
    <row r="299" spans="1:28" s="15" customFormat="1" x14ac:dyDescent="0.25">
      <c r="A299" s="17">
        <v>18</v>
      </c>
      <c r="B299" s="17" t="s">
        <v>580</v>
      </c>
      <c r="C299" s="17" t="s">
        <v>571</v>
      </c>
      <c r="D299" s="17" t="s">
        <v>660</v>
      </c>
      <c r="E299" s="17" t="s">
        <v>661</v>
      </c>
      <c r="F299" s="17" t="s">
        <v>75</v>
      </c>
      <c r="G299" s="17" t="s">
        <v>662</v>
      </c>
      <c r="H299" s="17">
        <v>0</v>
      </c>
      <c r="I299" s="17">
        <v>0</v>
      </c>
      <c r="J299" s="17">
        <v>430</v>
      </c>
      <c r="K299" s="17" t="s">
        <v>107</v>
      </c>
      <c r="L299" s="18">
        <v>121416.68</v>
      </c>
      <c r="M299" s="18">
        <v>1534.46</v>
      </c>
      <c r="N299" s="18">
        <v>11530.86</v>
      </c>
      <c r="O299" s="18">
        <v>134482</v>
      </c>
      <c r="P299" s="18">
        <v>3015.42</v>
      </c>
      <c r="Q299" s="18">
        <v>1255.22</v>
      </c>
      <c r="R299" s="18">
        <v>257.36</v>
      </c>
      <c r="S299" s="18">
        <v>4528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18">
        <v>124432.1</v>
      </c>
      <c r="Z299" s="18">
        <v>12786.08</v>
      </c>
      <c r="AA299" s="18">
        <v>1791.82</v>
      </c>
      <c r="AB299" s="18">
        <v>139010</v>
      </c>
    </row>
    <row r="300" spans="1:28" s="12" customFormat="1" x14ac:dyDescent="0.25">
      <c r="A300" s="10"/>
      <c r="B300" s="10"/>
      <c r="C300" s="10" t="s">
        <v>71</v>
      </c>
      <c r="D300" s="10"/>
      <c r="E300" s="10"/>
      <c r="F300" s="10"/>
      <c r="G300" s="10"/>
      <c r="H300" s="10"/>
      <c r="I300" s="10"/>
      <c r="J300" s="11">
        <f>SUM(J282:J299)</f>
        <v>4060</v>
      </c>
      <c r="K300" s="10"/>
      <c r="L300" s="11">
        <f t="shared" ref="L300:AB300" si="49">SUM(L282:L299)</f>
        <v>1067258.03</v>
      </c>
      <c r="M300" s="11">
        <f t="shared" si="49"/>
        <v>46961.520000000011</v>
      </c>
      <c r="N300" s="11">
        <f t="shared" si="49"/>
        <v>170934.45</v>
      </c>
      <c r="O300" s="11">
        <f t="shared" si="49"/>
        <v>1285154</v>
      </c>
      <c r="P300" s="11">
        <f t="shared" si="49"/>
        <v>31467.440000000002</v>
      </c>
      <c r="Q300" s="11">
        <f t="shared" si="49"/>
        <v>11953.64</v>
      </c>
      <c r="R300" s="11">
        <f t="shared" si="49"/>
        <v>2429.92</v>
      </c>
      <c r="S300" s="11">
        <f t="shared" si="49"/>
        <v>45851</v>
      </c>
      <c r="T300" s="11">
        <f t="shared" si="49"/>
        <v>3480</v>
      </c>
      <c r="U300" s="11">
        <f t="shared" si="49"/>
        <v>0</v>
      </c>
      <c r="V300" s="11">
        <f t="shared" si="49"/>
        <v>0</v>
      </c>
      <c r="W300" s="11">
        <f t="shared" si="49"/>
        <v>0</v>
      </c>
      <c r="X300" s="11">
        <f t="shared" si="49"/>
        <v>0</v>
      </c>
      <c r="Y300" s="11">
        <f t="shared" si="49"/>
        <v>1098725.47</v>
      </c>
      <c r="Z300" s="11">
        <f t="shared" si="49"/>
        <v>182888.09</v>
      </c>
      <c r="AA300" s="11">
        <f t="shared" si="49"/>
        <v>49391.44</v>
      </c>
      <c r="AB300" s="11">
        <f t="shared" si="49"/>
        <v>1331005</v>
      </c>
    </row>
    <row r="301" spans="1:28" s="12" customFormat="1" x14ac:dyDescent="0.25">
      <c r="A301" s="10"/>
      <c r="B301" s="10"/>
      <c r="C301" s="10" t="s">
        <v>119</v>
      </c>
      <c r="D301" s="10"/>
      <c r="E301" s="10"/>
      <c r="F301" s="10"/>
      <c r="G301" s="10"/>
      <c r="H301" s="10"/>
      <c r="I301" s="10"/>
      <c r="J301" s="11">
        <f>J300+J281</f>
        <v>28461</v>
      </c>
      <c r="K301" s="11"/>
      <c r="L301" s="11">
        <f t="shared" ref="L301:AB301" si="50">L300+L281</f>
        <v>4190963.88</v>
      </c>
      <c r="M301" s="11">
        <f t="shared" si="50"/>
        <v>103217.14000000001</v>
      </c>
      <c r="N301" s="11">
        <f t="shared" si="50"/>
        <v>385848.98000000004</v>
      </c>
      <c r="O301" s="11">
        <f t="shared" si="50"/>
        <v>4680030</v>
      </c>
      <c r="P301" s="11">
        <f t="shared" si="50"/>
        <v>166203.74</v>
      </c>
      <c r="Q301" s="11">
        <f t="shared" si="50"/>
        <v>44268.89</v>
      </c>
      <c r="R301" s="11">
        <f t="shared" si="50"/>
        <v>13410.369999999999</v>
      </c>
      <c r="S301" s="11">
        <f t="shared" si="50"/>
        <v>223883</v>
      </c>
      <c r="T301" s="11">
        <f t="shared" si="50"/>
        <v>37260</v>
      </c>
      <c r="U301" s="11">
        <f t="shared" si="50"/>
        <v>0</v>
      </c>
      <c r="V301" s="11">
        <f t="shared" si="50"/>
        <v>0</v>
      </c>
      <c r="W301" s="11">
        <f t="shared" si="50"/>
        <v>0</v>
      </c>
      <c r="X301" s="11">
        <f t="shared" si="50"/>
        <v>0</v>
      </c>
      <c r="Y301" s="11">
        <f t="shared" si="50"/>
        <v>4357167.6199999992</v>
      </c>
      <c r="Z301" s="11">
        <f t="shared" si="50"/>
        <v>430117.87</v>
      </c>
      <c r="AA301" s="11">
        <f t="shared" si="50"/>
        <v>116627.51000000001</v>
      </c>
      <c r="AB301" s="11">
        <f t="shared" si="50"/>
        <v>4903913</v>
      </c>
    </row>
    <row r="302" spans="1:28" ht="18" customHeight="1" x14ac:dyDescent="0.25"/>
    <row r="303" spans="1:28" ht="18" customHeight="1" x14ac:dyDescent="0.25"/>
    <row r="306" spans="1:31" ht="15.75" x14ac:dyDescent="0.25">
      <c r="E306" s="13" t="s">
        <v>120</v>
      </c>
      <c r="G306" s="14"/>
      <c r="H306" s="14"/>
      <c r="I306" s="14"/>
      <c r="J306" s="14"/>
      <c r="K306" s="14"/>
      <c r="L306" s="13" t="s">
        <v>122</v>
      </c>
      <c r="M306" s="13"/>
      <c r="O306" s="14"/>
      <c r="Q306" s="14"/>
      <c r="R306" s="13" t="s">
        <v>121</v>
      </c>
      <c r="T306" s="14"/>
      <c r="U306" s="14"/>
      <c r="W306" s="14"/>
      <c r="X306" s="14"/>
      <c r="Y306" s="13" t="s">
        <v>123</v>
      </c>
      <c r="Z306" s="14"/>
      <c r="AA306" s="14"/>
      <c r="AB306" s="14"/>
    </row>
    <row r="307" spans="1:31" ht="15.75" x14ac:dyDescent="0.25">
      <c r="E307" s="13" t="s">
        <v>124</v>
      </c>
      <c r="G307" s="14"/>
      <c r="H307" s="14"/>
      <c r="I307" s="14"/>
      <c r="J307" s="14"/>
      <c r="K307" s="14"/>
      <c r="L307" s="13" t="s">
        <v>124</v>
      </c>
      <c r="M307" s="13"/>
      <c r="O307" s="14"/>
      <c r="Q307" s="14"/>
      <c r="R307" s="13" t="s">
        <v>124</v>
      </c>
      <c r="T307" s="14"/>
      <c r="U307" s="14"/>
      <c r="W307" s="14"/>
      <c r="X307" s="14"/>
      <c r="Y307" s="13" t="s">
        <v>124</v>
      </c>
      <c r="Z307" s="14"/>
      <c r="AA307" s="14"/>
      <c r="AB307" s="14"/>
    </row>
    <row r="309" spans="1:31" ht="32.25" customHeight="1" x14ac:dyDescent="0.55000000000000004">
      <c r="A309" s="75" t="s">
        <v>0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1"/>
      <c r="AD309" s="1"/>
      <c r="AE309" s="1"/>
    </row>
    <row r="310" spans="1:31" ht="21.75" customHeight="1" x14ac:dyDescent="0.4">
      <c r="A310" s="76" t="s">
        <v>1699</v>
      </c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2"/>
      <c r="AD310" s="2"/>
      <c r="AE310" s="2"/>
    </row>
    <row r="311" spans="1:31" s="5" customFormat="1" ht="20.25" customHeight="1" x14ac:dyDescent="0.35">
      <c r="A311" s="3" t="s">
        <v>1</v>
      </c>
      <c r="B311" s="4"/>
      <c r="C311" s="3"/>
      <c r="D311" s="3"/>
      <c r="F311" s="3" t="s">
        <v>663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s="7" customFormat="1" ht="90" x14ac:dyDescent="0.25">
      <c r="A312" s="6" t="s">
        <v>3</v>
      </c>
      <c r="B312" s="6" t="s">
        <v>4</v>
      </c>
      <c r="C312" s="6" t="s">
        <v>5</v>
      </c>
      <c r="D312" s="6" t="s">
        <v>6</v>
      </c>
      <c r="E312" s="6" t="s">
        <v>7</v>
      </c>
      <c r="F312" s="6" t="s">
        <v>8</v>
      </c>
      <c r="G312" s="6" t="s">
        <v>9</v>
      </c>
      <c r="H312" s="6" t="s">
        <v>10</v>
      </c>
      <c r="I312" s="6" t="s">
        <v>11</v>
      </c>
      <c r="J312" s="6" t="s">
        <v>12</v>
      </c>
      <c r="K312" s="6" t="s">
        <v>13</v>
      </c>
      <c r="L312" s="6" t="s">
        <v>14</v>
      </c>
      <c r="M312" s="6" t="s">
        <v>15</v>
      </c>
      <c r="N312" s="6" t="s">
        <v>16</v>
      </c>
      <c r="O312" s="6" t="s">
        <v>17</v>
      </c>
      <c r="P312" s="6" t="s">
        <v>18</v>
      </c>
      <c r="Q312" s="6" t="s">
        <v>19</v>
      </c>
      <c r="R312" s="6" t="s">
        <v>20</v>
      </c>
      <c r="S312" s="6" t="s">
        <v>21</v>
      </c>
      <c r="T312" s="6" t="s">
        <v>22</v>
      </c>
      <c r="U312" s="6" t="s">
        <v>23</v>
      </c>
      <c r="V312" s="6" t="s">
        <v>24</v>
      </c>
      <c r="W312" s="6" t="s">
        <v>25</v>
      </c>
      <c r="X312" s="6" t="s">
        <v>26</v>
      </c>
      <c r="Y312" s="6" t="s">
        <v>27</v>
      </c>
      <c r="Z312" s="6" t="s">
        <v>28</v>
      </c>
      <c r="AA312" s="6" t="s">
        <v>29</v>
      </c>
      <c r="AB312" s="6" t="s">
        <v>30</v>
      </c>
    </row>
    <row r="313" spans="1:31" s="15" customFormat="1" x14ac:dyDescent="0.25">
      <c r="A313" s="17">
        <v>1</v>
      </c>
      <c r="B313" s="17" t="s">
        <v>572</v>
      </c>
      <c r="C313" s="17" t="s">
        <v>571</v>
      </c>
      <c r="D313" s="17" t="s">
        <v>573</v>
      </c>
      <c r="E313" s="17" t="s">
        <v>574</v>
      </c>
      <c r="F313" s="17" t="s">
        <v>35</v>
      </c>
      <c r="G313" s="17" t="s">
        <v>41</v>
      </c>
      <c r="H313" s="17">
        <v>55787</v>
      </c>
      <c r="I313" s="17">
        <v>54197</v>
      </c>
      <c r="J313" s="17">
        <v>4770</v>
      </c>
      <c r="K313" s="17" t="s">
        <v>37</v>
      </c>
      <c r="L313" s="18">
        <v>327863.77</v>
      </c>
      <c r="M313" s="18">
        <v>17654.73</v>
      </c>
      <c r="N313" s="18">
        <v>9990.5</v>
      </c>
      <c r="O313" s="18">
        <v>355509</v>
      </c>
      <c r="P313" s="18">
        <v>25608.959999999999</v>
      </c>
      <c r="Q313" s="18">
        <v>3275.54</v>
      </c>
      <c r="R313" s="18">
        <v>2146.5</v>
      </c>
      <c r="S313" s="18">
        <v>31031</v>
      </c>
      <c r="T313" s="18">
        <v>0</v>
      </c>
      <c r="U313" s="18">
        <v>0</v>
      </c>
      <c r="V313" s="18">
        <v>0</v>
      </c>
      <c r="W313" s="18">
        <v>0</v>
      </c>
      <c r="X313" s="18"/>
      <c r="Y313" s="18">
        <v>353472.73</v>
      </c>
      <c r="Z313" s="18">
        <v>20930.27</v>
      </c>
      <c r="AA313" s="18">
        <v>12137</v>
      </c>
      <c r="AB313" s="18">
        <v>386540</v>
      </c>
    </row>
    <row r="314" spans="1:31" s="15" customFormat="1" x14ac:dyDescent="0.25">
      <c r="A314" s="17">
        <v>2</v>
      </c>
      <c r="B314" s="17" t="s">
        <v>570</v>
      </c>
      <c r="C314" s="17" t="s">
        <v>571</v>
      </c>
      <c r="D314" s="17" t="s">
        <v>576</v>
      </c>
      <c r="E314" s="17" t="s">
        <v>577</v>
      </c>
      <c r="F314" s="17" t="s">
        <v>35</v>
      </c>
      <c r="G314" s="17" t="s">
        <v>41</v>
      </c>
      <c r="H314" s="17">
        <v>77888</v>
      </c>
      <c r="I314" s="17">
        <v>77888</v>
      </c>
      <c r="J314" s="17">
        <v>0</v>
      </c>
      <c r="K314" s="17" t="s">
        <v>59</v>
      </c>
      <c r="L314" s="18">
        <v>72894.070000000007</v>
      </c>
      <c r="M314" s="18">
        <v>12973.93</v>
      </c>
      <c r="N314" s="18">
        <v>0</v>
      </c>
      <c r="O314" s="18">
        <v>85868</v>
      </c>
      <c r="P314" s="18">
        <v>577.99</v>
      </c>
      <c r="Q314" s="18">
        <v>731.01</v>
      </c>
      <c r="R314" s="18">
        <v>0</v>
      </c>
      <c r="S314" s="18">
        <v>1309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73472.06</v>
      </c>
      <c r="Z314" s="18">
        <v>13704.94</v>
      </c>
      <c r="AA314" s="18">
        <v>0</v>
      </c>
      <c r="AB314" s="18">
        <v>87177</v>
      </c>
    </row>
    <row r="315" spans="1:31" s="15" customFormat="1" x14ac:dyDescent="0.25">
      <c r="A315" s="17">
        <v>3</v>
      </c>
      <c r="B315" s="17" t="s">
        <v>575</v>
      </c>
      <c r="C315" s="17" t="s">
        <v>571</v>
      </c>
      <c r="D315" s="17" t="s">
        <v>578</v>
      </c>
      <c r="E315" s="17" t="s">
        <v>579</v>
      </c>
      <c r="F315" s="17" t="s">
        <v>35</v>
      </c>
      <c r="G315" s="17" t="s">
        <v>41</v>
      </c>
      <c r="H315" s="17">
        <v>49827</v>
      </c>
      <c r="I315" s="17">
        <v>49177</v>
      </c>
      <c r="J315" s="17">
        <v>1950</v>
      </c>
      <c r="K315" s="17" t="s">
        <v>37</v>
      </c>
      <c r="L315" s="18">
        <v>348154.23</v>
      </c>
      <c r="M315" s="18">
        <v>22895.25</v>
      </c>
      <c r="N315" s="18">
        <v>4926.5200000000004</v>
      </c>
      <c r="O315" s="18">
        <v>375976</v>
      </c>
      <c r="P315" s="18">
        <v>10698.07</v>
      </c>
      <c r="Q315" s="18">
        <v>3485.43</v>
      </c>
      <c r="R315" s="18">
        <v>877.5</v>
      </c>
      <c r="S315" s="18">
        <v>15061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18">
        <v>358852.3</v>
      </c>
      <c r="Z315" s="18">
        <v>26380.68</v>
      </c>
      <c r="AA315" s="18">
        <v>5804.02</v>
      </c>
      <c r="AB315" s="18">
        <v>391037</v>
      </c>
    </row>
    <row r="316" spans="1:31" s="15" customFormat="1" x14ac:dyDescent="0.25">
      <c r="A316" s="17">
        <v>4</v>
      </c>
      <c r="B316" s="17" t="s">
        <v>580</v>
      </c>
      <c r="C316" s="17" t="s">
        <v>571</v>
      </c>
      <c r="D316" s="17" t="s">
        <v>581</v>
      </c>
      <c r="E316" s="17" t="s">
        <v>582</v>
      </c>
      <c r="F316" s="17" t="s">
        <v>35</v>
      </c>
      <c r="G316" s="17" t="s">
        <v>41</v>
      </c>
      <c r="H316" s="17">
        <v>59720</v>
      </c>
      <c r="I316" s="17">
        <v>59720</v>
      </c>
      <c r="J316" s="17">
        <v>0</v>
      </c>
      <c r="K316" s="17" t="s">
        <v>59</v>
      </c>
      <c r="L316" s="18">
        <v>40530.660000000003</v>
      </c>
      <c r="M316" s="18">
        <v>10993.68</v>
      </c>
      <c r="N316" s="18">
        <v>1686.66</v>
      </c>
      <c r="O316" s="18">
        <v>53211</v>
      </c>
      <c r="P316" s="18">
        <v>549.85</v>
      </c>
      <c r="Q316" s="18">
        <v>421.15</v>
      </c>
      <c r="R316" s="18">
        <v>0</v>
      </c>
      <c r="S316" s="18">
        <v>971</v>
      </c>
      <c r="T316" s="18">
        <v>0</v>
      </c>
      <c r="U316" s="18">
        <v>0</v>
      </c>
      <c r="V316" s="18">
        <v>0</v>
      </c>
      <c r="W316" s="18">
        <v>0</v>
      </c>
      <c r="X316" s="18"/>
      <c r="Y316" s="18">
        <v>41080.51</v>
      </c>
      <c r="Z316" s="18">
        <v>11414.83</v>
      </c>
      <c r="AA316" s="18">
        <v>1686.66</v>
      </c>
      <c r="AB316" s="18">
        <v>54182</v>
      </c>
    </row>
    <row r="317" spans="1:31" s="15" customFormat="1" x14ac:dyDescent="0.25">
      <c r="A317" s="17">
        <v>5</v>
      </c>
      <c r="B317" s="17" t="s">
        <v>580</v>
      </c>
      <c r="C317" s="17" t="s">
        <v>571</v>
      </c>
      <c r="D317" s="17" t="s">
        <v>583</v>
      </c>
      <c r="E317" s="17" t="s">
        <v>584</v>
      </c>
      <c r="F317" s="17" t="s">
        <v>35</v>
      </c>
      <c r="G317" s="17" t="s">
        <v>45</v>
      </c>
      <c r="H317" s="17">
        <v>70750</v>
      </c>
      <c r="I317" s="17">
        <v>70750</v>
      </c>
      <c r="J317" s="17">
        <v>0</v>
      </c>
      <c r="K317" s="17" t="s">
        <v>59</v>
      </c>
      <c r="L317" s="18">
        <v>30357.71</v>
      </c>
      <c r="M317" s="18">
        <v>6630.29</v>
      </c>
      <c r="N317" s="18">
        <v>0</v>
      </c>
      <c r="O317" s="18">
        <v>36988</v>
      </c>
      <c r="P317" s="18">
        <v>852.18</v>
      </c>
      <c r="Q317" s="18">
        <v>301.82</v>
      </c>
      <c r="R317" s="18">
        <v>0</v>
      </c>
      <c r="S317" s="18">
        <v>1154</v>
      </c>
      <c r="T317" s="18">
        <v>0</v>
      </c>
      <c r="U317" s="18">
        <v>0</v>
      </c>
      <c r="V317" s="18">
        <v>0</v>
      </c>
      <c r="W317" s="18">
        <v>0</v>
      </c>
      <c r="X317" s="18"/>
      <c r="Y317" s="18">
        <v>31209.89</v>
      </c>
      <c r="Z317" s="18">
        <v>6932.11</v>
      </c>
      <c r="AA317" s="18">
        <v>0</v>
      </c>
      <c r="AB317" s="18">
        <v>38142</v>
      </c>
    </row>
    <row r="318" spans="1:31" s="15" customFormat="1" x14ac:dyDescent="0.25">
      <c r="A318" s="17">
        <v>6</v>
      </c>
      <c r="B318" s="17" t="s">
        <v>585</v>
      </c>
      <c r="C318" s="17" t="s">
        <v>571</v>
      </c>
      <c r="D318" s="17" t="s">
        <v>586</v>
      </c>
      <c r="E318" s="17" t="s">
        <v>587</v>
      </c>
      <c r="F318" s="17" t="s">
        <v>35</v>
      </c>
      <c r="G318" s="17" t="s">
        <v>41</v>
      </c>
      <c r="H318" s="17">
        <v>39882</v>
      </c>
      <c r="I318" s="17">
        <v>37560</v>
      </c>
      <c r="J318" s="17">
        <v>2322</v>
      </c>
      <c r="K318" s="17" t="s">
        <v>37</v>
      </c>
      <c r="L318" s="18">
        <v>267020.58</v>
      </c>
      <c r="M318" s="18">
        <v>15652.09</v>
      </c>
      <c r="N318" s="18">
        <v>7014.33</v>
      </c>
      <c r="O318" s="18">
        <v>289687</v>
      </c>
      <c r="P318" s="18">
        <v>12628.39</v>
      </c>
      <c r="Q318" s="18">
        <v>2684.71</v>
      </c>
      <c r="R318" s="18">
        <v>1044.9000000000001</v>
      </c>
      <c r="S318" s="18">
        <v>16358</v>
      </c>
      <c r="T318" s="18">
        <v>3010</v>
      </c>
      <c r="U318" s="18">
        <v>267020.58</v>
      </c>
      <c r="V318" s="18">
        <v>16496.189999999999</v>
      </c>
      <c r="W318" s="18">
        <v>8059.23</v>
      </c>
      <c r="X318" s="18">
        <v>291576</v>
      </c>
      <c r="Y318" s="18">
        <v>12628.39</v>
      </c>
      <c r="Z318" s="18">
        <v>1840.61</v>
      </c>
      <c r="AA318" s="18">
        <v>0</v>
      </c>
      <c r="AB318" s="18">
        <v>14469</v>
      </c>
    </row>
    <row r="319" spans="1:31" s="15" customFormat="1" x14ac:dyDescent="0.25">
      <c r="A319" s="17">
        <v>7</v>
      </c>
      <c r="B319" s="17" t="s">
        <v>317</v>
      </c>
      <c r="C319" s="17" t="s">
        <v>571</v>
      </c>
      <c r="D319" s="17" t="s">
        <v>588</v>
      </c>
      <c r="E319" s="17" t="s">
        <v>589</v>
      </c>
      <c r="F319" s="17" t="s">
        <v>35</v>
      </c>
      <c r="G319" s="17" t="s">
        <v>590</v>
      </c>
      <c r="H319" s="17">
        <v>23353</v>
      </c>
      <c r="I319" s="17">
        <v>22296</v>
      </c>
      <c r="J319" s="17">
        <v>1057</v>
      </c>
      <c r="K319" s="17" t="s">
        <v>37</v>
      </c>
      <c r="L319" s="18">
        <v>220868.31</v>
      </c>
      <c r="M319" s="18">
        <v>13956.41</v>
      </c>
      <c r="N319" s="18">
        <v>4129.28</v>
      </c>
      <c r="O319" s="18">
        <v>238954</v>
      </c>
      <c r="P319" s="18">
        <v>5925.94</v>
      </c>
      <c r="Q319" s="18">
        <v>2225.41</v>
      </c>
      <c r="R319" s="18">
        <v>475.65</v>
      </c>
      <c r="S319" s="18">
        <v>8627</v>
      </c>
      <c r="T319" s="18">
        <v>0</v>
      </c>
      <c r="U319" s="18">
        <v>0</v>
      </c>
      <c r="V319" s="18">
        <v>0</v>
      </c>
      <c r="W319" s="18">
        <v>0</v>
      </c>
      <c r="X319" s="18"/>
      <c r="Y319" s="18">
        <v>226794.25</v>
      </c>
      <c r="Z319" s="18">
        <v>16181.82</v>
      </c>
      <c r="AA319" s="18">
        <v>4604.93</v>
      </c>
      <c r="AB319" s="18">
        <v>247581</v>
      </c>
    </row>
    <row r="320" spans="1:31" s="15" customFormat="1" x14ac:dyDescent="0.25">
      <c r="A320" s="17">
        <v>8</v>
      </c>
      <c r="B320" s="17" t="s">
        <v>570</v>
      </c>
      <c r="C320" s="17" t="s">
        <v>571</v>
      </c>
      <c r="D320" s="17" t="s">
        <v>591</v>
      </c>
      <c r="E320" s="17" t="s">
        <v>592</v>
      </c>
      <c r="F320" s="17" t="s">
        <v>35</v>
      </c>
      <c r="G320" s="17" t="s">
        <v>41</v>
      </c>
      <c r="H320" s="17">
        <v>64673</v>
      </c>
      <c r="I320" s="17">
        <v>63839</v>
      </c>
      <c r="J320" s="17">
        <v>2502</v>
      </c>
      <c r="K320" s="17" t="s">
        <v>37</v>
      </c>
      <c r="L320" s="18">
        <v>429499.09</v>
      </c>
      <c r="M320" s="18">
        <v>27606.79</v>
      </c>
      <c r="N320" s="18">
        <v>6637.12</v>
      </c>
      <c r="O320" s="18">
        <v>463743</v>
      </c>
      <c r="P320" s="18">
        <v>13865.79</v>
      </c>
      <c r="Q320" s="18">
        <v>4306.3100000000004</v>
      </c>
      <c r="R320" s="18">
        <v>1125.9000000000001</v>
      </c>
      <c r="S320" s="18">
        <v>19298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443364.88</v>
      </c>
      <c r="Z320" s="18">
        <v>31913.1</v>
      </c>
      <c r="AA320" s="18">
        <v>7763.02</v>
      </c>
      <c r="AB320" s="18">
        <v>483041</v>
      </c>
    </row>
    <row r="321" spans="1:28" s="15" customFormat="1" x14ac:dyDescent="0.25">
      <c r="A321" s="17">
        <v>9</v>
      </c>
      <c r="B321" s="17" t="s">
        <v>580</v>
      </c>
      <c r="C321" s="17" t="s">
        <v>571</v>
      </c>
      <c r="D321" s="17" t="s">
        <v>593</v>
      </c>
      <c r="E321" s="17" t="s">
        <v>594</v>
      </c>
      <c r="F321" s="17" t="s">
        <v>35</v>
      </c>
      <c r="G321" s="17" t="s">
        <v>590</v>
      </c>
      <c r="H321" s="17">
        <v>63839</v>
      </c>
      <c r="I321" s="17">
        <v>63839</v>
      </c>
      <c r="J321" s="17">
        <v>3265</v>
      </c>
      <c r="K321" s="17" t="s">
        <v>848</v>
      </c>
      <c r="L321" s="18">
        <v>300340.69</v>
      </c>
      <c r="M321" s="18">
        <v>17151.97</v>
      </c>
      <c r="N321" s="18">
        <v>8063.34</v>
      </c>
      <c r="O321" s="18">
        <v>325556</v>
      </c>
      <c r="P321" s="18">
        <v>17495</v>
      </c>
      <c r="Q321" s="18">
        <v>2947.75</v>
      </c>
      <c r="R321" s="18">
        <v>1469.25</v>
      </c>
      <c r="S321" s="18">
        <v>21912</v>
      </c>
      <c r="T321" s="18">
        <v>6980</v>
      </c>
      <c r="U321" s="18">
        <v>0</v>
      </c>
      <c r="V321" s="18">
        <v>0</v>
      </c>
      <c r="W321" s="18">
        <v>0</v>
      </c>
      <c r="X321" s="18"/>
      <c r="Y321" s="18">
        <v>317835.69</v>
      </c>
      <c r="Z321" s="18">
        <v>20099.72</v>
      </c>
      <c r="AA321" s="18">
        <v>9532.59</v>
      </c>
      <c r="AB321" s="18">
        <v>347468</v>
      </c>
    </row>
    <row r="322" spans="1:28" s="15" customFormat="1" x14ac:dyDescent="0.25">
      <c r="A322" s="17">
        <v>10</v>
      </c>
      <c r="B322" s="17" t="s">
        <v>585</v>
      </c>
      <c r="C322" s="17" t="s">
        <v>571</v>
      </c>
      <c r="D322" s="17" t="s">
        <v>595</v>
      </c>
      <c r="E322" s="17" t="s">
        <v>596</v>
      </c>
      <c r="F322" s="17" t="s">
        <v>35</v>
      </c>
      <c r="G322" s="17" t="s">
        <v>45</v>
      </c>
      <c r="H322" s="17">
        <v>69655</v>
      </c>
      <c r="I322" s="17">
        <v>69524</v>
      </c>
      <c r="J322" s="17">
        <v>262</v>
      </c>
      <c r="K322" s="17" t="s">
        <v>37</v>
      </c>
      <c r="L322" s="18">
        <v>203325.95</v>
      </c>
      <c r="M322" s="18">
        <v>13874.64</v>
      </c>
      <c r="N322" s="18">
        <v>1147.4100000000001</v>
      </c>
      <c r="O322" s="18">
        <v>218348</v>
      </c>
      <c r="P322" s="18">
        <v>2212.2800000000002</v>
      </c>
      <c r="Q322" s="18">
        <v>2035.82</v>
      </c>
      <c r="R322" s="18">
        <v>117.9</v>
      </c>
      <c r="S322" s="18">
        <v>4366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205538.23</v>
      </c>
      <c r="Z322" s="18">
        <v>15910.46</v>
      </c>
      <c r="AA322" s="18">
        <v>1265.31</v>
      </c>
      <c r="AB322" s="18">
        <v>222714</v>
      </c>
    </row>
    <row r="323" spans="1:28" s="15" customFormat="1" x14ac:dyDescent="0.25">
      <c r="A323" s="17">
        <v>11</v>
      </c>
      <c r="B323" s="17" t="s">
        <v>585</v>
      </c>
      <c r="C323" s="17" t="s">
        <v>571</v>
      </c>
      <c r="D323" s="17" t="s">
        <v>597</v>
      </c>
      <c r="E323" s="17" t="s">
        <v>598</v>
      </c>
      <c r="F323" s="17" t="s">
        <v>35</v>
      </c>
      <c r="G323" s="17" t="s">
        <v>215</v>
      </c>
      <c r="H323" s="17">
        <v>1379</v>
      </c>
      <c r="I323" s="17">
        <v>1248</v>
      </c>
      <c r="J323" s="17">
        <v>131</v>
      </c>
      <c r="K323" s="17" t="s">
        <v>37</v>
      </c>
      <c r="L323" s="18">
        <v>57849.25</v>
      </c>
      <c r="M323" s="18">
        <v>14330.33</v>
      </c>
      <c r="N323" s="18">
        <v>2005.42</v>
      </c>
      <c r="O323" s="18">
        <v>74185</v>
      </c>
      <c r="P323" s="18">
        <v>1257.55</v>
      </c>
      <c r="Q323" s="18">
        <v>595.5</v>
      </c>
      <c r="R323" s="18">
        <v>58.95</v>
      </c>
      <c r="S323" s="18">
        <v>1912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59106.8</v>
      </c>
      <c r="Z323" s="18">
        <v>14925.83</v>
      </c>
      <c r="AA323" s="18">
        <v>2064.37</v>
      </c>
      <c r="AB323" s="18">
        <v>76097</v>
      </c>
    </row>
    <row r="324" spans="1:28" s="15" customFormat="1" x14ac:dyDescent="0.25">
      <c r="A324" s="17">
        <v>12</v>
      </c>
      <c r="B324" s="17" t="s">
        <v>570</v>
      </c>
      <c r="C324" s="17" t="s">
        <v>571</v>
      </c>
      <c r="D324" s="17" t="s">
        <v>599</v>
      </c>
      <c r="E324" s="17" t="s">
        <v>600</v>
      </c>
      <c r="F324" s="17" t="s">
        <v>35</v>
      </c>
      <c r="G324" s="17" t="s">
        <v>218</v>
      </c>
      <c r="H324" s="17">
        <v>19920</v>
      </c>
      <c r="I324" s="17">
        <v>19098</v>
      </c>
      <c r="J324" s="17">
        <v>2466</v>
      </c>
      <c r="K324" s="17" t="s">
        <v>37</v>
      </c>
      <c r="L324" s="18">
        <v>229286.78</v>
      </c>
      <c r="M324" s="18">
        <v>13709.72</v>
      </c>
      <c r="N324" s="18">
        <v>5366.5</v>
      </c>
      <c r="O324" s="18">
        <v>248363</v>
      </c>
      <c r="P324" s="18">
        <v>13375.87</v>
      </c>
      <c r="Q324" s="18">
        <v>2299.4299999999998</v>
      </c>
      <c r="R324" s="18">
        <v>1109.7</v>
      </c>
      <c r="S324" s="18">
        <v>16785</v>
      </c>
      <c r="T324" s="18">
        <v>710</v>
      </c>
      <c r="U324" s="18">
        <v>0</v>
      </c>
      <c r="V324" s="18">
        <v>0</v>
      </c>
      <c r="W324" s="18">
        <v>0</v>
      </c>
      <c r="X324" s="18"/>
      <c r="Y324" s="18">
        <v>242662.65</v>
      </c>
      <c r="Z324" s="18">
        <v>16009.15</v>
      </c>
      <c r="AA324" s="18">
        <v>6476.2</v>
      </c>
      <c r="AB324" s="18">
        <v>265148</v>
      </c>
    </row>
    <row r="325" spans="1:28" s="15" customFormat="1" x14ac:dyDescent="0.25">
      <c r="A325" s="17">
        <v>13</v>
      </c>
      <c r="B325" s="17" t="s">
        <v>570</v>
      </c>
      <c r="C325" s="17" t="s">
        <v>571</v>
      </c>
      <c r="D325" s="17" t="s">
        <v>601</v>
      </c>
      <c r="E325" s="17" t="s">
        <v>602</v>
      </c>
      <c r="F325" s="17" t="s">
        <v>35</v>
      </c>
      <c r="G325" s="17" t="s">
        <v>114</v>
      </c>
      <c r="H325" s="17">
        <v>724</v>
      </c>
      <c r="I325" s="17">
        <v>717</v>
      </c>
      <c r="J325" s="17">
        <v>7</v>
      </c>
      <c r="K325" s="17" t="s">
        <v>37</v>
      </c>
      <c r="L325" s="18">
        <v>8194.75</v>
      </c>
      <c r="M325" s="18">
        <v>659.24</v>
      </c>
      <c r="N325" s="18">
        <v>70.010000000000005</v>
      </c>
      <c r="O325" s="18">
        <v>8924</v>
      </c>
      <c r="P325" s="18">
        <v>696</v>
      </c>
      <c r="Q325" s="18">
        <v>79.849999999999994</v>
      </c>
      <c r="R325" s="18">
        <v>3.15</v>
      </c>
      <c r="S325" s="18">
        <v>779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8890.75</v>
      </c>
      <c r="Z325" s="18">
        <v>739.09</v>
      </c>
      <c r="AA325" s="18">
        <v>73.16</v>
      </c>
      <c r="AB325" s="18">
        <v>9703</v>
      </c>
    </row>
    <row r="326" spans="1:28" s="15" customFormat="1" x14ac:dyDescent="0.25">
      <c r="A326" s="17">
        <v>14</v>
      </c>
      <c r="B326" s="17" t="s">
        <v>585</v>
      </c>
      <c r="C326" s="17" t="s">
        <v>571</v>
      </c>
      <c r="D326" s="17" t="s">
        <v>603</v>
      </c>
      <c r="E326" s="17" t="s">
        <v>604</v>
      </c>
      <c r="F326" s="17" t="s">
        <v>35</v>
      </c>
      <c r="G326" s="17" t="s">
        <v>264</v>
      </c>
      <c r="H326" s="17">
        <v>74602</v>
      </c>
      <c r="I326" s="17">
        <v>71452</v>
      </c>
      <c r="J326" s="17">
        <v>3150</v>
      </c>
      <c r="K326" s="17" t="s">
        <v>37</v>
      </c>
      <c r="L326" s="18">
        <v>266508.51</v>
      </c>
      <c r="M326" s="18">
        <v>15867.41</v>
      </c>
      <c r="N326" s="18">
        <v>6144.08</v>
      </c>
      <c r="O326" s="18">
        <v>288520</v>
      </c>
      <c r="P326" s="18">
        <v>17173.16</v>
      </c>
      <c r="Q326" s="18">
        <v>2668.34</v>
      </c>
      <c r="R326" s="18">
        <v>1417.5</v>
      </c>
      <c r="S326" s="18">
        <v>21259</v>
      </c>
      <c r="T326" s="18">
        <v>1780</v>
      </c>
      <c r="U326" s="18">
        <v>0</v>
      </c>
      <c r="V326" s="18">
        <v>0</v>
      </c>
      <c r="W326" s="18">
        <v>0</v>
      </c>
      <c r="X326" s="18"/>
      <c r="Y326" s="18">
        <v>283681.67</v>
      </c>
      <c r="Z326" s="18">
        <v>18535.75</v>
      </c>
      <c r="AA326" s="18">
        <v>7561.58</v>
      </c>
      <c r="AB326" s="18">
        <v>309779</v>
      </c>
    </row>
    <row r="327" spans="1:28" s="15" customFormat="1" x14ac:dyDescent="0.25">
      <c r="A327" s="17">
        <v>15</v>
      </c>
      <c r="B327" s="17" t="s">
        <v>605</v>
      </c>
      <c r="C327" s="17" t="s">
        <v>571</v>
      </c>
      <c r="D327" s="17" t="s">
        <v>606</v>
      </c>
      <c r="E327" s="17" t="s">
        <v>607</v>
      </c>
      <c r="F327" s="17" t="s">
        <v>35</v>
      </c>
      <c r="G327" s="17" t="s">
        <v>264</v>
      </c>
      <c r="H327" s="17">
        <v>23192</v>
      </c>
      <c r="I327" s="17">
        <v>22421</v>
      </c>
      <c r="J327" s="17">
        <v>771</v>
      </c>
      <c r="K327" s="17" t="s">
        <v>37</v>
      </c>
      <c r="L327" s="18">
        <v>133739.98000000001</v>
      </c>
      <c r="M327" s="18">
        <v>17221.89</v>
      </c>
      <c r="N327" s="18">
        <v>2177.13</v>
      </c>
      <c r="O327" s="18">
        <v>153139</v>
      </c>
      <c r="P327" s="18">
        <v>4826.79</v>
      </c>
      <c r="Q327" s="18">
        <v>1341.26</v>
      </c>
      <c r="R327" s="18">
        <v>346.95</v>
      </c>
      <c r="S327" s="18">
        <v>6515</v>
      </c>
      <c r="T327" s="18">
        <v>2690</v>
      </c>
      <c r="U327" s="18">
        <v>0</v>
      </c>
      <c r="V327" s="18">
        <v>0</v>
      </c>
      <c r="W327" s="18">
        <v>0</v>
      </c>
      <c r="X327" s="18"/>
      <c r="Y327" s="18">
        <v>138566.76999999999</v>
      </c>
      <c r="Z327" s="18">
        <v>18563.150000000001</v>
      </c>
      <c r="AA327" s="18">
        <v>2524.08</v>
      </c>
      <c r="AB327" s="18">
        <v>159654</v>
      </c>
    </row>
    <row r="328" spans="1:28" s="15" customFormat="1" x14ac:dyDescent="0.25">
      <c r="A328" s="17">
        <v>16</v>
      </c>
      <c r="B328" s="17" t="s">
        <v>570</v>
      </c>
      <c r="C328" s="17" t="s">
        <v>571</v>
      </c>
      <c r="D328" s="17" t="s">
        <v>608</v>
      </c>
      <c r="E328" s="17" t="s">
        <v>609</v>
      </c>
      <c r="F328" s="17" t="s">
        <v>35</v>
      </c>
      <c r="G328" s="17" t="s">
        <v>610</v>
      </c>
      <c r="H328" s="17">
        <v>500</v>
      </c>
      <c r="I328" s="17">
        <v>500</v>
      </c>
      <c r="J328" s="17">
        <v>0</v>
      </c>
      <c r="K328" s="17" t="s">
        <v>59</v>
      </c>
      <c r="L328" s="18">
        <v>31705.15</v>
      </c>
      <c r="M328" s="18">
        <v>7136.91</v>
      </c>
      <c r="N328" s="18">
        <v>198.94</v>
      </c>
      <c r="O328" s="18">
        <v>39041</v>
      </c>
      <c r="P328" s="18">
        <v>852.72</v>
      </c>
      <c r="Q328" s="18">
        <v>315.27999999999997</v>
      </c>
      <c r="R328" s="18">
        <v>0</v>
      </c>
      <c r="S328" s="18">
        <v>1168</v>
      </c>
      <c r="T328" s="18">
        <v>120</v>
      </c>
      <c r="U328" s="18">
        <v>0</v>
      </c>
      <c r="V328" s="18">
        <v>0</v>
      </c>
      <c r="W328" s="18">
        <v>0</v>
      </c>
      <c r="X328" s="18"/>
      <c r="Y328" s="18">
        <v>32557.87</v>
      </c>
      <c r="Z328" s="18">
        <v>7452.19</v>
      </c>
      <c r="AA328" s="18">
        <v>198.94</v>
      </c>
      <c r="AB328" s="18">
        <v>40209</v>
      </c>
    </row>
    <row r="329" spans="1:28" s="15" customFormat="1" x14ac:dyDescent="0.25">
      <c r="A329" s="17">
        <v>17</v>
      </c>
      <c r="B329" s="17" t="s">
        <v>613</v>
      </c>
      <c r="C329" s="17" t="s">
        <v>571</v>
      </c>
      <c r="D329" s="17" t="s">
        <v>614</v>
      </c>
      <c r="E329" s="17" t="s">
        <v>615</v>
      </c>
      <c r="F329" s="17" t="s">
        <v>35</v>
      </c>
      <c r="G329" s="17" t="s">
        <v>616</v>
      </c>
      <c r="H329" s="17">
        <v>239</v>
      </c>
      <c r="I329" s="17">
        <v>239</v>
      </c>
      <c r="J329" s="17">
        <v>0</v>
      </c>
      <c r="K329" s="17" t="s">
        <v>59</v>
      </c>
      <c r="L329" s="18">
        <v>8664.31</v>
      </c>
      <c r="M329" s="18">
        <v>885.97</v>
      </c>
      <c r="N329" s="18">
        <v>100.72</v>
      </c>
      <c r="O329" s="18">
        <v>9651</v>
      </c>
      <c r="P329" s="18">
        <v>439.63</v>
      </c>
      <c r="Q329" s="18">
        <v>49.37</v>
      </c>
      <c r="R329" s="18">
        <v>0</v>
      </c>
      <c r="S329" s="18">
        <v>489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9103.94</v>
      </c>
      <c r="Z329" s="18">
        <v>935.34</v>
      </c>
      <c r="AA329" s="18">
        <v>100.72</v>
      </c>
      <c r="AB329" s="18">
        <v>10140</v>
      </c>
    </row>
    <row r="330" spans="1:28" s="15" customFormat="1" x14ac:dyDescent="0.25">
      <c r="A330" s="17">
        <v>18</v>
      </c>
      <c r="B330" s="17" t="s">
        <v>617</v>
      </c>
      <c r="C330" s="17" t="s">
        <v>571</v>
      </c>
      <c r="D330" s="17" t="s">
        <v>618</v>
      </c>
      <c r="E330" s="17" t="s">
        <v>619</v>
      </c>
      <c r="F330" s="17" t="s">
        <v>35</v>
      </c>
      <c r="G330" s="17" t="s">
        <v>616</v>
      </c>
      <c r="H330" s="17">
        <v>27675</v>
      </c>
      <c r="I330" s="17">
        <v>24725</v>
      </c>
      <c r="J330" s="17">
        <v>2950</v>
      </c>
      <c r="K330" s="17" t="s">
        <v>37</v>
      </c>
      <c r="L330" s="18">
        <v>267044.36</v>
      </c>
      <c r="M330" s="18">
        <v>18028.53</v>
      </c>
      <c r="N330" s="18">
        <v>7578.11</v>
      </c>
      <c r="O330" s="18">
        <v>292651</v>
      </c>
      <c r="P330" s="18">
        <v>16135.05</v>
      </c>
      <c r="Q330" s="18">
        <v>2690.45</v>
      </c>
      <c r="R330" s="18">
        <v>1327.5</v>
      </c>
      <c r="S330" s="18">
        <v>20153</v>
      </c>
      <c r="T330" s="18">
        <v>18490</v>
      </c>
      <c r="U330" s="18">
        <v>0</v>
      </c>
      <c r="V330" s="18">
        <v>0</v>
      </c>
      <c r="W330" s="18">
        <v>0</v>
      </c>
      <c r="X330" s="18"/>
      <c r="Y330" s="18">
        <v>283179.40999999997</v>
      </c>
      <c r="Z330" s="18">
        <v>20718.98</v>
      </c>
      <c r="AA330" s="18">
        <v>8905.61</v>
      </c>
      <c r="AB330" s="18">
        <v>312804</v>
      </c>
    </row>
    <row r="331" spans="1:28" s="22" customForma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>
        <f>SUM(J313:J330)</f>
        <v>25603</v>
      </c>
      <c r="K331" s="19"/>
      <c r="L331" s="20">
        <f t="shared" ref="L331:AB331" si="51">SUM(L313:L330)</f>
        <v>3243848.1499999994</v>
      </c>
      <c r="M331" s="20">
        <f t="shared" si="51"/>
        <v>247229.78</v>
      </c>
      <c r="N331" s="20">
        <f t="shared" si="51"/>
        <v>67236.070000000007</v>
      </c>
      <c r="O331" s="20">
        <f t="shared" si="51"/>
        <v>3558314</v>
      </c>
      <c r="P331" s="20">
        <f t="shared" si="51"/>
        <v>145171.22</v>
      </c>
      <c r="Q331" s="20">
        <f t="shared" si="51"/>
        <v>32454.429999999997</v>
      </c>
      <c r="R331" s="20">
        <f t="shared" si="51"/>
        <v>11521.35</v>
      </c>
      <c r="S331" s="20">
        <f t="shared" si="51"/>
        <v>189147</v>
      </c>
      <c r="T331" s="20">
        <f t="shared" si="51"/>
        <v>33780</v>
      </c>
      <c r="U331" s="20">
        <f t="shared" si="51"/>
        <v>267020.58</v>
      </c>
      <c r="V331" s="20">
        <f t="shared" si="51"/>
        <v>16496.189999999999</v>
      </c>
      <c r="W331" s="20">
        <f t="shared" si="51"/>
        <v>8059.23</v>
      </c>
      <c r="X331" s="20">
        <f t="shared" si="51"/>
        <v>291576</v>
      </c>
      <c r="Y331" s="20">
        <f t="shared" si="51"/>
        <v>3121998.7899999996</v>
      </c>
      <c r="Z331" s="20">
        <f t="shared" si="51"/>
        <v>263188.01999999996</v>
      </c>
      <c r="AA331" s="20">
        <f t="shared" si="51"/>
        <v>70698.19</v>
      </c>
      <c r="AB331" s="20">
        <f t="shared" si="51"/>
        <v>3455885</v>
      </c>
    </row>
    <row r="332" spans="1:28" s="15" customFormat="1" x14ac:dyDescent="0.25">
      <c r="A332" s="17">
        <v>1</v>
      </c>
      <c r="B332" s="17" t="s">
        <v>585</v>
      </c>
      <c r="C332" s="17" t="s">
        <v>571</v>
      </c>
      <c r="D332" s="17" t="s">
        <v>620</v>
      </c>
      <c r="E332" s="17" t="s">
        <v>621</v>
      </c>
      <c r="F332" s="17" t="s">
        <v>75</v>
      </c>
      <c r="G332" s="17" t="s">
        <v>76</v>
      </c>
      <c r="H332" s="17">
        <v>11876</v>
      </c>
      <c r="I332" s="17">
        <v>11737</v>
      </c>
      <c r="J332" s="17">
        <v>139</v>
      </c>
      <c r="K332" s="17" t="s">
        <v>37</v>
      </c>
      <c r="L332" s="18">
        <v>57520.69</v>
      </c>
      <c r="M332" s="18">
        <v>11526.97</v>
      </c>
      <c r="N332" s="18">
        <v>4366.34</v>
      </c>
      <c r="O332" s="18">
        <v>73414</v>
      </c>
      <c r="P332" s="18">
        <v>1200.75</v>
      </c>
      <c r="Q332" s="18">
        <v>614.05999999999995</v>
      </c>
      <c r="R332" s="18">
        <v>83.19</v>
      </c>
      <c r="S332" s="18">
        <v>1898</v>
      </c>
      <c r="T332" s="18">
        <v>750</v>
      </c>
      <c r="U332" s="18">
        <v>0</v>
      </c>
      <c r="V332" s="18">
        <v>0</v>
      </c>
      <c r="W332" s="18">
        <v>0</v>
      </c>
      <c r="X332" s="18"/>
      <c r="Y332" s="18">
        <v>58721.440000000002</v>
      </c>
      <c r="Z332" s="18">
        <v>12141.03</v>
      </c>
      <c r="AA332" s="18">
        <v>4449.53</v>
      </c>
      <c r="AB332" s="18">
        <v>75312</v>
      </c>
    </row>
    <row r="333" spans="1:28" s="15" customFormat="1" x14ac:dyDescent="0.25">
      <c r="A333" s="17">
        <v>2</v>
      </c>
      <c r="B333" s="17" t="s">
        <v>585</v>
      </c>
      <c r="C333" s="17" t="s">
        <v>571</v>
      </c>
      <c r="D333" s="17" t="s">
        <v>622</v>
      </c>
      <c r="E333" s="17" t="s">
        <v>623</v>
      </c>
      <c r="F333" s="17" t="s">
        <v>75</v>
      </c>
      <c r="G333" s="17" t="s">
        <v>76</v>
      </c>
      <c r="H333" s="17">
        <v>2809</v>
      </c>
      <c r="I333" s="17">
        <v>2687</v>
      </c>
      <c r="J333" s="17">
        <v>122</v>
      </c>
      <c r="K333" s="17" t="s">
        <v>37</v>
      </c>
      <c r="L333" s="18">
        <v>38255.879999999997</v>
      </c>
      <c r="M333" s="18">
        <v>8610.4</v>
      </c>
      <c r="N333" s="18">
        <v>2519.7199999999998</v>
      </c>
      <c r="O333" s="18">
        <v>49386</v>
      </c>
      <c r="P333" s="18">
        <v>1146.95</v>
      </c>
      <c r="Q333" s="18">
        <v>404.03</v>
      </c>
      <c r="R333" s="18">
        <v>73.02</v>
      </c>
      <c r="S333" s="18">
        <v>1624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39402.83</v>
      </c>
      <c r="Z333" s="18">
        <v>9014.43</v>
      </c>
      <c r="AA333" s="18">
        <v>2592.7399999999998</v>
      </c>
      <c r="AB333" s="18">
        <v>51010</v>
      </c>
    </row>
    <row r="334" spans="1:28" s="15" customFormat="1" x14ac:dyDescent="0.25">
      <c r="A334" s="17">
        <v>3</v>
      </c>
      <c r="B334" s="17" t="s">
        <v>605</v>
      </c>
      <c r="C334" s="17" t="s">
        <v>571</v>
      </c>
      <c r="D334" s="17" t="s">
        <v>624</v>
      </c>
      <c r="E334" s="17" t="s">
        <v>625</v>
      </c>
      <c r="F334" s="17" t="s">
        <v>75</v>
      </c>
      <c r="G334" s="17" t="s">
        <v>76</v>
      </c>
      <c r="H334" s="17">
        <v>7135</v>
      </c>
      <c r="I334" s="17">
        <v>6977</v>
      </c>
      <c r="J334" s="17">
        <v>158</v>
      </c>
      <c r="K334" s="17" t="s">
        <v>37</v>
      </c>
      <c r="L334" s="18">
        <v>90405.7</v>
      </c>
      <c r="M334" s="18">
        <v>24573.32</v>
      </c>
      <c r="N334" s="18">
        <v>2199.98</v>
      </c>
      <c r="O334" s="18">
        <v>117179</v>
      </c>
      <c r="P334" s="18">
        <v>1331.15</v>
      </c>
      <c r="Q334" s="18">
        <v>921.29</v>
      </c>
      <c r="R334" s="18">
        <v>94.56</v>
      </c>
      <c r="S334" s="18">
        <v>2347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18">
        <v>91736.85</v>
      </c>
      <c r="Z334" s="18">
        <v>25494.61</v>
      </c>
      <c r="AA334" s="18">
        <v>2294.54</v>
      </c>
      <c r="AB334" s="18">
        <v>119526</v>
      </c>
    </row>
    <row r="335" spans="1:28" s="15" customFormat="1" x14ac:dyDescent="0.25">
      <c r="A335" s="17">
        <v>4</v>
      </c>
      <c r="B335" s="17" t="s">
        <v>580</v>
      </c>
      <c r="C335" s="17" t="s">
        <v>571</v>
      </c>
      <c r="D335" s="17" t="s">
        <v>626</v>
      </c>
      <c r="E335" s="17" t="s">
        <v>627</v>
      </c>
      <c r="F335" s="17" t="s">
        <v>75</v>
      </c>
      <c r="G335" s="17" t="s">
        <v>76</v>
      </c>
      <c r="H335" s="17">
        <v>9926</v>
      </c>
      <c r="I335" s="17">
        <v>9841</v>
      </c>
      <c r="J335" s="17">
        <v>85</v>
      </c>
      <c r="K335" s="17" t="s">
        <v>37</v>
      </c>
      <c r="L335" s="18">
        <v>35297.230000000003</v>
      </c>
      <c r="M335" s="18">
        <v>7816.51</v>
      </c>
      <c r="N335" s="18">
        <v>2434.2600000000002</v>
      </c>
      <c r="O335" s="18">
        <v>45548</v>
      </c>
      <c r="P335" s="18">
        <v>831.44</v>
      </c>
      <c r="Q335" s="18">
        <v>374.69</v>
      </c>
      <c r="R335" s="18">
        <v>50.87</v>
      </c>
      <c r="S335" s="18">
        <v>1257</v>
      </c>
      <c r="T335" s="18">
        <v>90</v>
      </c>
      <c r="U335" s="18">
        <v>0</v>
      </c>
      <c r="V335" s="18">
        <v>0</v>
      </c>
      <c r="W335" s="18">
        <v>0</v>
      </c>
      <c r="X335" s="18"/>
      <c r="Y335" s="18">
        <v>36128.67</v>
      </c>
      <c r="Z335" s="18">
        <v>8191.2</v>
      </c>
      <c r="AA335" s="18">
        <v>2485.13</v>
      </c>
      <c r="AB335" s="18">
        <v>46805</v>
      </c>
    </row>
    <row r="336" spans="1:28" s="15" customFormat="1" x14ac:dyDescent="0.25">
      <c r="A336" s="17">
        <v>5</v>
      </c>
      <c r="B336" s="17" t="s">
        <v>575</v>
      </c>
      <c r="C336" s="17" t="s">
        <v>571</v>
      </c>
      <c r="D336" s="17" t="s">
        <v>628</v>
      </c>
      <c r="E336" s="17" t="s">
        <v>629</v>
      </c>
      <c r="F336" s="17" t="s">
        <v>75</v>
      </c>
      <c r="G336" s="17" t="s">
        <v>76</v>
      </c>
      <c r="H336" s="17">
        <v>5821</v>
      </c>
      <c r="I336" s="17">
        <v>5470</v>
      </c>
      <c r="J336" s="17">
        <v>351</v>
      </c>
      <c r="K336" s="17" t="s">
        <v>37</v>
      </c>
      <c r="L336" s="18">
        <v>42241.83</v>
      </c>
      <c r="M336" s="18">
        <v>8916.59</v>
      </c>
      <c r="N336" s="18">
        <v>2973.58</v>
      </c>
      <c r="O336" s="18">
        <v>54132</v>
      </c>
      <c r="P336" s="18">
        <v>2681.64</v>
      </c>
      <c r="Q336" s="18">
        <v>442.29</v>
      </c>
      <c r="R336" s="18">
        <v>210.07</v>
      </c>
      <c r="S336" s="18">
        <v>3334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18">
        <v>44923.47</v>
      </c>
      <c r="Z336" s="18">
        <v>9358.8799999999992</v>
      </c>
      <c r="AA336" s="18">
        <v>3183.65</v>
      </c>
      <c r="AB336" s="18">
        <v>57466</v>
      </c>
    </row>
    <row r="337" spans="1:28" s="15" customFormat="1" x14ac:dyDescent="0.25">
      <c r="A337" s="17">
        <v>6</v>
      </c>
      <c r="B337" s="17" t="s">
        <v>585</v>
      </c>
      <c r="C337" s="17" t="s">
        <v>571</v>
      </c>
      <c r="D337" s="17" t="s">
        <v>630</v>
      </c>
      <c r="E337" s="17" t="s">
        <v>631</v>
      </c>
      <c r="F337" s="17" t="s">
        <v>75</v>
      </c>
      <c r="G337" s="17" t="s">
        <v>76</v>
      </c>
      <c r="H337" s="17">
        <v>16469</v>
      </c>
      <c r="I337" s="17">
        <v>16391</v>
      </c>
      <c r="J337" s="17">
        <v>78</v>
      </c>
      <c r="K337" s="17" t="s">
        <v>37</v>
      </c>
      <c r="L337" s="18">
        <v>29260.23</v>
      </c>
      <c r="M337" s="18">
        <v>7250.1</v>
      </c>
      <c r="N337" s="18">
        <v>1995.67</v>
      </c>
      <c r="O337" s="18">
        <v>38506</v>
      </c>
      <c r="P337" s="18">
        <v>752.04</v>
      </c>
      <c r="Q337" s="18">
        <v>311.27999999999997</v>
      </c>
      <c r="R337" s="18">
        <v>46.68</v>
      </c>
      <c r="S337" s="18">
        <v>1110</v>
      </c>
      <c r="T337" s="18">
        <v>0</v>
      </c>
      <c r="U337" s="18">
        <v>0</v>
      </c>
      <c r="V337" s="18">
        <v>0</v>
      </c>
      <c r="W337" s="18">
        <v>0</v>
      </c>
      <c r="X337" s="18"/>
      <c r="Y337" s="18">
        <v>30012.27</v>
      </c>
      <c r="Z337" s="18">
        <v>7561.38</v>
      </c>
      <c r="AA337" s="18">
        <v>2042.35</v>
      </c>
      <c r="AB337" s="18">
        <v>39616</v>
      </c>
    </row>
    <row r="338" spans="1:28" s="15" customFormat="1" x14ac:dyDescent="0.25">
      <c r="A338" s="17">
        <v>7</v>
      </c>
      <c r="B338" s="17" t="s">
        <v>580</v>
      </c>
      <c r="C338" s="17" t="s">
        <v>571</v>
      </c>
      <c r="D338" s="17" t="s">
        <v>632</v>
      </c>
      <c r="E338" s="17" t="s">
        <v>633</v>
      </c>
      <c r="F338" s="17" t="s">
        <v>75</v>
      </c>
      <c r="G338" s="17" t="s">
        <v>76</v>
      </c>
      <c r="H338" s="17">
        <v>7082</v>
      </c>
      <c r="I338" s="17">
        <v>6908</v>
      </c>
      <c r="J338" s="17">
        <v>174</v>
      </c>
      <c r="K338" s="17" t="s">
        <v>37</v>
      </c>
      <c r="L338" s="18">
        <v>47743.06</v>
      </c>
      <c r="M338" s="18">
        <v>10852.98</v>
      </c>
      <c r="N338" s="18">
        <v>3649.96</v>
      </c>
      <c r="O338" s="18">
        <v>62246</v>
      </c>
      <c r="P338" s="18">
        <v>1409.3</v>
      </c>
      <c r="Q338" s="18">
        <v>509.56</v>
      </c>
      <c r="R338" s="18">
        <v>104.14</v>
      </c>
      <c r="S338" s="18">
        <v>2023</v>
      </c>
      <c r="T338" s="18">
        <v>420</v>
      </c>
      <c r="U338" s="18">
        <v>0</v>
      </c>
      <c r="V338" s="18">
        <v>0</v>
      </c>
      <c r="W338" s="18">
        <v>0</v>
      </c>
      <c r="X338" s="18"/>
      <c r="Y338" s="18">
        <v>49152.36</v>
      </c>
      <c r="Z338" s="18">
        <v>11362.54</v>
      </c>
      <c r="AA338" s="18">
        <v>3754.1</v>
      </c>
      <c r="AB338" s="18">
        <v>64269</v>
      </c>
    </row>
    <row r="339" spans="1:28" s="15" customFormat="1" x14ac:dyDescent="0.25">
      <c r="A339" s="17">
        <v>8</v>
      </c>
      <c r="B339" s="17" t="s">
        <v>585</v>
      </c>
      <c r="C339" s="17" t="s">
        <v>571</v>
      </c>
      <c r="D339" s="17" t="s">
        <v>634</v>
      </c>
      <c r="E339" s="17" t="s">
        <v>635</v>
      </c>
      <c r="F339" s="17" t="s">
        <v>75</v>
      </c>
      <c r="G339" s="17" t="s">
        <v>636</v>
      </c>
      <c r="H339" s="17">
        <v>2701</v>
      </c>
      <c r="I339" s="17">
        <v>2594</v>
      </c>
      <c r="J339" s="17">
        <v>107</v>
      </c>
      <c r="K339" s="17" t="s">
        <v>37</v>
      </c>
      <c r="L339" s="18">
        <v>57467.99</v>
      </c>
      <c r="M339" s="18">
        <v>14592</v>
      </c>
      <c r="N339" s="18">
        <v>4305.01</v>
      </c>
      <c r="O339" s="18">
        <v>76365</v>
      </c>
      <c r="P339" s="18">
        <v>1012.85</v>
      </c>
      <c r="Q339" s="18">
        <v>607.11</v>
      </c>
      <c r="R339" s="18">
        <v>64.040000000000006</v>
      </c>
      <c r="S339" s="18">
        <v>1684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58480.84</v>
      </c>
      <c r="Z339" s="18">
        <v>15199.11</v>
      </c>
      <c r="AA339" s="18">
        <v>4369.05</v>
      </c>
      <c r="AB339" s="18">
        <v>78049</v>
      </c>
    </row>
    <row r="340" spans="1:28" s="15" customFormat="1" x14ac:dyDescent="0.25">
      <c r="A340" s="17">
        <v>9</v>
      </c>
      <c r="B340" s="17" t="s">
        <v>572</v>
      </c>
      <c r="C340" s="17" t="s">
        <v>571</v>
      </c>
      <c r="D340" s="17" t="s">
        <v>637</v>
      </c>
      <c r="E340" s="17" t="s">
        <v>638</v>
      </c>
      <c r="F340" s="17" t="s">
        <v>75</v>
      </c>
      <c r="G340" s="17" t="s">
        <v>76</v>
      </c>
      <c r="H340" s="17">
        <v>11226</v>
      </c>
      <c r="I340" s="17">
        <v>10947</v>
      </c>
      <c r="J340" s="17">
        <v>279</v>
      </c>
      <c r="K340" s="17" t="s">
        <v>37</v>
      </c>
      <c r="L340" s="18">
        <v>51272.52</v>
      </c>
      <c r="M340" s="18">
        <v>16365.3</v>
      </c>
      <c r="N340" s="18">
        <v>3884.18</v>
      </c>
      <c r="O340" s="18">
        <v>71522</v>
      </c>
      <c r="P340" s="18">
        <v>2095.66</v>
      </c>
      <c r="Q340" s="18">
        <v>545.36</v>
      </c>
      <c r="R340" s="18">
        <v>166.98</v>
      </c>
      <c r="S340" s="18">
        <v>2808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53368.18</v>
      </c>
      <c r="Z340" s="18">
        <v>16910.66</v>
      </c>
      <c r="AA340" s="18">
        <v>4051.16</v>
      </c>
      <c r="AB340" s="18">
        <v>74330</v>
      </c>
    </row>
    <row r="341" spans="1:28" s="15" customFormat="1" x14ac:dyDescent="0.25">
      <c r="A341" s="17">
        <v>10</v>
      </c>
      <c r="B341" s="17" t="s">
        <v>570</v>
      </c>
      <c r="C341" s="17" t="s">
        <v>571</v>
      </c>
      <c r="D341" s="17" t="s">
        <v>639</v>
      </c>
      <c r="E341" s="17" t="s">
        <v>640</v>
      </c>
      <c r="F341" s="17" t="s">
        <v>75</v>
      </c>
      <c r="G341" s="17" t="s">
        <v>76</v>
      </c>
      <c r="H341" s="17">
        <v>1542</v>
      </c>
      <c r="I341" s="17">
        <v>1532</v>
      </c>
      <c r="J341" s="17">
        <v>10</v>
      </c>
      <c r="K341" s="17" t="s">
        <v>37</v>
      </c>
      <c r="L341" s="18">
        <v>16171.41</v>
      </c>
      <c r="M341" s="18">
        <v>3963.13</v>
      </c>
      <c r="N341" s="18">
        <v>597.46</v>
      </c>
      <c r="O341" s="18">
        <v>20732</v>
      </c>
      <c r="P341" s="18">
        <v>349.78</v>
      </c>
      <c r="Q341" s="18">
        <v>166.23</v>
      </c>
      <c r="R341" s="18">
        <v>5.99</v>
      </c>
      <c r="S341" s="18">
        <v>522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16521.189999999999</v>
      </c>
      <c r="Z341" s="18">
        <v>4129.3599999999997</v>
      </c>
      <c r="AA341" s="18">
        <v>603.45000000000005</v>
      </c>
      <c r="AB341" s="18">
        <v>21254</v>
      </c>
    </row>
    <row r="342" spans="1:28" s="15" customFormat="1" x14ac:dyDescent="0.25">
      <c r="A342" s="17">
        <v>11</v>
      </c>
      <c r="B342" s="17" t="s">
        <v>585</v>
      </c>
      <c r="C342" s="17" t="s">
        <v>571</v>
      </c>
      <c r="D342" s="17" t="s">
        <v>641</v>
      </c>
      <c r="E342" s="17" t="s">
        <v>642</v>
      </c>
      <c r="F342" s="17" t="s">
        <v>75</v>
      </c>
      <c r="G342" s="17" t="s">
        <v>643</v>
      </c>
      <c r="H342" s="17">
        <v>12585</v>
      </c>
      <c r="I342" s="17">
        <v>12526</v>
      </c>
      <c r="J342" s="17">
        <v>59</v>
      </c>
      <c r="K342" s="17" t="s">
        <v>37</v>
      </c>
      <c r="L342" s="18">
        <v>33286.06</v>
      </c>
      <c r="M342" s="18">
        <v>8203.19</v>
      </c>
      <c r="N342" s="18">
        <v>2379.75</v>
      </c>
      <c r="O342" s="18">
        <v>43869</v>
      </c>
      <c r="P342" s="18">
        <v>622.69000000000005</v>
      </c>
      <c r="Q342" s="18">
        <v>355</v>
      </c>
      <c r="R342" s="18">
        <v>35.31</v>
      </c>
      <c r="S342" s="18">
        <v>1013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18">
        <v>33908.75</v>
      </c>
      <c r="Z342" s="18">
        <v>8558.19</v>
      </c>
      <c r="AA342" s="18">
        <v>2415.06</v>
      </c>
      <c r="AB342" s="18">
        <v>44882</v>
      </c>
    </row>
    <row r="343" spans="1:28" s="15" customFormat="1" x14ac:dyDescent="0.25">
      <c r="A343" s="17">
        <v>12</v>
      </c>
      <c r="B343" s="17" t="s">
        <v>605</v>
      </c>
      <c r="C343" s="17" t="s">
        <v>571</v>
      </c>
      <c r="D343" s="17" t="s">
        <v>644</v>
      </c>
      <c r="E343" s="17" t="s">
        <v>645</v>
      </c>
      <c r="F343" s="17" t="s">
        <v>75</v>
      </c>
      <c r="G343" s="17" t="s">
        <v>76</v>
      </c>
      <c r="H343" s="17">
        <v>3140</v>
      </c>
      <c r="I343" s="17">
        <v>3003</v>
      </c>
      <c r="J343" s="17">
        <v>137</v>
      </c>
      <c r="K343" s="17" t="s">
        <v>37</v>
      </c>
      <c r="L343" s="18">
        <v>43569.24</v>
      </c>
      <c r="M343" s="18">
        <v>10054.66</v>
      </c>
      <c r="N343" s="18">
        <v>3005.1</v>
      </c>
      <c r="O343" s="18">
        <v>56629</v>
      </c>
      <c r="P343" s="18">
        <v>1249.71</v>
      </c>
      <c r="Q343" s="18">
        <v>463.3</v>
      </c>
      <c r="R343" s="18">
        <v>81.99</v>
      </c>
      <c r="S343" s="18">
        <v>1795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44818.95</v>
      </c>
      <c r="Z343" s="18">
        <v>10517.96</v>
      </c>
      <c r="AA343" s="18">
        <v>3087.09</v>
      </c>
      <c r="AB343" s="18">
        <v>58424</v>
      </c>
    </row>
    <row r="344" spans="1:28" s="15" customFormat="1" x14ac:dyDescent="0.25">
      <c r="A344" s="17">
        <v>13</v>
      </c>
      <c r="B344" s="17" t="s">
        <v>570</v>
      </c>
      <c r="C344" s="17" t="s">
        <v>571</v>
      </c>
      <c r="D344" s="17" t="s">
        <v>646</v>
      </c>
      <c r="E344" s="17" t="s">
        <v>647</v>
      </c>
      <c r="F344" s="17" t="s">
        <v>75</v>
      </c>
      <c r="G344" s="17" t="s">
        <v>76</v>
      </c>
      <c r="H344" s="17">
        <v>15589</v>
      </c>
      <c r="I344" s="17">
        <v>15217</v>
      </c>
      <c r="J344" s="17">
        <v>372</v>
      </c>
      <c r="K344" s="17" t="s">
        <v>37</v>
      </c>
      <c r="L344" s="18">
        <v>65105.33</v>
      </c>
      <c r="M344" s="18">
        <v>10757.23</v>
      </c>
      <c r="N344" s="18">
        <v>4975.4399999999996</v>
      </c>
      <c r="O344" s="18">
        <v>80838</v>
      </c>
      <c r="P344" s="18">
        <v>2825.97</v>
      </c>
      <c r="Q344" s="18">
        <v>689.39</v>
      </c>
      <c r="R344" s="18">
        <v>222.64</v>
      </c>
      <c r="S344" s="18">
        <v>3738</v>
      </c>
      <c r="T344" s="18">
        <v>2220</v>
      </c>
      <c r="U344" s="18">
        <v>0</v>
      </c>
      <c r="V344" s="18">
        <v>0</v>
      </c>
      <c r="W344" s="18">
        <v>0</v>
      </c>
      <c r="X344" s="18"/>
      <c r="Y344" s="18">
        <v>67931.3</v>
      </c>
      <c r="Z344" s="18">
        <v>11446.62</v>
      </c>
      <c r="AA344" s="18">
        <v>5198.08</v>
      </c>
      <c r="AB344" s="18">
        <v>84576</v>
      </c>
    </row>
    <row r="345" spans="1:28" s="15" customFormat="1" x14ac:dyDescent="0.25">
      <c r="A345" s="17">
        <v>14</v>
      </c>
      <c r="B345" s="17" t="s">
        <v>585</v>
      </c>
      <c r="C345" s="17" t="s">
        <v>571</v>
      </c>
      <c r="D345" s="17" t="s">
        <v>648</v>
      </c>
      <c r="E345" s="17" t="s">
        <v>649</v>
      </c>
      <c r="F345" s="17" t="s">
        <v>75</v>
      </c>
      <c r="G345" s="17" t="s">
        <v>650</v>
      </c>
      <c r="H345" s="17">
        <v>0</v>
      </c>
      <c r="I345" s="17">
        <v>0</v>
      </c>
      <c r="J345" s="17">
        <v>915</v>
      </c>
      <c r="K345" s="17" t="s">
        <v>107</v>
      </c>
      <c r="L345" s="18">
        <v>49166.86</v>
      </c>
      <c r="M345" s="18">
        <v>1639.33</v>
      </c>
      <c r="N345" s="18">
        <v>3812.81</v>
      </c>
      <c r="O345" s="18">
        <v>54619</v>
      </c>
      <c r="P345" s="18">
        <v>6570.85</v>
      </c>
      <c r="Q345" s="18">
        <v>499.52</v>
      </c>
      <c r="R345" s="18">
        <v>547.63</v>
      </c>
      <c r="S345" s="18">
        <v>7618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55737.71</v>
      </c>
      <c r="Z345" s="18">
        <v>2138.85</v>
      </c>
      <c r="AA345" s="18">
        <v>4360.4399999999996</v>
      </c>
      <c r="AB345" s="18">
        <v>62237</v>
      </c>
    </row>
    <row r="346" spans="1:28" s="15" customFormat="1" x14ac:dyDescent="0.25">
      <c r="A346" s="17">
        <v>15</v>
      </c>
      <c r="B346" s="17" t="s">
        <v>575</v>
      </c>
      <c r="C346" s="17" t="s">
        <v>571</v>
      </c>
      <c r="D346" s="17" t="s">
        <v>651</v>
      </c>
      <c r="E346" s="17" t="s">
        <v>652</v>
      </c>
      <c r="F346" s="17" t="s">
        <v>75</v>
      </c>
      <c r="G346" s="17" t="s">
        <v>653</v>
      </c>
      <c r="H346" s="17">
        <v>0</v>
      </c>
      <c r="I346" s="17">
        <v>0</v>
      </c>
      <c r="J346" s="17">
        <v>360</v>
      </c>
      <c r="K346" s="17" t="s">
        <v>107</v>
      </c>
      <c r="L346" s="18">
        <v>106366.35</v>
      </c>
      <c r="M346" s="18">
        <v>8390.5300000000007</v>
      </c>
      <c r="N346" s="18">
        <v>1500.12</v>
      </c>
      <c r="O346" s="18">
        <v>116257</v>
      </c>
      <c r="P346" s="18">
        <v>2587.73</v>
      </c>
      <c r="Q346" s="18">
        <v>1066.81</v>
      </c>
      <c r="R346" s="18">
        <v>215.46</v>
      </c>
      <c r="S346" s="18">
        <v>3870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108954.08</v>
      </c>
      <c r="Z346" s="18">
        <v>9457.34</v>
      </c>
      <c r="AA346" s="18">
        <v>1715.58</v>
      </c>
      <c r="AB346" s="18">
        <v>120127</v>
      </c>
    </row>
    <row r="347" spans="1:28" s="15" customFormat="1" x14ac:dyDescent="0.25">
      <c r="A347" s="17">
        <v>16</v>
      </c>
      <c r="B347" s="17" t="s">
        <v>570</v>
      </c>
      <c r="C347" s="17" t="s">
        <v>571</v>
      </c>
      <c r="D347" s="17" t="s">
        <v>654</v>
      </c>
      <c r="E347" s="17" t="s">
        <v>655</v>
      </c>
      <c r="F347" s="17" t="s">
        <v>75</v>
      </c>
      <c r="G347" s="17" t="s">
        <v>656</v>
      </c>
      <c r="H347" s="17">
        <v>0</v>
      </c>
      <c r="I347" s="17">
        <v>0</v>
      </c>
      <c r="J347" s="17">
        <v>360</v>
      </c>
      <c r="K347" s="17" t="s">
        <v>107</v>
      </c>
      <c r="L347" s="18">
        <v>104039.49</v>
      </c>
      <c r="M347" s="18">
        <v>8296.39</v>
      </c>
      <c r="N347" s="18">
        <v>1500.12</v>
      </c>
      <c r="O347" s="18">
        <v>113836</v>
      </c>
      <c r="P347" s="18">
        <v>2587</v>
      </c>
      <c r="Q347" s="18">
        <v>1043.54</v>
      </c>
      <c r="R347" s="18">
        <v>215.46</v>
      </c>
      <c r="S347" s="18">
        <v>3846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106626.49</v>
      </c>
      <c r="Z347" s="18">
        <v>9339.93</v>
      </c>
      <c r="AA347" s="18">
        <v>1715.58</v>
      </c>
      <c r="AB347" s="18">
        <v>117682</v>
      </c>
    </row>
    <row r="348" spans="1:28" s="15" customFormat="1" x14ac:dyDescent="0.25">
      <c r="A348" s="17">
        <v>17</v>
      </c>
      <c r="B348" s="17" t="s">
        <v>605</v>
      </c>
      <c r="C348" s="17" t="s">
        <v>571</v>
      </c>
      <c r="D348" s="17" t="s">
        <v>657</v>
      </c>
      <c r="E348" s="17" t="s">
        <v>658</v>
      </c>
      <c r="F348" s="17" t="s">
        <v>75</v>
      </c>
      <c r="G348" s="17" t="s">
        <v>659</v>
      </c>
      <c r="H348" s="17">
        <v>0</v>
      </c>
      <c r="I348" s="17">
        <v>0</v>
      </c>
      <c r="J348" s="17">
        <v>360</v>
      </c>
      <c r="K348" s="17" t="s">
        <v>107</v>
      </c>
      <c r="L348" s="18">
        <v>104159.5</v>
      </c>
      <c r="M348" s="18">
        <v>8293.3799999999992</v>
      </c>
      <c r="N348" s="18">
        <v>1500.12</v>
      </c>
      <c r="O348" s="18">
        <v>113953</v>
      </c>
      <c r="P348" s="18">
        <v>2587.8000000000002</v>
      </c>
      <c r="Q348" s="18">
        <v>1044.74</v>
      </c>
      <c r="R348" s="18">
        <v>215.46</v>
      </c>
      <c r="S348" s="18">
        <v>3848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106747.3</v>
      </c>
      <c r="Z348" s="18">
        <v>9338.1200000000008</v>
      </c>
      <c r="AA348" s="18">
        <v>1715.58</v>
      </c>
      <c r="AB348" s="18">
        <v>117801</v>
      </c>
    </row>
    <row r="349" spans="1:28" s="15" customFormat="1" x14ac:dyDescent="0.25">
      <c r="A349" s="17">
        <v>18</v>
      </c>
      <c r="B349" s="17" t="s">
        <v>580</v>
      </c>
      <c r="C349" s="17" t="s">
        <v>571</v>
      </c>
      <c r="D349" s="17" t="s">
        <v>660</v>
      </c>
      <c r="E349" s="17" t="s">
        <v>661</v>
      </c>
      <c r="F349" s="17" t="s">
        <v>75</v>
      </c>
      <c r="G349" s="17" t="s">
        <v>662</v>
      </c>
      <c r="H349" s="17">
        <v>0</v>
      </c>
      <c r="I349" s="17">
        <v>0</v>
      </c>
      <c r="J349" s="17">
        <v>430</v>
      </c>
      <c r="K349" s="17" t="s">
        <v>107</v>
      </c>
      <c r="L349" s="18">
        <v>124166.1</v>
      </c>
      <c r="M349" s="18">
        <v>12786.08</v>
      </c>
      <c r="N349" s="18">
        <v>1791.82</v>
      </c>
      <c r="O349" s="18">
        <v>138744</v>
      </c>
      <c r="P349" s="18">
        <v>3097.27</v>
      </c>
      <c r="Q349" s="18">
        <v>1245.3699999999999</v>
      </c>
      <c r="R349" s="18">
        <v>257.36</v>
      </c>
      <c r="S349" s="18">
        <v>4600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127263.37</v>
      </c>
      <c r="Z349" s="18">
        <v>14031.45</v>
      </c>
      <c r="AA349" s="18">
        <v>2049.1799999999998</v>
      </c>
      <c r="AB349" s="18">
        <v>143344</v>
      </c>
    </row>
    <row r="350" spans="1:28" s="12" customFormat="1" x14ac:dyDescent="0.25">
      <c r="A350" s="10"/>
      <c r="B350" s="10"/>
      <c r="C350" s="10" t="s">
        <v>71</v>
      </c>
      <c r="D350" s="10"/>
      <c r="E350" s="10"/>
      <c r="F350" s="10"/>
      <c r="G350" s="10"/>
      <c r="H350" s="10"/>
      <c r="I350" s="10"/>
      <c r="J350" s="11">
        <f>SUM(J332:J349)</f>
        <v>4496</v>
      </c>
      <c r="K350" s="10"/>
      <c r="L350" s="11">
        <f t="shared" ref="L350:AB350" si="52">SUM(L332:L349)</f>
        <v>1095495.47</v>
      </c>
      <c r="M350" s="11">
        <f t="shared" si="52"/>
        <v>182888.09</v>
      </c>
      <c r="N350" s="11">
        <f t="shared" si="52"/>
        <v>49391.44</v>
      </c>
      <c r="O350" s="11">
        <f t="shared" si="52"/>
        <v>1327775</v>
      </c>
      <c r="P350" s="11">
        <f t="shared" si="52"/>
        <v>34940.58</v>
      </c>
      <c r="Q350" s="11">
        <f t="shared" si="52"/>
        <v>11303.57</v>
      </c>
      <c r="R350" s="11">
        <f t="shared" si="52"/>
        <v>2690.8500000000004</v>
      </c>
      <c r="S350" s="11">
        <f t="shared" si="52"/>
        <v>48935</v>
      </c>
      <c r="T350" s="11">
        <f t="shared" si="52"/>
        <v>3480</v>
      </c>
      <c r="U350" s="11">
        <f t="shared" si="52"/>
        <v>0</v>
      </c>
      <c r="V350" s="11">
        <f t="shared" si="52"/>
        <v>0</v>
      </c>
      <c r="W350" s="11">
        <f t="shared" si="52"/>
        <v>0</v>
      </c>
      <c r="X350" s="11">
        <f t="shared" si="52"/>
        <v>0</v>
      </c>
      <c r="Y350" s="11">
        <f t="shared" si="52"/>
        <v>1130436.0499999998</v>
      </c>
      <c r="Z350" s="11">
        <f t="shared" si="52"/>
        <v>194191.66</v>
      </c>
      <c r="AA350" s="11">
        <f t="shared" si="52"/>
        <v>52082.290000000008</v>
      </c>
      <c r="AB350" s="11">
        <f t="shared" si="52"/>
        <v>1376710</v>
      </c>
    </row>
    <row r="351" spans="1:28" s="12" customFormat="1" x14ac:dyDescent="0.25">
      <c r="A351" s="10"/>
      <c r="B351" s="10"/>
      <c r="C351" s="10" t="s">
        <v>119</v>
      </c>
      <c r="D351" s="10"/>
      <c r="E351" s="10"/>
      <c r="F351" s="10"/>
      <c r="G351" s="10"/>
      <c r="H351" s="10"/>
      <c r="I351" s="10"/>
      <c r="J351" s="11">
        <f>J350+J331</f>
        <v>30099</v>
      </c>
      <c r="K351" s="11"/>
      <c r="L351" s="11">
        <f t="shared" ref="L351:AB351" si="53">L350+L331</f>
        <v>4339343.6199999992</v>
      </c>
      <c r="M351" s="11">
        <f t="shared" si="53"/>
        <v>430117.87</v>
      </c>
      <c r="N351" s="11">
        <f t="shared" si="53"/>
        <v>116627.51000000001</v>
      </c>
      <c r="O351" s="11">
        <f t="shared" si="53"/>
        <v>4886089</v>
      </c>
      <c r="P351" s="11">
        <f t="shared" si="53"/>
        <v>180111.8</v>
      </c>
      <c r="Q351" s="11">
        <f t="shared" si="53"/>
        <v>43758</v>
      </c>
      <c r="R351" s="11">
        <f t="shared" si="53"/>
        <v>14212.2</v>
      </c>
      <c r="S351" s="11">
        <f t="shared" si="53"/>
        <v>238082</v>
      </c>
      <c r="T351" s="11">
        <f t="shared" si="53"/>
        <v>37260</v>
      </c>
      <c r="U351" s="11">
        <f t="shared" si="53"/>
        <v>267020.58</v>
      </c>
      <c r="V351" s="11">
        <f t="shared" si="53"/>
        <v>16496.189999999999</v>
      </c>
      <c r="W351" s="11">
        <f t="shared" si="53"/>
        <v>8059.23</v>
      </c>
      <c r="X351" s="11">
        <f t="shared" si="53"/>
        <v>291576</v>
      </c>
      <c r="Y351" s="11">
        <f t="shared" si="53"/>
        <v>4252434.84</v>
      </c>
      <c r="Z351" s="11">
        <f t="shared" si="53"/>
        <v>457379.67999999993</v>
      </c>
      <c r="AA351" s="11">
        <f t="shared" si="53"/>
        <v>122780.48000000001</v>
      </c>
      <c r="AB351" s="11">
        <f t="shared" si="53"/>
        <v>4832595</v>
      </c>
    </row>
    <row r="352" spans="1:28" ht="18" customHeight="1" x14ac:dyDescent="0.25"/>
    <row r="353" spans="1:31" ht="18" customHeight="1" x14ac:dyDescent="0.25"/>
    <row r="356" spans="1:31" ht="15.75" x14ac:dyDescent="0.25">
      <c r="E356" s="13" t="s">
        <v>120</v>
      </c>
      <c r="G356" s="14"/>
      <c r="H356" s="14"/>
      <c r="I356" s="14"/>
      <c r="J356" s="14"/>
      <c r="K356" s="14"/>
      <c r="L356" s="13" t="s">
        <v>122</v>
      </c>
      <c r="M356" s="13"/>
      <c r="O356" s="14"/>
      <c r="Q356" s="14"/>
      <c r="R356" s="13" t="s">
        <v>121</v>
      </c>
      <c r="T356" s="14"/>
      <c r="U356" s="14"/>
      <c r="W356" s="14"/>
      <c r="X356" s="14"/>
      <c r="Y356" s="13" t="s">
        <v>123</v>
      </c>
      <c r="Z356" s="14"/>
      <c r="AA356" s="14"/>
      <c r="AB356" s="14"/>
    </row>
    <row r="357" spans="1:31" ht="15.75" x14ac:dyDescent="0.25">
      <c r="E357" s="13" t="s">
        <v>124</v>
      </c>
      <c r="G357" s="14"/>
      <c r="H357" s="14"/>
      <c r="I357" s="14"/>
      <c r="J357" s="14"/>
      <c r="K357" s="14"/>
      <c r="L357" s="13" t="s">
        <v>124</v>
      </c>
      <c r="M357" s="13"/>
      <c r="O357" s="14"/>
      <c r="Q357" s="14"/>
      <c r="R357" s="13" t="s">
        <v>124</v>
      </c>
      <c r="T357" s="14"/>
      <c r="U357" s="14"/>
      <c r="W357" s="14"/>
      <c r="X357" s="14"/>
      <c r="Y357" s="13" t="s">
        <v>124</v>
      </c>
      <c r="Z357" s="14"/>
      <c r="AA357" s="14"/>
      <c r="AB357" s="14"/>
    </row>
    <row r="358" spans="1:31" ht="32.25" customHeight="1" x14ac:dyDescent="0.55000000000000004">
      <c r="A358" s="75" t="s">
        <v>0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1"/>
      <c r="AD358" s="1"/>
      <c r="AE358" s="1"/>
    </row>
    <row r="359" spans="1:31" ht="21.75" customHeight="1" x14ac:dyDescent="0.4">
      <c r="A359" s="76" t="s">
        <v>1701</v>
      </c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2"/>
      <c r="AD359" s="2"/>
      <c r="AE359" s="2"/>
    </row>
    <row r="360" spans="1:31" s="5" customFormat="1" ht="20.25" customHeight="1" x14ac:dyDescent="0.35">
      <c r="A360" s="3" t="s">
        <v>1</v>
      </c>
      <c r="B360" s="4"/>
      <c r="C360" s="3"/>
      <c r="D360" s="3"/>
      <c r="F360" s="3" t="s">
        <v>663</v>
      </c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s="7" customFormat="1" ht="90" x14ac:dyDescent="0.25">
      <c r="A361" s="6" t="s">
        <v>3</v>
      </c>
      <c r="B361" s="6" t="s">
        <v>4</v>
      </c>
      <c r="C361" s="6" t="s">
        <v>5</v>
      </c>
      <c r="D361" s="6" t="s">
        <v>6</v>
      </c>
      <c r="E361" s="6" t="s">
        <v>7</v>
      </c>
      <c r="F361" s="6" t="s">
        <v>8</v>
      </c>
      <c r="G361" s="6" t="s">
        <v>9</v>
      </c>
      <c r="H361" s="6" t="s">
        <v>10</v>
      </c>
      <c r="I361" s="6" t="s">
        <v>11</v>
      </c>
      <c r="J361" s="6" t="s">
        <v>12</v>
      </c>
      <c r="K361" s="6" t="s">
        <v>13</v>
      </c>
      <c r="L361" s="6" t="s">
        <v>14</v>
      </c>
      <c r="M361" s="6" t="s">
        <v>15</v>
      </c>
      <c r="N361" s="6" t="s">
        <v>16</v>
      </c>
      <c r="O361" s="6" t="s">
        <v>17</v>
      </c>
      <c r="P361" s="6" t="s">
        <v>18</v>
      </c>
      <c r="Q361" s="6" t="s">
        <v>19</v>
      </c>
      <c r="R361" s="6" t="s">
        <v>20</v>
      </c>
      <c r="S361" s="6" t="s">
        <v>21</v>
      </c>
      <c r="T361" s="6" t="s">
        <v>22</v>
      </c>
      <c r="U361" s="6" t="s">
        <v>23</v>
      </c>
      <c r="V361" s="6" t="s">
        <v>24</v>
      </c>
      <c r="W361" s="6" t="s">
        <v>25</v>
      </c>
      <c r="X361" s="6" t="s">
        <v>26</v>
      </c>
      <c r="Y361" s="6" t="s">
        <v>27</v>
      </c>
      <c r="Z361" s="6" t="s">
        <v>28</v>
      </c>
      <c r="AA361" s="6" t="s">
        <v>29</v>
      </c>
      <c r="AB361" s="6" t="s">
        <v>30</v>
      </c>
    </row>
    <row r="362" spans="1:31" s="15" customFormat="1" x14ac:dyDescent="0.25">
      <c r="A362" s="17">
        <v>1</v>
      </c>
      <c r="B362" s="17" t="s">
        <v>572</v>
      </c>
      <c r="C362" s="17" t="s">
        <v>571</v>
      </c>
      <c r="D362" s="17" t="s">
        <v>573</v>
      </c>
      <c r="E362" s="17" t="s">
        <v>574</v>
      </c>
      <c r="F362" s="17" t="s">
        <v>35</v>
      </c>
      <c r="G362" s="17" t="s">
        <v>41</v>
      </c>
      <c r="H362" s="17">
        <v>57718</v>
      </c>
      <c r="I362" s="17">
        <v>55787</v>
      </c>
      <c r="J362" s="17">
        <v>5793</v>
      </c>
      <c r="K362" s="17" t="s">
        <v>37</v>
      </c>
      <c r="L362" s="18">
        <v>353472.73</v>
      </c>
      <c r="M362" s="18">
        <v>12137</v>
      </c>
      <c r="N362" s="18">
        <v>20930.27</v>
      </c>
      <c r="O362" s="18">
        <v>386540</v>
      </c>
      <c r="P362" s="18">
        <v>30917.71</v>
      </c>
      <c r="Q362" s="18">
        <v>3648.44</v>
      </c>
      <c r="R362" s="18">
        <v>2606.85</v>
      </c>
      <c r="S362" s="18">
        <v>37173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384390.44</v>
      </c>
      <c r="Z362" s="18">
        <v>24578.71</v>
      </c>
      <c r="AA362" s="18">
        <v>14743.85</v>
      </c>
      <c r="AB362" s="18">
        <v>423713</v>
      </c>
    </row>
    <row r="363" spans="1:31" s="15" customFormat="1" x14ac:dyDescent="0.25">
      <c r="A363" s="17">
        <v>2</v>
      </c>
      <c r="B363" s="17" t="s">
        <v>570</v>
      </c>
      <c r="C363" s="17" t="s">
        <v>571</v>
      </c>
      <c r="D363" s="17" t="s">
        <v>576</v>
      </c>
      <c r="E363" s="17" t="s">
        <v>577</v>
      </c>
      <c r="F363" s="17" t="s">
        <v>35</v>
      </c>
      <c r="G363" s="17" t="s">
        <v>41</v>
      </c>
      <c r="H363" s="17">
        <v>77888</v>
      </c>
      <c r="I363" s="17">
        <v>77888</v>
      </c>
      <c r="J363" s="17">
        <v>0</v>
      </c>
      <c r="K363" s="17" t="s">
        <v>37</v>
      </c>
      <c r="L363" s="18">
        <v>73472.06</v>
      </c>
      <c r="M363" s="18">
        <v>0</v>
      </c>
      <c r="N363" s="18">
        <v>13704.94</v>
      </c>
      <c r="O363" s="18">
        <v>87177</v>
      </c>
      <c r="P363" s="18">
        <v>577.49</v>
      </c>
      <c r="Q363" s="18">
        <v>756.51</v>
      </c>
      <c r="R363" s="18">
        <v>0</v>
      </c>
      <c r="S363" s="18">
        <v>1334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74049.55</v>
      </c>
      <c r="Z363" s="18">
        <v>14461.45</v>
      </c>
      <c r="AA363" s="18">
        <v>0</v>
      </c>
      <c r="AB363" s="18">
        <v>88511</v>
      </c>
    </row>
    <row r="364" spans="1:31" s="15" customFormat="1" x14ac:dyDescent="0.25">
      <c r="A364" s="17">
        <v>3</v>
      </c>
      <c r="B364" s="17" t="s">
        <v>575</v>
      </c>
      <c r="C364" s="17" t="s">
        <v>571</v>
      </c>
      <c r="D364" s="17" t="s">
        <v>578</v>
      </c>
      <c r="E364" s="17" t="s">
        <v>579</v>
      </c>
      <c r="F364" s="17" t="s">
        <v>35</v>
      </c>
      <c r="G364" s="17" t="s">
        <v>41</v>
      </c>
      <c r="H364" s="17">
        <v>50420</v>
      </c>
      <c r="I364" s="17">
        <v>49827</v>
      </c>
      <c r="J364" s="17">
        <v>1779</v>
      </c>
      <c r="K364" s="17" t="s">
        <v>37</v>
      </c>
      <c r="L364" s="18">
        <v>358852.3</v>
      </c>
      <c r="M364" s="18">
        <v>5804.02</v>
      </c>
      <c r="N364" s="18">
        <v>26380.68</v>
      </c>
      <c r="O364" s="18">
        <v>391037</v>
      </c>
      <c r="P364" s="18">
        <v>9810.36</v>
      </c>
      <c r="Q364" s="18">
        <v>3714.09</v>
      </c>
      <c r="R364" s="18">
        <v>800.55</v>
      </c>
      <c r="S364" s="18">
        <v>14325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368662.66</v>
      </c>
      <c r="Z364" s="18">
        <v>30094.77</v>
      </c>
      <c r="AA364" s="18">
        <v>6604.57</v>
      </c>
      <c r="AB364" s="18">
        <v>405362</v>
      </c>
    </row>
    <row r="365" spans="1:31" s="15" customFormat="1" x14ac:dyDescent="0.25">
      <c r="A365" s="17">
        <v>4</v>
      </c>
      <c r="B365" s="17" t="s">
        <v>580</v>
      </c>
      <c r="C365" s="17" t="s">
        <v>571</v>
      </c>
      <c r="D365" s="17" t="s">
        <v>581</v>
      </c>
      <c r="E365" s="17" t="s">
        <v>582</v>
      </c>
      <c r="F365" s="17" t="s">
        <v>35</v>
      </c>
      <c r="G365" s="17" t="s">
        <v>41</v>
      </c>
      <c r="H365" s="17">
        <v>59720</v>
      </c>
      <c r="I365" s="17">
        <v>59720</v>
      </c>
      <c r="J365" s="17">
        <v>0</v>
      </c>
      <c r="K365" s="17" t="s">
        <v>37</v>
      </c>
      <c r="L365" s="18">
        <v>41080.51</v>
      </c>
      <c r="M365" s="18">
        <v>1686.66</v>
      </c>
      <c r="N365" s="18">
        <v>11414.83</v>
      </c>
      <c r="O365" s="18">
        <v>54182</v>
      </c>
      <c r="P365" s="18">
        <v>549.63</v>
      </c>
      <c r="Q365" s="18">
        <v>439.37</v>
      </c>
      <c r="R365" s="18">
        <v>0</v>
      </c>
      <c r="S365" s="18">
        <v>989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18">
        <v>41630.14</v>
      </c>
      <c r="Z365" s="18">
        <v>11854.2</v>
      </c>
      <c r="AA365" s="18">
        <v>1686.66</v>
      </c>
      <c r="AB365" s="18">
        <v>55171</v>
      </c>
    </row>
    <row r="366" spans="1:31" s="15" customFormat="1" x14ac:dyDescent="0.25">
      <c r="A366" s="17">
        <v>5</v>
      </c>
      <c r="B366" s="17" t="s">
        <v>580</v>
      </c>
      <c r="C366" s="17" t="s">
        <v>571</v>
      </c>
      <c r="D366" s="17" t="s">
        <v>583</v>
      </c>
      <c r="E366" s="17" t="s">
        <v>584</v>
      </c>
      <c r="F366" s="17" t="s">
        <v>35</v>
      </c>
      <c r="G366" s="17" t="s">
        <v>45</v>
      </c>
      <c r="H366" s="17">
        <v>70750</v>
      </c>
      <c r="I366" s="17">
        <v>70750</v>
      </c>
      <c r="J366" s="17">
        <v>0</v>
      </c>
      <c r="K366" s="17" t="s">
        <v>37</v>
      </c>
      <c r="L366" s="18">
        <v>31209.89</v>
      </c>
      <c r="M366" s="18">
        <v>0</v>
      </c>
      <c r="N366" s="18">
        <v>6932.11</v>
      </c>
      <c r="O366" s="18">
        <v>38142</v>
      </c>
      <c r="P366" s="18">
        <v>852.47</v>
      </c>
      <c r="Q366" s="18">
        <v>318.52999999999997</v>
      </c>
      <c r="R366" s="18">
        <v>0</v>
      </c>
      <c r="S366" s="18">
        <v>1171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32062.36</v>
      </c>
      <c r="Z366" s="18">
        <v>7250.64</v>
      </c>
      <c r="AA366" s="18">
        <v>0</v>
      </c>
      <c r="AB366" s="18">
        <v>39313</v>
      </c>
    </row>
    <row r="367" spans="1:31" s="15" customFormat="1" x14ac:dyDescent="0.25">
      <c r="A367" s="17">
        <v>6</v>
      </c>
      <c r="B367" s="17" t="s">
        <v>585</v>
      </c>
      <c r="C367" s="17" t="s">
        <v>571</v>
      </c>
      <c r="D367" s="17" t="s">
        <v>586</v>
      </c>
      <c r="E367" s="17" t="s">
        <v>587</v>
      </c>
      <c r="F367" s="17" t="s">
        <v>35</v>
      </c>
      <c r="G367" s="17" t="s">
        <v>41</v>
      </c>
      <c r="H367" s="17">
        <v>42426</v>
      </c>
      <c r="I367" s="17">
        <v>39882</v>
      </c>
      <c r="J367" s="17">
        <v>2544</v>
      </c>
      <c r="K367" s="17" t="s">
        <v>37</v>
      </c>
      <c r="L367" s="18">
        <v>12628.39</v>
      </c>
      <c r="M367" s="18">
        <v>0</v>
      </c>
      <c r="N367" s="18">
        <v>1840.61</v>
      </c>
      <c r="O367" s="18">
        <v>14469</v>
      </c>
      <c r="P367" s="18">
        <v>13781.08</v>
      </c>
      <c r="Q367" s="18">
        <v>9.1199999999999992</v>
      </c>
      <c r="R367" s="18">
        <v>1144.8</v>
      </c>
      <c r="S367" s="18">
        <v>14935</v>
      </c>
      <c r="T367" s="18">
        <v>3010</v>
      </c>
      <c r="U367" s="18">
        <v>0</v>
      </c>
      <c r="V367" s="18">
        <v>0</v>
      </c>
      <c r="W367" s="18">
        <v>0</v>
      </c>
      <c r="X367" s="18"/>
      <c r="Y367" s="18">
        <v>26409.47</v>
      </c>
      <c r="Z367" s="18">
        <v>1849.73</v>
      </c>
      <c r="AA367" s="18">
        <v>1144.8</v>
      </c>
      <c r="AB367" s="18">
        <v>29404</v>
      </c>
    </row>
    <row r="368" spans="1:31" s="15" customFormat="1" x14ac:dyDescent="0.25">
      <c r="A368" s="17">
        <v>7</v>
      </c>
      <c r="B368" s="17" t="s">
        <v>317</v>
      </c>
      <c r="C368" s="17" t="s">
        <v>571</v>
      </c>
      <c r="D368" s="17" t="s">
        <v>588</v>
      </c>
      <c r="E368" s="17" t="s">
        <v>589</v>
      </c>
      <c r="F368" s="17" t="s">
        <v>35</v>
      </c>
      <c r="G368" s="17" t="s">
        <v>590</v>
      </c>
      <c r="H368" s="17">
        <v>24533</v>
      </c>
      <c r="I368" s="17">
        <v>23353</v>
      </c>
      <c r="J368" s="17">
        <v>1180</v>
      </c>
      <c r="K368" s="17" t="s">
        <v>37</v>
      </c>
      <c r="L368" s="18">
        <v>226794.25</v>
      </c>
      <c r="M368" s="18">
        <v>4604.93</v>
      </c>
      <c r="N368" s="18">
        <v>16181.82</v>
      </c>
      <c r="O368" s="18">
        <v>247581</v>
      </c>
      <c r="P368" s="18">
        <v>6563.74</v>
      </c>
      <c r="Q368" s="18">
        <v>2361.2600000000002</v>
      </c>
      <c r="R368" s="18">
        <v>531</v>
      </c>
      <c r="S368" s="18">
        <v>9456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233357.99</v>
      </c>
      <c r="Z368" s="18">
        <v>18543.080000000002</v>
      </c>
      <c r="AA368" s="18">
        <v>5135.93</v>
      </c>
      <c r="AB368" s="18">
        <v>257037</v>
      </c>
    </row>
    <row r="369" spans="1:28" s="15" customFormat="1" x14ac:dyDescent="0.25">
      <c r="A369" s="17">
        <v>8</v>
      </c>
      <c r="B369" s="17" t="s">
        <v>570</v>
      </c>
      <c r="C369" s="17" t="s">
        <v>571</v>
      </c>
      <c r="D369" s="17" t="s">
        <v>591</v>
      </c>
      <c r="E369" s="17" t="s">
        <v>592</v>
      </c>
      <c r="F369" s="17" t="s">
        <v>35</v>
      </c>
      <c r="G369" s="17" t="s">
        <v>41</v>
      </c>
      <c r="H369" s="17">
        <v>65451</v>
      </c>
      <c r="I369" s="17">
        <v>64673</v>
      </c>
      <c r="J369" s="17">
        <v>2334</v>
      </c>
      <c r="K369" s="17" t="s">
        <v>37</v>
      </c>
      <c r="L369" s="18">
        <v>443364.88</v>
      </c>
      <c r="M369" s="18">
        <v>7763.02</v>
      </c>
      <c r="N369" s="18">
        <v>31913.1</v>
      </c>
      <c r="O369" s="18">
        <v>483041</v>
      </c>
      <c r="P369" s="18">
        <v>12993.01</v>
      </c>
      <c r="Q369" s="18">
        <v>4591.6899999999996</v>
      </c>
      <c r="R369" s="18">
        <v>1050.3</v>
      </c>
      <c r="S369" s="18">
        <v>18635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456357.89</v>
      </c>
      <c r="Z369" s="18">
        <v>36504.79</v>
      </c>
      <c r="AA369" s="18">
        <v>8813.32</v>
      </c>
      <c r="AB369" s="18">
        <v>501676</v>
      </c>
    </row>
    <row r="370" spans="1:28" s="15" customFormat="1" x14ac:dyDescent="0.25">
      <c r="A370" s="17">
        <v>9</v>
      </c>
      <c r="B370" s="17" t="s">
        <v>580</v>
      </c>
      <c r="C370" s="17" t="s">
        <v>571</v>
      </c>
      <c r="D370" s="17" t="s">
        <v>593</v>
      </c>
      <c r="E370" s="17" t="s">
        <v>594</v>
      </c>
      <c r="F370" s="17" t="s">
        <v>35</v>
      </c>
      <c r="G370" s="17" t="s">
        <v>590</v>
      </c>
      <c r="H370" s="17">
        <v>63839</v>
      </c>
      <c r="I370" s="17">
        <v>63839</v>
      </c>
      <c r="J370" s="17">
        <v>3265</v>
      </c>
      <c r="K370" s="17" t="s">
        <v>848</v>
      </c>
      <c r="L370" s="18">
        <v>317835.69</v>
      </c>
      <c r="M370" s="18">
        <v>9532.59</v>
      </c>
      <c r="N370" s="18">
        <v>20099.72</v>
      </c>
      <c r="O370" s="18">
        <v>347468</v>
      </c>
      <c r="P370" s="18">
        <v>17495.439999999999</v>
      </c>
      <c r="Q370" s="18">
        <v>3294.31</v>
      </c>
      <c r="R370" s="18">
        <v>1469.25</v>
      </c>
      <c r="S370" s="18">
        <v>22259</v>
      </c>
      <c r="T370" s="18">
        <v>6980</v>
      </c>
      <c r="U370" s="18">
        <v>0</v>
      </c>
      <c r="V370" s="18">
        <v>0</v>
      </c>
      <c r="W370" s="18">
        <v>0</v>
      </c>
      <c r="X370" s="18"/>
      <c r="Y370" s="18">
        <v>335331.13</v>
      </c>
      <c r="Z370" s="18">
        <v>23394.03</v>
      </c>
      <c r="AA370" s="18">
        <v>11001.84</v>
      </c>
      <c r="AB370" s="18">
        <v>369727</v>
      </c>
    </row>
    <row r="371" spans="1:28" s="15" customFormat="1" x14ac:dyDescent="0.25">
      <c r="A371" s="17">
        <v>10</v>
      </c>
      <c r="B371" s="17" t="s">
        <v>585</v>
      </c>
      <c r="C371" s="17" t="s">
        <v>571</v>
      </c>
      <c r="D371" s="17" t="s">
        <v>595</v>
      </c>
      <c r="E371" s="17" t="s">
        <v>596</v>
      </c>
      <c r="F371" s="17" t="s">
        <v>35</v>
      </c>
      <c r="G371" s="17" t="s">
        <v>45</v>
      </c>
      <c r="H371" s="17">
        <v>69740</v>
      </c>
      <c r="I371" s="17">
        <v>69655</v>
      </c>
      <c r="J371" s="17">
        <v>170</v>
      </c>
      <c r="K371" s="17" t="s">
        <v>37</v>
      </c>
      <c r="L371" s="18">
        <v>205538.23</v>
      </c>
      <c r="M371" s="18">
        <v>1265.31</v>
      </c>
      <c r="N371" s="18">
        <v>15910.46</v>
      </c>
      <c r="O371" s="18">
        <v>222714</v>
      </c>
      <c r="P371" s="18">
        <v>1734.41</v>
      </c>
      <c r="Q371" s="18">
        <v>2126.09</v>
      </c>
      <c r="R371" s="18">
        <v>76.5</v>
      </c>
      <c r="S371" s="18">
        <v>3937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207272.64</v>
      </c>
      <c r="Z371" s="18">
        <v>18036.55</v>
      </c>
      <c r="AA371" s="18">
        <v>1341.81</v>
      </c>
      <c r="AB371" s="18">
        <v>226651</v>
      </c>
    </row>
    <row r="372" spans="1:28" s="15" customFormat="1" x14ac:dyDescent="0.25">
      <c r="A372" s="17">
        <v>11</v>
      </c>
      <c r="B372" s="17" t="s">
        <v>585</v>
      </c>
      <c r="C372" s="17" t="s">
        <v>571</v>
      </c>
      <c r="D372" s="17" t="s">
        <v>597</v>
      </c>
      <c r="E372" s="17" t="s">
        <v>598</v>
      </c>
      <c r="F372" s="17" t="s">
        <v>35</v>
      </c>
      <c r="G372" s="17" t="s">
        <v>215</v>
      </c>
      <c r="H372" s="17">
        <v>1494</v>
      </c>
      <c r="I372" s="17">
        <v>1379</v>
      </c>
      <c r="J372" s="17">
        <v>115</v>
      </c>
      <c r="K372" s="17" t="s">
        <v>37</v>
      </c>
      <c r="L372" s="18">
        <v>59106.8</v>
      </c>
      <c r="M372" s="18">
        <v>2064.37</v>
      </c>
      <c r="N372" s="18">
        <v>14925.83</v>
      </c>
      <c r="O372" s="18">
        <v>76097</v>
      </c>
      <c r="P372" s="18">
        <v>1174.29</v>
      </c>
      <c r="Q372" s="18">
        <v>625.96</v>
      </c>
      <c r="R372" s="18">
        <v>51.75</v>
      </c>
      <c r="S372" s="18">
        <v>1852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60281.09</v>
      </c>
      <c r="Z372" s="18">
        <v>15551.79</v>
      </c>
      <c r="AA372" s="18">
        <v>2116.12</v>
      </c>
      <c r="AB372" s="18">
        <v>77949</v>
      </c>
    </row>
    <row r="373" spans="1:28" s="15" customFormat="1" x14ac:dyDescent="0.25">
      <c r="A373" s="17">
        <v>12</v>
      </c>
      <c r="B373" s="17" t="s">
        <v>570</v>
      </c>
      <c r="C373" s="17" t="s">
        <v>571</v>
      </c>
      <c r="D373" s="17" t="s">
        <v>599</v>
      </c>
      <c r="E373" s="17" t="s">
        <v>600</v>
      </c>
      <c r="F373" s="17" t="s">
        <v>35</v>
      </c>
      <c r="G373" s="17" t="s">
        <v>218</v>
      </c>
      <c r="H373" s="17">
        <v>20531</v>
      </c>
      <c r="I373" s="17">
        <v>19920</v>
      </c>
      <c r="J373" s="17">
        <v>1833</v>
      </c>
      <c r="K373" s="17" t="s">
        <v>37</v>
      </c>
      <c r="L373" s="18">
        <v>242662.65</v>
      </c>
      <c r="M373" s="18">
        <v>6476.2</v>
      </c>
      <c r="N373" s="18">
        <v>16009.15</v>
      </c>
      <c r="O373" s="18">
        <v>265148</v>
      </c>
      <c r="P373" s="18">
        <v>10090.31</v>
      </c>
      <c r="Q373" s="18">
        <v>2506.84</v>
      </c>
      <c r="R373" s="18">
        <v>824.85</v>
      </c>
      <c r="S373" s="18">
        <v>13422</v>
      </c>
      <c r="T373" s="18">
        <v>710</v>
      </c>
      <c r="U373" s="18">
        <v>0</v>
      </c>
      <c r="V373" s="18">
        <v>0</v>
      </c>
      <c r="W373" s="18">
        <v>0</v>
      </c>
      <c r="X373" s="18"/>
      <c r="Y373" s="18">
        <v>252752.96</v>
      </c>
      <c r="Z373" s="18">
        <v>18515.990000000002</v>
      </c>
      <c r="AA373" s="18">
        <v>7301.05</v>
      </c>
      <c r="AB373" s="18">
        <v>278570</v>
      </c>
    </row>
    <row r="374" spans="1:28" s="15" customFormat="1" x14ac:dyDescent="0.25">
      <c r="A374" s="17">
        <v>13</v>
      </c>
      <c r="B374" s="17" t="s">
        <v>570</v>
      </c>
      <c r="C374" s="17" t="s">
        <v>571</v>
      </c>
      <c r="D374" s="17" t="s">
        <v>601</v>
      </c>
      <c r="E374" s="17" t="s">
        <v>602</v>
      </c>
      <c r="F374" s="17" t="s">
        <v>35</v>
      </c>
      <c r="G374" s="17" t="s">
        <v>114</v>
      </c>
      <c r="H374" s="17">
        <v>729</v>
      </c>
      <c r="I374" s="17">
        <v>724</v>
      </c>
      <c r="J374" s="17">
        <v>5</v>
      </c>
      <c r="K374" s="17" t="s">
        <v>37</v>
      </c>
      <c r="L374" s="18">
        <v>8890.75</v>
      </c>
      <c r="M374" s="18">
        <v>73.16</v>
      </c>
      <c r="N374" s="18">
        <v>739.09</v>
      </c>
      <c r="O374" s="18">
        <v>9703</v>
      </c>
      <c r="P374" s="18">
        <v>686.39</v>
      </c>
      <c r="Q374" s="18">
        <v>89.36</v>
      </c>
      <c r="R374" s="18">
        <v>2.25</v>
      </c>
      <c r="S374" s="18">
        <v>778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9577.14</v>
      </c>
      <c r="Z374" s="18">
        <v>828.45</v>
      </c>
      <c r="AA374" s="18">
        <v>75.41</v>
      </c>
      <c r="AB374" s="18">
        <v>10481</v>
      </c>
    </row>
    <row r="375" spans="1:28" s="15" customFormat="1" x14ac:dyDescent="0.25">
      <c r="A375" s="17">
        <v>14</v>
      </c>
      <c r="B375" s="17" t="s">
        <v>585</v>
      </c>
      <c r="C375" s="17" t="s">
        <v>571</v>
      </c>
      <c r="D375" s="17" t="s">
        <v>603</v>
      </c>
      <c r="E375" s="17" t="s">
        <v>604</v>
      </c>
      <c r="F375" s="17" t="s">
        <v>35</v>
      </c>
      <c r="G375" s="17" t="s">
        <v>264</v>
      </c>
      <c r="H375" s="17">
        <v>77611</v>
      </c>
      <c r="I375" s="17">
        <v>74602</v>
      </c>
      <c r="J375" s="17">
        <v>3009</v>
      </c>
      <c r="K375" s="17" t="s">
        <v>37</v>
      </c>
      <c r="L375" s="18">
        <v>283681.67</v>
      </c>
      <c r="M375" s="18">
        <v>7561.58</v>
      </c>
      <c r="N375" s="18">
        <v>18535.75</v>
      </c>
      <c r="O375" s="18">
        <v>309779</v>
      </c>
      <c r="P375" s="18">
        <v>16442.189999999999</v>
      </c>
      <c r="Q375" s="18">
        <v>2922.76</v>
      </c>
      <c r="R375" s="18">
        <v>1354.05</v>
      </c>
      <c r="S375" s="18">
        <v>20719</v>
      </c>
      <c r="T375" s="18">
        <v>1780</v>
      </c>
      <c r="U375" s="18">
        <v>0</v>
      </c>
      <c r="V375" s="18">
        <v>0</v>
      </c>
      <c r="W375" s="18">
        <v>0</v>
      </c>
      <c r="X375" s="18"/>
      <c r="Y375" s="18">
        <v>300123.86</v>
      </c>
      <c r="Z375" s="18">
        <v>21458.51</v>
      </c>
      <c r="AA375" s="18">
        <v>8915.6299999999992</v>
      </c>
      <c r="AB375" s="18">
        <v>330498</v>
      </c>
    </row>
    <row r="376" spans="1:28" s="15" customFormat="1" x14ac:dyDescent="0.25">
      <c r="A376" s="17">
        <v>15</v>
      </c>
      <c r="B376" s="17" t="s">
        <v>605</v>
      </c>
      <c r="C376" s="17" t="s">
        <v>571</v>
      </c>
      <c r="D376" s="17" t="s">
        <v>606</v>
      </c>
      <c r="E376" s="17" t="s">
        <v>607</v>
      </c>
      <c r="F376" s="17" t="s">
        <v>35</v>
      </c>
      <c r="G376" s="17" t="s">
        <v>264</v>
      </c>
      <c r="H376" s="17">
        <v>23913</v>
      </c>
      <c r="I376" s="17">
        <v>23192</v>
      </c>
      <c r="J376" s="17">
        <v>721</v>
      </c>
      <c r="K376" s="17" t="s">
        <v>37</v>
      </c>
      <c r="L376" s="18">
        <v>138566.76999999999</v>
      </c>
      <c r="M376" s="18">
        <v>2524.08</v>
      </c>
      <c r="N376" s="18">
        <v>18563.150000000001</v>
      </c>
      <c r="O376" s="18">
        <v>159654</v>
      </c>
      <c r="P376" s="18">
        <v>4566.75</v>
      </c>
      <c r="Q376" s="18">
        <v>1433.8</v>
      </c>
      <c r="R376" s="18">
        <v>324.45</v>
      </c>
      <c r="S376" s="18">
        <v>6325</v>
      </c>
      <c r="T376" s="18">
        <v>2690</v>
      </c>
      <c r="U376" s="18">
        <v>0</v>
      </c>
      <c r="V376" s="18">
        <v>0</v>
      </c>
      <c r="W376" s="18">
        <v>0</v>
      </c>
      <c r="X376" s="18"/>
      <c r="Y376" s="18">
        <v>143133.51999999999</v>
      </c>
      <c r="Z376" s="18">
        <v>19996.95</v>
      </c>
      <c r="AA376" s="18">
        <v>2848.53</v>
      </c>
      <c r="AB376" s="18">
        <v>165979</v>
      </c>
    </row>
    <row r="377" spans="1:28" s="15" customFormat="1" x14ac:dyDescent="0.25">
      <c r="A377" s="17">
        <v>16</v>
      </c>
      <c r="B377" s="17" t="s">
        <v>570</v>
      </c>
      <c r="C377" s="17" t="s">
        <v>571</v>
      </c>
      <c r="D377" s="17" t="s">
        <v>608</v>
      </c>
      <c r="E377" s="17" t="s">
        <v>609</v>
      </c>
      <c r="F377" s="17" t="s">
        <v>35</v>
      </c>
      <c r="G377" s="17" t="s">
        <v>610</v>
      </c>
      <c r="H377" s="17">
        <v>500</v>
      </c>
      <c r="I377" s="17">
        <v>500</v>
      </c>
      <c r="J377" s="17">
        <v>0</v>
      </c>
      <c r="K377" s="17" t="s">
        <v>37</v>
      </c>
      <c r="L377" s="18">
        <v>32557.87</v>
      </c>
      <c r="M377" s="18">
        <v>198.94</v>
      </c>
      <c r="N377" s="18">
        <v>7452.19</v>
      </c>
      <c r="O377" s="18">
        <v>40209</v>
      </c>
      <c r="P377" s="18">
        <v>852.49</v>
      </c>
      <c r="Q377" s="18">
        <v>334.51</v>
      </c>
      <c r="R377" s="18">
        <v>0</v>
      </c>
      <c r="S377" s="18">
        <v>1187</v>
      </c>
      <c r="T377" s="18">
        <v>120</v>
      </c>
      <c r="U377" s="18">
        <v>0</v>
      </c>
      <c r="V377" s="18">
        <v>0</v>
      </c>
      <c r="W377" s="18">
        <v>0</v>
      </c>
      <c r="X377" s="18"/>
      <c r="Y377" s="18">
        <v>33410.36</v>
      </c>
      <c r="Z377" s="18">
        <v>7786.7</v>
      </c>
      <c r="AA377" s="18">
        <v>198.94</v>
      </c>
      <c r="AB377" s="18">
        <v>41396</v>
      </c>
    </row>
    <row r="378" spans="1:28" s="15" customFormat="1" x14ac:dyDescent="0.25">
      <c r="A378" s="17">
        <v>17</v>
      </c>
      <c r="B378" s="17" t="s">
        <v>613</v>
      </c>
      <c r="C378" s="17" t="s">
        <v>571</v>
      </c>
      <c r="D378" s="17" t="s">
        <v>614</v>
      </c>
      <c r="E378" s="17" t="s">
        <v>615</v>
      </c>
      <c r="F378" s="17" t="s">
        <v>35</v>
      </c>
      <c r="G378" s="17" t="s">
        <v>616</v>
      </c>
      <c r="H378" s="17">
        <v>239</v>
      </c>
      <c r="I378" s="17">
        <v>239</v>
      </c>
      <c r="J378" s="17">
        <v>0</v>
      </c>
      <c r="K378" s="17" t="s">
        <v>37</v>
      </c>
      <c r="L378" s="18">
        <v>9103.94</v>
      </c>
      <c r="M378" s="18">
        <v>100.72</v>
      </c>
      <c r="N378" s="18">
        <v>935.34</v>
      </c>
      <c r="O378" s="18">
        <v>10140</v>
      </c>
      <c r="P378" s="18">
        <v>338.41</v>
      </c>
      <c r="Q378" s="18">
        <v>71.59</v>
      </c>
      <c r="R378" s="18">
        <v>0</v>
      </c>
      <c r="S378" s="18">
        <v>410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9442.35</v>
      </c>
      <c r="Z378" s="18">
        <v>1006.93</v>
      </c>
      <c r="AA378" s="18">
        <v>100.72</v>
      </c>
      <c r="AB378" s="18">
        <v>10550</v>
      </c>
    </row>
    <row r="379" spans="1:28" s="15" customFormat="1" x14ac:dyDescent="0.25">
      <c r="A379" s="17">
        <v>18</v>
      </c>
      <c r="B379" s="17" t="s">
        <v>617</v>
      </c>
      <c r="C379" s="17" t="s">
        <v>571</v>
      </c>
      <c r="D379" s="17" t="s">
        <v>618</v>
      </c>
      <c r="E379" s="17" t="s">
        <v>619</v>
      </c>
      <c r="F379" s="17" t="s">
        <v>35</v>
      </c>
      <c r="G379" s="17" t="s">
        <v>616</v>
      </c>
      <c r="H379" s="17">
        <v>30296</v>
      </c>
      <c r="I379" s="17">
        <v>27675</v>
      </c>
      <c r="J379" s="17">
        <v>2621</v>
      </c>
      <c r="K379" s="17" t="s">
        <v>37</v>
      </c>
      <c r="L379" s="18">
        <v>283179.40999999997</v>
      </c>
      <c r="M379" s="18">
        <v>8905.61</v>
      </c>
      <c r="N379" s="18">
        <v>20718.98</v>
      </c>
      <c r="O379" s="18">
        <v>312804</v>
      </c>
      <c r="P379" s="18">
        <v>14427.82</v>
      </c>
      <c r="Q379" s="18">
        <v>2936.73</v>
      </c>
      <c r="R379" s="18">
        <v>1179.45</v>
      </c>
      <c r="S379" s="18">
        <v>18544</v>
      </c>
      <c r="T379" s="18">
        <v>18490</v>
      </c>
      <c r="U379" s="18">
        <v>0</v>
      </c>
      <c r="V379" s="18">
        <v>0</v>
      </c>
      <c r="W379" s="18">
        <v>0</v>
      </c>
      <c r="X379" s="18"/>
      <c r="Y379" s="18">
        <v>297607.23</v>
      </c>
      <c r="Z379" s="18">
        <v>23655.71</v>
      </c>
      <c r="AA379" s="18">
        <v>10085.06</v>
      </c>
      <c r="AB379" s="18">
        <v>331348</v>
      </c>
    </row>
    <row r="380" spans="1:28" s="22" customFormat="1" x14ac:dyDescent="0.25">
      <c r="A380" s="19"/>
      <c r="B380" s="19"/>
      <c r="C380" s="10" t="s">
        <v>71</v>
      </c>
      <c r="D380" s="19"/>
      <c r="E380" s="19"/>
      <c r="F380" s="19"/>
      <c r="G380" s="19"/>
      <c r="H380" s="19"/>
      <c r="I380" s="19"/>
      <c r="J380" s="19">
        <f>SUM(J362:J379)</f>
        <v>25369</v>
      </c>
      <c r="K380" s="19"/>
      <c r="L380" s="19">
        <f t="shared" ref="L380:AB380" si="54">SUM(L362:L379)</f>
        <v>3121998.7899999996</v>
      </c>
      <c r="M380" s="19">
        <f t="shared" si="54"/>
        <v>70698.19</v>
      </c>
      <c r="N380" s="19">
        <f t="shared" si="54"/>
        <v>263188.01999999996</v>
      </c>
      <c r="O380" s="19">
        <f t="shared" si="54"/>
        <v>3455885</v>
      </c>
      <c r="P380" s="19">
        <f t="shared" si="54"/>
        <v>143853.99</v>
      </c>
      <c r="Q380" s="19">
        <f t="shared" si="54"/>
        <v>32180.959999999999</v>
      </c>
      <c r="R380" s="19">
        <f t="shared" si="54"/>
        <v>11416.050000000001</v>
      </c>
      <c r="S380" s="19">
        <f t="shared" si="54"/>
        <v>187451</v>
      </c>
      <c r="T380" s="19">
        <f t="shared" si="54"/>
        <v>33780</v>
      </c>
      <c r="U380" s="19">
        <f t="shared" si="54"/>
        <v>0</v>
      </c>
      <c r="V380" s="19">
        <f t="shared" si="54"/>
        <v>0</v>
      </c>
      <c r="W380" s="19">
        <f t="shared" si="54"/>
        <v>0</v>
      </c>
      <c r="X380" s="19">
        <f t="shared" si="54"/>
        <v>0</v>
      </c>
      <c r="Y380" s="19">
        <f t="shared" si="54"/>
        <v>3265852.78</v>
      </c>
      <c r="Z380" s="19">
        <f t="shared" si="54"/>
        <v>295368.98000000004</v>
      </c>
      <c r="AA380" s="19">
        <f t="shared" si="54"/>
        <v>82114.240000000005</v>
      </c>
      <c r="AB380" s="19">
        <f t="shared" si="54"/>
        <v>3643336</v>
      </c>
    </row>
    <row r="381" spans="1:28" s="15" customFormat="1" x14ac:dyDescent="0.25">
      <c r="A381" s="17">
        <v>1</v>
      </c>
      <c r="B381" s="17" t="s">
        <v>585</v>
      </c>
      <c r="C381" s="17" t="s">
        <v>571</v>
      </c>
      <c r="D381" s="17" t="s">
        <v>620</v>
      </c>
      <c r="E381" s="17" t="s">
        <v>621</v>
      </c>
      <c r="F381" s="17" t="s">
        <v>75</v>
      </c>
      <c r="G381" s="17" t="s">
        <v>76</v>
      </c>
      <c r="H381" s="17">
        <v>12045</v>
      </c>
      <c r="I381" s="17">
        <v>11876</v>
      </c>
      <c r="J381" s="17">
        <v>169</v>
      </c>
      <c r="K381" s="17" t="s">
        <v>37</v>
      </c>
      <c r="L381" s="18">
        <v>58721.440000000002</v>
      </c>
      <c r="M381" s="18">
        <v>4449.53</v>
      </c>
      <c r="N381" s="18">
        <v>12141.03</v>
      </c>
      <c r="O381" s="18">
        <v>75312</v>
      </c>
      <c r="P381" s="18">
        <v>1406.07</v>
      </c>
      <c r="Q381" s="18">
        <v>646.78</v>
      </c>
      <c r="R381" s="18">
        <v>101.15</v>
      </c>
      <c r="S381" s="18">
        <v>2154</v>
      </c>
      <c r="T381" s="18">
        <v>750</v>
      </c>
      <c r="U381" s="18">
        <v>0</v>
      </c>
      <c r="V381" s="18">
        <v>0</v>
      </c>
      <c r="W381" s="18">
        <v>0</v>
      </c>
      <c r="X381" s="18"/>
      <c r="Y381" s="18">
        <v>60127.51</v>
      </c>
      <c r="Z381" s="18">
        <v>12787.81</v>
      </c>
      <c r="AA381" s="18">
        <v>4550.68</v>
      </c>
      <c r="AB381" s="18">
        <v>77466</v>
      </c>
    </row>
    <row r="382" spans="1:28" s="15" customFormat="1" x14ac:dyDescent="0.25">
      <c r="A382" s="17">
        <v>2</v>
      </c>
      <c r="B382" s="17" t="s">
        <v>585</v>
      </c>
      <c r="C382" s="17" t="s">
        <v>571</v>
      </c>
      <c r="D382" s="17" t="s">
        <v>622</v>
      </c>
      <c r="E382" s="17" t="s">
        <v>623</v>
      </c>
      <c r="F382" s="17" t="s">
        <v>75</v>
      </c>
      <c r="G382" s="17" t="s">
        <v>76</v>
      </c>
      <c r="H382" s="17">
        <v>2970</v>
      </c>
      <c r="I382" s="17">
        <v>2809</v>
      </c>
      <c r="J382" s="17">
        <v>161</v>
      </c>
      <c r="K382" s="17" t="s">
        <v>37</v>
      </c>
      <c r="L382" s="18">
        <v>39402.83</v>
      </c>
      <c r="M382" s="18">
        <v>2592.7399999999998</v>
      </c>
      <c r="N382" s="18">
        <v>9014.43</v>
      </c>
      <c r="O382" s="18">
        <v>51010</v>
      </c>
      <c r="P382" s="18">
        <v>1413.38</v>
      </c>
      <c r="Q382" s="18">
        <v>428.26</v>
      </c>
      <c r="R382" s="18">
        <v>96.36</v>
      </c>
      <c r="S382" s="18">
        <v>1938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40816.21</v>
      </c>
      <c r="Z382" s="18">
        <v>9442.69</v>
      </c>
      <c r="AA382" s="18">
        <v>2689.1</v>
      </c>
      <c r="AB382" s="18">
        <v>52948</v>
      </c>
    </row>
    <row r="383" spans="1:28" s="15" customFormat="1" x14ac:dyDescent="0.25">
      <c r="A383" s="17">
        <v>3</v>
      </c>
      <c r="B383" s="17" t="s">
        <v>605</v>
      </c>
      <c r="C383" s="17" t="s">
        <v>571</v>
      </c>
      <c r="D383" s="17" t="s">
        <v>624</v>
      </c>
      <c r="E383" s="17" t="s">
        <v>625</v>
      </c>
      <c r="F383" s="17" t="s">
        <v>75</v>
      </c>
      <c r="G383" s="17" t="s">
        <v>76</v>
      </c>
      <c r="H383" s="17">
        <v>7215</v>
      </c>
      <c r="I383" s="17">
        <v>7135</v>
      </c>
      <c r="J383" s="17">
        <v>80</v>
      </c>
      <c r="K383" s="17" t="s">
        <v>37</v>
      </c>
      <c r="L383" s="18">
        <v>91736.85</v>
      </c>
      <c r="M383" s="18">
        <v>2294.54</v>
      </c>
      <c r="N383" s="18">
        <v>25494.61</v>
      </c>
      <c r="O383" s="18">
        <v>119526</v>
      </c>
      <c r="P383" s="18">
        <v>797.11</v>
      </c>
      <c r="Q383" s="18">
        <v>965.01</v>
      </c>
      <c r="R383" s="18">
        <v>47.88</v>
      </c>
      <c r="S383" s="18">
        <v>1810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92533.96</v>
      </c>
      <c r="Z383" s="18">
        <v>26459.62</v>
      </c>
      <c r="AA383" s="18">
        <v>2342.42</v>
      </c>
      <c r="AB383" s="18">
        <v>121336</v>
      </c>
    </row>
    <row r="384" spans="1:28" s="15" customFormat="1" x14ac:dyDescent="0.25">
      <c r="A384" s="17">
        <v>4</v>
      </c>
      <c r="B384" s="17" t="s">
        <v>580</v>
      </c>
      <c r="C384" s="17" t="s">
        <v>571</v>
      </c>
      <c r="D384" s="17" t="s">
        <v>626</v>
      </c>
      <c r="E384" s="17" t="s">
        <v>627</v>
      </c>
      <c r="F384" s="17" t="s">
        <v>75</v>
      </c>
      <c r="G384" s="17" t="s">
        <v>76</v>
      </c>
      <c r="H384" s="17">
        <v>10037</v>
      </c>
      <c r="I384" s="17">
        <v>9926</v>
      </c>
      <c r="J384" s="17">
        <v>111</v>
      </c>
      <c r="K384" s="17" t="s">
        <v>37</v>
      </c>
      <c r="L384" s="18">
        <v>36128.67</v>
      </c>
      <c r="M384" s="18">
        <v>2485.13</v>
      </c>
      <c r="N384" s="18">
        <v>8191.2</v>
      </c>
      <c r="O384" s="18">
        <v>46805</v>
      </c>
      <c r="P384" s="18">
        <v>1009.68</v>
      </c>
      <c r="Q384" s="18">
        <v>394.89</v>
      </c>
      <c r="R384" s="18">
        <v>66.430000000000007</v>
      </c>
      <c r="S384" s="18">
        <v>1471</v>
      </c>
      <c r="T384" s="18">
        <v>90</v>
      </c>
      <c r="U384" s="18">
        <v>0</v>
      </c>
      <c r="V384" s="18">
        <v>0</v>
      </c>
      <c r="W384" s="18">
        <v>0</v>
      </c>
      <c r="X384" s="18"/>
      <c r="Y384" s="18">
        <v>37138.35</v>
      </c>
      <c r="Z384" s="18">
        <v>8586.09</v>
      </c>
      <c r="AA384" s="18">
        <v>2551.56</v>
      </c>
      <c r="AB384" s="18">
        <v>48276</v>
      </c>
    </row>
    <row r="385" spans="1:28" s="15" customFormat="1" x14ac:dyDescent="0.25">
      <c r="A385" s="17">
        <v>5</v>
      </c>
      <c r="B385" s="17" t="s">
        <v>575</v>
      </c>
      <c r="C385" s="17" t="s">
        <v>571</v>
      </c>
      <c r="D385" s="17" t="s">
        <v>628</v>
      </c>
      <c r="E385" s="17" t="s">
        <v>629</v>
      </c>
      <c r="F385" s="17" t="s">
        <v>75</v>
      </c>
      <c r="G385" s="17" t="s">
        <v>76</v>
      </c>
      <c r="H385" s="17">
        <v>6208</v>
      </c>
      <c r="I385" s="17">
        <v>5821</v>
      </c>
      <c r="J385" s="17">
        <v>387</v>
      </c>
      <c r="K385" s="17" t="s">
        <v>37</v>
      </c>
      <c r="L385" s="18">
        <v>44923.47</v>
      </c>
      <c r="M385" s="18">
        <v>3183.65</v>
      </c>
      <c r="N385" s="18">
        <v>9358.8799999999992</v>
      </c>
      <c r="O385" s="18">
        <v>57466</v>
      </c>
      <c r="P385" s="18">
        <v>2928.76</v>
      </c>
      <c r="Q385" s="18">
        <v>483.62</v>
      </c>
      <c r="R385" s="18">
        <v>231.62</v>
      </c>
      <c r="S385" s="18">
        <v>3644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47852.23</v>
      </c>
      <c r="Z385" s="18">
        <v>9842.5</v>
      </c>
      <c r="AA385" s="18">
        <v>3415.27</v>
      </c>
      <c r="AB385" s="18">
        <v>61110</v>
      </c>
    </row>
    <row r="386" spans="1:28" s="15" customFormat="1" x14ac:dyDescent="0.25">
      <c r="A386" s="17">
        <v>6</v>
      </c>
      <c r="B386" s="17" t="s">
        <v>585</v>
      </c>
      <c r="C386" s="17" t="s">
        <v>571</v>
      </c>
      <c r="D386" s="17" t="s">
        <v>630</v>
      </c>
      <c r="E386" s="17" t="s">
        <v>631</v>
      </c>
      <c r="F386" s="17" t="s">
        <v>75</v>
      </c>
      <c r="G386" s="17" t="s">
        <v>76</v>
      </c>
      <c r="H386" s="17">
        <v>16570</v>
      </c>
      <c r="I386" s="17">
        <v>16469</v>
      </c>
      <c r="J386" s="17">
        <v>101</v>
      </c>
      <c r="K386" s="17" t="s">
        <v>37</v>
      </c>
      <c r="L386" s="18">
        <v>30012.27</v>
      </c>
      <c r="M386" s="18">
        <v>2042.35</v>
      </c>
      <c r="N386" s="18">
        <v>7561.38</v>
      </c>
      <c r="O386" s="18">
        <v>39616</v>
      </c>
      <c r="P386" s="18">
        <v>910.04</v>
      </c>
      <c r="Q386" s="18">
        <v>327.51</v>
      </c>
      <c r="R386" s="18">
        <v>60.45</v>
      </c>
      <c r="S386" s="18">
        <v>1298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30922.31</v>
      </c>
      <c r="Z386" s="18">
        <v>7888.89</v>
      </c>
      <c r="AA386" s="18">
        <v>2102.8000000000002</v>
      </c>
      <c r="AB386" s="18">
        <v>40914</v>
      </c>
    </row>
    <row r="387" spans="1:28" s="15" customFormat="1" x14ac:dyDescent="0.25">
      <c r="A387" s="17">
        <v>7</v>
      </c>
      <c r="B387" s="17" t="s">
        <v>580</v>
      </c>
      <c r="C387" s="17" t="s">
        <v>571</v>
      </c>
      <c r="D387" s="17" t="s">
        <v>632</v>
      </c>
      <c r="E387" s="17" t="s">
        <v>633</v>
      </c>
      <c r="F387" s="17" t="s">
        <v>75</v>
      </c>
      <c r="G387" s="17" t="s">
        <v>76</v>
      </c>
      <c r="H387" s="17">
        <v>7228</v>
      </c>
      <c r="I387" s="17">
        <v>7082</v>
      </c>
      <c r="J387" s="17">
        <v>146</v>
      </c>
      <c r="K387" s="17" t="s">
        <v>37</v>
      </c>
      <c r="L387" s="18">
        <v>49152.36</v>
      </c>
      <c r="M387" s="18">
        <v>3754.1</v>
      </c>
      <c r="N387" s="18">
        <v>11362.54</v>
      </c>
      <c r="O387" s="18">
        <v>64269</v>
      </c>
      <c r="P387" s="18">
        <v>1216.99</v>
      </c>
      <c r="Q387" s="18">
        <v>539.63</v>
      </c>
      <c r="R387" s="18">
        <v>87.38</v>
      </c>
      <c r="S387" s="18">
        <v>1844</v>
      </c>
      <c r="T387" s="18">
        <v>420</v>
      </c>
      <c r="U387" s="18">
        <v>0</v>
      </c>
      <c r="V387" s="18">
        <v>0</v>
      </c>
      <c r="W387" s="18">
        <v>0</v>
      </c>
      <c r="X387" s="18"/>
      <c r="Y387" s="18">
        <v>50369.35</v>
      </c>
      <c r="Z387" s="18">
        <v>11902.17</v>
      </c>
      <c r="AA387" s="18">
        <v>3841.48</v>
      </c>
      <c r="AB387" s="18">
        <v>66113</v>
      </c>
    </row>
    <row r="388" spans="1:28" s="15" customFormat="1" x14ac:dyDescent="0.25">
      <c r="A388" s="17">
        <v>8</v>
      </c>
      <c r="B388" s="17" t="s">
        <v>585</v>
      </c>
      <c r="C388" s="17" t="s">
        <v>571</v>
      </c>
      <c r="D388" s="17" t="s">
        <v>634</v>
      </c>
      <c r="E388" s="17" t="s">
        <v>635</v>
      </c>
      <c r="F388" s="17" t="s">
        <v>75</v>
      </c>
      <c r="G388" s="17" t="s">
        <v>636</v>
      </c>
      <c r="H388" s="17">
        <v>2840</v>
      </c>
      <c r="I388" s="17">
        <v>2701</v>
      </c>
      <c r="J388" s="17">
        <v>139</v>
      </c>
      <c r="K388" s="17" t="s">
        <v>37</v>
      </c>
      <c r="L388" s="18">
        <v>58480.84</v>
      </c>
      <c r="M388" s="18">
        <v>4369.05</v>
      </c>
      <c r="N388" s="18">
        <v>15199.11</v>
      </c>
      <c r="O388" s="18">
        <v>78049</v>
      </c>
      <c r="P388" s="18">
        <v>1232.3900000000001</v>
      </c>
      <c r="Q388" s="18">
        <v>644.41999999999996</v>
      </c>
      <c r="R388" s="18">
        <v>83.19</v>
      </c>
      <c r="S388" s="18">
        <v>1960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59713.23</v>
      </c>
      <c r="Z388" s="18">
        <v>15843.53</v>
      </c>
      <c r="AA388" s="18">
        <v>4452.24</v>
      </c>
      <c r="AB388" s="18">
        <v>80009</v>
      </c>
    </row>
    <row r="389" spans="1:28" s="15" customFormat="1" x14ac:dyDescent="0.25">
      <c r="A389" s="17">
        <v>9</v>
      </c>
      <c r="B389" s="17" t="s">
        <v>572</v>
      </c>
      <c r="C389" s="17" t="s">
        <v>571</v>
      </c>
      <c r="D389" s="17" t="s">
        <v>637</v>
      </c>
      <c r="E389" s="17" t="s">
        <v>638</v>
      </c>
      <c r="F389" s="17" t="s">
        <v>75</v>
      </c>
      <c r="G389" s="17" t="s">
        <v>76</v>
      </c>
      <c r="H389" s="17">
        <v>11582</v>
      </c>
      <c r="I389" s="17">
        <v>11226</v>
      </c>
      <c r="J389" s="17">
        <v>356</v>
      </c>
      <c r="K389" s="17" t="s">
        <v>37</v>
      </c>
      <c r="L389" s="18">
        <v>53368.18</v>
      </c>
      <c r="M389" s="18">
        <v>4051.16</v>
      </c>
      <c r="N389" s="18">
        <v>16910.66</v>
      </c>
      <c r="O389" s="18">
        <v>74330</v>
      </c>
      <c r="P389" s="18">
        <v>2622.16</v>
      </c>
      <c r="Q389" s="18">
        <v>582.77</v>
      </c>
      <c r="R389" s="18">
        <v>213.07</v>
      </c>
      <c r="S389" s="18">
        <v>3418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55990.34</v>
      </c>
      <c r="Z389" s="18">
        <v>17493.43</v>
      </c>
      <c r="AA389" s="18">
        <v>4264.2299999999996</v>
      </c>
      <c r="AB389" s="18">
        <v>77748</v>
      </c>
    </row>
    <row r="390" spans="1:28" s="15" customFormat="1" x14ac:dyDescent="0.25">
      <c r="A390" s="17">
        <v>10</v>
      </c>
      <c r="B390" s="17" t="s">
        <v>570</v>
      </c>
      <c r="C390" s="17" t="s">
        <v>571</v>
      </c>
      <c r="D390" s="17" t="s">
        <v>639</v>
      </c>
      <c r="E390" s="17" t="s">
        <v>640</v>
      </c>
      <c r="F390" s="17" t="s">
        <v>75</v>
      </c>
      <c r="G390" s="17" t="s">
        <v>76</v>
      </c>
      <c r="H390" s="17">
        <v>1551</v>
      </c>
      <c r="I390" s="17">
        <v>1542</v>
      </c>
      <c r="J390" s="17">
        <v>9</v>
      </c>
      <c r="K390" s="17" t="s">
        <v>37</v>
      </c>
      <c r="L390" s="18">
        <v>16521.189999999999</v>
      </c>
      <c r="M390" s="18">
        <v>603.45000000000005</v>
      </c>
      <c r="N390" s="18">
        <v>4129.3599999999997</v>
      </c>
      <c r="O390" s="18">
        <v>21254</v>
      </c>
      <c r="P390" s="18">
        <v>343.31</v>
      </c>
      <c r="Q390" s="18">
        <v>175.3</v>
      </c>
      <c r="R390" s="18">
        <v>5.39</v>
      </c>
      <c r="S390" s="18">
        <v>524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16864.5</v>
      </c>
      <c r="Z390" s="18">
        <v>4304.66</v>
      </c>
      <c r="AA390" s="18">
        <v>608.84</v>
      </c>
      <c r="AB390" s="18">
        <v>21778</v>
      </c>
    </row>
    <row r="391" spans="1:28" s="15" customFormat="1" x14ac:dyDescent="0.25">
      <c r="A391" s="17">
        <v>11</v>
      </c>
      <c r="B391" s="17" t="s">
        <v>585</v>
      </c>
      <c r="C391" s="17" t="s">
        <v>571</v>
      </c>
      <c r="D391" s="17" t="s">
        <v>641</v>
      </c>
      <c r="E391" s="17" t="s">
        <v>642</v>
      </c>
      <c r="F391" s="17" t="s">
        <v>75</v>
      </c>
      <c r="G391" s="17" t="s">
        <v>643</v>
      </c>
      <c r="H391" s="17">
        <v>12651</v>
      </c>
      <c r="I391" s="17">
        <v>12585</v>
      </c>
      <c r="J391" s="17">
        <v>66</v>
      </c>
      <c r="K391" s="17" t="s">
        <v>37</v>
      </c>
      <c r="L391" s="18">
        <v>33908.75</v>
      </c>
      <c r="M391" s="18">
        <v>2415.06</v>
      </c>
      <c r="N391" s="18">
        <v>8558.19</v>
      </c>
      <c r="O391" s="18">
        <v>44882</v>
      </c>
      <c r="P391" s="18">
        <v>670.22</v>
      </c>
      <c r="Q391" s="18">
        <v>372.28</v>
      </c>
      <c r="R391" s="18">
        <v>39.5</v>
      </c>
      <c r="S391" s="18">
        <v>1082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34578.97</v>
      </c>
      <c r="Z391" s="18">
        <v>8930.4699999999993</v>
      </c>
      <c r="AA391" s="18">
        <v>2454.56</v>
      </c>
      <c r="AB391" s="18">
        <v>45964</v>
      </c>
    </row>
    <row r="392" spans="1:28" s="15" customFormat="1" x14ac:dyDescent="0.25">
      <c r="A392" s="17">
        <v>12</v>
      </c>
      <c r="B392" s="17" t="s">
        <v>605</v>
      </c>
      <c r="C392" s="17" t="s">
        <v>571</v>
      </c>
      <c r="D392" s="17" t="s">
        <v>644</v>
      </c>
      <c r="E392" s="17" t="s">
        <v>645</v>
      </c>
      <c r="F392" s="17" t="s">
        <v>75</v>
      </c>
      <c r="G392" s="17" t="s">
        <v>76</v>
      </c>
      <c r="H392" s="17">
        <v>3297</v>
      </c>
      <c r="I392" s="17">
        <v>3140</v>
      </c>
      <c r="J392" s="17">
        <v>157</v>
      </c>
      <c r="K392" s="17" t="s">
        <v>37</v>
      </c>
      <c r="L392" s="18">
        <v>44818.95</v>
      </c>
      <c r="M392" s="18">
        <v>3087.09</v>
      </c>
      <c r="N392" s="18">
        <v>10517.96</v>
      </c>
      <c r="O392" s="18">
        <v>58424</v>
      </c>
      <c r="P392" s="18">
        <v>1386.22</v>
      </c>
      <c r="Q392" s="18">
        <v>488.82</v>
      </c>
      <c r="R392" s="18">
        <v>93.96</v>
      </c>
      <c r="S392" s="18">
        <v>1969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46205.17</v>
      </c>
      <c r="Z392" s="18">
        <v>11006.78</v>
      </c>
      <c r="AA392" s="18">
        <v>3181.05</v>
      </c>
      <c r="AB392" s="18">
        <v>60393</v>
      </c>
    </row>
    <row r="393" spans="1:28" s="15" customFormat="1" x14ac:dyDescent="0.25">
      <c r="A393" s="17">
        <v>13</v>
      </c>
      <c r="B393" s="17" t="s">
        <v>570</v>
      </c>
      <c r="C393" s="17" t="s">
        <v>571</v>
      </c>
      <c r="D393" s="17" t="s">
        <v>646</v>
      </c>
      <c r="E393" s="17" t="s">
        <v>647</v>
      </c>
      <c r="F393" s="17" t="s">
        <v>75</v>
      </c>
      <c r="G393" s="17" t="s">
        <v>76</v>
      </c>
      <c r="H393" s="17">
        <v>16007</v>
      </c>
      <c r="I393" s="17">
        <v>15589</v>
      </c>
      <c r="J393" s="17">
        <v>418</v>
      </c>
      <c r="K393" s="17" t="s">
        <v>37</v>
      </c>
      <c r="L393" s="18">
        <v>67931.3</v>
      </c>
      <c r="M393" s="18">
        <v>5198.08</v>
      </c>
      <c r="N393" s="18">
        <v>11446.62</v>
      </c>
      <c r="O393" s="18">
        <v>84576</v>
      </c>
      <c r="P393" s="18">
        <v>3140.39</v>
      </c>
      <c r="Q393" s="18">
        <v>741.44</v>
      </c>
      <c r="R393" s="18">
        <v>250.17</v>
      </c>
      <c r="S393" s="18">
        <v>4132</v>
      </c>
      <c r="T393" s="18">
        <v>2220</v>
      </c>
      <c r="U393" s="18">
        <v>0</v>
      </c>
      <c r="V393" s="18">
        <v>0</v>
      </c>
      <c r="W393" s="18">
        <v>0</v>
      </c>
      <c r="X393" s="18"/>
      <c r="Y393" s="18">
        <v>71071.69</v>
      </c>
      <c r="Z393" s="18">
        <v>12188.06</v>
      </c>
      <c r="AA393" s="18">
        <v>5448.25</v>
      </c>
      <c r="AB393" s="18">
        <v>88708</v>
      </c>
    </row>
    <row r="394" spans="1:28" s="15" customFormat="1" x14ac:dyDescent="0.25">
      <c r="A394" s="17">
        <v>14</v>
      </c>
      <c r="B394" s="17" t="s">
        <v>585</v>
      </c>
      <c r="C394" s="17" t="s">
        <v>571</v>
      </c>
      <c r="D394" s="17" t="s">
        <v>648</v>
      </c>
      <c r="E394" s="17" t="s">
        <v>649</v>
      </c>
      <c r="F394" s="17" t="s">
        <v>75</v>
      </c>
      <c r="G394" s="17" t="s">
        <v>650</v>
      </c>
      <c r="H394" s="17">
        <v>0</v>
      </c>
      <c r="I394" s="17">
        <v>0</v>
      </c>
      <c r="J394" s="17">
        <v>360</v>
      </c>
      <c r="K394" s="17" t="s">
        <v>107</v>
      </c>
      <c r="L394" s="18">
        <v>55737.71</v>
      </c>
      <c r="M394" s="18">
        <v>4360.4399999999996</v>
      </c>
      <c r="N394" s="18">
        <v>2138.85</v>
      </c>
      <c r="O394" s="18">
        <v>62237</v>
      </c>
      <c r="P394" s="18">
        <v>2774.74</v>
      </c>
      <c r="Q394" s="18">
        <v>587.79999999999995</v>
      </c>
      <c r="R394" s="18">
        <v>215.46</v>
      </c>
      <c r="S394" s="18">
        <v>3578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58512.45</v>
      </c>
      <c r="Z394" s="18">
        <v>2726.65</v>
      </c>
      <c r="AA394" s="18">
        <v>4575.8999999999996</v>
      </c>
      <c r="AB394" s="18">
        <v>65815</v>
      </c>
    </row>
    <row r="395" spans="1:28" s="15" customFormat="1" x14ac:dyDescent="0.25">
      <c r="A395" s="17">
        <v>15</v>
      </c>
      <c r="B395" s="17" t="s">
        <v>575</v>
      </c>
      <c r="C395" s="17" t="s">
        <v>571</v>
      </c>
      <c r="D395" s="17" t="s">
        <v>651</v>
      </c>
      <c r="E395" s="17" t="s">
        <v>652</v>
      </c>
      <c r="F395" s="17" t="s">
        <v>75</v>
      </c>
      <c r="G395" s="17" t="s">
        <v>653</v>
      </c>
      <c r="H395" s="17">
        <v>0</v>
      </c>
      <c r="I395" s="17">
        <v>0</v>
      </c>
      <c r="J395" s="17">
        <v>360</v>
      </c>
      <c r="K395" s="17" t="s">
        <v>107</v>
      </c>
      <c r="L395" s="18">
        <v>108954.08</v>
      </c>
      <c r="M395" s="18">
        <v>1715.58</v>
      </c>
      <c r="N395" s="18">
        <v>9457.34</v>
      </c>
      <c r="O395" s="18">
        <v>120127</v>
      </c>
      <c r="P395" s="18">
        <v>2587.04</v>
      </c>
      <c r="Q395" s="18">
        <v>1130.5</v>
      </c>
      <c r="R395" s="18">
        <v>215.46</v>
      </c>
      <c r="S395" s="18">
        <v>3933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111541.12</v>
      </c>
      <c r="Z395" s="18">
        <v>10587.84</v>
      </c>
      <c r="AA395" s="18">
        <v>1931.04</v>
      </c>
      <c r="AB395" s="18">
        <v>124060</v>
      </c>
    </row>
    <row r="396" spans="1:28" s="15" customFormat="1" x14ac:dyDescent="0.25">
      <c r="A396" s="17">
        <v>16</v>
      </c>
      <c r="B396" s="17" t="s">
        <v>570</v>
      </c>
      <c r="C396" s="17" t="s">
        <v>571</v>
      </c>
      <c r="D396" s="17" t="s">
        <v>654</v>
      </c>
      <c r="E396" s="17" t="s">
        <v>655</v>
      </c>
      <c r="F396" s="17" t="s">
        <v>75</v>
      </c>
      <c r="G396" s="17" t="s">
        <v>656</v>
      </c>
      <c r="H396" s="17">
        <v>0</v>
      </c>
      <c r="I396" s="17">
        <v>0</v>
      </c>
      <c r="J396" s="17">
        <v>360</v>
      </c>
      <c r="K396" s="17" t="s">
        <v>107</v>
      </c>
      <c r="L396" s="18">
        <v>106626.49</v>
      </c>
      <c r="M396" s="18">
        <v>1715.58</v>
      </c>
      <c r="N396" s="18">
        <v>9339.93</v>
      </c>
      <c r="O396" s="18">
        <v>117682</v>
      </c>
      <c r="P396" s="18">
        <v>2587.08</v>
      </c>
      <c r="Q396" s="18">
        <v>1106.46</v>
      </c>
      <c r="R396" s="18">
        <v>215.46</v>
      </c>
      <c r="S396" s="18">
        <v>3909</v>
      </c>
      <c r="T396" s="18">
        <v>0</v>
      </c>
      <c r="U396" s="18">
        <v>0</v>
      </c>
      <c r="V396" s="18">
        <v>0</v>
      </c>
      <c r="W396" s="18">
        <v>0</v>
      </c>
      <c r="X396" s="18"/>
      <c r="Y396" s="18">
        <v>109213.57</v>
      </c>
      <c r="Z396" s="18">
        <v>10446.39</v>
      </c>
      <c r="AA396" s="18">
        <v>1931.04</v>
      </c>
      <c r="AB396" s="18">
        <v>121591</v>
      </c>
    </row>
    <row r="397" spans="1:28" s="15" customFormat="1" x14ac:dyDescent="0.25">
      <c r="A397" s="17">
        <v>17</v>
      </c>
      <c r="B397" s="17" t="s">
        <v>605</v>
      </c>
      <c r="C397" s="17" t="s">
        <v>571</v>
      </c>
      <c r="D397" s="17" t="s">
        <v>657</v>
      </c>
      <c r="E397" s="17" t="s">
        <v>658</v>
      </c>
      <c r="F397" s="17" t="s">
        <v>75</v>
      </c>
      <c r="G397" s="17" t="s">
        <v>659</v>
      </c>
      <c r="H397" s="17">
        <v>0</v>
      </c>
      <c r="I397" s="17">
        <v>0</v>
      </c>
      <c r="J397" s="17">
        <v>360</v>
      </c>
      <c r="K397" s="17" t="s">
        <v>107</v>
      </c>
      <c r="L397" s="18">
        <v>106747.3</v>
      </c>
      <c r="M397" s="18">
        <v>1715.58</v>
      </c>
      <c r="N397" s="18">
        <v>9338.1200000000008</v>
      </c>
      <c r="O397" s="18">
        <v>117801</v>
      </c>
      <c r="P397" s="18">
        <v>2587.84</v>
      </c>
      <c r="Q397" s="18">
        <v>1107.7</v>
      </c>
      <c r="R397" s="18">
        <v>215.46</v>
      </c>
      <c r="S397" s="18">
        <v>3911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109335.14</v>
      </c>
      <c r="Z397" s="18">
        <v>10445.82</v>
      </c>
      <c r="AA397" s="18">
        <v>1931.04</v>
      </c>
      <c r="AB397" s="18">
        <v>121712</v>
      </c>
    </row>
    <row r="398" spans="1:28" s="15" customFormat="1" x14ac:dyDescent="0.25">
      <c r="A398" s="17">
        <v>18</v>
      </c>
      <c r="B398" s="17" t="s">
        <v>580</v>
      </c>
      <c r="C398" s="17" t="s">
        <v>571</v>
      </c>
      <c r="D398" s="17" t="s">
        <v>660</v>
      </c>
      <c r="E398" s="17" t="s">
        <v>661</v>
      </c>
      <c r="F398" s="17" t="s">
        <v>75</v>
      </c>
      <c r="G398" s="17" t="s">
        <v>662</v>
      </c>
      <c r="H398" s="17">
        <v>0</v>
      </c>
      <c r="I398" s="17">
        <v>0</v>
      </c>
      <c r="J398" s="17">
        <v>360</v>
      </c>
      <c r="K398" s="17" t="s">
        <v>107</v>
      </c>
      <c r="L398" s="18">
        <v>127263.37</v>
      </c>
      <c r="M398" s="18">
        <v>2049.1799999999998</v>
      </c>
      <c r="N398" s="18">
        <v>14031.45</v>
      </c>
      <c r="O398" s="18">
        <v>143344</v>
      </c>
      <c r="P398" s="18">
        <v>2618.96</v>
      </c>
      <c r="Q398" s="18">
        <v>1320.58</v>
      </c>
      <c r="R398" s="18">
        <v>215.46</v>
      </c>
      <c r="S398" s="18">
        <v>4155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129882.33</v>
      </c>
      <c r="Z398" s="18">
        <v>15352.03</v>
      </c>
      <c r="AA398" s="18">
        <v>2264.64</v>
      </c>
      <c r="AB398" s="18">
        <v>147499</v>
      </c>
    </row>
    <row r="399" spans="1:28" s="12" customFormat="1" x14ac:dyDescent="0.25">
      <c r="A399" s="10"/>
      <c r="B399" s="10"/>
      <c r="C399" s="10" t="s">
        <v>71</v>
      </c>
      <c r="D399" s="10"/>
      <c r="E399" s="10"/>
      <c r="F399" s="10"/>
      <c r="G399" s="10"/>
      <c r="H399" s="10"/>
      <c r="I399" s="10"/>
      <c r="J399" s="11">
        <f>SUM(J381:J398)</f>
        <v>4100</v>
      </c>
      <c r="K399" s="10"/>
      <c r="L399" s="11">
        <f t="shared" ref="L399:AB399" si="55">SUM(L381:L398)</f>
        <v>1130436.0499999998</v>
      </c>
      <c r="M399" s="11">
        <f t="shared" si="55"/>
        <v>52082.290000000008</v>
      </c>
      <c r="N399" s="11">
        <f t="shared" si="55"/>
        <v>194191.66</v>
      </c>
      <c r="O399" s="11">
        <f t="shared" si="55"/>
        <v>1376710</v>
      </c>
      <c r="P399" s="11">
        <f t="shared" si="55"/>
        <v>32232.38</v>
      </c>
      <c r="Q399" s="11">
        <f t="shared" si="55"/>
        <v>12043.769999999999</v>
      </c>
      <c r="R399" s="11">
        <f t="shared" si="55"/>
        <v>2453.8500000000004</v>
      </c>
      <c r="S399" s="11">
        <f t="shared" si="55"/>
        <v>46730</v>
      </c>
      <c r="T399" s="11">
        <f t="shared" si="55"/>
        <v>3480</v>
      </c>
      <c r="U399" s="11">
        <f t="shared" si="55"/>
        <v>0</v>
      </c>
      <c r="V399" s="11">
        <f t="shared" si="55"/>
        <v>0</v>
      </c>
      <c r="W399" s="11">
        <f t="shared" si="55"/>
        <v>0</v>
      </c>
      <c r="X399" s="11">
        <f t="shared" si="55"/>
        <v>0</v>
      </c>
      <c r="Y399" s="11">
        <f t="shared" si="55"/>
        <v>1162668.43</v>
      </c>
      <c r="Z399" s="11">
        <f t="shared" si="55"/>
        <v>206235.42999999996</v>
      </c>
      <c r="AA399" s="11">
        <f t="shared" si="55"/>
        <v>54536.140000000007</v>
      </c>
      <c r="AB399" s="11">
        <f t="shared" si="55"/>
        <v>1423440</v>
      </c>
    </row>
    <row r="400" spans="1:28" s="12" customFormat="1" x14ac:dyDescent="0.25">
      <c r="A400" s="10"/>
      <c r="B400" s="10"/>
      <c r="C400" s="10" t="s">
        <v>119</v>
      </c>
      <c r="D400" s="10"/>
      <c r="E400" s="10"/>
      <c r="F400" s="10"/>
      <c r="G400" s="10"/>
      <c r="H400" s="10"/>
      <c r="I400" s="10"/>
      <c r="J400" s="11">
        <f>J399+J380</f>
        <v>29469</v>
      </c>
      <c r="K400" s="11"/>
      <c r="L400" s="11">
        <f t="shared" ref="L400:AB400" si="56">L399+L380</f>
        <v>4252434.84</v>
      </c>
      <c r="M400" s="11">
        <f t="shared" si="56"/>
        <v>122780.48000000001</v>
      </c>
      <c r="N400" s="11">
        <f t="shared" si="56"/>
        <v>457379.67999999993</v>
      </c>
      <c r="O400" s="11">
        <f t="shared" si="56"/>
        <v>4832595</v>
      </c>
      <c r="P400" s="11">
        <f t="shared" si="56"/>
        <v>176086.37</v>
      </c>
      <c r="Q400" s="11">
        <f t="shared" si="56"/>
        <v>44224.729999999996</v>
      </c>
      <c r="R400" s="11">
        <f t="shared" si="56"/>
        <v>13869.900000000001</v>
      </c>
      <c r="S400" s="11">
        <f t="shared" si="56"/>
        <v>234181</v>
      </c>
      <c r="T400" s="11">
        <f t="shared" si="56"/>
        <v>37260</v>
      </c>
      <c r="U400" s="11">
        <f t="shared" si="56"/>
        <v>0</v>
      </c>
      <c r="V400" s="11">
        <f t="shared" si="56"/>
        <v>0</v>
      </c>
      <c r="W400" s="11">
        <f t="shared" si="56"/>
        <v>0</v>
      </c>
      <c r="X400" s="11">
        <f t="shared" si="56"/>
        <v>0</v>
      </c>
      <c r="Y400" s="11">
        <f t="shared" si="56"/>
        <v>4428521.21</v>
      </c>
      <c r="Z400" s="11">
        <f t="shared" si="56"/>
        <v>501604.41000000003</v>
      </c>
      <c r="AA400" s="11">
        <f t="shared" si="56"/>
        <v>136650.38</v>
      </c>
      <c r="AB400" s="11">
        <f t="shared" si="56"/>
        <v>5066776</v>
      </c>
    </row>
    <row r="401" spans="1:31" ht="18" customHeight="1" x14ac:dyDescent="0.25"/>
    <row r="402" spans="1:31" ht="18" customHeight="1" x14ac:dyDescent="0.25"/>
    <row r="405" spans="1:31" ht="15.75" x14ac:dyDescent="0.25">
      <c r="E405" s="13" t="s">
        <v>120</v>
      </c>
      <c r="G405" s="14"/>
      <c r="H405" s="14"/>
      <c r="I405" s="14"/>
      <c r="J405" s="14"/>
      <c r="K405" s="14"/>
      <c r="L405" s="13" t="s">
        <v>122</v>
      </c>
      <c r="M405" s="13"/>
      <c r="O405" s="14"/>
      <c r="Q405" s="14"/>
      <c r="R405" s="13" t="s">
        <v>121</v>
      </c>
      <c r="T405" s="14"/>
      <c r="U405" s="14"/>
      <c r="W405" s="14"/>
      <c r="X405" s="14"/>
      <c r="Y405" s="13" t="s">
        <v>123</v>
      </c>
      <c r="Z405" s="14"/>
      <c r="AA405" s="14"/>
      <c r="AB405" s="14"/>
    </row>
    <row r="406" spans="1:31" ht="15.75" x14ac:dyDescent="0.25">
      <c r="E406" s="13" t="s">
        <v>124</v>
      </c>
      <c r="G406" s="14"/>
      <c r="H406" s="14"/>
      <c r="I406" s="14"/>
      <c r="J406" s="14"/>
      <c r="K406" s="14"/>
      <c r="L406" s="13" t="s">
        <v>124</v>
      </c>
      <c r="M406" s="13"/>
      <c r="O406" s="14"/>
      <c r="Q406" s="14"/>
      <c r="R406" s="13" t="s">
        <v>124</v>
      </c>
      <c r="T406" s="14"/>
      <c r="U406" s="14"/>
      <c r="W406" s="14"/>
      <c r="X406" s="14"/>
      <c r="Y406" s="13" t="s">
        <v>124</v>
      </c>
      <c r="Z406" s="14"/>
      <c r="AA406" s="14"/>
      <c r="AB406" s="14"/>
    </row>
    <row r="410" spans="1:31" ht="32.25" customHeight="1" x14ac:dyDescent="0.55000000000000004">
      <c r="A410" s="75" t="s">
        <v>0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1"/>
      <c r="AD410" s="1"/>
      <c r="AE410" s="1"/>
    </row>
    <row r="411" spans="1:31" ht="21.75" customHeight="1" x14ac:dyDescent="0.4">
      <c r="A411" s="76" t="s">
        <v>1704</v>
      </c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2"/>
      <c r="AD411" s="2"/>
      <c r="AE411" s="2"/>
    </row>
    <row r="412" spans="1:31" s="5" customFormat="1" ht="20.25" customHeight="1" x14ac:dyDescent="0.35">
      <c r="A412" s="3" t="s">
        <v>1</v>
      </c>
      <c r="B412" s="4"/>
      <c r="C412" s="3"/>
      <c r="D412" s="3"/>
      <c r="F412" s="3" t="s">
        <v>663</v>
      </c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s="7" customFormat="1" ht="90" x14ac:dyDescent="0.25">
      <c r="A413" s="6" t="s">
        <v>3</v>
      </c>
      <c r="B413" s="6" t="s">
        <v>4</v>
      </c>
      <c r="C413" s="6" t="s">
        <v>5</v>
      </c>
      <c r="D413" s="6" t="s">
        <v>6</v>
      </c>
      <c r="E413" s="6" t="s">
        <v>7</v>
      </c>
      <c r="F413" s="6" t="s">
        <v>8</v>
      </c>
      <c r="G413" s="6" t="s">
        <v>9</v>
      </c>
      <c r="H413" s="6" t="s">
        <v>10</v>
      </c>
      <c r="I413" s="6" t="s">
        <v>11</v>
      </c>
      <c r="J413" s="6" t="s">
        <v>12</v>
      </c>
      <c r="K413" s="6" t="s">
        <v>13</v>
      </c>
      <c r="L413" s="6" t="s">
        <v>14</v>
      </c>
      <c r="M413" s="6" t="s">
        <v>15</v>
      </c>
      <c r="N413" s="6" t="s">
        <v>16</v>
      </c>
      <c r="O413" s="6" t="s">
        <v>17</v>
      </c>
      <c r="P413" s="6" t="s">
        <v>18</v>
      </c>
      <c r="Q413" s="6" t="s">
        <v>19</v>
      </c>
      <c r="R413" s="6" t="s">
        <v>20</v>
      </c>
      <c r="S413" s="6" t="s">
        <v>21</v>
      </c>
      <c r="T413" s="6" t="s">
        <v>22</v>
      </c>
      <c r="U413" s="6" t="s">
        <v>23</v>
      </c>
      <c r="V413" s="6" t="s">
        <v>24</v>
      </c>
      <c r="W413" s="6" t="s">
        <v>25</v>
      </c>
      <c r="X413" s="6" t="s">
        <v>26</v>
      </c>
      <c r="Y413" s="6" t="s">
        <v>27</v>
      </c>
      <c r="Z413" s="6" t="s">
        <v>28</v>
      </c>
      <c r="AA413" s="6" t="s">
        <v>29</v>
      </c>
      <c r="AB413" s="6" t="s">
        <v>30</v>
      </c>
    </row>
    <row r="414" spans="1:31" s="15" customFormat="1" x14ac:dyDescent="0.25">
      <c r="A414" s="17">
        <v>1</v>
      </c>
      <c r="B414" s="17" t="s">
        <v>572</v>
      </c>
      <c r="C414" s="17" t="s">
        <v>571</v>
      </c>
      <c r="D414" s="17" t="s">
        <v>573</v>
      </c>
      <c r="E414" s="17" t="s">
        <v>574</v>
      </c>
      <c r="F414" s="17" t="s">
        <v>35</v>
      </c>
      <c r="G414" s="17" t="s">
        <v>41</v>
      </c>
      <c r="H414" s="17">
        <v>59150</v>
      </c>
      <c r="I414" s="17">
        <v>57718</v>
      </c>
      <c r="J414" s="17">
        <v>4296</v>
      </c>
      <c r="K414" s="17" t="s">
        <v>37</v>
      </c>
      <c r="L414" s="18">
        <v>384390.44</v>
      </c>
      <c r="M414" s="18">
        <v>24578.71</v>
      </c>
      <c r="N414" s="18">
        <v>14743.85</v>
      </c>
      <c r="O414" s="18">
        <v>423713</v>
      </c>
      <c r="P414" s="18">
        <v>23148.85</v>
      </c>
      <c r="Q414" s="18">
        <v>3967.95</v>
      </c>
      <c r="R414" s="18">
        <v>1933.2</v>
      </c>
      <c r="S414" s="18">
        <v>29050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407539.29</v>
      </c>
      <c r="Z414" s="18">
        <v>28546.66</v>
      </c>
      <c r="AA414" s="18">
        <v>16677.05</v>
      </c>
      <c r="AB414" s="18">
        <v>452763</v>
      </c>
    </row>
    <row r="415" spans="1:31" s="15" customFormat="1" x14ac:dyDescent="0.25">
      <c r="A415" s="17">
        <v>2</v>
      </c>
      <c r="B415" s="17" t="s">
        <v>570</v>
      </c>
      <c r="C415" s="17" t="s">
        <v>571</v>
      </c>
      <c r="D415" s="17" t="s">
        <v>576</v>
      </c>
      <c r="E415" s="17" t="s">
        <v>577</v>
      </c>
      <c r="F415" s="17" t="s">
        <v>35</v>
      </c>
      <c r="G415" s="17" t="s">
        <v>41</v>
      </c>
      <c r="H415" s="17">
        <v>77888</v>
      </c>
      <c r="I415" s="17">
        <v>77888</v>
      </c>
      <c r="J415" s="17">
        <v>0</v>
      </c>
      <c r="K415" s="17" t="s">
        <v>37</v>
      </c>
      <c r="L415" s="18">
        <v>74049.55</v>
      </c>
      <c r="M415" s="18">
        <v>14461.45</v>
      </c>
      <c r="N415" s="18">
        <v>0</v>
      </c>
      <c r="O415" s="18">
        <v>88511</v>
      </c>
      <c r="P415" s="18">
        <v>577.52</v>
      </c>
      <c r="Q415" s="18">
        <v>762.48</v>
      </c>
      <c r="R415" s="18">
        <v>0</v>
      </c>
      <c r="S415" s="18">
        <v>1340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74627.070000000007</v>
      </c>
      <c r="Z415" s="18">
        <v>15223.93</v>
      </c>
      <c r="AA415" s="18">
        <v>0</v>
      </c>
      <c r="AB415" s="18">
        <v>89851</v>
      </c>
    </row>
    <row r="416" spans="1:31" s="15" customFormat="1" x14ac:dyDescent="0.25">
      <c r="A416" s="17">
        <v>3</v>
      </c>
      <c r="B416" s="17" t="s">
        <v>575</v>
      </c>
      <c r="C416" s="17" t="s">
        <v>571</v>
      </c>
      <c r="D416" s="17" t="s">
        <v>578</v>
      </c>
      <c r="E416" s="17" t="s">
        <v>579</v>
      </c>
      <c r="F416" s="17" t="s">
        <v>35</v>
      </c>
      <c r="G416" s="17" t="s">
        <v>41</v>
      </c>
      <c r="H416" s="17">
        <v>51204</v>
      </c>
      <c r="I416" s="17">
        <v>50420</v>
      </c>
      <c r="J416" s="17">
        <v>2352</v>
      </c>
      <c r="K416" s="17" t="s">
        <v>37</v>
      </c>
      <c r="L416" s="18">
        <v>368662.66</v>
      </c>
      <c r="M416" s="18">
        <v>30094.77</v>
      </c>
      <c r="N416" s="18">
        <v>6604.57</v>
      </c>
      <c r="O416" s="18">
        <v>405362</v>
      </c>
      <c r="P416" s="18">
        <v>12784.35</v>
      </c>
      <c r="Q416" s="18">
        <v>3828.25</v>
      </c>
      <c r="R416" s="18">
        <v>1058.4000000000001</v>
      </c>
      <c r="S416" s="18">
        <v>17671</v>
      </c>
      <c r="T416" s="18">
        <v>0</v>
      </c>
      <c r="U416" s="18">
        <v>0</v>
      </c>
      <c r="V416" s="18">
        <v>0</v>
      </c>
      <c r="W416" s="18">
        <v>0</v>
      </c>
      <c r="X416" s="18"/>
      <c r="Y416" s="18">
        <v>381447.01</v>
      </c>
      <c r="Z416" s="18">
        <v>33923.019999999997</v>
      </c>
      <c r="AA416" s="18">
        <v>7662.97</v>
      </c>
      <c r="AB416" s="18">
        <v>423033</v>
      </c>
    </row>
    <row r="417" spans="1:28" s="15" customFormat="1" x14ac:dyDescent="0.25">
      <c r="A417" s="17">
        <v>4</v>
      </c>
      <c r="B417" s="17" t="s">
        <v>580</v>
      </c>
      <c r="C417" s="17" t="s">
        <v>571</v>
      </c>
      <c r="D417" s="17" t="s">
        <v>581</v>
      </c>
      <c r="E417" s="17" t="s">
        <v>582</v>
      </c>
      <c r="F417" s="17" t="s">
        <v>35</v>
      </c>
      <c r="G417" s="17" t="s">
        <v>41</v>
      </c>
      <c r="H417" s="17">
        <v>59720</v>
      </c>
      <c r="I417" s="17">
        <v>59720</v>
      </c>
      <c r="J417" s="17">
        <v>0</v>
      </c>
      <c r="K417" s="17" t="s">
        <v>37</v>
      </c>
      <c r="L417" s="18">
        <v>41630.14</v>
      </c>
      <c r="M417" s="18">
        <v>11854.2</v>
      </c>
      <c r="N417" s="18">
        <v>1686.66</v>
      </c>
      <c r="O417" s="18">
        <v>55171</v>
      </c>
      <c r="P417" s="18">
        <v>549.95000000000005</v>
      </c>
      <c r="Q417" s="18">
        <v>445.05</v>
      </c>
      <c r="R417" s="18">
        <v>0</v>
      </c>
      <c r="S417" s="18">
        <v>995</v>
      </c>
      <c r="T417" s="18">
        <v>0</v>
      </c>
      <c r="U417" s="18">
        <v>0</v>
      </c>
      <c r="V417" s="18">
        <v>0</v>
      </c>
      <c r="W417" s="18">
        <v>0</v>
      </c>
      <c r="X417" s="18"/>
      <c r="Y417" s="18">
        <v>42180.09</v>
      </c>
      <c r="Z417" s="18">
        <v>12299.25</v>
      </c>
      <c r="AA417" s="18">
        <v>1686.66</v>
      </c>
      <c r="AB417" s="18">
        <v>56166</v>
      </c>
    </row>
    <row r="418" spans="1:28" s="15" customFormat="1" x14ac:dyDescent="0.25">
      <c r="A418" s="17">
        <v>5</v>
      </c>
      <c r="B418" s="17" t="s">
        <v>580</v>
      </c>
      <c r="C418" s="17" t="s">
        <v>571</v>
      </c>
      <c r="D418" s="17" t="s">
        <v>583</v>
      </c>
      <c r="E418" s="17" t="s">
        <v>584</v>
      </c>
      <c r="F418" s="17" t="s">
        <v>35</v>
      </c>
      <c r="G418" s="17" t="s">
        <v>45</v>
      </c>
      <c r="H418" s="17">
        <v>70750</v>
      </c>
      <c r="I418" s="17">
        <v>70750</v>
      </c>
      <c r="J418" s="17">
        <v>0</v>
      </c>
      <c r="K418" s="17" t="s">
        <v>37</v>
      </c>
      <c r="L418" s="18">
        <v>32062.36</v>
      </c>
      <c r="M418" s="18">
        <v>7250.64</v>
      </c>
      <c r="N418" s="18">
        <v>0</v>
      </c>
      <c r="O418" s="18">
        <v>39313</v>
      </c>
      <c r="P418" s="18">
        <v>852.67</v>
      </c>
      <c r="Q418" s="18">
        <v>327.33</v>
      </c>
      <c r="R418" s="18">
        <v>0</v>
      </c>
      <c r="S418" s="18">
        <v>1180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32915.03</v>
      </c>
      <c r="Z418" s="18">
        <v>7577.97</v>
      </c>
      <c r="AA418" s="18">
        <v>0</v>
      </c>
      <c r="AB418" s="18">
        <v>40493</v>
      </c>
    </row>
    <row r="419" spans="1:28" s="15" customFormat="1" x14ac:dyDescent="0.25">
      <c r="A419" s="17">
        <v>6</v>
      </c>
      <c r="B419" s="17" t="s">
        <v>585</v>
      </c>
      <c r="C419" s="17" t="s">
        <v>571</v>
      </c>
      <c r="D419" s="17" t="s">
        <v>586</v>
      </c>
      <c r="E419" s="17" t="s">
        <v>587</v>
      </c>
      <c r="F419" s="17" t="s">
        <v>35</v>
      </c>
      <c r="G419" s="17" t="s">
        <v>41</v>
      </c>
      <c r="H419" s="17">
        <v>44175</v>
      </c>
      <c r="I419" s="17">
        <v>42426</v>
      </c>
      <c r="J419" s="17">
        <v>1749</v>
      </c>
      <c r="K419" s="17" t="s">
        <v>37</v>
      </c>
      <c r="L419" s="18">
        <v>26409.47</v>
      </c>
      <c r="M419" s="18">
        <v>1849.73</v>
      </c>
      <c r="N419" s="18">
        <v>1144.8</v>
      </c>
      <c r="O419" s="18">
        <v>29404</v>
      </c>
      <c r="P419" s="18">
        <v>9654.8799999999992</v>
      </c>
      <c r="Q419" s="18">
        <v>215.07</v>
      </c>
      <c r="R419" s="18">
        <v>787.05</v>
      </c>
      <c r="S419" s="18">
        <v>10657</v>
      </c>
      <c r="T419" s="18">
        <v>3010</v>
      </c>
      <c r="U419" s="18">
        <v>0</v>
      </c>
      <c r="V419" s="18">
        <v>0</v>
      </c>
      <c r="W419" s="18">
        <v>0</v>
      </c>
      <c r="X419" s="18"/>
      <c r="Y419" s="18">
        <v>36064.35</v>
      </c>
      <c r="Z419" s="18">
        <v>2064.8000000000002</v>
      </c>
      <c r="AA419" s="18">
        <v>1931.85</v>
      </c>
      <c r="AB419" s="18">
        <v>40061</v>
      </c>
    </row>
    <row r="420" spans="1:28" s="15" customFormat="1" x14ac:dyDescent="0.25">
      <c r="A420" s="17">
        <v>7</v>
      </c>
      <c r="B420" s="17" t="s">
        <v>317</v>
      </c>
      <c r="C420" s="17" t="s">
        <v>571</v>
      </c>
      <c r="D420" s="17" t="s">
        <v>588</v>
      </c>
      <c r="E420" s="17" t="s">
        <v>589</v>
      </c>
      <c r="F420" s="17" t="s">
        <v>35</v>
      </c>
      <c r="G420" s="17" t="s">
        <v>590</v>
      </c>
      <c r="H420" s="17">
        <v>25760</v>
      </c>
      <c r="I420" s="17">
        <v>24533</v>
      </c>
      <c r="J420" s="17">
        <v>1227</v>
      </c>
      <c r="K420" s="17" t="s">
        <v>37</v>
      </c>
      <c r="L420" s="18">
        <v>233357.99</v>
      </c>
      <c r="M420" s="18">
        <v>18543.080000000002</v>
      </c>
      <c r="N420" s="18">
        <v>5135.93</v>
      </c>
      <c r="O420" s="18">
        <v>257037</v>
      </c>
      <c r="P420" s="18">
        <v>6808.52</v>
      </c>
      <c r="Q420" s="18">
        <v>2431.33</v>
      </c>
      <c r="R420" s="18">
        <v>552.15</v>
      </c>
      <c r="S420" s="18">
        <v>9792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240166.51</v>
      </c>
      <c r="Z420" s="18">
        <v>20974.41</v>
      </c>
      <c r="AA420" s="18">
        <v>5688.08</v>
      </c>
      <c r="AB420" s="18">
        <v>266829</v>
      </c>
    </row>
    <row r="421" spans="1:28" s="15" customFormat="1" x14ac:dyDescent="0.25">
      <c r="A421" s="17">
        <v>8</v>
      </c>
      <c r="B421" s="17" t="s">
        <v>570</v>
      </c>
      <c r="C421" s="17" t="s">
        <v>571</v>
      </c>
      <c r="D421" s="17" t="s">
        <v>591</v>
      </c>
      <c r="E421" s="17" t="s">
        <v>592</v>
      </c>
      <c r="F421" s="17" t="s">
        <v>35</v>
      </c>
      <c r="G421" s="17" t="s">
        <v>41</v>
      </c>
      <c r="H421" s="17">
        <v>66921</v>
      </c>
      <c r="I421" s="17">
        <v>65451</v>
      </c>
      <c r="J421" s="17">
        <v>4410</v>
      </c>
      <c r="K421" s="17" t="s">
        <v>37</v>
      </c>
      <c r="L421" s="18">
        <v>456357.89</v>
      </c>
      <c r="M421" s="18">
        <v>36504.79</v>
      </c>
      <c r="N421" s="18">
        <v>8813.32</v>
      </c>
      <c r="O421" s="18">
        <v>501676</v>
      </c>
      <c r="P421" s="18">
        <v>23768.27</v>
      </c>
      <c r="Q421" s="18">
        <v>4741.2299999999996</v>
      </c>
      <c r="R421" s="18">
        <v>1984.5</v>
      </c>
      <c r="S421" s="18">
        <v>30494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480126.16</v>
      </c>
      <c r="Z421" s="18">
        <v>41246.019999999997</v>
      </c>
      <c r="AA421" s="18">
        <v>10797.82</v>
      </c>
      <c r="AB421" s="18">
        <v>532170</v>
      </c>
    </row>
    <row r="422" spans="1:28" s="15" customFormat="1" x14ac:dyDescent="0.25">
      <c r="A422" s="17">
        <v>9</v>
      </c>
      <c r="B422" s="17" t="s">
        <v>580</v>
      </c>
      <c r="C422" s="17" t="s">
        <v>571</v>
      </c>
      <c r="D422" s="17" t="s">
        <v>593</v>
      </c>
      <c r="E422" s="17" t="s">
        <v>594</v>
      </c>
      <c r="F422" s="17" t="s">
        <v>35</v>
      </c>
      <c r="G422" s="17" t="s">
        <v>590</v>
      </c>
      <c r="H422" s="17">
        <v>63839</v>
      </c>
      <c r="I422" s="17">
        <v>63839</v>
      </c>
      <c r="J422" s="17">
        <v>3265</v>
      </c>
      <c r="K422" s="17" t="s">
        <v>848</v>
      </c>
      <c r="L422" s="18">
        <v>335331.13</v>
      </c>
      <c r="M422" s="18">
        <v>23394.03</v>
      </c>
      <c r="N422" s="18">
        <v>11001.84</v>
      </c>
      <c r="O422" s="18">
        <v>369727</v>
      </c>
      <c r="P422" s="18">
        <v>17495.47</v>
      </c>
      <c r="Q422" s="18">
        <v>3490.28</v>
      </c>
      <c r="R422" s="18">
        <v>1469.25</v>
      </c>
      <c r="S422" s="18">
        <v>22455</v>
      </c>
      <c r="T422" s="18">
        <v>6980</v>
      </c>
      <c r="U422" s="18">
        <v>0</v>
      </c>
      <c r="V422" s="18">
        <v>0</v>
      </c>
      <c r="W422" s="18">
        <v>0</v>
      </c>
      <c r="X422" s="18"/>
      <c r="Y422" s="18">
        <v>352826.6</v>
      </c>
      <c r="Z422" s="18">
        <v>26884.31</v>
      </c>
      <c r="AA422" s="18">
        <v>12471.09</v>
      </c>
      <c r="AB422" s="18">
        <v>392182</v>
      </c>
    </row>
    <row r="423" spans="1:28" s="15" customFormat="1" x14ac:dyDescent="0.25">
      <c r="A423" s="17">
        <v>10</v>
      </c>
      <c r="B423" s="17" t="s">
        <v>585</v>
      </c>
      <c r="C423" s="17" t="s">
        <v>571</v>
      </c>
      <c r="D423" s="17" t="s">
        <v>595</v>
      </c>
      <c r="E423" s="17" t="s">
        <v>596</v>
      </c>
      <c r="F423" s="17" t="s">
        <v>35</v>
      </c>
      <c r="G423" s="17" t="s">
        <v>45</v>
      </c>
      <c r="H423" s="17">
        <v>69743</v>
      </c>
      <c r="I423" s="17">
        <v>69740</v>
      </c>
      <c r="J423" s="17">
        <v>6</v>
      </c>
      <c r="K423" s="17" t="s">
        <v>37</v>
      </c>
      <c r="L423" s="18">
        <v>207272.64</v>
      </c>
      <c r="M423" s="18">
        <v>18036.55</v>
      </c>
      <c r="N423" s="18">
        <v>1341.81</v>
      </c>
      <c r="O423" s="18">
        <v>226651</v>
      </c>
      <c r="P423" s="18">
        <v>884.07</v>
      </c>
      <c r="Q423" s="18">
        <v>2147.23</v>
      </c>
      <c r="R423" s="18">
        <v>2.7</v>
      </c>
      <c r="S423" s="18">
        <v>3034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208156.71</v>
      </c>
      <c r="Z423" s="18">
        <v>20183.78</v>
      </c>
      <c r="AA423" s="18">
        <v>1344.51</v>
      </c>
      <c r="AB423" s="18">
        <v>229685</v>
      </c>
    </row>
    <row r="424" spans="1:28" s="15" customFormat="1" x14ac:dyDescent="0.25">
      <c r="A424" s="17">
        <v>11</v>
      </c>
      <c r="B424" s="17" t="s">
        <v>585</v>
      </c>
      <c r="C424" s="17" t="s">
        <v>571</v>
      </c>
      <c r="D424" s="17" t="s">
        <v>597</v>
      </c>
      <c r="E424" s="17" t="s">
        <v>598</v>
      </c>
      <c r="F424" s="17" t="s">
        <v>35</v>
      </c>
      <c r="G424" s="17" t="s">
        <v>215</v>
      </c>
      <c r="H424" s="17">
        <v>1559</v>
      </c>
      <c r="I424" s="17">
        <v>1494</v>
      </c>
      <c r="J424" s="17">
        <v>65</v>
      </c>
      <c r="K424" s="17" t="s">
        <v>37</v>
      </c>
      <c r="L424" s="18">
        <v>60281.09</v>
      </c>
      <c r="M424" s="18">
        <v>15551.79</v>
      </c>
      <c r="N424" s="18">
        <v>2116.12</v>
      </c>
      <c r="O424" s="18">
        <v>77949</v>
      </c>
      <c r="P424" s="18">
        <v>914.7</v>
      </c>
      <c r="Q424" s="18">
        <v>639.04999999999995</v>
      </c>
      <c r="R424" s="18">
        <v>29.25</v>
      </c>
      <c r="S424" s="18">
        <v>1583</v>
      </c>
      <c r="T424" s="18">
        <v>0</v>
      </c>
      <c r="U424" s="18">
        <v>0</v>
      </c>
      <c r="V424" s="18">
        <v>0</v>
      </c>
      <c r="W424" s="18">
        <v>0</v>
      </c>
      <c r="X424" s="18"/>
      <c r="Y424" s="18">
        <v>61195.79</v>
      </c>
      <c r="Z424" s="18">
        <v>16190.84</v>
      </c>
      <c r="AA424" s="18">
        <v>2145.37</v>
      </c>
      <c r="AB424" s="18">
        <v>79532</v>
      </c>
    </row>
    <row r="425" spans="1:28" s="15" customFormat="1" x14ac:dyDescent="0.25">
      <c r="A425" s="17">
        <v>12</v>
      </c>
      <c r="B425" s="17" t="s">
        <v>570</v>
      </c>
      <c r="C425" s="17" t="s">
        <v>571</v>
      </c>
      <c r="D425" s="17" t="s">
        <v>599</v>
      </c>
      <c r="E425" s="17" t="s">
        <v>600</v>
      </c>
      <c r="F425" s="17" t="s">
        <v>35</v>
      </c>
      <c r="G425" s="17" t="s">
        <v>218</v>
      </c>
      <c r="H425" s="17">
        <v>21222</v>
      </c>
      <c r="I425" s="17">
        <v>20531</v>
      </c>
      <c r="J425" s="17">
        <v>2073</v>
      </c>
      <c r="K425" s="17" t="s">
        <v>37</v>
      </c>
      <c r="L425" s="18">
        <v>252752.96</v>
      </c>
      <c r="M425" s="18">
        <v>18515.990000000002</v>
      </c>
      <c r="N425" s="18">
        <v>7301.05</v>
      </c>
      <c r="O425" s="18">
        <v>278570</v>
      </c>
      <c r="P425" s="18">
        <v>11336.86</v>
      </c>
      <c r="Q425" s="18">
        <v>2636.29</v>
      </c>
      <c r="R425" s="18">
        <v>932.85</v>
      </c>
      <c r="S425" s="18">
        <v>14906</v>
      </c>
      <c r="T425" s="18">
        <v>710</v>
      </c>
      <c r="U425" s="18">
        <v>0</v>
      </c>
      <c r="V425" s="18">
        <v>0</v>
      </c>
      <c r="W425" s="18">
        <v>0</v>
      </c>
      <c r="X425" s="18"/>
      <c r="Y425" s="18">
        <v>264089.82</v>
      </c>
      <c r="Z425" s="18">
        <v>21152.28</v>
      </c>
      <c r="AA425" s="18">
        <v>8233.9</v>
      </c>
      <c r="AB425" s="18">
        <v>293476</v>
      </c>
    </row>
    <row r="426" spans="1:28" s="15" customFormat="1" x14ac:dyDescent="0.25">
      <c r="A426" s="17">
        <v>13</v>
      </c>
      <c r="B426" s="17" t="s">
        <v>570</v>
      </c>
      <c r="C426" s="17" t="s">
        <v>571</v>
      </c>
      <c r="D426" s="17" t="s">
        <v>601</v>
      </c>
      <c r="E426" s="17" t="s">
        <v>602</v>
      </c>
      <c r="F426" s="17" t="s">
        <v>35</v>
      </c>
      <c r="G426" s="17" t="s">
        <v>114</v>
      </c>
      <c r="H426" s="17">
        <v>732</v>
      </c>
      <c r="I426" s="17">
        <v>729</v>
      </c>
      <c r="J426" s="17">
        <v>3</v>
      </c>
      <c r="K426" s="17" t="s">
        <v>37</v>
      </c>
      <c r="L426" s="18">
        <v>9577.14</v>
      </c>
      <c r="M426" s="18">
        <v>828.45</v>
      </c>
      <c r="N426" s="18">
        <v>75.41</v>
      </c>
      <c r="O426" s="18">
        <v>10481</v>
      </c>
      <c r="P426" s="18">
        <v>675.12</v>
      </c>
      <c r="Q426" s="18">
        <v>96.53</v>
      </c>
      <c r="R426" s="18">
        <v>1.35</v>
      </c>
      <c r="S426" s="18">
        <v>773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10252.26</v>
      </c>
      <c r="Z426" s="18">
        <v>924.98</v>
      </c>
      <c r="AA426" s="18">
        <v>76.760000000000005</v>
      </c>
      <c r="AB426" s="18">
        <v>11254</v>
      </c>
    </row>
    <row r="427" spans="1:28" s="15" customFormat="1" x14ac:dyDescent="0.25">
      <c r="A427" s="17">
        <v>14</v>
      </c>
      <c r="B427" s="17" t="s">
        <v>585</v>
      </c>
      <c r="C427" s="17" t="s">
        <v>571</v>
      </c>
      <c r="D427" s="17" t="s">
        <v>603</v>
      </c>
      <c r="E427" s="17" t="s">
        <v>604</v>
      </c>
      <c r="F427" s="17" t="s">
        <v>35</v>
      </c>
      <c r="G427" s="17" t="s">
        <v>264</v>
      </c>
      <c r="H427" s="17">
        <v>79221</v>
      </c>
      <c r="I427" s="17">
        <v>77611</v>
      </c>
      <c r="J427" s="17">
        <v>1610</v>
      </c>
      <c r="K427" s="17" t="s">
        <v>37</v>
      </c>
      <c r="L427" s="18">
        <v>300123.86</v>
      </c>
      <c r="M427" s="18">
        <v>21458.51</v>
      </c>
      <c r="N427" s="18">
        <v>8915.6299999999992</v>
      </c>
      <c r="O427" s="18">
        <v>330498</v>
      </c>
      <c r="P427" s="18">
        <v>9181.15</v>
      </c>
      <c r="Q427" s="18">
        <v>3110.35</v>
      </c>
      <c r="R427" s="18">
        <v>724.5</v>
      </c>
      <c r="S427" s="18">
        <v>13016</v>
      </c>
      <c r="T427" s="18">
        <v>1780</v>
      </c>
      <c r="U427" s="18">
        <v>0</v>
      </c>
      <c r="V427" s="18">
        <v>0</v>
      </c>
      <c r="W427" s="18">
        <v>0</v>
      </c>
      <c r="X427" s="18"/>
      <c r="Y427" s="18">
        <v>309305.01</v>
      </c>
      <c r="Z427" s="18">
        <v>24568.86</v>
      </c>
      <c r="AA427" s="18">
        <v>9640.1299999999992</v>
      </c>
      <c r="AB427" s="18">
        <v>343514</v>
      </c>
    </row>
    <row r="428" spans="1:28" s="15" customFormat="1" x14ac:dyDescent="0.25">
      <c r="A428" s="17">
        <v>15</v>
      </c>
      <c r="B428" s="17" t="s">
        <v>605</v>
      </c>
      <c r="C428" s="17" t="s">
        <v>571</v>
      </c>
      <c r="D428" s="17" t="s">
        <v>606</v>
      </c>
      <c r="E428" s="17" t="s">
        <v>607</v>
      </c>
      <c r="F428" s="17" t="s">
        <v>35</v>
      </c>
      <c r="G428" s="17" t="s">
        <v>264</v>
      </c>
      <c r="H428" s="17">
        <v>24663</v>
      </c>
      <c r="I428" s="17">
        <v>23913</v>
      </c>
      <c r="J428" s="17">
        <v>750</v>
      </c>
      <c r="K428" s="17" t="s">
        <v>37</v>
      </c>
      <c r="L428" s="18">
        <v>143133.51999999999</v>
      </c>
      <c r="M428" s="18">
        <v>19996.95</v>
      </c>
      <c r="N428" s="18">
        <v>2848.53</v>
      </c>
      <c r="O428" s="18">
        <v>165979</v>
      </c>
      <c r="P428" s="18">
        <v>4717.84</v>
      </c>
      <c r="Q428" s="18">
        <v>1485.66</v>
      </c>
      <c r="R428" s="18">
        <v>337.5</v>
      </c>
      <c r="S428" s="18">
        <v>6541</v>
      </c>
      <c r="T428" s="18">
        <v>2690</v>
      </c>
      <c r="U428" s="18">
        <v>0</v>
      </c>
      <c r="V428" s="18">
        <v>0</v>
      </c>
      <c r="W428" s="18">
        <v>0</v>
      </c>
      <c r="X428" s="18"/>
      <c r="Y428" s="18">
        <v>147851.35999999999</v>
      </c>
      <c r="Z428" s="18">
        <v>21482.61</v>
      </c>
      <c r="AA428" s="18">
        <v>3186.03</v>
      </c>
      <c r="AB428" s="18">
        <v>172520</v>
      </c>
    </row>
    <row r="429" spans="1:28" s="15" customFormat="1" x14ac:dyDescent="0.25">
      <c r="A429" s="17">
        <v>16</v>
      </c>
      <c r="B429" s="17" t="s">
        <v>570</v>
      </c>
      <c r="C429" s="17" t="s">
        <v>571</v>
      </c>
      <c r="D429" s="17" t="s">
        <v>608</v>
      </c>
      <c r="E429" s="17" t="s">
        <v>609</v>
      </c>
      <c r="F429" s="17" t="s">
        <v>35</v>
      </c>
      <c r="G429" s="17" t="s">
        <v>610</v>
      </c>
      <c r="H429" s="17">
        <v>500</v>
      </c>
      <c r="I429" s="17">
        <v>500</v>
      </c>
      <c r="J429" s="17">
        <v>0</v>
      </c>
      <c r="K429" s="17" t="s">
        <v>37</v>
      </c>
      <c r="L429" s="18">
        <v>33410.36</v>
      </c>
      <c r="M429" s="18">
        <v>7786.7</v>
      </c>
      <c r="N429" s="18">
        <v>198.94</v>
      </c>
      <c r="O429" s="18">
        <v>41396</v>
      </c>
      <c r="P429" s="18">
        <v>852.68</v>
      </c>
      <c r="Q429" s="18">
        <v>343.32</v>
      </c>
      <c r="R429" s="18">
        <v>0</v>
      </c>
      <c r="S429" s="18">
        <v>1196</v>
      </c>
      <c r="T429" s="18">
        <v>120</v>
      </c>
      <c r="U429" s="18">
        <v>0</v>
      </c>
      <c r="V429" s="18">
        <v>0</v>
      </c>
      <c r="W429" s="18">
        <v>0</v>
      </c>
      <c r="X429" s="18"/>
      <c r="Y429" s="18">
        <v>34263.040000000001</v>
      </c>
      <c r="Z429" s="18">
        <v>8130.02</v>
      </c>
      <c r="AA429" s="18">
        <v>198.94</v>
      </c>
      <c r="AB429" s="18">
        <v>42592</v>
      </c>
    </row>
    <row r="430" spans="1:28" s="15" customFormat="1" x14ac:dyDescent="0.25">
      <c r="A430" s="17">
        <v>17</v>
      </c>
      <c r="B430" s="17" t="s">
        <v>613</v>
      </c>
      <c r="C430" s="17" t="s">
        <v>571</v>
      </c>
      <c r="D430" s="17" t="s">
        <v>614</v>
      </c>
      <c r="E430" s="17" t="s">
        <v>615</v>
      </c>
      <c r="F430" s="17" t="s">
        <v>35</v>
      </c>
      <c r="G430" s="17" t="s">
        <v>616</v>
      </c>
      <c r="H430" s="17">
        <v>239</v>
      </c>
      <c r="I430" s="17">
        <v>239</v>
      </c>
      <c r="J430" s="17">
        <v>0</v>
      </c>
      <c r="K430" s="17" t="s">
        <v>37</v>
      </c>
      <c r="L430" s="18">
        <v>9442.35</v>
      </c>
      <c r="M430" s="18">
        <v>1006.93</v>
      </c>
      <c r="N430" s="18">
        <v>100.72</v>
      </c>
      <c r="O430" s="18">
        <v>10550</v>
      </c>
      <c r="P430" s="18">
        <v>439.97</v>
      </c>
      <c r="Q430" s="18">
        <v>97.03</v>
      </c>
      <c r="R430" s="18">
        <v>0</v>
      </c>
      <c r="S430" s="18">
        <v>537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9882.32</v>
      </c>
      <c r="Z430" s="18">
        <v>1103.96</v>
      </c>
      <c r="AA430" s="18">
        <v>100.72</v>
      </c>
      <c r="AB430" s="18">
        <v>11087</v>
      </c>
    </row>
    <row r="431" spans="1:28" s="15" customFormat="1" x14ac:dyDescent="0.25">
      <c r="A431" s="17">
        <v>18</v>
      </c>
      <c r="B431" s="17" t="s">
        <v>617</v>
      </c>
      <c r="C431" s="17" t="s">
        <v>571</v>
      </c>
      <c r="D431" s="17" t="s">
        <v>618</v>
      </c>
      <c r="E431" s="17" t="s">
        <v>619</v>
      </c>
      <c r="F431" s="17" t="s">
        <v>35</v>
      </c>
      <c r="G431" s="17" t="s">
        <v>616</v>
      </c>
      <c r="H431" s="17">
        <v>32936</v>
      </c>
      <c r="I431" s="17">
        <v>30296</v>
      </c>
      <c r="J431" s="17">
        <v>2640</v>
      </c>
      <c r="K431" s="17" t="s">
        <v>37</v>
      </c>
      <c r="L431" s="18">
        <v>297607.23</v>
      </c>
      <c r="M431" s="18">
        <v>23655.71</v>
      </c>
      <c r="N431" s="18">
        <v>10085.06</v>
      </c>
      <c r="O431" s="18">
        <v>331348</v>
      </c>
      <c r="P431" s="18">
        <v>14526.35</v>
      </c>
      <c r="Q431" s="18">
        <v>3106.65</v>
      </c>
      <c r="R431" s="18">
        <v>1188</v>
      </c>
      <c r="S431" s="18">
        <v>18821</v>
      </c>
      <c r="T431" s="18">
        <v>18490</v>
      </c>
      <c r="U431" s="18">
        <v>0</v>
      </c>
      <c r="V431" s="18">
        <v>0</v>
      </c>
      <c r="W431" s="18">
        <v>0</v>
      </c>
      <c r="X431" s="18"/>
      <c r="Y431" s="18">
        <v>312133.58</v>
      </c>
      <c r="Z431" s="18">
        <v>26762.36</v>
      </c>
      <c r="AA431" s="18">
        <v>11273.06</v>
      </c>
      <c r="AB431" s="18">
        <v>350169</v>
      </c>
    </row>
    <row r="432" spans="1:28" s="22" customFormat="1" x14ac:dyDescent="0.25">
      <c r="A432" s="19"/>
      <c r="B432" s="19"/>
      <c r="C432" s="10" t="s">
        <v>71</v>
      </c>
      <c r="D432" s="19"/>
      <c r="E432" s="19"/>
      <c r="F432" s="19"/>
      <c r="G432" s="19"/>
      <c r="H432" s="19"/>
      <c r="I432" s="19"/>
      <c r="J432" s="19">
        <f>SUM(J414:J431)</f>
        <v>24446</v>
      </c>
      <c r="K432" s="19"/>
      <c r="L432" s="19">
        <f t="shared" ref="L432:AB432" si="57">SUM(L414:L431)</f>
        <v>3265852.78</v>
      </c>
      <c r="M432" s="19">
        <f t="shared" si="57"/>
        <v>295368.98000000004</v>
      </c>
      <c r="N432" s="19">
        <f t="shared" si="57"/>
        <v>82114.240000000005</v>
      </c>
      <c r="O432" s="19">
        <f t="shared" si="57"/>
        <v>3643336</v>
      </c>
      <c r="P432" s="19">
        <f t="shared" si="57"/>
        <v>139169.21999999997</v>
      </c>
      <c r="Q432" s="19">
        <f t="shared" si="57"/>
        <v>33871.079999999994</v>
      </c>
      <c r="R432" s="19">
        <f t="shared" si="57"/>
        <v>11000.7</v>
      </c>
      <c r="S432" s="19">
        <f t="shared" si="57"/>
        <v>184041</v>
      </c>
      <c r="T432" s="19">
        <f t="shared" si="57"/>
        <v>33780</v>
      </c>
      <c r="U432" s="19">
        <f t="shared" si="57"/>
        <v>0</v>
      </c>
      <c r="V432" s="19">
        <f t="shared" si="57"/>
        <v>0</v>
      </c>
      <c r="W432" s="19">
        <f t="shared" si="57"/>
        <v>0</v>
      </c>
      <c r="X432" s="19">
        <f t="shared" si="57"/>
        <v>0</v>
      </c>
      <c r="Y432" s="19">
        <f t="shared" si="57"/>
        <v>3405021.9999999991</v>
      </c>
      <c r="Z432" s="19">
        <f t="shared" si="57"/>
        <v>329240.06</v>
      </c>
      <c r="AA432" s="19">
        <f t="shared" si="57"/>
        <v>93114.94</v>
      </c>
      <c r="AB432" s="19">
        <f t="shared" si="57"/>
        <v>3827377</v>
      </c>
    </row>
    <row r="433" spans="1:28" s="15" customFormat="1" x14ac:dyDescent="0.25">
      <c r="A433" s="17">
        <v>1</v>
      </c>
      <c r="B433" s="17" t="s">
        <v>585</v>
      </c>
      <c r="C433" s="17" t="s">
        <v>571</v>
      </c>
      <c r="D433" s="17" t="s">
        <v>620</v>
      </c>
      <c r="E433" s="17" t="s">
        <v>621</v>
      </c>
      <c r="F433" s="17" t="s">
        <v>75</v>
      </c>
      <c r="G433" s="17" t="s">
        <v>76</v>
      </c>
      <c r="H433" s="17">
        <v>12176</v>
      </c>
      <c r="I433" s="17">
        <v>12045</v>
      </c>
      <c r="J433" s="17">
        <v>131</v>
      </c>
      <c r="K433" s="17" t="s">
        <v>37</v>
      </c>
      <c r="L433" s="18">
        <v>60127.51</v>
      </c>
      <c r="M433" s="18">
        <v>12787.81</v>
      </c>
      <c r="N433" s="18">
        <v>4550.68</v>
      </c>
      <c r="O433" s="18">
        <v>77466</v>
      </c>
      <c r="P433" s="18">
        <v>1146.29</v>
      </c>
      <c r="Q433" s="18">
        <v>661.31</v>
      </c>
      <c r="R433" s="18">
        <v>78.400000000000006</v>
      </c>
      <c r="S433" s="18">
        <v>1886</v>
      </c>
      <c r="T433" s="18">
        <v>750</v>
      </c>
      <c r="U433" s="18">
        <v>0</v>
      </c>
      <c r="V433" s="18">
        <v>0</v>
      </c>
      <c r="W433" s="18">
        <v>0</v>
      </c>
      <c r="X433" s="18"/>
      <c r="Y433" s="18">
        <v>61273.8</v>
      </c>
      <c r="Z433" s="18">
        <v>13449.12</v>
      </c>
      <c r="AA433" s="18">
        <v>4629.08</v>
      </c>
      <c r="AB433" s="18">
        <v>79352</v>
      </c>
    </row>
    <row r="434" spans="1:28" s="15" customFormat="1" x14ac:dyDescent="0.25">
      <c r="A434" s="17">
        <v>2</v>
      </c>
      <c r="B434" s="17" t="s">
        <v>585</v>
      </c>
      <c r="C434" s="17" t="s">
        <v>571</v>
      </c>
      <c r="D434" s="17" t="s">
        <v>622</v>
      </c>
      <c r="E434" s="17" t="s">
        <v>623</v>
      </c>
      <c r="F434" s="17" t="s">
        <v>75</v>
      </c>
      <c r="G434" s="17" t="s">
        <v>76</v>
      </c>
      <c r="H434" s="17">
        <v>3079</v>
      </c>
      <c r="I434" s="17">
        <v>2970</v>
      </c>
      <c r="J434" s="17">
        <v>109</v>
      </c>
      <c r="K434" s="17" t="s">
        <v>37</v>
      </c>
      <c r="L434" s="18">
        <v>40816.21</v>
      </c>
      <c r="M434" s="18">
        <v>9442.69</v>
      </c>
      <c r="N434" s="18">
        <v>2689.1</v>
      </c>
      <c r="O434" s="18">
        <v>52948</v>
      </c>
      <c r="P434" s="18">
        <v>1058.25</v>
      </c>
      <c r="Q434" s="18">
        <v>442.51</v>
      </c>
      <c r="R434" s="18">
        <v>65.239999999999995</v>
      </c>
      <c r="S434" s="18">
        <v>1566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41874.46</v>
      </c>
      <c r="Z434" s="18">
        <v>9885.2000000000007</v>
      </c>
      <c r="AA434" s="18">
        <v>2754.34</v>
      </c>
      <c r="AB434" s="18">
        <v>54514</v>
      </c>
    </row>
    <row r="435" spans="1:28" s="15" customFormat="1" x14ac:dyDescent="0.25">
      <c r="A435" s="17">
        <v>3</v>
      </c>
      <c r="B435" s="17" t="s">
        <v>605</v>
      </c>
      <c r="C435" s="17" t="s">
        <v>571</v>
      </c>
      <c r="D435" s="17" t="s">
        <v>624</v>
      </c>
      <c r="E435" s="17" t="s">
        <v>625</v>
      </c>
      <c r="F435" s="17" t="s">
        <v>75</v>
      </c>
      <c r="G435" s="17" t="s">
        <v>76</v>
      </c>
      <c r="H435" s="17">
        <v>7305</v>
      </c>
      <c r="I435" s="17">
        <v>7215</v>
      </c>
      <c r="J435" s="17">
        <v>90</v>
      </c>
      <c r="K435" s="17" t="s">
        <v>37</v>
      </c>
      <c r="L435" s="18">
        <v>92533.96</v>
      </c>
      <c r="M435" s="18">
        <v>26459.62</v>
      </c>
      <c r="N435" s="18">
        <v>2342.42</v>
      </c>
      <c r="O435" s="18">
        <v>121336</v>
      </c>
      <c r="P435" s="18">
        <v>865.69</v>
      </c>
      <c r="Q435" s="18">
        <v>976.45</v>
      </c>
      <c r="R435" s="18">
        <v>53.86</v>
      </c>
      <c r="S435" s="18">
        <v>1896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93399.65</v>
      </c>
      <c r="Z435" s="18">
        <v>27436.07</v>
      </c>
      <c r="AA435" s="18">
        <v>2396.2800000000002</v>
      </c>
      <c r="AB435" s="18">
        <v>123232</v>
      </c>
    </row>
    <row r="436" spans="1:28" s="15" customFormat="1" x14ac:dyDescent="0.25">
      <c r="A436" s="17">
        <v>4</v>
      </c>
      <c r="B436" s="17" t="s">
        <v>580</v>
      </c>
      <c r="C436" s="17" t="s">
        <v>571</v>
      </c>
      <c r="D436" s="17" t="s">
        <v>626</v>
      </c>
      <c r="E436" s="17" t="s">
        <v>627</v>
      </c>
      <c r="F436" s="17" t="s">
        <v>75</v>
      </c>
      <c r="G436" s="17" t="s">
        <v>76</v>
      </c>
      <c r="H436" s="17">
        <v>10146</v>
      </c>
      <c r="I436" s="17">
        <v>10037</v>
      </c>
      <c r="J436" s="17">
        <v>109</v>
      </c>
      <c r="K436" s="17" t="s">
        <v>37</v>
      </c>
      <c r="L436" s="18">
        <v>37138.35</v>
      </c>
      <c r="M436" s="18">
        <v>8586.09</v>
      </c>
      <c r="N436" s="18">
        <v>2551.56</v>
      </c>
      <c r="O436" s="18">
        <v>48276</v>
      </c>
      <c r="P436" s="18">
        <v>995.65</v>
      </c>
      <c r="Q436" s="18">
        <v>405.11</v>
      </c>
      <c r="R436" s="18">
        <v>65.239999999999995</v>
      </c>
      <c r="S436" s="18">
        <v>1466</v>
      </c>
      <c r="T436" s="18">
        <v>90</v>
      </c>
      <c r="U436" s="18">
        <v>0</v>
      </c>
      <c r="V436" s="18">
        <v>0</v>
      </c>
      <c r="W436" s="18">
        <v>0</v>
      </c>
      <c r="X436" s="18"/>
      <c r="Y436" s="18">
        <v>38134</v>
      </c>
      <c r="Z436" s="18">
        <v>8991.2000000000007</v>
      </c>
      <c r="AA436" s="18">
        <v>2616.8000000000002</v>
      </c>
      <c r="AB436" s="18">
        <v>49742</v>
      </c>
    </row>
    <row r="437" spans="1:28" s="15" customFormat="1" x14ac:dyDescent="0.25">
      <c r="A437" s="17">
        <v>5</v>
      </c>
      <c r="B437" s="17" t="s">
        <v>575</v>
      </c>
      <c r="C437" s="17" t="s">
        <v>571</v>
      </c>
      <c r="D437" s="17" t="s">
        <v>628</v>
      </c>
      <c r="E437" s="17" t="s">
        <v>629</v>
      </c>
      <c r="F437" s="17" t="s">
        <v>75</v>
      </c>
      <c r="G437" s="17" t="s">
        <v>76</v>
      </c>
      <c r="H437" s="17">
        <v>6585</v>
      </c>
      <c r="I437" s="17">
        <v>6208</v>
      </c>
      <c r="J437" s="17">
        <v>377</v>
      </c>
      <c r="K437" s="17" t="s">
        <v>37</v>
      </c>
      <c r="L437" s="18">
        <v>47852.23</v>
      </c>
      <c r="M437" s="18">
        <v>9842.5</v>
      </c>
      <c r="N437" s="18">
        <v>3415.27</v>
      </c>
      <c r="O437" s="18">
        <v>61110</v>
      </c>
      <c r="P437" s="18">
        <v>2860.35</v>
      </c>
      <c r="Q437" s="18">
        <v>515.02</v>
      </c>
      <c r="R437" s="18">
        <v>225.63</v>
      </c>
      <c r="S437" s="18">
        <v>3601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50712.58</v>
      </c>
      <c r="Z437" s="18">
        <v>10357.52</v>
      </c>
      <c r="AA437" s="18">
        <v>3640.9</v>
      </c>
      <c r="AB437" s="18">
        <v>64711</v>
      </c>
    </row>
    <row r="438" spans="1:28" s="15" customFormat="1" x14ac:dyDescent="0.25">
      <c r="A438" s="17">
        <v>6</v>
      </c>
      <c r="B438" s="17" t="s">
        <v>585</v>
      </c>
      <c r="C438" s="17" t="s">
        <v>571</v>
      </c>
      <c r="D438" s="17" t="s">
        <v>630</v>
      </c>
      <c r="E438" s="17" t="s">
        <v>631</v>
      </c>
      <c r="F438" s="17" t="s">
        <v>75</v>
      </c>
      <c r="G438" s="17" t="s">
        <v>76</v>
      </c>
      <c r="H438" s="17">
        <v>16641</v>
      </c>
      <c r="I438" s="17">
        <v>16570</v>
      </c>
      <c r="J438" s="17">
        <v>71</v>
      </c>
      <c r="K438" s="17" t="s">
        <v>37</v>
      </c>
      <c r="L438" s="18">
        <v>30922.31</v>
      </c>
      <c r="M438" s="18">
        <v>7888.89</v>
      </c>
      <c r="N438" s="18">
        <v>2102.8000000000002</v>
      </c>
      <c r="O438" s="18">
        <v>40914</v>
      </c>
      <c r="P438" s="18">
        <v>704.78</v>
      </c>
      <c r="Q438" s="18">
        <v>336.73</v>
      </c>
      <c r="R438" s="18">
        <v>42.49</v>
      </c>
      <c r="S438" s="18">
        <v>1084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31627.09</v>
      </c>
      <c r="Z438" s="18">
        <v>8225.6200000000008</v>
      </c>
      <c r="AA438" s="18">
        <v>2145.29</v>
      </c>
      <c r="AB438" s="18">
        <v>41998</v>
      </c>
    </row>
    <row r="439" spans="1:28" s="15" customFormat="1" x14ac:dyDescent="0.25">
      <c r="A439" s="17">
        <v>7</v>
      </c>
      <c r="B439" s="17" t="s">
        <v>580</v>
      </c>
      <c r="C439" s="17" t="s">
        <v>571</v>
      </c>
      <c r="D439" s="17" t="s">
        <v>632</v>
      </c>
      <c r="E439" s="17" t="s">
        <v>633</v>
      </c>
      <c r="F439" s="17" t="s">
        <v>75</v>
      </c>
      <c r="G439" s="17" t="s">
        <v>76</v>
      </c>
      <c r="H439" s="17">
        <v>7395</v>
      </c>
      <c r="I439" s="17">
        <v>7228</v>
      </c>
      <c r="J439" s="17">
        <v>167</v>
      </c>
      <c r="K439" s="17" t="s">
        <v>37</v>
      </c>
      <c r="L439" s="18">
        <v>50369.35</v>
      </c>
      <c r="M439" s="18">
        <v>11902.17</v>
      </c>
      <c r="N439" s="18">
        <v>3841.48</v>
      </c>
      <c r="O439" s="18">
        <v>66113</v>
      </c>
      <c r="P439" s="18">
        <v>1360.96</v>
      </c>
      <c r="Q439" s="18">
        <v>554.09</v>
      </c>
      <c r="R439" s="18">
        <v>99.95</v>
      </c>
      <c r="S439" s="18">
        <v>2015</v>
      </c>
      <c r="T439" s="18">
        <v>420</v>
      </c>
      <c r="U439" s="18">
        <v>0</v>
      </c>
      <c r="V439" s="18">
        <v>0</v>
      </c>
      <c r="W439" s="18">
        <v>0</v>
      </c>
      <c r="X439" s="18"/>
      <c r="Y439" s="18">
        <v>51730.31</v>
      </c>
      <c r="Z439" s="18">
        <v>12456.26</v>
      </c>
      <c r="AA439" s="18">
        <v>3941.43</v>
      </c>
      <c r="AB439" s="18">
        <v>68128</v>
      </c>
    </row>
    <row r="440" spans="1:28" s="15" customFormat="1" x14ac:dyDescent="0.25">
      <c r="A440" s="17">
        <v>8</v>
      </c>
      <c r="B440" s="17" t="s">
        <v>585</v>
      </c>
      <c r="C440" s="17" t="s">
        <v>571</v>
      </c>
      <c r="D440" s="17" t="s">
        <v>634</v>
      </c>
      <c r="E440" s="17" t="s">
        <v>635</v>
      </c>
      <c r="F440" s="17" t="s">
        <v>75</v>
      </c>
      <c r="G440" s="17" t="s">
        <v>636</v>
      </c>
      <c r="H440" s="17">
        <v>2926</v>
      </c>
      <c r="I440" s="17">
        <v>2840</v>
      </c>
      <c r="J440" s="17">
        <v>86</v>
      </c>
      <c r="K440" s="17" t="s">
        <v>37</v>
      </c>
      <c r="L440" s="18">
        <v>59713.23</v>
      </c>
      <c r="M440" s="18">
        <v>15843.53</v>
      </c>
      <c r="N440" s="18">
        <v>4452.24</v>
      </c>
      <c r="O440" s="18">
        <v>80009</v>
      </c>
      <c r="P440" s="18">
        <v>869.63</v>
      </c>
      <c r="Q440" s="18">
        <v>656.9</v>
      </c>
      <c r="R440" s="18">
        <v>51.47</v>
      </c>
      <c r="S440" s="18">
        <v>1578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60582.86</v>
      </c>
      <c r="Z440" s="18">
        <v>16500.43</v>
      </c>
      <c r="AA440" s="18">
        <v>4503.71</v>
      </c>
      <c r="AB440" s="18">
        <v>81587</v>
      </c>
    </row>
    <row r="441" spans="1:28" s="15" customFormat="1" x14ac:dyDescent="0.25">
      <c r="A441" s="17">
        <v>9</v>
      </c>
      <c r="B441" s="17" t="s">
        <v>572</v>
      </c>
      <c r="C441" s="17" t="s">
        <v>571</v>
      </c>
      <c r="D441" s="17" t="s">
        <v>637</v>
      </c>
      <c r="E441" s="17" t="s">
        <v>638</v>
      </c>
      <c r="F441" s="17" t="s">
        <v>75</v>
      </c>
      <c r="G441" s="17" t="s">
        <v>76</v>
      </c>
      <c r="H441" s="17">
        <v>11815</v>
      </c>
      <c r="I441" s="17">
        <v>11582</v>
      </c>
      <c r="J441" s="17">
        <v>233</v>
      </c>
      <c r="K441" s="17" t="s">
        <v>37</v>
      </c>
      <c r="L441" s="18">
        <v>55990.34</v>
      </c>
      <c r="M441" s="18">
        <v>17493.43</v>
      </c>
      <c r="N441" s="18">
        <v>4264.2299999999996</v>
      </c>
      <c r="O441" s="18">
        <v>77748</v>
      </c>
      <c r="P441" s="18">
        <v>1781.15</v>
      </c>
      <c r="Q441" s="18">
        <v>609.4</v>
      </c>
      <c r="R441" s="18">
        <v>139.44999999999999</v>
      </c>
      <c r="S441" s="18">
        <v>2530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57771.49</v>
      </c>
      <c r="Z441" s="18">
        <v>18102.830000000002</v>
      </c>
      <c r="AA441" s="18">
        <v>4403.68</v>
      </c>
      <c r="AB441" s="18">
        <v>80278</v>
      </c>
    </row>
    <row r="442" spans="1:28" s="15" customFormat="1" x14ac:dyDescent="0.25">
      <c r="A442" s="17">
        <v>10</v>
      </c>
      <c r="B442" s="17" t="s">
        <v>570</v>
      </c>
      <c r="C442" s="17" t="s">
        <v>571</v>
      </c>
      <c r="D442" s="17" t="s">
        <v>639</v>
      </c>
      <c r="E442" s="17" t="s">
        <v>640</v>
      </c>
      <c r="F442" s="17" t="s">
        <v>75</v>
      </c>
      <c r="G442" s="17" t="s">
        <v>76</v>
      </c>
      <c r="H442" s="17">
        <v>1551</v>
      </c>
      <c r="I442" s="17">
        <v>1551</v>
      </c>
      <c r="J442" s="17">
        <v>0</v>
      </c>
      <c r="K442" s="17" t="s">
        <v>59</v>
      </c>
      <c r="L442" s="18">
        <v>16864.5</v>
      </c>
      <c r="M442" s="18">
        <v>4304.66</v>
      </c>
      <c r="N442" s="18">
        <v>608.84</v>
      </c>
      <c r="O442" s="18">
        <v>21778</v>
      </c>
      <c r="P442" s="18">
        <v>281.08</v>
      </c>
      <c r="Q442" s="18">
        <v>178.92</v>
      </c>
      <c r="R442" s="18">
        <v>0</v>
      </c>
      <c r="S442" s="18">
        <v>460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17145.580000000002</v>
      </c>
      <c r="Z442" s="18">
        <v>4483.58</v>
      </c>
      <c r="AA442" s="18">
        <v>608.84</v>
      </c>
      <c r="AB442" s="18">
        <v>22238</v>
      </c>
    </row>
    <row r="443" spans="1:28" s="15" customFormat="1" x14ac:dyDescent="0.25">
      <c r="A443" s="17">
        <v>11</v>
      </c>
      <c r="B443" s="17" t="s">
        <v>585</v>
      </c>
      <c r="C443" s="17" t="s">
        <v>571</v>
      </c>
      <c r="D443" s="17" t="s">
        <v>641</v>
      </c>
      <c r="E443" s="17" t="s">
        <v>642</v>
      </c>
      <c r="F443" s="17" t="s">
        <v>75</v>
      </c>
      <c r="G443" s="17" t="s">
        <v>643</v>
      </c>
      <c r="H443" s="17">
        <v>12695</v>
      </c>
      <c r="I443" s="17">
        <v>12651</v>
      </c>
      <c r="J443" s="17">
        <v>44</v>
      </c>
      <c r="K443" s="17" t="s">
        <v>37</v>
      </c>
      <c r="L443" s="18">
        <v>34578.97</v>
      </c>
      <c r="M443" s="18">
        <v>8930.4699999999993</v>
      </c>
      <c r="N443" s="18">
        <v>2454.56</v>
      </c>
      <c r="O443" s="18">
        <v>45964</v>
      </c>
      <c r="P443" s="18">
        <v>519.29999999999995</v>
      </c>
      <c r="Q443" s="18">
        <v>379.37</v>
      </c>
      <c r="R443" s="18">
        <v>26.33</v>
      </c>
      <c r="S443" s="18">
        <v>925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35098.269999999997</v>
      </c>
      <c r="Z443" s="18">
        <v>9309.84</v>
      </c>
      <c r="AA443" s="18">
        <v>2480.89</v>
      </c>
      <c r="AB443" s="18">
        <v>46889</v>
      </c>
    </row>
    <row r="444" spans="1:28" s="15" customFormat="1" x14ac:dyDescent="0.25">
      <c r="A444" s="17">
        <v>12</v>
      </c>
      <c r="B444" s="17" t="s">
        <v>605</v>
      </c>
      <c r="C444" s="17" t="s">
        <v>571</v>
      </c>
      <c r="D444" s="17" t="s">
        <v>644</v>
      </c>
      <c r="E444" s="17" t="s">
        <v>645</v>
      </c>
      <c r="F444" s="17" t="s">
        <v>75</v>
      </c>
      <c r="G444" s="17" t="s">
        <v>76</v>
      </c>
      <c r="H444" s="17">
        <v>3308</v>
      </c>
      <c r="I444" s="17">
        <v>3297</v>
      </c>
      <c r="J444" s="17">
        <v>11</v>
      </c>
      <c r="K444" s="17" t="s">
        <v>37</v>
      </c>
      <c r="L444" s="18">
        <v>46205.17</v>
      </c>
      <c r="M444" s="18">
        <v>11006.78</v>
      </c>
      <c r="N444" s="18">
        <v>3181.05</v>
      </c>
      <c r="O444" s="18">
        <v>60393</v>
      </c>
      <c r="P444" s="18">
        <v>388</v>
      </c>
      <c r="Q444" s="18">
        <v>503.42</v>
      </c>
      <c r="R444" s="18">
        <v>6.58</v>
      </c>
      <c r="S444" s="18">
        <v>898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46593.17</v>
      </c>
      <c r="Z444" s="18">
        <v>11510.2</v>
      </c>
      <c r="AA444" s="18">
        <v>3187.63</v>
      </c>
      <c r="AB444" s="18">
        <v>61291</v>
      </c>
    </row>
    <row r="445" spans="1:28" s="15" customFormat="1" x14ac:dyDescent="0.25">
      <c r="A445" s="17">
        <v>13</v>
      </c>
      <c r="B445" s="17" t="s">
        <v>570</v>
      </c>
      <c r="C445" s="17" t="s">
        <v>571</v>
      </c>
      <c r="D445" s="17" t="s">
        <v>646</v>
      </c>
      <c r="E445" s="17" t="s">
        <v>647</v>
      </c>
      <c r="F445" s="17" t="s">
        <v>75</v>
      </c>
      <c r="G445" s="17" t="s">
        <v>76</v>
      </c>
      <c r="H445" s="17">
        <v>16395</v>
      </c>
      <c r="I445" s="17">
        <v>16007</v>
      </c>
      <c r="J445" s="17">
        <v>388</v>
      </c>
      <c r="K445" s="17" t="s">
        <v>37</v>
      </c>
      <c r="L445" s="18">
        <v>71071.69</v>
      </c>
      <c r="M445" s="18">
        <v>12188.06</v>
      </c>
      <c r="N445" s="18">
        <v>5448.25</v>
      </c>
      <c r="O445" s="18">
        <v>88708</v>
      </c>
      <c r="P445" s="18">
        <v>2934.9</v>
      </c>
      <c r="Q445" s="18">
        <v>774.88</v>
      </c>
      <c r="R445" s="18">
        <v>232.22</v>
      </c>
      <c r="S445" s="18">
        <v>3942</v>
      </c>
      <c r="T445" s="18">
        <v>2220</v>
      </c>
      <c r="U445" s="18">
        <v>0</v>
      </c>
      <c r="V445" s="18">
        <v>0</v>
      </c>
      <c r="W445" s="18">
        <v>0</v>
      </c>
      <c r="X445" s="18"/>
      <c r="Y445" s="18">
        <v>74006.59</v>
      </c>
      <c r="Z445" s="18">
        <v>12962.94</v>
      </c>
      <c r="AA445" s="18">
        <v>5680.47</v>
      </c>
      <c r="AB445" s="18">
        <v>92650</v>
      </c>
    </row>
    <row r="446" spans="1:28" s="15" customFormat="1" x14ac:dyDescent="0.25">
      <c r="A446" s="17">
        <v>14</v>
      </c>
      <c r="B446" s="17" t="s">
        <v>585</v>
      </c>
      <c r="C446" s="17" t="s">
        <v>571</v>
      </c>
      <c r="D446" s="17" t="s">
        <v>648</v>
      </c>
      <c r="E446" s="17" t="s">
        <v>649</v>
      </c>
      <c r="F446" s="17" t="s">
        <v>75</v>
      </c>
      <c r="G446" s="17" t="s">
        <v>650</v>
      </c>
      <c r="H446" s="17">
        <v>0</v>
      </c>
      <c r="I446" s="17">
        <v>0</v>
      </c>
      <c r="J446" s="17">
        <v>919</v>
      </c>
      <c r="K446" s="17" t="s">
        <v>107</v>
      </c>
      <c r="L446" s="18">
        <v>58512.45</v>
      </c>
      <c r="M446" s="18">
        <v>2726.65</v>
      </c>
      <c r="N446" s="18">
        <v>4575.8999999999996</v>
      </c>
      <c r="O446" s="18">
        <v>65815</v>
      </c>
      <c r="P446" s="18">
        <v>6598.02</v>
      </c>
      <c r="Q446" s="18">
        <v>637.96</v>
      </c>
      <c r="R446" s="18">
        <v>550.02</v>
      </c>
      <c r="S446" s="18">
        <v>7786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65110.47</v>
      </c>
      <c r="Z446" s="18">
        <v>3364.61</v>
      </c>
      <c r="AA446" s="18">
        <v>5125.92</v>
      </c>
      <c r="AB446" s="18">
        <v>73601</v>
      </c>
    </row>
    <row r="447" spans="1:28" s="15" customFormat="1" x14ac:dyDescent="0.25">
      <c r="A447" s="17">
        <v>15</v>
      </c>
      <c r="B447" s="17" t="s">
        <v>575</v>
      </c>
      <c r="C447" s="17" t="s">
        <v>571</v>
      </c>
      <c r="D447" s="17" t="s">
        <v>651</v>
      </c>
      <c r="E447" s="17" t="s">
        <v>652</v>
      </c>
      <c r="F447" s="17" t="s">
        <v>75</v>
      </c>
      <c r="G447" s="17" t="s">
        <v>653</v>
      </c>
      <c r="H447" s="17">
        <v>0</v>
      </c>
      <c r="I447" s="17">
        <v>0</v>
      </c>
      <c r="J447" s="17">
        <v>130</v>
      </c>
      <c r="K447" s="17" t="s">
        <v>107</v>
      </c>
      <c r="L447" s="18">
        <v>111541.12</v>
      </c>
      <c r="M447" s="18">
        <v>10587.84</v>
      </c>
      <c r="N447" s="18">
        <v>1931.04</v>
      </c>
      <c r="O447" s="18">
        <v>124060</v>
      </c>
      <c r="P447" s="18">
        <v>1013.73</v>
      </c>
      <c r="Q447" s="18">
        <v>1159.47</v>
      </c>
      <c r="R447" s="18">
        <v>77.8</v>
      </c>
      <c r="S447" s="18">
        <v>2251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112554.85</v>
      </c>
      <c r="Z447" s="18">
        <v>11747.31</v>
      </c>
      <c r="AA447" s="18">
        <v>2008.84</v>
      </c>
      <c r="AB447" s="18">
        <v>126311</v>
      </c>
    </row>
    <row r="448" spans="1:28" s="15" customFormat="1" x14ac:dyDescent="0.25">
      <c r="A448" s="17">
        <v>16</v>
      </c>
      <c r="B448" s="17" t="s">
        <v>570</v>
      </c>
      <c r="C448" s="17" t="s">
        <v>571</v>
      </c>
      <c r="D448" s="17" t="s">
        <v>654</v>
      </c>
      <c r="E448" s="17" t="s">
        <v>655</v>
      </c>
      <c r="F448" s="17" t="s">
        <v>75</v>
      </c>
      <c r="G448" s="17" t="s">
        <v>656</v>
      </c>
      <c r="H448" s="17">
        <v>0</v>
      </c>
      <c r="I448" s="17">
        <v>0</v>
      </c>
      <c r="J448" s="17">
        <v>117</v>
      </c>
      <c r="K448" s="17" t="s">
        <v>107</v>
      </c>
      <c r="L448" s="18">
        <v>109213.57</v>
      </c>
      <c r="M448" s="18">
        <v>10446.39</v>
      </c>
      <c r="N448" s="18">
        <v>1931.04</v>
      </c>
      <c r="O448" s="18">
        <v>121591</v>
      </c>
      <c r="P448" s="18">
        <v>925.57</v>
      </c>
      <c r="Q448" s="18">
        <v>1135.4100000000001</v>
      </c>
      <c r="R448" s="18">
        <v>70.02</v>
      </c>
      <c r="S448" s="18">
        <v>2131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110139.14</v>
      </c>
      <c r="Z448" s="18">
        <v>11581.8</v>
      </c>
      <c r="AA448" s="18">
        <v>2001.06</v>
      </c>
      <c r="AB448" s="18">
        <v>123722</v>
      </c>
    </row>
    <row r="449" spans="1:31" s="15" customFormat="1" x14ac:dyDescent="0.25">
      <c r="A449" s="17">
        <v>17</v>
      </c>
      <c r="B449" s="17" t="s">
        <v>605</v>
      </c>
      <c r="C449" s="17" t="s">
        <v>571</v>
      </c>
      <c r="D449" s="17" t="s">
        <v>657</v>
      </c>
      <c r="E449" s="17" t="s">
        <v>658</v>
      </c>
      <c r="F449" s="17" t="s">
        <v>75</v>
      </c>
      <c r="G449" s="17" t="s">
        <v>659</v>
      </c>
      <c r="H449" s="17">
        <v>0</v>
      </c>
      <c r="I449" s="17">
        <v>0</v>
      </c>
      <c r="J449" s="17">
        <v>259</v>
      </c>
      <c r="K449" s="17" t="s">
        <v>107</v>
      </c>
      <c r="L449" s="18">
        <v>109335.14</v>
      </c>
      <c r="M449" s="18">
        <v>10445.82</v>
      </c>
      <c r="N449" s="18">
        <v>1931.04</v>
      </c>
      <c r="O449" s="18">
        <v>121712</v>
      </c>
      <c r="P449" s="18">
        <v>1896.33</v>
      </c>
      <c r="Q449" s="18">
        <v>1136.6600000000001</v>
      </c>
      <c r="R449" s="18">
        <v>155.01</v>
      </c>
      <c r="S449" s="18">
        <v>3188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v>111231.47</v>
      </c>
      <c r="Z449" s="18">
        <v>11582.48</v>
      </c>
      <c r="AA449" s="18">
        <v>2086.0500000000002</v>
      </c>
      <c r="AB449" s="18">
        <v>124900</v>
      </c>
    </row>
    <row r="450" spans="1:31" s="15" customFormat="1" x14ac:dyDescent="0.25">
      <c r="A450" s="17">
        <v>18</v>
      </c>
      <c r="B450" s="17" t="s">
        <v>580</v>
      </c>
      <c r="C450" s="17" t="s">
        <v>571</v>
      </c>
      <c r="D450" s="17" t="s">
        <v>660</v>
      </c>
      <c r="E450" s="17" t="s">
        <v>661</v>
      </c>
      <c r="F450" s="17" t="s">
        <v>75</v>
      </c>
      <c r="G450" s="17" t="s">
        <v>662</v>
      </c>
      <c r="H450" s="17">
        <v>0</v>
      </c>
      <c r="I450" s="17">
        <v>0</v>
      </c>
      <c r="J450" s="17">
        <v>428</v>
      </c>
      <c r="K450" s="17" t="s">
        <v>107</v>
      </c>
      <c r="L450" s="18">
        <v>129882.33</v>
      </c>
      <c r="M450" s="18">
        <v>15352.03</v>
      </c>
      <c r="N450" s="18">
        <v>2264.64</v>
      </c>
      <c r="O450" s="18">
        <v>147499</v>
      </c>
      <c r="P450" s="18">
        <v>3083.55</v>
      </c>
      <c r="Q450" s="18">
        <v>1352.29</v>
      </c>
      <c r="R450" s="18">
        <v>256.16000000000003</v>
      </c>
      <c r="S450" s="18">
        <v>4692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132965.88</v>
      </c>
      <c r="Z450" s="18">
        <v>16704.32</v>
      </c>
      <c r="AA450" s="18">
        <v>2520.8000000000002</v>
      </c>
      <c r="AB450" s="18">
        <v>152191</v>
      </c>
    </row>
    <row r="451" spans="1:31" s="12" customFormat="1" x14ac:dyDescent="0.25">
      <c r="A451" s="10"/>
      <c r="B451" s="10"/>
      <c r="C451" s="10" t="s">
        <v>71</v>
      </c>
      <c r="D451" s="10"/>
      <c r="E451" s="10"/>
      <c r="F451" s="10"/>
      <c r="G451" s="10"/>
      <c r="H451" s="10"/>
      <c r="I451" s="10"/>
      <c r="J451" s="11">
        <f>SUM(J433:J450)</f>
        <v>3669</v>
      </c>
      <c r="K451" s="10"/>
      <c r="L451" s="11">
        <f t="shared" ref="L451:AB451" si="58">SUM(L433:L450)</f>
        <v>1162668.43</v>
      </c>
      <c r="M451" s="11">
        <f t="shared" si="58"/>
        <v>206235.42999999996</v>
      </c>
      <c r="N451" s="11">
        <f t="shared" si="58"/>
        <v>54536.140000000007</v>
      </c>
      <c r="O451" s="11">
        <f t="shared" si="58"/>
        <v>1423440</v>
      </c>
      <c r="P451" s="11">
        <f t="shared" si="58"/>
        <v>29283.229999999992</v>
      </c>
      <c r="Q451" s="11">
        <f t="shared" si="58"/>
        <v>12415.899999999998</v>
      </c>
      <c r="R451" s="11">
        <f t="shared" si="58"/>
        <v>2195.87</v>
      </c>
      <c r="S451" s="11">
        <f t="shared" si="58"/>
        <v>43895</v>
      </c>
      <c r="T451" s="11">
        <f t="shared" si="58"/>
        <v>3480</v>
      </c>
      <c r="U451" s="11">
        <f t="shared" si="58"/>
        <v>0</v>
      </c>
      <c r="V451" s="11">
        <f t="shared" si="58"/>
        <v>0</v>
      </c>
      <c r="W451" s="11">
        <f t="shared" si="58"/>
        <v>0</v>
      </c>
      <c r="X451" s="11">
        <f t="shared" si="58"/>
        <v>0</v>
      </c>
      <c r="Y451" s="11">
        <f t="shared" si="58"/>
        <v>1191951.6600000001</v>
      </c>
      <c r="Z451" s="11">
        <f t="shared" si="58"/>
        <v>218651.33</v>
      </c>
      <c r="AA451" s="11">
        <f t="shared" si="58"/>
        <v>56732.009999999995</v>
      </c>
      <c r="AB451" s="11">
        <f t="shared" si="58"/>
        <v>1467335</v>
      </c>
    </row>
    <row r="452" spans="1:31" s="12" customFormat="1" x14ac:dyDescent="0.25">
      <c r="A452" s="10"/>
      <c r="B452" s="10"/>
      <c r="C452" s="10" t="s">
        <v>119</v>
      </c>
      <c r="D452" s="10"/>
      <c r="E452" s="10"/>
      <c r="F452" s="10"/>
      <c r="G452" s="10"/>
      <c r="H452" s="10"/>
      <c r="I452" s="10"/>
      <c r="J452" s="11">
        <f>J451+J432</f>
        <v>28115</v>
      </c>
      <c r="K452" s="11"/>
      <c r="L452" s="11">
        <f t="shared" ref="L452:AB452" si="59">L451+L432</f>
        <v>4428521.21</v>
      </c>
      <c r="M452" s="11">
        <f t="shared" si="59"/>
        <v>501604.41000000003</v>
      </c>
      <c r="N452" s="11">
        <f t="shared" si="59"/>
        <v>136650.38</v>
      </c>
      <c r="O452" s="11">
        <f t="shared" si="59"/>
        <v>5066776</v>
      </c>
      <c r="P452" s="11">
        <f t="shared" si="59"/>
        <v>168452.44999999995</v>
      </c>
      <c r="Q452" s="11">
        <f t="shared" si="59"/>
        <v>46286.979999999996</v>
      </c>
      <c r="R452" s="11">
        <f t="shared" si="59"/>
        <v>13196.57</v>
      </c>
      <c r="S452" s="11">
        <f t="shared" si="59"/>
        <v>227936</v>
      </c>
      <c r="T452" s="11">
        <f t="shared" si="59"/>
        <v>37260</v>
      </c>
      <c r="U452" s="11">
        <f t="shared" si="59"/>
        <v>0</v>
      </c>
      <c r="V452" s="11">
        <f t="shared" si="59"/>
        <v>0</v>
      </c>
      <c r="W452" s="11">
        <f t="shared" si="59"/>
        <v>0</v>
      </c>
      <c r="X452" s="11">
        <f t="shared" si="59"/>
        <v>0</v>
      </c>
      <c r="Y452" s="11">
        <f t="shared" si="59"/>
        <v>4596973.6599999992</v>
      </c>
      <c r="Z452" s="11">
        <f t="shared" si="59"/>
        <v>547891.39</v>
      </c>
      <c r="AA452" s="11">
        <f t="shared" si="59"/>
        <v>149846.95000000001</v>
      </c>
      <c r="AB452" s="11">
        <f t="shared" si="59"/>
        <v>5294712</v>
      </c>
    </row>
    <row r="453" spans="1:31" ht="18" customHeight="1" x14ac:dyDescent="0.25"/>
    <row r="454" spans="1:31" ht="18" customHeight="1" x14ac:dyDescent="0.25"/>
    <row r="457" spans="1:31" ht="15.75" x14ac:dyDescent="0.25">
      <c r="E457" s="13" t="s">
        <v>120</v>
      </c>
      <c r="G457" s="14"/>
      <c r="H457" s="14"/>
      <c r="I457" s="14"/>
      <c r="J457" s="14"/>
      <c r="K457" s="14"/>
      <c r="L457" s="13" t="s">
        <v>122</v>
      </c>
      <c r="M457" s="13"/>
      <c r="O457" s="14"/>
      <c r="Q457" s="14"/>
      <c r="R457" s="13" t="s">
        <v>121</v>
      </c>
      <c r="T457" s="14"/>
      <c r="U457" s="14"/>
      <c r="W457" s="14"/>
      <c r="X457" s="14"/>
      <c r="Y457" s="13" t="s">
        <v>123</v>
      </c>
      <c r="Z457" s="14"/>
      <c r="AA457" s="14"/>
      <c r="AB457" s="14"/>
    </row>
    <row r="458" spans="1:31" ht="15.75" x14ac:dyDescent="0.25">
      <c r="E458" s="13" t="s">
        <v>124</v>
      </c>
      <c r="G458" s="14"/>
      <c r="H458" s="14"/>
      <c r="I458" s="14"/>
      <c r="J458" s="14"/>
      <c r="K458" s="14"/>
      <c r="L458" s="13" t="s">
        <v>124</v>
      </c>
      <c r="M458" s="13"/>
      <c r="O458" s="14"/>
      <c r="Q458" s="14"/>
      <c r="R458" s="13" t="s">
        <v>124</v>
      </c>
      <c r="T458" s="14"/>
      <c r="U458" s="14"/>
      <c r="W458" s="14"/>
      <c r="X458" s="14"/>
      <c r="Y458" s="13" t="s">
        <v>124</v>
      </c>
      <c r="Z458" s="14"/>
      <c r="AA458" s="14"/>
      <c r="AB458" s="14"/>
    </row>
    <row r="462" spans="1:31" ht="32.25" customHeight="1" x14ac:dyDescent="0.55000000000000004">
      <c r="A462" s="75" t="s">
        <v>0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1"/>
      <c r="AD462" s="1"/>
      <c r="AE462" s="1"/>
    </row>
    <row r="463" spans="1:31" ht="21.75" customHeight="1" x14ac:dyDescent="0.4">
      <c r="A463" s="76" t="s">
        <v>1708</v>
      </c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2"/>
      <c r="AD463" s="2"/>
      <c r="AE463" s="2"/>
    </row>
    <row r="464" spans="1:31" s="5" customFormat="1" ht="20.25" customHeight="1" x14ac:dyDescent="0.35">
      <c r="A464" s="3" t="s">
        <v>1</v>
      </c>
      <c r="B464" s="4"/>
      <c r="C464" s="3"/>
      <c r="D464" s="3"/>
      <c r="F464" s="3" t="s">
        <v>663</v>
      </c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28" s="7" customFormat="1" ht="90" x14ac:dyDescent="0.25">
      <c r="A465" s="6" t="s">
        <v>3</v>
      </c>
      <c r="B465" s="6" t="s">
        <v>4</v>
      </c>
      <c r="C465" s="6" t="s">
        <v>5</v>
      </c>
      <c r="D465" s="6" t="s">
        <v>6</v>
      </c>
      <c r="E465" s="6" t="s">
        <v>7</v>
      </c>
      <c r="F465" s="6" t="s">
        <v>8</v>
      </c>
      <c r="G465" s="6" t="s">
        <v>9</v>
      </c>
      <c r="H465" s="6" t="s">
        <v>10</v>
      </c>
      <c r="I465" s="6" t="s">
        <v>11</v>
      </c>
      <c r="J465" s="6" t="s">
        <v>12</v>
      </c>
      <c r="K465" s="6" t="s">
        <v>13</v>
      </c>
      <c r="L465" s="6" t="s">
        <v>14</v>
      </c>
      <c r="M465" s="6" t="s">
        <v>15</v>
      </c>
      <c r="N465" s="6" t="s">
        <v>16</v>
      </c>
      <c r="O465" s="6" t="s">
        <v>17</v>
      </c>
      <c r="P465" s="6" t="s">
        <v>18</v>
      </c>
      <c r="Q465" s="6" t="s">
        <v>19</v>
      </c>
      <c r="R465" s="6" t="s">
        <v>20</v>
      </c>
      <c r="S465" s="6" t="s">
        <v>21</v>
      </c>
      <c r="T465" s="6" t="s">
        <v>22</v>
      </c>
      <c r="U465" s="6" t="s">
        <v>23</v>
      </c>
      <c r="V465" s="6" t="s">
        <v>24</v>
      </c>
      <c r="W465" s="6" t="s">
        <v>25</v>
      </c>
      <c r="X465" s="6" t="s">
        <v>26</v>
      </c>
      <c r="Y465" s="6" t="s">
        <v>27</v>
      </c>
      <c r="Z465" s="6" t="s">
        <v>28</v>
      </c>
      <c r="AA465" s="6" t="s">
        <v>29</v>
      </c>
      <c r="AB465" s="6" t="s">
        <v>30</v>
      </c>
    </row>
    <row r="466" spans="1:28" s="15" customFormat="1" x14ac:dyDescent="0.25">
      <c r="A466" s="17">
        <v>1</v>
      </c>
      <c r="B466" s="17" t="s">
        <v>572</v>
      </c>
      <c r="C466" s="17" t="s">
        <v>571</v>
      </c>
      <c r="D466" s="17" t="s">
        <v>573</v>
      </c>
      <c r="E466" s="17" t="s">
        <v>574</v>
      </c>
      <c r="F466" s="17" t="s">
        <v>35</v>
      </c>
      <c r="G466" s="17" t="s">
        <v>41</v>
      </c>
      <c r="H466" s="17">
        <v>59717</v>
      </c>
      <c r="I466" s="17">
        <v>59150</v>
      </c>
      <c r="J466" s="17">
        <v>1701</v>
      </c>
      <c r="K466" s="17" t="s">
        <v>37</v>
      </c>
      <c r="L466" s="18">
        <v>407539.29</v>
      </c>
      <c r="M466" s="18">
        <v>28546.66</v>
      </c>
      <c r="N466" s="18">
        <v>16677.05</v>
      </c>
      <c r="O466" s="18">
        <v>452763</v>
      </c>
      <c r="P466" s="18">
        <v>10259.44</v>
      </c>
      <c r="Q466" s="18">
        <v>4125.1099999999997</v>
      </c>
      <c r="R466" s="18">
        <v>765.45</v>
      </c>
      <c r="S466" s="18">
        <v>15150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417798.73</v>
      </c>
      <c r="Z466" s="18">
        <v>32671.77</v>
      </c>
      <c r="AA466" s="18">
        <v>17442.5</v>
      </c>
      <c r="AB466" s="18">
        <v>467913</v>
      </c>
    </row>
    <row r="467" spans="1:28" s="15" customFormat="1" x14ac:dyDescent="0.25">
      <c r="A467" s="17">
        <v>2</v>
      </c>
      <c r="B467" s="17" t="s">
        <v>570</v>
      </c>
      <c r="C467" s="17" t="s">
        <v>571</v>
      </c>
      <c r="D467" s="17" t="s">
        <v>576</v>
      </c>
      <c r="E467" s="17" t="s">
        <v>577</v>
      </c>
      <c r="F467" s="17" t="s">
        <v>35</v>
      </c>
      <c r="G467" s="17" t="s">
        <v>41</v>
      </c>
      <c r="H467" s="17">
        <v>77888</v>
      </c>
      <c r="I467" s="17">
        <v>77888</v>
      </c>
      <c r="J467" s="17">
        <v>0</v>
      </c>
      <c r="K467" s="17" t="s">
        <v>37</v>
      </c>
      <c r="L467" s="18">
        <v>74627.070000000007</v>
      </c>
      <c r="M467" s="18">
        <v>15223.93</v>
      </c>
      <c r="N467" s="18">
        <v>0</v>
      </c>
      <c r="O467" s="18">
        <v>89851</v>
      </c>
      <c r="P467" s="18">
        <v>577.41999999999996</v>
      </c>
      <c r="Q467" s="18">
        <v>743.58</v>
      </c>
      <c r="R467" s="18">
        <v>0</v>
      </c>
      <c r="S467" s="18">
        <v>1321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75204.490000000005</v>
      </c>
      <c r="Z467" s="18">
        <v>15967.51</v>
      </c>
      <c r="AA467" s="18">
        <v>0</v>
      </c>
      <c r="AB467" s="18">
        <v>91172</v>
      </c>
    </row>
    <row r="468" spans="1:28" s="15" customFormat="1" x14ac:dyDescent="0.25">
      <c r="A468" s="17">
        <v>3</v>
      </c>
      <c r="B468" s="17" t="s">
        <v>575</v>
      </c>
      <c r="C468" s="17" t="s">
        <v>571</v>
      </c>
      <c r="D468" s="17" t="s">
        <v>578</v>
      </c>
      <c r="E468" s="17" t="s">
        <v>579</v>
      </c>
      <c r="F468" s="17" t="s">
        <v>35</v>
      </c>
      <c r="G468" s="17" t="s">
        <v>41</v>
      </c>
      <c r="H468" s="17">
        <v>51747</v>
      </c>
      <c r="I468" s="17">
        <v>51204</v>
      </c>
      <c r="J468" s="17">
        <v>1629</v>
      </c>
      <c r="K468" s="17" t="s">
        <v>37</v>
      </c>
      <c r="L468" s="18">
        <v>381447.01</v>
      </c>
      <c r="M468" s="18">
        <v>33923.019999999997</v>
      </c>
      <c r="N468" s="18">
        <v>7662.97</v>
      </c>
      <c r="O468" s="18">
        <v>423033</v>
      </c>
      <c r="P468" s="18">
        <v>9585.4500000000007</v>
      </c>
      <c r="Q468" s="18">
        <v>3826.5</v>
      </c>
      <c r="R468" s="18">
        <v>733.05</v>
      </c>
      <c r="S468" s="18">
        <v>14145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391032.46</v>
      </c>
      <c r="Z468" s="18">
        <v>37749.519999999997</v>
      </c>
      <c r="AA468" s="18">
        <v>8396.02</v>
      </c>
      <c r="AB468" s="18">
        <v>437178</v>
      </c>
    </row>
    <row r="469" spans="1:28" s="15" customFormat="1" x14ac:dyDescent="0.25">
      <c r="A469" s="17">
        <v>4</v>
      </c>
      <c r="B469" s="17" t="s">
        <v>580</v>
      </c>
      <c r="C469" s="17" t="s">
        <v>571</v>
      </c>
      <c r="D469" s="17" t="s">
        <v>581</v>
      </c>
      <c r="E469" s="17" t="s">
        <v>582</v>
      </c>
      <c r="F469" s="17" t="s">
        <v>35</v>
      </c>
      <c r="G469" s="17" t="s">
        <v>41</v>
      </c>
      <c r="H469" s="17">
        <v>59720</v>
      </c>
      <c r="I469" s="17">
        <v>59720</v>
      </c>
      <c r="J469" s="17">
        <v>0</v>
      </c>
      <c r="K469" s="17" t="s">
        <v>37</v>
      </c>
      <c r="L469" s="18">
        <v>42180.09</v>
      </c>
      <c r="M469" s="18">
        <v>12299.25</v>
      </c>
      <c r="N469" s="18">
        <v>1686.66</v>
      </c>
      <c r="O469" s="18">
        <v>56166</v>
      </c>
      <c r="P469" s="18">
        <v>549.9</v>
      </c>
      <c r="Q469" s="18">
        <v>436.1</v>
      </c>
      <c r="R469" s="18">
        <v>0</v>
      </c>
      <c r="S469" s="18">
        <v>986</v>
      </c>
      <c r="T469" s="18">
        <v>0</v>
      </c>
      <c r="U469" s="18">
        <v>0</v>
      </c>
      <c r="V469" s="18">
        <v>0</v>
      </c>
      <c r="W469" s="18">
        <v>0</v>
      </c>
      <c r="X469" s="18"/>
      <c r="Y469" s="18">
        <v>42729.99</v>
      </c>
      <c r="Z469" s="18">
        <v>12735.35</v>
      </c>
      <c r="AA469" s="18">
        <v>1686.66</v>
      </c>
      <c r="AB469" s="18">
        <v>57152</v>
      </c>
    </row>
    <row r="470" spans="1:28" s="15" customFormat="1" x14ac:dyDescent="0.25">
      <c r="A470" s="17">
        <v>5</v>
      </c>
      <c r="B470" s="17" t="s">
        <v>580</v>
      </c>
      <c r="C470" s="17" t="s">
        <v>571</v>
      </c>
      <c r="D470" s="17" t="s">
        <v>583</v>
      </c>
      <c r="E470" s="17" t="s">
        <v>584</v>
      </c>
      <c r="F470" s="17" t="s">
        <v>35</v>
      </c>
      <c r="G470" s="17" t="s">
        <v>45</v>
      </c>
      <c r="H470" s="17">
        <v>70750</v>
      </c>
      <c r="I470" s="17">
        <v>70750</v>
      </c>
      <c r="J470" s="17">
        <v>0</v>
      </c>
      <c r="K470" s="17" t="s">
        <v>37</v>
      </c>
      <c r="L470" s="18">
        <v>32915.03</v>
      </c>
      <c r="M470" s="18">
        <v>7577.97</v>
      </c>
      <c r="N470" s="18">
        <v>0</v>
      </c>
      <c r="O470" s="18">
        <v>40493</v>
      </c>
      <c r="P470" s="18">
        <v>852.83</v>
      </c>
      <c r="Q470" s="18">
        <v>325.17</v>
      </c>
      <c r="R470" s="18">
        <v>0</v>
      </c>
      <c r="S470" s="18">
        <v>1178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33767.86</v>
      </c>
      <c r="Z470" s="18">
        <v>7903.14</v>
      </c>
      <c r="AA470" s="18">
        <v>0</v>
      </c>
      <c r="AB470" s="18">
        <v>41671</v>
      </c>
    </row>
    <row r="471" spans="1:28" s="15" customFormat="1" x14ac:dyDescent="0.25">
      <c r="A471" s="17">
        <v>6</v>
      </c>
      <c r="B471" s="17" t="s">
        <v>585</v>
      </c>
      <c r="C471" s="17" t="s">
        <v>571</v>
      </c>
      <c r="D471" s="17" t="s">
        <v>586</v>
      </c>
      <c r="E471" s="17" t="s">
        <v>587</v>
      </c>
      <c r="F471" s="17" t="s">
        <v>35</v>
      </c>
      <c r="G471" s="17" t="s">
        <v>41</v>
      </c>
      <c r="H471" s="17">
        <v>46735</v>
      </c>
      <c r="I471" s="17">
        <v>44175</v>
      </c>
      <c r="J471" s="17">
        <v>2560</v>
      </c>
      <c r="K471" s="17" t="s">
        <v>37</v>
      </c>
      <c r="L471" s="18">
        <v>36064.35</v>
      </c>
      <c r="M471" s="18">
        <v>2064.8000000000002</v>
      </c>
      <c r="N471" s="18">
        <v>1931.85</v>
      </c>
      <c r="O471" s="18">
        <v>40061</v>
      </c>
      <c r="P471" s="18">
        <v>14734.77</v>
      </c>
      <c r="Q471" s="18">
        <v>331.23</v>
      </c>
      <c r="R471" s="18">
        <v>1152</v>
      </c>
      <c r="S471" s="18">
        <v>16218</v>
      </c>
      <c r="T471" s="18">
        <v>3010</v>
      </c>
      <c r="U471" s="18">
        <v>0</v>
      </c>
      <c r="V471" s="18">
        <v>0</v>
      </c>
      <c r="W471" s="18">
        <v>0</v>
      </c>
      <c r="X471" s="18"/>
      <c r="Y471" s="18">
        <v>50799.12</v>
      </c>
      <c r="Z471" s="18">
        <v>2396.0300000000002</v>
      </c>
      <c r="AA471" s="18">
        <v>3083.85</v>
      </c>
      <c r="AB471" s="18">
        <v>56279</v>
      </c>
    </row>
    <row r="472" spans="1:28" s="15" customFormat="1" x14ac:dyDescent="0.25">
      <c r="A472" s="17">
        <v>7</v>
      </c>
      <c r="B472" s="17" t="s">
        <v>317</v>
      </c>
      <c r="C472" s="17" t="s">
        <v>571</v>
      </c>
      <c r="D472" s="17" t="s">
        <v>588</v>
      </c>
      <c r="E472" s="17" t="s">
        <v>589</v>
      </c>
      <c r="F472" s="17" t="s">
        <v>35</v>
      </c>
      <c r="G472" s="17" t="s">
        <v>590</v>
      </c>
      <c r="H472" s="17">
        <v>27076</v>
      </c>
      <c r="I472" s="17">
        <v>25760</v>
      </c>
      <c r="J472" s="17">
        <v>1316</v>
      </c>
      <c r="K472" s="17" t="s">
        <v>37</v>
      </c>
      <c r="L472" s="18">
        <v>240166.51</v>
      </c>
      <c r="M472" s="18">
        <v>20974.41</v>
      </c>
      <c r="N472" s="18">
        <v>5688.08</v>
      </c>
      <c r="O472" s="18">
        <v>266829</v>
      </c>
      <c r="P472" s="18">
        <v>7717.61</v>
      </c>
      <c r="Q472" s="18">
        <v>2424.19</v>
      </c>
      <c r="R472" s="18">
        <v>592.20000000000005</v>
      </c>
      <c r="S472" s="18">
        <v>10734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247884.12</v>
      </c>
      <c r="Z472" s="18">
        <v>23398.6</v>
      </c>
      <c r="AA472" s="18">
        <v>6280.28</v>
      </c>
      <c r="AB472" s="18">
        <v>277563</v>
      </c>
    </row>
    <row r="473" spans="1:28" s="15" customFormat="1" x14ac:dyDescent="0.25">
      <c r="A473" s="17">
        <v>8</v>
      </c>
      <c r="B473" s="17" t="s">
        <v>570</v>
      </c>
      <c r="C473" s="17" t="s">
        <v>571</v>
      </c>
      <c r="D473" s="17" t="s">
        <v>591</v>
      </c>
      <c r="E473" s="17" t="s">
        <v>592</v>
      </c>
      <c r="F473" s="17" t="s">
        <v>35</v>
      </c>
      <c r="G473" s="17" t="s">
        <v>41</v>
      </c>
      <c r="H473" s="17">
        <v>66921</v>
      </c>
      <c r="I473" s="17">
        <v>66921</v>
      </c>
      <c r="J473" s="17">
        <v>0</v>
      </c>
      <c r="K473" s="17" t="s">
        <v>37</v>
      </c>
      <c r="L473" s="18">
        <v>480126.16</v>
      </c>
      <c r="M473" s="18">
        <v>41246.019999999997</v>
      </c>
      <c r="N473" s="18">
        <v>10797.82</v>
      </c>
      <c r="O473" s="18">
        <v>532170</v>
      </c>
      <c r="P473" s="18">
        <v>879.94</v>
      </c>
      <c r="Q473" s="18">
        <v>4789.0600000000004</v>
      </c>
      <c r="R473" s="18">
        <v>0</v>
      </c>
      <c r="S473" s="18">
        <v>5669</v>
      </c>
      <c r="T473" s="18">
        <v>0</v>
      </c>
      <c r="U473" s="18">
        <v>97956.160000000003</v>
      </c>
      <c r="V473" s="18">
        <v>41246.019999999997</v>
      </c>
      <c r="W473" s="18">
        <v>10797.82</v>
      </c>
      <c r="X473" s="18">
        <v>150000</v>
      </c>
      <c r="Y473" s="18">
        <v>383049.94</v>
      </c>
      <c r="Z473" s="18">
        <v>4789.0600000000004</v>
      </c>
      <c r="AA473" s="18">
        <v>0</v>
      </c>
      <c r="AB473" s="18">
        <v>387839</v>
      </c>
    </row>
    <row r="474" spans="1:28" s="15" customFormat="1" x14ac:dyDescent="0.25">
      <c r="A474" s="17">
        <v>9</v>
      </c>
      <c r="B474" s="17" t="s">
        <v>580</v>
      </c>
      <c r="C474" s="17" t="s">
        <v>571</v>
      </c>
      <c r="D474" s="17" t="s">
        <v>593</v>
      </c>
      <c r="E474" s="17" t="s">
        <v>594</v>
      </c>
      <c r="F474" s="17" t="s">
        <v>35</v>
      </c>
      <c r="G474" s="17" t="s">
        <v>590</v>
      </c>
      <c r="H474" s="17">
        <v>63839</v>
      </c>
      <c r="I474" s="17">
        <v>63839</v>
      </c>
      <c r="J474" s="17">
        <v>3265</v>
      </c>
      <c r="K474" s="17" t="s">
        <v>1090</v>
      </c>
      <c r="L474" s="18">
        <v>352826.6</v>
      </c>
      <c r="M474" s="18">
        <v>26884.31</v>
      </c>
      <c r="N474" s="18">
        <v>12471.09</v>
      </c>
      <c r="O474" s="18">
        <v>392182</v>
      </c>
      <c r="P474" s="18">
        <v>18605.28</v>
      </c>
      <c r="Q474" s="18">
        <v>3564.47</v>
      </c>
      <c r="R474" s="18">
        <v>1469.25</v>
      </c>
      <c r="S474" s="18">
        <v>23639</v>
      </c>
      <c r="T474" s="18">
        <v>6980</v>
      </c>
      <c r="U474" s="18">
        <v>0</v>
      </c>
      <c r="V474" s="18">
        <v>0</v>
      </c>
      <c r="W474" s="18">
        <v>0</v>
      </c>
      <c r="X474" s="18"/>
      <c r="Y474" s="18">
        <v>371431.88</v>
      </c>
      <c r="Z474" s="18">
        <v>30448.78</v>
      </c>
      <c r="AA474" s="18">
        <v>13940.34</v>
      </c>
      <c r="AB474" s="18">
        <v>415821</v>
      </c>
    </row>
    <row r="475" spans="1:28" s="15" customFormat="1" x14ac:dyDescent="0.25">
      <c r="A475" s="17">
        <v>10</v>
      </c>
      <c r="B475" s="17" t="s">
        <v>585</v>
      </c>
      <c r="C475" s="17" t="s">
        <v>571</v>
      </c>
      <c r="D475" s="17" t="s">
        <v>595</v>
      </c>
      <c r="E475" s="17" t="s">
        <v>596</v>
      </c>
      <c r="F475" s="17" t="s">
        <v>35</v>
      </c>
      <c r="G475" s="17" t="s">
        <v>45</v>
      </c>
      <c r="H475" s="17">
        <v>69743</v>
      </c>
      <c r="I475" s="17">
        <v>69743</v>
      </c>
      <c r="J475" s="17">
        <v>0</v>
      </c>
      <c r="K475" s="17" t="s">
        <v>37</v>
      </c>
      <c r="L475" s="18">
        <v>208156.71</v>
      </c>
      <c r="M475" s="18">
        <v>20183.78</v>
      </c>
      <c r="N475" s="18">
        <v>1344.51</v>
      </c>
      <c r="O475" s="18">
        <v>229685</v>
      </c>
      <c r="P475" s="18">
        <v>852.13</v>
      </c>
      <c r="Q475" s="18">
        <v>2090.87</v>
      </c>
      <c r="R475" s="18">
        <v>0</v>
      </c>
      <c r="S475" s="18">
        <v>2943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209008.84</v>
      </c>
      <c r="Z475" s="18">
        <v>22274.65</v>
      </c>
      <c r="AA475" s="18">
        <v>1344.51</v>
      </c>
      <c r="AB475" s="18">
        <v>232628</v>
      </c>
    </row>
    <row r="476" spans="1:28" s="15" customFormat="1" x14ac:dyDescent="0.25">
      <c r="A476" s="17">
        <v>11</v>
      </c>
      <c r="B476" s="17" t="s">
        <v>585</v>
      </c>
      <c r="C476" s="17" t="s">
        <v>571</v>
      </c>
      <c r="D476" s="17" t="s">
        <v>597</v>
      </c>
      <c r="E476" s="17" t="s">
        <v>598</v>
      </c>
      <c r="F476" s="17" t="s">
        <v>35</v>
      </c>
      <c r="G476" s="17" t="s">
        <v>215</v>
      </c>
      <c r="H476" s="17">
        <v>1630</v>
      </c>
      <c r="I476" s="17">
        <v>1559</v>
      </c>
      <c r="J476" s="17">
        <v>71</v>
      </c>
      <c r="K476" s="17" t="s">
        <v>37</v>
      </c>
      <c r="L476" s="18">
        <v>61195.79</v>
      </c>
      <c r="M476" s="18">
        <v>16190.84</v>
      </c>
      <c r="N476" s="18">
        <v>2145.37</v>
      </c>
      <c r="O476" s="18">
        <v>79532</v>
      </c>
      <c r="P476" s="18">
        <v>970.04</v>
      </c>
      <c r="Q476" s="18">
        <v>629.01</v>
      </c>
      <c r="R476" s="18">
        <v>31.95</v>
      </c>
      <c r="S476" s="18">
        <v>1631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62165.83</v>
      </c>
      <c r="Z476" s="18">
        <v>16819.849999999999</v>
      </c>
      <c r="AA476" s="18">
        <v>2177.3200000000002</v>
      </c>
      <c r="AB476" s="18">
        <v>81163</v>
      </c>
    </row>
    <row r="477" spans="1:28" s="15" customFormat="1" x14ac:dyDescent="0.25">
      <c r="A477" s="17">
        <v>12</v>
      </c>
      <c r="B477" s="17" t="s">
        <v>570</v>
      </c>
      <c r="C477" s="17" t="s">
        <v>571</v>
      </c>
      <c r="D477" s="17" t="s">
        <v>599</v>
      </c>
      <c r="E477" s="17" t="s">
        <v>600</v>
      </c>
      <c r="F477" s="17" t="s">
        <v>35</v>
      </c>
      <c r="G477" s="17" t="s">
        <v>218</v>
      </c>
      <c r="H477" s="17">
        <v>21222</v>
      </c>
      <c r="I477" s="17">
        <v>21222</v>
      </c>
      <c r="J477" s="17">
        <v>0</v>
      </c>
      <c r="K477" s="17" t="s">
        <v>59</v>
      </c>
      <c r="L477" s="18">
        <v>264089.82</v>
      </c>
      <c r="M477" s="18">
        <v>21152.28</v>
      </c>
      <c r="N477" s="18">
        <v>8233.9</v>
      </c>
      <c r="O477" s="18">
        <v>293476</v>
      </c>
      <c r="P477" s="18">
        <v>577.02</v>
      </c>
      <c r="Q477" s="18">
        <v>2665.98</v>
      </c>
      <c r="R477" s="18">
        <v>0</v>
      </c>
      <c r="S477" s="18">
        <v>3243</v>
      </c>
      <c r="T477" s="18">
        <v>710</v>
      </c>
      <c r="U477" s="18">
        <v>0</v>
      </c>
      <c r="V477" s="18">
        <v>0</v>
      </c>
      <c r="W477" s="18">
        <v>0</v>
      </c>
      <c r="X477" s="18"/>
      <c r="Y477" s="18">
        <v>264666.84000000003</v>
      </c>
      <c r="Z477" s="18">
        <v>23818.26</v>
      </c>
      <c r="AA477" s="18">
        <v>8233.9</v>
      </c>
      <c r="AB477" s="18">
        <v>296719</v>
      </c>
    </row>
    <row r="478" spans="1:28" s="15" customFormat="1" x14ac:dyDescent="0.25">
      <c r="A478" s="17">
        <v>13</v>
      </c>
      <c r="B478" s="17" t="s">
        <v>570</v>
      </c>
      <c r="C478" s="17" t="s">
        <v>571</v>
      </c>
      <c r="D478" s="17" t="s">
        <v>601</v>
      </c>
      <c r="E478" s="17" t="s">
        <v>602</v>
      </c>
      <c r="F478" s="17" t="s">
        <v>35</v>
      </c>
      <c r="G478" s="17" t="s">
        <v>114</v>
      </c>
      <c r="H478" s="17">
        <v>743</v>
      </c>
      <c r="I478" s="17">
        <v>732</v>
      </c>
      <c r="J478" s="17">
        <v>11</v>
      </c>
      <c r="K478" s="17" t="s">
        <v>37</v>
      </c>
      <c r="L478" s="18">
        <v>10252.26</v>
      </c>
      <c r="M478" s="18">
        <v>924.98</v>
      </c>
      <c r="N478" s="18">
        <v>76.760000000000005</v>
      </c>
      <c r="O478" s="18">
        <v>11254</v>
      </c>
      <c r="P478" s="18">
        <v>720.91</v>
      </c>
      <c r="Q478" s="18">
        <v>100.14</v>
      </c>
      <c r="R478" s="18">
        <v>4.95</v>
      </c>
      <c r="S478" s="18">
        <v>826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10973.17</v>
      </c>
      <c r="Z478" s="18">
        <v>1025.1199999999999</v>
      </c>
      <c r="AA478" s="18">
        <v>81.709999999999994</v>
      </c>
      <c r="AB478" s="18">
        <v>12080</v>
      </c>
    </row>
    <row r="479" spans="1:28" s="15" customFormat="1" x14ac:dyDescent="0.25">
      <c r="A479" s="17">
        <v>14</v>
      </c>
      <c r="B479" s="17" t="s">
        <v>585</v>
      </c>
      <c r="C479" s="17" t="s">
        <v>571</v>
      </c>
      <c r="D479" s="17" t="s">
        <v>603</v>
      </c>
      <c r="E479" s="17" t="s">
        <v>604</v>
      </c>
      <c r="F479" s="17" t="s">
        <v>35</v>
      </c>
      <c r="G479" s="17" t="s">
        <v>264</v>
      </c>
      <c r="H479" s="17">
        <v>81114</v>
      </c>
      <c r="I479" s="17">
        <v>79221</v>
      </c>
      <c r="J479" s="17">
        <v>1893</v>
      </c>
      <c r="K479" s="17" t="s">
        <v>37</v>
      </c>
      <c r="L479" s="18">
        <v>309305.01</v>
      </c>
      <c r="M479" s="18">
        <v>24568.86</v>
      </c>
      <c r="N479" s="18">
        <v>9640.1299999999992</v>
      </c>
      <c r="O479" s="18">
        <v>343514</v>
      </c>
      <c r="P479" s="18">
        <v>11292.93</v>
      </c>
      <c r="Q479" s="18">
        <v>3143.22</v>
      </c>
      <c r="R479" s="18">
        <v>851.85</v>
      </c>
      <c r="S479" s="18">
        <v>15288</v>
      </c>
      <c r="T479" s="18">
        <v>1780</v>
      </c>
      <c r="U479" s="18">
        <v>0</v>
      </c>
      <c r="V479" s="18">
        <v>0</v>
      </c>
      <c r="W479" s="18">
        <v>0</v>
      </c>
      <c r="X479" s="18"/>
      <c r="Y479" s="18">
        <v>320597.94</v>
      </c>
      <c r="Z479" s="18">
        <v>27712.080000000002</v>
      </c>
      <c r="AA479" s="18">
        <v>10491.98</v>
      </c>
      <c r="AB479" s="18">
        <v>358802</v>
      </c>
    </row>
    <row r="480" spans="1:28" s="15" customFormat="1" x14ac:dyDescent="0.25">
      <c r="A480" s="17">
        <v>15</v>
      </c>
      <c r="B480" s="17" t="s">
        <v>605</v>
      </c>
      <c r="C480" s="17" t="s">
        <v>571</v>
      </c>
      <c r="D480" s="17" t="s">
        <v>606</v>
      </c>
      <c r="E480" s="17" t="s">
        <v>607</v>
      </c>
      <c r="F480" s="17" t="s">
        <v>35</v>
      </c>
      <c r="G480" s="17" t="s">
        <v>264</v>
      </c>
      <c r="H480" s="17">
        <v>25484</v>
      </c>
      <c r="I480" s="17">
        <v>24663</v>
      </c>
      <c r="J480" s="17">
        <v>821</v>
      </c>
      <c r="K480" s="17" t="s">
        <v>37</v>
      </c>
      <c r="L480" s="18">
        <v>147851.35999999999</v>
      </c>
      <c r="M480" s="18">
        <v>21482.61</v>
      </c>
      <c r="N480" s="18">
        <v>3186.03</v>
      </c>
      <c r="O480" s="18">
        <v>172520</v>
      </c>
      <c r="P480" s="18">
        <v>5364.77</v>
      </c>
      <c r="Q480" s="18">
        <v>1486.78</v>
      </c>
      <c r="R480" s="18">
        <v>369.45</v>
      </c>
      <c r="S480" s="18">
        <v>7221</v>
      </c>
      <c r="T480" s="18">
        <v>2690</v>
      </c>
      <c r="U480" s="18">
        <v>0</v>
      </c>
      <c r="V480" s="18">
        <v>0</v>
      </c>
      <c r="W480" s="18">
        <v>0</v>
      </c>
      <c r="X480" s="18"/>
      <c r="Y480" s="18">
        <v>153216.13</v>
      </c>
      <c r="Z480" s="18">
        <v>22969.39</v>
      </c>
      <c r="AA480" s="18">
        <v>3555.48</v>
      </c>
      <c r="AB480" s="18">
        <v>179741</v>
      </c>
    </row>
    <row r="481" spans="1:28" s="15" customFormat="1" x14ac:dyDescent="0.25">
      <c r="A481" s="17">
        <v>16</v>
      </c>
      <c r="B481" s="17" t="s">
        <v>570</v>
      </c>
      <c r="C481" s="17" t="s">
        <v>571</v>
      </c>
      <c r="D481" s="17" t="s">
        <v>608</v>
      </c>
      <c r="E481" s="17" t="s">
        <v>609</v>
      </c>
      <c r="F481" s="17" t="s">
        <v>35</v>
      </c>
      <c r="G481" s="17" t="s">
        <v>610</v>
      </c>
      <c r="H481" s="17">
        <v>500</v>
      </c>
      <c r="I481" s="17">
        <v>500</v>
      </c>
      <c r="J481" s="17">
        <v>0</v>
      </c>
      <c r="K481" s="17" t="s">
        <v>37</v>
      </c>
      <c r="L481" s="18">
        <v>34263.040000000001</v>
      </c>
      <c r="M481" s="18">
        <v>8130.02</v>
      </c>
      <c r="N481" s="18">
        <v>198.94</v>
      </c>
      <c r="O481" s="18">
        <v>42592</v>
      </c>
      <c r="P481" s="18">
        <v>852.36</v>
      </c>
      <c r="Q481" s="18">
        <v>340.64</v>
      </c>
      <c r="R481" s="18">
        <v>0</v>
      </c>
      <c r="S481" s="18">
        <v>1193</v>
      </c>
      <c r="T481" s="18">
        <v>120</v>
      </c>
      <c r="U481" s="18">
        <v>0</v>
      </c>
      <c r="V481" s="18">
        <v>0</v>
      </c>
      <c r="W481" s="18">
        <v>0</v>
      </c>
      <c r="X481" s="18"/>
      <c r="Y481" s="18">
        <v>35115.4</v>
      </c>
      <c r="Z481" s="18">
        <v>8470.66</v>
      </c>
      <c r="AA481" s="18">
        <v>198.94</v>
      </c>
      <c r="AB481" s="18">
        <v>43785</v>
      </c>
    </row>
    <row r="482" spans="1:28" s="15" customFormat="1" x14ac:dyDescent="0.25">
      <c r="A482" s="17">
        <v>17</v>
      </c>
      <c r="B482" s="17" t="s">
        <v>613</v>
      </c>
      <c r="C482" s="17" t="s">
        <v>571</v>
      </c>
      <c r="D482" s="17" t="s">
        <v>614</v>
      </c>
      <c r="E482" s="17" t="s">
        <v>615</v>
      </c>
      <c r="F482" s="17" t="s">
        <v>35</v>
      </c>
      <c r="G482" s="17" t="s">
        <v>616</v>
      </c>
      <c r="H482" s="17">
        <v>239</v>
      </c>
      <c r="I482" s="17">
        <v>239</v>
      </c>
      <c r="J482" s="17">
        <v>0</v>
      </c>
      <c r="K482" s="17" t="s">
        <v>37</v>
      </c>
      <c r="L482" s="18">
        <v>9882.32</v>
      </c>
      <c r="M482" s="18">
        <v>1103.96</v>
      </c>
      <c r="N482" s="18">
        <v>100.72</v>
      </c>
      <c r="O482" s="18">
        <v>11087</v>
      </c>
      <c r="P482" s="18">
        <v>440.22</v>
      </c>
      <c r="Q482" s="18">
        <v>97.78</v>
      </c>
      <c r="R482" s="18">
        <v>0</v>
      </c>
      <c r="S482" s="18">
        <v>538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10322.540000000001</v>
      </c>
      <c r="Z482" s="18">
        <v>1201.74</v>
      </c>
      <c r="AA482" s="18">
        <v>100.72</v>
      </c>
      <c r="AB482" s="18">
        <v>11625</v>
      </c>
    </row>
    <row r="483" spans="1:28" s="15" customFormat="1" x14ac:dyDescent="0.25">
      <c r="A483" s="17">
        <v>18</v>
      </c>
      <c r="B483" s="17" t="s">
        <v>617</v>
      </c>
      <c r="C483" s="17" t="s">
        <v>571</v>
      </c>
      <c r="D483" s="17" t="s">
        <v>618</v>
      </c>
      <c r="E483" s="17" t="s">
        <v>619</v>
      </c>
      <c r="F483" s="17" t="s">
        <v>35</v>
      </c>
      <c r="G483" s="17" t="s">
        <v>616</v>
      </c>
      <c r="H483" s="17">
        <v>35705</v>
      </c>
      <c r="I483" s="17">
        <v>32936</v>
      </c>
      <c r="J483" s="17">
        <v>2769</v>
      </c>
      <c r="K483" s="17" t="s">
        <v>37</v>
      </c>
      <c r="L483" s="18">
        <v>312133.58</v>
      </c>
      <c r="M483" s="18">
        <v>26762.36</v>
      </c>
      <c r="N483" s="18">
        <v>11273.06</v>
      </c>
      <c r="O483" s="18">
        <v>350169</v>
      </c>
      <c r="P483" s="18">
        <v>16137.22</v>
      </c>
      <c r="Q483" s="18">
        <v>3160.73</v>
      </c>
      <c r="R483" s="18">
        <v>1246.05</v>
      </c>
      <c r="S483" s="18">
        <v>20544</v>
      </c>
      <c r="T483" s="18">
        <v>18490</v>
      </c>
      <c r="U483" s="18">
        <v>0</v>
      </c>
      <c r="V483" s="18">
        <v>0</v>
      </c>
      <c r="W483" s="18">
        <v>0</v>
      </c>
      <c r="X483" s="18"/>
      <c r="Y483" s="18">
        <v>328270.8</v>
      </c>
      <c r="Z483" s="18">
        <v>29923.09</v>
      </c>
      <c r="AA483" s="18">
        <v>12519.11</v>
      </c>
      <c r="AB483" s="18">
        <v>370713</v>
      </c>
    </row>
    <row r="484" spans="1:28" s="22" customFormat="1" x14ac:dyDescent="0.25">
      <c r="A484" s="19"/>
      <c r="B484" s="19"/>
      <c r="C484" s="10" t="s">
        <v>71</v>
      </c>
      <c r="D484" s="19"/>
      <c r="E484" s="19"/>
      <c r="F484" s="19"/>
      <c r="G484" s="19"/>
      <c r="H484" s="19"/>
      <c r="I484" s="19"/>
      <c r="J484" s="19">
        <f>SUM(J466:J483)</f>
        <v>16036</v>
      </c>
      <c r="K484" s="19"/>
      <c r="L484" s="20">
        <f t="shared" ref="L484:AB484" si="60">SUM(L466:L483)</f>
        <v>3405021.9999999991</v>
      </c>
      <c r="M484" s="20">
        <f t="shared" si="60"/>
        <v>329240.06</v>
      </c>
      <c r="N484" s="20">
        <f t="shared" si="60"/>
        <v>93114.94</v>
      </c>
      <c r="O484" s="20">
        <f t="shared" si="60"/>
        <v>3827377</v>
      </c>
      <c r="P484" s="20">
        <f t="shared" si="60"/>
        <v>100970.24000000002</v>
      </c>
      <c r="Q484" s="20">
        <f t="shared" si="60"/>
        <v>34280.559999999998</v>
      </c>
      <c r="R484" s="20">
        <f t="shared" si="60"/>
        <v>7216.2</v>
      </c>
      <c r="S484" s="20">
        <f t="shared" si="60"/>
        <v>142467</v>
      </c>
      <c r="T484" s="20">
        <f t="shared" si="60"/>
        <v>33780</v>
      </c>
      <c r="U484" s="20">
        <f t="shared" si="60"/>
        <v>97956.160000000003</v>
      </c>
      <c r="V484" s="20">
        <f t="shared" si="60"/>
        <v>41246.019999999997</v>
      </c>
      <c r="W484" s="20">
        <f t="shared" si="60"/>
        <v>10797.82</v>
      </c>
      <c r="X484" s="20">
        <f t="shared" si="60"/>
        <v>150000</v>
      </c>
      <c r="Y484" s="20">
        <f t="shared" si="60"/>
        <v>3408036.0799999991</v>
      </c>
      <c r="Z484" s="20">
        <f t="shared" si="60"/>
        <v>322274.59999999998</v>
      </c>
      <c r="AA484" s="20">
        <f t="shared" si="60"/>
        <v>89533.319999999992</v>
      </c>
      <c r="AB484" s="20">
        <f t="shared" si="60"/>
        <v>3819844</v>
      </c>
    </row>
    <row r="485" spans="1:28" s="15" customFormat="1" x14ac:dyDescent="0.25">
      <c r="A485" s="17">
        <v>1</v>
      </c>
      <c r="B485" s="17" t="s">
        <v>585</v>
      </c>
      <c r="C485" s="17" t="s">
        <v>571</v>
      </c>
      <c r="D485" s="17" t="s">
        <v>620</v>
      </c>
      <c r="E485" s="17" t="s">
        <v>621</v>
      </c>
      <c r="F485" s="17" t="s">
        <v>75</v>
      </c>
      <c r="G485" s="17" t="s">
        <v>76</v>
      </c>
      <c r="H485" s="17">
        <v>12357</v>
      </c>
      <c r="I485" s="17">
        <v>12176</v>
      </c>
      <c r="J485" s="17">
        <v>181</v>
      </c>
      <c r="K485" s="17" t="s">
        <v>37</v>
      </c>
      <c r="L485" s="18">
        <v>61273.8</v>
      </c>
      <c r="M485" s="18">
        <v>13449.12</v>
      </c>
      <c r="N485" s="18">
        <v>4629.08</v>
      </c>
      <c r="O485" s="18">
        <v>79352</v>
      </c>
      <c r="P485" s="18">
        <v>1549.36</v>
      </c>
      <c r="Q485" s="18">
        <v>653.30999999999995</v>
      </c>
      <c r="R485" s="18">
        <v>108.33</v>
      </c>
      <c r="S485" s="18">
        <v>2311</v>
      </c>
      <c r="T485" s="18">
        <v>750</v>
      </c>
      <c r="U485" s="18">
        <v>0</v>
      </c>
      <c r="V485" s="18">
        <v>0</v>
      </c>
      <c r="W485" s="18">
        <v>0</v>
      </c>
      <c r="X485" s="18"/>
      <c r="Y485" s="18">
        <v>62823.16</v>
      </c>
      <c r="Z485" s="18">
        <v>14102.43</v>
      </c>
      <c r="AA485" s="18">
        <v>4737.41</v>
      </c>
      <c r="AB485" s="18">
        <v>81663</v>
      </c>
    </row>
    <row r="486" spans="1:28" s="15" customFormat="1" x14ac:dyDescent="0.25">
      <c r="A486" s="17">
        <v>2</v>
      </c>
      <c r="B486" s="17" t="s">
        <v>585</v>
      </c>
      <c r="C486" s="17" t="s">
        <v>571</v>
      </c>
      <c r="D486" s="17" t="s">
        <v>622</v>
      </c>
      <c r="E486" s="17" t="s">
        <v>623</v>
      </c>
      <c r="F486" s="17" t="s">
        <v>75</v>
      </c>
      <c r="G486" s="17" t="s">
        <v>76</v>
      </c>
      <c r="H486" s="17">
        <v>3205</v>
      </c>
      <c r="I486" s="17">
        <v>3079</v>
      </c>
      <c r="J486" s="17">
        <v>126</v>
      </c>
      <c r="K486" s="17" t="s">
        <v>37</v>
      </c>
      <c r="L486" s="18">
        <v>41874.46</v>
      </c>
      <c r="M486" s="18">
        <v>9885.2000000000007</v>
      </c>
      <c r="N486" s="18">
        <v>2754.34</v>
      </c>
      <c r="O486" s="18">
        <v>54514</v>
      </c>
      <c r="P486" s="18">
        <v>1217.55</v>
      </c>
      <c r="Q486" s="18">
        <v>441.04</v>
      </c>
      <c r="R486" s="18">
        <v>75.41</v>
      </c>
      <c r="S486" s="18">
        <v>1734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43092.01</v>
      </c>
      <c r="Z486" s="18">
        <v>10326.24</v>
      </c>
      <c r="AA486" s="18">
        <v>2829.75</v>
      </c>
      <c r="AB486" s="18">
        <v>56248</v>
      </c>
    </row>
    <row r="487" spans="1:28" s="15" customFormat="1" x14ac:dyDescent="0.25">
      <c r="A487" s="17">
        <v>3</v>
      </c>
      <c r="B487" s="17" t="s">
        <v>605</v>
      </c>
      <c r="C487" s="17" t="s">
        <v>571</v>
      </c>
      <c r="D487" s="17" t="s">
        <v>624</v>
      </c>
      <c r="E487" s="17" t="s">
        <v>625</v>
      </c>
      <c r="F487" s="17" t="s">
        <v>75</v>
      </c>
      <c r="G487" s="17" t="s">
        <v>76</v>
      </c>
      <c r="H487" s="17">
        <v>7495</v>
      </c>
      <c r="I487" s="17">
        <v>7305</v>
      </c>
      <c r="J487" s="17">
        <v>190</v>
      </c>
      <c r="K487" s="17" t="s">
        <v>37</v>
      </c>
      <c r="L487" s="18">
        <v>93399.65</v>
      </c>
      <c r="M487" s="18">
        <v>27436.07</v>
      </c>
      <c r="N487" s="18">
        <v>2396.2800000000002</v>
      </c>
      <c r="O487" s="18">
        <v>123232</v>
      </c>
      <c r="P487" s="18">
        <v>1614.63</v>
      </c>
      <c r="Q487" s="18">
        <v>953.66</v>
      </c>
      <c r="R487" s="18">
        <v>113.71</v>
      </c>
      <c r="S487" s="18">
        <v>2682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95014.28</v>
      </c>
      <c r="Z487" s="18">
        <v>28389.73</v>
      </c>
      <c r="AA487" s="18">
        <v>2509.9899999999998</v>
      </c>
      <c r="AB487" s="18">
        <v>125914</v>
      </c>
    </row>
    <row r="488" spans="1:28" s="15" customFormat="1" x14ac:dyDescent="0.25">
      <c r="A488" s="17">
        <v>4</v>
      </c>
      <c r="B488" s="17" t="s">
        <v>580</v>
      </c>
      <c r="C488" s="17" t="s">
        <v>571</v>
      </c>
      <c r="D488" s="17" t="s">
        <v>626</v>
      </c>
      <c r="E488" s="17" t="s">
        <v>627</v>
      </c>
      <c r="F488" s="17" t="s">
        <v>75</v>
      </c>
      <c r="G488" s="17" t="s">
        <v>76</v>
      </c>
      <c r="H488" s="17">
        <v>10237</v>
      </c>
      <c r="I488" s="17">
        <v>10146</v>
      </c>
      <c r="J488" s="17">
        <v>91</v>
      </c>
      <c r="K488" s="17" t="s">
        <v>37</v>
      </c>
      <c r="L488" s="18">
        <v>38134</v>
      </c>
      <c r="M488" s="18">
        <v>8991.2000000000007</v>
      </c>
      <c r="N488" s="18">
        <v>2616.8000000000002</v>
      </c>
      <c r="O488" s="18">
        <v>49742</v>
      </c>
      <c r="P488" s="18">
        <v>902.98</v>
      </c>
      <c r="Q488" s="18">
        <v>402.56</v>
      </c>
      <c r="R488" s="18">
        <v>54.46</v>
      </c>
      <c r="S488" s="18">
        <v>1360</v>
      </c>
      <c r="T488" s="18">
        <v>90</v>
      </c>
      <c r="U488" s="18">
        <v>0</v>
      </c>
      <c r="V488" s="18">
        <v>0</v>
      </c>
      <c r="W488" s="18">
        <v>0</v>
      </c>
      <c r="X488" s="18"/>
      <c r="Y488" s="18">
        <v>39036.980000000003</v>
      </c>
      <c r="Z488" s="18">
        <v>9393.76</v>
      </c>
      <c r="AA488" s="18">
        <v>2671.26</v>
      </c>
      <c r="AB488" s="18">
        <v>51102</v>
      </c>
    </row>
    <row r="489" spans="1:28" s="15" customFormat="1" x14ac:dyDescent="0.25">
      <c r="A489" s="17">
        <v>5</v>
      </c>
      <c r="B489" s="17" t="s">
        <v>575</v>
      </c>
      <c r="C489" s="17" t="s">
        <v>571</v>
      </c>
      <c r="D489" s="17" t="s">
        <v>628</v>
      </c>
      <c r="E489" s="17" t="s">
        <v>629</v>
      </c>
      <c r="F489" s="17" t="s">
        <v>75</v>
      </c>
      <c r="G489" s="17" t="s">
        <v>76</v>
      </c>
      <c r="H489" s="17">
        <v>7000</v>
      </c>
      <c r="I489" s="17">
        <v>6585</v>
      </c>
      <c r="J489" s="17">
        <v>415</v>
      </c>
      <c r="K489" s="17" t="s">
        <v>37</v>
      </c>
      <c r="L489" s="18">
        <v>50712.58</v>
      </c>
      <c r="M489" s="18">
        <v>10357.52</v>
      </c>
      <c r="N489" s="18">
        <v>3640.9</v>
      </c>
      <c r="O489" s="18">
        <v>64711</v>
      </c>
      <c r="P489" s="18">
        <v>3260.49</v>
      </c>
      <c r="Q489" s="18">
        <v>529.13</v>
      </c>
      <c r="R489" s="18">
        <v>248.38</v>
      </c>
      <c r="S489" s="18">
        <v>4038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53973.07</v>
      </c>
      <c r="Z489" s="18">
        <v>10886.65</v>
      </c>
      <c r="AA489" s="18">
        <v>3889.28</v>
      </c>
      <c r="AB489" s="18">
        <v>68749</v>
      </c>
    </row>
    <row r="490" spans="1:28" s="15" customFormat="1" x14ac:dyDescent="0.25">
      <c r="A490" s="17">
        <v>6</v>
      </c>
      <c r="B490" s="17" t="s">
        <v>585</v>
      </c>
      <c r="C490" s="17" t="s">
        <v>571</v>
      </c>
      <c r="D490" s="17" t="s">
        <v>630</v>
      </c>
      <c r="E490" s="17" t="s">
        <v>631</v>
      </c>
      <c r="F490" s="17" t="s">
        <v>75</v>
      </c>
      <c r="G490" s="17" t="s">
        <v>76</v>
      </c>
      <c r="H490" s="17">
        <v>16725</v>
      </c>
      <c r="I490" s="17">
        <v>16641</v>
      </c>
      <c r="J490" s="17">
        <v>84</v>
      </c>
      <c r="K490" s="17" t="s">
        <v>37</v>
      </c>
      <c r="L490" s="18">
        <v>31627.09</v>
      </c>
      <c r="M490" s="18">
        <v>8225.6200000000008</v>
      </c>
      <c r="N490" s="18">
        <v>2145.29</v>
      </c>
      <c r="O490" s="18">
        <v>41998</v>
      </c>
      <c r="P490" s="18">
        <v>821.5</v>
      </c>
      <c r="Q490" s="18">
        <v>334.23</v>
      </c>
      <c r="R490" s="18">
        <v>50.27</v>
      </c>
      <c r="S490" s="18">
        <v>1206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32448.59</v>
      </c>
      <c r="Z490" s="18">
        <v>8559.85</v>
      </c>
      <c r="AA490" s="18">
        <v>2195.56</v>
      </c>
      <c r="AB490" s="18">
        <v>43204</v>
      </c>
    </row>
    <row r="491" spans="1:28" s="15" customFormat="1" x14ac:dyDescent="0.25">
      <c r="A491" s="17">
        <v>7</v>
      </c>
      <c r="B491" s="17" t="s">
        <v>580</v>
      </c>
      <c r="C491" s="17" t="s">
        <v>571</v>
      </c>
      <c r="D491" s="17" t="s">
        <v>632</v>
      </c>
      <c r="E491" s="17" t="s">
        <v>633</v>
      </c>
      <c r="F491" s="17" t="s">
        <v>75</v>
      </c>
      <c r="G491" s="17" t="s">
        <v>76</v>
      </c>
      <c r="H491" s="17">
        <v>7507</v>
      </c>
      <c r="I491" s="17">
        <v>7395</v>
      </c>
      <c r="J491" s="17">
        <v>112</v>
      </c>
      <c r="K491" s="17" t="s">
        <v>37</v>
      </c>
      <c r="L491" s="18">
        <v>51730.31</v>
      </c>
      <c r="M491" s="18">
        <v>12456.26</v>
      </c>
      <c r="N491" s="18">
        <v>3941.43</v>
      </c>
      <c r="O491" s="18">
        <v>68128</v>
      </c>
      <c r="P491" s="18">
        <v>1023.07</v>
      </c>
      <c r="Q491" s="18">
        <v>549.9</v>
      </c>
      <c r="R491" s="18">
        <v>67.03</v>
      </c>
      <c r="S491" s="18">
        <v>1640</v>
      </c>
      <c r="T491" s="18">
        <v>420</v>
      </c>
      <c r="U491" s="18">
        <v>0</v>
      </c>
      <c r="V491" s="18">
        <v>0</v>
      </c>
      <c r="W491" s="18">
        <v>0</v>
      </c>
      <c r="X491" s="18"/>
      <c r="Y491" s="18">
        <v>52753.38</v>
      </c>
      <c r="Z491" s="18">
        <v>13006.16</v>
      </c>
      <c r="AA491" s="18">
        <v>4008.46</v>
      </c>
      <c r="AB491" s="18">
        <v>69768</v>
      </c>
    </row>
    <row r="492" spans="1:28" s="15" customFormat="1" x14ac:dyDescent="0.25">
      <c r="A492" s="17">
        <v>8</v>
      </c>
      <c r="B492" s="17" t="s">
        <v>585</v>
      </c>
      <c r="C492" s="17" t="s">
        <v>571</v>
      </c>
      <c r="D492" s="17" t="s">
        <v>634</v>
      </c>
      <c r="E492" s="17" t="s">
        <v>635</v>
      </c>
      <c r="F492" s="17" t="s">
        <v>75</v>
      </c>
      <c r="G492" s="17" t="s">
        <v>636</v>
      </c>
      <c r="H492" s="17">
        <v>3028</v>
      </c>
      <c r="I492" s="17">
        <v>2926</v>
      </c>
      <c r="J492" s="17">
        <v>102</v>
      </c>
      <c r="K492" s="17" t="s">
        <v>37</v>
      </c>
      <c r="L492" s="18">
        <v>60582.86</v>
      </c>
      <c r="M492" s="18">
        <v>16500.43</v>
      </c>
      <c r="N492" s="18">
        <v>4503.71</v>
      </c>
      <c r="O492" s="18">
        <v>81587</v>
      </c>
      <c r="P492" s="18">
        <v>1013.39</v>
      </c>
      <c r="Q492" s="18">
        <v>646.55999999999995</v>
      </c>
      <c r="R492" s="18">
        <v>61.05</v>
      </c>
      <c r="S492" s="18">
        <v>1721</v>
      </c>
      <c r="T492" s="18">
        <v>0</v>
      </c>
      <c r="U492" s="18">
        <v>0</v>
      </c>
      <c r="V492" s="18">
        <v>0</v>
      </c>
      <c r="W492" s="18">
        <v>0</v>
      </c>
      <c r="X492" s="18"/>
      <c r="Y492" s="18">
        <v>61596.25</v>
      </c>
      <c r="Z492" s="18">
        <v>17146.990000000002</v>
      </c>
      <c r="AA492" s="18">
        <v>4564.76</v>
      </c>
      <c r="AB492" s="18">
        <v>83308</v>
      </c>
    </row>
    <row r="493" spans="1:28" s="15" customFormat="1" x14ac:dyDescent="0.25">
      <c r="A493" s="17">
        <v>9</v>
      </c>
      <c r="B493" s="17" t="s">
        <v>572</v>
      </c>
      <c r="C493" s="17" t="s">
        <v>571</v>
      </c>
      <c r="D493" s="17" t="s">
        <v>637</v>
      </c>
      <c r="E493" s="17" t="s">
        <v>638</v>
      </c>
      <c r="F493" s="17" t="s">
        <v>75</v>
      </c>
      <c r="G493" s="17" t="s">
        <v>76</v>
      </c>
      <c r="H493" s="17">
        <v>12099</v>
      </c>
      <c r="I493" s="17">
        <v>11815</v>
      </c>
      <c r="J493" s="17">
        <v>284</v>
      </c>
      <c r="K493" s="17" t="s">
        <v>37</v>
      </c>
      <c r="L493" s="18">
        <v>57771.49</v>
      </c>
      <c r="M493" s="18">
        <v>18102.830000000002</v>
      </c>
      <c r="N493" s="18">
        <v>4403.68</v>
      </c>
      <c r="O493" s="18">
        <v>80278</v>
      </c>
      <c r="P493" s="18">
        <v>2226.2399999999998</v>
      </c>
      <c r="Q493" s="18">
        <v>612.79</v>
      </c>
      <c r="R493" s="18">
        <v>169.97</v>
      </c>
      <c r="S493" s="18">
        <v>3009</v>
      </c>
      <c r="T493" s="18">
        <v>0</v>
      </c>
      <c r="U493" s="18">
        <v>0</v>
      </c>
      <c r="V493" s="18">
        <v>0</v>
      </c>
      <c r="W493" s="18">
        <v>0</v>
      </c>
      <c r="X493" s="18"/>
      <c r="Y493" s="18">
        <v>59997.73</v>
      </c>
      <c r="Z493" s="18">
        <v>18715.62</v>
      </c>
      <c r="AA493" s="18">
        <v>4573.6499999999996</v>
      </c>
      <c r="AB493" s="18">
        <v>83287</v>
      </c>
    </row>
    <row r="494" spans="1:28" s="15" customFormat="1" x14ac:dyDescent="0.25">
      <c r="A494" s="17">
        <v>10</v>
      </c>
      <c r="B494" s="17" t="s">
        <v>570</v>
      </c>
      <c r="C494" s="17" t="s">
        <v>571</v>
      </c>
      <c r="D494" s="17" t="s">
        <v>639</v>
      </c>
      <c r="E494" s="17" t="s">
        <v>640</v>
      </c>
      <c r="F494" s="17" t="s">
        <v>75</v>
      </c>
      <c r="G494" s="17" t="s">
        <v>76</v>
      </c>
      <c r="H494" s="17">
        <v>1561</v>
      </c>
      <c r="I494" s="17">
        <v>1551</v>
      </c>
      <c r="J494" s="17">
        <v>10</v>
      </c>
      <c r="K494" s="17" t="s">
        <v>37</v>
      </c>
      <c r="L494" s="18">
        <v>17145.580000000002</v>
      </c>
      <c r="M494" s="18">
        <v>4483.58</v>
      </c>
      <c r="N494" s="18">
        <v>608.84</v>
      </c>
      <c r="O494" s="18">
        <v>22238</v>
      </c>
      <c r="P494" s="18">
        <v>352.78</v>
      </c>
      <c r="Q494" s="18">
        <v>176.23</v>
      </c>
      <c r="R494" s="18">
        <v>5.99</v>
      </c>
      <c r="S494" s="18">
        <v>535</v>
      </c>
      <c r="T494" s="18">
        <v>0</v>
      </c>
      <c r="U494" s="18">
        <v>0</v>
      </c>
      <c r="V494" s="18">
        <v>0</v>
      </c>
      <c r="W494" s="18">
        <v>0</v>
      </c>
      <c r="X494" s="18"/>
      <c r="Y494" s="18">
        <v>17498.36</v>
      </c>
      <c r="Z494" s="18">
        <v>4659.8100000000004</v>
      </c>
      <c r="AA494" s="18">
        <v>614.83000000000004</v>
      </c>
      <c r="AB494" s="18">
        <v>22773</v>
      </c>
    </row>
    <row r="495" spans="1:28" s="15" customFormat="1" x14ac:dyDescent="0.25">
      <c r="A495" s="17">
        <v>11</v>
      </c>
      <c r="B495" s="17" t="s">
        <v>585</v>
      </c>
      <c r="C495" s="17" t="s">
        <v>571</v>
      </c>
      <c r="D495" s="17" t="s">
        <v>641</v>
      </c>
      <c r="E495" s="17" t="s">
        <v>642</v>
      </c>
      <c r="F495" s="17" t="s">
        <v>75</v>
      </c>
      <c r="G495" s="17" t="s">
        <v>643</v>
      </c>
      <c r="H495" s="17">
        <v>12746</v>
      </c>
      <c r="I495" s="17">
        <v>12695</v>
      </c>
      <c r="J495" s="17">
        <v>51</v>
      </c>
      <c r="K495" s="17" t="s">
        <v>37</v>
      </c>
      <c r="L495" s="18">
        <v>35098.269999999997</v>
      </c>
      <c r="M495" s="18">
        <v>9309.84</v>
      </c>
      <c r="N495" s="18">
        <v>2480.89</v>
      </c>
      <c r="O495" s="18">
        <v>46889</v>
      </c>
      <c r="P495" s="18">
        <v>585.23</v>
      </c>
      <c r="Q495" s="18">
        <v>373.25</v>
      </c>
      <c r="R495" s="18">
        <v>30.52</v>
      </c>
      <c r="S495" s="18">
        <v>989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35683.5</v>
      </c>
      <c r="Z495" s="18">
        <v>9683.09</v>
      </c>
      <c r="AA495" s="18">
        <v>2511.41</v>
      </c>
      <c r="AB495" s="18">
        <v>47878</v>
      </c>
    </row>
    <row r="496" spans="1:28" s="15" customFormat="1" x14ac:dyDescent="0.25">
      <c r="A496" s="17">
        <v>12</v>
      </c>
      <c r="B496" s="17" t="s">
        <v>605</v>
      </c>
      <c r="C496" s="17" t="s">
        <v>571</v>
      </c>
      <c r="D496" s="17" t="s">
        <v>644</v>
      </c>
      <c r="E496" s="17" t="s">
        <v>645</v>
      </c>
      <c r="F496" s="17" t="s">
        <v>75</v>
      </c>
      <c r="G496" s="17" t="s">
        <v>76</v>
      </c>
      <c r="H496" s="17">
        <v>3308</v>
      </c>
      <c r="I496" s="17">
        <v>3308</v>
      </c>
      <c r="J496" s="17">
        <v>0</v>
      </c>
      <c r="K496" s="17" t="s">
        <v>37</v>
      </c>
      <c r="L496" s="18">
        <v>46593.17</v>
      </c>
      <c r="M496" s="18">
        <v>11510.2</v>
      </c>
      <c r="N496" s="18">
        <v>3187.63</v>
      </c>
      <c r="O496" s="18">
        <v>61291</v>
      </c>
      <c r="P496" s="18">
        <v>312.04000000000002</v>
      </c>
      <c r="Q496" s="18">
        <v>495.96</v>
      </c>
      <c r="R496" s="18">
        <v>0</v>
      </c>
      <c r="S496" s="18">
        <v>808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46905.21</v>
      </c>
      <c r="Z496" s="18">
        <v>12006.16</v>
      </c>
      <c r="AA496" s="18">
        <v>3187.63</v>
      </c>
      <c r="AB496" s="18">
        <v>62099</v>
      </c>
    </row>
    <row r="497" spans="1:31" s="15" customFormat="1" x14ac:dyDescent="0.25">
      <c r="A497" s="17">
        <v>13</v>
      </c>
      <c r="B497" s="17" t="s">
        <v>570</v>
      </c>
      <c r="C497" s="17" t="s">
        <v>571</v>
      </c>
      <c r="D497" s="17" t="s">
        <v>646</v>
      </c>
      <c r="E497" s="17" t="s">
        <v>647</v>
      </c>
      <c r="F497" s="17" t="s">
        <v>75</v>
      </c>
      <c r="G497" s="17" t="s">
        <v>76</v>
      </c>
      <c r="H497" s="17">
        <v>16863</v>
      </c>
      <c r="I497" s="17">
        <v>16395</v>
      </c>
      <c r="J497" s="17">
        <v>468</v>
      </c>
      <c r="K497" s="17" t="s">
        <v>37</v>
      </c>
      <c r="L497" s="18">
        <v>74006.59</v>
      </c>
      <c r="M497" s="18">
        <v>12962.94</v>
      </c>
      <c r="N497" s="18">
        <v>5680.47</v>
      </c>
      <c r="O497" s="18">
        <v>92650</v>
      </c>
      <c r="P497" s="18">
        <v>3641.81</v>
      </c>
      <c r="Q497" s="18">
        <v>782.09</v>
      </c>
      <c r="R497" s="18">
        <v>280.10000000000002</v>
      </c>
      <c r="S497" s="18">
        <v>4704</v>
      </c>
      <c r="T497" s="18">
        <v>2220</v>
      </c>
      <c r="U497" s="18">
        <v>0</v>
      </c>
      <c r="V497" s="18">
        <v>0</v>
      </c>
      <c r="W497" s="18">
        <v>0</v>
      </c>
      <c r="X497" s="18"/>
      <c r="Y497" s="18">
        <v>77648.399999999994</v>
      </c>
      <c r="Z497" s="18">
        <v>13745.03</v>
      </c>
      <c r="AA497" s="18">
        <v>5960.57</v>
      </c>
      <c r="AB497" s="18">
        <v>97354</v>
      </c>
    </row>
    <row r="498" spans="1:31" s="15" customFormat="1" x14ac:dyDescent="0.25">
      <c r="A498" s="17">
        <v>14</v>
      </c>
      <c r="B498" s="17" t="s">
        <v>585</v>
      </c>
      <c r="C498" s="17" t="s">
        <v>571</v>
      </c>
      <c r="D498" s="17" t="s">
        <v>648</v>
      </c>
      <c r="E498" s="17" t="s">
        <v>649</v>
      </c>
      <c r="F498" s="17" t="s">
        <v>75</v>
      </c>
      <c r="G498" s="17" t="s">
        <v>650</v>
      </c>
      <c r="H498" s="17">
        <v>0</v>
      </c>
      <c r="I498" s="17">
        <v>0</v>
      </c>
      <c r="J498" s="17">
        <v>919</v>
      </c>
      <c r="K498" s="17" t="s">
        <v>107</v>
      </c>
      <c r="L498" s="18">
        <v>65110.47</v>
      </c>
      <c r="M498" s="18">
        <v>3364.61</v>
      </c>
      <c r="N498" s="18">
        <v>5125.92</v>
      </c>
      <c r="O498" s="18">
        <v>73601</v>
      </c>
      <c r="P498" s="18">
        <v>6910.97</v>
      </c>
      <c r="Q498" s="18">
        <v>669.01</v>
      </c>
      <c r="R498" s="18">
        <v>550.02</v>
      </c>
      <c r="S498" s="18">
        <v>8130</v>
      </c>
      <c r="T498" s="18">
        <v>0</v>
      </c>
      <c r="U498" s="18">
        <v>0</v>
      </c>
      <c r="V498" s="18">
        <v>0</v>
      </c>
      <c r="W498" s="18">
        <v>0</v>
      </c>
      <c r="X498" s="18"/>
      <c r="Y498" s="18">
        <v>72021.440000000002</v>
      </c>
      <c r="Z498" s="18">
        <v>4033.62</v>
      </c>
      <c r="AA498" s="18">
        <v>5675.94</v>
      </c>
      <c r="AB498" s="18">
        <v>81731</v>
      </c>
    </row>
    <row r="499" spans="1:31" s="15" customFormat="1" x14ac:dyDescent="0.25">
      <c r="A499" s="17">
        <v>15</v>
      </c>
      <c r="B499" s="17" t="s">
        <v>575</v>
      </c>
      <c r="C499" s="17" t="s">
        <v>571</v>
      </c>
      <c r="D499" s="17" t="s">
        <v>651</v>
      </c>
      <c r="E499" s="17" t="s">
        <v>652</v>
      </c>
      <c r="F499" s="17" t="s">
        <v>75</v>
      </c>
      <c r="G499" s="17" t="s">
        <v>653</v>
      </c>
      <c r="H499" s="17">
        <v>0</v>
      </c>
      <c r="I499" s="17">
        <v>0</v>
      </c>
      <c r="J499" s="17">
        <v>130</v>
      </c>
      <c r="K499" s="17" t="s">
        <v>107</v>
      </c>
      <c r="L499" s="18">
        <v>112554.85</v>
      </c>
      <c r="M499" s="18">
        <v>11747.31</v>
      </c>
      <c r="N499" s="18">
        <v>2008.84</v>
      </c>
      <c r="O499" s="18">
        <v>126311</v>
      </c>
      <c r="P499" s="18">
        <v>1058.6600000000001</v>
      </c>
      <c r="Q499" s="18">
        <v>1140.54</v>
      </c>
      <c r="R499" s="18">
        <v>77.8</v>
      </c>
      <c r="S499" s="18">
        <v>2277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113613.51</v>
      </c>
      <c r="Z499" s="18">
        <v>12887.85</v>
      </c>
      <c r="AA499" s="18">
        <v>2086.64</v>
      </c>
      <c r="AB499" s="18">
        <v>128588</v>
      </c>
    </row>
    <row r="500" spans="1:31" s="15" customFormat="1" x14ac:dyDescent="0.25">
      <c r="A500" s="17">
        <v>16</v>
      </c>
      <c r="B500" s="17" t="s">
        <v>570</v>
      </c>
      <c r="C500" s="17" t="s">
        <v>571</v>
      </c>
      <c r="D500" s="17" t="s">
        <v>654</v>
      </c>
      <c r="E500" s="17" t="s">
        <v>655</v>
      </c>
      <c r="F500" s="17" t="s">
        <v>75</v>
      </c>
      <c r="G500" s="17" t="s">
        <v>656</v>
      </c>
      <c r="H500" s="17">
        <v>0</v>
      </c>
      <c r="I500" s="17">
        <v>0</v>
      </c>
      <c r="J500" s="17">
        <v>117</v>
      </c>
      <c r="K500" s="17" t="s">
        <v>107</v>
      </c>
      <c r="L500" s="18">
        <v>110139.14</v>
      </c>
      <c r="M500" s="18">
        <v>11581.8</v>
      </c>
      <c r="N500" s="18">
        <v>2001.06</v>
      </c>
      <c r="O500" s="18">
        <v>123722</v>
      </c>
      <c r="P500" s="18">
        <v>965.22</v>
      </c>
      <c r="Q500" s="18">
        <v>1116.76</v>
      </c>
      <c r="R500" s="18">
        <v>70.02</v>
      </c>
      <c r="S500" s="18">
        <v>2152</v>
      </c>
      <c r="T500" s="18">
        <v>0</v>
      </c>
      <c r="U500" s="18">
        <v>0</v>
      </c>
      <c r="V500" s="18">
        <v>0</v>
      </c>
      <c r="W500" s="18">
        <v>0</v>
      </c>
      <c r="X500" s="18"/>
      <c r="Y500" s="18">
        <v>111104.36</v>
      </c>
      <c r="Z500" s="18">
        <v>12698.56</v>
      </c>
      <c r="AA500" s="18">
        <v>2071.08</v>
      </c>
      <c r="AB500" s="18">
        <v>125874</v>
      </c>
    </row>
    <row r="501" spans="1:31" s="15" customFormat="1" x14ac:dyDescent="0.25">
      <c r="A501" s="17">
        <v>17</v>
      </c>
      <c r="B501" s="17" t="s">
        <v>605</v>
      </c>
      <c r="C501" s="17" t="s">
        <v>571</v>
      </c>
      <c r="D501" s="17" t="s">
        <v>657</v>
      </c>
      <c r="E501" s="17" t="s">
        <v>658</v>
      </c>
      <c r="F501" s="17" t="s">
        <v>75</v>
      </c>
      <c r="G501" s="17" t="s">
        <v>659</v>
      </c>
      <c r="H501" s="17">
        <v>0</v>
      </c>
      <c r="I501" s="17">
        <v>0</v>
      </c>
      <c r="J501" s="17">
        <v>259</v>
      </c>
      <c r="K501" s="17" t="s">
        <v>107</v>
      </c>
      <c r="L501" s="18">
        <v>111231.47</v>
      </c>
      <c r="M501" s="18">
        <v>11582.48</v>
      </c>
      <c r="N501" s="18">
        <v>2086.0500000000002</v>
      </c>
      <c r="O501" s="18">
        <v>124900</v>
      </c>
      <c r="P501" s="18">
        <v>1984.39</v>
      </c>
      <c r="Q501" s="18">
        <v>1123.5999999999999</v>
      </c>
      <c r="R501" s="18">
        <v>155.01</v>
      </c>
      <c r="S501" s="18">
        <v>3263</v>
      </c>
      <c r="T501" s="18">
        <v>0</v>
      </c>
      <c r="U501" s="18">
        <v>0</v>
      </c>
      <c r="V501" s="18">
        <v>0</v>
      </c>
      <c r="W501" s="18">
        <v>0</v>
      </c>
      <c r="X501" s="18"/>
      <c r="Y501" s="18">
        <v>113215.86</v>
      </c>
      <c r="Z501" s="18">
        <v>12706.08</v>
      </c>
      <c r="AA501" s="18">
        <v>2241.06</v>
      </c>
      <c r="AB501" s="18">
        <v>128163</v>
      </c>
    </row>
    <row r="502" spans="1:31" s="15" customFormat="1" x14ac:dyDescent="0.25">
      <c r="A502" s="17">
        <v>18</v>
      </c>
      <c r="B502" s="17" t="s">
        <v>580</v>
      </c>
      <c r="C502" s="17" t="s">
        <v>571</v>
      </c>
      <c r="D502" s="17" t="s">
        <v>660</v>
      </c>
      <c r="E502" s="17" t="s">
        <v>661</v>
      </c>
      <c r="F502" s="17" t="s">
        <v>75</v>
      </c>
      <c r="G502" s="17" t="s">
        <v>662</v>
      </c>
      <c r="H502" s="17">
        <v>0</v>
      </c>
      <c r="I502" s="17">
        <v>0</v>
      </c>
      <c r="J502" s="17">
        <v>428</v>
      </c>
      <c r="K502" s="17" t="s">
        <v>107</v>
      </c>
      <c r="L502" s="18">
        <v>132965.88</v>
      </c>
      <c r="M502" s="18">
        <v>16704.32</v>
      </c>
      <c r="N502" s="18">
        <v>2520.8000000000002</v>
      </c>
      <c r="O502" s="18">
        <v>152191</v>
      </c>
      <c r="P502" s="18">
        <v>3229.56</v>
      </c>
      <c r="Q502" s="18">
        <v>1339.28</v>
      </c>
      <c r="R502" s="18">
        <v>256.16000000000003</v>
      </c>
      <c r="S502" s="18">
        <v>4825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136195.44</v>
      </c>
      <c r="Z502" s="18">
        <v>18043.599999999999</v>
      </c>
      <c r="AA502" s="18">
        <v>2776.96</v>
      </c>
      <c r="AB502" s="18">
        <v>157016</v>
      </c>
    </row>
    <row r="503" spans="1:31" s="12" customFormat="1" x14ac:dyDescent="0.25">
      <c r="A503" s="10"/>
      <c r="B503" s="10"/>
      <c r="C503" s="10" t="s">
        <v>71</v>
      </c>
      <c r="D503" s="10"/>
      <c r="E503" s="10"/>
      <c r="F503" s="10"/>
      <c r="G503" s="10"/>
      <c r="H503" s="10"/>
      <c r="I503" s="10"/>
      <c r="J503" s="11">
        <f>SUM(J485:J502)</f>
        <v>3967</v>
      </c>
      <c r="K503" s="10"/>
      <c r="L503" s="11">
        <f t="shared" ref="L503:AB503" si="61">SUM(L485:L502)</f>
        <v>1191951.6600000001</v>
      </c>
      <c r="M503" s="11">
        <f t="shared" si="61"/>
        <v>218651.33</v>
      </c>
      <c r="N503" s="11">
        <f t="shared" si="61"/>
        <v>56732.009999999995</v>
      </c>
      <c r="O503" s="11">
        <f t="shared" si="61"/>
        <v>1467335</v>
      </c>
      <c r="P503" s="11">
        <f t="shared" si="61"/>
        <v>32669.870000000003</v>
      </c>
      <c r="Q503" s="11">
        <f t="shared" si="61"/>
        <v>12339.9</v>
      </c>
      <c r="R503" s="11">
        <f t="shared" si="61"/>
        <v>2374.2299999999996</v>
      </c>
      <c r="S503" s="11">
        <f t="shared" si="61"/>
        <v>47384</v>
      </c>
      <c r="T503" s="11">
        <f t="shared" si="61"/>
        <v>3480</v>
      </c>
      <c r="U503" s="11">
        <f t="shared" si="61"/>
        <v>0</v>
      </c>
      <c r="V503" s="11">
        <f t="shared" si="61"/>
        <v>0</v>
      </c>
      <c r="W503" s="11">
        <f t="shared" si="61"/>
        <v>0</v>
      </c>
      <c r="X503" s="11">
        <f t="shared" si="61"/>
        <v>0</v>
      </c>
      <c r="Y503" s="11">
        <f t="shared" si="61"/>
        <v>1224621.53</v>
      </c>
      <c r="Z503" s="11">
        <f t="shared" si="61"/>
        <v>230991.23</v>
      </c>
      <c r="AA503" s="11">
        <f t="shared" si="61"/>
        <v>59106.239999999998</v>
      </c>
      <c r="AB503" s="11">
        <f t="shared" si="61"/>
        <v>1514719</v>
      </c>
    </row>
    <row r="504" spans="1:31" s="12" customFormat="1" x14ac:dyDescent="0.25">
      <c r="A504" s="10"/>
      <c r="B504" s="10"/>
      <c r="C504" s="10" t="s">
        <v>119</v>
      </c>
      <c r="D504" s="10"/>
      <c r="E504" s="10"/>
      <c r="F504" s="10"/>
      <c r="G504" s="10"/>
      <c r="H504" s="10"/>
      <c r="I504" s="10"/>
      <c r="J504" s="11">
        <f>J503+J484</f>
        <v>20003</v>
      </c>
      <c r="K504" s="11"/>
      <c r="L504" s="11">
        <f t="shared" ref="L504:AB504" si="62">L503+L484</f>
        <v>4596973.6599999992</v>
      </c>
      <c r="M504" s="11">
        <f t="shared" si="62"/>
        <v>547891.39</v>
      </c>
      <c r="N504" s="11">
        <f t="shared" si="62"/>
        <v>149846.95000000001</v>
      </c>
      <c r="O504" s="11">
        <f t="shared" si="62"/>
        <v>5294712</v>
      </c>
      <c r="P504" s="11">
        <f t="shared" si="62"/>
        <v>133640.11000000002</v>
      </c>
      <c r="Q504" s="11">
        <f t="shared" si="62"/>
        <v>46620.46</v>
      </c>
      <c r="R504" s="11">
        <f t="shared" si="62"/>
        <v>9590.43</v>
      </c>
      <c r="S504" s="11">
        <f t="shared" si="62"/>
        <v>189851</v>
      </c>
      <c r="T504" s="11">
        <f t="shared" si="62"/>
        <v>37260</v>
      </c>
      <c r="U504" s="11">
        <f t="shared" si="62"/>
        <v>97956.160000000003</v>
      </c>
      <c r="V504" s="11">
        <f t="shared" si="62"/>
        <v>41246.019999999997</v>
      </c>
      <c r="W504" s="11">
        <f t="shared" si="62"/>
        <v>10797.82</v>
      </c>
      <c r="X504" s="11">
        <f t="shared" si="62"/>
        <v>150000</v>
      </c>
      <c r="Y504" s="11">
        <f t="shared" si="62"/>
        <v>4632657.6099999994</v>
      </c>
      <c r="Z504" s="11">
        <f t="shared" si="62"/>
        <v>553265.82999999996</v>
      </c>
      <c r="AA504" s="11">
        <f t="shared" si="62"/>
        <v>148639.56</v>
      </c>
      <c r="AB504" s="11">
        <f t="shared" si="62"/>
        <v>5334563</v>
      </c>
    </row>
    <row r="505" spans="1:31" ht="18" customHeight="1" x14ac:dyDescent="0.25"/>
    <row r="506" spans="1:31" ht="18" customHeight="1" x14ac:dyDescent="0.25">
      <c r="O506" s="34"/>
    </row>
    <row r="509" spans="1:31" ht="15.75" x14ac:dyDescent="0.25">
      <c r="E509" s="13" t="s">
        <v>120</v>
      </c>
      <c r="G509" s="14"/>
      <c r="H509" s="14"/>
      <c r="I509" s="14"/>
      <c r="J509" s="14"/>
      <c r="K509" s="14"/>
      <c r="L509" s="13" t="s">
        <v>122</v>
      </c>
      <c r="M509" s="13"/>
      <c r="O509" s="14"/>
      <c r="Q509" s="14"/>
      <c r="R509" s="13" t="s">
        <v>121</v>
      </c>
      <c r="T509" s="14"/>
      <c r="U509" s="14"/>
      <c r="W509" s="14"/>
      <c r="X509" s="14"/>
      <c r="Y509" s="13" t="s">
        <v>123</v>
      </c>
      <c r="Z509" s="14"/>
      <c r="AA509" s="14"/>
      <c r="AB509" s="14"/>
    </row>
    <row r="510" spans="1:31" ht="15.75" x14ac:dyDescent="0.25">
      <c r="E510" s="13" t="s">
        <v>124</v>
      </c>
      <c r="G510" s="14"/>
      <c r="H510" s="14"/>
      <c r="I510" s="14"/>
      <c r="J510" s="14"/>
      <c r="K510" s="14"/>
      <c r="L510" s="13" t="s">
        <v>124</v>
      </c>
      <c r="M510" s="13"/>
      <c r="O510" s="14"/>
      <c r="Q510" s="14"/>
      <c r="R510" s="13" t="s">
        <v>124</v>
      </c>
      <c r="T510" s="14"/>
      <c r="U510" s="14"/>
      <c r="W510" s="14"/>
      <c r="X510" s="14"/>
      <c r="Y510" s="13" t="s">
        <v>124</v>
      </c>
      <c r="Z510" s="14"/>
      <c r="AA510" s="14"/>
      <c r="AB510" s="14"/>
    </row>
    <row r="511" spans="1:31" ht="32.25" customHeight="1" x14ac:dyDescent="0.55000000000000004">
      <c r="A511" s="75" t="s">
        <v>0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1"/>
      <c r="AD511" s="1"/>
      <c r="AE511" s="1"/>
    </row>
    <row r="512" spans="1:31" ht="21.75" customHeight="1" x14ac:dyDescent="0.4">
      <c r="A512" s="76" t="s">
        <v>1709</v>
      </c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2"/>
      <c r="AD512" s="2"/>
      <c r="AE512" s="2"/>
    </row>
    <row r="513" spans="1:31" s="5" customFormat="1" ht="20.25" customHeight="1" x14ac:dyDescent="0.35">
      <c r="A513" s="3" t="s">
        <v>1</v>
      </c>
      <c r="B513" s="4"/>
      <c r="C513" s="3"/>
      <c r="D513" s="3"/>
      <c r="F513" s="3" t="s">
        <v>663</v>
      </c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s="7" customFormat="1" ht="90" x14ac:dyDescent="0.25">
      <c r="A514" s="6" t="s">
        <v>3</v>
      </c>
      <c r="B514" s="6" t="s">
        <v>4</v>
      </c>
      <c r="C514" s="6" t="s">
        <v>5</v>
      </c>
      <c r="D514" s="6" t="s">
        <v>6</v>
      </c>
      <c r="E514" s="6" t="s">
        <v>7</v>
      </c>
      <c r="F514" s="6" t="s">
        <v>8</v>
      </c>
      <c r="G514" s="6" t="s">
        <v>9</v>
      </c>
      <c r="H514" s="6" t="s">
        <v>10</v>
      </c>
      <c r="I514" s="6" t="s">
        <v>11</v>
      </c>
      <c r="J514" s="6" t="s">
        <v>12</v>
      </c>
      <c r="K514" s="6" t="s">
        <v>13</v>
      </c>
      <c r="L514" s="6" t="s">
        <v>14</v>
      </c>
      <c r="M514" s="6" t="s">
        <v>15</v>
      </c>
      <c r="N514" s="6" t="s">
        <v>16</v>
      </c>
      <c r="O514" s="6" t="s">
        <v>17</v>
      </c>
      <c r="P514" s="6" t="s">
        <v>18</v>
      </c>
      <c r="Q514" s="6" t="s">
        <v>19</v>
      </c>
      <c r="R514" s="6" t="s">
        <v>20</v>
      </c>
      <c r="S514" s="6" t="s">
        <v>21</v>
      </c>
      <c r="T514" s="6" t="s">
        <v>22</v>
      </c>
      <c r="U514" s="6" t="s">
        <v>23</v>
      </c>
      <c r="V514" s="6" t="s">
        <v>24</v>
      </c>
      <c r="W514" s="6" t="s">
        <v>25</v>
      </c>
      <c r="X514" s="6" t="s">
        <v>26</v>
      </c>
      <c r="Y514" s="6" t="s">
        <v>27</v>
      </c>
      <c r="Z514" s="6" t="s">
        <v>28</v>
      </c>
      <c r="AA514" s="6" t="s">
        <v>29</v>
      </c>
      <c r="AB514" s="6" t="s">
        <v>30</v>
      </c>
    </row>
    <row r="515" spans="1:31" s="15" customFormat="1" x14ac:dyDescent="0.25">
      <c r="A515" s="17">
        <v>1</v>
      </c>
      <c r="B515" s="17" t="s">
        <v>572</v>
      </c>
      <c r="C515" s="17" t="s">
        <v>571</v>
      </c>
      <c r="D515" s="17" t="s">
        <v>573</v>
      </c>
      <c r="E515" s="17" t="s">
        <v>574</v>
      </c>
      <c r="F515" s="17" t="s">
        <v>35</v>
      </c>
      <c r="G515" s="17" t="s">
        <v>41</v>
      </c>
      <c r="H515" s="17">
        <v>62904</v>
      </c>
      <c r="I515" s="17">
        <v>59717</v>
      </c>
      <c r="J515" s="17">
        <v>9561</v>
      </c>
      <c r="K515" s="17" t="s">
        <v>37</v>
      </c>
      <c r="L515" s="18">
        <v>417798.73</v>
      </c>
      <c r="M515" s="18">
        <v>32671.77</v>
      </c>
      <c r="N515" s="18">
        <v>17442.5</v>
      </c>
      <c r="O515" s="18">
        <v>467913</v>
      </c>
      <c r="P515" s="18">
        <v>53724.51</v>
      </c>
      <c r="Q515" s="18">
        <v>4446.04</v>
      </c>
      <c r="R515" s="18">
        <v>4302.45</v>
      </c>
      <c r="S515" s="18">
        <v>62473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471523.24</v>
      </c>
      <c r="Z515" s="18">
        <v>37117.81</v>
      </c>
      <c r="AA515" s="18">
        <v>21744.95</v>
      </c>
      <c r="AB515" s="18">
        <v>530386</v>
      </c>
    </row>
    <row r="516" spans="1:31" s="15" customFormat="1" x14ac:dyDescent="0.25">
      <c r="A516" s="17">
        <v>2</v>
      </c>
      <c r="B516" s="17" t="s">
        <v>570</v>
      </c>
      <c r="C516" s="17" t="s">
        <v>571</v>
      </c>
      <c r="D516" s="17" t="s">
        <v>576</v>
      </c>
      <c r="E516" s="17" t="s">
        <v>577</v>
      </c>
      <c r="F516" s="17" t="s">
        <v>35</v>
      </c>
      <c r="G516" s="17" t="s">
        <v>41</v>
      </c>
      <c r="H516" s="17">
        <v>77888</v>
      </c>
      <c r="I516" s="17">
        <v>77888</v>
      </c>
      <c r="J516" s="17">
        <v>0</v>
      </c>
      <c r="K516" s="17" t="s">
        <v>37</v>
      </c>
      <c r="L516" s="18">
        <v>75204.490000000005</v>
      </c>
      <c r="M516" s="18">
        <v>15967.51</v>
      </c>
      <c r="N516" s="18">
        <v>0</v>
      </c>
      <c r="O516" s="18">
        <v>91172</v>
      </c>
      <c r="P516" s="18">
        <v>577.58000000000004</v>
      </c>
      <c r="Q516" s="18">
        <v>774.42</v>
      </c>
      <c r="R516" s="18">
        <v>0</v>
      </c>
      <c r="S516" s="18">
        <v>1352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75782.070000000007</v>
      </c>
      <c r="Z516" s="18">
        <v>16741.93</v>
      </c>
      <c r="AA516" s="18">
        <v>0</v>
      </c>
      <c r="AB516" s="18">
        <v>92524</v>
      </c>
    </row>
    <row r="517" spans="1:31" s="15" customFormat="1" x14ac:dyDescent="0.25">
      <c r="A517" s="17">
        <v>3</v>
      </c>
      <c r="B517" s="17" t="s">
        <v>575</v>
      </c>
      <c r="C517" s="17" t="s">
        <v>571</v>
      </c>
      <c r="D517" s="17" t="s">
        <v>578</v>
      </c>
      <c r="E517" s="17" t="s">
        <v>579</v>
      </c>
      <c r="F517" s="17" t="s">
        <v>35</v>
      </c>
      <c r="G517" s="17" t="s">
        <v>41</v>
      </c>
      <c r="H517" s="17">
        <v>52251</v>
      </c>
      <c r="I517" s="17">
        <v>51747</v>
      </c>
      <c r="J517" s="17">
        <v>1512</v>
      </c>
      <c r="K517" s="17" t="s">
        <v>37</v>
      </c>
      <c r="L517" s="18">
        <v>391032.46</v>
      </c>
      <c r="M517" s="18">
        <v>37749.519999999997</v>
      </c>
      <c r="N517" s="18">
        <v>8396.02</v>
      </c>
      <c r="O517" s="18">
        <v>437178</v>
      </c>
      <c r="P517" s="18">
        <v>8939.33</v>
      </c>
      <c r="Q517" s="18">
        <v>4079.27</v>
      </c>
      <c r="R517" s="18">
        <v>680.4</v>
      </c>
      <c r="S517" s="18">
        <v>13699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399971.79</v>
      </c>
      <c r="Z517" s="18">
        <v>41828.79</v>
      </c>
      <c r="AA517" s="18">
        <v>9076.42</v>
      </c>
      <c r="AB517" s="18">
        <v>450877</v>
      </c>
    </row>
    <row r="518" spans="1:31" s="15" customFormat="1" x14ac:dyDescent="0.25">
      <c r="A518" s="17">
        <v>4</v>
      </c>
      <c r="B518" s="17" t="s">
        <v>580</v>
      </c>
      <c r="C518" s="17" t="s">
        <v>571</v>
      </c>
      <c r="D518" s="17" t="s">
        <v>581</v>
      </c>
      <c r="E518" s="17" t="s">
        <v>582</v>
      </c>
      <c r="F518" s="17" t="s">
        <v>35</v>
      </c>
      <c r="G518" s="17" t="s">
        <v>41</v>
      </c>
      <c r="H518" s="17">
        <v>59720</v>
      </c>
      <c r="I518" s="17">
        <v>59720</v>
      </c>
      <c r="J518" s="17">
        <v>0</v>
      </c>
      <c r="K518" s="17" t="s">
        <v>37</v>
      </c>
      <c r="L518" s="18">
        <v>42729.99</v>
      </c>
      <c r="M518" s="18">
        <v>12735.35</v>
      </c>
      <c r="N518" s="18">
        <v>1686.66</v>
      </c>
      <c r="O518" s="18">
        <v>57152</v>
      </c>
      <c r="P518" s="18">
        <v>549.59</v>
      </c>
      <c r="Q518" s="18">
        <v>456.41</v>
      </c>
      <c r="R518" s="18">
        <v>0</v>
      </c>
      <c r="S518" s="18">
        <v>1006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43279.58</v>
      </c>
      <c r="Z518" s="18">
        <v>13191.76</v>
      </c>
      <c r="AA518" s="18">
        <v>1686.66</v>
      </c>
      <c r="AB518" s="18">
        <v>58158</v>
      </c>
    </row>
    <row r="519" spans="1:31" s="15" customFormat="1" x14ac:dyDescent="0.25">
      <c r="A519" s="17">
        <v>5</v>
      </c>
      <c r="B519" s="17" t="s">
        <v>580</v>
      </c>
      <c r="C519" s="17" t="s">
        <v>571</v>
      </c>
      <c r="D519" s="17" t="s">
        <v>583</v>
      </c>
      <c r="E519" s="17" t="s">
        <v>584</v>
      </c>
      <c r="F519" s="17" t="s">
        <v>35</v>
      </c>
      <c r="G519" s="17" t="s">
        <v>45</v>
      </c>
      <c r="H519" s="17">
        <v>70750</v>
      </c>
      <c r="I519" s="17">
        <v>70750</v>
      </c>
      <c r="J519" s="17">
        <v>0</v>
      </c>
      <c r="K519" s="17" t="s">
        <v>37</v>
      </c>
      <c r="L519" s="18">
        <v>33767.86</v>
      </c>
      <c r="M519" s="18">
        <v>7903.14</v>
      </c>
      <c r="N519" s="18">
        <v>0</v>
      </c>
      <c r="O519" s="18">
        <v>41671</v>
      </c>
      <c r="P519" s="18">
        <v>852.05</v>
      </c>
      <c r="Q519" s="18">
        <v>344.95</v>
      </c>
      <c r="R519" s="18">
        <v>0</v>
      </c>
      <c r="S519" s="18">
        <v>1197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34619.910000000003</v>
      </c>
      <c r="Z519" s="18">
        <v>8248.09</v>
      </c>
      <c r="AA519" s="18">
        <v>0</v>
      </c>
      <c r="AB519" s="18">
        <v>42868</v>
      </c>
    </row>
    <row r="520" spans="1:31" s="15" customFormat="1" x14ac:dyDescent="0.25">
      <c r="A520" s="17">
        <v>6</v>
      </c>
      <c r="B520" s="17" t="s">
        <v>585</v>
      </c>
      <c r="C520" s="17" t="s">
        <v>571</v>
      </c>
      <c r="D520" s="17" t="s">
        <v>586</v>
      </c>
      <c r="E520" s="17" t="s">
        <v>587</v>
      </c>
      <c r="F520" s="17" t="s">
        <v>35</v>
      </c>
      <c r="G520" s="17" t="s">
        <v>41</v>
      </c>
      <c r="H520" s="17">
        <v>48609</v>
      </c>
      <c r="I520" s="17">
        <v>46735</v>
      </c>
      <c r="J520" s="17">
        <v>1874</v>
      </c>
      <c r="K520" s="17" t="s">
        <v>37</v>
      </c>
      <c r="L520" s="18">
        <v>50799.12</v>
      </c>
      <c r="M520" s="18">
        <v>2396.0300000000002</v>
      </c>
      <c r="N520" s="18">
        <v>3083.85</v>
      </c>
      <c r="O520" s="18">
        <v>56279</v>
      </c>
      <c r="P520" s="18">
        <v>10941.05</v>
      </c>
      <c r="Q520" s="18">
        <v>482.65</v>
      </c>
      <c r="R520" s="18">
        <v>843.3</v>
      </c>
      <c r="S520" s="18">
        <v>12267</v>
      </c>
      <c r="T520" s="18">
        <v>3010</v>
      </c>
      <c r="U520" s="18">
        <v>0</v>
      </c>
      <c r="V520" s="18">
        <v>0</v>
      </c>
      <c r="W520" s="18">
        <v>0</v>
      </c>
      <c r="X520" s="18"/>
      <c r="Y520" s="18">
        <v>61740.17</v>
      </c>
      <c r="Z520" s="18">
        <v>2878.68</v>
      </c>
      <c r="AA520" s="18">
        <v>3927.15</v>
      </c>
      <c r="AB520" s="18">
        <v>68546</v>
      </c>
    </row>
    <row r="521" spans="1:31" s="15" customFormat="1" x14ac:dyDescent="0.25">
      <c r="A521" s="17">
        <v>7</v>
      </c>
      <c r="B521" s="17" t="s">
        <v>317</v>
      </c>
      <c r="C521" s="17" t="s">
        <v>571</v>
      </c>
      <c r="D521" s="17" t="s">
        <v>588</v>
      </c>
      <c r="E521" s="17" t="s">
        <v>589</v>
      </c>
      <c r="F521" s="17" t="s">
        <v>35</v>
      </c>
      <c r="G521" s="17" t="s">
        <v>590</v>
      </c>
      <c r="H521" s="17">
        <v>28492</v>
      </c>
      <c r="I521" s="17">
        <v>27076</v>
      </c>
      <c r="J521" s="17">
        <v>1416</v>
      </c>
      <c r="K521" s="17" t="s">
        <v>37</v>
      </c>
      <c r="L521" s="18">
        <v>247884.12</v>
      </c>
      <c r="M521" s="18">
        <v>23398.6</v>
      </c>
      <c r="N521" s="18">
        <v>6280.28</v>
      </c>
      <c r="O521" s="18">
        <v>277563</v>
      </c>
      <c r="P521" s="18">
        <v>8270.2099999999991</v>
      </c>
      <c r="Q521" s="18">
        <v>2587.59</v>
      </c>
      <c r="R521" s="18">
        <v>637.20000000000005</v>
      </c>
      <c r="S521" s="18">
        <v>11495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256154.33</v>
      </c>
      <c r="Z521" s="18">
        <v>25986.19</v>
      </c>
      <c r="AA521" s="18">
        <v>6917.48</v>
      </c>
      <c r="AB521" s="18">
        <v>289058</v>
      </c>
    </row>
    <row r="522" spans="1:31" s="15" customFormat="1" x14ac:dyDescent="0.25">
      <c r="A522" s="17">
        <v>8</v>
      </c>
      <c r="B522" s="17" t="s">
        <v>570</v>
      </c>
      <c r="C522" s="17" t="s">
        <v>571</v>
      </c>
      <c r="D522" s="17" t="s">
        <v>591</v>
      </c>
      <c r="E522" s="17" t="s">
        <v>592</v>
      </c>
      <c r="F522" s="17" t="s">
        <v>35</v>
      </c>
      <c r="G522" s="17" t="s">
        <v>41</v>
      </c>
      <c r="H522" s="17">
        <v>67376</v>
      </c>
      <c r="I522" s="17">
        <v>66921</v>
      </c>
      <c r="J522" s="17">
        <v>1365</v>
      </c>
      <c r="K522" s="17" t="s">
        <v>37</v>
      </c>
      <c r="L522" s="18">
        <v>383049.94</v>
      </c>
      <c r="M522" s="18">
        <v>4789.0600000000004</v>
      </c>
      <c r="N522" s="18">
        <v>0</v>
      </c>
      <c r="O522" s="18">
        <v>387839</v>
      </c>
      <c r="P522" s="18">
        <v>8427.9599999999991</v>
      </c>
      <c r="Q522" s="18">
        <v>2552.79</v>
      </c>
      <c r="R522" s="18">
        <v>614.25</v>
      </c>
      <c r="S522" s="18">
        <v>11595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391477.9</v>
      </c>
      <c r="Z522" s="18">
        <v>7341.85</v>
      </c>
      <c r="AA522" s="18">
        <v>614.25</v>
      </c>
      <c r="AB522" s="18">
        <v>399434</v>
      </c>
    </row>
    <row r="523" spans="1:31" s="15" customFormat="1" x14ac:dyDescent="0.25">
      <c r="A523" s="17">
        <v>9</v>
      </c>
      <c r="B523" s="17" t="s">
        <v>580</v>
      </c>
      <c r="C523" s="17" t="s">
        <v>571</v>
      </c>
      <c r="D523" s="17" t="s">
        <v>593</v>
      </c>
      <c r="E523" s="17" t="s">
        <v>594</v>
      </c>
      <c r="F523" s="17" t="s">
        <v>35</v>
      </c>
      <c r="G523" s="17" t="s">
        <v>590</v>
      </c>
      <c r="H523" s="17">
        <v>724</v>
      </c>
      <c r="I523" s="17">
        <v>0</v>
      </c>
      <c r="J523" s="17">
        <v>724</v>
      </c>
      <c r="K523" s="17" t="s">
        <v>37</v>
      </c>
      <c r="L523" s="18">
        <v>371431.88</v>
      </c>
      <c r="M523" s="18">
        <v>30448.78</v>
      </c>
      <c r="N523" s="18">
        <v>13940.34</v>
      </c>
      <c r="O523" s="18">
        <v>415821</v>
      </c>
      <c r="P523" s="18">
        <v>4553.7</v>
      </c>
      <c r="Q523" s="18">
        <v>3888.5</v>
      </c>
      <c r="R523" s="18">
        <v>325.8</v>
      </c>
      <c r="S523" s="18">
        <v>8768</v>
      </c>
      <c r="T523" s="18">
        <v>6980</v>
      </c>
      <c r="U523" s="18">
        <v>0</v>
      </c>
      <c r="V523" s="18">
        <v>0</v>
      </c>
      <c r="W523" s="18">
        <v>0</v>
      </c>
      <c r="X523" s="18"/>
      <c r="Y523" s="18">
        <v>375985.58</v>
      </c>
      <c r="Z523" s="18">
        <v>34337.279999999999</v>
      </c>
      <c r="AA523" s="18">
        <v>14266.14</v>
      </c>
      <c r="AB523" s="18">
        <v>424589</v>
      </c>
    </row>
    <row r="524" spans="1:31" s="15" customFormat="1" x14ac:dyDescent="0.25">
      <c r="A524" s="17">
        <v>10</v>
      </c>
      <c r="B524" s="17" t="s">
        <v>585</v>
      </c>
      <c r="C524" s="17" t="s">
        <v>571</v>
      </c>
      <c r="D524" s="17" t="s">
        <v>595</v>
      </c>
      <c r="E524" s="17" t="s">
        <v>596</v>
      </c>
      <c r="F524" s="17" t="s">
        <v>35</v>
      </c>
      <c r="G524" s="17" t="s">
        <v>45</v>
      </c>
      <c r="H524" s="17">
        <v>69743</v>
      </c>
      <c r="I524" s="17">
        <v>69743</v>
      </c>
      <c r="J524" s="17">
        <v>0</v>
      </c>
      <c r="K524" s="17" t="s">
        <v>37</v>
      </c>
      <c r="L524" s="18">
        <v>209008.84</v>
      </c>
      <c r="M524" s="18">
        <v>22274.65</v>
      </c>
      <c r="N524" s="18">
        <v>1344.51</v>
      </c>
      <c r="O524" s="18">
        <v>232628</v>
      </c>
      <c r="P524" s="18">
        <v>852.32</v>
      </c>
      <c r="Q524" s="18">
        <v>2169.6799999999998</v>
      </c>
      <c r="R524" s="18">
        <v>0</v>
      </c>
      <c r="S524" s="18">
        <v>3022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209861.16</v>
      </c>
      <c r="Z524" s="18">
        <v>24444.33</v>
      </c>
      <c r="AA524" s="18">
        <v>1344.51</v>
      </c>
      <c r="AB524" s="18">
        <v>235650</v>
      </c>
    </row>
    <row r="525" spans="1:31" s="15" customFormat="1" x14ac:dyDescent="0.25">
      <c r="A525" s="17">
        <v>11</v>
      </c>
      <c r="B525" s="17" t="s">
        <v>585</v>
      </c>
      <c r="C525" s="17" t="s">
        <v>571</v>
      </c>
      <c r="D525" s="17" t="s">
        <v>597</v>
      </c>
      <c r="E525" s="17" t="s">
        <v>598</v>
      </c>
      <c r="F525" s="17" t="s">
        <v>35</v>
      </c>
      <c r="G525" s="17" t="s">
        <v>215</v>
      </c>
      <c r="H525" s="17">
        <v>1920</v>
      </c>
      <c r="I525" s="17">
        <v>1630</v>
      </c>
      <c r="J525" s="17">
        <v>290</v>
      </c>
      <c r="K525" s="17" t="s">
        <v>37</v>
      </c>
      <c r="L525" s="18">
        <v>62165.83</v>
      </c>
      <c r="M525" s="18">
        <v>16819.849999999999</v>
      </c>
      <c r="N525" s="18">
        <v>2177.3200000000002</v>
      </c>
      <c r="O525" s="18">
        <v>81163</v>
      </c>
      <c r="P525" s="18">
        <v>2181.29</v>
      </c>
      <c r="Q525" s="18">
        <v>660.21</v>
      </c>
      <c r="R525" s="18">
        <v>130.5</v>
      </c>
      <c r="S525" s="18">
        <v>2972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64347.12</v>
      </c>
      <c r="Z525" s="18">
        <v>17480.060000000001</v>
      </c>
      <c r="AA525" s="18">
        <v>2307.8200000000002</v>
      </c>
      <c r="AB525" s="18">
        <v>84135</v>
      </c>
    </row>
    <row r="526" spans="1:31" s="15" customFormat="1" x14ac:dyDescent="0.25">
      <c r="A526" s="17">
        <v>12</v>
      </c>
      <c r="B526" s="17" t="s">
        <v>570</v>
      </c>
      <c r="C526" s="17" t="s">
        <v>571</v>
      </c>
      <c r="D526" s="17" t="s">
        <v>599</v>
      </c>
      <c r="E526" s="17" t="s">
        <v>600</v>
      </c>
      <c r="F526" s="17" t="s">
        <v>35</v>
      </c>
      <c r="G526" s="17" t="s">
        <v>218</v>
      </c>
      <c r="H526" s="17">
        <v>22517</v>
      </c>
      <c r="I526" s="17">
        <v>21222</v>
      </c>
      <c r="J526" s="17">
        <v>3885</v>
      </c>
      <c r="K526" s="17" t="s">
        <v>37</v>
      </c>
      <c r="L526" s="18">
        <v>264666.84000000003</v>
      </c>
      <c r="M526" s="18">
        <v>23818.26</v>
      </c>
      <c r="N526" s="18">
        <v>8233.9</v>
      </c>
      <c r="O526" s="18">
        <v>296719</v>
      </c>
      <c r="P526" s="18">
        <v>22061.47</v>
      </c>
      <c r="Q526" s="18">
        <v>2817.28</v>
      </c>
      <c r="R526" s="18">
        <v>1748.25</v>
      </c>
      <c r="S526" s="18">
        <v>26627</v>
      </c>
      <c r="T526" s="18">
        <v>710</v>
      </c>
      <c r="U526" s="18">
        <v>0</v>
      </c>
      <c r="V526" s="18">
        <v>0</v>
      </c>
      <c r="W526" s="18">
        <v>0</v>
      </c>
      <c r="X526" s="18"/>
      <c r="Y526" s="18">
        <v>286728.31</v>
      </c>
      <c r="Z526" s="18">
        <v>26635.54</v>
      </c>
      <c r="AA526" s="18">
        <v>9982.15</v>
      </c>
      <c r="AB526" s="18">
        <v>323346</v>
      </c>
    </row>
    <row r="527" spans="1:31" s="15" customFormat="1" x14ac:dyDescent="0.25">
      <c r="A527" s="17">
        <v>13</v>
      </c>
      <c r="B527" s="17" t="s">
        <v>570</v>
      </c>
      <c r="C527" s="17" t="s">
        <v>571</v>
      </c>
      <c r="D527" s="17" t="s">
        <v>601</v>
      </c>
      <c r="E527" s="17" t="s">
        <v>602</v>
      </c>
      <c r="F527" s="17" t="s">
        <v>35</v>
      </c>
      <c r="G527" s="17" t="s">
        <v>114</v>
      </c>
      <c r="H527" s="17">
        <v>751</v>
      </c>
      <c r="I527" s="17">
        <v>743</v>
      </c>
      <c r="J527" s="17">
        <v>8</v>
      </c>
      <c r="K527" s="17" t="s">
        <v>37</v>
      </c>
      <c r="L527" s="18">
        <v>10973.17</v>
      </c>
      <c r="M527" s="18">
        <v>1025.1199999999999</v>
      </c>
      <c r="N527" s="18">
        <v>81.709999999999994</v>
      </c>
      <c r="O527" s="18">
        <v>12080</v>
      </c>
      <c r="P527" s="18">
        <v>704.56</v>
      </c>
      <c r="Q527" s="18">
        <v>110.84</v>
      </c>
      <c r="R527" s="18">
        <v>3.6</v>
      </c>
      <c r="S527" s="18">
        <v>819</v>
      </c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11677.73</v>
      </c>
      <c r="Z527" s="18">
        <v>1135.96</v>
      </c>
      <c r="AA527" s="18">
        <v>85.31</v>
      </c>
      <c r="AB527" s="18">
        <v>12899</v>
      </c>
    </row>
    <row r="528" spans="1:31" s="15" customFormat="1" x14ac:dyDescent="0.25">
      <c r="A528" s="17">
        <v>14</v>
      </c>
      <c r="B528" s="17" t="s">
        <v>585</v>
      </c>
      <c r="C528" s="17" t="s">
        <v>571</v>
      </c>
      <c r="D528" s="17" t="s">
        <v>603</v>
      </c>
      <c r="E528" s="17" t="s">
        <v>604</v>
      </c>
      <c r="F528" s="17" t="s">
        <v>35</v>
      </c>
      <c r="G528" s="17" t="s">
        <v>264</v>
      </c>
      <c r="H528" s="17">
        <v>84102</v>
      </c>
      <c r="I528" s="17">
        <v>81114</v>
      </c>
      <c r="J528" s="17">
        <v>2988</v>
      </c>
      <c r="K528" s="17" t="s">
        <v>37</v>
      </c>
      <c r="L528" s="18">
        <v>320597.94</v>
      </c>
      <c r="M528" s="18">
        <v>27712.080000000002</v>
      </c>
      <c r="N528" s="18">
        <v>10491.98</v>
      </c>
      <c r="O528" s="18">
        <v>358802</v>
      </c>
      <c r="P528" s="18">
        <v>17348.810000000001</v>
      </c>
      <c r="Q528" s="18">
        <v>3364.59</v>
      </c>
      <c r="R528" s="18">
        <v>1344.6</v>
      </c>
      <c r="S528" s="18">
        <v>22058</v>
      </c>
      <c r="T528" s="18">
        <v>1780</v>
      </c>
      <c r="U528" s="18">
        <v>0</v>
      </c>
      <c r="V528" s="18">
        <v>0</v>
      </c>
      <c r="W528" s="18">
        <v>0</v>
      </c>
      <c r="X528" s="18"/>
      <c r="Y528" s="18">
        <v>337946.75</v>
      </c>
      <c r="Z528" s="18">
        <v>31076.67</v>
      </c>
      <c r="AA528" s="18">
        <v>11836.58</v>
      </c>
      <c r="AB528" s="18">
        <v>380860</v>
      </c>
    </row>
    <row r="529" spans="1:28" s="15" customFormat="1" x14ac:dyDescent="0.25">
      <c r="A529" s="17">
        <v>15</v>
      </c>
      <c r="B529" s="17" t="s">
        <v>605</v>
      </c>
      <c r="C529" s="17" t="s">
        <v>571</v>
      </c>
      <c r="D529" s="17" t="s">
        <v>606</v>
      </c>
      <c r="E529" s="17" t="s">
        <v>607</v>
      </c>
      <c r="F529" s="17" t="s">
        <v>35</v>
      </c>
      <c r="G529" s="17" t="s">
        <v>264</v>
      </c>
      <c r="H529" s="17">
        <v>26266</v>
      </c>
      <c r="I529" s="17">
        <v>25484</v>
      </c>
      <c r="J529" s="17">
        <v>782</v>
      </c>
      <c r="K529" s="17" t="s">
        <v>37</v>
      </c>
      <c r="L529" s="18">
        <v>153216.13</v>
      </c>
      <c r="M529" s="18">
        <v>22969.39</v>
      </c>
      <c r="N529" s="18">
        <v>3555.48</v>
      </c>
      <c r="O529" s="18">
        <v>179741</v>
      </c>
      <c r="P529" s="18">
        <v>5149.88</v>
      </c>
      <c r="Q529" s="18">
        <v>1593.22</v>
      </c>
      <c r="R529" s="18">
        <v>351.9</v>
      </c>
      <c r="S529" s="18">
        <v>7095</v>
      </c>
      <c r="T529" s="18">
        <v>2690</v>
      </c>
      <c r="U529" s="18">
        <v>0</v>
      </c>
      <c r="V529" s="18">
        <v>0</v>
      </c>
      <c r="W529" s="18">
        <v>0</v>
      </c>
      <c r="X529" s="18"/>
      <c r="Y529" s="18">
        <v>158366.01</v>
      </c>
      <c r="Z529" s="18">
        <v>24562.61</v>
      </c>
      <c r="AA529" s="18">
        <v>3907.38</v>
      </c>
      <c r="AB529" s="18">
        <v>186836</v>
      </c>
    </row>
    <row r="530" spans="1:28" s="15" customFormat="1" x14ac:dyDescent="0.25">
      <c r="A530" s="17">
        <v>16</v>
      </c>
      <c r="B530" s="17" t="s">
        <v>570</v>
      </c>
      <c r="C530" s="17" t="s">
        <v>571</v>
      </c>
      <c r="D530" s="17" t="s">
        <v>608</v>
      </c>
      <c r="E530" s="17" t="s">
        <v>609</v>
      </c>
      <c r="F530" s="17" t="s">
        <v>35</v>
      </c>
      <c r="G530" s="17" t="s">
        <v>610</v>
      </c>
      <c r="H530" s="17">
        <v>500</v>
      </c>
      <c r="I530" s="17">
        <v>500</v>
      </c>
      <c r="J530" s="17">
        <v>0</v>
      </c>
      <c r="K530" s="17" t="s">
        <v>37</v>
      </c>
      <c r="L530" s="18">
        <v>35115.4</v>
      </c>
      <c r="M530" s="18">
        <v>8470.66</v>
      </c>
      <c r="N530" s="18">
        <v>198.94</v>
      </c>
      <c r="O530" s="18">
        <v>43785</v>
      </c>
      <c r="P530" s="18">
        <v>852.06</v>
      </c>
      <c r="Q530" s="18">
        <v>360.94</v>
      </c>
      <c r="R530" s="18">
        <v>0</v>
      </c>
      <c r="S530" s="18">
        <v>1213</v>
      </c>
      <c r="T530" s="18">
        <v>120</v>
      </c>
      <c r="U530" s="18">
        <v>0</v>
      </c>
      <c r="V530" s="18">
        <v>0</v>
      </c>
      <c r="W530" s="18">
        <v>0</v>
      </c>
      <c r="X530" s="18"/>
      <c r="Y530" s="18">
        <v>35967.46</v>
      </c>
      <c r="Z530" s="18">
        <v>8831.6</v>
      </c>
      <c r="AA530" s="18">
        <v>198.94</v>
      </c>
      <c r="AB530" s="18">
        <v>44998</v>
      </c>
    </row>
    <row r="531" spans="1:28" s="15" customFormat="1" x14ac:dyDescent="0.25">
      <c r="A531" s="17">
        <v>17</v>
      </c>
      <c r="B531" s="17" t="s">
        <v>613</v>
      </c>
      <c r="C531" s="17" t="s">
        <v>571</v>
      </c>
      <c r="D531" s="17" t="s">
        <v>614</v>
      </c>
      <c r="E531" s="17" t="s">
        <v>615</v>
      </c>
      <c r="F531" s="17" t="s">
        <v>35</v>
      </c>
      <c r="G531" s="17" t="s">
        <v>616</v>
      </c>
      <c r="H531" s="17">
        <v>239</v>
      </c>
      <c r="I531" s="17">
        <v>239</v>
      </c>
      <c r="J531" s="17">
        <v>0</v>
      </c>
      <c r="K531" s="17" t="s">
        <v>37</v>
      </c>
      <c r="L531" s="18">
        <v>10322.540000000001</v>
      </c>
      <c r="M531" s="18">
        <v>1201.74</v>
      </c>
      <c r="N531" s="18">
        <v>100.72</v>
      </c>
      <c r="O531" s="18">
        <v>11625</v>
      </c>
      <c r="P531" s="18">
        <v>440.35</v>
      </c>
      <c r="Q531" s="18">
        <v>105.65</v>
      </c>
      <c r="R531" s="18">
        <v>0</v>
      </c>
      <c r="S531" s="18">
        <v>546</v>
      </c>
      <c r="T531" s="18">
        <v>0</v>
      </c>
      <c r="U531" s="18">
        <v>0</v>
      </c>
      <c r="V531" s="18">
        <v>0</v>
      </c>
      <c r="W531" s="18">
        <v>0</v>
      </c>
      <c r="X531" s="18"/>
      <c r="Y531" s="18">
        <v>10762.89</v>
      </c>
      <c r="Z531" s="18">
        <v>1307.3900000000001</v>
      </c>
      <c r="AA531" s="18">
        <v>100.72</v>
      </c>
      <c r="AB531" s="18">
        <v>12171</v>
      </c>
    </row>
    <row r="532" spans="1:28" s="15" customFormat="1" x14ac:dyDescent="0.25">
      <c r="A532" s="17">
        <v>18</v>
      </c>
      <c r="B532" s="17" t="s">
        <v>617</v>
      </c>
      <c r="C532" s="17" t="s">
        <v>571</v>
      </c>
      <c r="D532" s="17" t="s">
        <v>618</v>
      </c>
      <c r="E532" s="17" t="s">
        <v>619</v>
      </c>
      <c r="F532" s="17" t="s">
        <v>35</v>
      </c>
      <c r="G532" s="17" t="s">
        <v>616</v>
      </c>
      <c r="H532" s="17">
        <v>38213</v>
      </c>
      <c r="I532" s="17">
        <v>35705</v>
      </c>
      <c r="J532" s="17">
        <v>2508</v>
      </c>
      <c r="K532" s="17" t="s">
        <v>37</v>
      </c>
      <c r="L532" s="18">
        <v>328270.8</v>
      </c>
      <c r="M532" s="18">
        <v>29923.09</v>
      </c>
      <c r="N532" s="18">
        <v>12519.11</v>
      </c>
      <c r="O532" s="18">
        <v>370713</v>
      </c>
      <c r="P532" s="18">
        <v>14694.02</v>
      </c>
      <c r="Q532" s="18">
        <v>3440.38</v>
      </c>
      <c r="R532" s="18">
        <v>1128.5999999999999</v>
      </c>
      <c r="S532" s="18">
        <v>19263</v>
      </c>
      <c r="T532" s="18">
        <v>18490</v>
      </c>
      <c r="U532" s="18">
        <v>0</v>
      </c>
      <c r="V532" s="18">
        <v>0</v>
      </c>
      <c r="W532" s="18">
        <v>0</v>
      </c>
      <c r="X532" s="18"/>
      <c r="Y532" s="18">
        <v>342964.82</v>
      </c>
      <c r="Z532" s="18">
        <v>33363.47</v>
      </c>
      <c r="AA532" s="18">
        <v>13647.71</v>
      </c>
      <c r="AB532" s="18">
        <v>389976</v>
      </c>
    </row>
    <row r="533" spans="1:28" s="22" customFormat="1" x14ac:dyDescent="0.25">
      <c r="A533" s="19"/>
      <c r="B533" s="19"/>
      <c r="C533" s="10" t="s">
        <v>71</v>
      </c>
      <c r="D533" s="19"/>
      <c r="E533" s="19"/>
      <c r="F533" s="19"/>
      <c r="G533" s="19"/>
      <c r="H533" s="19"/>
      <c r="I533" s="19"/>
      <c r="J533" s="19">
        <f>SUM(J515:J532)</f>
        <v>26913</v>
      </c>
      <c r="K533" s="19"/>
      <c r="L533" s="19">
        <f t="shared" ref="L533:AB533" si="63">SUM(L515:L532)</f>
        <v>3408036.0799999991</v>
      </c>
      <c r="M533" s="19">
        <f t="shared" ref="M533" si="64">SUM(M515:M532)</f>
        <v>322274.59999999998</v>
      </c>
      <c r="N533" s="19">
        <f t="shared" ref="N533" si="65">SUM(N515:N532)</f>
        <v>89533.319999999992</v>
      </c>
      <c r="O533" s="19">
        <f t="shared" ref="O533" si="66">SUM(O515:O532)</f>
        <v>3819844</v>
      </c>
      <c r="P533" s="19">
        <f t="shared" ref="P533" si="67">SUM(P515:P532)</f>
        <v>161120.74</v>
      </c>
      <c r="Q533" s="19">
        <f t="shared" ref="Q533" si="68">SUM(Q515:Q532)</f>
        <v>34235.409999999996</v>
      </c>
      <c r="R533" s="19">
        <f t="shared" ref="R533" si="69">SUM(R515:R532)</f>
        <v>12110.85</v>
      </c>
      <c r="S533" s="19">
        <f t="shared" ref="S533" si="70">SUM(S515:S532)</f>
        <v>207467</v>
      </c>
      <c r="T533" s="19">
        <f t="shared" ref="T533" si="71">SUM(T515:T532)</f>
        <v>33780</v>
      </c>
      <c r="U533" s="19">
        <f t="shared" si="63"/>
        <v>0</v>
      </c>
      <c r="V533" s="19">
        <f t="shared" si="63"/>
        <v>0</v>
      </c>
      <c r="W533" s="19">
        <f t="shared" si="63"/>
        <v>0</v>
      </c>
      <c r="X533" s="19">
        <f t="shared" si="63"/>
        <v>0</v>
      </c>
      <c r="Y533" s="19">
        <f t="shared" si="63"/>
        <v>3569156.8200000003</v>
      </c>
      <c r="Z533" s="19">
        <f t="shared" si="63"/>
        <v>356510.00999999989</v>
      </c>
      <c r="AA533" s="19">
        <f t="shared" si="63"/>
        <v>101644.17000000001</v>
      </c>
      <c r="AB533" s="19">
        <f t="shared" si="63"/>
        <v>4027311</v>
      </c>
    </row>
    <row r="534" spans="1:28" s="15" customFormat="1" x14ac:dyDescent="0.25">
      <c r="A534" s="17">
        <v>1</v>
      </c>
      <c r="B534" s="17" t="s">
        <v>585</v>
      </c>
      <c r="C534" s="17" t="s">
        <v>571</v>
      </c>
      <c r="D534" s="17" t="s">
        <v>620</v>
      </c>
      <c r="E534" s="17" t="s">
        <v>621</v>
      </c>
      <c r="F534" s="17" t="s">
        <v>75</v>
      </c>
      <c r="G534" s="17" t="s">
        <v>76</v>
      </c>
      <c r="H534" s="17">
        <v>12546</v>
      </c>
      <c r="I534" s="17">
        <v>12357</v>
      </c>
      <c r="J534" s="17">
        <v>189</v>
      </c>
      <c r="K534" s="17" t="s">
        <v>37</v>
      </c>
      <c r="L534" s="18">
        <v>62823.16</v>
      </c>
      <c r="M534" s="18">
        <v>14102.43</v>
      </c>
      <c r="N534" s="18">
        <v>4737.41</v>
      </c>
      <c r="O534" s="18">
        <v>81663</v>
      </c>
      <c r="P534" s="18">
        <v>1607.49</v>
      </c>
      <c r="Q534" s="18">
        <v>690.39</v>
      </c>
      <c r="R534" s="18">
        <v>113.12</v>
      </c>
      <c r="S534" s="18">
        <v>2411</v>
      </c>
      <c r="T534" s="18">
        <v>750</v>
      </c>
      <c r="U534" s="18">
        <v>0</v>
      </c>
      <c r="V534" s="18">
        <v>0</v>
      </c>
      <c r="W534" s="18">
        <v>0</v>
      </c>
      <c r="X534" s="18"/>
      <c r="Y534" s="18">
        <v>64430.65</v>
      </c>
      <c r="Z534" s="18">
        <v>14792.82</v>
      </c>
      <c r="AA534" s="18">
        <v>4850.53</v>
      </c>
      <c r="AB534" s="18">
        <v>84074</v>
      </c>
    </row>
    <row r="535" spans="1:28" s="15" customFormat="1" x14ac:dyDescent="0.25">
      <c r="A535" s="17">
        <v>2</v>
      </c>
      <c r="B535" s="17" t="s">
        <v>585</v>
      </c>
      <c r="C535" s="17" t="s">
        <v>571</v>
      </c>
      <c r="D535" s="17" t="s">
        <v>622</v>
      </c>
      <c r="E535" s="17" t="s">
        <v>623</v>
      </c>
      <c r="F535" s="17" t="s">
        <v>75</v>
      </c>
      <c r="G535" s="17" t="s">
        <v>76</v>
      </c>
      <c r="H535" s="17">
        <v>3348</v>
      </c>
      <c r="I535" s="17">
        <v>3205</v>
      </c>
      <c r="J535" s="17">
        <v>143</v>
      </c>
      <c r="K535" s="17" t="s">
        <v>37</v>
      </c>
      <c r="L535" s="18">
        <v>43092.01</v>
      </c>
      <c r="M535" s="18">
        <v>10326.24</v>
      </c>
      <c r="N535" s="18">
        <v>2829.75</v>
      </c>
      <c r="O535" s="18">
        <v>56248</v>
      </c>
      <c r="P535" s="18">
        <v>1338.93</v>
      </c>
      <c r="Q535" s="18">
        <v>468.48</v>
      </c>
      <c r="R535" s="18">
        <v>85.59</v>
      </c>
      <c r="S535" s="18">
        <v>1893</v>
      </c>
      <c r="T535" s="18">
        <v>0</v>
      </c>
      <c r="U535" s="18">
        <v>0</v>
      </c>
      <c r="V535" s="18">
        <v>0</v>
      </c>
      <c r="W535" s="18">
        <v>0</v>
      </c>
      <c r="X535" s="18"/>
      <c r="Y535" s="18">
        <v>44430.94</v>
      </c>
      <c r="Z535" s="18">
        <v>10794.72</v>
      </c>
      <c r="AA535" s="18">
        <v>2915.34</v>
      </c>
      <c r="AB535" s="18">
        <v>58141</v>
      </c>
    </row>
    <row r="536" spans="1:28" s="15" customFormat="1" x14ac:dyDescent="0.25">
      <c r="A536" s="17">
        <v>3</v>
      </c>
      <c r="B536" s="17" t="s">
        <v>605</v>
      </c>
      <c r="C536" s="17" t="s">
        <v>571</v>
      </c>
      <c r="D536" s="17" t="s">
        <v>624</v>
      </c>
      <c r="E536" s="17" t="s">
        <v>625</v>
      </c>
      <c r="F536" s="17" t="s">
        <v>75</v>
      </c>
      <c r="G536" s="17" t="s">
        <v>76</v>
      </c>
      <c r="H536" s="17">
        <v>7692</v>
      </c>
      <c r="I536" s="17">
        <v>7495</v>
      </c>
      <c r="J536" s="17">
        <v>197</v>
      </c>
      <c r="K536" s="17" t="s">
        <v>37</v>
      </c>
      <c r="L536" s="18">
        <v>95014.28</v>
      </c>
      <c r="M536" s="18">
        <v>28389.73</v>
      </c>
      <c r="N536" s="18">
        <v>2509.9899999999998</v>
      </c>
      <c r="O536" s="18">
        <v>125914</v>
      </c>
      <c r="P536" s="18">
        <v>1664.42</v>
      </c>
      <c r="Q536" s="18">
        <v>999.68</v>
      </c>
      <c r="R536" s="18">
        <v>117.9</v>
      </c>
      <c r="S536" s="18">
        <v>2782</v>
      </c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96678.7</v>
      </c>
      <c r="Z536" s="18">
        <v>29389.41</v>
      </c>
      <c r="AA536" s="18">
        <v>2627.89</v>
      </c>
      <c r="AB536" s="18">
        <v>128696</v>
      </c>
    </row>
    <row r="537" spans="1:28" s="15" customFormat="1" x14ac:dyDescent="0.25">
      <c r="A537" s="17">
        <v>4</v>
      </c>
      <c r="B537" s="17" t="s">
        <v>580</v>
      </c>
      <c r="C537" s="17" t="s">
        <v>571</v>
      </c>
      <c r="D537" s="17" t="s">
        <v>626</v>
      </c>
      <c r="E537" s="17" t="s">
        <v>627</v>
      </c>
      <c r="F537" s="17" t="s">
        <v>75</v>
      </c>
      <c r="G537" s="17" t="s">
        <v>76</v>
      </c>
      <c r="H537" s="17">
        <v>10331</v>
      </c>
      <c r="I537" s="17">
        <v>10237</v>
      </c>
      <c r="J537" s="17">
        <v>94</v>
      </c>
      <c r="K537" s="17" t="s">
        <v>37</v>
      </c>
      <c r="L537" s="18">
        <v>39036.980000000003</v>
      </c>
      <c r="M537" s="18">
        <v>9393.76</v>
      </c>
      <c r="N537" s="18">
        <v>2671.26</v>
      </c>
      <c r="O537" s="18">
        <v>51102</v>
      </c>
      <c r="P537" s="18">
        <v>925.22</v>
      </c>
      <c r="Q537" s="18">
        <v>426.52</v>
      </c>
      <c r="R537" s="18">
        <v>56.26</v>
      </c>
      <c r="S537" s="18">
        <v>1408</v>
      </c>
      <c r="T537" s="18">
        <v>90</v>
      </c>
      <c r="U537" s="18">
        <v>0</v>
      </c>
      <c r="V537" s="18">
        <v>0</v>
      </c>
      <c r="W537" s="18">
        <v>0</v>
      </c>
      <c r="X537" s="18"/>
      <c r="Y537" s="18">
        <v>39962.199999999997</v>
      </c>
      <c r="Z537" s="18">
        <v>9820.2800000000007</v>
      </c>
      <c r="AA537" s="18">
        <v>2727.52</v>
      </c>
      <c r="AB537" s="18">
        <v>52510</v>
      </c>
    </row>
    <row r="538" spans="1:28" s="15" customFormat="1" x14ac:dyDescent="0.25">
      <c r="A538" s="17">
        <v>5</v>
      </c>
      <c r="B538" s="17" t="s">
        <v>575</v>
      </c>
      <c r="C538" s="17" t="s">
        <v>571</v>
      </c>
      <c r="D538" s="17" t="s">
        <v>628</v>
      </c>
      <c r="E538" s="17" t="s">
        <v>629</v>
      </c>
      <c r="F538" s="17" t="s">
        <v>75</v>
      </c>
      <c r="G538" s="17" t="s">
        <v>76</v>
      </c>
      <c r="H538" s="17">
        <v>7468</v>
      </c>
      <c r="I538" s="17">
        <v>7000</v>
      </c>
      <c r="J538" s="17">
        <v>468</v>
      </c>
      <c r="K538" s="17" t="s">
        <v>37</v>
      </c>
      <c r="L538" s="18">
        <v>53973.07</v>
      </c>
      <c r="M538" s="18">
        <v>10886.65</v>
      </c>
      <c r="N538" s="18">
        <v>3889.28</v>
      </c>
      <c r="O538" s="18">
        <v>68749</v>
      </c>
      <c r="P538" s="18">
        <v>3641.36</v>
      </c>
      <c r="Q538" s="18">
        <v>581.54</v>
      </c>
      <c r="R538" s="18">
        <v>280.10000000000002</v>
      </c>
      <c r="S538" s="18">
        <v>4503</v>
      </c>
      <c r="T538" s="18">
        <v>0</v>
      </c>
      <c r="U538" s="18">
        <v>0</v>
      </c>
      <c r="V538" s="18">
        <v>0</v>
      </c>
      <c r="W538" s="18">
        <v>0</v>
      </c>
      <c r="X538" s="18"/>
      <c r="Y538" s="18">
        <v>57614.43</v>
      </c>
      <c r="Z538" s="18">
        <v>11468.19</v>
      </c>
      <c r="AA538" s="18">
        <v>4169.38</v>
      </c>
      <c r="AB538" s="18">
        <v>73252</v>
      </c>
    </row>
    <row r="539" spans="1:28" s="15" customFormat="1" x14ac:dyDescent="0.25">
      <c r="A539" s="17">
        <v>6</v>
      </c>
      <c r="B539" s="17" t="s">
        <v>585</v>
      </c>
      <c r="C539" s="17" t="s">
        <v>571</v>
      </c>
      <c r="D539" s="17" t="s">
        <v>630</v>
      </c>
      <c r="E539" s="17" t="s">
        <v>631</v>
      </c>
      <c r="F539" s="17" t="s">
        <v>75</v>
      </c>
      <c r="G539" s="17" t="s">
        <v>76</v>
      </c>
      <c r="H539" s="17">
        <v>16817</v>
      </c>
      <c r="I539" s="17">
        <v>16725</v>
      </c>
      <c r="J539" s="17">
        <v>92</v>
      </c>
      <c r="K539" s="17" t="s">
        <v>37</v>
      </c>
      <c r="L539" s="18">
        <v>32448.59</v>
      </c>
      <c r="M539" s="18">
        <v>8559.85</v>
      </c>
      <c r="N539" s="18">
        <v>2195.56</v>
      </c>
      <c r="O539" s="18">
        <v>43204</v>
      </c>
      <c r="P539" s="18">
        <v>879.02</v>
      </c>
      <c r="Q539" s="18">
        <v>353.92</v>
      </c>
      <c r="R539" s="18">
        <v>55.06</v>
      </c>
      <c r="S539" s="18">
        <v>1288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33327.61</v>
      </c>
      <c r="Z539" s="18">
        <v>8913.77</v>
      </c>
      <c r="AA539" s="18">
        <v>2250.62</v>
      </c>
      <c r="AB539" s="18">
        <v>44492</v>
      </c>
    </row>
    <row r="540" spans="1:28" s="15" customFormat="1" x14ac:dyDescent="0.25">
      <c r="A540" s="17">
        <v>7</v>
      </c>
      <c r="B540" s="17" t="s">
        <v>580</v>
      </c>
      <c r="C540" s="17" t="s">
        <v>571</v>
      </c>
      <c r="D540" s="17" t="s">
        <v>632</v>
      </c>
      <c r="E540" s="17" t="s">
        <v>633</v>
      </c>
      <c r="F540" s="17" t="s">
        <v>75</v>
      </c>
      <c r="G540" s="17" t="s">
        <v>76</v>
      </c>
      <c r="H540" s="17">
        <v>7613</v>
      </c>
      <c r="I540" s="17">
        <v>7507</v>
      </c>
      <c r="J540" s="17">
        <v>106</v>
      </c>
      <c r="K540" s="17" t="s">
        <v>37</v>
      </c>
      <c r="L540" s="18">
        <v>52753.38</v>
      </c>
      <c r="M540" s="18">
        <v>13006.16</v>
      </c>
      <c r="N540" s="18">
        <v>4008.46</v>
      </c>
      <c r="O540" s="18">
        <v>69768</v>
      </c>
      <c r="P540" s="18">
        <v>980.11</v>
      </c>
      <c r="Q540" s="18">
        <v>581.45000000000005</v>
      </c>
      <c r="R540" s="18">
        <v>63.44</v>
      </c>
      <c r="S540" s="18">
        <v>1625</v>
      </c>
      <c r="T540" s="18">
        <v>420</v>
      </c>
      <c r="U540" s="18">
        <v>0</v>
      </c>
      <c r="V540" s="18">
        <v>0</v>
      </c>
      <c r="W540" s="18">
        <v>0</v>
      </c>
      <c r="X540" s="18"/>
      <c r="Y540" s="18">
        <v>53733.49</v>
      </c>
      <c r="Z540" s="18">
        <v>13587.61</v>
      </c>
      <c r="AA540" s="18">
        <v>4071.9</v>
      </c>
      <c r="AB540" s="18">
        <v>71393</v>
      </c>
    </row>
    <row r="541" spans="1:28" s="15" customFormat="1" x14ac:dyDescent="0.25">
      <c r="A541" s="17">
        <v>8</v>
      </c>
      <c r="B541" s="17" t="s">
        <v>585</v>
      </c>
      <c r="C541" s="17" t="s">
        <v>571</v>
      </c>
      <c r="D541" s="17" t="s">
        <v>634</v>
      </c>
      <c r="E541" s="17" t="s">
        <v>635</v>
      </c>
      <c r="F541" s="17" t="s">
        <v>75</v>
      </c>
      <c r="G541" s="17" t="s">
        <v>636</v>
      </c>
      <c r="H541" s="17">
        <v>3154</v>
      </c>
      <c r="I541" s="17">
        <v>3028</v>
      </c>
      <c r="J541" s="17">
        <v>126</v>
      </c>
      <c r="K541" s="17" t="s">
        <v>37</v>
      </c>
      <c r="L541" s="18">
        <v>61596.25</v>
      </c>
      <c r="M541" s="18">
        <v>17146.990000000002</v>
      </c>
      <c r="N541" s="18">
        <v>4564.76</v>
      </c>
      <c r="O541" s="18">
        <v>83308</v>
      </c>
      <c r="P541" s="18">
        <v>1185.94</v>
      </c>
      <c r="Q541" s="18">
        <v>678.65</v>
      </c>
      <c r="R541" s="18">
        <v>75.41</v>
      </c>
      <c r="S541" s="18">
        <v>1940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62782.19</v>
      </c>
      <c r="Z541" s="18">
        <v>17825.64</v>
      </c>
      <c r="AA541" s="18">
        <v>4640.17</v>
      </c>
      <c r="AB541" s="18">
        <v>85248</v>
      </c>
    </row>
    <row r="542" spans="1:28" s="15" customFormat="1" x14ac:dyDescent="0.25">
      <c r="A542" s="17">
        <v>9</v>
      </c>
      <c r="B542" s="17" t="s">
        <v>572</v>
      </c>
      <c r="C542" s="17" t="s">
        <v>571</v>
      </c>
      <c r="D542" s="17" t="s">
        <v>637</v>
      </c>
      <c r="E542" s="17" t="s">
        <v>638</v>
      </c>
      <c r="F542" s="17" t="s">
        <v>75</v>
      </c>
      <c r="G542" s="17" t="s">
        <v>76</v>
      </c>
      <c r="H542" s="17">
        <v>12405</v>
      </c>
      <c r="I542" s="17">
        <v>12099</v>
      </c>
      <c r="J542" s="17">
        <v>306</v>
      </c>
      <c r="K542" s="17" t="s">
        <v>37</v>
      </c>
      <c r="L542" s="18">
        <v>59997.73</v>
      </c>
      <c r="M542" s="18">
        <v>18715.62</v>
      </c>
      <c r="N542" s="18">
        <v>4573.6499999999996</v>
      </c>
      <c r="O542" s="18">
        <v>83287</v>
      </c>
      <c r="P542" s="18">
        <v>2384.8000000000002</v>
      </c>
      <c r="Q542" s="18">
        <v>656.06</v>
      </c>
      <c r="R542" s="18">
        <v>183.14</v>
      </c>
      <c r="S542" s="18">
        <v>3224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62382.53</v>
      </c>
      <c r="Z542" s="18">
        <v>19371.68</v>
      </c>
      <c r="AA542" s="18">
        <v>4756.79</v>
      </c>
      <c r="AB542" s="18">
        <v>86511</v>
      </c>
    </row>
    <row r="543" spans="1:28" s="15" customFormat="1" x14ac:dyDescent="0.25">
      <c r="A543" s="17">
        <v>10</v>
      </c>
      <c r="B543" s="17" t="s">
        <v>570</v>
      </c>
      <c r="C543" s="17" t="s">
        <v>571</v>
      </c>
      <c r="D543" s="17" t="s">
        <v>639</v>
      </c>
      <c r="E543" s="17" t="s">
        <v>640</v>
      </c>
      <c r="F543" s="17" t="s">
        <v>75</v>
      </c>
      <c r="G543" s="17" t="s">
        <v>76</v>
      </c>
      <c r="H543" s="17">
        <v>1585</v>
      </c>
      <c r="I543" s="17">
        <v>1561</v>
      </c>
      <c r="J543" s="17">
        <v>24</v>
      </c>
      <c r="K543" s="17" t="s">
        <v>37</v>
      </c>
      <c r="L543" s="18">
        <v>17498.36</v>
      </c>
      <c r="M543" s="18">
        <v>4659.8100000000004</v>
      </c>
      <c r="N543" s="18">
        <v>614.83000000000004</v>
      </c>
      <c r="O543" s="18">
        <v>22773</v>
      </c>
      <c r="P543" s="18">
        <v>453.15</v>
      </c>
      <c r="Q543" s="18">
        <v>185.49</v>
      </c>
      <c r="R543" s="18">
        <v>14.36</v>
      </c>
      <c r="S543" s="18">
        <v>653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17951.509999999998</v>
      </c>
      <c r="Z543" s="18">
        <v>4845.3</v>
      </c>
      <c r="AA543" s="18">
        <v>629.19000000000005</v>
      </c>
      <c r="AB543" s="18">
        <v>23426</v>
      </c>
    </row>
    <row r="544" spans="1:28" s="15" customFormat="1" x14ac:dyDescent="0.25">
      <c r="A544" s="17">
        <v>11</v>
      </c>
      <c r="B544" s="17" t="s">
        <v>585</v>
      </c>
      <c r="C544" s="17" t="s">
        <v>571</v>
      </c>
      <c r="D544" s="17" t="s">
        <v>641</v>
      </c>
      <c r="E544" s="17" t="s">
        <v>642</v>
      </c>
      <c r="F544" s="17" t="s">
        <v>75</v>
      </c>
      <c r="G544" s="17" t="s">
        <v>643</v>
      </c>
      <c r="H544" s="17">
        <v>12840</v>
      </c>
      <c r="I544" s="17">
        <v>12746</v>
      </c>
      <c r="J544" s="17">
        <v>94</v>
      </c>
      <c r="K544" s="17" t="s">
        <v>37</v>
      </c>
      <c r="L544" s="18">
        <v>35683.5</v>
      </c>
      <c r="M544" s="18">
        <v>9683.09</v>
      </c>
      <c r="N544" s="18">
        <v>2511.41</v>
      </c>
      <c r="O544" s="18">
        <v>47878</v>
      </c>
      <c r="P544" s="18">
        <v>893.93</v>
      </c>
      <c r="Q544" s="18">
        <v>391.81</v>
      </c>
      <c r="R544" s="18">
        <v>56.26</v>
      </c>
      <c r="S544" s="18">
        <v>1342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36577.43</v>
      </c>
      <c r="Z544" s="18">
        <v>10074.9</v>
      </c>
      <c r="AA544" s="18">
        <v>2567.67</v>
      </c>
      <c r="AB544" s="18">
        <v>49220</v>
      </c>
    </row>
    <row r="545" spans="1:31" s="15" customFormat="1" x14ac:dyDescent="0.25">
      <c r="A545" s="17">
        <v>12</v>
      </c>
      <c r="B545" s="17" t="s">
        <v>605</v>
      </c>
      <c r="C545" s="17" t="s">
        <v>571</v>
      </c>
      <c r="D545" s="17" t="s">
        <v>644</v>
      </c>
      <c r="E545" s="17" t="s">
        <v>645</v>
      </c>
      <c r="F545" s="17" t="s">
        <v>75</v>
      </c>
      <c r="G545" s="17" t="s">
        <v>76</v>
      </c>
      <c r="H545" s="17">
        <v>3450</v>
      </c>
      <c r="I545" s="17">
        <v>3308</v>
      </c>
      <c r="J545" s="17">
        <v>142</v>
      </c>
      <c r="K545" s="17" t="s">
        <v>37</v>
      </c>
      <c r="L545" s="18">
        <v>46905.21</v>
      </c>
      <c r="M545" s="18">
        <v>12006.16</v>
      </c>
      <c r="N545" s="18">
        <v>3187.63</v>
      </c>
      <c r="O545" s="18">
        <v>62099</v>
      </c>
      <c r="P545" s="18">
        <v>1331.84</v>
      </c>
      <c r="Q545" s="18">
        <v>516.16999999999996</v>
      </c>
      <c r="R545" s="18">
        <v>84.99</v>
      </c>
      <c r="S545" s="18">
        <v>1933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48237.05</v>
      </c>
      <c r="Z545" s="18">
        <v>12522.33</v>
      </c>
      <c r="AA545" s="18">
        <v>3272.62</v>
      </c>
      <c r="AB545" s="18">
        <v>64032</v>
      </c>
    </row>
    <row r="546" spans="1:31" s="15" customFormat="1" x14ac:dyDescent="0.25">
      <c r="A546" s="17">
        <v>13</v>
      </c>
      <c r="B546" s="17" t="s">
        <v>570</v>
      </c>
      <c r="C546" s="17" t="s">
        <v>571</v>
      </c>
      <c r="D546" s="17" t="s">
        <v>646</v>
      </c>
      <c r="E546" s="17" t="s">
        <v>647</v>
      </c>
      <c r="F546" s="17" t="s">
        <v>75</v>
      </c>
      <c r="G546" s="17" t="s">
        <v>76</v>
      </c>
      <c r="H546" s="17">
        <v>17260</v>
      </c>
      <c r="I546" s="17">
        <v>16863</v>
      </c>
      <c r="J546" s="17">
        <v>397</v>
      </c>
      <c r="K546" s="17" t="s">
        <v>37</v>
      </c>
      <c r="L546" s="18">
        <v>77648.399999999994</v>
      </c>
      <c r="M546" s="18">
        <v>13745.03</v>
      </c>
      <c r="N546" s="18">
        <v>5960.57</v>
      </c>
      <c r="O546" s="18">
        <v>97354</v>
      </c>
      <c r="P546" s="18">
        <v>3131.75</v>
      </c>
      <c r="Q546" s="18">
        <v>845.65</v>
      </c>
      <c r="R546" s="18">
        <v>237.6</v>
      </c>
      <c r="S546" s="18">
        <v>4215</v>
      </c>
      <c r="T546" s="18">
        <v>2220</v>
      </c>
      <c r="U546" s="18">
        <v>0</v>
      </c>
      <c r="V546" s="18">
        <v>0</v>
      </c>
      <c r="W546" s="18">
        <v>0</v>
      </c>
      <c r="X546" s="18"/>
      <c r="Y546" s="18">
        <v>80780.149999999994</v>
      </c>
      <c r="Z546" s="18">
        <v>14590.68</v>
      </c>
      <c r="AA546" s="18">
        <v>6198.17</v>
      </c>
      <c r="AB546" s="18">
        <v>101569</v>
      </c>
    </row>
    <row r="547" spans="1:31" s="15" customFormat="1" x14ac:dyDescent="0.25">
      <c r="A547" s="17">
        <v>14</v>
      </c>
      <c r="B547" s="17" t="s">
        <v>585</v>
      </c>
      <c r="C547" s="17" t="s">
        <v>571</v>
      </c>
      <c r="D547" s="17" t="s">
        <v>648</v>
      </c>
      <c r="E547" s="17" t="s">
        <v>649</v>
      </c>
      <c r="F547" s="17" t="s">
        <v>75</v>
      </c>
      <c r="G547" s="17" t="s">
        <v>650</v>
      </c>
      <c r="H547" s="17">
        <v>0</v>
      </c>
      <c r="I547" s="17">
        <v>0</v>
      </c>
      <c r="J547" s="17">
        <v>919</v>
      </c>
      <c r="K547" s="17" t="s">
        <v>107</v>
      </c>
      <c r="L547" s="18">
        <v>72021.440000000002</v>
      </c>
      <c r="M547" s="18">
        <v>4033.62</v>
      </c>
      <c r="N547" s="18">
        <v>5675.94</v>
      </c>
      <c r="O547" s="18">
        <v>81731</v>
      </c>
      <c r="P547" s="18">
        <v>6910.92</v>
      </c>
      <c r="Q547" s="18">
        <v>768.06</v>
      </c>
      <c r="R547" s="18">
        <v>550.02</v>
      </c>
      <c r="S547" s="18">
        <v>8229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78932.36</v>
      </c>
      <c r="Z547" s="18">
        <v>4801.68</v>
      </c>
      <c r="AA547" s="18">
        <v>6225.96</v>
      </c>
      <c r="AB547" s="18">
        <v>89960</v>
      </c>
    </row>
    <row r="548" spans="1:31" s="15" customFormat="1" x14ac:dyDescent="0.25">
      <c r="A548" s="17">
        <v>15</v>
      </c>
      <c r="B548" s="17" t="s">
        <v>575</v>
      </c>
      <c r="C548" s="17" t="s">
        <v>571</v>
      </c>
      <c r="D548" s="17" t="s">
        <v>651</v>
      </c>
      <c r="E548" s="17" t="s">
        <v>652</v>
      </c>
      <c r="F548" s="17" t="s">
        <v>75</v>
      </c>
      <c r="G548" s="17" t="s">
        <v>653</v>
      </c>
      <c r="H548" s="17">
        <v>0</v>
      </c>
      <c r="I548" s="17">
        <v>0</v>
      </c>
      <c r="J548" s="17">
        <v>130</v>
      </c>
      <c r="K548" s="17" t="s">
        <v>107</v>
      </c>
      <c r="L548" s="18">
        <v>113613.51</v>
      </c>
      <c r="M548" s="18">
        <v>12887.85</v>
      </c>
      <c r="N548" s="18">
        <v>2086.64</v>
      </c>
      <c r="O548" s="18">
        <v>128588</v>
      </c>
      <c r="P548" s="18">
        <v>1057.94</v>
      </c>
      <c r="Q548" s="18">
        <v>1190.26</v>
      </c>
      <c r="R548" s="18">
        <v>77.8</v>
      </c>
      <c r="S548" s="18">
        <v>2326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114671.45</v>
      </c>
      <c r="Z548" s="18">
        <v>14078.11</v>
      </c>
      <c r="AA548" s="18">
        <v>2164.44</v>
      </c>
      <c r="AB548" s="18">
        <v>130914</v>
      </c>
    </row>
    <row r="549" spans="1:31" s="15" customFormat="1" x14ac:dyDescent="0.25">
      <c r="A549" s="17">
        <v>16</v>
      </c>
      <c r="B549" s="17" t="s">
        <v>570</v>
      </c>
      <c r="C549" s="17" t="s">
        <v>571</v>
      </c>
      <c r="D549" s="17" t="s">
        <v>654</v>
      </c>
      <c r="E549" s="17" t="s">
        <v>655</v>
      </c>
      <c r="F549" s="17" t="s">
        <v>75</v>
      </c>
      <c r="G549" s="17" t="s">
        <v>656</v>
      </c>
      <c r="H549" s="17">
        <v>0</v>
      </c>
      <c r="I549" s="17">
        <v>0</v>
      </c>
      <c r="J549" s="17">
        <v>117</v>
      </c>
      <c r="K549" s="17" t="s">
        <v>107</v>
      </c>
      <c r="L549" s="18">
        <v>111104.36</v>
      </c>
      <c r="M549" s="18">
        <v>12698.56</v>
      </c>
      <c r="N549" s="18">
        <v>2071.08</v>
      </c>
      <c r="O549" s="18">
        <v>125874</v>
      </c>
      <c r="P549" s="18">
        <v>965.33</v>
      </c>
      <c r="Q549" s="18">
        <v>1164.6500000000001</v>
      </c>
      <c r="R549" s="18">
        <v>70.02</v>
      </c>
      <c r="S549" s="18">
        <v>2200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112069.69</v>
      </c>
      <c r="Z549" s="18">
        <v>13863.21</v>
      </c>
      <c r="AA549" s="18">
        <v>2141.1</v>
      </c>
      <c r="AB549" s="18">
        <v>128074</v>
      </c>
    </row>
    <row r="550" spans="1:31" s="15" customFormat="1" x14ac:dyDescent="0.25">
      <c r="A550" s="17">
        <v>17</v>
      </c>
      <c r="B550" s="17" t="s">
        <v>605</v>
      </c>
      <c r="C550" s="17" t="s">
        <v>571</v>
      </c>
      <c r="D550" s="17" t="s">
        <v>657</v>
      </c>
      <c r="E550" s="17" t="s">
        <v>658</v>
      </c>
      <c r="F550" s="17" t="s">
        <v>75</v>
      </c>
      <c r="G550" s="17" t="s">
        <v>659</v>
      </c>
      <c r="H550" s="17">
        <v>0</v>
      </c>
      <c r="I550" s="17">
        <v>0</v>
      </c>
      <c r="J550" s="17">
        <v>259</v>
      </c>
      <c r="K550" s="17" t="s">
        <v>107</v>
      </c>
      <c r="L550" s="18">
        <v>113215.86</v>
      </c>
      <c r="M550" s="18">
        <v>12706.08</v>
      </c>
      <c r="N550" s="18">
        <v>2241.06</v>
      </c>
      <c r="O550" s="18">
        <v>128163</v>
      </c>
      <c r="P550" s="18">
        <v>1984.92</v>
      </c>
      <c r="Q550" s="18">
        <v>1183.07</v>
      </c>
      <c r="R550" s="18">
        <v>155.01</v>
      </c>
      <c r="S550" s="18">
        <v>3323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115200.78</v>
      </c>
      <c r="Z550" s="18">
        <v>13889.15</v>
      </c>
      <c r="AA550" s="18">
        <v>2396.0700000000002</v>
      </c>
      <c r="AB550" s="18">
        <v>131486</v>
      </c>
    </row>
    <row r="551" spans="1:31" s="15" customFormat="1" x14ac:dyDescent="0.25">
      <c r="A551" s="17">
        <v>18</v>
      </c>
      <c r="B551" s="17" t="s">
        <v>580</v>
      </c>
      <c r="C551" s="17" t="s">
        <v>571</v>
      </c>
      <c r="D551" s="17" t="s">
        <v>660</v>
      </c>
      <c r="E551" s="17" t="s">
        <v>661</v>
      </c>
      <c r="F551" s="17" t="s">
        <v>75</v>
      </c>
      <c r="G551" s="17" t="s">
        <v>662</v>
      </c>
      <c r="H551" s="17">
        <v>0</v>
      </c>
      <c r="I551" s="17">
        <v>0</v>
      </c>
      <c r="J551" s="17">
        <v>428</v>
      </c>
      <c r="K551" s="17" t="s">
        <v>107</v>
      </c>
      <c r="L551" s="18">
        <v>136195.44</v>
      </c>
      <c r="M551" s="18">
        <v>18043.599999999999</v>
      </c>
      <c r="N551" s="18">
        <v>2776.96</v>
      </c>
      <c r="O551" s="18">
        <v>157016</v>
      </c>
      <c r="P551" s="18">
        <v>3229.06</v>
      </c>
      <c r="Q551" s="18">
        <v>1419.78</v>
      </c>
      <c r="R551" s="18">
        <v>256.16000000000003</v>
      </c>
      <c r="S551" s="18">
        <v>4905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139424.5</v>
      </c>
      <c r="Z551" s="18">
        <v>19463.38</v>
      </c>
      <c r="AA551" s="18">
        <v>3033.12</v>
      </c>
      <c r="AB551" s="18">
        <v>161921</v>
      </c>
    </row>
    <row r="552" spans="1:31" s="12" customFormat="1" x14ac:dyDescent="0.25">
      <c r="A552" s="10"/>
      <c r="B552" s="10"/>
      <c r="C552" s="10" t="s">
        <v>71</v>
      </c>
      <c r="D552" s="10"/>
      <c r="E552" s="10"/>
      <c r="F552" s="10"/>
      <c r="G552" s="10"/>
      <c r="H552" s="10"/>
      <c r="I552" s="10"/>
      <c r="J552" s="11">
        <f>SUM(J534:J551)</f>
        <v>4231</v>
      </c>
      <c r="K552" s="10"/>
      <c r="L552" s="11">
        <f t="shared" ref="L552:AB552" si="72">SUM(L534:L551)</f>
        <v>1224621.53</v>
      </c>
      <c r="M552" s="11">
        <f t="shared" si="72"/>
        <v>230991.23</v>
      </c>
      <c r="N552" s="11">
        <f t="shared" si="72"/>
        <v>59106.239999999998</v>
      </c>
      <c r="O552" s="11">
        <f t="shared" si="72"/>
        <v>1514719</v>
      </c>
      <c r="P552" s="11">
        <f t="shared" si="72"/>
        <v>34566.129999999997</v>
      </c>
      <c r="Q552" s="11">
        <f t="shared" si="72"/>
        <v>13101.63</v>
      </c>
      <c r="R552" s="11">
        <f t="shared" si="72"/>
        <v>2532.2399999999998</v>
      </c>
      <c r="S552" s="11">
        <f t="shared" si="72"/>
        <v>50200</v>
      </c>
      <c r="T552" s="11">
        <f t="shared" si="72"/>
        <v>3480</v>
      </c>
      <c r="U552" s="11">
        <f t="shared" si="72"/>
        <v>0</v>
      </c>
      <c r="V552" s="11">
        <f t="shared" si="72"/>
        <v>0</v>
      </c>
      <c r="W552" s="11">
        <f t="shared" si="72"/>
        <v>0</v>
      </c>
      <c r="X552" s="11">
        <f t="shared" si="72"/>
        <v>0</v>
      </c>
      <c r="Y552" s="11">
        <f t="shared" si="72"/>
        <v>1259187.6600000001</v>
      </c>
      <c r="Z552" s="11">
        <f t="shared" si="72"/>
        <v>244092.85999999993</v>
      </c>
      <c r="AA552" s="11">
        <f t="shared" si="72"/>
        <v>61638.48</v>
      </c>
      <c r="AB552" s="11">
        <f t="shared" si="72"/>
        <v>1564919</v>
      </c>
    </row>
    <row r="553" spans="1:31" s="12" customFormat="1" x14ac:dyDescent="0.25">
      <c r="A553" s="10"/>
      <c r="B553" s="10"/>
      <c r="C553" s="10" t="s">
        <v>119</v>
      </c>
      <c r="D553" s="10"/>
      <c r="E553" s="10"/>
      <c r="F553" s="10"/>
      <c r="G553" s="10"/>
      <c r="H553" s="10"/>
      <c r="I553" s="10"/>
      <c r="J553" s="11">
        <f>J552+J533</f>
        <v>31144</v>
      </c>
      <c r="K553" s="11"/>
      <c r="L553" s="11">
        <f t="shared" ref="L553:AB553" si="73">L552+L533</f>
        <v>4632657.6099999994</v>
      </c>
      <c r="M553" s="11">
        <f t="shared" si="73"/>
        <v>553265.82999999996</v>
      </c>
      <c r="N553" s="11">
        <f t="shared" si="73"/>
        <v>148639.56</v>
      </c>
      <c r="O553" s="11">
        <f t="shared" si="73"/>
        <v>5334563</v>
      </c>
      <c r="P553" s="11">
        <f t="shared" si="73"/>
        <v>195686.87</v>
      </c>
      <c r="Q553" s="11">
        <f t="shared" si="73"/>
        <v>47337.039999999994</v>
      </c>
      <c r="R553" s="11">
        <f t="shared" si="73"/>
        <v>14643.09</v>
      </c>
      <c r="S553" s="11">
        <f t="shared" si="73"/>
        <v>257667</v>
      </c>
      <c r="T553" s="11">
        <f t="shared" si="73"/>
        <v>37260</v>
      </c>
      <c r="U553" s="11">
        <f t="shared" si="73"/>
        <v>0</v>
      </c>
      <c r="V553" s="11">
        <f t="shared" si="73"/>
        <v>0</v>
      </c>
      <c r="W553" s="11">
        <f t="shared" si="73"/>
        <v>0</v>
      </c>
      <c r="X553" s="11">
        <f t="shared" si="73"/>
        <v>0</v>
      </c>
      <c r="Y553" s="11">
        <f t="shared" si="73"/>
        <v>4828344.4800000004</v>
      </c>
      <c r="Z553" s="11">
        <f t="shared" si="73"/>
        <v>600602.86999999988</v>
      </c>
      <c r="AA553" s="11">
        <f t="shared" si="73"/>
        <v>163282.65000000002</v>
      </c>
      <c r="AB553" s="11">
        <f t="shared" si="73"/>
        <v>5592230</v>
      </c>
    </row>
    <row r="554" spans="1:31" ht="18" customHeight="1" x14ac:dyDescent="0.25"/>
    <row r="555" spans="1:31" ht="18" customHeight="1" x14ac:dyDescent="0.25">
      <c r="O555" s="34"/>
    </row>
    <row r="558" spans="1:31" ht="15.75" x14ac:dyDescent="0.25">
      <c r="E558" s="13" t="s">
        <v>120</v>
      </c>
      <c r="G558" s="14"/>
      <c r="H558" s="14"/>
      <c r="I558" s="14"/>
      <c r="J558" s="14"/>
      <c r="K558" s="14"/>
      <c r="L558" s="13" t="s">
        <v>122</v>
      </c>
      <c r="M558" s="13"/>
      <c r="O558" s="14"/>
      <c r="Q558" s="14"/>
      <c r="R558" s="13" t="s">
        <v>121</v>
      </c>
      <c r="T558" s="14"/>
      <c r="U558" s="14"/>
      <c r="W558" s="14"/>
      <c r="X558" s="14"/>
      <c r="Y558" s="13" t="s">
        <v>123</v>
      </c>
      <c r="Z558" s="14"/>
      <c r="AA558" s="14"/>
      <c r="AB558" s="14"/>
    </row>
    <row r="559" spans="1:31" ht="15.75" x14ac:dyDescent="0.25">
      <c r="E559" s="13" t="s">
        <v>124</v>
      </c>
      <c r="G559" s="14"/>
      <c r="H559" s="14"/>
      <c r="I559" s="14"/>
      <c r="J559" s="14"/>
      <c r="K559" s="14"/>
      <c r="L559" s="13" t="s">
        <v>124</v>
      </c>
      <c r="M559" s="13"/>
      <c r="O559" s="14"/>
      <c r="Q559" s="14"/>
      <c r="R559" s="13" t="s">
        <v>124</v>
      </c>
      <c r="T559" s="14"/>
      <c r="U559" s="14"/>
      <c r="W559" s="14"/>
      <c r="X559" s="14"/>
      <c r="Y559" s="13" t="s">
        <v>124</v>
      </c>
      <c r="Z559" s="14"/>
      <c r="AA559" s="14"/>
      <c r="AB559" s="14"/>
    </row>
    <row r="560" spans="1:31" ht="32.25" customHeight="1" x14ac:dyDescent="0.55000000000000004">
      <c r="A560" s="75" t="s">
        <v>0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1"/>
      <c r="AD560" s="1"/>
      <c r="AE560" s="1"/>
    </row>
    <row r="561" spans="1:31" ht="21.75" customHeight="1" x14ac:dyDescent="0.4">
      <c r="A561" s="76" t="s">
        <v>1711</v>
      </c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2"/>
      <c r="AD561" s="2"/>
      <c r="AE561" s="2"/>
    </row>
    <row r="562" spans="1:31" s="5" customFormat="1" ht="20.25" customHeight="1" x14ac:dyDescent="0.35">
      <c r="A562" s="3" t="s">
        <v>1</v>
      </c>
      <c r="B562" s="4"/>
      <c r="C562" s="3"/>
      <c r="D562" s="3"/>
      <c r="F562" s="3" t="s">
        <v>663</v>
      </c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s="7" customFormat="1" ht="90" x14ac:dyDescent="0.25">
      <c r="A563" s="6" t="s">
        <v>3</v>
      </c>
      <c r="B563" s="6" t="s">
        <v>4</v>
      </c>
      <c r="C563" s="6" t="s">
        <v>5</v>
      </c>
      <c r="D563" s="6" t="s">
        <v>6</v>
      </c>
      <c r="E563" s="6" t="s">
        <v>7</v>
      </c>
      <c r="F563" s="6" t="s">
        <v>8</v>
      </c>
      <c r="G563" s="6" t="s">
        <v>9</v>
      </c>
      <c r="H563" s="6" t="s">
        <v>10</v>
      </c>
      <c r="I563" s="6" t="s">
        <v>11</v>
      </c>
      <c r="J563" s="6" t="s">
        <v>12</v>
      </c>
      <c r="K563" s="6" t="s">
        <v>13</v>
      </c>
      <c r="L563" s="6" t="s">
        <v>14</v>
      </c>
      <c r="M563" s="6" t="s">
        <v>15</v>
      </c>
      <c r="N563" s="6" t="s">
        <v>16</v>
      </c>
      <c r="O563" s="6" t="s">
        <v>17</v>
      </c>
      <c r="P563" s="6" t="s">
        <v>18</v>
      </c>
      <c r="Q563" s="6" t="s">
        <v>19</v>
      </c>
      <c r="R563" s="6" t="s">
        <v>20</v>
      </c>
      <c r="S563" s="6" t="s">
        <v>21</v>
      </c>
      <c r="T563" s="6" t="s">
        <v>22</v>
      </c>
      <c r="U563" s="6" t="s">
        <v>23</v>
      </c>
      <c r="V563" s="6" t="s">
        <v>24</v>
      </c>
      <c r="W563" s="6" t="s">
        <v>25</v>
      </c>
      <c r="X563" s="6" t="s">
        <v>26</v>
      </c>
      <c r="Y563" s="6" t="s">
        <v>27</v>
      </c>
      <c r="Z563" s="6" t="s">
        <v>28</v>
      </c>
      <c r="AA563" s="6" t="s">
        <v>29</v>
      </c>
      <c r="AB563" s="6" t="s">
        <v>30</v>
      </c>
    </row>
    <row r="564" spans="1:31" s="15" customFormat="1" x14ac:dyDescent="0.25">
      <c r="A564" s="17">
        <v>1</v>
      </c>
      <c r="B564" s="17" t="s">
        <v>572</v>
      </c>
      <c r="C564" s="17" t="s">
        <v>571</v>
      </c>
      <c r="D564" s="17" t="s">
        <v>573</v>
      </c>
      <c r="E564" s="17" t="s">
        <v>574</v>
      </c>
      <c r="F564" s="17" t="s">
        <v>35</v>
      </c>
      <c r="G564" s="17" t="s">
        <v>41</v>
      </c>
      <c r="H564" s="17">
        <v>64635</v>
      </c>
      <c r="I564" s="17">
        <v>62904</v>
      </c>
      <c r="J564" s="17">
        <v>5193</v>
      </c>
      <c r="K564" s="17" t="s">
        <v>37</v>
      </c>
      <c r="L564" s="18">
        <v>471523.24</v>
      </c>
      <c r="M564" s="18">
        <v>37117.81</v>
      </c>
      <c r="N564" s="18">
        <v>21744.95</v>
      </c>
      <c r="O564" s="18">
        <v>530386</v>
      </c>
      <c r="P564" s="18">
        <v>29570.26</v>
      </c>
      <c r="Q564" s="18">
        <v>4661.8900000000003</v>
      </c>
      <c r="R564" s="18">
        <v>2336.85</v>
      </c>
      <c r="S564" s="18">
        <v>36569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501093.5</v>
      </c>
      <c r="Z564" s="18">
        <v>41779.699999999997</v>
      </c>
      <c r="AA564" s="18">
        <v>24081.8</v>
      </c>
      <c r="AB564" s="18">
        <v>566955</v>
      </c>
    </row>
    <row r="565" spans="1:31" s="15" customFormat="1" x14ac:dyDescent="0.25">
      <c r="A565" s="17">
        <v>2</v>
      </c>
      <c r="B565" s="17" t="s">
        <v>570</v>
      </c>
      <c r="C565" s="17" t="s">
        <v>571</v>
      </c>
      <c r="D565" s="17" t="s">
        <v>576</v>
      </c>
      <c r="E565" s="17" t="s">
        <v>577</v>
      </c>
      <c r="F565" s="17" t="s">
        <v>35</v>
      </c>
      <c r="G565" s="17" t="s">
        <v>41</v>
      </c>
      <c r="H565" s="17">
        <v>77888</v>
      </c>
      <c r="I565" s="17">
        <v>77888</v>
      </c>
      <c r="J565" s="17">
        <v>0</v>
      </c>
      <c r="K565" s="17" t="s">
        <v>37</v>
      </c>
      <c r="L565" s="18">
        <v>75782.070000000007</v>
      </c>
      <c r="M565" s="18">
        <v>16741.93</v>
      </c>
      <c r="N565" s="18">
        <v>0</v>
      </c>
      <c r="O565" s="18">
        <v>92524</v>
      </c>
      <c r="P565" s="18">
        <v>577.88</v>
      </c>
      <c r="Q565" s="18">
        <v>755.12</v>
      </c>
      <c r="R565" s="18">
        <v>0</v>
      </c>
      <c r="S565" s="18">
        <v>1333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76359.95</v>
      </c>
      <c r="Z565" s="18">
        <v>17497.05</v>
      </c>
      <c r="AA565" s="18">
        <v>0</v>
      </c>
      <c r="AB565" s="18">
        <v>93857</v>
      </c>
    </row>
    <row r="566" spans="1:31" s="15" customFormat="1" x14ac:dyDescent="0.25">
      <c r="A566" s="17">
        <v>3</v>
      </c>
      <c r="B566" s="17" t="s">
        <v>575</v>
      </c>
      <c r="C566" s="17" t="s">
        <v>571</v>
      </c>
      <c r="D566" s="17" t="s">
        <v>578</v>
      </c>
      <c r="E566" s="17" t="s">
        <v>579</v>
      </c>
      <c r="F566" s="17" t="s">
        <v>35</v>
      </c>
      <c r="G566" s="17" t="s">
        <v>41</v>
      </c>
      <c r="H566" s="17">
        <v>52794</v>
      </c>
      <c r="I566" s="17">
        <v>52251</v>
      </c>
      <c r="J566" s="17">
        <v>1629</v>
      </c>
      <c r="K566" s="17" t="s">
        <v>37</v>
      </c>
      <c r="L566" s="18">
        <v>399971.79</v>
      </c>
      <c r="M566" s="18">
        <v>41828.79</v>
      </c>
      <c r="N566" s="18">
        <v>9076.42</v>
      </c>
      <c r="O566" s="18">
        <v>450877</v>
      </c>
      <c r="P566" s="18">
        <v>9585.3700000000008</v>
      </c>
      <c r="Q566" s="18">
        <v>4045.58</v>
      </c>
      <c r="R566" s="18">
        <v>733.05</v>
      </c>
      <c r="S566" s="18">
        <v>14364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409557.16</v>
      </c>
      <c r="Z566" s="18">
        <v>45874.37</v>
      </c>
      <c r="AA566" s="18">
        <v>9809.4699999999993</v>
      </c>
      <c r="AB566" s="18">
        <v>465241</v>
      </c>
    </row>
    <row r="567" spans="1:31" s="15" customFormat="1" x14ac:dyDescent="0.25">
      <c r="A567" s="17">
        <v>4</v>
      </c>
      <c r="B567" s="17" t="s">
        <v>580</v>
      </c>
      <c r="C567" s="17" t="s">
        <v>571</v>
      </c>
      <c r="D567" s="17" t="s">
        <v>581</v>
      </c>
      <c r="E567" s="17" t="s">
        <v>582</v>
      </c>
      <c r="F567" s="17" t="s">
        <v>35</v>
      </c>
      <c r="G567" s="17" t="s">
        <v>41</v>
      </c>
      <c r="H567" s="17">
        <v>59720</v>
      </c>
      <c r="I567" s="17">
        <v>59720</v>
      </c>
      <c r="J567" s="17">
        <v>0</v>
      </c>
      <c r="K567" s="17" t="s">
        <v>37</v>
      </c>
      <c r="L567" s="18">
        <v>43279.58</v>
      </c>
      <c r="M567" s="18">
        <v>13191.76</v>
      </c>
      <c r="N567" s="18">
        <v>1686.66</v>
      </c>
      <c r="O567" s="18">
        <v>58158</v>
      </c>
      <c r="P567" s="18">
        <v>549.9</v>
      </c>
      <c r="Q567" s="18">
        <v>447.1</v>
      </c>
      <c r="R567" s="18">
        <v>0</v>
      </c>
      <c r="S567" s="18">
        <v>997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43829.48</v>
      </c>
      <c r="Z567" s="18">
        <v>13638.86</v>
      </c>
      <c r="AA567" s="18">
        <v>1686.66</v>
      </c>
      <c r="AB567" s="18">
        <v>59155</v>
      </c>
    </row>
    <row r="568" spans="1:31" s="15" customFormat="1" x14ac:dyDescent="0.25">
      <c r="A568" s="17">
        <v>5</v>
      </c>
      <c r="B568" s="17" t="s">
        <v>580</v>
      </c>
      <c r="C568" s="17" t="s">
        <v>571</v>
      </c>
      <c r="D568" s="17" t="s">
        <v>583</v>
      </c>
      <c r="E568" s="17" t="s">
        <v>584</v>
      </c>
      <c r="F568" s="17" t="s">
        <v>35</v>
      </c>
      <c r="G568" s="17" t="s">
        <v>45</v>
      </c>
      <c r="H568" s="17">
        <v>70750</v>
      </c>
      <c r="I568" s="17">
        <v>70750</v>
      </c>
      <c r="J568" s="17">
        <v>0</v>
      </c>
      <c r="K568" s="17" t="s">
        <v>37</v>
      </c>
      <c r="L568" s="18">
        <v>34619.910000000003</v>
      </c>
      <c r="M568" s="18">
        <v>8248.09</v>
      </c>
      <c r="N568" s="18">
        <v>0</v>
      </c>
      <c r="O568" s="18">
        <v>42868</v>
      </c>
      <c r="P568" s="18">
        <v>852.77</v>
      </c>
      <c r="Q568" s="18">
        <v>342.23</v>
      </c>
      <c r="R568" s="18">
        <v>0</v>
      </c>
      <c r="S568" s="18">
        <v>1195</v>
      </c>
      <c r="T568" s="18">
        <v>0</v>
      </c>
      <c r="U568" s="18">
        <v>0</v>
      </c>
      <c r="V568" s="18">
        <v>0</v>
      </c>
      <c r="W568" s="18">
        <v>0</v>
      </c>
      <c r="X568" s="18"/>
      <c r="Y568" s="18">
        <v>35472.68</v>
      </c>
      <c r="Z568" s="18">
        <v>8590.32</v>
      </c>
      <c r="AA568" s="18">
        <v>0</v>
      </c>
      <c r="AB568" s="18">
        <v>44063</v>
      </c>
    </row>
    <row r="569" spans="1:31" s="15" customFormat="1" x14ac:dyDescent="0.25">
      <c r="A569" s="17">
        <v>6</v>
      </c>
      <c r="B569" s="17" t="s">
        <v>585</v>
      </c>
      <c r="C569" s="17" t="s">
        <v>571</v>
      </c>
      <c r="D569" s="17" t="s">
        <v>586</v>
      </c>
      <c r="E569" s="17" t="s">
        <v>587</v>
      </c>
      <c r="F569" s="17" t="s">
        <v>35</v>
      </c>
      <c r="G569" s="17" t="s">
        <v>41</v>
      </c>
      <c r="H569" s="17">
        <v>50668</v>
      </c>
      <c r="I569" s="17">
        <v>48609</v>
      </c>
      <c r="J569" s="17">
        <v>2059</v>
      </c>
      <c r="K569" s="17" t="s">
        <v>37</v>
      </c>
      <c r="L569" s="18">
        <v>61740.17</v>
      </c>
      <c r="M569" s="18">
        <v>2878.68</v>
      </c>
      <c r="N569" s="18">
        <v>3927.15</v>
      </c>
      <c r="O569" s="18">
        <v>68546</v>
      </c>
      <c r="P569" s="18">
        <v>11963.77</v>
      </c>
      <c r="Q569" s="18">
        <v>601.67999999999995</v>
      </c>
      <c r="R569" s="18">
        <v>926.55</v>
      </c>
      <c r="S569" s="18">
        <v>13492</v>
      </c>
      <c r="T569" s="18">
        <v>3010</v>
      </c>
      <c r="U569" s="18">
        <v>0</v>
      </c>
      <c r="V569" s="18">
        <v>0</v>
      </c>
      <c r="W569" s="18">
        <v>0</v>
      </c>
      <c r="X569" s="18"/>
      <c r="Y569" s="18">
        <v>73703.94</v>
      </c>
      <c r="Z569" s="18">
        <v>3480.36</v>
      </c>
      <c r="AA569" s="18">
        <v>4853.7</v>
      </c>
      <c r="AB569" s="18">
        <v>82038</v>
      </c>
    </row>
    <row r="570" spans="1:31" s="15" customFormat="1" x14ac:dyDescent="0.25">
      <c r="A570" s="17">
        <v>7</v>
      </c>
      <c r="B570" s="17" t="s">
        <v>317</v>
      </c>
      <c r="C570" s="17" t="s">
        <v>571</v>
      </c>
      <c r="D570" s="17" t="s">
        <v>588</v>
      </c>
      <c r="E570" s="17" t="s">
        <v>589</v>
      </c>
      <c r="F570" s="17" t="s">
        <v>35</v>
      </c>
      <c r="G570" s="17" t="s">
        <v>590</v>
      </c>
      <c r="H570" s="17">
        <v>29595</v>
      </c>
      <c r="I570" s="17">
        <v>28492</v>
      </c>
      <c r="J570" s="17">
        <v>1103</v>
      </c>
      <c r="K570" s="17" t="s">
        <v>37</v>
      </c>
      <c r="L570" s="18">
        <v>256154.33</v>
      </c>
      <c r="M570" s="18">
        <v>25986.19</v>
      </c>
      <c r="N570" s="18">
        <v>6917.48</v>
      </c>
      <c r="O570" s="18">
        <v>289058</v>
      </c>
      <c r="P570" s="18">
        <v>6539.5</v>
      </c>
      <c r="Q570" s="18">
        <v>2589.15</v>
      </c>
      <c r="R570" s="18">
        <v>496.35</v>
      </c>
      <c r="S570" s="18">
        <v>9625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262693.83</v>
      </c>
      <c r="Z570" s="18">
        <v>28575.34</v>
      </c>
      <c r="AA570" s="18">
        <v>7413.83</v>
      </c>
      <c r="AB570" s="18">
        <v>298683</v>
      </c>
    </row>
    <row r="571" spans="1:31" s="15" customFormat="1" x14ac:dyDescent="0.25">
      <c r="A571" s="17">
        <v>8</v>
      </c>
      <c r="B571" s="17" t="s">
        <v>570</v>
      </c>
      <c r="C571" s="17" t="s">
        <v>571</v>
      </c>
      <c r="D571" s="17" t="s">
        <v>591</v>
      </c>
      <c r="E571" s="17" t="s">
        <v>592</v>
      </c>
      <c r="F571" s="17" t="s">
        <v>35</v>
      </c>
      <c r="G571" s="17" t="s">
        <v>41</v>
      </c>
      <c r="H571" s="17">
        <v>68040</v>
      </c>
      <c r="I571" s="17">
        <v>67376</v>
      </c>
      <c r="J571" s="17">
        <v>1992</v>
      </c>
      <c r="K571" s="17" t="s">
        <v>37</v>
      </c>
      <c r="L571" s="18">
        <v>391477.9</v>
      </c>
      <c r="M571" s="18">
        <v>7341.85</v>
      </c>
      <c r="N571" s="18">
        <v>614.25</v>
      </c>
      <c r="O571" s="18">
        <v>399434</v>
      </c>
      <c r="P571" s="18">
        <v>11895.87</v>
      </c>
      <c r="Q571" s="18">
        <v>3878.73</v>
      </c>
      <c r="R571" s="18">
        <v>896.4</v>
      </c>
      <c r="S571" s="18">
        <v>16671</v>
      </c>
      <c r="T571" s="18">
        <v>0</v>
      </c>
      <c r="U571" s="18">
        <v>0</v>
      </c>
      <c r="V571" s="18">
        <v>0</v>
      </c>
      <c r="W571" s="18">
        <v>0</v>
      </c>
      <c r="X571" s="18"/>
      <c r="Y571" s="18">
        <v>403373.77</v>
      </c>
      <c r="Z571" s="18">
        <v>11220.58</v>
      </c>
      <c r="AA571" s="18">
        <v>1510.65</v>
      </c>
      <c r="AB571" s="18">
        <v>416105</v>
      </c>
    </row>
    <row r="572" spans="1:31" s="15" customFormat="1" x14ac:dyDescent="0.25">
      <c r="A572" s="17">
        <v>9</v>
      </c>
      <c r="B572" s="17" t="s">
        <v>580</v>
      </c>
      <c r="C572" s="17" t="s">
        <v>571</v>
      </c>
      <c r="D572" s="17" t="s">
        <v>593</v>
      </c>
      <c r="E572" s="17" t="s">
        <v>594</v>
      </c>
      <c r="F572" s="17" t="s">
        <v>35</v>
      </c>
      <c r="G572" s="17" t="s">
        <v>590</v>
      </c>
      <c r="H572" s="17">
        <v>5001</v>
      </c>
      <c r="I572" s="17">
        <v>724</v>
      </c>
      <c r="J572" s="17">
        <v>4277</v>
      </c>
      <c r="K572" s="17" t="s">
        <v>37</v>
      </c>
      <c r="L572" s="18">
        <v>375985.58</v>
      </c>
      <c r="M572" s="18">
        <v>34337.279999999999</v>
      </c>
      <c r="N572" s="18">
        <v>14266.14</v>
      </c>
      <c r="O572" s="18">
        <v>424589</v>
      </c>
      <c r="P572" s="18">
        <v>24201.61</v>
      </c>
      <c r="Q572" s="18">
        <v>3879.74</v>
      </c>
      <c r="R572" s="18">
        <v>1924.65</v>
      </c>
      <c r="S572" s="18">
        <v>30006</v>
      </c>
      <c r="T572" s="18">
        <v>6980</v>
      </c>
      <c r="U572" s="18">
        <v>0</v>
      </c>
      <c r="V572" s="18">
        <v>0</v>
      </c>
      <c r="W572" s="18">
        <v>0</v>
      </c>
      <c r="X572" s="18"/>
      <c r="Y572" s="18">
        <v>400187.19</v>
      </c>
      <c r="Z572" s="18">
        <v>38217.019999999997</v>
      </c>
      <c r="AA572" s="18">
        <v>16190.79</v>
      </c>
      <c r="AB572" s="18">
        <v>454595</v>
      </c>
    </row>
    <row r="573" spans="1:31" s="15" customFormat="1" x14ac:dyDescent="0.25">
      <c r="A573" s="17">
        <v>10</v>
      </c>
      <c r="B573" s="17" t="s">
        <v>585</v>
      </c>
      <c r="C573" s="17" t="s">
        <v>571</v>
      </c>
      <c r="D573" s="17" t="s">
        <v>595</v>
      </c>
      <c r="E573" s="17" t="s">
        <v>596</v>
      </c>
      <c r="F573" s="17" t="s">
        <v>35</v>
      </c>
      <c r="G573" s="17" t="s">
        <v>45</v>
      </c>
      <c r="H573" s="17">
        <v>69743</v>
      </c>
      <c r="I573" s="17">
        <v>69743</v>
      </c>
      <c r="J573" s="17">
        <v>0</v>
      </c>
      <c r="K573" s="17" t="s">
        <v>37</v>
      </c>
      <c r="L573" s="18">
        <v>209861.16</v>
      </c>
      <c r="M573" s="18">
        <v>24444.33</v>
      </c>
      <c r="N573" s="18">
        <v>1344.51</v>
      </c>
      <c r="O573" s="18">
        <v>235650</v>
      </c>
      <c r="P573" s="18">
        <v>852.92</v>
      </c>
      <c r="Q573" s="18">
        <v>2108.08</v>
      </c>
      <c r="R573" s="18">
        <v>0</v>
      </c>
      <c r="S573" s="18">
        <v>2961</v>
      </c>
      <c r="T573" s="18">
        <v>0</v>
      </c>
      <c r="U573" s="18">
        <v>0</v>
      </c>
      <c r="V573" s="18">
        <v>0</v>
      </c>
      <c r="W573" s="18">
        <v>0</v>
      </c>
      <c r="X573" s="18"/>
      <c r="Y573" s="18">
        <v>210714.08</v>
      </c>
      <c r="Z573" s="18">
        <v>26552.41</v>
      </c>
      <c r="AA573" s="18">
        <v>1344.51</v>
      </c>
      <c r="AB573" s="18">
        <v>238611</v>
      </c>
    </row>
    <row r="574" spans="1:31" s="15" customFormat="1" x14ac:dyDescent="0.25">
      <c r="A574" s="17">
        <v>11</v>
      </c>
      <c r="B574" s="17" t="s">
        <v>585</v>
      </c>
      <c r="C574" s="17" t="s">
        <v>571</v>
      </c>
      <c r="D574" s="17" t="s">
        <v>597</v>
      </c>
      <c r="E574" s="17" t="s">
        <v>598</v>
      </c>
      <c r="F574" s="17" t="s">
        <v>35</v>
      </c>
      <c r="G574" s="17" t="s">
        <v>215</v>
      </c>
      <c r="H574" s="17">
        <v>2052</v>
      </c>
      <c r="I574" s="17">
        <v>1920</v>
      </c>
      <c r="J574" s="17">
        <v>132</v>
      </c>
      <c r="K574" s="17" t="s">
        <v>37</v>
      </c>
      <c r="L574" s="18">
        <v>64347.12</v>
      </c>
      <c r="M574" s="18">
        <v>17480.060000000001</v>
      </c>
      <c r="N574" s="18">
        <v>2307.8200000000002</v>
      </c>
      <c r="O574" s="18">
        <v>84135</v>
      </c>
      <c r="P574" s="18">
        <v>1307.8399999999999</v>
      </c>
      <c r="Q574" s="18">
        <v>655.76</v>
      </c>
      <c r="R574" s="18">
        <v>59.4</v>
      </c>
      <c r="S574" s="18">
        <v>2023</v>
      </c>
      <c r="T574" s="18">
        <v>0</v>
      </c>
      <c r="U574" s="18">
        <v>0</v>
      </c>
      <c r="V574" s="18">
        <v>0</v>
      </c>
      <c r="W574" s="18">
        <v>0</v>
      </c>
      <c r="X574" s="18"/>
      <c r="Y574" s="18">
        <v>65654.960000000006</v>
      </c>
      <c r="Z574" s="18">
        <v>18135.82</v>
      </c>
      <c r="AA574" s="18">
        <v>2367.2199999999998</v>
      </c>
      <c r="AB574" s="18">
        <v>86158</v>
      </c>
    </row>
    <row r="575" spans="1:31" s="15" customFormat="1" x14ac:dyDescent="0.25">
      <c r="A575" s="17">
        <v>12</v>
      </c>
      <c r="B575" s="17" t="s">
        <v>570</v>
      </c>
      <c r="C575" s="17" t="s">
        <v>571</v>
      </c>
      <c r="D575" s="17" t="s">
        <v>599</v>
      </c>
      <c r="E575" s="17" t="s">
        <v>600</v>
      </c>
      <c r="F575" s="17" t="s">
        <v>35</v>
      </c>
      <c r="G575" s="17" t="s">
        <v>218</v>
      </c>
      <c r="H575" s="17">
        <v>23182</v>
      </c>
      <c r="I575" s="17">
        <v>22517</v>
      </c>
      <c r="J575" s="17">
        <v>1995</v>
      </c>
      <c r="K575" s="17" t="s">
        <v>37</v>
      </c>
      <c r="L575" s="18">
        <v>286728.31</v>
      </c>
      <c r="M575" s="18">
        <v>26635.54</v>
      </c>
      <c r="N575" s="18">
        <v>9982.15</v>
      </c>
      <c r="O575" s="18">
        <v>323346</v>
      </c>
      <c r="P575" s="18">
        <v>11610.25</v>
      </c>
      <c r="Q575" s="18">
        <v>2856</v>
      </c>
      <c r="R575" s="18">
        <v>897.75</v>
      </c>
      <c r="S575" s="18">
        <v>15364</v>
      </c>
      <c r="T575" s="18">
        <v>710</v>
      </c>
      <c r="U575" s="18">
        <v>0</v>
      </c>
      <c r="V575" s="18">
        <v>0</v>
      </c>
      <c r="W575" s="18">
        <v>0</v>
      </c>
      <c r="X575" s="18"/>
      <c r="Y575" s="18">
        <v>298338.56</v>
      </c>
      <c r="Z575" s="18">
        <v>29491.54</v>
      </c>
      <c r="AA575" s="18">
        <v>10879.9</v>
      </c>
      <c r="AB575" s="18">
        <v>338710</v>
      </c>
    </row>
    <row r="576" spans="1:31" s="15" customFormat="1" x14ac:dyDescent="0.25">
      <c r="A576" s="17">
        <v>13</v>
      </c>
      <c r="B576" s="17" t="s">
        <v>570</v>
      </c>
      <c r="C576" s="17" t="s">
        <v>571</v>
      </c>
      <c r="D576" s="17" t="s">
        <v>601</v>
      </c>
      <c r="E576" s="17" t="s">
        <v>602</v>
      </c>
      <c r="F576" s="17" t="s">
        <v>35</v>
      </c>
      <c r="G576" s="17" t="s">
        <v>114</v>
      </c>
      <c r="H576" s="17">
        <v>758</v>
      </c>
      <c r="I576" s="17">
        <v>751</v>
      </c>
      <c r="J576" s="17">
        <v>7</v>
      </c>
      <c r="K576" s="17" t="s">
        <v>37</v>
      </c>
      <c r="L576" s="18">
        <v>11677.73</v>
      </c>
      <c r="M576" s="18">
        <v>1135.96</v>
      </c>
      <c r="N576" s="18">
        <v>85.31</v>
      </c>
      <c r="O576" s="18">
        <v>12899</v>
      </c>
      <c r="P576" s="18">
        <v>698.52</v>
      </c>
      <c r="Q576" s="18">
        <v>114.33</v>
      </c>
      <c r="R576" s="18">
        <v>3.15</v>
      </c>
      <c r="S576" s="18">
        <v>816</v>
      </c>
      <c r="T576" s="18">
        <v>0</v>
      </c>
      <c r="U576" s="18">
        <v>0</v>
      </c>
      <c r="V576" s="18">
        <v>0</v>
      </c>
      <c r="W576" s="18">
        <v>0</v>
      </c>
      <c r="X576" s="18"/>
      <c r="Y576" s="18">
        <v>12376.25</v>
      </c>
      <c r="Z576" s="18">
        <v>1250.29</v>
      </c>
      <c r="AA576" s="18">
        <v>88.46</v>
      </c>
      <c r="AB576" s="18">
        <v>13715</v>
      </c>
    </row>
    <row r="577" spans="1:28" s="15" customFormat="1" x14ac:dyDescent="0.25">
      <c r="A577" s="17">
        <v>14</v>
      </c>
      <c r="B577" s="17" t="s">
        <v>585</v>
      </c>
      <c r="C577" s="17" t="s">
        <v>571</v>
      </c>
      <c r="D577" s="17" t="s">
        <v>603</v>
      </c>
      <c r="E577" s="17" t="s">
        <v>604</v>
      </c>
      <c r="F577" s="17" t="s">
        <v>35</v>
      </c>
      <c r="G577" s="17" t="s">
        <v>264</v>
      </c>
      <c r="H577" s="17">
        <v>86183</v>
      </c>
      <c r="I577" s="17">
        <v>84102</v>
      </c>
      <c r="J577" s="17">
        <v>2081</v>
      </c>
      <c r="K577" s="17" t="s">
        <v>37</v>
      </c>
      <c r="L577" s="18">
        <v>337946.75</v>
      </c>
      <c r="M577" s="18">
        <v>31076.67</v>
      </c>
      <c r="N577" s="18">
        <v>11836.58</v>
      </c>
      <c r="O577" s="18">
        <v>380860</v>
      </c>
      <c r="P577" s="18">
        <v>12332.95</v>
      </c>
      <c r="Q577" s="18">
        <v>3410.6</v>
      </c>
      <c r="R577" s="18">
        <v>936.45</v>
      </c>
      <c r="S577" s="18">
        <v>16680</v>
      </c>
      <c r="T577" s="18">
        <v>1780</v>
      </c>
      <c r="U577" s="18">
        <v>0</v>
      </c>
      <c r="V577" s="18">
        <v>0</v>
      </c>
      <c r="W577" s="18">
        <v>0</v>
      </c>
      <c r="X577" s="18"/>
      <c r="Y577" s="18">
        <v>350279.7</v>
      </c>
      <c r="Z577" s="18">
        <v>34487.269999999997</v>
      </c>
      <c r="AA577" s="18">
        <v>12773.03</v>
      </c>
      <c r="AB577" s="18">
        <v>397540</v>
      </c>
    </row>
    <row r="578" spans="1:28" s="15" customFormat="1" x14ac:dyDescent="0.25">
      <c r="A578" s="17">
        <v>15</v>
      </c>
      <c r="B578" s="17" t="s">
        <v>605</v>
      </c>
      <c r="C578" s="17" t="s">
        <v>571</v>
      </c>
      <c r="D578" s="17" t="s">
        <v>606</v>
      </c>
      <c r="E578" s="17" t="s">
        <v>607</v>
      </c>
      <c r="F578" s="17" t="s">
        <v>35</v>
      </c>
      <c r="G578" s="17" t="s">
        <v>264</v>
      </c>
      <c r="H578" s="17">
        <v>27020</v>
      </c>
      <c r="I578" s="17">
        <v>26266</v>
      </c>
      <c r="J578" s="17">
        <v>754</v>
      </c>
      <c r="K578" s="17" t="s">
        <v>37</v>
      </c>
      <c r="L578" s="18">
        <v>158366.01</v>
      </c>
      <c r="M578" s="18">
        <v>24562.61</v>
      </c>
      <c r="N578" s="18">
        <v>3907.38</v>
      </c>
      <c r="O578" s="18">
        <v>186836</v>
      </c>
      <c r="P578" s="18">
        <v>4994.6400000000003</v>
      </c>
      <c r="Q578" s="18">
        <v>1597.06</v>
      </c>
      <c r="R578" s="18">
        <v>339.3</v>
      </c>
      <c r="S578" s="18">
        <v>6931</v>
      </c>
      <c r="T578" s="18">
        <v>2690</v>
      </c>
      <c r="U578" s="18">
        <v>0</v>
      </c>
      <c r="V578" s="18">
        <v>0</v>
      </c>
      <c r="W578" s="18">
        <v>0</v>
      </c>
      <c r="X578" s="18"/>
      <c r="Y578" s="18">
        <v>163360.65</v>
      </c>
      <c r="Z578" s="18">
        <v>26159.67</v>
      </c>
      <c r="AA578" s="18">
        <v>4246.68</v>
      </c>
      <c r="AB578" s="18">
        <v>193767</v>
      </c>
    </row>
    <row r="579" spans="1:28" s="15" customFormat="1" x14ac:dyDescent="0.25">
      <c r="A579" s="17">
        <v>16</v>
      </c>
      <c r="B579" s="17" t="s">
        <v>570</v>
      </c>
      <c r="C579" s="17" t="s">
        <v>571</v>
      </c>
      <c r="D579" s="17" t="s">
        <v>608</v>
      </c>
      <c r="E579" s="17" t="s">
        <v>609</v>
      </c>
      <c r="F579" s="17" t="s">
        <v>35</v>
      </c>
      <c r="G579" s="17" t="s">
        <v>610</v>
      </c>
      <c r="H579" s="17">
        <v>500</v>
      </c>
      <c r="I579" s="17">
        <v>500</v>
      </c>
      <c r="J579" s="17">
        <v>0</v>
      </c>
      <c r="K579" s="17" t="s">
        <v>37</v>
      </c>
      <c r="L579" s="18">
        <v>35967.46</v>
      </c>
      <c r="M579" s="18">
        <v>8831.6</v>
      </c>
      <c r="N579" s="18">
        <v>198.94</v>
      </c>
      <c r="O579" s="18">
        <v>44998</v>
      </c>
      <c r="P579" s="18">
        <v>852.31</v>
      </c>
      <c r="Q579" s="18">
        <v>357.69</v>
      </c>
      <c r="R579" s="18">
        <v>0</v>
      </c>
      <c r="S579" s="18">
        <v>1210</v>
      </c>
      <c r="T579" s="18">
        <v>120</v>
      </c>
      <c r="U579" s="18">
        <v>0</v>
      </c>
      <c r="V579" s="18">
        <v>0</v>
      </c>
      <c r="W579" s="18">
        <v>0</v>
      </c>
      <c r="X579" s="18"/>
      <c r="Y579" s="18">
        <v>36819.769999999997</v>
      </c>
      <c r="Z579" s="18">
        <v>9189.2900000000009</v>
      </c>
      <c r="AA579" s="18">
        <v>198.94</v>
      </c>
      <c r="AB579" s="18">
        <v>46208</v>
      </c>
    </row>
    <row r="580" spans="1:28" s="15" customFormat="1" x14ac:dyDescent="0.25">
      <c r="A580" s="17">
        <v>17</v>
      </c>
      <c r="B580" s="17" t="s">
        <v>613</v>
      </c>
      <c r="C580" s="17" t="s">
        <v>571</v>
      </c>
      <c r="D580" s="17" t="s">
        <v>614</v>
      </c>
      <c r="E580" s="17" t="s">
        <v>615</v>
      </c>
      <c r="F580" s="17" t="s">
        <v>35</v>
      </c>
      <c r="G580" s="17" t="s">
        <v>616</v>
      </c>
      <c r="H580" s="17">
        <v>239</v>
      </c>
      <c r="I580" s="17">
        <v>239</v>
      </c>
      <c r="J580" s="17">
        <v>0</v>
      </c>
      <c r="K580" s="17" t="s">
        <v>37</v>
      </c>
      <c r="L580" s="18">
        <v>10762.89</v>
      </c>
      <c r="M580" s="18">
        <v>1307.3900000000001</v>
      </c>
      <c r="N580" s="18">
        <v>100.72</v>
      </c>
      <c r="O580" s="18">
        <v>12171</v>
      </c>
      <c r="P580" s="18">
        <v>440.42</v>
      </c>
      <c r="Q580" s="18">
        <v>106.58</v>
      </c>
      <c r="R580" s="18">
        <v>0</v>
      </c>
      <c r="S580" s="18">
        <v>547</v>
      </c>
      <c r="T580" s="18">
        <v>0</v>
      </c>
      <c r="U580" s="18">
        <v>0</v>
      </c>
      <c r="V580" s="18">
        <v>0</v>
      </c>
      <c r="W580" s="18">
        <v>0</v>
      </c>
      <c r="X580" s="18"/>
      <c r="Y580" s="18">
        <v>11203.31</v>
      </c>
      <c r="Z580" s="18">
        <v>1413.97</v>
      </c>
      <c r="AA580" s="18">
        <v>100.72</v>
      </c>
      <c r="AB580" s="18">
        <v>12718</v>
      </c>
    </row>
    <row r="581" spans="1:28" s="15" customFormat="1" x14ac:dyDescent="0.25">
      <c r="A581" s="17">
        <v>18</v>
      </c>
      <c r="B581" s="17" t="s">
        <v>617</v>
      </c>
      <c r="C581" s="17" t="s">
        <v>571</v>
      </c>
      <c r="D581" s="17" t="s">
        <v>618</v>
      </c>
      <c r="E581" s="17" t="s">
        <v>619</v>
      </c>
      <c r="F581" s="17" t="s">
        <v>35</v>
      </c>
      <c r="G581" s="17" t="s">
        <v>616</v>
      </c>
      <c r="H581" s="17">
        <v>40750</v>
      </c>
      <c r="I581" s="17">
        <v>38213</v>
      </c>
      <c r="J581" s="17">
        <v>2537</v>
      </c>
      <c r="K581" s="17" t="s">
        <v>37</v>
      </c>
      <c r="L581" s="18">
        <v>342964.82</v>
      </c>
      <c r="M581" s="18">
        <v>33363.47</v>
      </c>
      <c r="N581" s="18">
        <v>13647.71</v>
      </c>
      <c r="O581" s="18">
        <v>389976</v>
      </c>
      <c r="P581" s="18">
        <v>14855.06</v>
      </c>
      <c r="Q581" s="18">
        <v>3492.29</v>
      </c>
      <c r="R581" s="18">
        <v>1141.6500000000001</v>
      </c>
      <c r="S581" s="18">
        <v>19489</v>
      </c>
      <c r="T581" s="18">
        <v>18490</v>
      </c>
      <c r="U581" s="18">
        <v>0</v>
      </c>
      <c r="V581" s="18">
        <v>0</v>
      </c>
      <c r="W581" s="18">
        <v>0</v>
      </c>
      <c r="X581" s="18"/>
      <c r="Y581" s="18">
        <v>357819.88</v>
      </c>
      <c r="Z581" s="18">
        <v>36855.760000000002</v>
      </c>
      <c r="AA581" s="18">
        <v>14789.36</v>
      </c>
      <c r="AB581" s="18">
        <v>409465</v>
      </c>
    </row>
    <row r="582" spans="1:28" s="22" customFormat="1" x14ac:dyDescent="0.25">
      <c r="A582" s="19"/>
      <c r="B582" s="19"/>
      <c r="C582" s="10" t="s">
        <v>71</v>
      </c>
      <c r="D582" s="19"/>
      <c r="E582" s="19"/>
      <c r="F582" s="19"/>
      <c r="G582" s="19"/>
      <c r="H582" s="19"/>
      <c r="I582" s="19"/>
      <c r="J582" s="19">
        <f>SUM(J564:J581)</f>
        <v>23759</v>
      </c>
      <c r="K582" s="19"/>
      <c r="L582" s="20">
        <f t="shared" ref="L582:AB582" si="74">SUM(L564:L581)</f>
        <v>3569156.8200000003</v>
      </c>
      <c r="M582" s="20">
        <f t="shared" si="74"/>
        <v>356510.00999999989</v>
      </c>
      <c r="N582" s="20">
        <f t="shared" si="74"/>
        <v>101644.17000000001</v>
      </c>
      <c r="O582" s="20">
        <f t="shared" si="74"/>
        <v>4027311</v>
      </c>
      <c r="P582" s="20">
        <f t="shared" si="74"/>
        <v>143681.84</v>
      </c>
      <c r="Q582" s="20">
        <f t="shared" si="74"/>
        <v>35899.61</v>
      </c>
      <c r="R582" s="20">
        <f t="shared" si="74"/>
        <v>10691.55</v>
      </c>
      <c r="S582" s="20">
        <f t="shared" si="74"/>
        <v>190273</v>
      </c>
      <c r="T582" s="20">
        <f t="shared" si="74"/>
        <v>33780</v>
      </c>
      <c r="U582" s="20">
        <f t="shared" si="74"/>
        <v>0</v>
      </c>
      <c r="V582" s="20">
        <f t="shared" si="74"/>
        <v>0</v>
      </c>
      <c r="W582" s="20">
        <f t="shared" si="74"/>
        <v>0</v>
      </c>
      <c r="X582" s="20">
        <f t="shared" si="74"/>
        <v>0</v>
      </c>
      <c r="Y582" s="20">
        <f t="shared" si="74"/>
        <v>3712838.66</v>
      </c>
      <c r="Z582" s="20">
        <f t="shared" si="74"/>
        <v>392409.61999999994</v>
      </c>
      <c r="AA582" s="20">
        <f t="shared" si="74"/>
        <v>112335.71999999999</v>
      </c>
      <c r="AB582" s="20">
        <f t="shared" si="74"/>
        <v>4217584</v>
      </c>
    </row>
    <row r="583" spans="1:28" s="15" customFormat="1" x14ac:dyDescent="0.25">
      <c r="A583" s="17">
        <v>1</v>
      </c>
      <c r="B583" s="17" t="s">
        <v>585</v>
      </c>
      <c r="C583" s="17" t="s">
        <v>571</v>
      </c>
      <c r="D583" s="17" t="s">
        <v>620</v>
      </c>
      <c r="E583" s="17" t="s">
        <v>621</v>
      </c>
      <c r="F583" s="17" t="s">
        <v>75</v>
      </c>
      <c r="G583" s="17" t="s">
        <v>76</v>
      </c>
      <c r="H583" s="17">
        <v>12740</v>
      </c>
      <c r="I583" s="17">
        <v>12546</v>
      </c>
      <c r="J583" s="17">
        <v>194</v>
      </c>
      <c r="K583" s="17" t="s">
        <v>37</v>
      </c>
      <c r="L583" s="18">
        <v>64430.65</v>
      </c>
      <c r="M583" s="18">
        <v>14792.82</v>
      </c>
      <c r="N583" s="18">
        <v>4850.53</v>
      </c>
      <c r="O583" s="18">
        <v>84074</v>
      </c>
      <c r="P583" s="18">
        <v>1643.11</v>
      </c>
      <c r="Q583" s="18">
        <v>684.78</v>
      </c>
      <c r="R583" s="18">
        <v>116.11</v>
      </c>
      <c r="S583" s="18">
        <v>2444</v>
      </c>
      <c r="T583" s="18">
        <v>750</v>
      </c>
      <c r="U583" s="18">
        <v>0</v>
      </c>
      <c r="V583" s="18">
        <v>0</v>
      </c>
      <c r="W583" s="18">
        <v>0</v>
      </c>
      <c r="X583" s="18"/>
      <c r="Y583" s="18">
        <v>66073.759999999995</v>
      </c>
      <c r="Z583" s="18">
        <v>15477.6</v>
      </c>
      <c r="AA583" s="18">
        <v>4966.6400000000003</v>
      </c>
      <c r="AB583" s="18">
        <v>86518</v>
      </c>
    </row>
    <row r="584" spans="1:28" s="15" customFormat="1" x14ac:dyDescent="0.25">
      <c r="A584" s="17">
        <v>2</v>
      </c>
      <c r="B584" s="17" t="s">
        <v>585</v>
      </c>
      <c r="C584" s="17" t="s">
        <v>571</v>
      </c>
      <c r="D584" s="17" t="s">
        <v>622</v>
      </c>
      <c r="E584" s="17" t="s">
        <v>623</v>
      </c>
      <c r="F584" s="17" t="s">
        <v>75</v>
      </c>
      <c r="G584" s="17" t="s">
        <v>76</v>
      </c>
      <c r="H584" s="17">
        <v>3489</v>
      </c>
      <c r="I584" s="17">
        <v>3348</v>
      </c>
      <c r="J584" s="17">
        <v>141</v>
      </c>
      <c r="K584" s="17" t="s">
        <v>37</v>
      </c>
      <c r="L584" s="18">
        <v>44430.94</v>
      </c>
      <c r="M584" s="18">
        <v>10794.72</v>
      </c>
      <c r="N584" s="18">
        <v>2915.34</v>
      </c>
      <c r="O584" s="18">
        <v>58141</v>
      </c>
      <c r="P584" s="18">
        <v>1324.79</v>
      </c>
      <c r="Q584" s="18">
        <v>466.82</v>
      </c>
      <c r="R584" s="18">
        <v>84.39</v>
      </c>
      <c r="S584" s="18">
        <v>1876</v>
      </c>
      <c r="T584" s="18">
        <v>0</v>
      </c>
      <c r="U584" s="18">
        <v>0</v>
      </c>
      <c r="V584" s="18">
        <v>0</v>
      </c>
      <c r="W584" s="18">
        <v>0</v>
      </c>
      <c r="X584" s="18"/>
      <c r="Y584" s="18">
        <v>45755.73</v>
      </c>
      <c r="Z584" s="18">
        <v>11261.54</v>
      </c>
      <c r="AA584" s="18">
        <v>2999.73</v>
      </c>
      <c r="AB584" s="18">
        <v>60017</v>
      </c>
    </row>
    <row r="585" spans="1:28" s="15" customFormat="1" x14ac:dyDescent="0.25">
      <c r="A585" s="17">
        <v>3</v>
      </c>
      <c r="B585" s="17" t="s">
        <v>605</v>
      </c>
      <c r="C585" s="17" t="s">
        <v>571</v>
      </c>
      <c r="D585" s="17" t="s">
        <v>624</v>
      </c>
      <c r="E585" s="17" t="s">
        <v>625</v>
      </c>
      <c r="F585" s="17" t="s">
        <v>75</v>
      </c>
      <c r="G585" s="17" t="s">
        <v>76</v>
      </c>
      <c r="H585" s="17">
        <v>7885</v>
      </c>
      <c r="I585" s="17">
        <v>7692</v>
      </c>
      <c r="J585" s="17">
        <v>193</v>
      </c>
      <c r="K585" s="17" t="s">
        <v>37</v>
      </c>
      <c r="L585" s="18">
        <v>96678.7</v>
      </c>
      <c r="M585" s="18">
        <v>29389.41</v>
      </c>
      <c r="N585" s="18">
        <v>2627.89</v>
      </c>
      <c r="O585" s="18">
        <v>128696</v>
      </c>
      <c r="P585" s="18">
        <v>1635.74</v>
      </c>
      <c r="Q585" s="18">
        <v>984.75</v>
      </c>
      <c r="R585" s="18">
        <v>115.51</v>
      </c>
      <c r="S585" s="18">
        <v>2736</v>
      </c>
      <c r="T585" s="18">
        <v>0</v>
      </c>
      <c r="U585" s="18">
        <v>0</v>
      </c>
      <c r="V585" s="18">
        <v>0</v>
      </c>
      <c r="W585" s="18">
        <v>0</v>
      </c>
      <c r="X585" s="18"/>
      <c r="Y585" s="18">
        <v>98314.44</v>
      </c>
      <c r="Z585" s="18">
        <v>30374.16</v>
      </c>
      <c r="AA585" s="18">
        <v>2743.4</v>
      </c>
      <c r="AB585" s="18">
        <v>131432</v>
      </c>
    </row>
    <row r="586" spans="1:28" s="15" customFormat="1" x14ac:dyDescent="0.25">
      <c r="A586" s="17">
        <v>4</v>
      </c>
      <c r="B586" s="17" t="s">
        <v>580</v>
      </c>
      <c r="C586" s="17" t="s">
        <v>571</v>
      </c>
      <c r="D586" s="17" t="s">
        <v>626</v>
      </c>
      <c r="E586" s="17" t="s">
        <v>627</v>
      </c>
      <c r="F586" s="17" t="s">
        <v>75</v>
      </c>
      <c r="G586" s="17" t="s">
        <v>76</v>
      </c>
      <c r="H586" s="17">
        <v>10422</v>
      </c>
      <c r="I586" s="17">
        <v>10331</v>
      </c>
      <c r="J586" s="17">
        <v>91</v>
      </c>
      <c r="K586" s="17" t="s">
        <v>37</v>
      </c>
      <c r="L586" s="18">
        <v>39962.199999999997</v>
      </c>
      <c r="M586" s="18">
        <v>9820.2800000000007</v>
      </c>
      <c r="N586" s="18">
        <v>2727.52</v>
      </c>
      <c r="O586" s="18">
        <v>52510</v>
      </c>
      <c r="P586" s="18">
        <v>903.23</v>
      </c>
      <c r="Q586" s="18">
        <v>422.31</v>
      </c>
      <c r="R586" s="18">
        <v>54.46</v>
      </c>
      <c r="S586" s="18">
        <v>1380</v>
      </c>
      <c r="T586" s="18">
        <v>90</v>
      </c>
      <c r="U586" s="18">
        <v>0</v>
      </c>
      <c r="V586" s="18">
        <v>0</v>
      </c>
      <c r="W586" s="18">
        <v>0</v>
      </c>
      <c r="X586" s="18"/>
      <c r="Y586" s="18">
        <v>40865.43</v>
      </c>
      <c r="Z586" s="18">
        <v>10242.59</v>
      </c>
      <c r="AA586" s="18">
        <v>2781.98</v>
      </c>
      <c r="AB586" s="18">
        <v>53890</v>
      </c>
    </row>
    <row r="587" spans="1:28" s="15" customFormat="1" x14ac:dyDescent="0.25">
      <c r="A587" s="17">
        <v>5</v>
      </c>
      <c r="B587" s="17" t="s">
        <v>575</v>
      </c>
      <c r="C587" s="17" t="s">
        <v>571</v>
      </c>
      <c r="D587" s="17" t="s">
        <v>628</v>
      </c>
      <c r="E587" s="17" t="s">
        <v>629</v>
      </c>
      <c r="F587" s="17" t="s">
        <v>75</v>
      </c>
      <c r="G587" s="17" t="s">
        <v>76</v>
      </c>
      <c r="H587" s="17">
        <v>8057</v>
      </c>
      <c r="I587" s="17">
        <v>7468</v>
      </c>
      <c r="J587" s="17">
        <v>589</v>
      </c>
      <c r="K587" s="17" t="s">
        <v>37</v>
      </c>
      <c r="L587" s="18">
        <v>57614.43</v>
      </c>
      <c r="M587" s="18">
        <v>11468.19</v>
      </c>
      <c r="N587" s="18">
        <v>4169.38</v>
      </c>
      <c r="O587" s="18">
        <v>73252</v>
      </c>
      <c r="P587" s="18">
        <v>4509.9399999999996</v>
      </c>
      <c r="Q587" s="18">
        <v>599.54</v>
      </c>
      <c r="R587" s="18">
        <v>352.52</v>
      </c>
      <c r="S587" s="18">
        <v>5462</v>
      </c>
      <c r="T587" s="18">
        <v>0</v>
      </c>
      <c r="U587" s="18">
        <v>0</v>
      </c>
      <c r="V587" s="18">
        <v>0</v>
      </c>
      <c r="W587" s="18">
        <v>0</v>
      </c>
      <c r="X587" s="18"/>
      <c r="Y587" s="18">
        <v>62124.37</v>
      </c>
      <c r="Z587" s="18">
        <v>12067.73</v>
      </c>
      <c r="AA587" s="18">
        <v>4521.8999999999996</v>
      </c>
      <c r="AB587" s="18">
        <v>78714</v>
      </c>
    </row>
    <row r="588" spans="1:28" s="15" customFormat="1" x14ac:dyDescent="0.25">
      <c r="A588" s="17">
        <v>6</v>
      </c>
      <c r="B588" s="17" t="s">
        <v>585</v>
      </c>
      <c r="C588" s="17" t="s">
        <v>571</v>
      </c>
      <c r="D588" s="17" t="s">
        <v>630</v>
      </c>
      <c r="E588" s="17" t="s">
        <v>631</v>
      </c>
      <c r="F588" s="17" t="s">
        <v>75</v>
      </c>
      <c r="G588" s="17" t="s">
        <v>76</v>
      </c>
      <c r="H588" s="17">
        <v>16911</v>
      </c>
      <c r="I588" s="17">
        <v>16817</v>
      </c>
      <c r="J588" s="17">
        <v>94</v>
      </c>
      <c r="K588" s="17" t="s">
        <v>37</v>
      </c>
      <c r="L588" s="18">
        <v>33327.61</v>
      </c>
      <c r="M588" s="18">
        <v>8913.77</v>
      </c>
      <c r="N588" s="18">
        <v>2250.62</v>
      </c>
      <c r="O588" s="18">
        <v>44492</v>
      </c>
      <c r="P588" s="18">
        <v>893.32</v>
      </c>
      <c r="Q588" s="18">
        <v>351.42</v>
      </c>
      <c r="R588" s="18">
        <v>56.26</v>
      </c>
      <c r="S588" s="18">
        <v>1301</v>
      </c>
      <c r="T588" s="18">
        <v>0</v>
      </c>
      <c r="U588" s="18">
        <v>0</v>
      </c>
      <c r="V588" s="18">
        <v>0</v>
      </c>
      <c r="W588" s="18">
        <v>0</v>
      </c>
      <c r="X588" s="18"/>
      <c r="Y588" s="18">
        <v>34220.93</v>
      </c>
      <c r="Z588" s="18">
        <v>9265.19</v>
      </c>
      <c r="AA588" s="18">
        <v>2306.88</v>
      </c>
      <c r="AB588" s="18">
        <v>45793</v>
      </c>
    </row>
    <row r="589" spans="1:28" s="15" customFormat="1" x14ac:dyDescent="0.25">
      <c r="A589" s="17">
        <v>7</v>
      </c>
      <c r="B589" s="17" t="s">
        <v>580</v>
      </c>
      <c r="C589" s="17" t="s">
        <v>571</v>
      </c>
      <c r="D589" s="17" t="s">
        <v>632</v>
      </c>
      <c r="E589" s="17" t="s">
        <v>633</v>
      </c>
      <c r="F589" s="17" t="s">
        <v>75</v>
      </c>
      <c r="G589" s="17" t="s">
        <v>76</v>
      </c>
      <c r="H589" s="17">
        <v>7723</v>
      </c>
      <c r="I589" s="17">
        <v>7613</v>
      </c>
      <c r="J589" s="17">
        <v>110</v>
      </c>
      <c r="K589" s="17" t="s">
        <v>37</v>
      </c>
      <c r="L589" s="18">
        <v>53733.49</v>
      </c>
      <c r="M589" s="18">
        <v>13587.61</v>
      </c>
      <c r="N589" s="18">
        <v>4071.9</v>
      </c>
      <c r="O589" s="18">
        <v>71393</v>
      </c>
      <c r="P589" s="18">
        <v>1008.99</v>
      </c>
      <c r="Q589" s="18">
        <v>573.17999999999995</v>
      </c>
      <c r="R589" s="18">
        <v>65.83</v>
      </c>
      <c r="S589" s="18">
        <v>1648</v>
      </c>
      <c r="T589" s="18">
        <v>420</v>
      </c>
      <c r="U589" s="18">
        <v>0</v>
      </c>
      <c r="V589" s="18">
        <v>0</v>
      </c>
      <c r="W589" s="18">
        <v>0</v>
      </c>
      <c r="X589" s="18"/>
      <c r="Y589" s="18">
        <v>54742.48</v>
      </c>
      <c r="Z589" s="18">
        <v>14160.79</v>
      </c>
      <c r="AA589" s="18">
        <v>4137.7299999999996</v>
      </c>
      <c r="AB589" s="18">
        <v>73041</v>
      </c>
    </row>
    <row r="590" spans="1:28" s="15" customFormat="1" x14ac:dyDescent="0.25">
      <c r="A590" s="17">
        <v>8</v>
      </c>
      <c r="B590" s="17" t="s">
        <v>585</v>
      </c>
      <c r="C590" s="17" t="s">
        <v>571</v>
      </c>
      <c r="D590" s="17" t="s">
        <v>634</v>
      </c>
      <c r="E590" s="17" t="s">
        <v>635</v>
      </c>
      <c r="F590" s="17" t="s">
        <v>75</v>
      </c>
      <c r="G590" s="17" t="s">
        <v>636</v>
      </c>
      <c r="H590" s="17">
        <v>3268</v>
      </c>
      <c r="I590" s="17">
        <v>3154</v>
      </c>
      <c r="J590" s="17">
        <v>114</v>
      </c>
      <c r="K590" s="17" t="s">
        <v>37</v>
      </c>
      <c r="L590" s="18">
        <v>62782.19</v>
      </c>
      <c r="M590" s="18">
        <v>17825.64</v>
      </c>
      <c r="N590" s="18">
        <v>4640.17</v>
      </c>
      <c r="O590" s="18">
        <v>85248</v>
      </c>
      <c r="P590" s="18">
        <v>1099.43</v>
      </c>
      <c r="Q590" s="18">
        <v>668.34</v>
      </c>
      <c r="R590" s="18">
        <v>68.23</v>
      </c>
      <c r="S590" s="18">
        <v>1836</v>
      </c>
      <c r="T590" s="18">
        <v>0</v>
      </c>
      <c r="U590" s="18">
        <v>0</v>
      </c>
      <c r="V590" s="18">
        <v>0</v>
      </c>
      <c r="W590" s="18">
        <v>0</v>
      </c>
      <c r="X590" s="18"/>
      <c r="Y590" s="18">
        <v>63881.62</v>
      </c>
      <c r="Z590" s="18">
        <v>18493.98</v>
      </c>
      <c r="AA590" s="18">
        <v>4708.3999999999996</v>
      </c>
      <c r="AB590" s="18">
        <v>87084</v>
      </c>
    </row>
    <row r="591" spans="1:28" s="15" customFormat="1" x14ac:dyDescent="0.25">
      <c r="A591" s="17">
        <v>9</v>
      </c>
      <c r="B591" s="17" t="s">
        <v>572</v>
      </c>
      <c r="C591" s="17" t="s">
        <v>571</v>
      </c>
      <c r="D591" s="17" t="s">
        <v>637</v>
      </c>
      <c r="E591" s="17" t="s">
        <v>638</v>
      </c>
      <c r="F591" s="17" t="s">
        <v>75</v>
      </c>
      <c r="G591" s="17" t="s">
        <v>76</v>
      </c>
      <c r="H591" s="17">
        <v>12689</v>
      </c>
      <c r="I591" s="17">
        <v>12405</v>
      </c>
      <c r="J591" s="17">
        <v>284</v>
      </c>
      <c r="K591" s="17" t="s">
        <v>37</v>
      </c>
      <c r="L591" s="18">
        <v>62382.53</v>
      </c>
      <c r="M591" s="18">
        <v>19371.68</v>
      </c>
      <c r="N591" s="18">
        <v>4756.79</v>
      </c>
      <c r="O591" s="18">
        <v>86511</v>
      </c>
      <c r="P591" s="18">
        <v>2226.63</v>
      </c>
      <c r="Q591" s="18">
        <v>659.4</v>
      </c>
      <c r="R591" s="18">
        <v>169.97</v>
      </c>
      <c r="S591" s="18">
        <v>3056</v>
      </c>
      <c r="T591" s="18">
        <v>0</v>
      </c>
      <c r="U591" s="18">
        <v>0</v>
      </c>
      <c r="V591" s="18">
        <v>0</v>
      </c>
      <c r="W591" s="18">
        <v>0</v>
      </c>
      <c r="X591" s="18"/>
      <c r="Y591" s="18">
        <v>64609.16</v>
      </c>
      <c r="Z591" s="18">
        <v>20031.080000000002</v>
      </c>
      <c r="AA591" s="18">
        <v>4926.76</v>
      </c>
      <c r="AB591" s="18">
        <v>89567</v>
      </c>
    </row>
    <row r="592" spans="1:28" s="15" customFormat="1" x14ac:dyDescent="0.25">
      <c r="A592" s="17">
        <v>10</v>
      </c>
      <c r="B592" s="17" t="s">
        <v>570</v>
      </c>
      <c r="C592" s="17" t="s">
        <v>571</v>
      </c>
      <c r="D592" s="17" t="s">
        <v>639</v>
      </c>
      <c r="E592" s="17" t="s">
        <v>640</v>
      </c>
      <c r="F592" s="17" t="s">
        <v>75</v>
      </c>
      <c r="G592" s="17" t="s">
        <v>76</v>
      </c>
      <c r="H592" s="17">
        <v>1594</v>
      </c>
      <c r="I592" s="17">
        <v>1585</v>
      </c>
      <c r="J592" s="17">
        <v>9</v>
      </c>
      <c r="K592" s="17" t="s">
        <v>37</v>
      </c>
      <c r="L592" s="18">
        <v>17951.509999999998</v>
      </c>
      <c r="M592" s="18">
        <v>4845.3</v>
      </c>
      <c r="N592" s="18">
        <v>629.19000000000005</v>
      </c>
      <c r="O592" s="18">
        <v>23426</v>
      </c>
      <c r="P592" s="18">
        <v>345.98</v>
      </c>
      <c r="Q592" s="18">
        <v>183.63</v>
      </c>
      <c r="R592" s="18">
        <v>5.39</v>
      </c>
      <c r="S592" s="18">
        <v>535</v>
      </c>
      <c r="T592" s="18">
        <v>0</v>
      </c>
      <c r="U592" s="18">
        <v>0</v>
      </c>
      <c r="V592" s="18">
        <v>0</v>
      </c>
      <c r="W592" s="18">
        <v>0</v>
      </c>
      <c r="X592" s="18"/>
      <c r="Y592" s="18">
        <v>18297.490000000002</v>
      </c>
      <c r="Z592" s="18">
        <v>5028.93</v>
      </c>
      <c r="AA592" s="18">
        <v>634.58000000000004</v>
      </c>
      <c r="AB592" s="18">
        <v>23961</v>
      </c>
    </row>
    <row r="593" spans="1:28" s="15" customFormat="1" x14ac:dyDescent="0.25">
      <c r="A593" s="17">
        <v>11</v>
      </c>
      <c r="B593" s="17" t="s">
        <v>585</v>
      </c>
      <c r="C593" s="17" t="s">
        <v>571</v>
      </c>
      <c r="D593" s="17" t="s">
        <v>641</v>
      </c>
      <c r="E593" s="17" t="s">
        <v>642</v>
      </c>
      <c r="F593" s="17" t="s">
        <v>75</v>
      </c>
      <c r="G593" s="17" t="s">
        <v>643</v>
      </c>
      <c r="H593" s="17">
        <v>12890</v>
      </c>
      <c r="I593" s="17">
        <v>12840</v>
      </c>
      <c r="J593" s="17">
        <v>50</v>
      </c>
      <c r="K593" s="17" t="s">
        <v>37</v>
      </c>
      <c r="L593" s="18">
        <v>36577.43</v>
      </c>
      <c r="M593" s="18">
        <v>10074.9</v>
      </c>
      <c r="N593" s="18">
        <v>2567.67</v>
      </c>
      <c r="O593" s="18">
        <v>49220</v>
      </c>
      <c r="P593" s="18">
        <v>578.05999999999995</v>
      </c>
      <c r="Q593" s="18">
        <v>387.02</v>
      </c>
      <c r="R593" s="18">
        <v>29.92</v>
      </c>
      <c r="S593" s="18">
        <v>995</v>
      </c>
      <c r="T593" s="18">
        <v>0</v>
      </c>
      <c r="U593" s="18">
        <v>0</v>
      </c>
      <c r="V593" s="18">
        <v>0</v>
      </c>
      <c r="W593" s="18">
        <v>0</v>
      </c>
      <c r="X593" s="18"/>
      <c r="Y593" s="18">
        <v>37155.49</v>
      </c>
      <c r="Z593" s="18">
        <v>10461.92</v>
      </c>
      <c r="AA593" s="18">
        <v>2597.59</v>
      </c>
      <c r="AB593" s="18">
        <v>50215</v>
      </c>
    </row>
    <row r="594" spans="1:28" s="15" customFormat="1" x14ac:dyDescent="0.25">
      <c r="A594" s="17">
        <v>12</v>
      </c>
      <c r="B594" s="17" t="s">
        <v>605</v>
      </c>
      <c r="C594" s="17" t="s">
        <v>571</v>
      </c>
      <c r="D594" s="17" t="s">
        <v>644</v>
      </c>
      <c r="E594" s="17" t="s">
        <v>645</v>
      </c>
      <c r="F594" s="17" t="s">
        <v>75</v>
      </c>
      <c r="G594" s="17" t="s">
        <v>76</v>
      </c>
      <c r="H594" s="17">
        <v>3579</v>
      </c>
      <c r="I594" s="17">
        <v>3450</v>
      </c>
      <c r="J594" s="17">
        <v>129</v>
      </c>
      <c r="K594" s="17" t="s">
        <v>37</v>
      </c>
      <c r="L594" s="18">
        <v>48237.05</v>
      </c>
      <c r="M594" s="18">
        <v>12522.33</v>
      </c>
      <c r="N594" s="18">
        <v>3272.62</v>
      </c>
      <c r="O594" s="18">
        <v>64032</v>
      </c>
      <c r="P594" s="18">
        <v>1238.3</v>
      </c>
      <c r="Q594" s="18">
        <v>508.49</v>
      </c>
      <c r="R594" s="18">
        <v>77.209999999999994</v>
      </c>
      <c r="S594" s="18">
        <v>1824</v>
      </c>
      <c r="T594" s="18">
        <v>0</v>
      </c>
      <c r="U594" s="18">
        <v>0</v>
      </c>
      <c r="V594" s="18">
        <v>0</v>
      </c>
      <c r="W594" s="18">
        <v>0</v>
      </c>
      <c r="X594" s="18"/>
      <c r="Y594" s="18">
        <v>49475.35</v>
      </c>
      <c r="Z594" s="18">
        <v>13030.82</v>
      </c>
      <c r="AA594" s="18">
        <v>3349.83</v>
      </c>
      <c r="AB594" s="18">
        <v>65856</v>
      </c>
    </row>
    <row r="595" spans="1:28" s="15" customFormat="1" x14ac:dyDescent="0.25">
      <c r="A595" s="17">
        <v>13</v>
      </c>
      <c r="B595" s="17" t="s">
        <v>570</v>
      </c>
      <c r="C595" s="17" t="s">
        <v>571</v>
      </c>
      <c r="D595" s="17" t="s">
        <v>646</v>
      </c>
      <c r="E595" s="17" t="s">
        <v>647</v>
      </c>
      <c r="F595" s="17" t="s">
        <v>75</v>
      </c>
      <c r="G595" s="17" t="s">
        <v>76</v>
      </c>
      <c r="H595" s="17">
        <v>17721</v>
      </c>
      <c r="I595" s="17">
        <v>17260</v>
      </c>
      <c r="J595" s="17">
        <v>461</v>
      </c>
      <c r="K595" s="17" t="s">
        <v>37</v>
      </c>
      <c r="L595" s="18">
        <v>80780.149999999994</v>
      </c>
      <c r="M595" s="18">
        <v>14590.68</v>
      </c>
      <c r="N595" s="18">
        <v>6198.17</v>
      </c>
      <c r="O595" s="18">
        <v>101569</v>
      </c>
      <c r="P595" s="18">
        <v>3591.03</v>
      </c>
      <c r="Q595" s="18">
        <v>854.06</v>
      </c>
      <c r="R595" s="18">
        <v>275.91000000000003</v>
      </c>
      <c r="S595" s="18">
        <v>4721</v>
      </c>
      <c r="T595" s="18">
        <v>2220</v>
      </c>
      <c r="U595" s="18">
        <v>0</v>
      </c>
      <c r="V595" s="18">
        <v>0</v>
      </c>
      <c r="W595" s="18">
        <v>0</v>
      </c>
      <c r="X595" s="18"/>
      <c r="Y595" s="18">
        <v>84371.18</v>
      </c>
      <c r="Z595" s="18">
        <v>15444.74</v>
      </c>
      <c r="AA595" s="18">
        <v>6474.08</v>
      </c>
      <c r="AB595" s="18">
        <v>106290</v>
      </c>
    </row>
    <row r="596" spans="1:28" s="15" customFormat="1" x14ac:dyDescent="0.25">
      <c r="A596" s="17">
        <v>14</v>
      </c>
      <c r="B596" s="17" t="s">
        <v>585</v>
      </c>
      <c r="C596" s="17" t="s">
        <v>571</v>
      </c>
      <c r="D596" s="17" t="s">
        <v>648</v>
      </c>
      <c r="E596" s="17" t="s">
        <v>649</v>
      </c>
      <c r="F596" s="17" t="s">
        <v>75</v>
      </c>
      <c r="G596" s="17" t="s">
        <v>650</v>
      </c>
      <c r="H596" s="17">
        <v>0</v>
      </c>
      <c r="I596" s="17">
        <v>0</v>
      </c>
      <c r="J596" s="17">
        <v>919</v>
      </c>
      <c r="K596" s="17" t="s">
        <v>107</v>
      </c>
      <c r="L596" s="18">
        <v>78932.36</v>
      </c>
      <c r="M596" s="18">
        <v>4801.68</v>
      </c>
      <c r="N596" s="18">
        <v>6225.96</v>
      </c>
      <c r="O596" s="18">
        <v>89960</v>
      </c>
      <c r="P596" s="18">
        <v>6911.22</v>
      </c>
      <c r="Q596" s="18">
        <v>816.76</v>
      </c>
      <c r="R596" s="18">
        <v>550.02</v>
      </c>
      <c r="S596" s="18">
        <v>8278</v>
      </c>
      <c r="T596" s="18">
        <v>0</v>
      </c>
      <c r="U596" s="18">
        <v>0</v>
      </c>
      <c r="V596" s="18">
        <v>0</v>
      </c>
      <c r="W596" s="18">
        <v>0</v>
      </c>
      <c r="X596" s="18"/>
      <c r="Y596" s="18">
        <v>85843.58</v>
      </c>
      <c r="Z596" s="18">
        <v>5618.44</v>
      </c>
      <c r="AA596" s="18">
        <v>6775.98</v>
      </c>
      <c r="AB596" s="18">
        <v>98238</v>
      </c>
    </row>
    <row r="597" spans="1:28" s="15" customFormat="1" x14ac:dyDescent="0.25">
      <c r="A597" s="17">
        <v>15</v>
      </c>
      <c r="B597" s="17" t="s">
        <v>575</v>
      </c>
      <c r="C597" s="17" t="s">
        <v>571</v>
      </c>
      <c r="D597" s="17" t="s">
        <v>651</v>
      </c>
      <c r="E597" s="17" t="s">
        <v>652</v>
      </c>
      <c r="F597" s="17" t="s">
        <v>75</v>
      </c>
      <c r="G597" s="17" t="s">
        <v>653</v>
      </c>
      <c r="H597" s="17">
        <v>0</v>
      </c>
      <c r="I597" s="17">
        <v>0</v>
      </c>
      <c r="J597" s="17">
        <v>130</v>
      </c>
      <c r="K597" s="17" t="s">
        <v>107</v>
      </c>
      <c r="L597" s="18">
        <v>114671.45</v>
      </c>
      <c r="M597" s="18">
        <v>14078.11</v>
      </c>
      <c r="N597" s="18">
        <v>2164.44</v>
      </c>
      <c r="O597" s="18">
        <v>130914</v>
      </c>
      <c r="P597" s="18">
        <v>1058.1400000000001</v>
      </c>
      <c r="Q597" s="18">
        <v>1163.06</v>
      </c>
      <c r="R597" s="18">
        <v>77.8</v>
      </c>
      <c r="S597" s="18">
        <v>2299</v>
      </c>
      <c r="T597" s="18">
        <v>0</v>
      </c>
      <c r="U597" s="18">
        <v>0</v>
      </c>
      <c r="V597" s="18">
        <v>0</v>
      </c>
      <c r="W597" s="18">
        <v>0</v>
      </c>
      <c r="X597" s="18"/>
      <c r="Y597" s="18">
        <v>115729.59</v>
      </c>
      <c r="Z597" s="18">
        <v>15241.17</v>
      </c>
      <c r="AA597" s="18">
        <v>2242.2399999999998</v>
      </c>
      <c r="AB597" s="18">
        <v>133213</v>
      </c>
    </row>
    <row r="598" spans="1:28" s="15" customFormat="1" x14ac:dyDescent="0.25">
      <c r="A598" s="17">
        <v>16</v>
      </c>
      <c r="B598" s="17" t="s">
        <v>570</v>
      </c>
      <c r="C598" s="17" t="s">
        <v>571</v>
      </c>
      <c r="D598" s="17" t="s">
        <v>654</v>
      </c>
      <c r="E598" s="17" t="s">
        <v>655</v>
      </c>
      <c r="F598" s="17" t="s">
        <v>75</v>
      </c>
      <c r="G598" s="17" t="s">
        <v>656</v>
      </c>
      <c r="H598" s="17">
        <v>0</v>
      </c>
      <c r="I598" s="17">
        <v>0</v>
      </c>
      <c r="J598" s="17">
        <v>117</v>
      </c>
      <c r="K598" s="17" t="s">
        <v>107</v>
      </c>
      <c r="L598" s="18">
        <v>112069.69</v>
      </c>
      <c r="M598" s="18">
        <v>13863.21</v>
      </c>
      <c r="N598" s="18">
        <v>2141.1</v>
      </c>
      <c r="O598" s="18">
        <v>128074</v>
      </c>
      <c r="P598" s="18">
        <v>964.71</v>
      </c>
      <c r="Q598" s="18">
        <v>1137.27</v>
      </c>
      <c r="R598" s="18">
        <v>70.02</v>
      </c>
      <c r="S598" s="18">
        <v>2172</v>
      </c>
      <c r="T598" s="18">
        <v>0</v>
      </c>
      <c r="U598" s="18">
        <v>0</v>
      </c>
      <c r="V598" s="18">
        <v>0</v>
      </c>
      <c r="W598" s="18">
        <v>0</v>
      </c>
      <c r="X598" s="18"/>
      <c r="Y598" s="18">
        <v>113034.4</v>
      </c>
      <c r="Z598" s="18">
        <v>15000.48</v>
      </c>
      <c r="AA598" s="18">
        <v>2211.12</v>
      </c>
      <c r="AB598" s="18">
        <v>130246</v>
      </c>
    </row>
    <row r="599" spans="1:28" s="15" customFormat="1" x14ac:dyDescent="0.25">
      <c r="A599" s="17">
        <v>17</v>
      </c>
      <c r="B599" s="17" t="s">
        <v>605</v>
      </c>
      <c r="C599" s="17" t="s">
        <v>571</v>
      </c>
      <c r="D599" s="17" t="s">
        <v>657</v>
      </c>
      <c r="E599" s="17" t="s">
        <v>658</v>
      </c>
      <c r="F599" s="17" t="s">
        <v>75</v>
      </c>
      <c r="G599" s="17" t="s">
        <v>659</v>
      </c>
      <c r="H599" s="17">
        <v>0</v>
      </c>
      <c r="I599" s="17">
        <v>0</v>
      </c>
      <c r="J599" s="17">
        <v>259</v>
      </c>
      <c r="K599" s="17" t="s">
        <v>107</v>
      </c>
      <c r="L599" s="18">
        <v>115200.78</v>
      </c>
      <c r="M599" s="18">
        <v>13889.15</v>
      </c>
      <c r="N599" s="18">
        <v>2396.0700000000002</v>
      </c>
      <c r="O599" s="18">
        <v>131486</v>
      </c>
      <c r="P599" s="18">
        <v>1985.01</v>
      </c>
      <c r="Q599" s="18">
        <v>1165.98</v>
      </c>
      <c r="R599" s="18">
        <v>155.01</v>
      </c>
      <c r="S599" s="18">
        <v>3306</v>
      </c>
      <c r="T599" s="18">
        <v>0</v>
      </c>
      <c r="U599" s="18">
        <v>0</v>
      </c>
      <c r="V599" s="18">
        <v>0</v>
      </c>
      <c r="W599" s="18">
        <v>0</v>
      </c>
      <c r="X599" s="18"/>
      <c r="Y599" s="18">
        <v>117185.79</v>
      </c>
      <c r="Z599" s="18">
        <v>15055.13</v>
      </c>
      <c r="AA599" s="18">
        <v>2551.08</v>
      </c>
      <c r="AB599" s="18">
        <v>134792</v>
      </c>
    </row>
    <row r="600" spans="1:28" s="15" customFormat="1" x14ac:dyDescent="0.25">
      <c r="A600" s="17">
        <v>18</v>
      </c>
      <c r="B600" s="17" t="s">
        <v>580</v>
      </c>
      <c r="C600" s="17" t="s">
        <v>571</v>
      </c>
      <c r="D600" s="17" t="s">
        <v>660</v>
      </c>
      <c r="E600" s="17" t="s">
        <v>661</v>
      </c>
      <c r="F600" s="17" t="s">
        <v>75</v>
      </c>
      <c r="G600" s="17" t="s">
        <v>662</v>
      </c>
      <c r="H600" s="17">
        <v>0</v>
      </c>
      <c r="I600" s="17">
        <v>0</v>
      </c>
      <c r="J600" s="17">
        <v>428</v>
      </c>
      <c r="K600" s="17" t="s">
        <v>107</v>
      </c>
      <c r="L600" s="18">
        <v>139424.5</v>
      </c>
      <c r="M600" s="18">
        <v>19463.38</v>
      </c>
      <c r="N600" s="18">
        <v>3033.12</v>
      </c>
      <c r="O600" s="18">
        <v>161921</v>
      </c>
      <c r="P600" s="18">
        <v>3229.53</v>
      </c>
      <c r="Q600" s="18">
        <v>1408.31</v>
      </c>
      <c r="R600" s="18">
        <v>256.16000000000003</v>
      </c>
      <c r="S600" s="18">
        <v>4894</v>
      </c>
      <c r="T600" s="18">
        <v>0</v>
      </c>
      <c r="U600" s="18">
        <v>0</v>
      </c>
      <c r="V600" s="18">
        <v>0</v>
      </c>
      <c r="W600" s="18">
        <v>0</v>
      </c>
      <c r="X600" s="18"/>
      <c r="Y600" s="18">
        <v>142654.03</v>
      </c>
      <c r="Z600" s="18">
        <v>20871.689999999999</v>
      </c>
      <c r="AA600" s="18">
        <v>3289.28</v>
      </c>
      <c r="AB600" s="18">
        <v>166815</v>
      </c>
    </row>
    <row r="601" spans="1:28" s="12" customFormat="1" x14ac:dyDescent="0.25">
      <c r="A601" s="10"/>
      <c r="B601" s="10"/>
      <c r="C601" s="10" t="s">
        <v>71</v>
      </c>
      <c r="D601" s="10"/>
      <c r="E601" s="10"/>
      <c r="F601" s="10"/>
      <c r="G601" s="10"/>
      <c r="H601" s="10"/>
      <c r="I601" s="10"/>
      <c r="J601" s="11">
        <f>SUM(J583:J600)</f>
        <v>4312</v>
      </c>
      <c r="K601" s="10"/>
      <c r="L601" s="11">
        <f t="shared" ref="L601:AB601" si="75">SUM(L583:L600)</f>
        <v>1259187.6600000001</v>
      </c>
      <c r="M601" s="11">
        <f t="shared" si="75"/>
        <v>244092.85999999993</v>
      </c>
      <c r="N601" s="11">
        <f t="shared" si="75"/>
        <v>61638.48</v>
      </c>
      <c r="O601" s="11">
        <f t="shared" si="75"/>
        <v>1564919</v>
      </c>
      <c r="P601" s="11">
        <f t="shared" si="75"/>
        <v>35147.159999999996</v>
      </c>
      <c r="Q601" s="11">
        <f t="shared" si="75"/>
        <v>13035.119999999997</v>
      </c>
      <c r="R601" s="11">
        <f t="shared" si="75"/>
        <v>2580.7200000000003</v>
      </c>
      <c r="S601" s="11">
        <f t="shared" si="75"/>
        <v>50763</v>
      </c>
      <c r="T601" s="11">
        <f t="shared" si="75"/>
        <v>3480</v>
      </c>
      <c r="U601" s="11">
        <f t="shared" si="75"/>
        <v>0</v>
      </c>
      <c r="V601" s="11">
        <f t="shared" si="75"/>
        <v>0</v>
      </c>
      <c r="W601" s="11">
        <f t="shared" si="75"/>
        <v>0</v>
      </c>
      <c r="X601" s="11">
        <f t="shared" si="75"/>
        <v>0</v>
      </c>
      <c r="Y601" s="11">
        <f t="shared" si="75"/>
        <v>1294334.8199999998</v>
      </c>
      <c r="Z601" s="11">
        <f t="shared" si="75"/>
        <v>257127.98000000004</v>
      </c>
      <c r="AA601" s="11">
        <f t="shared" si="75"/>
        <v>64219.200000000012</v>
      </c>
      <c r="AB601" s="11">
        <f t="shared" si="75"/>
        <v>1615682</v>
      </c>
    </row>
    <row r="602" spans="1:28" s="12" customFormat="1" x14ac:dyDescent="0.25">
      <c r="A602" s="10"/>
      <c r="B602" s="10"/>
      <c r="C602" s="10" t="s">
        <v>119</v>
      </c>
      <c r="D602" s="10"/>
      <c r="E602" s="10"/>
      <c r="F602" s="10"/>
      <c r="G602" s="10"/>
      <c r="H602" s="10"/>
      <c r="I602" s="10"/>
      <c r="J602" s="11">
        <f>J601+J582</f>
        <v>28071</v>
      </c>
      <c r="K602" s="11"/>
      <c r="L602" s="11">
        <f t="shared" ref="L602:AB602" si="76">L601+L582</f>
        <v>4828344.4800000004</v>
      </c>
      <c r="M602" s="11">
        <f t="shared" si="76"/>
        <v>600602.86999999988</v>
      </c>
      <c r="N602" s="11">
        <f t="shared" si="76"/>
        <v>163282.65000000002</v>
      </c>
      <c r="O602" s="11">
        <f t="shared" si="76"/>
        <v>5592230</v>
      </c>
      <c r="P602" s="11">
        <f t="shared" si="76"/>
        <v>178829</v>
      </c>
      <c r="Q602" s="11">
        <f t="shared" si="76"/>
        <v>48934.729999999996</v>
      </c>
      <c r="R602" s="11">
        <f t="shared" si="76"/>
        <v>13272.27</v>
      </c>
      <c r="S602" s="11">
        <f t="shared" si="76"/>
        <v>241036</v>
      </c>
      <c r="T602" s="11">
        <f t="shared" si="76"/>
        <v>37260</v>
      </c>
      <c r="U602" s="11">
        <f t="shared" si="76"/>
        <v>0</v>
      </c>
      <c r="V602" s="11">
        <f t="shared" si="76"/>
        <v>0</v>
      </c>
      <c r="W602" s="11">
        <f t="shared" si="76"/>
        <v>0</v>
      </c>
      <c r="X602" s="11">
        <f t="shared" si="76"/>
        <v>0</v>
      </c>
      <c r="Y602" s="11">
        <f t="shared" si="76"/>
        <v>5007173.4800000004</v>
      </c>
      <c r="Z602" s="11">
        <f t="shared" si="76"/>
        <v>649537.6</v>
      </c>
      <c r="AA602" s="11">
        <f t="shared" si="76"/>
        <v>176554.91999999998</v>
      </c>
      <c r="AB602" s="11">
        <f t="shared" si="76"/>
        <v>5833266</v>
      </c>
    </row>
    <row r="603" spans="1:28" ht="18" customHeight="1" x14ac:dyDescent="0.25"/>
    <row r="604" spans="1:28" ht="18" customHeight="1" x14ac:dyDescent="0.25">
      <c r="O604" s="34"/>
    </row>
    <row r="607" spans="1:28" ht="15.75" x14ac:dyDescent="0.25">
      <c r="E607" s="13" t="s">
        <v>120</v>
      </c>
      <c r="G607" s="14"/>
      <c r="H607" s="14"/>
      <c r="I607" s="14"/>
      <c r="J607" s="14"/>
      <c r="K607" s="14"/>
      <c r="L607" s="13" t="s">
        <v>122</v>
      </c>
      <c r="M607" s="13"/>
      <c r="O607" s="14"/>
      <c r="Q607" s="14"/>
      <c r="R607" s="13" t="s">
        <v>121</v>
      </c>
      <c r="T607" s="14"/>
      <c r="U607" s="14"/>
      <c r="W607" s="14"/>
      <c r="X607" s="14"/>
      <c r="Y607" s="13" t="s">
        <v>123</v>
      </c>
      <c r="Z607" s="14"/>
      <c r="AA607" s="14"/>
      <c r="AB607" s="14"/>
    </row>
    <row r="608" spans="1:28" ht="15.75" x14ac:dyDescent="0.25">
      <c r="E608" s="13" t="s">
        <v>124</v>
      </c>
      <c r="G608" s="14"/>
      <c r="H608" s="14"/>
      <c r="I608" s="14"/>
      <c r="J608" s="14"/>
      <c r="K608" s="14"/>
      <c r="L608" s="13" t="s">
        <v>124</v>
      </c>
      <c r="M608" s="13"/>
      <c r="O608" s="14"/>
      <c r="Q608" s="14"/>
      <c r="R608" s="13" t="s">
        <v>124</v>
      </c>
      <c r="T608" s="14"/>
      <c r="U608" s="14"/>
      <c r="W608" s="14"/>
      <c r="X608" s="14"/>
      <c r="Y608" s="13" t="s">
        <v>124</v>
      </c>
      <c r="Z608" s="14"/>
      <c r="AA608" s="14"/>
      <c r="AB608" s="14"/>
    </row>
    <row r="609" spans="1:31" ht="32.25" customHeight="1" x14ac:dyDescent="0.55000000000000004">
      <c r="A609" s="75" t="s">
        <v>0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1"/>
      <c r="AD609" s="1"/>
      <c r="AE609" s="1"/>
    </row>
    <row r="610" spans="1:31" ht="21.75" customHeight="1" x14ac:dyDescent="0.4">
      <c r="A610" s="76" t="s">
        <v>1714</v>
      </c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2"/>
      <c r="AD610" s="2"/>
      <c r="AE610" s="2"/>
    </row>
    <row r="611" spans="1:31" s="5" customFormat="1" ht="20.25" customHeight="1" x14ac:dyDescent="0.35">
      <c r="A611" s="3" t="s">
        <v>1</v>
      </c>
      <c r="B611" s="4"/>
      <c r="C611" s="3"/>
      <c r="D611" s="3"/>
      <c r="F611" s="3" t="s">
        <v>663</v>
      </c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s="7" customFormat="1" ht="90" x14ac:dyDescent="0.25">
      <c r="A612" s="6" t="s">
        <v>3</v>
      </c>
      <c r="B612" s="6" t="s">
        <v>4</v>
      </c>
      <c r="C612" s="6" t="s">
        <v>5</v>
      </c>
      <c r="D612" s="6" t="s">
        <v>6</v>
      </c>
      <c r="E612" s="6" t="s">
        <v>7</v>
      </c>
      <c r="F612" s="6" t="s">
        <v>8</v>
      </c>
      <c r="G612" s="6" t="s">
        <v>9</v>
      </c>
      <c r="H612" s="6" t="s">
        <v>10</v>
      </c>
      <c r="I612" s="6" t="s">
        <v>11</v>
      </c>
      <c r="J612" s="6" t="s">
        <v>12</v>
      </c>
      <c r="K612" s="6" t="s">
        <v>13</v>
      </c>
      <c r="L612" s="6" t="s">
        <v>14</v>
      </c>
      <c r="M612" s="6" t="s">
        <v>15</v>
      </c>
      <c r="N612" s="6" t="s">
        <v>16</v>
      </c>
      <c r="O612" s="6" t="s">
        <v>17</v>
      </c>
      <c r="P612" s="6" t="s">
        <v>18</v>
      </c>
      <c r="Q612" s="6" t="s">
        <v>19</v>
      </c>
      <c r="R612" s="6" t="s">
        <v>20</v>
      </c>
      <c r="S612" s="6" t="s">
        <v>21</v>
      </c>
      <c r="T612" s="6" t="s">
        <v>22</v>
      </c>
      <c r="U612" s="6" t="s">
        <v>23</v>
      </c>
      <c r="V612" s="6" t="s">
        <v>24</v>
      </c>
      <c r="W612" s="6" t="s">
        <v>25</v>
      </c>
      <c r="X612" s="6" t="s">
        <v>26</v>
      </c>
      <c r="Y612" s="6" t="s">
        <v>27</v>
      </c>
      <c r="Z612" s="6" t="s">
        <v>28</v>
      </c>
      <c r="AA612" s="6" t="s">
        <v>29</v>
      </c>
      <c r="AB612" s="6" t="s">
        <v>30</v>
      </c>
    </row>
    <row r="613" spans="1:31" s="15" customFormat="1" x14ac:dyDescent="0.25">
      <c r="A613" s="17">
        <v>1</v>
      </c>
      <c r="B613" s="17" t="s">
        <v>572</v>
      </c>
      <c r="C613" s="17" t="s">
        <v>571</v>
      </c>
      <c r="D613" s="17" t="s">
        <v>573</v>
      </c>
      <c r="E613" s="17" t="s">
        <v>574</v>
      </c>
      <c r="F613" s="17" t="s">
        <v>35</v>
      </c>
      <c r="G613" s="17" t="s">
        <v>41</v>
      </c>
      <c r="H613" s="17">
        <v>66590</v>
      </c>
      <c r="I613" s="17">
        <v>64635</v>
      </c>
      <c r="J613" s="17">
        <v>5865</v>
      </c>
      <c r="K613" s="17" t="s">
        <v>37</v>
      </c>
      <c r="L613" s="18">
        <v>501093.5</v>
      </c>
      <c r="M613" s="18">
        <v>41779.699999999997</v>
      </c>
      <c r="N613" s="18">
        <v>24081.8</v>
      </c>
      <c r="O613" s="18">
        <v>566955</v>
      </c>
      <c r="P613" s="18">
        <v>33285.85</v>
      </c>
      <c r="Q613" s="18">
        <v>5277.9</v>
      </c>
      <c r="R613" s="18">
        <v>2639.25</v>
      </c>
      <c r="S613" s="18">
        <v>41203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534379.35</v>
      </c>
      <c r="Z613" s="18">
        <v>47057.599999999999</v>
      </c>
      <c r="AA613" s="18">
        <v>26721.05</v>
      </c>
      <c r="AB613" s="18">
        <v>608158</v>
      </c>
    </row>
    <row r="614" spans="1:31" s="15" customFormat="1" x14ac:dyDescent="0.25">
      <c r="A614" s="17">
        <v>2</v>
      </c>
      <c r="B614" s="17" t="s">
        <v>570</v>
      </c>
      <c r="C614" s="17" t="s">
        <v>571</v>
      </c>
      <c r="D614" s="17" t="s">
        <v>576</v>
      </c>
      <c r="E614" s="17" t="s">
        <v>577</v>
      </c>
      <c r="F614" s="17" t="s">
        <v>35</v>
      </c>
      <c r="G614" s="17" t="s">
        <v>41</v>
      </c>
      <c r="H614" s="17">
        <v>77888</v>
      </c>
      <c r="I614" s="17">
        <v>77888</v>
      </c>
      <c r="J614" s="17">
        <v>0</v>
      </c>
      <c r="K614" s="17" t="s">
        <v>37</v>
      </c>
      <c r="L614" s="18">
        <v>76359.95</v>
      </c>
      <c r="M614" s="18">
        <v>17497.05</v>
      </c>
      <c r="N614" s="18">
        <v>0</v>
      </c>
      <c r="O614" s="18">
        <v>93857</v>
      </c>
      <c r="P614" s="18">
        <v>577.65</v>
      </c>
      <c r="Q614" s="18">
        <v>786.35</v>
      </c>
      <c r="R614" s="18">
        <v>0</v>
      </c>
      <c r="S614" s="18">
        <v>1364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76937.600000000006</v>
      </c>
      <c r="Z614" s="18">
        <v>18283.400000000001</v>
      </c>
      <c r="AA614" s="18">
        <v>0</v>
      </c>
      <c r="AB614" s="18">
        <v>95221</v>
      </c>
    </row>
    <row r="615" spans="1:31" s="15" customFormat="1" x14ac:dyDescent="0.25">
      <c r="A615" s="17">
        <v>3</v>
      </c>
      <c r="B615" s="17" t="s">
        <v>575</v>
      </c>
      <c r="C615" s="17" t="s">
        <v>571</v>
      </c>
      <c r="D615" s="17" t="s">
        <v>578</v>
      </c>
      <c r="E615" s="17" t="s">
        <v>579</v>
      </c>
      <c r="F615" s="17" t="s">
        <v>35</v>
      </c>
      <c r="G615" s="17" t="s">
        <v>41</v>
      </c>
      <c r="H615" s="17">
        <v>53294</v>
      </c>
      <c r="I615" s="17">
        <v>52794</v>
      </c>
      <c r="J615" s="17">
        <v>1500</v>
      </c>
      <c r="K615" s="17" t="s">
        <v>37</v>
      </c>
      <c r="L615" s="18">
        <v>409557.16</v>
      </c>
      <c r="M615" s="18">
        <v>45874.37</v>
      </c>
      <c r="N615" s="18">
        <v>9809.4699999999993</v>
      </c>
      <c r="O615" s="18">
        <v>465241</v>
      </c>
      <c r="P615" s="18">
        <v>8872.7000000000007</v>
      </c>
      <c r="Q615" s="18">
        <v>4285.3</v>
      </c>
      <c r="R615" s="18">
        <v>675</v>
      </c>
      <c r="S615" s="18">
        <v>13833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418429.86</v>
      </c>
      <c r="Z615" s="18">
        <v>50159.67</v>
      </c>
      <c r="AA615" s="18">
        <v>10484.469999999999</v>
      </c>
      <c r="AB615" s="18">
        <v>479074</v>
      </c>
    </row>
    <row r="616" spans="1:31" s="15" customFormat="1" x14ac:dyDescent="0.25">
      <c r="A616" s="17">
        <v>4</v>
      </c>
      <c r="B616" s="17" t="s">
        <v>580</v>
      </c>
      <c r="C616" s="17" t="s">
        <v>571</v>
      </c>
      <c r="D616" s="17" t="s">
        <v>581</v>
      </c>
      <c r="E616" s="17" t="s">
        <v>582</v>
      </c>
      <c r="F616" s="17" t="s">
        <v>35</v>
      </c>
      <c r="G616" s="17" t="s">
        <v>41</v>
      </c>
      <c r="H616" s="17">
        <v>59720</v>
      </c>
      <c r="I616" s="17">
        <v>59720</v>
      </c>
      <c r="J616" s="17">
        <v>0</v>
      </c>
      <c r="K616" s="17" t="s">
        <v>37</v>
      </c>
      <c r="L616" s="18">
        <v>43829.48</v>
      </c>
      <c r="M616" s="18">
        <v>13638.86</v>
      </c>
      <c r="N616" s="18">
        <v>1686.66</v>
      </c>
      <c r="O616" s="18">
        <v>59155</v>
      </c>
      <c r="P616" s="18">
        <v>550.23</v>
      </c>
      <c r="Q616" s="18">
        <v>467.77</v>
      </c>
      <c r="R616" s="18">
        <v>0</v>
      </c>
      <c r="S616" s="18">
        <v>1018</v>
      </c>
      <c r="T616" s="18">
        <v>0</v>
      </c>
      <c r="U616" s="18">
        <v>0</v>
      </c>
      <c r="V616" s="18">
        <v>0</v>
      </c>
      <c r="W616" s="18">
        <v>0</v>
      </c>
      <c r="X616" s="18"/>
      <c r="Y616" s="18">
        <v>44379.71</v>
      </c>
      <c r="Z616" s="18">
        <v>14106.63</v>
      </c>
      <c r="AA616" s="18">
        <v>1686.66</v>
      </c>
      <c r="AB616" s="18">
        <v>60173</v>
      </c>
    </row>
    <row r="617" spans="1:31" s="15" customFormat="1" x14ac:dyDescent="0.25">
      <c r="A617" s="17">
        <v>5</v>
      </c>
      <c r="B617" s="17" t="s">
        <v>580</v>
      </c>
      <c r="C617" s="17" t="s">
        <v>571</v>
      </c>
      <c r="D617" s="17" t="s">
        <v>583</v>
      </c>
      <c r="E617" s="17" t="s">
        <v>584</v>
      </c>
      <c r="F617" s="17" t="s">
        <v>35</v>
      </c>
      <c r="G617" s="17" t="s">
        <v>45</v>
      </c>
      <c r="H617" s="17">
        <v>70750</v>
      </c>
      <c r="I617" s="17">
        <v>70750</v>
      </c>
      <c r="J617" s="17">
        <v>0</v>
      </c>
      <c r="K617" s="17" t="s">
        <v>37</v>
      </c>
      <c r="L617" s="18">
        <v>35472.68</v>
      </c>
      <c r="M617" s="18">
        <v>8590.32</v>
      </c>
      <c r="N617" s="18">
        <v>0</v>
      </c>
      <c r="O617" s="18">
        <v>44063</v>
      </c>
      <c r="P617" s="18">
        <v>852.43</v>
      </c>
      <c r="Q617" s="18">
        <v>362.57</v>
      </c>
      <c r="R617" s="18">
        <v>0</v>
      </c>
      <c r="S617" s="18">
        <v>1215</v>
      </c>
      <c r="T617" s="18">
        <v>0</v>
      </c>
      <c r="U617" s="18">
        <v>0</v>
      </c>
      <c r="V617" s="18">
        <v>0</v>
      </c>
      <c r="W617" s="18">
        <v>0</v>
      </c>
      <c r="X617" s="18"/>
      <c r="Y617" s="18">
        <v>36325.11</v>
      </c>
      <c r="Z617" s="18">
        <v>8952.89</v>
      </c>
      <c r="AA617" s="18">
        <v>0</v>
      </c>
      <c r="AB617" s="18">
        <v>45278</v>
      </c>
    </row>
    <row r="618" spans="1:31" s="15" customFormat="1" x14ac:dyDescent="0.25">
      <c r="A618" s="17">
        <v>6</v>
      </c>
      <c r="B618" s="17" t="s">
        <v>585</v>
      </c>
      <c r="C618" s="17" t="s">
        <v>571</v>
      </c>
      <c r="D618" s="17" t="s">
        <v>586</v>
      </c>
      <c r="E618" s="17" t="s">
        <v>587</v>
      </c>
      <c r="F618" s="17" t="s">
        <v>35</v>
      </c>
      <c r="G618" s="17" t="s">
        <v>41</v>
      </c>
      <c r="H618" s="17">
        <v>53090</v>
      </c>
      <c r="I618" s="17">
        <v>50668</v>
      </c>
      <c r="J618" s="17">
        <v>2422</v>
      </c>
      <c r="K618" s="17" t="s">
        <v>37</v>
      </c>
      <c r="L618" s="18">
        <v>73703.94</v>
      </c>
      <c r="M618" s="18">
        <v>3480.36</v>
      </c>
      <c r="N618" s="18">
        <v>4853.7</v>
      </c>
      <c r="O618" s="18">
        <v>82038</v>
      </c>
      <c r="P618" s="18">
        <v>13971.49</v>
      </c>
      <c r="Q618" s="18">
        <v>751.61</v>
      </c>
      <c r="R618" s="18">
        <v>1089.9000000000001</v>
      </c>
      <c r="S618" s="18">
        <v>15813</v>
      </c>
      <c r="T618" s="18">
        <v>3010</v>
      </c>
      <c r="U618" s="18">
        <v>0</v>
      </c>
      <c r="V618" s="18">
        <v>0</v>
      </c>
      <c r="W618" s="18">
        <v>0</v>
      </c>
      <c r="X618" s="18"/>
      <c r="Y618" s="18">
        <v>87675.43</v>
      </c>
      <c r="Z618" s="18">
        <v>4231.97</v>
      </c>
      <c r="AA618" s="18">
        <v>5943.6</v>
      </c>
      <c r="AB618" s="18">
        <v>97851</v>
      </c>
    </row>
    <row r="619" spans="1:31" s="15" customFormat="1" x14ac:dyDescent="0.25">
      <c r="A619" s="17">
        <v>7</v>
      </c>
      <c r="B619" s="17" t="s">
        <v>317</v>
      </c>
      <c r="C619" s="17" t="s">
        <v>571</v>
      </c>
      <c r="D619" s="17" t="s">
        <v>588</v>
      </c>
      <c r="E619" s="17" t="s">
        <v>589</v>
      </c>
      <c r="F619" s="17" t="s">
        <v>35</v>
      </c>
      <c r="G619" s="17" t="s">
        <v>590</v>
      </c>
      <c r="H619" s="17">
        <v>30678</v>
      </c>
      <c r="I619" s="17">
        <v>29595</v>
      </c>
      <c r="J619" s="17">
        <v>1083</v>
      </c>
      <c r="K619" s="17" t="s">
        <v>37</v>
      </c>
      <c r="L619" s="18">
        <v>262693.83</v>
      </c>
      <c r="M619" s="18">
        <v>28575.34</v>
      </c>
      <c r="N619" s="18">
        <v>7413.83</v>
      </c>
      <c r="O619" s="18">
        <v>298683</v>
      </c>
      <c r="P619" s="18">
        <v>6429.37</v>
      </c>
      <c r="Q619" s="18">
        <v>2758.28</v>
      </c>
      <c r="R619" s="18">
        <v>487.35</v>
      </c>
      <c r="S619" s="18">
        <v>9675</v>
      </c>
      <c r="T619" s="18">
        <v>0</v>
      </c>
      <c r="U619" s="18">
        <v>0</v>
      </c>
      <c r="V619" s="18">
        <v>0</v>
      </c>
      <c r="W619" s="18">
        <v>0</v>
      </c>
      <c r="X619" s="18"/>
      <c r="Y619" s="18">
        <v>269123.20000000001</v>
      </c>
      <c r="Z619" s="18">
        <v>31333.62</v>
      </c>
      <c r="AA619" s="18">
        <v>7901.18</v>
      </c>
      <c r="AB619" s="18">
        <v>308358</v>
      </c>
    </row>
    <row r="620" spans="1:31" s="15" customFormat="1" x14ac:dyDescent="0.25">
      <c r="A620" s="17">
        <v>8</v>
      </c>
      <c r="B620" s="17" t="s">
        <v>570</v>
      </c>
      <c r="C620" s="17" t="s">
        <v>571</v>
      </c>
      <c r="D620" s="17" t="s">
        <v>591</v>
      </c>
      <c r="E620" s="17" t="s">
        <v>592</v>
      </c>
      <c r="F620" s="17" t="s">
        <v>35</v>
      </c>
      <c r="G620" s="17" t="s">
        <v>41</v>
      </c>
      <c r="H620" s="17">
        <v>68869</v>
      </c>
      <c r="I620" s="17">
        <v>68040</v>
      </c>
      <c r="J620" s="17">
        <v>2487</v>
      </c>
      <c r="K620" s="17" t="s">
        <v>37</v>
      </c>
      <c r="L620" s="18">
        <v>403373.77</v>
      </c>
      <c r="M620" s="18">
        <v>11220.58</v>
      </c>
      <c r="N620" s="18">
        <v>1510.65</v>
      </c>
      <c r="O620" s="18">
        <v>416105</v>
      </c>
      <c r="P620" s="18">
        <v>14632.74</v>
      </c>
      <c r="Q620" s="18">
        <v>4124.1099999999997</v>
      </c>
      <c r="R620" s="18">
        <v>1119.1500000000001</v>
      </c>
      <c r="S620" s="18">
        <v>19876</v>
      </c>
      <c r="T620" s="18">
        <v>0</v>
      </c>
      <c r="U620" s="18">
        <v>0</v>
      </c>
      <c r="V620" s="18">
        <v>0</v>
      </c>
      <c r="W620" s="18">
        <v>0</v>
      </c>
      <c r="X620" s="18"/>
      <c r="Y620" s="18">
        <v>418006.51</v>
      </c>
      <c r="Z620" s="18">
        <v>15344.69</v>
      </c>
      <c r="AA620" s="18">
        <v>2629.8</v>
      </c>
      <c r="AB620" s="18">
        <v>435981</v>
      </c>
    </row>
    <row r="621" spans="1:31" s="15" customFormat="1" x14ac:dyDescent="0.25">
      <c r="A621" s="17">
        <v>9</v>
      </c>
      <c r="B621" s="17" t="s">
        <v>580</v>
      </c>
      <c r="C621" s="17" t="s">
        <v>571</v>
      </c>
      <c r="D621" s="17" t="s">
        <v>593</v>
      </c>
      <c r="E621" s="17" t="s">
        <v>594</v>
      </c>
      <c r="F621" s="17" t="s">
        <v>35</v>
      </c>
      <c r="G621" s="17" t="s">
        <v>590</v>
      </c>
      <c r="H621" s="17">
        <v>9475</v>
      </c>
      <c r="I621" s="17">
        <v>5001</v>
      </c>
      <c r="J621" s="17">
        <v>4474</v>
      </c>
      <c r="K621" s="17" t="s">
        <v>37</v>
      </c>
      <c r="L621" s="18">
        <v>400187.19</v>
      </c>
      <c r="M621" s="18">
        <v>38217.019999999997</v>
      </c>
      <c r="N621" s="18">
        <v>16190.79</v>
      </c>
      <c r="O621" s="18">
        <v>454595</v>
      </c>
      <c r="P621" s="18">
        <v>25291.05</v>
      </c>
      <c r="Q621" s="18">
        <v>4180.6499999999996</v>
      </c>
      <c r="R621" s="18">
        <v>2013.3</v>
      </c>
      <c r="S621" s="18">
        <v>31485</v>
      </c>
      <c r="T621" s="18">
        <v>6980</v>
      </c>
      <c r="U621" s="18">
        <v>0</v>
      </c>
      <c r="V621" s="18">
        <v>0</v>
      </c>
      <c r="W621" s="18">
        <v>0</v>
      </c>
      <c r="X621" s="18"/>
      <c r="Y621" s="18">
        <v>425478.24</v>
      </c>
      <c r="Z621" s="18">
        <v>42397.67</v>
      </c>
      <c r="AA621" s="18">
        <v>18204.09</v>
      </c>
      <c r="AB621" s="18">
        <v>486080</v>
      </c>
    </row>
    <row r="622" spans="1:31" s="15" customFormat="1" x14ac:dyDescent="0.25">
      <c r="A622" s="17">
        <v>10</v>
      </c>
      <c r="B622" s="17" t="s">
        <v>585</v>
      </c>
      <c r="C622" s="17" t="s">
        <v>571</v>
      </c>
      <c r="D622" s="17" t="s">
        <v>595</v>
      </c>
      <c r="E622" s="17" t="s">
        <v>596</v>
      </c>
      <c r="F622" s="17" t="s">
        <v>35</v>
      </c>
      <c r="G622" s="17" t="s">
        <v>45</v>
      </c>
      <c r="H622" s="17">
        <v>69938</v>
      </c>
      <c r="I622" s="17">
        <v>69743</v>
      </c>
      <c r="J622" s="17">
        <v>390</v>
      </c>
      <c r="K622" s="17" t="s">
        <v>37</v>
      </c>
      <c r="L622" s="18">
        <v>210714.08</v>
      </c>
      <c r="M622" s="18">
        <v>26552.41</v>
      </c>
      <c r="N622" s="18">
        <v>1344.51</v>
      </c>
      <c r="O622" s="18">
        <v>238611</v>
      </c>
      <c r="P622" s="18">
        <v>3009.21</v>
      </c>
      <c r="Q622" s="18">
        <v>2187.29</v>
      </c>
      <c r="R622" s="18">
        <v>175.5</v>
      </c>
      <c r="S622" s="18">
        <v>5372</v>
      </c>
      <c r="T622" s="18">
        <v>0</v>
      </c>
      <c r="U622" s="18">
        <v>0</v>
      </c>
      <c r="V622" s="18">
        <v>0</v>
      </c>
      <c r="W622" s="18">
        <v>0</v>
      </c>
      <c r="X622" s="18"/>
      <c r="Y622" s="18">
        <v>213723.29</v>
      </c>
      <c r="Z622" s="18">
        <v>28739.7</v>
      </c>
      <c r="AA622" s="18">
        <v>1520.01</v>
      </c>
      <c r="AB622" s="18">
        <v>243983</v>
      </c>
    </row>
    <row r="623" spans="1:31" s="15" customFormat="1" x14ac:dyDescent="0.25">
      <c r="A623" s="17">
        <v>11</v>
      </c>
      <c r="B623" s="17" t="s">
        <v>585</v>
      </c>
      <c r="C623" s="17" t="s">
        <v>571</v>
      </c>
      <c r="D623" s="17" t="s">
        <v>597</v>
      </c>
      <c r="E623" s="17" t="s">
        <v>598</v>
      </c>
      <c r="F623" s="17" t="s">
        <v>35</v>
      </c>
      <c r="G623" s="17" t="s">
        <v>215</v>
      </c>
      <c r="H623" s="17">
        <v>2256</v>
      </c>
      <c r="I623" s="17">
        <v>2052</v>
      </c>
      <c r="J623" s="17">
        <v>204</v>
      </c>
      <c r="K623" s="17" t="s">
        <v>37</v>
      </c>
      <c r="L623" s="18">
        <v>65654.960000000006</v>
      </c>
      <c r="M623" s="18">
        <v>18135.82</v>
      </c>
      <c r="N623" s="18">
        <v>2367.2199999999998</v>
      </c>
      <c r="O623" s="18">
        <v>86158</v>
      </c>
      <c r="P623" s="18">
        <v>1705.68</v>
      </c>
      <c r="Q623" s="18">
        <v>696.52</v>
      </c>
      <c r="R623" s="18">
        <v>91.8</v>
      </c>
      <c r="S623" s="18">
        <v>2494</v>
      </c>
      <c r="T623" s="18">
        <v>0</v>
      </c>
      <c r="U623" s="18">
        <v>0</v>
      </c>
      <c r="V623" s="18">
        <v>0</v>
      </c>
      <c r="W623" s="18">
        <v>0</v>
      </c>
      <c r="X623" s="18"/>
      <c r="Y623" s="18">
        <v>67360.639999999999</v>
      </c>
      <c r="Z623" s="18">
        <v>18832.34</v>
      </c>
      <c r="AA623" s="18">
        <v>2459.02</v>
      </c>
      <c r="AB623" s="18">
        <v>88652</v>
      </c>
    </row>
    <row r="624" spans="1:31" s="15" customFormat="1" x14ac:dyDescent="0.25">
      <c r="A624" s="17">
        <v>12</v>
      </c>
      <c r="B624" s="17" t="s">
        <v>570</v>
      </c>
      <c r="C624" s="17" t="s">
        <v>571</v>
      </c>
      <c r="D624" s="17" t="s">
        <v>599</v>
      </c>
      <c r="E624" s="17" t="s">
        <v>600</v>
      </c>
      <c r="F624" s="17" t="s">
        <v>35</v>
      </c>
      <c r="G624" s="17" t="s">
        <v>218</v>
      </c>
      <c r="H624" s="17">
        <v>23890</v>
      </c>
      <c r="I624" s="17">
        <v>23182</v>
      </c>
      <c r="J624" s="17">
        <v>2124</v>
      </c>
      <c r="K624" s="17" t="s">
        <v>37</v>
      </c>
      <c r="L624" s="18">
        <v>298338.56</v>
      </c>
      <c r="M624" s="18">
        <v>29491.54</v>
      </c>
      <c r="N624" s="18">
        <v>10879.9</v>
      </c>
      <c r="O624" s="18">
        <v>338710</v>
      </c>
      <c r="P624" s="18">
        <v>12323.31</v>
      </c>
      <c r="Q624" s="18">
        <v>3136.89</v>
      </c>
      <c r="R624" s="18">
        <v>955.8</v>
      </c>
      <c r="S624" s="18">
        <v>16416</v>
      </c>
      <c r="T624" s="18">
        <v>710</v>
      </c>
      <c r="U624" s="18">
        <v>0</v>
      </c>
      <c r="V624" s="18">
        <v>0</v>
      </c>
      <c r="W624" s="18">
        <v>0</v>
      </c>
      <c r="X624" s="18"/>
      <c r="Y624" s="18">
        <v>310661.87</v>
      </c>
      <c r="Z624" s="18">
        <v>32628.43</v>
      </c>
      <c r="AA624" s="18">
        <v>11835.7</v>
      </c>
      <c r="AB624" s="18">
        <v>355126</v>
      </c>
    </row>
    <row r="625" spans="1:28" s="15" customFormat="1" x14ac:dyDescent="0.25">
      <c r="A625" s="17">
        <v>13</v>
      </c>
      <c r="B625" s="17" t="s">
        <v>570</v>
      </c>
      <c r="C625" s="17" t="s">
        <v>571</v>
      </c>
      <c r="D625" s="17" t="s">
        <v>601</v>
      </c>
      <c r="E625" s="17" t="s">
        <v>602</v>
      </c>
      <c r="F625" s="17" t="s">
        <v>35</v>
      </c>
      <c r="G625" s="17" t="s">
        <v>114</v>
      </c>
      <c r="H625" s="17">
        <v>766</v>
      </c>
      <c r="I625" s="17">
        <v>758</v>
      </c>
      <c r="J625" s="17">
        <v>8</v>
      </c>
      <c r="K625" s="17" t="s">
        <v>37</v>
      </c>
      <c r="L625" s="18">
        <v>12376.25</v>
      </c>
      <c r="M625" s="18">
        <v>1250.29</v>
      </c>
      <c r="N625" s="18">
        <v>88.46</v>
      </c>
      <c r="O625" s="18">
        <v>13715</v>
      </c>
      <c r="P625" s="18">
        <v>703.87</v>
      </c>
      <c r="Q625" s="18">
        <v>125.53</v>
      </c>
      <c r="R625" s="18">
        <v>3.6</v>
      </c>
      <c r="S625" s="18">
        <v>833</v>
      </c>
      <c r="T625" s="18">
        <v>0</v>
      </c>
      <c r="U625" s="18">
        <v>0</v>
      </c>
      <c r="V625" s="18">
        <v>0</v>
      </c>
      <c r="W625" s="18">
        <v>0</v>
      </c>
      <c r="X625" s="18"/>
      <c r="Y625" s="18">
        <v>13080.12</v>
      </c>
      <c r="Z625" s="18">
        <v>1375.82</v>
      </c>
      <c r="AA625" s="18">
        <v>92.06</v>
      </c>
      <c r="AB625" s="18">
        <v>14548</v>
      </c>
    </row>
    <row r="626" spans="1:28" s="15" customFormat="1" x14ac:dyDescent="0.25">
      <c r="A626" s="17">
        <v>14</v>
      </c>
      <c r="B626" s="17" t="s">
        <v>585</v>
      </c>
      <c r="C626" s="17" t="s">
        <v>571</v>
      </c>
      <c r="D626" s="17" t="s">
        <v>603</v>
      </c>
      <c r="E626" s="17" t="s">
        <v>604</v>
      </c>
      <c r="F626" s="17" t="s">
        <v>35</v>
      </c>
      <c r="G626" s="17" t="s">
        <v>264</v>
      </c>
      <c r="H626" s="17">
        <v>88536</v>
      </c>
      <c r="I626" s="17">
        <v>86183</v>
      </c>
      <c r="J626" s="17">
        <v>2353</v>
      </c>
      <c r="K626" s="17" t="s">
        <v>37</v>
      </c>
      <c r="L626" s="18">
        <v>350279.7</v>
      </c>
      <c r="M626" s="18">
        <v>34487.269999999997</v>
      </c>
      <c r="N626" s="18">
        <v>12773.03</v>
      </c>
      <c r="O626" s="18">
        <v>397540</v>
      </c>
      <c r="P626" s="18">
        <v>13837.53</v>
      </c>
      <c r="Q626" s="18">
        <v>3689.62</v>
      </c>
      <c r="R626" s="18">
        <v>1058.8499999999999</v>
      </c>
      <c r="S626" s="18">
        <v>18586</v>
      </c>
      <c r="T626" s="18">
        <v>1780</v>
      </c>
      <c r="U626" s="18">
        <v>0</v>
      </c>
      <c r="V626" s="18">
        <v>0</v>
      </c>
      <c r="W626" s="18">
        <v>0</v>
      </c>
      <c r="X626" s="18"/>
      <c r="Y626" s="18">
        <v>364117.23</v>
      </c>
      <c r="Z626" s="18">
        <v>38176.89</v>
      </c>
      <c r="AA626" s="18">
        <v>13831.88</v>
      </c>
      <c r="AB626" s="18">
        <v>416126</v>
      </c>
    </row>
    <row r="627" spans="1:28" s="15" customFormat="1" x14ac:dyDescent="0.25">
      <c r="A627" s="17">
        <v>15</v>
      </c>
      <c r="B627" s="17" t="s">
        <v>605</v>
      </c>
      <c r="C627" s="17" t="s">
        <v>571</v>
      </c>
      <c r="D627" s="17" t="s">
        <v>606</v>
      </c>
      <c r="E627" s="17" t="s">
        <v>607</v>
      </c>
      <c r="F627" s="17" t="s">
        <v>35</v>
      </c>
      <c r="G627" s="17" t="s">
        <v>264</v>
      </c>
      <c r="H627" s="17">
        <v>27758</v>
      </c>
      <c r="I627" s="17">
        <v>27020</v>
      </c>
      <c r="J627" s="17">
        <v>738</v>
      </c>
      <c r="K627" s="17" t="s">
        <v>37</v>
      </c>
      <c r="L627" s="18">
        <v>163360.65</v>
      </c>
      <c r="M627" s="18">
        <v>26159.67</v>
      </c>
      <c r="N627" s="18">
        <v>4246.68</v>
      </c>
      <c r="O627" s="18">
        <v>193767</v>
      </c>
      <c r="P627" s="18">
        <v>4905.84</v>
      </c>
      <c r="Q627" s="18">
        <v>1707.06</v>
      </c>
      <c r="R627" s="18">
        <v>332.1</v>
      </c>
      <c r="S627" s="18">
        <v>6945</v>
      </c>
      <c r="T627" s="18">
        <v>2690</v>
      </c>
      <c r="U627" s="18">
        <v>0</v>
      </c>
      <c r="V627" s="18">
        <v>0</v>
      </c>
      <c r="W627" s="18">
        <v>0</v>
      </c>
      <c r="X627" s="18"/>
      <c r="Y627" s="18">
        <v>168266.49</v>
      </c>
      <c r="Z627" s="18">
        <v>27866.73</v>
      </c>
      <c r="AA627" s="18">
        <v>4578.78</v>
      </c>
      <c r="AB627" s="18">
        <v>200712</v>
      </c>
    </row>
    <row r="628" spans="1:28" s="15" customFormat="1" x14ac:dyDescent="0.25">
      <c r="A628" s="17">
        <v>16</v>
      </c>
      <c r="B628" s="17" t="s">
        <v>570</v>
      </c>
      <c r="C628" s="17" t="s">
        <v>571</v>
      </c>
      <c r="D628" s="17" t="s">
        <v>608</v>
      </c>
      <c r="E628" s="17" t="s">
        <v>609</v>
      </c>
      <c r="F628" s="17" t="s">
        <v>35</v>
      </c>
      <c r="G628" s="17" t="s">
        <v>610</v>
      </c>
      <c r="H628" s="17">
        <v>500</v>
      </c>
      <c r="I628" s="17">
        <v>500</v>
      </c>
      <c r="J628" s="17">
        <v>0</v>
      </c>
      <c r="K628" s="17" t="s">
        <v>37</v>
      </c>
      <c r="L628" s="18">
        <v>36819.769999999997</v>
      </c>
      <c r="M628" s="18">
        <v>9189.2900000000009</v>
      </c>
      <c r="N628" s="18">
        <v>198.94</v>
      </c>
      <c r="O628" s="18">
        <v>46208</v>
      </c>
      <c r="P628" s="18">
        <v>852.45</v>
      </c>
      <c r="Q628" s="18">
        <v>378.55</v>
      </c>
      <c r="R628" s="18">
        <v>0</v>
      </c>
      <c r="S628" s="18">
        <v>1231</v>
      </c>
      <c r="T628" s="18">
        <v>120</v>
      </c>
      <c r="U628" s="18">
        <v>0</v>
      </c>
      <c r="V628" s="18">
        <v>0</v>
      </c>
      <c r="W628" s="18">
        <v>0</v>
      </c>
      <c r="X628" s="18"/>
      <c r="Y628" s="18">
        <v>37672.22</v>
      </c>
      <c r="Z628" s="18">
        <v>9567.84</v>
      </c>
      <c r="AA628" s="18">
        <v>198.94</v>
      </c>
      <c r="AB628" s="18">
        <v>47439</v>
      </c>
    </row>
    <row r="629" spans="1:28" s="15" customFormat="1" x14ac:dyDescent="0.25">
      <c r="A629" s="17">
        <v>17</v>
      </c>
      <c r="B629" s="17" t="s">
        <v>613</v>
      </c>
      <c r="C629" s="17" t="s">
        <v>571</v>
      </c>
      <c r="D629" s="17" t="s">
        <v>614</v>
      </c>
      <c r="E629" s="17" t="s">
        <v>615</v>
      </c>
      <c r="F629" s="17" t="s">
        <v>35</v>
      </c>
      <c r="G629" s="17" t="s">
        <v>616</v>
      </c>
      <c r="H629" s="17">
        <v>239</v>
      </c>
      <c r="I629" s="17">
        <v>239</v>
      </c>
      <c r="J629" s="17">
        <v>0</v>
      </c>
      <c r="K629" s="17" t="s">
        <v>37</v>
      </c>
      <c r="L629" s="18">
        <v>11203.31</v>
      </c>
      <c r="M629" s="18">
        <v>1413.97</v>
      </c>
      <c r="N629" s="18">
        <v>100.72</v>
      </c>
      <c r="O629" s="18">
        <v>12718</v>
      </c>
      <c r="P629" s="18">
        <v>440.25</v>
      </c>
      <c r="Q629" s="18">
        <v>114.75</v>
      </c>
      <c r="R629" s="18">
        <v>0</v>
      </c>
      <c r="S629" s="18">
        <v>555</v>
      </c>
      <c r="T629" s="18">
        <v>0</v>
      </c>
      <c r="U629" s="18">
        <v>0</v>
      </c>
      <c r="V629" s="18">
        <v>0</v>
      </c>
      <c r="W629" s="18">
        <v>0</v>
      </c>
      <c r="X629" s="18"/>
      <c r="Y629" s="18">
        <v>11643.56</v>
      </c>
      <c r="Z629" s="18">
        <v>1528.72</v>
      </c>
      <c r="AA629" s="18">
        <v>100.72</v>
      </c>
      <c r="AB629" s="18">
        <v>13273</v>
      </c>
    </row>
    <row r="630" spans="1:28" s="15" customFormat="1" x14ac:dyDescent="0.25">
      <c r="A630" s="17">
        <v>18</v>
      </c>
      <c r="B630" s="17" t="s">
        <v>617</v>
      </c>
      <c r="C630" s="17" t="s">
        <v>571</v>
      </c>
      <c r="D630" s="17" t="s">
        <v>618</v>
      </c>
      <c r="E630" s="17" t="s">
        <v>619</v>
      </c>
      <c r="F630" s="17" t="s">
        <v>35</v>
      </c>
      <c r="G630" s="17" t="s">
        <v>616</v>
      </c>
      <c r="H630" s="17">
        <v>43214</v>
      </c>
      <c r="I630" s="17">
        <v>40750</v>
      </c>
      <c r="J630" s="17">
        <v>2464</v>
      </c>
      <c r="K630" s="17" t="s">
        <v>37</v>
      </c>
      <c r="L630" s="18">
        <v>357819.88</v>
      </c>
      <c r="M630" s="18">
        <v>36855.760000000002</v>
      </c>
      <c r="N630" s="18">
        <v>14789.36</v>
      </c>
      <c r="O630" s="18">
        <v>409465</v>
      </c>
      <c r="P630" s="18">
        <v>14450.55</v>
      </c>
      <c r="Q630" s="18">
        <v>3775.65</v>
      </c>
      <c r="R630" s="18">
        <v>1108.8</v>
      </c>
      <c r="S630" s="18">
        <v>19335</v>
      </c>
      <c r="T630" s="18">
        <v>18490</v>
      </c>
      <c r="U630" s="18">
        <v>0</v>
      </c>
      <c r="V630" s="18">
        <v>0</v>
      </c>
      <c r="W630" s="18">
        <v>0</v>
      </c>
      <c r="X630" s="18"/>
      <c r="Y630" s="18">
        <v>372270.43</v>
      </c>
      <c r="Z630" s="18">
        <v>40631.410000000003</v>
      </c>
      <c r="AA630" s="18">
        <v>15898.16</v>
      </c>
      <c r="AB630" s="18">
        <v>428800</v>
      </c>
    </row>
    <row r="631" spans="1:28" s="22" customFormat="1" x14ac:dyDescent="0.25">
      <c r="A631" s="19"/>
      <c r="B631" s="19"/>
      <c r="C631" s="10" t="s">
        <v>71</v>
      </c>
      <c r="D631" s="19"/>
      <c r="E631" s="19"/>
      <c r="F631" s="19"/>
      <c r="G631" s="19"/>
      <c r="H631" s="19"/>
      <c r="I631" s="19"/>
      <c r="J631" s="19">
        <f>SUM(J613:J630)</f>
        <v>26112</v>
      </c>
      <c r="K631" s="19"/>
      <c r="L631" s="19">
        <f t="shared" ref="L631:AB631" si="77">SUM(L613:L630)</f>
        <v>3712838.66</v>
      </c>
      <c r="M631" s="19">
        <v>392409.61999999994</v>
      </c>
      <c r="N631" s="19">
        <v>112335.71999999999</v>
      </c>
      <c r="O631" s="19">
        <f t="shared" si="77"/>
        <v>4217584</v>
      </c>
      <c r="P631" s="19">
        <f t="shared" si="77"/>
        <v>156692.20000000001</v>
      </c>
      <c r="Q631" s="19">
        <f t="shared" si="77"/>
        <v>38806.400000000001</v>
      </c>
      <c r="R631" s="19">
        <f t="shared" si="77"/>
        <v>11750.4</v>
      </c>
      <c r="S631" s="19">
        <f t="shared" si="77"/>
        <v>207249</v>
      </c>
      <c r="T631" s="19">
        <f t="shared" si="77"/>
        <v>33780</v>
      </c>
      <c r="U631" s="19">
        <f t="shared" si="77"/>
        <v>0</v>
      </c>
      <c r="V631" s="19">
        <f t="shared" si="77"/>
        <v>0</v>
      </c>
      <c r="W631" s="19">
        <f t="shared" si="77"/>
        <v>0</v>
      </c>
      <c r="X631" s="19">
        <f t="shared" si="77"/>
        <v>0</v>
      </c>
      <c r="Y631" s="19">
        <f t="shared" si="77"/>
        <v>3869530.8600000008</v>
      </c>
      <c r="Z631" s="19">
        <f t="shared" si="77"/>
        <v>431216.02</v>
      </c>
      <c r="AA631" s="19">
        <f t="shared" si="77"/>
        <v>124086.12000000001</v>
      </c>
      <c r="AB631" s="19">
        <f t="shared" si="77"/>
        <v>4424833</v>
      </c>
    </row>
    <row r="632" spans="1:28" s="15" customFormat="1" x14ac:dyDescent="0.25">
      <c r="A632" s="17">
        <v>1</v>
      </c>
      <c r="B632" s="17" t="s">
        <v>585</v>
      </c>
      <c r="C632" s="17" t="s">
        <v>571</v>
      </c>
      <c r="D632" s="17" t="s">
        <v>620</v>
      </c>
      <c r="E632" s="17" t="s">
        <v>621</v>
      </c>
      <c r="F632" s="17" t="s">
        <v>75</v>
      </c>
      <c r="G632" s="17" t="s">
        <v>76</v>
      </c>
      <c r="H632" s="17">
        <v>12917</v>
      </c>
      <c r="I632" s="17">
        <v>12740</v>
      </c>
      <c r="J632" s="17">
        <v>177</v>
      </c>
      <c r="K632" s="17" t="s">
        <v>37</v>
      </c>
      <c r="L632" s="18">
        <v>66073.759999999995</v>
      </c>
      <c r="M632" s="18">
        <v>15477.6</v>
      </c>
      <c r="N632" s="18">
        <v>4966.6400000000003</v>
      </c>
      <c r="O632" s="18">
        <v>86518</v>
      </c>
      <c r="P632" s="18">
        <v>1521.19</v>
      </c>
      <c r="Q632" s="18">
        <v>725.88</v>
      </c>
      <c r="R632" s="18">
        <v>105.93</v>
      </c>
      <c r="S632" s="18">
        <v>2353</v>
      </c>
      <c r="T632" s="18">
        <v>750</v>
      </c>
      <c r="U632" s="18">
        <v>0</v>
      </c>
      <c r="V632" s="18">
        <v>0</v>
      </c>
      <c r="W632" s="18">
        <v>0</v>
      </c>
      <c r="X632" s="18"/>
      <c r="Y632" s="18">
        <v>67594.95</v>
      </c>
      <c r="Z632" s="18">
        <v>16203.48</v>
      </c>
      <c r="AA632" s="18">
        <v>5072.57</v>
      </c>
      <c r="AB632" s="18">
        <v>88871</v>
      </c>
    </row>
    <row r="633" spans="1:28" s="15" customFormat="1" x14ac:dyDescent="0.25">
      <c r="A633" s="17">
        <v>2</v>
      </c>
      <c r="B633" s="17" t="s">
        <v>585</v>
      </c>
      <c r="C633" s="17" t="s">
        <v>571</v>
      </c>
      <c r="D633" s="17" t="s">
        <v>622</v>
      </c>
      <c r="E633" s="17" t="s">
        <v>623</v>
      </c>
      <c r="F633" s="17" t="s">
        <v>75</v>
      </c>
      <c r="G633" s="17" t="s">
        <v>76</v>
      </c>
      <c r="H633" s="17">
        <v>3651</v>
      </c>
      <c r="I633" s="17">
        <v>3489</v>
      </c>
      <c r="J633" s="17">
        <v>162</v>
      </c>
      <c r="K633" s="17" t="s">
        <v>37</v>
      </c>
      <c r="L633" s="18">
        <v>45755.73</v>
      </c>
      <c r="M633" s="18">
        <v>11261.54</v>
      </c>
      <c r="N633" s="18">
        <v>2999.73</v>
      </c>
      <c r="O633" s="18">
        <v>60017</v>
      </c>
      <c r="P633" s="18">
        <v>1475.81</v>
      </c>
      <c r="Q633" s="18">
        <v>497.23</v>
      </c>
      <c r="R633" s="18">
        <v>96.96</v>
      </c>
      <c r="S633" s="18">
        <v>2070</v>
      </c>
      <c r="T633" s="18">
        <v>0</v>
      </c>
      <c r="U633" s="18">
        <v>0</v>
      </c>
      <c r="V633" s="18">
        <v>0</v>
      </c>
      <c r="W633" s="18">
        <v>0</v>
      </c>
      <c r="X633" s="18"/>
      <c r="Y633" s="18">
        <v>47231.54</v>
      </c>
      <c r="Z633" s="18">
        <v>11758.77</v>
      </c>
      <c r="AA633" s="18">
        <v>3096.69</v>
      </c>
      <c r="AB633" s="18">
        <v>62087</v>
      </c>
    </row>
    <row r="634" spans="1:28" s="15" customFormat="1" x14ac:dyDescent="0.25">
      <c r="A634" s="17">
        <v>3</v>
      </c>
      <c r="B634" s="17" t="s">
        <v>605</v>
      </c>
      <c r="C634" s="17" t="s">
        <v>571</v>
      </c>
      <c r="D634" s="17" t="s">
        <v>624</v>
      </c>
      <c r="E634" s="17" t="s">
        <v>625</v>
      </c>
      <c r="F634" s="17" t="s">
        <v>75</v>
      </c>
      <c r="G634" s="17" t="s">
        <v>76</v>
      </c>
      <c r="H634" s="17">
        <v>8066</v>
      </c>
      <c r="I634" s="17">
        <v>7885</v>
      </c>
      <c r="J634" s="17">
        <v>181</v>
      </c>
      <c r="K634" s="17" t="s">
        <v>37</v>
      </c>
      <c r="L634" s="18">
        <v>98314.44</v>
      </c>
      <c r="M634" s="18">
        <v>30374.16</v>
      </c>
      <c r="N634" s="18">
        <v>2743.4</v>
      </c>
      <c r="O634" s="18">
        <v>131432</v>
      </c>
      <c r="P634" s="18">
        <v>1549.58</v>
      </c>
      <c r="Q634" s="18">
        <v>1036.0899999999999</v>
      </c>
      <c r="R634" s="18">
        <v>108.33</v>
      </c>
      <c r="S634" s="18">
        <v>2694</v>
      </c>
      <c r="T634" s="18">
        <v>0</v>
      </c>
      <c r="U634" s="18">
        <v>0</v>
      </c>
      <c r="V634" s="18">
        <v>0</v>
      </c>
      <c r="W634" s="18">
        <v>0</v>
      </c>
      <c r="X634" s="18"/>
      <c r="Y634" s="18">
        <v>99864.02</v>
      </c>
      <c r="Z634" s="18">
        <v>31410.25</v>
      </c>
      <c r="AA634" s="18">
        <v>2851.73</v>
      </c>
      <c r="AB634" s="18">
        <v>134126</v>
      </c>
    </row>
    <row r="635" spans="1:28" s="15" customFormat="1" x14ac:dyDescent="0.25">
      <c r="A635" s="17">
        <v>4</v>
      </c>
      <c r="B635" s="17" t="s">
        <v>580</v>
      </c>
      <c r="C635" s="17" t="s">
        <v>571</v>
      </c>
      <c r="D635" s="17" t="s">
        <v>626</v>
      </c>
      <c r="E635" s="17" t="s">
        <v>627</v>
      </c>
      <c r="F635" s="17" t="s">
        <v>75</v>
      </c>
      <c r="G635" s="17" t="s">
        <v>76</v>
      </c>
      <c r="H635" s="17">
        <v>10521</v>
      </c>
      <c r="I635" s="17">
        <v>10422</v>
      </c>
      <c r="J635" s="17">
        <v>99</v>
      </c>
      <c r="K635" s="17" t="s">
        <v>37</v>
      </c>
      <c r="L635" s="18">
        <v>40865.43</v>
      </c>
      <c r="M635" s="18">
        <v>10242.59</v>
      </c>
      <c r="N635" s="18">
        <v>2781.98</v>
      </c>
      <c r="O635" s="18">
        <v>53890</v>
      </c>
      <c r="P635" s="18">
        <v>961.19</v>
      </c>
      <c r="Q635" s="18">
        <v>446.56</v>
      </c>
      <c r="R635" s="18">
        <v>59.25</v>
      </c>
      <c r="S635" s="18">
        <v>1467</v>
      </c>
      <c r="T635" s="18">
        <v>90</v>
      </c>
      <c r="U635" s="18">
        <v>0</v>
      </c>
      <c r="V635" s="18">
        <v>0</v>
      </c>
      <c r="W635" s="18">
        <v>0</v>
      </c>
      <c r="X635" s="18"/>
      <c r="Y635" s="18">
        <v>41826.620000000003</v>
      </c>
      <c r="Z635" s="18">
        <v>10689.15</v>
      </c>
      <c r="AA635" s="18">
        <v>2841.23</v>
      </c>
      <c r="AB635" s="18">
        <v>55357</v>
      </c>
    </row>
    <row r="636" spans="1:28" s="15" customFormat="1" x14ac:dyDescent="0.25">
      <c r="A636" s="17">
        <v>5</v>
      </c>
      <c r="B636" s="17" t="s">
        <v>575</v>
      </c>
      <c r="C636" s="17" t="s">
        <v>571</v>
      </c>
      <c r="D636" s="17" t="s">
        <v>628</v>
      </c>
      <c r="E636" s="17" t="s">
        <v>629</v>
      </c>
      <c r="F636" s="17" t="s">
        <v>75</v>
      </c>
      <c r="G636" s="17" t="s">
        <v>76</v>
      </c>
      <c r="H636" s="17">
        <v>8717</v>
      </c>
      <c r="I636" s="17">
        <v>8057</v>
      </c>
      <c r="J636" s="17">
        <v>660</v>
      </c>
      <c r="K636" s="17" t="s">
        <v>37</v>
      </c>
      <c r="L636" s="18">
        <v>62124.37</v>
      </c>
      <c r="M636" s="18">
        <v>12067.73</v>
      </c>
      <c r="N636" s="18">
        <v>4521.8999999999996</v>
      </c>
      <c r="O636" s="18">
        <v>78714</v>
      </c>
      <c r="P636" s="18">
        <v>5020</v>
      </c>
      <c r="Q636" s="18">
        <v>665.99</v>
      </c>
      <c r="R636" s="18">
        <v>395.01</v>
      </c>
      <c r="S636" s="18">
        <v>6081</v>
      </c>
      <c r="T636" s="18">
        <v>0</v>
      </c>
      <c r="U636" s="18">
        <v>0</v>
      </c>
      <c r="V636" s="18">
        <v>0</v>
      </c>
      <c r="W636" s="18">
        <v>0</v>
      </c>
      <c r="X636" s="18"/>
      <c r="Y636" s="18">
        <v>67144.37</v>
      </c>
      <c r="Z636" s="18">
        <v>12733.72</v>
      </c>
      <c r="AA636" s="18">
        <v>4916.91</v>
      </c>
      <c r="AB636" s="18">
        <v>84795</v>
      </c>
    </row>
    <row r="637" spans="1:28" s="15" customFormat="1" x14ac:dyDescent="0.25">
      <c r="A637" s="17">
        <v>6</v>
      </c>
      <c r="B637" s="17" t="s">
        <v>585</v>
      </c>
      <c r="C637" s="17" t="s">
        <v>571</v>
      </c>
      <c r="D637" s="17" t="s">
        <v>630</v>
      </c>
      <c r="E637" s="17" t="s">
        <v>631</v>
      </c>
      <c r="F637" s="17" t="s">
        <v>75</v>
      </c>
      <c r="G637" s="17" t="s">
        <v>76</v>
      </c>
      <c r="H637" s="17">
        <v>16911</v>
      </c>
      <c r="I637" s="17">
        <v>16911</v>
      </c>
      <c r="J637" s="17">
        <v>0</v>
      </c>
      <c r="K637" s="17" t="s">
        <v>37</v>
      </c>
      <c r="L637" s="18">
        <v>34220.93</v>
      </c>
      <c r="M637" s="18">
        <v>9265.19</v>
      </c>
      <c r="N637" s="18">
        <v>2306.88</v>
      </c>
      <c r="O637" s="18">
        <v>45793</v>
      </c>
      <c r="P637" s="18">
        <v>218.98</v>
      </c>
      <c r="Q637" s="18">
        <v>373.02</v>
      </c>
      <c r="R637" s="18">
        <v>0</v>
      </c>
      <c r="S637" s="18">
        <v>592</v>
      </c>
      <c r="T637" s="18">
        <v>0</v>
      </c>
      <c r="U637" s="18">
        <v>0</v>
      </c>
      <c r="V637" s="18">
        <v>0</v>
      </c>
      <c r="W637" s="18">
        <v>0</v>
      </c>
      <c r="X637" s="18"/>
      <c r="Y637" s="18">
        <v>34439.910000000003</v>
      </c>
      <c r="Z637" s="18">
        <v>9638.2099999999991</v>
      </c>
      <c r="AA637" s="18">
        <v>2306.88</v>
      </c>
      <c r="AB637" s="18">
        <v>46385</v>
      </c>
    </row>
    <row r="638" spans="1:28" s="15" customFormat="1" x14ac:dyDescent="0.25">
      <c r="A638" s="17">
        <v>7</v>
      </c>
      <c r="B638" s="17" t="s">
        <v>580</v>
      </c>
      <c r="C638" s="17" t="s">
        <v>571</v>
      </c>
      <c r="D638" s="17" t="s">
        <v>632</v>
      </c>
      <c r="E638" s="17" t="s">
        <v>633</v>
      </c>
      <c r="F638" s="17" t="s">
        <v>75</v>
      </c>
      <c r="G638" s="17" t="s">
        <v>76</v>
      </c>
      <c r="H638" s="17">
        <v>7867</v>
      </c>
      <c r="I638" s="17">
        <v>7723</v>
      </c>
      <c r="J638" s="17">
        <v>144</v>
      </c>
      <c r="K638" s="17" t="s">
        <v>37</v>
      </c>
      <c r="L638" s="18">
        <v>54742.48</v>
      </c>
      <c r="M638" s="18">
        <v>14160.79</v>
      </c>
      <c r="N638" s="18">
        <v>4137.7299999999996</v>
      </c>
      <c r="O638" s="18">
        <v>73041</v>
      </c>
      <c r="P638" s="18">
        <v>1252.4100000000001</v>
      </c>
      <c r="Q638" s="18">
        <v>603.41</v>
      </c>
      <c r="R638" s="18">
        <v>86.18</v>
      </c>
      <c r="S638" s="18">
        <v>1942</v>
      </c>
      <c r="T638" s="18">
        <v>420</v>
      </c>
      <c r="U638" s="18">
        <v>0</v>
      </c>
      <c r="V638" s="18">
        <v>0</v>
      </c>
      <c r="W638" s="18">
        <v>0</v>
      </c>
      <c r="X638" s="18"/>
      <c r="Y638" s="18">
        <v>55994.89</v>
      </c>
      <c r="Z638" s="18">
        <v>14764.2</v>
      </c>
      <c r="AA638" s="18">
        <v>4223.91</v>
      </c>
      <c r="AB638" s="18">
        <v>74983</v>
      </c>
    </row>
    <row r="639" spans="1:28" s="15" customFormat="1" x14ac:dyDescent="0.25">
      <c r="A639" s="17">
        <v>8</v>
      </c>
      <c r="B639" s="17" t="s">
        <v>585</v>
      </c>
      <c r="C639" s="17" t="s">
        <v>571</v>
      </c>
      <c r="D639" s="17" t="s">
        <v>634</v>
      </c>
      <c r="E639" s="17" t="s">
        <v>635</v>
      </c>
      <c r="F639" s="17" t="s">
        <v>75</v>
      </c>
      <c r="G639" s="17" t="s">
        <v>636</v>
      </c>
      <c r="H639" s="17">
        <v>3402</v>
      </c>
      <c r="I639" s="17">
        <v>3268</v>
      </c>
      <c r="J639" s="17">
        <v>134</v>
      </c>
      <c r="K639" s="17" t="s">
        <v>37</v>
      </c>
      <c r="L639" s="18">
        <v>63881.62</v>
      </c>
      <c r="M639" s="18">
        <v>18493.98</v>
      </c>
      <c r="N639" s="18">
        <v>4708.3999999999996</v>
      </c>
      <c r="O639" s="18">
        <v>87084</v>
      </c>
      <c r="P639" s="18">
        <v>1243.48</v>
      </c>
      <c r="Q639" s="18">
        <v>703.32</v>
      </c>
      <c r="R639" s="18">
        <v>80.2</v>
      </c>
      <c r="S639" s="18">
        <v>2027</v>
      </c>
      <c r="T639" s="18">
        <v>0</v>
      </c>
      <c r="U639" s="18">
        <v>0</v>
      </c>
      <c r="V639" s="18">
        <v>0</v>
      </c>
      <c r="W639" s="18">
        <v>0</v>
      </c>
      <c r="X639" s="18"/>
      <c r="Y639" s="18">
        <v>65125.1</v>
      </c>
      <c r="Z639" s="18">
        <v>19197.3</v>
      </c>
      <c r="AA639" s="18">
        <v>4788.6000000000004</v>
      </c>
      <c r="AB639" s="18">
        <v>89111</v>
      </c>
    </row>
    <row r="640" spans="1:28" s="15" customFormat="1" x14ac:dyDescent="0.25">
      <c r="A640" s="17">
        <v>9</v>
      </c>
      <c r="B640" s="17" t="s">
        <v>572</v>
      </c>
      <c r="C640" s="17" t="s">
        <v>571</v>
      </c>
      <c r="D640" s="17" t="s">
        <v>637</v>
      </c>
      <c r="E640" s="17" t="s">
        <v>638</v>
      </c>
      <c r="F640" s="17" t="s">
        <v>75</v>
      </c>
      <c r="G640" s="17" t="s">
        <v>76</v>
      </c>
      <c r="H640" s="17">
        <v>12689</v>
      </c>
      <c r="I640" s="17">
        <v>12689</v>
      </c>
      <c r="J640" s="17">
        <v>0</v>
      </c>
      <c r="K640" s="17" t="s">
        <v>37</v>
      </c>
      <c r="L640" s="18">
        <v>64609.16</v>
      </c>
      <c r="M640" s="18">
        <v>20031.080000000002</v>
      </c>
      <c r="N640" s="18">
        <v>4926.76</v>
      </c>
      <c r="O640" s="18">
        <v>89567</v>
      </c>
      <c r="P640" s="18">
        <v>187.65</v>
      </c>
      <c r="Q640" s="18">
        <v>707.35</v>
      </c>
      <c r="R640" s="18">
        <v>0</v>
      </c>
      <c r="S640" s="18">
        <v>895</v>
      </c>
      <c r="T640" s="18">
        <v>0</v>
      </c>
      <c r="U640" s="18">
        <v>0</v>
      </c>
      <c r="V640" s="18">
        <v>0</v>
      </c>
      <c r="W640" s="18">
        <v>0</v>
      </c>
      <c r="X640" s="18"/>
      <c r="Y640" s="18">
        <v>64796.81</v>
      </c>
      <c r="Z640" s="18">
        <v>20738.43</v>
      </c>
      <c r="AA640" s="18">
        <v>4926.76</v>
      </c>
      <c r="AB640" s="18">
        <v>90462</v>
      </c>
    </row>
    <row r="641" spans="1:28" s="15" customFormat="1" x14ac:dyDescent="0.25">
      <c r="A641" s="17">
        <v>10</v>
      </c>
      <c r="B641" s="17" t="s">
        <v>570</v>
      </c>
      <c r="C641" s="17" t="s">
        <v>571</v>
      </c>
      <c r="D641" s="17" t="s">
        <v>639</v>
      </c>
      <c r="E641" s="17" t="s">
        <v>640</v>
      </c>
      <c r="F641" s="17" t="s">
        <v>75</v>
      </c>
      <c r="G641" s="17" t="s">
        <v>76</v>
      </c>
      <c r="H641" s="17">
        <v>1608</v>
      </c>
      <c r="I641" s="17">
        <v>1594</v>
      </c>
      <c r="J641" s="17">
        <v>14</v>
      </c>
      <c r="K641" s="17" t="s">
        <v>37</v>
      </c>
      <c r="L641" s="18">
        <v>18297.490000000002</v>
      </c>
      <c r="M641" s="18">
        <v>5028.93</v>
      </c>
      <c r="N641" s="18">
        <v>634.58000000000004</v>
      </c>
      <c r="O641" s="18">
        <v>23961</v>
      </c>
      <c r="P641" s="18">
        <v>381.63</v>
      </c>
      <c r="Q641" s="18">
        <v>193.99</v>
      </c>
      <c r="R641" s="18">
        <v>8.3800000000000008</v>
      </c>
      <c r="S641" s="18">
        <v>584</v>
      </c>
      <c r="T641" s="18">
        <v>0</v>
      </c>
      <c r="U641" s="18">
        <v>0</v>
      </c>
      <c r="V641" s="18">
        <v>0</v>
      </c>
      <c r="W641" s="18">
        <v>0</v>
      </c>
      <c r="X641" s="18"/>
      <c r="Y641" s="18">
        <v>18679.12</v>
      </c>
      <c r="Z641" s="18">
        <v>5222.92</v>
      </c>
      <c r="AA641" s="18">
        <v>642.96</v>
      </c>
      <c r="AB641" s="18">
        <v>24545</v>
      </c>
    </row>
    <row r="642" spans="1:28" s="15" customFormat="1" x14ac:dyDescent="0.25">
      <c r="A642" s="17">
        <v>11</v>
      </c>
      <c r="B642" s="17" t="s">
        <v>585</v>
      </c>
      <c r="C642" s="17" t="s">
        <v>571</v>
      </c>
      <c r="D642" s="17" t="s">
        <v>641</v>
      </c>
      <c r="E642" s="17" t="s">
        <v>642</v>
      </c>
      <c r="F642" s="17" t="s">
        <v>75</v>
      </c>
      <c r="G642" s="17" t="s">
        <v>643</v>
      </c>
      <c r="H642" s="17">
        <v>12952</v>
      </c>
      <c r="I642" s="17">
        <v>12890</v>
      </c>
      <c r="J642" s="17">
        <v>62</v>
      </c>
      <c r="K642" s="17" t="s">
        <v>37</v>
      </c>
      <c r="L642" s="18">
        <v>37155.49</v>
      </c>
      <c r="M642" s="18">
        <v>10461.92</v>
      </c>
      <c r="N642" s="18">
        <v>2597.59</v>
      </c>
      <c r="O642" s="18">
        <v>50215</v>
      </c>
      <c r="P642" s="18">
        <v>663.95</v>
      </c>
      <c r="Q642" s="18">
        <v>407.94</v>
      </c>
      <c r="R642" s="18">
        <v>37.11</v>
      </c>
      <c r="S642" s="18">
        <v>1109</v>
      </c>
      <c r="T642" s="18">
        <v>0</v>
      </c>
      <c r="U642" s="18">
        <v>0</v>
      </c>
      <c r="V642" s="18">
        <v>0</v>
      </c>
      <c r="W642" s="18">
        <v>0</v>
      </c>
      <c r="X642" s="18"/>
      <c r="Y642" s="18">
        <v>37819.440000000002</v>
      </c>
      <c r="Z642" s="18">
        <v>10869.86</v>
      </c>
      <c r="AA642" s="18">
        <v>2634.7</v>
      </c>
      <c r="AB642" s="18">
        <v>51324</v>
      </c>
    </row>
    <row r="643" spans="1:28" s="15" customFormat="1" x14ac:dyDescent="0.25">
      <c r="A643" s="17">
        <v>12</v>
      </c>
      <c r="B643" s="17" t="s">
        <v>605</v>
      </c>
      <c r="C643" s="17" t="s">
        <v>571</v>
      </c>
      <c r="D643" s="17" t="s">
        <v>644</v>
      </c>
      <c r="E643" s="17" t="s">
        <v>645</v>
      </c>
      <c r="F643" s="17" t="s">
        <v>75</v>
      </c>
      <c r="G643" s="17" t="s">
        <v>76</v>
      </c>
      <c r="H643" s="17">
        <v>3728</v>
      </c>
      <c r="I643" s="17">
        <v>3579</v>
      </c>
      <c r="J643" s="17">
        <v>149</v>
      </c>
      <c r="K643" s="17" t="s">
        <v>37</v>
      </c>
      <c r="L643" s="18">
        <v>49475.35</v>
      </c>
      <c r="M643" s="18">
        <v>13030.82</v>
      </c>
      <c r="N643" s="18">
        <v>3349.83</v>
      </c>
      <c r="O643" s="18">
        <v>65856</v>
      </c>
      <c r="P643" s="18">
        <v>1382.09</v>
      </c>
      <c r="Q643" s="18">
        <v>539.73</v>
      </c>
      <c r="R643" s="18">
        <v>89.18</v>
      </c>
      <c r="S643" s="18">
        <v>2011</v>
      </c>
      <c r="T643" s="18">
        <v>0</v>
      </c>
      <c r="U643" s="18">
        <v>0</v>
      </c>
      <c r="V643" s="18">
        <v>0</v>
      </c>
      <c r="W643" s="18">
        <v>0</v>
      </c>
      <c r="X643" s="18"/>
      <c r="Y643" s="18">
        <v>50857.440000000002</v>
      </c>
      <c r="Z643" s="18">
        <v>13570.55</v>
      </c>
      <c r="AA643" s="18">
        <v>3439.01</v>
      </c>
      <c r="AB643" s="18">
        <v>67867</v>
      </c>
    </row>
    <row r="644" spans="1:28" s="15" customFormat="1" x14ac:dyDescent="0.25">
      <c r="A644" s="17">
        <v>13</v>
      </c>
      <c r="B644" s="17" t="s">
        <v>570</v>
      </c>
      <c r="C644" s="17" t="s">
        <v>571</v>
      </c>
      <c r="D644" s="17" t="s">
        <v>646</v>
      </c>
      <c r="E644" s="17" t="s">
        <v>647</v>
      </c>
      <c r="F644" s="17" t="s">
        <v>75</v>
      </c>
      <c r="G644" s="17" t="s">
        <v>76</v>
      </c>
      <c r="H644" s="17">
        <v>18176</v>
      </c>
      <c r="I644" s="17">
        <v>17721</v>
      </c>
      <c r="J644" s="17">
        <v>455</v>
      </c>
      <c r="K644" s="17" t="s">
        <v>37</v>
      </c>
      <c r="L644" s="18">
        <v>84371.18</v>
      </c>
      <c r="M644" s="18">
        <v>15444.74</v>
      </c>
      <c r="N644" s="18">
        <v>6474.08</v>
      </c>
      <c r="O644" s="18">
        <v>106290</v>
      </c>
      <c r="P644" s="18">
        <v>3547.99</v>
      </c>
      <c r="Q644" s="18">
        <v>920.69</v>
      </c>
      <c r="R644" s="18">
        <v>272.32</v>
      </c>
      <c r="S644" s="18">
        <v>4741</v>
      </c>
      <c r="T644" s="18">
        <v>2220</v>
      </c>
      <c r="U644" s="18">
        <v>0</v>
      </c>
      <c r="V644" s="18">
        <v>0</v>
      </c>
      <c r="W644" s="18">
        <v>0</v>
      </c>
      <c r="X644" s="18"/>
      <c r="Y644" s="18">
        <v>87919.17</v>
      </c>
      <c r="Z644" s="18">
        <v>16365.43</v>
      </c>
      <c r="AA644" s="18">
        <v>6746.4</v>
      </c>
      <c r="AB644" s="18">
        <v>111031</v>
      </c>
    </row>
    <row r="645" spans="1:28" s="15" customFormat="1" x14ac:dyDescent="0.25">
      <c r="A645" s="17">
        <v>14</v>
      </c>
      <c r="B645" s="17" t="s">
        <v>585</v>
      </c>
      <c r="C645" s="17" t="s">
        <v>571</v>
      </c>
      <c r="D645" s="17" t="s">
        <v>648</v>
      </c>
      <c r="E645" s="17" t="s">
        <v>649</v>
      </c>
      <c r="F645" s="17" t="s">
        <v>75</v>
      </c>
      <c r="G645" s="17" t="s">
        <v>650</v>
      </c>
      <c r="H645" s="17">
        <v>0</v>
      </c>
      <c r="I645" s="17">
        <v>0</v>
      </c>
      <c r="J645" s="17">
        <v>919</v>
      </c>
      <c r="K645" s="17" t="s">
        <v>107</v>
      </c>
      <c r="L645" s="18">
        <v>85843.58</v>
      </c>
      <c r="M645" s="18">
        <v>5618.44</v>
      </c>
      <c r="N645" s="18">
        <v>6775.98</v>
      </c>
      <c r="O645" s="18">
        <v>98238</v>
      </c>
      <c r="P645" s="18">
        <v>6910.73</v>
      </c>
      <c r="Q645" s="18">
        <v>922.25</v>
      </c>
      <c r="R645" s="18">
        <v>550.02</v>
      </c>
      <c r="S645" s="18">
        <v>8383</v>
      </c>
      <c r="T645" s="18">
        <v>0</v>
      </c>
      <c r="U645" s="18">
        <v>0</v>
      </c>
      <c r="V645" s="18">
        <v>0</v>
      </c>
      <c r="W645" s="18">
        <v>0</v>
      </c>
      <c r="X645" s="18"/>
      <c r="Y645" s="18">
        <v>92754.31</v>
      </c>
      <c r="Z645" s="18">
        <v>6540.69</v>
      </c>
      <c r="AA645" s="18">
        <v>7326</v>
      </c>
      <c r="AB645" s="18">
        <v>106621</v>
      </c>
    </row>
    <row r="646" spans="1:28" s="15" customFormat="1" x14ac:dyDescent="0.25">
      <c r="A646" s="17">
        <v>15</v>
      </c>
      <c r="B646" s="17" t="s">
        <v>575</v>
      </c>
      <c r="C646" s="17" t="s">
        <v>571</v>
      </c>
      <c r="D646" s="17" t="s">
        <v>651</v>
      </c>
      <c r="E646" s="17" t="s">
        <v>652</v>
      </c>
      <c r="F646" s="17" t="s">
        <v>75</v>
      </c>
      <c r="G646" s="17" t="s">
        <v>653</v>
      </c>
      <c r="H646" s="17">
        <v>0</v>
      </c>
      <c r="I646" s="17">
        <v>0</v>
      </c>
      <c r="J646" s="17">
        <v>130</v>
      </c>
      <c r="K646" s="17" t="s">
        <v>107</v>
      </c>
      <c r="L646" s="18">
        <v>115729.59</v>
      </c>
      <c r="M646" s="18">
        <v>15241.17</v>
      </c>
      <c r="N646" s="18">
        <v>2242.2399999999998</v>
      </c>
      <c r="O646" s="18">
        <v>133213</v>
      </c>
      <c r="P646" s="18">
        <v>1058.46</v>
      </c>
      <c r="Q646" s="18">
        <v>1213.74</v>
      </c>
      <c r="R646" s="18">
        <v>77.8</v>
      </c>
      <c r="S646" s="18">
        <v>2350</v>
      </c>
      <c r="T646" s="18">
        <v>0</v>
      </c>
      <c r="U646" s="18">
        <v>0</v>
      </c>
      <c r="V646" s="18">
        <v>0</v>
      </c>
      <c r="W646" s="18">
        <v>0</v>
      </c>
      <c r="X646" s="18"/>
      <c r="Y646" s="18">
        <v>116788.05</v>
      </c>
      <c r="Z646" s="18">
        <v>16454.91</v>
      </c>
      <c r="AA646" s="18">
        <v>2320.04</v>
      </c>
      <c r="AB646" s="18">
        <v>135563</v>
      </c>
    </row>
    <row r="647" spans="1:28" s="15" customFormat="1" x14ac:dyDescent="0.25">
      <c r="A647" s="17">
        <v>16</v>
      </c>
      <c r="B647" s="17" t="s">
        <v>570</v>
      </c>
      <c r="C647" s="17" t="s">
        <v>571</v>
      </c>
      <c r="D647" s="17" t="s">
        <v>654</v>
      </c>
      <c r="E647" s="17" t="s">
        <v>655</v>
      </c>
      <c r="F647" s="17" t="s">
        <v>75</v>
      </c>
      <c r="G647" s="17" t="s">
        <v>656</v>
      </c>
      <c r="H647" s="17">
        <v>0</v>
      </c>
      <c r="I647" s="17">
        <v>0</v>
      </c>
      <c r="J647" s="17">
        <v>117</v>
      </c>
      <c r="K647" s="17" t="s">
        <v>107</v>
      </c>
      <c r="L647" s="18">
        <v>113034.4</v>
      </c>
      <c r="M647" s="18">
        <v>15000.48</v>
      </c>
      <c r="N647" s="18">
        <v>2211.12</v>
      </c>
      <c r="O647" s="18">
        <v>130246</v>
      </c>
      <c r="P647" s="18">
        <v>964.93</v>
      </c>
      <c r="Q647" s="18">
        <v>1186.05</v>
      </c>
      <c r="R647" s="18">
        <v>70.02</v>
      </c>
      <c r="S647" s="18">
        <v>2221</v>
      </c>
      <c r="T647" s="18">
        <v>0</v>
      </c>
      <c r="U647" s="18">
        <v>0</v>
      </c>
      <c r="V647" s="18">
        <v>0</v>
      </c>
      <c r="W647" s="18">
        <v>0</v>
      </c>
      <c r="X647" s="18"/>
      <c r="Y647" s="18">
        <v>113999.33</v>
      </c>
      <c r="Z647" s="18">
        <v>16186.53</v>
      </c>
      <c r="AA647" s="18">
        <v>2281.14</v>
      </c>
      <c r="AB647" s="18">
        <v>132467</v>
      </c>
    </row>
    <row r="648" spans="1:28" s="15" customFormat="1" x14ac:dyDescent="0.25">
      <c r="A648" s="17">
        <v>17</v>
      </c>
      <c r="B648" s="17" t="s">
        <v>605</v>
      </c>
      <c r="C648" s="17" t="s">
        <v>571</v>
      </c>
      <c r="D648" s="17" t="s">
        <v>657</v>
      </c>
      <c r="E648" s="17" t="s">
        <v>658</v>
      </c>
      <c r="F648" s="17" t="s">
        <v>75</v>
      </c>
      <c r="G648" s="17" t="s">
        <v>659</v>
      </c>
      <c r="H648" s="17">
        <v>0</v>
      </c>
      <c r="I648" s="17">
        <v>0</v>
      </c>
      <c r="J648" s="17">
        <v>259</v>
      </c>
      <c r="K648" s="17" t="s">
        <v>107</v>
      </c>
      <c r="L648" s="18">
        <v>117185.79</v>
      </c>
      <c r="M648" s="18">
        <v>15055.13</v>
      </c>
      <c r="N648" s="18">
        <v>2551.08</v>
      </c>
      <c r="O648" s="18">
        <v>134792</v>
      </c>
      <c r="P648" s="18">
        <v>1984.7</v>
      </c>
      <c r="Q648" s="18">
        <v>1227.29</v>
      </c>
      <c r="R648" s="18">
        <v>155.01</v>
      </c>
      <c r="S648" s="18">
        <v>3367</v>
      </c>
      <c r="T648" s="18">
        <v>0</v>
      </c>
      <c r="U648" s="18">
        <v>0</v>
      </c>
      <c r="V648" s="18">
        <v>0</v>
      </c>
      <c r="W648" s="18">
        <v>0</v>
      </c>
      <c r="X648" s="18"/>
      <c r="Y648" s="18">
        <v>119170.49</v>
      </c>
      <c r="Z648" s="18">
        <v>16282.42</v>
      </c>
      <c r="AA648" s="18">
        <v>2706.09</v>
      </c>
      <c r="AB648" s="18">
        <v>138159</v>
      </c>
    </row>
    <row r="649" spans="1:28" s="15" customFormat="1" x14ac:dyDescent="0.25">
      <c r="A649" s="17">
        <v>18</v>
      </c>
      <c r="B649" s="17" t="s">
        <v>580</v>
      </c>
      <c r="C649" s="17" t="s">
        <v>571</v>
      </c>
      <c r="D649" s="17" t="s">
        <v>660</v>
      </c>
      <c r="E649" s="17" t="s">
        <v>661</v>
      </c>
      <c r="F649" s="17" t="s">
        <v>75</v>
      </c>
      <c r="G649" s="17" t="s">
        <v>662</v>
      </c>
      <c r="H649" s="17">
        <v>0</v>
      </c>
      <c r="I649" s="17">
        <v>0</v>
      </c>
      <c r="J649" s="17">
        <v>428</v>
      </c>
      <c r="K649" s="17" t="s">
        <v>107</v>
      </c>
      <c r="L649" s="18">
        <v>142654.03</v>
      </c>
      <c r="M649" s="18">
        <v>20871.689999999999</v>
      </c>
      <c r="N649" s="18">
        <v>3289.28</v>
      </c>
      <c r="O649" s="18">
        <v>166815</v>
      </c>
      <c r="P649" s="18">
        <v>3229.03</v>
      </c>
      <c r="Q649" s="18">
        <v>1491.81</v>
      </c>
      <c r="R649" s="18">
        <v>256.16000000000003</v>
      </c>
      <c r="S649" s="18">
        <v>4977</v>
      </c>
      <c r="T649" s="18">
        <v>0</v>
      </c>
      <c r="U649" s="18">
        <v>0</v>
      </c>
      <c r="V649" s="18">
        <v>0</v>
      </c>
      <c r="W649" s="18">
        <v>0</v>
      </c>
      <c r="X649" s="18"/>
      <c r="Y649" s="18">
        <v>145883.06</v>
      </c>
      <c r="Z649" s="18">
        <v>22363.5</v>
      </c>
      <c r="AA649" s="18">
        <v>3545.44</v>
      </c>
      <c r="AB649" s="18">
        <v>171792</v>
      </c>
    </row>
    <row r="650" spans="1:28" s="12" customFormat="1" x14ac:dyDescent="0.25">
      <c r="A650" s="10"/>
      <c r="B650" s="10"/>
      <c r="C650" s="10" t="s">
        <v>71</v>
      </c>
      <c r="D650" s="10"/>
      <c r="E650" s="10"/>
      <c r="F650" s="10"/>
      <c r="G650" s="10"/>
      <c r="H650" s="10"/>
      <c r="I650" s="10"/>
      <c r="J650" s="11">
        <f>SUM(J632:J649)</f>
        <v>4090</v>
      </c>
      <c r="K650" s="10"/>
      <c r="L650" s="11">
        <f t="shared" ref="L650:AB650" si="78">SUM(L632:L649)</f>
        <v>1294334.8199999998</v>
      </c>
      <c r="M650" s="11">
        <f t="shared" si="78"/>
        <v>257127.98000000004</v>
      </c>
      <c r="N650" s="11">
        <f t="shared" si="78"/>
        <v>64219.200000000012</v>
      </c>
      <c r="O650" s="11">
        <f t="shared" si="78"/>
        <v>1615682</v>
      </c>
      <c r="P650" s="11">
        <f t="shared" si="78"/>
        <v>33553.799999999996</v>
      </c>
      <c r="Q650" s="11">
        <f t="shared" si="78"/>
        <v>13862.339999999998</v>
      </c>
      <c r="R650" s="11">
        <f t="shared" si="78"/>
        <v>2447.8599999999997</v>
      </c>
      <c r="S650" s="11">
        <f t="shared" si="78"/>
        <v>49864</v>
      </c>
      <c r="T650" s="11">
        <f t="shared" si="78"/>
        <v>3480</v>
      </c>
      <c r="U650" s="11">
        <f t="shared" si="78"/>
        <v>0</v>
      </c>
      <c r="V650" s="11">
        <f t="shared" si="78"/>
        <v>0</v>
      </c>
      <c r="W650" s="11">
        <f t="shared" si="78"/>
        <v>0</v>
      </c>
      <c r="X650" s="11">
        <f t="shared" si="78"/>
        <v>0</v>
      </c>
      <c r="Y650" s="11">
        <f t="shared" si="78"/>
        <v>1327888.6200000001</v>
      </c>
      <c r="Z650" s="11">
        <f t="shared" si="78"/>
        <v>270990.31999999995</v>
      </c>
      <c r="AA650" s="11">
        <f t="shared" si="78"/>
        <v>66667.06</v>
      </c>
      <c r="AB650" s="11">
        <f t="shared" si="78"/>
        <v>1665546</v>
      </c>
    </row>
    <row r="651" spans="1:28" s="12" customFormat="1" x14ac:dyDescent="0.25">
      <c r="A651" s="10"/>
      <c r="B651" s="10"/>
      <c r="C651" s="10" t="s">
        <v>119</v>
      </c>
      <c r="D651" s="10"/>
      <c r="E651" s="10"/>
      <c r="F651" s="10"/>
      <c r="G651" s="10"/>
      <c r="H651" s="10"/>
      <c r="I651" s="10"/>
      <c r="J651" s="11">
        <f>J650+J631</f>
        <v>30202</v>
      </c>
      <c r="K651" s="11"/>
      <c r="L651" s="11">
        <f t="shared" ref="L651:AB651" si="79">L650+L631</f>
        <v>5007173.4800000004</v>
      </c>
      <c r="M651" s="11">
        <f t="shared" si="79"/>
        <v>649537.6</v>
      </c>
      <c r="N651" s="11">
        <f t="shared" si="79"/>
        <v>176554.91999999998</v>
      </c>
      <c r="O651" s="11">
        <f t="shared" si="79"/>
        <v>5833266</v>
      </c>
      <c r="P651" s="11">
        <f t="shared" si="79"/>
        <v>190246</v>
      </c>
      <c r="Q651" s="11">
        <f t="shared" si="79"/>
        <v>52668.74</v>
      </c>
      <c r="R651" s="11">
        <f t="shared" si="79"/>
        <v>14198.259999999998</v>
      </c>
      <c r="S651" s="11">
        <f t="shared" si="79"/>
        <v>257113</v>
      </c>
      <c r="T651" s="11">
        <f t="shared" si="79"/>
        <v>37260</v>
      </c>
      <c r="U651" s="11">
        <f t="shared" si="79"/>
        <v>0</v>
      </c>
      <c r="V651" s="11">
        <f t="shared" si="79"/>
        <v>0</v>
      </c>
      <c r="W651" s="11">
        <f t="shared" si="79"/>
        <v>0</v>
      </c>
      <c r="X651" s="11">
        <f t="shared" si="79"/>
        <v>0</v>
      </c>
      <c r="Y651" s="11">
        <f t="shared" si="79"/>
        <v>5197419.4800000004</v>
      </c>
      <c r="Z651" s="11">
        <f t="shared" si="79"/>
        <v>702206.34</v>
      </c>
      <c r="AA651" s="11">
        <f t="shared" si="79"/>
        <v>190753.18</v>
      </c>
      <c r="AB651" s="11">
        <f t="shared" si="79"/>
        <v>6090379</v>
      </c>
    </row>
    <row r="652" spans="1:28" ht="18" customHeight="1" x14ac:dyDescent="0.25"/>
    <row r="653" spans="1:28" ht="18" customHeight="1" x14ac:dyDescent="0.25">
      <c r="O653" s="34"/>
    </row>
    <row r="656" spans="1:28" ht="15.75" x14ac:dyDescent="0.25">
      <c r="E656" s="13" t="s">
        <v>120</v>
      </c>
      <c r="G656" s="14"/>
      <c r="H656" s="14"/>
      <c r="I656" s="14"/>
      <c r="J656" s="14"/>
      <c r="K656" s="14"/>
      <c r="L656" s="13" t="s">
        <v>122</v>
      </c>
      <c r="M656" s="13"/>
      <c r="O656" s="14"/>
      <c r="Q656" s="14"/>
      <c r="R656" s="13" t="s">
        <v>121</v>
      </c>
      <c r="T656" s="14"/>
      <c r="U656" s="14"/>
      <c r="W656" s="14"/>
      <c r="X656" s="14"/>
      <c r="Y656" s="13" t="s">
        <v>123</v>
      </c>
      <c r="Z656" s="14"/>
      <c r="AA656" s="14"/>
      <c r="AB656" s="14"/>
    </row>
    <row r="657" spans="1:31" ht="15.75" x14ac:dyDescent="0.25">
      <c r="E657" s="13" t="s">
        <v>124</v>
      </c>
      <c r="G657" s="14"/>
      <c r="H657" s="14"/>
      <c r="I657" s="14"/>
      <c r="J657" s="14"/>
      <c r="K657" s="14"/>
      <c r="L657" s="13" t="s">
        <v>124</v>
      </c>
      <c r="M657" s="13"/>
      <c r="O657" s="14"/>
      <c r="Q657" s="14"/>
      <c r="R657" s="13" t="s">
        <v>124</v>
      </c>
      <c r="T657" s="14"/>
      <c r="U657" s="14"/>
      <c r="W657" s="14"/>
      <c r="X657" s="14"/>
      <c r="Y657" s="13" t="s">
        <v>124</v>
      </c>
      <c r="Z657" s="14"/>
      <c r="AA657" s="14"/>
      <c r="AB657" s="14"/>
    </row>
    <row r="658" spans="1:31" ht="32.25" customHeight="1" x14ac:dyDescent="0.55000000000000004">
      <c r="A658" s="75" t="s">
        <v>0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1"/>
      <c r="AD658" s="1"/>
      <c r="AE658" s="1"/>
    </row>
    <row r="659" spans="1:31" ht="21.75" customHeight="1" x14ac:dyDescent="0.4">
      <c r="A659" s="76" t="s">
        <v>1723</v>
      </c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2"/>
      <c r="AD659" s="2"/>
      <c r="AE659" s="2"/>
    </row>
    <row r="660" spans="1:31" s="5" customFormat="1" ht="20.25" customHeight="1" x14ac:dyDescent="0.35">
      <c r="A660" s="3" t="s">
        <v>1</v>
      </c>
      <c r="B660" s="4"/>
      <c r="C660" s="3"/>
      <c r="D660" s="3"/>
      <c r="F660" s="3" t="s">
        <v>663</v>
      </c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s="7" customFormat="1" ht="90" x14ac:dyDescent="0.25">
      <c r="A661" s="6" t="s">
        <v>3</v>
      </c>
      <c r="B661" s="6" t="s">
        <v>4</v>
      </c>
      <c r="C661" s="6" t="s">
        <v>5</v>
      </c>
      <c r="D661" s="6" t="s">
        <v>6</v>
      </c>
      <c r="E661" s="6" t="s">
        <v>7</v>
      </c>
      <c r="F661" s="6" t="s">
        <v>8</v>
      </c>
      <c r="G661" s="6" t="s">
        <v>9</v>
      </c>
      <c r="H661" s="6" t="s">
        <v>10</v>
      </c>
      <c r="I661" s="6" t="s">
        <v>11</v>
      </c>
      <c r="J661" s="6" t="s">
        <v>12</v>
      </c>
      <c r="K661" s="6" t="s">
        <v>13</v>
      </c>
      <c r="L661" s="6" t="s">
        <v>14</v>
      </c>
      <c r="M661" s="6" t="s">
        <v>15</v>
      </c>
      <c r="N661" s="6" t="s">
        <v>16</v>
      </c>
      <c r="O661" s="6" t="s">
        <v>17</v>
      </c>
      <c r="P661" s="6" t="s">
        <v>18</v>
      </c>
      <c r="Q661" s="6" t="s">
        <v>19</v>
      </c>
      <c r="R661" s="6" t="s">
        <v>20</v>
      </c>
      <c r="S661" s="6" t="s">
        <v>21</v>
      </c>
      <c r="T661" s="6" t="s">
        <v>22</v>
      </c>
      <c r="U661" s="6" t="s">
        <v>23</v>
      </c>
      <c r="V661" s="6" t="s">
        <v>24</v>
      </c>
      <c r="W661" s="6" t="s">
        <v>25</v>
      </c>
      <c r="X661" s="6" t="s">
        <v>26</v>
      </c>
      <c r="Y661" s="6" t="s">
        <v>27</v>
      </c>
      <c r="Z661" s="6" t="s">
        <v>28</v>
      </c>
      <c r="AA661" s="6" t="s">
        <v>29</v>
      </c>
      <c r="AB661" s="6" t="s">
        <v>30</v>
      </c>
    </row>
    <row r="662" spans="1:31" s="15" customFormat="1" x14ac:dyDescent="0.25">
      <c r="A662" s="17">
        <v>1</v>
      </c>
      <c r="B662" s="17" t="s">
        <v>572</v>
      </c>
      <c r="C662" s="17" t="s">
        <v>571</v>
      </c>
      <c r="D662" s="17" t="s">
        <v>573</v>
      </c>
      <c r="E662" s="17" t="s">
        <v>574</v>
      </c>
      <c r="F662" s="17" t="s">
        <v>35</v>
      </c>
      <c r="G662" s="17" t="s">
        <v>41</v>
      </c>
      <c r="H662" s="17">
        <v>68331</v>
      </c>
      <c r="I662" s="17">
        <v>66590</v>
      </c>
      <c r="J662" s="17">
        <v>5223</v>
      </c>
      <c r="K662" s="17" t="s">
        <v>37</v>
      </c>
      <c r="L662" s="18">
        <v>534379.35</v>
      </c>
      <c r="M662" s="18">
        <v>26721.05</v>
      </c>
      <c r="N662" s="18">
        <v>47057.599999999999</v>
      </c>
      <c r="O662" s="18">
        <v>608158</v>
      </c>
      <c r="P662" s="18">
        <v>29735.26</v>
      </c>
      <c r="Q662" s="18">
        <v>5630.39</v>
      </c>
      <c r="R662" s="18">
        <v>2350.35</v>
      </c>
      <c r="S662" s="18">
        <v>37716</v>
      </c>
      <c r="T662" s="18">
        <v>0</v>
      </c>
      <c r="U662" s="18">
        <v>0</v>
      </c>
      <c r="V662" s="18">
        <v>0</v>
      </c>
      <c r="W662" s="18">
        <v>0</v>
      </c>
      <c r="X662" s="18"/>
      <c r="Y662" s="18">
        <v>564114.61</v>
      </c>
      <c r="Z662" s="18">
        <v>52687.99</v>
      </c>
      <c r="AA662" s="18">
        <v>29071.4</v>
      </c>
      <c r="AB662" s="18">
        <v>645874</v>
      </c>
    </row>
    <row r="663" spans="1:31" s="15" customFormat="1" x14ac:dyDescent="0.25">
      <c r="A663" s="17">
        <v>2</v>
      </c>
      <c r="B663" s="17" t="s">
        <v>570</v>
      </c>
      <c r="C663" s="17" t="s">
        <v>571</v>
      </c>
      <c r="D663" s="17" t="s">
        <v>576</v>
      </c>
      <c r="E663" s="17" t="s">
        <v>577</v>
      </c>
      <c r="F663" s="17" t="s">
        <v>35</v>
      </c>
      <c r="G663" s="17" t="s">
        <v>41</v>
      </c>
      <c r="H663" s="17">
        <v>77888</v>
      </c>
      <c r="I663" s="17">
        <v>77888</v>
      </c>
      <c r="J663" s="17">
        <v>0</v>
      </c>
      <c r="K663" s="17" t="s">
        <v>37</v>
      </c>
      <c r="L663" s="18">
        <v>76937.600000000006</v>
      </c>
      <c r="M663" s="18">
        <v>0</v>
      </c>
      <c r="N663" s="18">
        <v>18283.400000000001</v>
      </c>
      <c r="O663" s="18">
        <v>95221</v>
      </c>
      <c r="P663" s="18">
        <v>577.67999999999995</v>
      </c>
      <c r="Q663" s="18">
        <v>792.32</v>
      </c>
      <c r="R663" s="18">
        <v>0</v>
      </c>
      <c r="S663" s="18">
        <v>1370</v>
      </c>
      <c r="T663" s="18">
        <v>0</v>
      </c>
      <c r="U663" s="18">
        <v>0</v>
      </c>
      <c r="V663" s="18">
        <v>0</v>
      </c>
      <c r="W663" s="18">
        <v>0</v>
      </c>
      <c r="X663" s="18"/>
      <c r="Y663" s="18">
        <v>77515.28</v>
      </c>
      <c r="Z663" s="18">
        <v>19075.72</v>
      </c>
      <c r="AA663" s="18">
        <v>0</v>
      </c>
      <c r="AB663" s="18">
        <v>96591</v>
      </c>
    </row>
    <row r="664" spans="1:31" s="15" customFormat="1" x14ac:dyDescent="0.25">
      <c r="A664" s="17">
        <v>3</v>
      </c>
      <c r="B664" s="17" t="s">
        <v>575</v>
      </c>
      <c r="C664" s="17" t="s">
        <v>571</v>
      </c>
      <c r="D664" s="17" t="s">
        <v>578</v>
      </c>
      <c r="E664" s="17" t="s">
        <v>579</v>
      </c>
      <c r="F664" s="17" t="s">
        <v>35</v>
      </c>
      <c r="G664" s="17" t="s">
        <v>41</v>
      </c>
      <c r="H664" s="17">
        <v>54008</v>
      </c>
      <c r="I664" s="17">
        <v>53294</v>
      </c>
      <c r="J664" s="17">
        <v>2142</v>
      </c>
      <c r="K664" s="17" t="s">
        <v>37</v>
      </c>
      <c r="L664" s="18">
        <v>418429.86</v>
      </c>
      <c r="M664" s="18">
        <v>10484.469999999999</v>
      </c>
      <c r="N664" s="18">
        <v>50159.67</v>
      </c>
      <c r="O664" s="18">
        <v>479074</v>
      </c>
      <c r="P664" s="18">
        <v>12422.54</v>
      </c>
      <c r="Q664" s="18">
        <v>4387.5600000000004</v>
      </c>
      <c r="R664" s="18">
        <v>963.9</v>
      </c>
      <c r="S664" s="18">
        <v>17774</v>
      </c>
      <c r="T664" s="18">
        <v>0</v>
      </c>
      <c r="U664" s="18">
        <v>0</v>
      </c>
      <c r="V664" s="18">
        <v>0</v>
      </c>
      <c r="W664" s="18">
        <v>0</v>
      </c>
      <c r="X664" s="18"/>
      <c r="Y664" s="18">
        <v>430852.4</v>
      </c>
      <c r="Z664" s="18">
        <v>54547.23</v>
      </c>
      <c r="AA664" s="18">
        <v>11448.37</v>
      </c>
      <c r="AB664" s="18">
        <v>496848</v>
      </c>
    </row>
    <row r="665" spans="1:31" s="15" customFormat="1" x14ac:dyDescent="0.25">
      <c r="A665" s="17">
        <v>4</v>
      </c>
      <c r="B665" s="17" t="s">
        <v>580</v>
      </c>
      <c r="C665" s="17" t="s">
        <v>571</v>
      </c>
      <c r="D665" s="17" t="s">
        <v>581</v>
      </c>
      <c r="E665" s="17" t="s">
        <v>582</v>
      </c>
      <c r="F665" s="17" t="s">
        <v>35</v>
      </c>
      <c r="G665" s="17" t="s">
        <v>41</v>
      </c>
      <c r="H665" s="17">
        <v>59720</v>
      </c>
      <c r="I665" s="17">
        <v>59720</v>
      </c>
      <c r="J665" s="17">
        <v>0</v>
      </c>
      <c r="K665" s="17" t="s">
        <v>37</v>
      </c>
      <c r="L665" s="18">
        <v>44379.71</v>
      </c>
      <c r="M665" s="18">
        <v>1686.66</v>
      </c>
      <c r="N665" s="18">
        <v>14106.63</v>
      </c>
      <c r="O665" s="18">
        <v>60173</v>
      </c>
      <c r="P665" s="18">
        <v>549.54999999999995</v>
      </c>
      <c r="Q665" s="18">
        <v>473.45</v>
      </c>
      <c r="R665" s="18">
        <v>0</v>
      </c>
      <c r="S665" s="18">
        <v>1023</v>
      </c>
      <c r="T665" s="18">
        <v>0</v>
      </c>
      <c r="U665" s="18">
        <v>0</v>
      </c>
      <c r="V665" s="18">
        <v>0</v>
      </c>
      <c r="W665" s="18">
        <v>0</v>
      </c>
      <c r="X665" s="18"/>
      <c r="Y665" s="18">
        <v>44929.26</v>
      </c>
      <c r="Z665" s="18">
        <v>14580.08</v>
      </c>
      <c r="AA665" s="18">
        <v>1686.66</v>
      </c>
      <c r="AB665" s="18">
        <v>61196</v>
      </c>
    </row>
    <row r="666" spans="1:31" s="15" customFormat="1" x14ac:dyDescent="0.25">
      <c r="A666" s="17">
        <v>5</v>
      </c>
      <c r="B666" s="17" t="s">
        <v>580</v>
      </c>
      <c r="C666" s="17" t="s">
        <v>571</v>
      </c>
      <c r="D666" s="17" t="s">
        <v>583</v>
      </c>
      <c r="E666" s="17" t="s">
        <v>584</v>
      </c>
      <c r="F666" s="17" t="s">
        <v>35</v>
      </c>
      <c r="G666" s="17" t="s">
        <v>45</v>
      </c>
      <c r="H666" s="17">
        <v>70750</v>
      </c>
      <c r="I666" s="17">
        <v>70750</v>
      </c>
      <c r="J666" s="17">
        <v>0</v>
      </c>
      <c r="K666" s="17" t="s">
        <v>37</v>
      </c>
      <c r="L666" s="18">
        <v>36325.11</v>
      </c>
      <c r="M666" s="18">
        <v>0</v>
      </c>
      <c r="N666" s="18">
        <v>8952.89</v>
      </c>
      <c r="O666" s="18">
        <v>45278</v>
      </c>
      <c r="P666" s="18">
        <v>852.62</v>
      </c>
      <c r="Q666" s="18">
        <v>371.38</v>
      </c>
      <c r="R666" s="18">
        <v>0</v>
      </c>
      <c r="S666" s="18">
        <v>1224</v>
      </c>
      <c r="T666" s="18">
        <v>0</v>
      </c>
      <c r="U666" s="18">
        <v>0</v>
      </c>
      <c r="V666" s="18">
        <v>0</v>
      </c>
      <c r="W666" s="18">
        <v>0</v>
      </c>
      <c r="X666" s="18"/>
      <c r="Y666" s="18">
        <v>37177.730000000003</v>
      </c>
      <c r="Z666" s="18">
        <v>9324.27</v>
      </c>
      <c r="AA666" s="18">
        <v>0</v>
      </c>
      <c r="AB666" s="18">
        <v>46502</v>
      </c>
    </row>
    <row r="667" spans="1:31" s="15" customFormat="1" x14ac:dyDescent="0.25">
      <c r="A667" s="17">
        <v>6</v>
      </c>
      <c r="B667" s="17" t="s">
        <v>585</v>
      </c>
      <c r="C667" s="17" t="s">
        <v>571</v>
      </c>
      <c r="D667" s="17" t="s">
        <v>586</v>
      </c>
      <c r="E667" s="17" t="s">
        <v>587</v>
      </c>
      <c r="F667" s="17" t="s">
        <v>35</v>
      </c>
      <c r="G667" s="17" t="s">
        <v>41</v>
      </c>
      <c r="H667" s="17">
        <v>55272</v>
      </c>
      <c r="I667" s="17">
        <v>53090</v>
      </c>
      <c r="J667" s="17">
        <v>2182</v>
      </c>
      <c r="K667" s="17" t="s">
        <v>37</v>
      </c>
      <c r="L667" s="18">
        <v>87675.43</v>
      </c>
      <c r="M667" s="18">
        <v>5943.6</v>
      </c>
      <c r="N667" s="18">
        <v>4231.97</v>
      </c>
      <c r="O667" s="18">
        <v>97851</v>
      </c>
      <c r="P667" s="18">
        <v>12643.99</v>
      </c>
      <c r="Q667" s="18">
        <v>897.11</v>
      </c>
      <c r="R667" s="18">
        <v>981.9</v>
      </c>
      <c r="S667" s="18">
        <v>14523</v>
      </c>
      <c r="T667" s="18">
        <v>3010</v>
      </c>
      <c r="U667" s="18">
        <v>0</v>
      </c>
      <c r="V667" s="18">
        <v>0</v>
      </c>
      <c r="W667" s="18">
        <v>0</v>
      </c>
      <c r="X667" s="18"/>
      <c r="Y667" s="18">
        <v>100319.42</v>
      </c>
      <c r="Z667" s="18">
        <v>5129.08</v>
      </c>
      <c r="AA667" s="18">
        <v>6925.5</v>
      </c>
      <c r="AB667" s="18">
        <v>112374</v>
      </c>
    </row>
    <row r="668" spans="1:31" s="15" customFormat="1" x14ac:dyDescent="0.25">
      <c r="A668" s="17">
        <v>7</v>
      </c>
      <c r="B668" s="17" t="s">
        <v>317</v>
      </c>
      <c r="C668" s="17" t="s">
        <v>571</v>
      </c>
      <c r="D668" s="17" t="s">
        <v>588</v>
      </c>
      <c r="E668" s="17" t="s">
        <v>589</v>
      </c>
      <c r="F668" s="17" t="s">
        <v>35</v>
      </c>
      <c r="G668" s="17" t="s">
        <v>590</v>
      </c>
      <c r="H668" s="17">
        <v>31609</v>
      </c>
      <c r="I668" s="17">
        <v>30678</v>
      </c>
      <c r="J668" s="17">
        <v>931</v>
      </c>
      <c r="K668" s="17" t="s">
        <v>37</v>
      </c>
      <c r="L668" s="18">
        <v>269123.20000000001</v>
      </c>
      <c r="M668" s="18">
        <v>7901.18</v>
      </c>
      <c r="N668" s="18">
        <v>31333.62</v>
      </c>
      <c r="O668" s="18">
        <v>308358</v>
      </c>
      <c r="P668" s="18">
        <v>5588.75</v>
      </c>
      <c r="Q668" s="18">
        <v>2830.3</v>
      </c>
      <c r="R668" s="18">
        <v>418.95</v>
      </c>
      <c r="S668" s="18">
        <v>8838</v>
      </c>
      <c r="T668" s="18">
        <v>0</v>
      </c>
      <c r="U668" s="18">
        <v>0</v>
      </c>
      <c r="V668" s="18">
        <v>0</v>
      </c>
      <c r="W668" s="18">
        <v>0</v>
      </c>
      <c r="X668" s="18"/>
      <c r="Y668" s="18">
        <v>274711.95</v>
      </c>
      <c r="Z668" s="18">
        <v>34163.919999999998</v>
      </c>
      <c r="AA668" s="18">
        <v>8320.1299999999992</v>
      </c>
      <c r="AB668" s="18">
        <v>317196</v>
      </c>
    </row>
    <row r="669" spans="1:31" s="15" customFormat="1" x14ac:dyDescent="0.25">
      <c r="A669" s="17">
        <v>8</v>
      </c>
      <c r="B669" s="17" t="s">
        <v>570</v>
      </c>
      <c r="C669" s="17" t="s">
        <v>571</v>
      </c>
      <c r="D669" s="17" t="s">
        <v>591</v>
      </c>
      <c r="E669" s="17" t="s">
        <v>592</v>
      </c>
      <c r="F669" s="17" t="s">
        <v>35</v>
      </c>
      <c r="G669" s="17" t="s">
        <v>41</v>
      </c>
      <c r="H669" s="17">
        <v>69460</v>
      </c>
      <c r="I669" s="17">
        <v>68869</v>
      </c>
      <c r="J669" s="17">
        <v>1773</v>
      </c>
      <c r="K669" s="17" t="s">
        <v>37</v>
      </c>
      <c r="L669" s="18">
        <v>418006.51</v>
      </c>
      <c r="M669" s="18">
        <v>2629.8</v>
      </c>
      <c r="N669" s="18">
        <v>15344.69</v>
      </c>
      <c r="O669" s="18">
        <v>435981</v>
      </c>
      <c r="P669" s="18">
        <v>10685.08</v>
      </c>
      <c r="Q669" s="18">
        <v>4273.07</v>
      </c>
      <c r="R669" s="18">
        <v>797.85</v>
      </c>
      <c r="S669" s="18">
        <v>15756</v>
      </c>
      <c r="T669" s="18">
        <v>0</v>
      </c>
      <c r="U669" s="18">
        <v>0</v>
      </c>
      <c r="V669" s="18">
        <v>0</v>
      </c>
      <c r="W669" s="18">
        <v>0</v>
      </c>
      <c r="X669" s="18"/>
      <c r="Y669" s="18">
        <v>428691.59</v>
      </c>
      <c r="Z669" s="18">
        <v>19617.759999999998</v>
      </c>
      <c r="AA669" s="18">
        <v>3427.65</v>
      </c>
      <c r="AB669" s="18">
        <v>451737</v>
      </c>
    </row>
    <row r="670" spans="1:31" s="15" customFormat="1" x14ac:dyDescent="0.25">
      <c r="A670" s="17">
        <v>9</v>
      </c>
      <c r="B670" s="17" t="s">
        <v>580</v>
      </c>
      <c r="C670" s="17" t="s">
        <v>571</v>
      </c>
      <c r="D670" s="17" t="s">
        <v>593</v>
      </c>
      <c r="E670" s="17" t="s">
        <v>594</v>
      </c>
      <c r="F670" s="17" t="s">
        <v>35</v>
      </c>
      <c r="G670" s="17" t="s">
        <v>590</v>
      </c>
      <c r="H670" s="17">
        <v>13973</v>
      </c>
      <c r="I670" s="17">
        <v>9475</v>
      </c>
      <c r="J670" s="17">
        <v>4498</v>
      </c>
      <c r="K670" s="17" t="s">
        <v>37</v>
      </c>
      <c r="L670" s="18">
        <v>425478.24</v>
      </c>
      <c r="M670" s="18">
        <v>18204.09</v>
      </c>
      <c r="N670" s="18">
        <v>42397.67</v>
      </c>
      <c r="O670" s="18">
        <v>486080</v>
      </c>
      <c r="P670" s="18">
        <v>25423.599999999999</v>
      </c>
      <c r="Q670" s="18">
        <v>4457.3</v>
      </c>
      <c r="R670" s="18">
        <v>2024.1</v>
      </c>
      <c r="S670" s="18">
        <v>31905</v>
      </c>
      <c r="T670" s="18">
        <v>6980</v>
      </c>
      <c r="U670" s="18">
        <v>0</v>
      </c>
      <c r="V670" s="18">
        <v>0</v>
      </c>
      <c r="W670" s="18">
        <v>0</v>
      </c>
      <c r="X670" s="18"/>
      <c r="Y670" s="18">
        <v>450901.84</v>
      </c>
      <c r="Z670" s="18">
        <v>46854.97</v>
      </c>
      <c r="AA670" s="18">
        <v>20228.189999999999</v>
      </c>
      <c r="AB670" s="18">
        <v>517985</v>
      </c>
    </row>
    <row r="671" spans="1:31" s="15" customFormat="1" x14ac:dyDescent="0.25">
      <c r="A671" s="17">
        <v>10</v>
      </c>
      <c r="B671" s="17" t="s">
        <v>585</v>
      </c>
      <c r="C671" s="17" t="s">
        <v>571</v>
      </c>
      <c r="D671" s="17" t="s">
        <v>595</v>
      </c>
      <c r="E671" s="17" t="s">
        <v>596</v>
      </c>
      <c r="F671" s="17" t="s">
        <v>35</v>
      </c>
      <c r="G671" s="17" t="s">
        <v>45</v>
      </c>
      <c r="H671" s="17">
        <v>70315</v>
      </c>
      <c r="I671" s="17">
        <v>69938</v>
      </c>
      <c r="J671" s="17">
        <v>754</v>
      </c>
      <c r="K671" s="17" t="s">
        <v>37</v>
      </c>
      <c r="L671" s="18">
        <v>213723.29</v>
      </c>
      <c r="M671" s="18">
        <v>1520.01</v>
      </c>
      <c r="N671" s="18">
        <v>28739.7</v>
      </c>
      <c r="O671" s="18">
        <v>243983</v>
      </c>
      <c r="P671" s="18">
        <v>5022.38</v>
      </c>
      <c r="Q671" s="18">
        <v>2209.3200000000002</v>
      </c>
      <c r="R671" s="18">
        <v>339.3</v>
      </c>
      <c r="S671" s="18">
        <v>7571</v>
      </c>
      <c r="T671" s="18">
        <v>0</v>
      </c>
      <c r="U671" s="18">
        <v>0</v>
      </c>
      <c r="V671" s="18">
        <v>0</v>
      </c>
      <c r="W671" s="18">
        <v>0</v>
      </c>
      <c r="X671" s="18"/>
      <c r="Y671" s="18">
        <v>218745.67</v>
      </c>
      <c r="Z671" s="18">
        <v>30949.02</v>
      </c>
      <c r="AA671" s="18">
        <v>1859.31</v>
      </c>
      <c r="AB671" s="18">
        <v>251554</v>
      </c>
    </row>
    <row r="672" spans="1:31" s="15" customFormat="1" x14ac:dyDescent="0.25">
      <c r="A672" s="17">
        <v>11</v>
      </c>
      <c r="B672" s="17" t="s">
        <v>585</v>
      </c>
      <c r="C672" s="17" t="s">
        <v>571</v>
      </c>
      <c r="D672" s="17" t="s">
        <v>597</v>
      </c>
      <c r="E672" s="17" t="s">
        <v>598</v>
      </c>
      <c r="F672" s="17" t="s">
        <v>35</v>
      </c>
      <c r="G672" s="17" t="s">
        <v>215</v>
      </c>
      <c r="H672" s="17">
        <v>2390</v>
      </c>
      <c r="I672" s="17">
        <v>2256</v>
      </c>
      <c r="J672" s="17">
        <v>134</v>
      </c>
      <c r="K672" s="17" t="s">
        <v>37</v>
      </c>
      <c r="L672" s="18">
        <v>67360.639999999999</v>
      </c>
      <c r="M672" s="18">
        <v>2459.02</v>
      </c>
      <c r="N672" s="18">
        <v>18832.34</v>
      </c>
      <c r="O672" s="18">
        <v>88652</v>
      </c>
      <c r="P672" s="18">
        <v>1318.61</v>
      </c>
      <c r="Q672" s="18">
        <v>713.09</v>
      </c>
      <c r="R672" s="18">
        <v>60.3</v>
      </c>
      <c r="S672" s="18">
        <v>2092</v>
      </c>
      <c r="T672" s="18">
        <v>0</v>
      </c>
      <c r="U672" s="18">
        <v>0</v>
      </c>
      <c r="V672" s="18">
        <v>0</v>
      </c>
      <c r="W672" s="18">
        <v>0</v>
      </c>
      <c r="X672" s="18"/>
      <c r="Y672" s="18">
        <v>68679.25</v>
      </c>
      <c r="Z672" s="18">
        <v>19545.43</v>
      </c>
      <c r="AA672" s="18">
        <v>2519.3200000000002</v>
      </c>
      <c r="AB672" s="18">
        <v>90744</v>
      </c>
    </row>
    <row r="673" spans="1:28" s="15" customFormat="1" x14ac:dyDescent="0.25">
      <c r="A673" s="17">
        <v>12</v>
      </c>
      <c r="B673" s="17" t="s">
        <v>570</v>
      </c>
      <c r="C673" s="17" t="s">
        <v>571</v>
      </c>
      <c r="D673" s="17" t="s">
        <v>599</v>
      </c>
      <c r="E673" s="17" t="s">
        <v>600</v>
      </c>
      <c r="F673" s="17" t="s">
        <v>35</v>
      </c>
      <c r="G673" s="17" t="s">
        <v>218</v>
      </c>
      <c r="H673" s="17">
        <v>24394</v>
      </c>
      <c r="I673" s="17">
        <v>23890</v>
      </c>
      <c r="J673" s="17">
        <v>1512</v>
      </c>
      <c r="K673" s="17" t="s">
        <v>37</v>
      </c>
      <c r="L673" s="18">
        <v>310661.87</v>
      </c>
      <c r="M673" s="18">
        <v>11835.7</v>
      </c>
      <c r="N673" s="18">
        <v>32628.43</v>
      </c>
      <c r="O673" s="18">
        <v>355126</v>
      </c>
      <c r="P673" s="18">
        <v>8939.09</v>
      </c>
      <c r="Q673" s="18">
        <v>3270.51</v>
      </c>
      <c r="R673" s="18">
        <v>680.4</v>
      </c>
      <c r="S673" s="18">
        <v>12890</v>
      </c>
      <c r="T673" s="18">
        <v>710</v>
      </c>
      <c r="U673" s="18">
        <v>0</v>
      </c>
      <c r="V673" s="18">
        <v>0</v>
      </c>
      <c r="W673" s="18">
        <v>0</v>
      </c>
      <c r="X673" s="18"/>
      <c r="Y673" s="18">
        <v>319600.96000000002</v>
      </c>
      <c r="Z673" s="18">
        <v>35898.94</v>
      </c>
      <c r="AA673" s="18">
        <v>12516.1</v>
      </c>
      <c r="AB673" s="18">
        <v>368016</v>
      </c>
    </row>
    <row r="674" spans="1:28" s="15" customFormat="1" x14ac:dyDescent="0.25">
      <c r="A674" s="17">
        <v>13</v>
      </c>
      <c r="B674" s="17" t="s">
        <v>570</v>
      </c>
      <c r="C674" s="17" t="s">
        <v>571</v>
      </c>
      <c r="D674" s="17" t="s">
        <v>601</v>
      </c>
      <c r="E674" s="17" t="s">
        <v>602</v>
      </c>
      <c r="F674" s="17" t="s">
        <v>35</v>
      </c>
      <c r="G674" s="17" t="s">
        <v>114</v>
      </c>
      <c r="H674" s="17">
        <v>770</v>
      </c>
      <c r="I674" s="17">
        <v>766</v>
      </c>
      <c r="J674" s="17">
        <v>4</v>
      </c>
      <c r="K674" s="17" t="s">
        <v>37</v>
      </c>
      <c r="L674" s="18">
        <v>13080.12</v>
      </c>
      <c r="M674" s="18">
        <v>92.06</v>
      </c>
      <c r="N674" s="18">
        <v>1375.82</v>
      </c>
      <c r="O674" s="18">
        <v>14548</v>
      </c>
      <c r="P674" s="18">
        <v>682.39</v>
      </c>
      <c r="Q674" s="18">
        <v>132.81</v>
      </c>
      <c r="R674" s="18">
        <v>1.8</v>
      </c>
      <c r="S674" s="18">
        <v>817</v>
      </c>
      <c r="T674" s="18">
        <v>0</v>
      </c>
      <c r="U674" s="18">
        <v>0</v>
      </c>
      <c r="V674" s="18">
        <v>0</v>
      </c>
      <c r="W674" s="18">
        <v>0</v>
      </c>
      <c r="X674" s="18"/>
      <c r="Y674" s="18">
        <v>13762.51</v>
      </c>
      <c r="Z674" s="18">
        <v>1508.63</v>
      </c>
      <c r="AA674" s="18">
        <v>93.86</v>
      </c>
      <c r="AB674" s="18">
        <v>15365</v>
      </c>
    </row>
    <row r="675" spans="1:28" s="15" customFormat="1" x14ac:dyDescent="0.25">
      <c r="A675" s="17">
        <v>14</v>
      </c>
      <c r="B675" s="17" t="s">
        <v>585</v>
      </c>
      <c r="C675" s="17" t="s">
        <v>571</v>
      </c>
      <c r="D675" s="17" t="s">
        <v>603</v>
      </c>
      <c r="E675" s="17" t="s">
        <v>604</v>
      </c>
      <c r="F675" s="17" t="s">
        <v>35</v>
      </c>
      <c r="G675" s="17" t="s">
        <v>264</v>
      </c>
      <c r="H675" s="17">
        <v>90710</v>
      </c>
      <c r="I675" s="17">
        <v>88536</v>
      </c>
      <c r="J675" s="17">
        <v>2174</v>
      </c>
      <c r="K675" s="17" t="s">
        <v>37</v>
      </c>
      <c r="L675" s="18">
        <v>364117.23</v>
      </c>
      <c r="M675" s="18">
        <v>13831.88</v>
      </c>
      <c r="N675" s="18">
        <v>38176.89</v>
      </c>
      <c r="O675" s="18">
        <v>416126</v>
      </c>
      <c r="P675" s="18">
        <v>12846.75</v>
      </c>
      <c r="Q675" s="18">
        <v>3835.95</v>
      </c>
      <c r="R675" s="18">
        <v>978.3</v>
      </c>
      <c r="S675" s="18">
        <v>17661</v>
      </c>
      <c r="T675" s="18">
        <v>1780</v>
      </c>
      <c r="U675" s="18">
        <v>0</v>
      </c>
      <c r="V675" s="18">
        <v>0</v>
      </c>
      <c r="W675" s="18">
        <v>0</v>
      </c>
      <c r="X675" s="18"/>
      <c r="Y675" s="18">
        <v>376963.98</v>
      </c>
      <c r="Z675" s="18">
        <v>42012.84</v>
      </c>
      <c r="AA675" s="18">
        <v>14810.18</v>
      </c>
      <c r="AB675" s="18">
        <v>433787</v>
      </c>
    </row>
    <row r="676" spans="1:28" s="15" customFormat="1" x14ac:dyDescent="0.25">
      <c r="A676" s="17">
        <v>15</v>
      </c>
      <c r="B676" s="17" t="s">
        <v>605</v>
      </c>
      <c r="C676" s="17" t="s">
        <v>571</v>
      </c>
      <c r="D676" s="17" t="s">
        <v>606</v>
      </c>
      <c r="E676" s="17" t="s">
        <v>607</v>
      </c>
      <c r="F676" s="17" t="s">
        <v>35</v>
      </c>
      <c r="G676" s="17" t="s">
        <v>264</v>
      </c>
      <c r="H676" s="17">
        <v>28637</v>
      </c>
      <c r="I676" s="17">
        <v>27758</v>
      </c>
      <c r="J676" s="17">
        <v>879</v>
      </c>
      <c r="K676" s="17" t="s">
        <v>37</v>
      </c>
      <c r="L676" s="18">
        <v>168266.49</v>
      </c>
      <c r="M676" s="18">
        <v>4578.78</v>
      </c>
      <c r="N676" s="18">
        <v>27866.73</v>
      </c>
      <c r="O676" s="18">
        <v>200712</v>
      </c>
      <c r="P676" s="18">
        <v>5685.83</v>
      </c>
      <c r="Q676" s="18">
        <v>1761.62</v>
      </c>
      <c r="R676" s="18">
        <v>395.55</v>
      </c>
      <c r="S676" s="18">
        <v>7843</v>
      </c>
      <c r="T676" s="18">
        <v>2690</v>
      </c>
      <c r="U676" s="18">
        <v>0</v>
      </c>
      <c r="V676" s="18">
        <v>0</v>
      </c>
      <c r="W676" s="18">
        <v>0</v>
      </c>
      <c r="X676" s="18"/>
      <c r="Y676" s="18">
        <v>173952.32</v>
      </c>
      <c r="Z676" s="18">
        <v>29628.35</v>
      </c>
      <c r="AA676" s="18">
        <v>4974.33</v>
      </c>
      <c r="AB676" s="18">
        <v>208555</v>
      </c>
    </row>
    <row r="677" spans="1:28" s="15" customFormat="1" x14ac:dyDescent="0.25">
      <c r="A677" s="17">
        <v>16</v>
      </c>
      <c r="B677" s="17" t="s">
        <v>570</v>
      </c>
      <c r="C677" s="17" t="s">
        <v>571</v>
      </c>
      <c r="D677" s="17" t="s">
        <v>608</v>
      </c>
      <c r="E677" s="17" t="s">
        <v>609</v>
      </c>
      <c r="F677" s="17" t="s">
        <v>35</v>
      </c>
      <c r="G677" s="17" t="s">
        <v>610</v>
      </c>
      <c r="H677" s="17">
        <v>500</v>
      </c>
      <c r="I677" s="17">
        <v>500</v>
      </c>
      <c r="J677" s="17">
        <v>0</v>
      </c>
      <c r="K677" s="17" t="s">
        <v>37</v>
      </c>
      <c r="L677" s="18">
        <v>37672.22</v>
      </c>
      <c r="M677" s="18">
        <v>198.94</v>
      </c>
      <c r="N677" s="18">
        <v>9567.84</v>
      </c>
      <c r="O677" s="18">
        <v>47439</v>
      </c>
      <c r="P677" s="18">
        <v>852.64</v>
      </c>
      <c r="Q677" s="18">
        <v>387.36</v>
      </c>
      <c r="R677" s="18">
        <v>0</v>
      </c>
      <c r="S677" s="18">
        <v>1240</v>
      </c>
      <c r="T677" s="18">
        <v>120</v>
      </c>
      <c r="U677" s="18">
        <v>0</v>
      </c>
      <c r="V677" s="18">
        <v>0</v>
      </c>
      <c r="W677" s="18">
        <v>0</v>
      </c>
      <c r="X677" s="18"/>
      <c r="Y677" s="18">
        <v>38524.86</v>
      </c>
      <c r="Z677" s="18">
        <v>9955.2000000000007</v>
      </c>
      <c r="AA677" s="18">
        <v>198.94</v>
      </c>
      <c r="AB677" s="18">
        <v>48679</v>
      </c>
    </row>
    <row r="678" spans="1:28" s="15" customFormat="1" x14ac:dyDescent="0.25">
      <c r="A678" s="17">
        <v>17</v>
      </c>
      <c r="B678" s="17" t="s">
        <v>613</v>
      </c>
      <c r="C678" s="17" t="s">
        <v>571</v>
      </c>
      <c r="D678" s="17" t="s">
        <v>614</v>
      </c>
      <c r="E678" s="17" t="s">
        <v>615</v>
      </c>
      <c r="F678" s="17" t="s">
        <v>35</v>
      </c>
      <c r="G678" s="17" t="s">
        <v>616</v>
      </c>
      <c r="H678" s="17">
        <v>239</v>
      </c>
      <c r="I678" s="17">
        <v>239</v>
      </c>
      <c r="J678" s="17">
        <v>0</v>
      </c>
      <c r="K678" s="17" t="s">
        <v>37</v>
      </c>
      <c r="L678" s="18">
        <v>11643.56</v>
      </c>
      <c r="M678" s="18">
        <v>100.72</v>
      </c>
      <c r="N678" s="18">
        <v>1528.72</v>
      </c>
      <c r="O678" s="18">
        <v>13273</v>
      </c>
      <c r="P678" s="18">
        <v>439.7</v>
      </c>
      <c r="Q678" s="18">
        <v>119.3</v>
      </c>
      <c r="R678" s="18">
        <v>0</v>
      </c>
      <c r="S678" s="18">
        <v>559</v>
      </c>
      <c r="T678" s="18">
        <v>0</v>
      </c>
      <c r="U678" s="18">
        <v>0</v>
      </c>
      <c r="V678" s="18">
        <v>0</v>
      </c>
      <c r="W678" s="18">
        <v>0</v>
      </c>
      <c r="X678" s="18"/>
      <c r="Y678" s="18">
        <v>12083.26</v>
      </c>
      <c r="Z678" s="18">
        <v>1648.02</v>
      </c>
      <c r="AA678" s="18">
        <v>100.72</v>
      </c>
      <c r="AB678" s="18">
        <v>13832</v>
      </c>
    </row>
    <row r="679" spans="1:28" s="15" customFormat="1" x14ac:dyDescent="0.25">
      <c r="A679" s="17">
        <v>18</v>
      </c>
      <c r="B679" s="17" t="s">
        <v>617</v>
      </c>
      <c r="C679" s="17" t="s">
        <v>571</v>
      </c>
      <c r="D679" s="17" t="s">
        <v>618</v>
      </c>
      <c r="E679" s="17" t="s">
        <v>619</v>
      </c>
      <c r="F679" s="17" t="s">
        <v>35</v>
      </c>
      <c r="G679" s="17" t="s">
        <v>616</v>
      </c>
      <c r="H679" s="17">
        <v>45603</v>
      </c>
      <c r="I679" s="17">
        <v>43214</v>
      </c>
      <c r="J679" s="17">
        <v>2389</v>
      </c>
      <c r="K679" s="17" t="s">
        <v>37</v>
      </c>
      <c r="L679" s="18">
        <v>372270.43</v>
      </c>
      <c r="M679" s="18">
        <v>15898.16</v>
      </c>
      <c r="N679" s="18">
        <v>40631.410000000003</v>
      </c>
      <c r="O679" s="18">
        <v>428800</v>
      </c>
      <c r="P679" s="18">
        <v>14036.48</v>
      </c>
      <c r="Q679" s="18">
        <v>3938.47</v>
      </c>
      <c r="R679" s="18">
        <v>1075.05</v>
      </c>
      <c r="S679" s="18">
        <v>19050</v>
      </c>
      <c r="T679" s="18">
        <v>18490</v>
      </c>
      <c r="U679" s="18">
        <v>0</v>
      </c>
      <c r="V679" s="18">
        <v>0</v>
      </c>
      <c r="W679" s="18">
        <v>0</v>
      </c>
      <c r="X679" s="18"/>
      <c r="Y679" s="18">
        <v>386306.91</v>
      </c>
      <c r="Z679" s="18">
        <v>44569.88</v>
      </c>
      <c r="AA679" s="18">
        <v>16973.21</v>
      </c>
      <c r="AB679" s="18">
        <v>447850</v>
      </c>
    </row>
    <row r="680" spans="1:28" s="22" customFormat="1" x14ac:dyDescent="0.25">
      <c r="A680" s="19"/>
      <c r="B680" s="19"/>
      <c r="C680" s="10" t="s">
        <v>71</v>
      </c>
      <c r="D680" s="19"/>
      <c r="E680" s="19"/>
      <c r="F680" s="19"/>
      <c r="G680" s="19"/>
      <c r="H680" s="19"/>
      <c r="I680" s="19"/>
      <c r="J680" s="19">
        <f>SUM(J662:J679)</f>
        <v>24595</v>
      </c>
      <c r="K680" s="19"/>
      <c r="L680" s="20">
        <f t="shared" ref="L680:AB680" si="80">SUM(L662:L679)</f>
        <v>3869530.8600000008</v>
      </c>
      <c r="M680" s="20">
        <f t="shared" si="80"/>
        <v>124086.12000000001</v>
      </c>
      <c r="N680" s="20">
        <f t="shared" si="80"/>
        <v>431216.02</v>
      </c>
      <c r="O680" s="20">
        <f t="shared" si="80"/>
        <v>4424833</v>
      </c>
      <c r="P680" s="20">
        <f t="shared" si="80"/>
        <v>148302.94000000003</v>
      </c>
      <c r="Q680" s="20">
        <f t="shared" si="80"/>
        <v>40481.310000000012</v>
      </c>
      <c r="R680" s="20">
        <f t="shared" si="80"/>
        <v>11067.749999999996</v>
      </c>
      <c r="S680" s="20">
        <f t="shared" si="80"/>
        <v>199852</v>
      </c>
      <c r="T680" s="20">
        <f t="shared" si="80"/>
        <v>33780</v>
      </c>
      <c r="U680" s="20">
        <f t="shared" si="80"/>
        <v>0</v>
      </c>
      <c r="V680" s="20">
        <f t="shared" si="80"/>
        <v>0</v>
      </c>
      <c r="W680" s="20">
        <f t="shared" si="80"/>
        <v>0</v>
      </c>
      <c r="X680" s="20">
        <f t="shared" si="80"/>
        <v>0</v>
      </c>
      <c r="Y680" s="20">
        <f t="shared" si="80"/>
        <v>4017833.7999999993</v>
      </c>
      <c r="Z680" s="20">
        <f t="shared" si="80"/>
        <v>471697.33</v>
      </c>
      <c r="AA680" s="20">
        <f t="shared" si="80"/>
        <v>135153.87000000002</v>
      </c>
      <c r="AB680" s="20">
        <f t="shared" si="80"/>
        <v>4624685</v>
      </c>
    </row>
    <row r="681" spans="1:28" s="15" customFormat="1" x14ac:dyDescent="0.25">
      <c r="A681" s="17">
        <v>1</v>
      </c>
      <c r="B681" s="17" t="s">
        <v>585</v>
      </c>
      <c r="C681" s="17" t="s">
        <v>571</v>
      </c>
      <c r="D681" s="17" t="s">
        <v>620</v>
      </c>
      <c r="E681" s="17" t="s">
        <v>621</v>
      </c>
      <c r="F681" s="17" t="s">
        <v>75</v>
      </c>
      <c r="G681" s="17" t="s">
        <v>76</v>
      </c>
      <c r="H681" s="17">
        <v>13283</v>
      </c>
      <c r="I681" s="17">
        <v>12917</v>
      </c>
      <c r="J681" s="17">
        <v>366</v>
      </c>
      <c r="K681" s="17" t="s">
        <v>37</v>
      </c>
      <c r="L681" s="18">
        <v>67594.95</v>
      </c>
      <c r="M681" s="18">
        <v>5072.57</v>
      </c>
      <c r="N681" s="18">
        <v>16203.48</v>
      </c>
      <c r="O681" s="18">
        <v>88871</v>
      </c>
      <c r="P681" s="18">
        <v>2877.65</v>
      </c>
      <c r="Q681" s="18">
        <v>743.3</v>
      </c>
      <c r="R681" s="18">
        <v>219.05</v>
      </c>
      <c r="S681" s="18">
        <v>3840</v>
      </c>
      <c r="T681" s="18">
        <v>750</v>
      </c>
      <c r="U681" s="18">
        <v>0</v>
      </c>
      <c r="V681" s="18">
        <v>0</v>
      </c>
      <c r="W681" s="18">
        <v>0</v>
      </c>
      <c r="X681" s="18"/>
      <c r="Y681" s="18">
        <v>70472.600000000006</v>
      </c>
      <c r="Z681" s="18">
        <v>16946.78</v>
      </c>
      <c r="AA681" s="18">
        <v>5291.62</v>
      </c>
      <c r="AB681" s="18">
        <v>92711</v>
      </c>
    </row>
    <row r="682" spans="1:28" s="15" customFormat="1" x14ac:dyDescent="0.25">
      <c r="A682" s="17">
        <v>2</v>
      </c>
      <c r="B682" s="17" t="s">
        <v>585</v>
      </c>
      <c r="C682" s="17" t="s">
        <v>571</v>
      </c>
      <c r="D682" s="17" t="s">
        <v>622</v>
      </c>
      <c r="E682" s="17" t="s">
        <v>623</v>
      </c>
      <c r="F682" s="17" t="s">
        <v>75</v>
      </c>
      <c r="G682" s="17" t="s">
        <v>76</v>
      </c>
      <c r="H682" s="17">
        <v>3784</v>
      </c>
      <c r="I682" s="17">
        <v>3651</v>
      </c>
      <c r="J682" s="17">
        <v>133</v>
      </c>
      <c r="K682" s="17" t="s">
        <v>37</v>
      </c>
      <c r="L682" s="18">
        <v>47231.54</v>
      </c>
      <c r="M682" s="18">
        <v>3096.69</v>
      </c>
      <c r="N682" s="18">
        <v>11758.77</v>
      </c>
      <c r="O682" s="18">
        <v>62087</v>
      </c>
      <c r="P682" s="18">
        <v>1267.68</v>
      </c>
      <c r="Q682" s="18">
        <v>512.72</v>
      </c>
      <c r="R682" s="18">
        <v>79.599999999999994</v>
      </c>
      <c r="S682" s="18">
        <v>1860</v>
      </c>
      <c r="T682" s="18">
        <v>0</v>
      </c>
      <c r="U682" s="18">
        <v>0</v>
      </c>
      <c r="V682" s="18">
        <v>0</v>
      </c>
      <c r="W682" s="18">
        <v>0</v>
      </c>
      <c r="X682" s="18"/>
      <c r="Y682" s="18">
        <v>48499.22</v>
      </c>
      <c r="Z682" s="18">
        <v>12271.49</v>
      </c>
      <c r="AA682" s="18">
        <v>3176.29</v>
      </c>
      <c r="AB682" s="18">
        <v>63947</v>
      </c>
    </row>
    <row r="683" spans="1:28" s="15" customFormat="1" x14ac:dyDescent="0.25">
      <c r="A683" s="17">
        <v>3</v>
      </c>
      <c r="B683" s="17" t="s">
        <v>605</v>
      </c>
      <c r="C683" s="17" t="s">
        <v>571</v>
      </c>
      <c r="D683" s="17" t="s">
        <v>624</v>
      </c>
      <c r="E683" s="17" t="s">
        <v>625</v>
      </c>
      <c r="F683" s="17" t="s">
        <v>75</v>
      </c>
      <c r="G683" s="17" t="s">
        <v>76</v>
      </c>
      <c r="H683" s="17">
        <v>8239</v>
      </c>
      <c r="I683" s="17">
        <v>8066</v>
      </c>
      <c r="J683" s="17">
        <v>173</v>
      </c>
      <c r="K683" s="17" t="s">
        <v>37</v>
      </c>
      <c r="L683" s="18">
        <v>99864.02</v>
      </c>
      <c r="M683" s="18">
        <v>2851.73</v>
      </c>
      <c r="N683" s="18">
        <v>31410.25</v>
      </c>
      <c r="O683" s="18">
        <v>134126</v>
      </c>
      <c r="P683" s="18">
        <v>1491.81</v>
      </c>
      <c r="Q683" s="18">
        <v>1053.6500000000001</v>
      </c>
      <c r="R683" s="18">
        <v>103.54</v>
      </c>
      <c r="S683" s="18">
        <v>2649</v>
      </c>
      <c r="T683" s="18">
        <v>0</v>
      </c>
      <c r="U683" s="18">
        <v>0</v>
      </c>
      <c r="V683" s="18">
        <v>0</v>
      </c>
      <c r="W683" s="18">
        <v>0</v>
      </c>
      <c r="X683" s="18"/>
      <c r="Y683" s="18">
        <v>101355.83</v>
      </c>
      <c r="Z683" s="18">
        <v>32463.9</v>
      </c>
      <c r="AA683" s="18">
        <v>2955.27</v>
      </c>
      <c r="AB683" s="18">
        <v>136775</v>
      </c>
    </row>
    <row r="684" spans="1:28" s="15" customFormat="1" x14ac:dyDescent="0.25">
      <c r="A684" s="17">
        <v>4</v>
      </c>
      <c r="B684" s="17" t="s">
        <v>580</v>
      </c>
      <c r="C684" s="17" t="s">
        <v>571</v>
      </c>
      <c r="D684" s="17" t="s">
        <v>626</v>
      </c>
      <c r="E684" s="17" t="s">
        <v>627</v>
      </c>
      <c r="F684" s="17" t="s">
        <v>75</v>
      </c>
      <c r="G684" s="17" t="s">
        <v>76</v>
      </c>
      <c r="H684" s="17">
        <v>10606</v>
      </c>
      <c r="I684" s="17">
        <v>10521</v>
      </c>
      <c r="J684" s="17">
        <v>85</v>
      </c>
      <c r="K684" s="17" t="s">
        <v>37</v>
      </c>
      <c r="L684" s="18">
        <v>41826.620000000003</v>
      </c>
      <c r="M684" s="18">
        <v>2841.23</v>
      </c>
      <c r="N684" s="18">
        <v>10689.15</v>
      </c>
      <c r="O684" s="18">
        <v>55357</v>
      </c>
      <c r="P684" s="18">
        <v>860.33</v>
      </c>
      <c r="Q684" s="18">
        <v>456.8</v>
      </c>
      <c r="R684" s="18">
        <v>50.87</v>
      </c>
      <c r="S684" s="18">
        <v>1368</v>
      </c>
      <c r="T684" s="18">
        <v>90</v>
      </c>
      <c r="U684" s="18">
        <v>0</v>
      </c>
      <c r="V684" s="18">
        <v>0</v>
      </c>
      <c r="W684" s="18">
        <v>0</v>
      </c>
      <c r="X684" s="18"/>
      <c r="Y684" s="18">
        <v>42686.95</v>
      </c>
      <c r="Z684" s="18">
        <v>11145.95</v>
      </c>
      <c r="AA684" s="18">
        <v>2892.1</v>
      </c>
      <c r="AB684" s="18">
        <v>56725</v>
      </c>
    </row>
    <row r="685" spans="1:28" s="15" customFormat="1" x14ac:dyDescent="0.25">
      <c r="A685" s="17">
        <v>5</v>
      </c>
      <c r="B685" s="17" t="s">
        <v>575</v>
      </c>
      <c r="C685" s="17" t="s">
        <v>571</v>
      </c>
      <c r="D685" s="17" t="s">
        <v>628</v>
      </c>
      <c r="E685" s="17" t="s">
        <v>629</v>
      </c>
      <c r="F685" s="17" t="s">
        <v>75</v>
      </c>
      <c r="G685" s="17" t="s">
        <v>76</v>
      </c>
      <c r="H685" s="17">
        <v>9555</v>
      </c>
      <c r="I685" s="17">
        <v>8717</v>
      </c>
      <c r="J685" s="17">
        <v>838</v>
      </c>
      <c r="K685" s="17" t="s">
        <v>37</v>
      </c>
      <c r="L685" s="18">
        <v>67144.37</v>
      </c>
      <c r="M685" s="18">
        <v>4916.91</v>
      </c>
      <c r="N685" s="18">
        <v>12733.72</v>
      </c>
      <c r="O685" s="18">
        <v>84795</v>
      </c>
      <c r="P685" s="18">
        <v>6298.09</v>
      </c>
      <c r="Q685" s="18">
        <v>719.37</v>
      </c>
      <c r="R685" s="18">
        <v>501.54</v>
      </c>
      <c r="S685" s="18">
        <v>7519</v>
      </c>
      <c r="T685" s="18">
        <v>0</v>
      </c>
      <c r="U685" s="18">
        <v>0</v>
      </c>
      <c r="V685" s="18">
        <v>0</v>
      </c>
      <c r="W685" s="18">
        <v>0</v>
      </c>
      <c r="X685" s="18"/>
      <c r="Y685" s="18">
        <v>73442.460000000006</v>
      </c>
      <c r="Z685" s="18">
        <v>13453.09</v>
      </c>
      <c r="AA685" s="18">
        <v>5418.45</v>
      </c>
      <c r="AB685" s="18">
        <v>92314</v>
      </c>
    </row>
    <row r="686" spans="1:28" s="15" customFormat="1" x14ac:dyDescent="0.25">
      <c r="A686" s="17">
        <v>6</v>
      </c>
      <c r="B686" s="17" t="s">
        <v>585</v>
      </c>
      <c r="C686" s="17" t="s">
        <v>571</v>
      </c>
      <c r="D686" s="17" t="s">
        <v>630</v>
      </c>
      <c r="E686" s="17" t="s">
        <v>631</v>
      </c>
      <c r="F686" s="17" t="s">
        <v>75</v>
      </c>
      <c r="G686" s="17" t="s">
        <v>76</v>
      </c>
      <c r="H686" s="17">
        <v>17117</v>
      </c>
      <c r="I686" s="17">
        <v>16911</v>
      </c>
      <c r="J686" s="17">
        <v>206</v>
      </c>
      <c r="K686" s="17" t="s">
        <v>37</v>
      </c>
      <c r="L686" s="18">
        <v>34439.910000000003</v>
      </c>
      <c r="M686" s="18">
        <v>2306.88</v>
      </c>
      <c r="N686" s="18">
        <v>9638.2099999999991</v>
      </c>
      <c r="O686" s="18">
        <v>46385</v>
      </c>
      <c r="P686" s="18">
        <v>1698.02</v>
      </c>
      <c r="Q686" s="18">
        <v>378.69</v>
      </c>
      <c r="R686" s="18">
        <v>123.29</v>
      </c>
      <c r="S686" s="18">
        <v>2200</v>
      </c>
      <c r="T686" s="18">
        <v>0</v>
      </c>
      <c r="U686" s="18">
        <v>0</v>
      </c>
      <c r="V686" s="18">
        <v>0</v>
      </c>
      <c r="W686" s="18">
        <v>0</v>
      </c>
      <c r="X686" s="18"/>
      <c r="Y686" s="18">
        <v>36137.93</v>
      </c>
      <c r="Z686" s="18">
        <v>10016.9</v>
      </c>
      <c r="AA686" s="18">
        <v>2430.17</v>
      </c>
      <c r="AB686" s="18">
        <v>48585</v>
      </c>
    </row>
    <row r="687" spans="1:28" s="15" customFormat="1" x14ac:dyDescent="0.25">
      <c r="A687" s="17">
        <v>7</v>
      </c>
      <c r="B687" s="17" t="s">
        <v>580</v>
      </c>
      <c r="C687" s="17" t="s">
        <v>571</v>
      </c>
      <c r="D687" s="17" t="s">
        <v>632</v>
      </c>
      <c r="E687" s="17" t="s">
        <v>633</v>
      </c>
      <c r="F687" s="17" t="s">
        <v>75</v>
      </c>
      <c r="G687" s="17" t="s">
        <v>76</v>
      </c>
      <c r="H687" s="17">
        <v>8208</v>
      </c>
      <c r="I687" s="17">
        <v>7867</v>
      </c>
      <c r="J687" s="17">
        <v>341</v>
      </c>
      <c r="K687" s="17" t="s">
        <v>37</v>
      </c>
      <c r="L687" s="18">
        <v>55994.89</v>
      </c>
      <c r="M687" s="18">
        <v>4223.91</v>
      </c>
      <c r="N687" s="18">
        <v>14764.2</v>
      </c>
      <c r="O687" s="18">
        <v>74983</v>
      </c>
      <c r="P687" s="18">
        <v>2666.89</v>
      </c>
      <c r="Q687" s="18">
        <v>616.02</v>
      </c>
      <c r="R687" s="18">
        <v>204.09</v>
      </c>
      <c r="S687" s="18">
        <v>3487</v>
      </c>
      <c r="T687" s="18">
        <v>420</v>
      </c>
      <c r="U687" s="18">
        <v>0</v>
      </c>
      <c r="V687" s="18">
        <v>0</v>
      </c>
      <c r="W687" s="18">
        <v>0</v>
      </c>
      <c r="X687" s="18"/>
      <c r="Y687" s="18">
        <v>58661.78</v>
      </c>
      <c r="Z687" s="18">
        <v>15380.22</v>
      </c>
      <c r="AA687" s="18">
        <v>4428</v>
      </c>
      <c r="AB687" s="18">
        <v>78470</v>
      </c>
    </row>
    <row r="688" spans="1:28" s="15" customFormat="1" x14ac:dyDescent="0.25">
      <c r="A688" s="17">
        <v>8</v>
      </c>
      <c r="B688" s="17" t="s">
        <v>585</v>
      </c>
      <c r="C688" s="17" t="s">
        <v>571</v>
      </c>
      <c r="D688" s="17" t="s">
        <v>634</v>
      </c>
      <c r="E688" s="17" t="s">
        <v>635</v>
      </c>
      <c r="F688" s="17" t="s">
        <v>75</v>
      </c>
      <c r="G688" s="17" t="s">
        <v>636</v>
      </c>
      <c r="H688" s="17">
        <v>3511</v>
      </c>
      <c r="I688" s="17">
        <v>3402</v>
      </c>
      <c r="J688" s="17">
        <v>109</v>
      </c>
      <c r="K688" s="17" t="s">
        <v>37</v>
      </c>
      <c r="L688" s="18">
        <v>65125.1</v>
      </c>
      <c r="M688" s="18">
        <v>4788.6000000000004</v>
      </c>
      <c r="N688" s="18">
        <v>19197.3</v>
      </c>
      <c r="O688" s="18">
        <v>89111</v>
      </c>
      <c r="P688" s="18">
        <v>1063.5</v>
      </c>
      <c r="Q688" s="18">
        <v>716.26</v>
      </c>
      <c r="R688" s="18">
        <v>65.239999999999995</v>
      </c>
      <c r="S688" s="18">
        <v>1845</v>
      </c>
      <c r="T688" s="18">
        <v>0</v>
      </c>
      <c r="U688" s="18">
        <v>0</v>
      </c>
      <c r="V688" s="18">
        <v>0</v>
      </c>
      <c r="W688" s="18">
        <v>0</v>
      </c>
      <c r="X688" s="18"/>
      <c r="Y688" s="18">
        <v>66188.600000000006</v>
      </c>
      <c r="Z688" s="18">
        <v>19913.560000000001</v>
      </c>
      <c r="AA688" s="18">
        <v>4853.84</v>
      </c>
      <c r="AB688" s="18">
        <v>90956</v>
      </c>
    </row>
    <row r="689" spans="1:28" s="15" customFormat="1" x14ac:dyDescent="0.25">
      <c r="A689" s="17">
        <v>9</v>
      </c>
      <c r="B689" s="17" t="s">
        <v>572</v>
      </c>
      <c r="C689" s="17" t="s">
        <v>571</v>
      </c>
      <c r="D689" s="17" t="s">
        <v>637</v>
      </c>
      <c r="E689" s="17" t="s">
        <v>638</v>
      </c>
      <c r="F689" s="17" t="s">
        <v>75</v>
      </c>
      <c r="G689" s="17" t="s">
        <v>76</v>
      </c>
      <c r="H689" s="17">
        <v>13317</v>
      </c>
      <c r="I689" s="17">
        <v>12689</v>
      </c>
      <c r="J689" s="17">
        <v>628</v>
      </c>
      <c r="K689" s="17" t="s">
        <v>37</v>
      </c>
      <c r="L689" s="18">
        <v>64796.81</v>
      </c>
      <c r="M689" s="18">
        <v>4926.76</v>
      </c>
      <c r="N689" s="18">
        <v>20738.43</v>
      </c>
      <c r="O689" s="18">
        <v>90462</v>
      </c>
      <c r="P689" s="18">
        <v>4696.54</v>
      </c>
      <c r="Q689" s="18">
        <v>719.6</v>
      </c>
      <c r="R689" s="18">
        <v>375.86</v>
      </c>
      <c r="S689" s="18">
        <v>5792</v>
      </c>
      <c r="T689" s="18">
        <v>0</v>
      </c>
      <c r="U689" s="18">
        <v>0</v>
      </c>
      <c r="V689" s="18">
        <v>0</v>
      </c>
      <c r="W689" s="18">
        <v>0</v>
      </c>
      <c r="X689" s="18"/>
      <c r="Y689" s="18">
        <v>69493.350000000006</v>
      </c>
      <c r="Z689" s="18">
        <v>21458.03</v>
      </c>
      <c r="AA689" s="18">
        <v>5302.62</v>
      </c>
      <c r="AB689" s="18">
        <v>96254</v>
      </c>
    </row>
    <row r="690" spans="1:28" s="15" customFormat="1" x14ac:dyDescent="0.25">
      <c r="A690" s="17">
        <v>10</v>
      </c>
      <c r="B690" s="17" t="s">
        <v>570</v>
      </c>
      <c r="C690" s="17" t="s">
        <v>571</v>
      </c>
      <c r="D690" s="17" t="s">
        <v>639</v>
      </c>
      <c r="E690" s="17" t="s">
        <v>640</v>
      </c>
      <c r="F690" s="17" t="s">
        <v>75</v>
      </c>
      <c r="G690" s="17" t="s">
        <v>76</v>
      </c>
      <c r="H690" s="17">
        <v>1620</v>
      </c>
      <c r="I690" s="17">
        <v>1608</v>
      </c>
      <c r="J690" s="17">
        <v>12</v>
      </c>
      <c r="K690" s="17" t="s">
        <v>37</v>
      </c>
      <c r="L690" s="18">
        <v>18679.12</v>
      </c>
      <c r="M690" s="18">
        <v>642.96</v>
      </c>
      <c r="N690" s="18">
        <v>5222.92</v>
      </c>
      <c r="O690" s="18">
        <v>24545</v>
      </c>
      <c r="P690" s="18">
        <v>366.98</v>
      </c>
      <c r="Q690" s="18">
        <v>197.84</v>
      </c>
      <c r="R690" s="18">
        <v>7.18</v>
      </c>
      <c r="S690" s="18">
        <v>572</v>
      </c>
      <c r="T690" s="18">
        <v>0</v>
      </c>
      <c r="U690" s="18">
        <v>0</v>
      </c>
      <c r="V690" s="18">
        <v>0</v>
      </c>
      <c r="W690" s="18">
        <v>0</v>
      </c>
      <c r="X690" s="18"/>
      <c r="Y690" s="18">
        <v>19046.099999999999</v>
      </c>
      <c r="Z690" s="18">
        <v>5420.76</v>
      </c>
      <c r="AA690" s="18">
        <v>650.14</v>
      </c>
      <c r="AB690" s="18">
        <v>25117</v>
      </c>
    </row>
    <row r="691" spans="1:28" s="15" customFormat="1" x14ac:dyDescent="0.25">
      <c r="A691" s="17">
        <v>11</v>
      </c>
      <c r="B691" s="17" t="s">
        <v>585</v>
      </c>
      <c r="C691" s="17" t="s">
        <v>571</v>
      </c>
      <c r="D691" s="17" t="s">
        <v>641</v>
      </c>
      <c r="E691" s="17" t="s">
        <v>642</v>
      </c>
      <c r="F691" s="17" t="s">
        <v>75</v>
      </c>
      <c r="G691" s="17" t="s">
        <v>643</v>
      </c>
      <c r="H691" s="17">
        <v>13009</v>
      </c>
      <c r="I691" s="17">
        <v>12952</v>
      </c>
      <c r="J691" s="17">
        <v>57</v>
      </c>
      <c r="K691" s="17" t="s">
        <v>37</v>
      </c>
      <c r="L691" s="18">
        <v>37819.440000000002</v>
      </c>
      <c r="M691" s="18">
        <v>2634.7</v>
      </c>
      <c r="N691" s="18">
        <v>10869.86</v>
      </c>
      <c r="O691" s="18">
        <v>51324</v>
      </c>
      <c r="P691" s="18">
        <v>628.14</v>
      </c>
      <c r="Q691" s="18">
        <v>414.75</v>
      </c>
      <c r="R691" s="18">
        <v>34.11</v>
      </c>
      <c r="S691" s="18">
        <v>1077</v>
      </c>
      <c r="T691" s="18">
        <v>0</v>
      </c>
      <c r="U691" s="18">
        <v>0</v>
      </c>
      <c r="V691" s="18">
        <v>0</v>
      </c>
      <c r="W691" s="18">
        <v>0</v>
      </c>
      <c r="X691" s="18"/>
      <c r="Y691" s="18">
        <v>38447.58</v>
      </c>
      <c r="Z691" s="18">
        <v>11284.61</v>
      </c>
      <c r="AA691" s="18">
        <v>2668.81</v>
      </c>
      <c r="AB691" s="18">
        <v>52401</v>
      </c>
    </row>
    <row r="692" spans="1:28" s="15" customFormat="1" x14ac:dyDescent="0.25">
      <c r="A692" s="17">
        <v>12</v>
      </c>
      <c r="B692" s="17" t="s">
        <v>605</v>
      </c>
      <c r="C692" s="17" t="s">
        <v>571</v>
      </c>
      <c r="D692" s="17" t="s">
        <v>644</v>
      </c>
      <c r="E692" s="17" t="s">
        <v>645</v>
      </c>
      <c r="F692" s="17" t="s">
        <v>75</v>
      </c>
      <c r="G692" s="17" t="s">
        <v>76</v>
      </c>
      <c r="H692" s="17">
        <v>3869</v>
      </c>
      <c r="I692" s="17">
        <v>3728</v>
      </c>
      <c r="J692" s="17">
        <v>141</v>
      </c>
      <c r="K692" s="17" t="s">
        <v>37</v>
      </c>
      <c r="L692" s="18">
        <v>50857.440000000002</v>
      </c>
      <c r="M692" s="18">
        <v>3439.01</v>
      </c>
      <c r="N692" s="18">
        <v>13570.55</v>
      </c>
      <c r="O692" s="18">
        <v>67867</v>
      </c>
      <c r="P692" s="18">
        <v>1324.41</v>
      </c>
      <c r="Q692" s="18">
        <v>554.20000000000005</v>
      </c>
      <c r="R692" s="18">
        <v>84.39</v>
      </c>
      <c r="S692" s="18">
        <v>1963</v>
      </c>
      <c r="T692" s="18">
        <v>0</v>
      </c>
      <c r="U692" s="18">
        <v>0</v>
      </c>
      <c r="V692" s="18">
        <v>0</v>
      </c>
      <c r="W692" s="18">
        <v>0</v>
      </c>
      <c r="X692" s="18"/>
      <c r="Y692" s="18">
        <v>52181.85</v>
      </c>
      <c r="Z692" s="18">
        <v>14124.75</v>
      </c>
      <c r="AA692" s="18">
        <v>3523.4</v>
      </c>
      <c r="AB692" s="18">
        <v>69830</v>
      </c>
    </row>
    <row r="693" spans="1:28" s="15" customFormat="1" x14ac:dyDescent="0.25">
      <c r="A693" s="17">
        <v>13</v>
      </c>
      <c r="B693" s="17" t="s">
        <v>570</v>
      </c>
      <c r="C693" s="17" t="s">
        <v>571</v>
      </c>
      <c r="D693" s="17" t="s">
        <v>646</v>
      </c>
      <c r="E693" s="17" t="s">
        <v>647</v>
      </c>
      <c r="F693" s="17" t="s">
        <v>75</v>
      </c>
      <c r="G693" s="17" t="s">
        <v>76</v>
      </c>
      <c r="H693" s="17">
        <v>18615</v>
      </c>
      <c r="I693" s="17">
        <v>18176</v>
      </c>
      <c r="J693" s="17">
        <v>439</v>
      </c>
      <c r="K693" s="17" t="s">
        <v>37</v>
      </c>
      <c r="L693" s="18">
        <v>87919.17</v>
      </c>
      <c r="M693" s="18">
        <v>6746.4</v>
      </c>
      <c r="N693" s="18">
        <v>16365.43</v>
      </c>
      <c r="O693" s="18">
        <v>111031</v>
      </c>
      <c r="P693" s="18">
        <v>3432.88</v>
      </c>
      <c r="Q693" s="18">
        <v>960.38</v>
      </c>
      <c r="R693" s="18">
        <v>262.74</v>
      </c>
      <c r="S693" s="18">
        <v>4656</v>
      </c>
      <c r="T693" s="18">
        <v>2220</v>
      </c>
      <c r="U693" s="18">
        <v>0</v>
      </c>
      <c r="V693" s="18">
        <v>0</v>
      </c>
      <c r="W693" s="18">
        <v>0</v>
      </c>
      <c r="X693" s="18"/>
      <c r="Y693" s="18">
        <v>91352.05</v>
      </c>
      <c r="Z693" s="18">
        <v>17325.810000000001</v>
      </c>
      <c r="AA693" s="18">
        <v>7009.14</v>
      </c>
      <c r="AB693" s="18">
        <v>115687</v>
      </c>
    </row>
    <row r="694" spans="1:28" s="15" customFormat="1" x14ac:dyDescent="0.25">
      <c r="A694" s="17">
        <v>14</v>
      </c>
      <c r="B694" s="17" t="s">
        <v>585</v>
      </c>
      <c r="C694" s="17" t="s">
        <v>571</v>
      </c>
      <c r="D694" s="17" t="s">
        <v>648</v>
      </c>
      <c r="E694" s="17" t="s">
        <v>649</v>
      </c>
      <c r="F694" s="17" t="s">
        <v>75</v>
      </c>
      <c r="G694" s="17" t="s">
        <v>650</v>
      </c>
      <c r="H694" s="17">
        <v>0</v>
      </c>
      <c r="I694" s="17">
        <v>0</v>
      </c>
      <c r="J694" s="17">
        <v>919</v>
      </c>
      <c r="K694" s="17" t="s">
        <v>107</v>
      </c>
      <c r="L694" s="18">
        <v>92754.31</v>
      </c>
      <c r="M694" s="18">
        <v>7326</v>
      </c>
      <c r="N694" s="18">
        <v>6540.69</v>
      </c>
      <c r="O694" s="18">
        <v>106621</v>
      </c>
      <c r="P694" s="18">
        <v>6910.63</v>
      </c>
      <c r="Q694" s="18">
        <v>999.35</v>
      </c>
      <c r="R694" s="18">
        <v>550.02</v>
      </c>
      <c r="S694" s="18">
        <v>8460</v>
      </c>
      <c r="T694" s="18">
        <v>0</v>
      </c>
      <c r="U694" s="18">
        <v>0</v>
      </c>
      <c r="V694" s="18">
        <v>0</v>
      </c>
      <c r="W694" s="18">
        <v>0</v>
      </c>
      <c r="X694" s="18"/>
      <c r="Y694" s="18">
        <v>99664.94</v>
      </c>
      <c r="Z694" s="18">
        <v>7540.04</v>
      </c>
      <c r="AA694" s="18">
        <v>7876.02</v>
      </c>
      <c r="AB694" s="18">
        <v>115081</v>
      </c>
    </row>
    <row r="695" spans="1:28" s="15" customFormat="1" x14ac:dyDescent="0.25">
      <c r="A695" s="17">
        <v>15</v>
      </c>
      <c r="B695" s="17" t="s">
        <v>575</v>
      </c>
      <c r="C695" s="17" t="s">
        <v>571</v>
      </c>
      <c r="D695" s="17" t="s">
        <v>651</v>
      </c>
      <c r="E695" s="17" t="s">
        <v>652</v>
      </c>
      <c r="F695" s="17" t="s">
        <v>75</v>
      </c>
      <c r="G695" s="17" t="s">
        <v>653</v>
      </c>
      <c r="H695" s="17">
        <v>0</v>
      </c>
      <c r="I695" s="17">
        <v>0</v>
      </c>
      <c r="J695" s="17">
        <v>130</v>
      </c>
      <c r="K695" s="17" t="s">
        <v>107</v>
      </c>
      <c r="L695" s="18">
        <v>116788.05</v>
      </c>
      <c r="M695" s="18">
        <v>2320.04</v>
      </c>
      <c r="N695" s="18">
        <v>16454.91</v>
      </c>
      <c r="O695" s="18">
        <v>135563</v>
      </c>
      <c r="P695" s="18">
        <v>1058.72</v>
      </c>
      <c r="Q695" s="18">
        <v>1225.48</v>
      </c>
      <c r="R695" s="18">
        <v>77.8</v>
      </c>
      <c r="S695" s="18">
        <v>2362</v>
      </c>
      <c r="T695" s="18">
        <v>0</v>
      </c>
      <c r="U695" s="18">
        <v>0</v>
      </c>
      <c r="V695" s="18">
        <v>0</v>
      </c>
      <c r="W695" s="18">
        <v>0</v>
      </c>
      <c r="X695" s="18"/>
      <c r="Y695" s="18">
        <v>117846.77</v>
      </c>
      <c r="Z695" s="18">
        <v>17680.39</v>
      </c>
      <c r="AA695" s="18">
        <v>2397.84</v>
      </c>
      <c r="AB695" s="18">
        <v>137925</v>
      </c>
    </row>
    <row r="696" spans="1:28" s="15" customFormat="1" x14ac:dyDescent="0.25">
      <c r="A696" s="17">
        <v>16</v>
      </c>
      <c r="B696" s="17" t="s">
        <v>570</v>
      </c>
      <c r="C696" s="17" t="s">
        <v>571</v>
      </c>
      <c r="D696" s="17" t="s">
        <v>654</v>
      </c>
      <c r="E696" s="17" t="s">
        <v>655</v>
      </c>
      <c r="F696" s="17" t="s">
        <v>75</v>
      </c>
      <c r="G696" s="17" t="s">
        <v>656</v>
      </c>
      <c r="H696" s="17">
        <v>0</v>
      </c>
      <c r="I696" s="17">
        <v>0</v>
      </c>
      <c r="J696" s="17">
        <v>117</v>
      </c>
      <c r="K696" s="17" t="s">
        <v>107</v>
      </c>
      <c r="L696" s="18">
        <v>113999.33</v>
      </c>
      <c r="M696" s="18">
        <v>2281.14</v>
      </c>
      <c r="N696" s="18">
        <v>16186.53</v>
      </c>
      <c r="O696" s="18">
        <v>132467</v>
      </c>
      <c r="P696" s="18">
        <v>965.24</v>
      </c>
      <c r="Q696" s="18">
        <v>1196.74</v>
      </c>
      <c r="R696" s="18">
        <v>70.02</v>
      </c>
      <c r="S696" s="18">
        <v>2232</v>
      </c>
      <c r="T696" s="18">
        <v>0</v>
      </c>
      <c r="U696" s="18">
        <v>0</v>
      </c>
      <c r="V696" s="18">
        <v>0</v>
      </c>
      <c r="W696" s="18">
        <v>0</v>
      </c>
      <c r="X696" s="18"/>
      <c r="Y696" s="18">
        <v>114964.57</v>
      </c>
      <c r="Z696" s="18">
        <v>17383.27</v>
      </c>
      <c r="AA696" s="18">
        <v>2351.16</v>
      </c>
      <c r="AB696" s="18">
        <v>134699</v>
      </c>
    </row>
    <row r="697" spans="1:28" s="15" customFormat="1" x14ac:dyDescent="0.25">
      <c r="A697" s="17">
        <v>17</v>
      </c>
      <c r="B697" s="17" t="s">
        <v>605</v>
      </c>
      <c r="C697" s="17" t="s">
        <v>571</v>
      </c>
      <c r="D697" s="17" t="s">
        <v>657</v>
      </c>
      <c r="E697" s="17" t="s">
        <v>658</v>
      </c>
      <c r="F697" s="17" t="s">
        <v>75</v>
      </c>
      <c r="G697" s="17" t="s">
        <v>659</v>
      </c>
      <c r="H697" s="17">
        <v>0</v>
      </c>
      <c r="I697" s="17">
        <v>0</v>
      </c>
      <c r="J697" s="17">
        <v>259</v>
      </c>
      <c r="K697" s="17" t="s">
        <v>107</v>
      </c>
      <c r="L697" s="18">
        <v>119170.49</v>
      </c>
      <c r="M697" s="18">
        <v>2706.09</v>
      </c>
      <c r="N697" s="18">
        <v>16282.42</v>
      </c>
      <c r="O697" s="18">
        <v>138159</v>
      </c>
      <c r="P697" s="18">
        <v>1984.59</v>
      </c>
      <c r="Q697" s="18">
        <v>1249.4000000000001</v>
      </c>
      <c r="R697" s="18">
        <v>155.01</v>
      </c>
      <c r="S697" s="18">
        <v>3389</v>
      </c>
      <c r="T697" s="18">
        <v>0</v>
      </c>
      <c r="U697" s="18">
        <v>0</v>
      </c>
      <c r="V697" s="18">
        <v>0</v>
      </c>
      <c r="W697" s="18">
        <v>0</v>
      </c>
      <c r="X697" s="18"/>
      <c r="Y697" s="18">
        <v>121155.08</v>
      </c>
      <c r="Z697" s="18">
        <v>17531.82</v>
      </c>
      <c r="AA697" s="18">
        <v>2861.1</v>
      </c>
      <c r="AB697" s="18">
        <v>141548</v>
      </c>
    </row>
    <row r="698" spans="1:28" s="15" customFormat="1" x14ac:dyDescent="0.25">
      <c r="A698" s="17">
        <v>18</v>
      </c>
      <c r="B698" s="17" t="s">
        <v>580</v>
      </c>
      <c r="C698" s="17" t="s">
        <v>571</v>
      </c>
      <c r="D698" s="17" t="s">
        <v>660</v>
      </c>
      <c r="E698" s="17" t="s">
        <v>661</v>
      </c>
      <c r="F698" s="17" t="s">
        <v>75</v>
      </c>
      <c r="G698" s="17" t="s">
        <v>662</v>
      </c>
      <c r="H698" s="17">
        <v>0</v>
      </c>
      <c r="I698" s="17">
        <v>0</v>
      </c>
      <c r="J698" s="17">
        <v>428</v>
      </c>
      <c r="K698" s="17" t="s">
        <v>107</v>
      </c>
      <c r="L698" s="18">
        <v>145883.06</v>
      </c>
      <c r="M698" s="18">
        <v>3545.44</v>
      </c>
      <c r="N698" s="18">
        <v>22363.5</v>
      </c>
      <c r="O698" s="18">
        <v>171792</v>
      </c>
      <c r="P698" s="18">
        <v>3229.01</v>
      </c>
      <c r="Q698" s="18">
        <v>1527.83</v>
      </c>
      <c r="R698" s="18">
        <v>256.16000000000003</v>
      </c>
      <c r="S698" s="18">
        <v>5013</v>
      </c>
      <c r="T698" s="18">
        <v>0</v>
      </c>
      <c r="U698" s="18">
        <v>0</v>
      </c>
      <c r="V698" s="18">
        <v>0</v>
      </c>
      <c r="W698" s="18">
        <v>0</v>
      </c>
      <c r="X698" s="18"/>
      <c r="Y698" s="18">
        <v>149112.07</v>
      </c>
      <c r="Z698" s="18">
        <v>23891.33</v>
      </c>
      <c r="AA698" s="18">
        <v>3801.6</v>
      </c>
      <c r="AB698" s="18">
        <v>176805</v>
      </c>
    </row>
    <row r="699" spans="1:28" s="12" customFormat="1" x14ac:dyDescent="0.25">
      <c r="A699" s="10"/>
      <c r="B699" s="10"/>
      <c r="C699" s="10" t="s">
        <v>71</v>
      </c>
      <c r="D699" s="10"/>
      <c r="E699" s="10"/>
      <c r="F699" s="10"/>
      <c r="G699" s="10"/>
      <c r="H699" s="10"/>
      <c r="I699" s="10"/>
      <c r="J699" s="11">
        <f>SUM(J681:J698)</f>
        <v>5381</v>
      </c>
      <c r="K699" s="10"/>
      <c r="L699" s="11">
        <f t="shared" ref="L699:AB699" si="81">SUM(L681:L698)</f>
        <v>1327888.6200000001</v>
      </c>
      <c r="M699" s="11">
        <f t="shared" si="81"/>
        <v>66667.06</v>
      </c>
      <c r="N699" s="11">
        <f t="shared" si="81"/>
        <v>270990.31999999995</v>
      </c>
      <c r="O699" s="11">
        <f t="shared" si="81"/>
        <v>1665546</v>
      </c>
      <c r="P699" s="11">
        <f t="shared" si="81"/>
        <v>42821.11</v>
      </c>
      <c r="Q699" s="11">
        <f t="shared" si="81"/>
        <v>14242.38</v>
      </c>
      <c r="R699" s="11">
        <f t="shared" si="81"/>
        <v>3220.51</v>
      </c>
      <c r="S699" s="11">
        <f t="shared" si="81"/>
        <v>60284</v>
      </c>
      <c r="T699" s="11">
        <f t="shared" si="81"/>
        <v>3480</v>
      </c>
      <c r="U699" s="11">
        <f t="shared" si="81"/>
        <v>0</v>
      </c>
      <c r="V699" s="11">
        <f t="shared" si="81"/>
        <v>0</v>
      </c>
      <c r="W699" s="11">
        <f t="shared" si="81"/>
        <v>0</v>
      </c>
      <c r="X699" s="11">
        <f t="shared" si="81"/>
        <v>0</v>
      </c>
      <c r="Y699" s="11">
        <f t="shared" si="81"/>
        <v>1370709.7300000002</v>
      </c>
      <c r="Z699" s="11">
        <f t="shared" si="81"/>
        <v>285232.69999999995</v>
      </c>
      <c r="AA699" s="11">
        <f t="shared" si="81"/>
        <v>69887.570000000007</v>
      </c>
      <c r="AB699" s="11">
        <f t="shared" si="81"/>
        <v>1725830</v>
      </c>
    </row>
    <row r="700" spans="1:28" s="12" customFormat="1" x14ac:dyDescent="0.25">
      <c r="A700" s="10"/>
      <c r="B700" s="10"/>
      <c r="C700" s="10" t="s">
        <v>119</v>
      </c>
      <c r="D700" s="10"/>
      <c r="E700" s="10"/>
      <c r="F700" s="10"/>
      <c r="G700" s="10"/>
      <c r="H700" s="10"/>
      <c r="I700" s="10"/>
      <c r="J700" s="11">
        <f>J699+J680</f>
        <v>29976</v>
      </c>
      <c r="K700" s="11"/>
      <c r="L700" s="11">
        <f t="shared" ref="L700:AB700" si="82">L699+L680</f>
        <v>5197419.4800000004</v>
      </c>
      <c r="M700" s="11">
        <f t="shared" si="82"/>
        <v>190753.18</v>
      </c>
      <c r="N700" s="11">
        <f t="shared" si="82"/>
        <v>702206.34</v>
      </c>
      <c r="O700" s="11">
        <f t="shared" si="82"/>
        <v>6090379</v>
      </c>
      <c r="P700" s="11">
        <f t="shared" si="82"/>
        <v>191124.05000000005</v>
      </c>
      <c r="Q700" s="11">
        <f t="shared" si="82"/>
        <v>54723.69000000001</v>
      </c>
      <c r="R700" s="11">
        <f t="shared" si="82"/>
        <v>14288.259999999997</v>
      </c>
      <c r="S700" s="11">
        <f t="shared" si="82"/>
        <v>260136</v>
      </c>
      <c r="T700" s="11">
        <f t="shared" si="82"/>
        <v>37260</v>
      </c>
      <c r="U700" s="11">
        <f t="shared" si="82"/>
        <v>0</v>
      </c>
      <c r="V700" s="11">
        <f t="shared" si="82"/>
        <v>0</v>
      </c>
      <c r="W700" s="11">
        <f t="shared" si="82"/>
        <v>0</v>
      </c>
      <c r="X700" s="11">
        <f t="shared" si="82"/>
        <v>0</v>
      </c>
      <c r="Y700" s="11">
        <f t="shared" si="82"/>
        <v>5388543.5299999993</v>
      </c>
      <c r="Z700" s="11">
        <f t="shared" si="82"/>
        <v>756930.03</v>
      </c>
      <c r="AA700" s="11">
        <f t="shared" si="82"/>
        <v>205041.44000000003</v>
      </c>
      <c r="AB700" s="11">
        <f t="shared" si="82"/>
        <v>6350515</v>
      </c>
    </row>
    <row r="701" spans="1:28" ht="18" customHeight="1" x14ac:dyDescent="0.25"/>
    <row r="702" spans="1:28" ht="18" customHeight="1" x14ac:dyDescent="0.25">
      <c r="O702" s="34"/>
    </row>
    <row r="705" spans="5:28" ht="15.75" x14ac:dyDescent="0.25">
      <c r="E705" s="13" t="s">
        <v>120</v>
      </c>
      <c r="G705" s="14"/>
      <c r="H705" s="14"/>
      <c r="I705" s="14"/>
      <c r="J705" s="14"/>
      <c r="K705" s="14"/>
      <c r="L705" s="13" t="s">
        <v>122</v>
      </c>
      <c r="M705" s="13"/>
      <c r="O705" s="14"/>
      <c r="Q705" s="14"/>
      <c r="R705" s="13" t="s">
        <v>121</v>
      </c>
      <c r="T705" s="14"/>
      <c r="U705" s="14"/>
      <c r="W705" s="14"/>
      <c r="X705" s="14"/>
      <c r="Y705" s="13" t="s">
        <v>123</v>
      </c>
      <c r="Z705" s="14"/>
      <c r="AA705" s="14"/>
      <c r="AB705" s="14"/>
    </row>
    <row r="706" spans="5:28" ht="15.75" x14ac:dyDescent="0.25">
      <c r="E706" s="13" t="s">
        <v>124</v>
      </c>
      <c r="G706" s="14"/>
      <c r="H706" s="14"/>
      <c r="I706" s="14"/>
      <c r="J706" s="14"/>
      <c r="K706" s="14"/>
      <c r="L706" s="13" t="s">
        <v>124</v>
      </c>
      <c r="M706" s="13"/>
      <c r="O706" s="14"/>
      <c r="Q706" s="14"/>
      <c r="R706" s="13" t="s">
        <v>124</v>
      </c>
      <c r="T706" s="14"/>
      <c r="U706" s="14"/>
      <c r="W706" s="14"/>
      <c r="X706" s="14"/>
      <c r="Y706" s="13" t="s">
        <v>124</v>
      </c>
      <c r="Z706" s="14"/>
      <c r="AA706" s="14"/>
      <c r="AB706" s="14"/>
    </row>
  </sheetData>
  <mergeCells count="28">
    <mergeCell ref="A1:AB1"/>
    <mergeCell ref="A2:AB2"/>
    <mergeCell ref="A52:AB52"/>
    <mergeCell ref="A53:AB53"/>
    <mergeCell ref="A103:AB103"/>
    <mergeCell ref="A309:AB309"/>
    <mergeCell ref="A310:AB310"/>
    <mergeCell ref="A104:AB104"/>
    <mergeCell ref="A259:AB259"/>
    <mergeCell ref="A260:AB260"/>
    <mergeCell ref="A207:AB207"/>
    <mergeCell ref="A208:AB208"/>
    <mergeCell ref="A155:AB155"/>
    <mergeCell ref="A156:AB156"/>
    <mergeCell ref="A658:AB658"/>
    <mergeCell ref="A659:AB659"/>
    <mergeCell ref="A609:AB609"/>
    <mergeCell ref="A610:AB610"/>
    <mergeCell ref="A358:AB358"/>
    <mergeCell ref="A359:AB359"/>
    <mergeCell ref="A511:AB511"/>
    <mergeCell ref="A560:AB560"/>
    <mergeCell ref="A561:AB561"/>
    <mergeCell ref="A462:AB462"/>
    <mergeCell ref="A463:AB463"/>
    <mergeCell ref="A410:AB410"/>
    <mergeCell ref="A411:AB411"/>
    <mergeCell ref="A512:AB512"/>
  </mergeCells>
  <printOptions horizontalCentered="1"/>
  <pageMargins left="0.25" right="0.25" top="0.25" bottom="0.25" header="0" footer="0"/>
  <pageSetup scale="66" orientation="landscape" horizontalDpi="300" verticalDpi="300" r:id="rId1"/>
  <rowBreaks count="11" manualBreakCount="11">
    <brk id="51" max="16383" man="1"/>
    <brk id="102" max="16383" man="1"/>
    <brk id="154" max="16383" man="1"/>
    <brk id="206" max="16383" man="1"/>
    <brk id="308" max="16383" man="1"/>
    <brk id="357" max="16383" man="1"/>
    <brk id="461" max="16383" man="1"/>
    <brk id="510" max="16383" man="1"/>
    <brk id="559" max="16383" man="1"/>
    <brk id="608" max="16383" man="1"/>
    <brk id="65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1065"/>
  <sheetViews>
    <sheetView view="pageBreakPreview" topLeftCell="C974" zoomScaleNormal="100" zoomScaleSheetLayoutView="100" workbookViewId="0">
      <selection activeCell="A982" sqref="A982:AB982"/>
    </sheetView>
  </sheetViews>
  <sheetFormatPr defaultRowHeight="15" x14ac:dyDescent="0.25"/>
  <cols>
    <col min="1" max="1" width="4.140625" customWidth="1"/>
    <col min="2" max="2" width="11.5703125" customWidth="1"/>
    <col min="3" max="3" width="11.7109375" customWidth="1"/>
    <col min="4" max="4" width="9.140625" hidden="1" customWidth="1"/>
    <col min="5" max="5" width="14.7109375" customWidth="1"/>
    <col min="6" max="6" width="9.425781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8.85546875" customWidth="1"/>
    <col min="13" max="13" width="8.140625" customWidth="1"/>
    <col min="14" max="14" width="8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5.7109375" customWidth="1"/>
    <col min="21" max="21" width="6.7109375" customWidth="1"/>
    <col min="22" max="22" width="7.28515625" customWidth="1"/>
    <col min="23" max="23" width="6.42578125" customWidth="1"/>
    <col min="24" max="24" width="7.28515625" customWidth="1"/>
    <col min="25" max="25" width="8.7109375" customWidth="1"/>
    <col min="26" max="26" width="8.5703125" customWidth="1"/>
    <col min="27" max="27" width="7.85546875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476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401</v>
      </c>
      <c r="C5" s="17" t="s">
        <v>292</v>
      </c>
      <c r="D5" s="17" t="s">
        <v>402</v>
      </c>
      <c r="E5" s="17" t="s">
        <v>403</v>
      </c>
      <c r="F5" s="17" t="s">
        <v>35</v>
      </c>
      <c r="G5" s="17" t="s">
        <v>137</v>
      </c>
      <c r="H5" s="17">
        <v>90591</v>
      </c>
      <c r="I5" s="17">
        <v>89304</v>
      </c>
      <c r="J5" s="17">
        <v>1287</v>
      </c>
      <c r="K5" s="17" t="s">
        <v>37</v>
      </c>
      <c r="L5" s="18">
        <v>408584.41</v>
      </c>
      <c r="M5" s="18">
        <v>22488.25</v>
      </c>
      <c r="N5" s="18">
        <v>587.61</v>
      </c>
      <c r="O5" s="18">
        <v>431660.27</v>
      </c>
      <c r="P5" s="18">
        <v>7528.43</v>
      </c>
      <c r="Q5" s="18">
        <v>4075.44</v>
      </c>
      <c r="R5" s="18">
        <v>573.36</v>
      </c>
      <c r="S5" s="18">
        <v>12177.23</v>
      </c>
      <c r="T5" s="18">
        <v>0</v>
      </c>
      <c r="U5" s="18">
        <v>8787.14</v>
      </c>
      <c r="V5" s="18">
        <v>22488.25</v>
      </c>
      <c r="W5" s="18">
        <v>587.61</v>
      </c>
      <c r="X5" s="18">
        <v>31863</v>
      </c>
      <c r="Y5" s="9">
        <f t="shared" ref="Y5:AB5" si="0">L5+P5-U5</f>
        <v>407325.69999999995</v>
      </c>
      <c r="Z5" s="9">
        <f t="shared" si="0"/>
        <v>4075.4399999999987</v>
      </c>
      <c r="AA5" s="9">
        <f t="shared" si="0"/>
        <v>573.36</v>
      </c>
      <c r="AB5" s="9">
        <f t="shared" si="0"/>
        <v>411974.5</v>
      </c>
    </row>
    <row r="6" spans="1:31" x14ac:dyDescent="0.25">
      <c r="A6" s="17">
        <v>2</v>
      </c>
      <c r="B6" s="17" t="s">
        <v>404</v>
      </c>
      <c r="C6" s="17" t="s">
        <v>292</v>
      </c>
      <c r="D6" s="17" t="s">
        <v>405</v>
      </c>
      <c r="E6" s="17" t="s">
        <v>406</v>
      </c>
      <c r="F6" s="17" t="s">
        <v>35</v>
      </c>
      <c r="G6" s="17" t="s">
        <v>244</v>
      </c>
      <c r="H6" s="17">
        <v>58464</v>
      </c>
      <c r="I6" s="17">
        <v>55927</v>
      </c>
      <c r="J6" s="17">
        <v>2537</v>
      </c>
      <c r="K6" s="17" t="s">
        <v>37</v>
      </c>
      <c r="L6" s="18">
        <v>678080.83</v>
      </c>
      <c r="M6" s="18">
        <v>37837.949999999997</v>
      </c>
      <c r="N6" s="18">
        <v>1212.21</v>
      </c>
      <c r="O6" s="18">
        <v>717130.99</v>
      </c>
      <c r="P6" s="18">
        <v>13525.34</v>
      </c>
      <c r="Q6" s="18">
        <v>6768.89</v>
      </c>
      <c r="R6" s="18">
        <v>1130.23</v>
      </c>
      <c r="S6" s="18">
        <v>21424.46</v>
      </c>
      <c r="T6" s="18">
        <v>0</v>
      </c>
      <c r="U6" s="18">
        <v>13885.84</v>
      </c>
      <c r="V6" s="18">
        <v>37837.949999999997</v>
      </c>
      <c r="W6" s="18">
        <v>1212.21</v>
      </c>
      <c r="X6" s="18">
        <v>52936</v>
      </c>
      <c r="Y6" s="9">
        <f t="shared" ref="Y6:Y36" si="1">L6+P6-U6</f>
        <v>677720.33</v>
      </c>
      <c r="Z6" s="9">
        <f t="shared" ref="Z6:Z36" si="2">M6+Q6-V6</f>
        <v>6768.8899999999994</v>
      </c>
      <c r="AA6" s="9">
        <f t="shared" ref="AA6:AA36" si="3">N6+R6-W6</f>
        <v>1130.23</v>
      </c>
      <c r="AB6" s="9">
        <f t="shared" ref="AB6:AB36" si="4">O6+S6-X6</f>
        <v>685619.45</v>
      </c>
    </row>
    <row r="7" spans="1:31" x14ac:dyDescent="0.25">
      <c r="A7" s="17">
        <v>3</v>
      </c>
      <c r="B7" s="17" t="s">
        <v>407</v>
      </c>
      <c r="C7" s="17" t="s">
        <v>292</v>
      </c>
      <c r="D7" s="17" t="s">
        <v>408</v>
      </c>
      <c r="E7" s="17" t="s">
        <v>409</v>
      </c>
      <c r="F7" s="17" t="s">
        <v>35</v>
      </c>
      <c r="G7" s="17" t="s">
        <v>410</v>
      </c>
      <c r="H7" s="17">
        <v>188264</v>
      </c>
      <c r="I7" s="17">
        <v>184292</v>
      </c>
      <c r="J7" s="17">
        <v>3972</v>
      </c>
      <c r="K7" s="17" t="s">
        <v>37</v>
      </c>
      <c r="L7" s="18">
        <v>810779.94</v>
      </c>
      <c r="M7" s="18">
        <v>49597.4</v>
      </c>
      <c r="N7" s="18">
        <v>1136.92</v>
      </c>
      <c r="O7" s="18">
        <v>861514.26</v>
      </c>
      <c r="P7" s="18">
        <v>20943.080000000002</v>
      </c>
      <c r="Q7" s="18">
        <v>8122.79</v>
      </c>
      <c r="R7" s="18">
        <v>1769.53</v>
      </c>
      <c r="S7" s="18">
        <v>30835.4</v>
      </c>
      <c r="T7" s="18">
        <v>0</v>
      </c>
      <c r="U7" s="18">
        <v>12858.68</v>
      </c>
      <c r="V7" s="18">
        <v>49597.4</v>
      </c>
      <c r="W7" s="18">
        <v>1136.92</v>
      </c>
      <c r="X7" s="18">
        <v>63593</v>
      </c>
      <c r="Y7" s="9">
        <f t="shared" si="1"/>
        <v>818864.33999999985</v>
      </c>
      <c r="Z7" s="9">
        <f t="shared" si="2"/>
        <v>8122.7900000000009</v>
      </c>
      <c r="AA7" s="9">
        <f t="shared" si="3"/>
        <v>1769.5299999999997</v>
      </c>
      <c r="AB7" s="9">
        <f t="shared" si="4"/>
        <v>828756.66</v>
      </c>
    </row>
    <row r="8" spans="1:31" x14ac:dyDescent="0.25">
      <c r="A8" s="17">
        <v>4</v>
      </c>
      <c r="B8" s="17" t="s">
        <v>404</v>
      </c>
      <c r="C8" s="17" t="s">
        <v>292</v>
      </c>
      <c r="D8" s="17" t="s">
        <v>411</v>
      </c>
      <c r="E8" s="17" t="s">
        <v>412</v>
      </c>
      <c r="F8" s="17" t="s">
        <v>35</v>
      </c>
      <c r="G8" s="17" t="s">
        <v>181</v>
      </c>
      <c r="H8" s="17">
        <v>73463</v>
      </c>
      <c r="I8" s="17">
        <v>71620</v>
      </c>
      <c r="J8" s="17">
        <v>1843</v>
      </c>
      <c r="K8" s="17" t="s">
        <v>37</v>
      </c>
      <c r="L8" s="18">
        <v>349280.11</v>
      </c>
      <c r="M8" s="18">
        <v>20050.28</v>
      </c>
      <c r="N8" s="18">
        <v>1365.01</v>
      </c>
      <c r="O8" s="18">
        <v>370695.4</v>
      </c>
      <c r="P8" s="18">
        <v>9680.2800000000007</v>
      </c>
      <c r="Q8" s="18">
        <v>3449.53</v>
      </c>
      <c r="R8" s="18">
        <v>821.06</v>
      </c>
      <c r="S8" s="18">
        <v>13950.87</v>
      </c>
      <c r="T8" s="18">
        <v>0</v>
      </c>
      <c r="U8" s="18">
        <v>5947.71</v>
      </c>
      <c r="V8" s="18">
        <v>20050.28</v>
      </c>
      <c r="W8" s="18">
        <v>1365.01</v>
      </c>
      <c r="X8" s="18">
        <v>27363</v>
      </c>
      <c r="Y8" s="9">
        <f t="shared" si="1"/>
        <v>353012.68</v>
      </c>
      <c r="Z8" s="9">
        <f t="shared" si="2"/>
        <v>3449.5299999999988</v>
      </c>
      <c r="AA8" s="9">
        <f t="shared" si="3"/>
        <v>821.05999999999972</v>
      </c>
      <c r="AB8" s="9">
        <f t="shared" si="4"/>
        <v>357283.27</v>
      </c>
    </row>
    <row r="9" spans="1:31" x14ac:dyDescent="0.25">
      <c r="A9" s="17">
        <v>5</v>
      </c>
      <c r="B9" s="17" t="s">
        <v>413</v>
      </c>
      <c r="C9" s="17" t="s">
        <v>292</v>
      </c>
      <c r="D9" s="17" t="s">
        <v>414</v>
      </c>
      <c r="E9" s="17" t="s">
        <v>415</v>
      </c>
      <c r="F9" s="17" t="s">
        <v>35</v>
      </c>
      <c r="G9" s="17" t="s">
        <v>410</v>
      </c>
      <c r="H9" s="17">
        <v>23540</v>
      </c>
      <c r="I9" s="17">
        <v>19064</v>
      </c>
      <c r="J9" s="17">
        <v>4476</v>
      </c>
      <c r="K9" s="17" t="s">
        <v>37</v>
      </c>
      <c r="L9" s="18">
        <v>850316.87</v>
      </c>
      <c r="M9" s="18">
        <v>44255.22</v>
      </c>
      <c r="N9" s="18">
        <v>1994.06</v>
      </c>
      <c r="O9" s="18">
        <v>896566.15</v>
      </c>
      <c r="P9" s="18">
        <v>22362.639999999999</v>
      </c>
      <c r="Q9" s="18">
        <v>8486.2900000000009</v>
      </c>
      <c r="R9" s="18">
        <v>1994.06</v>
      </c>
      <c r="S9" s="18">
        <v>32842.99</v>
      </c>
      <c r="T9" s="18">
        <v>0</v>
      </c>
      <c r="U9" s="18">
        <v>19933.72</v>
      </c>
      <c r="V9" s="18">
        <v>44255.22</v>
      </c>
      <c r="W9" s="18">
        <v>1994.06</v>
      </c>
      <c r="X9" s="18">
        <v>66183</v>
      </c>
      <c r="Y9" s="9">
        <f t="shared" si="1"/>
        <v>852745.79</v>
      </c>
      <c r="Z9" s="9">
        <f t="shared" si="2"/>
        <v>8486.2900000000009</v>
      </c>
      <c r="AA9" s="9">
        <f t="shared" si="3"/>
        <v>1994.06</v>
      </c>
      <c r="AB9" s="9">
        <f t="shared" si="4"/>
        <v>863226.14</v>
      </c>
    </row>
    <row r="10" spans="1:31" x14ac:dyDescent="0.25">
      <c r="A10" s="17">
        <v>6</v>
      </c>
      <c r="B10" s="17" t="s">
        <v>416</v>
      </c>
      <c r="C10" s="17" t="s">
        <v>292</v>
      </c>
      <c r="D10" s="17" t="s">
        <v>417</v>
      </c>
      <c r="E10" s="17" t="s">
        <v>418</v>
      </c>
      <c r="F10" s="17" t="s">
        <v>35</v>
      </c>
      <c r="G10" s="17" t="s">
        <v>419</v>
      </c>
      <c r="H10" s="17">
        <v>726</v>
      </c>
      <c r="I10" s="17">
        <v>0</v>
      </c>
      <c r="J10" s="17">
        <v>726</v>
      </c>
      <c r="K10" s="17" t="s">
        <v>37</v>
      </c>
      <c r="L10" s="18">
        <v>408926.55</v>
      </c>
      <c r="M10" s="18">
        <v>27708.89</v>
      </c>
      <c r="N10" s="18">
        <v>723.94</v>
      </c>
      <c r="O10" s="18">
        <v>437359.38</v>
      </c>
      <c r="P10" s="18">
        <v>5355.14</v>
      </c>
      <c r="Q10" s="18">
        <v>4117.84</v>
      </c>
      <c r="R10" s="18">
        <v>323.43</v>
      </c>
      <c r="S10" s="18">
        <v>9796.41</v>
      </c>
      <c r="T10" s="18">
        <v>0</v>
      </c>
      <c r="U10" s="18">
        <v>3852.17</v>
      </c>
      <c r="V10" s="18">
        <v>27708.89</v>
      </c>
      <c r="W10" s="18">
        <v>723.94</v>
      </c>
      <c r="X10" s="18">
        <v>32285</v>
      </c>
      <c r="Y10" s="9">
        <f t="shared" si="1"/>
        <v>410429.52</v>
      </c>
      <c r="Z10" s="9">
        <f t="shared" si="2"/>
        <v>4117.84</v>
      </c>
      <c r="AA10" s="9">
        <f t="shared" si="3"/>
        <v>323.43000000000006</v>
      </c>
      <c r="AB10" s="9">
        <f t="shared" si="4"/>
        <v>414870.79</v>
      </c>
    </row>
    <row r="11" spans="1:31" x14ac:dyDescent="0.25">
      <c r="A11" s="17">
        <v>7</v>
      </c>
      <c r="B11" s="17" t="s">
        <v>420</v>
      </c>
      <c r="C11" s="17" t="s">
        <v>292</v>
      </c>
      <c r="D11" s="17" t="s">
        <v>421</v>
      </c>
      <c r="E11" s="17" t="s">
        <v>422</v>
      </c>
      <c r="F11" s="17" t="s">
        <v>35</v>
      </c>
      <c r="G11" s="17" t="s">
        <v>181</v>
      </c>
      <c r="H11" s="17">
        <v>5802</v>
      </c>
      <c r="I11" s="17">
        <v>5334</v>
      </c>
      <c r="J11" s="17">
        <v>468</v>
      </c>
      <c r="K11" s="17" t="s">
        <v>37</v>
      </c>
      <c r="L11" s="18">
        <v>191422.79</v>
      </c>
      <c r="M11" s="18">
        <v>10495.92</v>
      </c>
      <c r="N11" s="18">
        <v>290.02</v>
      </c>
      <c r="O11" s="18">
        <v>202208.73</v>
      </c>
      <c r="P11" s="18">
        <v>3001.02</v>
      </c>
      <c r="Q11" s="18">
        <v>1908.62</v>
      </c>
      <c r="R11" s="18">
        <v>208.49</v>
      </c>
      <c r="S11" s="18">
        <v>5118.13</v>
      </c>
      <c r="T11" s="18">
        <v>0</v>
      </c>
      <c r="U11" s="18">
        <v>4140.0600000000004</v>
      </c>
      <c r="V11" s="18">
        <v>10495.92</v>
      </c>
      <c r="W11" s="18">
        <v>290.02</v>
      </c>
      <c r="X11" s="18">
        <v>14926</v>
      </c>
      <c r="Y11" s="9">
        <f t="shared" si="1"/>
        <v>190283.75</v>
      </c>
      <c r="Z11" s="9">
        <f t="shared" si="2"/>
        <v>1908.6200000000008</v>
      </c>
      <c r="AA11" s="9">
        <f t="shared" si="3"/>
        <v>208.49</v>
      </c>
      <c r="AB11" s="9">
        <f t="shared" si="4"/>
        <v>192400.86000000002</v>
      </c>
    </row>
    <row r="12" spans="1:31" x14ac:dyDescent="0.25">
      <c r="A12" s="17">
        <v>8</v>
      </c>
      <c r="B12" s="17" t="s">
        <v>401</v>
      </c>
      <c r="C12" s="17" t="s">
        <v>292</v>
      </c>
      <c r="D12" s="17" t="s">
        <v>423</v>
      </c>
      <c r="E12" s="17" t="s">
        <v>424</v>
      </c>
      <c r="F12" s="17" t="s">
        <v>35</v>
      </c>
      <c r="G12" s="17" t="s">
        <v>45</v>
      </c>
      <c r="H12" s="17">
        <v>70910</v>
      </c>
      <c r="I12" s="17">
        <v>70910</v>
      </c>
      <c r="J12" s="17">
        <v>0</v>
      </c>
      <c r="K12" s="17" t="s">
        <v>37</v>
      </c>
      <c r="L12" s="18">
        <v>85433.72</v>
      </c>
      <c r="M12" s="18">
        <v>25444.79</v>
      </c>
      <c r="N12" s="18">
        <v>23.1</v>
      </c>
      <c r="O12" s="18">
        <v>110901.61</v>
      </c>
      <c r="P12" s="18">
        <v>736.25</v>
      </c>
      <c r="Q12" s="18">
        <v>851.14</v>
      </c>
      <c r="R12" s="18">
        <v>0</v>
      </c>
      <c r="S12" s="18">
        <v>1587.39</v>
      </c>
      <c r="T12" s="18">
        <v>0</v>
      </c>
      <c r="U12" s="18">
        <v>0</v>
      </c>
      <c r="V12" s="18">
        <v>8162.9</v>
      </c>
      <c r="W12" s="18">
        <v>23.1</v>
      </c>
      <c r="X12" s="18">
        <v>8186</v>
      </c>
      <c r="Y12" s="9">
        <f t="shared" si="1"/>
        <v>86169.97</v>
      </c>
      <c r="Z12" s="9">
        <f t="shared" si="2"/>
        <v>18133.03</v>
      </c>
      <c r="AA12" s="9">
        <f t="shared" si="3"/>
        <v>0</v>
      </c>
      <c r="AB12" s="9">
        <f t="shared" si="4"/>
        <v>104303</v>
      </c>
    </row>
    <row r="13" spans="1:31" x14ac:dyDescent="0.25">
      <c r="A13" s="17">
        <v>9</v>
      </c>
      <c r="B13" s="17" t="s">
        <v>425</v>
      </c>
      <c r="C13" s="17" t="s">
        <v>292</v>
      </c>
      <c r="D13" s="17" t="s">
        <v>426</v>
      </c>
      <c r="E13" s="17" t="s">
        <v>427</v>
      </c>
      <c r="F13" s="17" t="s">
        <v>35</v>
      </c>
      <c r="G13" s="17" t="s">
        <v>156</v>
      </c>
      <c r="H13" s="17">
        <v>72832</v>
      </c>
      <c r="I13" s="17">
        <v>71638</v>
      </c>
      <c r="J13" s="17">
        <v>1194</v>
      </c>
      <c r="K13" s="17" t="s">
        <v>37</v>
      </c>
      <c r="L13" s="18">
        <v>443908.27</v>
      </c>
      <c r="M13" s="18">
        <v>24544.74</v>
      </c>
      <c r="N13" s="18">
        <v>623.25</v>
      </c>
      <c r="O13" s="18">
        <v>469076.26</v>
      </c>
      <c r="P13" s="18">
        <v>6337.41</v>
      </c>
      <c r="Q13" s="18">
        <v>4434.5200000000004</v>
      </c>
      <c r="R13" s="18">
        <v>531.92999999999995</v>
      </c>
      <c r="S13" s="18">
        <v>11303.86</v>
      </c>
      <c r="T13" s="18">
        <v>0</v>
      </c>
      <c r="U13" s="18">
        <v>9457.01</v>
      </c>
      <c r="V13" s="18">
        <v>24544.74</v>
      </c>
      <c r="W13" s="18">
        <v>623.25</v>
      </c>
      <c r="X13" s="18">
        <v>34625</v>
      </c>
      <c r="Y13" s="9">
        <f t="shared" si="1"/>
        <v>440788.67</v>
      </c>
      <c r="Z13" s="9">
        <f t="shared" si="2"/>
        <v>4434.5200000000004</v>
      </c>
      <c r="AA13" s="9">
        <f t="shared" si="3"/>
        <v>531.92999999999984</v>
      </c>
      <c r="AB13" s="9">
        <f t="shared" si="4"/>
        <v>445755.12</v>
      </c>
    </row>
    <row r="14" spans="1:31" x14ac:dyDescent="0.25">
      <c r="A14" s="17">
        <v>10</v>
      </c>
      <c r="B14" s="17" t="s">
        <v>428</v>
      </c>
      <c r="C14" s="17" t="s">
        <v>292</v>
      </c>
      <c r="D14" s="17" t="s">
        <v>429</v>
      </c>
      <c r="E14" s="17" t="s">
        <v>430</v>
      </c>
      <c r="F14" s="17" t="s">
        <v>35</v>
      </c>
      <c r="G14" s="17" t="s">
        <v>419</v>
      </c>
      <c r="H14" s="17">
        <v>222108</v>
      </c>
      <c r="I14" s="17">
        <v>221512</v>
      </c>
      <c r="J14" s="17">
        <v>596</v>
      </c>
      <c r="K14" s="17" t="s">
        <v>37</v>
      </c>
      <c r="L14" s="18">
        <v>317837.32</v>
      </c>
      <c r="M14" s="18">
        <v>17968.75</v>
      </c>
      <c r="N14" s="18">
        <v>305.61</v>
      </c>
      <c r="O14" s="18">
        <v>336111.68</v>
      </c>
      <c r="P14" s="18">
        <v>3199.44</v>
      </c>
      <c r="Q14" s="18">
        <v>3182.23</v>
      </c>
      <c r="R14" s="18">
        <v>265.52</v>
      </c>
      <c r="S14" s="18">
        <v>6647.19</v>
      </c>
      <c r="T14" s="18">
        <v>0</v>
      </c>
      <c r="U14" s="18">
        <v>6535.64</v>
      </c>
      <c r="V14" s="18">
        <v>17968.75</v>
      </c>
      <c r="W14" s="18">
        <v>305.61</v>
      </c>
      <c r="X14" s="18">
        <v>24810</v>
      </c>
      <c r="Y14" s="9">
        <f t="shared" si="1"/>
        <v>314501.12</v>
      </c>
      <c r="Z14" s="9">
        <f t="shared" si="2"/>
        <v>3182.2299999999996</v>
      </c>
      <c r="AA14" s="9">
        <f t="shared" si="3"/>
        <v>265.52</v>
      </c>
      <c r="AB14" s="9">
        <f t="shared" si="4"/>
        <v>317948.87</v>
      </c>
    </row>
    <row r="15" spans="1:31" x14ac:dyDescent="0.25">
      <c r="A15" s="17">
        <v>11</v>
      </c>
      <c r="B15" s="17" t="s">
        <v>420</v>
      </c>
      <c r="C15" s="17" t="s">
        <v>292</v>
      </c>
      <c r="D15" s="17" t="s">
        <v>431</v>
      </c>
      <c r="E15" s="17" t="s">
        <v>432</v>
      </c>
      <c r="F15" s="17" t="s">
        <v>35</v>
      </c>
      <c r="G15" s="17" t="s">
        <v>410</v>
      </c>
      <c r="H15" s="17">
        <v>40083</v>
      </c>
      <c r="I15" s="17">
        <v>39392</v>
      </c>
      <c r="J15" s="17">
        <v>691</v>
      </c>
      <c r="K15" s="17" t="s">
        <v>37</v>
      </c>
      <c r="L15" s="18">
        <v>175900.41</v>
      </c>
      <c r="M15" s="18">
        <v>10612.96</v>
      </c>
      <c r="N15" s="18">
        <v>363.97</v>
      </c>
      <c r="O15" s="18">
        <v>186877.34</v>
      </c>
      <c r="P15" s="18">
        <v>4566.49</v>
      </c>
      <c r="Q15" s="18">
        <v>1752.15</v>
      </c>
      <c r="R15" s="18">
        <v>307.83999999999997</v>
      </c>
      <c r="S15" s="18">
        <v>6626.48</v>
      </c>
      <c r="T15" s="18">
        <v>0</v>
      </c>
      <c r="U15" s="18">
        <v>2818.07</v>
      </c>
      <c r="V15" s="18">
        <v>10612.96</v>
      </c>
      <c r="W15" s="18">
        <v>363.97</v>
      </c>
      <c r="X15" s="18">
        <v>13795</v>
      </c>
      <c r="Y15" s="9">
        <f t="shared" si="1"/>
        <v>177648.83</v>
      </c>
      <c r="Z15" s="9">
        <f t="shared" si="2"/>
        <v>1752.1499999999996</v>
      </c>
      <c r="AA15" s="9">
        <f t="shared" si="3"/>
        <v>307.83999999999992</v>
      </c>
      <c r="AB15" s="9">
        <f t="shared" si="4"/>
        <v>179708.82</v>
      </c>
    </row>
    <row r="16" spans="1:31" x14ac:dyDescent="0.25">
      <c r="A16" s="17">
        <v>12</v>
      </c>
      <c r="B16" s="17" t="s">
        <v>404</v>
      </c>
      <c r="C16" s="17" t="s">
        <v>292</v>
      </c>
      <c r="D16" s="17" t="s">
        <v>433</v>
      </c>
      <c r="E16" s="17" t="s">
        <v>434</v>
      </c>
      <c r="F16" s="17" t="s">
        <v>35</v>
      </c>
      <c r="G16" s="17" t="s">
        <v>410</v>
      </c>
      <c r="H16" s="17">
        <v>54422</v>
      </c>
      <c r="I16" s="17">
        <v>52808</v>
      </c>
      <c r="J16" s="17">
        <v>4842</v>
      </c>
      <c r="K16" s="17" t="s">
        <v>37</v>
      </c>
      <c r="L16" s="18">
        <v>676209.91</v>
      </c>
      <c r="M16" s="18">
        <v>45579.74</v>
      </c>
      <c r="N16" s="18">
        <v>1833.68</v>
      </c>
      <c r="O16" s="18">
        <v>723623.33</v>
      </c>
      <c r="P16" s="18">
        <v>24486.11</v>
      </c>
      <c r="Q16" s="18">
        <v>6765.7</v>
      </c>
      <c r="R16" s="18">
        <v>2157.11</v>
      </c>
      <c r="S16" s="18">
        <v>33408.92</v>
      </c>
      <c r="T16" s="18">
        <v>0</v>
      </c>
      <c r="U16" s="18">
        <v>6001.58</v>
      </c>
      <c r="V16" s="18">
        <v>45579.74</v>
      </c>
      <c r="W16" s="18">
        <v>1833.68</v>
      </c>
      <c r="X16" s="18">
        <v>53415</v>
      </c>
      <c r="Y16" s="9">
        <f t="shared" si="1"/>
        <v>694694.44000000006</v>
      </c>
      <c r="Z16" s="9">
        <f t="shared" si="2"/>
        <v>6765.6999999999971</v>
      </c>
      <c r="AA16" s="9">
        <f t="shared" si="3"/>
        <v>2157.1099999999997</v>
      </c>
      <c r="AB16" s="9">
        <f t="shared" si="4"/>
        <v>703617.25</v>
      </c>
    </row>
    <row r="17" spans="1:28" x14ac:dyDescent="0.25">
      <c r="A17" s="17">
        <v>13</v>
      </c>
      <c r="B17" s="17" t="s">
        <v>435</v>
      </c>
      <c r="C17" s="17" t="s">
        <v>292</v>
      </c>
      <c r="D17" s="17" t="s">
        <v>436</v>
      </c>
      <c r="E17" s="17" t="s">
        <v>437</v>
      </c>
      <c r="F17" s="17" t="s">
        <v>35</v>
      </c>
      <c r="G17" s="17" t="s">
        <v>410</v>
      </c>
      <c r="H17" s="17">
        <v>219824</v>
      </c>
      <c r="I17" s="17">
        <v>218351</v>
      </c>
      <c r="J17" s="17">
        <v>1473</v>
      </c>
      <c r="K17" s="17" t="s">
        <v>37</v>
      </c>
      <c r="L17" s="18">
        <v>574833.09</v>
      </c>
      <c r="M17" s="18">
        <v>30425.68</v>
      </c>
      <c r="N17" s="18">
        <v>601.41999999999996</v>
      </c>
      <c r="O17" s="18">
        <v>605860.18999999994</v>
      </c>
      <c r="P17" s="18">
        <v>8722.9699999999993</v>
      </c>
      <c r="Q17" s="18">
        <v>5749.26</v>
      </c>
      <c r="R17" s="18">
        <v>656.22</v>
      </c>
      <c r="S17" s="18">
        <v>15128.45</v>
      </c>
      <c r="T17" s="18">
        <v>0</v>
      </c>
      <c r="U17" s="18">
        <v>13694.9</v>
      </c>
      <c r="V17" s="18">
        <v>30425.68</v>
      </c>
      <c r="W17" s="18">
        <v>601.41999999999996</v>
      </c>
      <c r="X17" s="18">
        <v>44722</v>
      </c>
      <c r="Y17" s="9">
        <f t="shared" si="1"/>
        <v>569861.15999999992</v>
      </c>
      <c r="Z17" s="9">
        <f t="shared" si="2"/>
        <v>5749.260000000002</v>
      </c>
      <c r="AA17" s="9">
        <f t="shared" si="3"/>
        <v>656.21999999999991</v>
      </c>
      <c r="AB17" s="9">
        <f t="shared" si="4"/>
        <v>576266.6399999999</v>
      </c>
    </row>
    <row r="18" spans="1:28" x14ac:dyDescent="0.25">
      <c r="A18" s="17">
        <v>14</v>
      </c>
      <c r="B18" s="17" t="s">
        <v>407</v>
      </c>
      <c r="C18" s="17" t="s">
        <v>292</v>
      </c>
      <c r="D18" s="17" t="s">
        <v>438</v>
      </c>
      <c r="E18" s="17" t="s">
        <v>439</v>
      </c>
      <c r="F18" s="17" t="s">
        <v>35</v>
      </c>
      <c r="G18" s="17" t="s">
        <v>440</v>
      </c>
      <c r="H18" s="17">
        <v>42558</v>
      </c>
      <c r="I18" s="17">
        <v>41281</v>
      </c>
      <c r="J18" s="17">
        <v>1277</v>
      </c>
      <c r="K18" s="17" t="s">
        <v>37</v>
      </c>
      <c r="L18" s="18">
        <v>155491.51999999999</v>
      </c>
      <c r="M18" s="18">
        <v>11446.44</v>
      </c>
      <c r="N18" s="18">
        <v>1806.07</v>
      </c>
      <c r="O18" s="18">
        <v>168744.03</v>
      </c>
      <c r="P18" s="18">
        <v>7123.28</v>
      </c>
      <c r="Q18" s="18">
        <v>1559.95</v>
      </c>
      <c r="R18" s="18">
        <v>568.9</v>
      </c>
      <c r="S18" s="18">
        <v>9252.1299999999992</v>
      </c>
      <c r="T18" s="18">
        <v>0</v>
      </c>
      <c r="U18" s="18">
        <v>0</v>
      </c>
      <c r="V18" s="18">
        <v>10649.93</v>
      </c>
      <c r="W18" s="18">
        <v>1806.07</v>
      </c>
      <c r="X18" s="18">
        <v>12456</v>
      </c>
      <c r="Y18" s="9">
        <f t="shared" si="1"/>
        <v>162614.79999999999</v>
      </c>
      <c r="Z18" s="9">
        <f t="shared" si="2"/>
        <v>2356.4600000000009</v>
      </c>
      <c r="AA18" s="9">
        <f t="shared" si="3"/>
        <v>568.89999999999986</v>
      </c>
      <c r="AB18" s="9">
        <f t="shared" si="4"/>
        <v>165540.16</v>
      </c>
    </row>
    <row r="19" spans="1:28" x14ac:dyDescent="0.25">
      <c r="A19" s="17">
        <v>15</v>
      </c>
      <c r="B19" s="17" t="s">
        <v>416</v>
      </c>
      <c r="C19" s="17" t="s">
        <v>292</v>
      </c>
      <c r="D19" s="17" t="s">
        <v>441</v>
      </c>
      <c r="E19" s="17" t="s">
        <v>442</v>
      </c>
      <c r="F19" s="17" t="s">
        <v>35</v>
      </c>
      <c r="G19" s="17" t="s">
        <v>156</v>
      </c>
      <c r="H19" s="17">
        <v>75508</v>
      </c>
      <c r="I19" s="17">
        <v>75299</v>
      </c>
      <c r="J19" s="17">
        <v>209</v>
      </c>
      <c r="K19" s="17" t="s">
        <v>37</v>
      </c>
      <c r="L19" s="18">
        <v>335575.76</v>
      </c>
      <c r="M19" s="18">
        <v>20001.240000000002</v>
      </c>
      <c r="N19" s="18">
        <v>531.48</v>
      </c>
      <c r="O19" s="18">
        <v>356108.48</v>
      </c>
      <c r="P19" s="18">
        <v>1520.76</v>
      </c>
      <c r="Q19" s="18">
        <v>3352.24</v>
      </c>
      <c r="R19" s="18">
        <v>93.11</v>
      </c>
      <c r="S19" s="18">
        <v>4966.1099999999997</v>
      </c>
      <c r="T19" s="18">
        <v>0</v>
      </c>
      <c r="U19" s="18">
        <v>5753.28</v>
      </c>
      <c r="V19" s="18">
        <v>20001.240000000002</v>
      </c>
      <c r="W19" s="18">
        <v>531.48</v>
      </c>
      <c r="X19" s="18">
        <v>26286</v>
      </c>
      <c r="Y19" s="9">
        <f t="shared" si="1"/>
        <v>331343.24</v>
      </c>
      <c r="Z19" s="9">
        <f t="shared" si="2"/>
        <v>3352.2400000000016</v>
      </c>
      <c r="AA19" s="9">
        <f t="shared" si="3"/>
        <v>93.110000000000014</v>
      </c>
      <c r="AB19" s="9">
        <f t="shared" si="4"/>
        <v>334788.58999999997</v>
      </c>
    </row>
    <row r="20" spans="1:28" x14ac:dyDescent="0.25">
      <c r="A20" s="17">
        <v>16</v>
      </c>
      <c r="B20" s="17" t="s">
        <v>425</v>
      </c>
      <c r="C20" s="17" t="s">
        <v>292</v>
      </c>
      <c r="D20" s="17" t="s">
        <v>443</v>
      </c>
      <c r="E20" s="17" t="s">
        <v>444</v>
      </c>
      <c r="F20" s="17" t="s">
        <v>35</v>
      </c>
      <c r="G20" s="17" t="s">
        <v>148</v>
      </c>
      <c r="H20" s="17">
        <v>45832</v>
      </c>
      <c r="I20" s="17">
        <v>45814</v>
      </c>
      <c r="J20" s="17">
        <v>18</v>
      </c>
      <c r="K20" s="17" t="s">
        <v>37</v>
      </c>
      <c r="L20" s="18">
        <v>23454.21</v>
      </c>
      <c r="M20" s="18">
        <v>5802.79</v>
      </c>
      <c r="N20" s="18">
        <v>940.46</v>
      </c>
      <c r="O20" s="18">
        <v>30197.46</v>
      </c>
      <c r="P20" s="18">
        <v>373.02</v>
      </c>
      <c r="Q20" s="18">
        <v>242.14</v>
      </c>
      <c r="R20" s="18">
        <v>8.02</v>
      </c>
      <c r="S20" s="18">
        <v>623.17999999999995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1"/>
        <v>23827.23</v>
      </c>
      <c r="Z20" s="9">
        <f t="shared" si="2"/>
        <v>6044.93</v>
      </c>
      <c r="AA20" s="9">
        <f t="shared" si="3"/>
        <v>948.48</v>
      </c>
      <c r="AB20" s="9">
        <f t="shared" si="4"/>
        <v>30820.639999999999</v>
      </c>
    </row>
    <row r="21" spans="1:28" x14ac:dyDescent="0.25">
      <c r="A21" s="17">
        <v>17</v>
      </c>
      <c r="B21" s="17" t="s">
        <v>413</v>
      </c>
      <c r="C21" s="17" t="s">
        <v>292</v>
      </c>
      <c r="D21" s="17" t="s">
        <v>445</v>
      </c>
      <c r="E21" s="17" t="s">
        <v>446</v>
      </c>
      <c r="F21" s="17" t="s">
        <v>35</v>
      </c>
      <c r="G21" s="17" t="s">
        <v>447</v>
      </c>
      <c r="H21" s="17">
        <v>59405</v>
      </c>
      <c r="I21" s="17">
        <v>59120</v>
      </c>
      <c r="J21" s="17">
        <v>285</v>
      </c>
      <c r="K21" s="17" t="s">
        <v>37</v>
      </c>
      <c r="L21" s="18">
        <v>789668.19</v>
      </c>
      <c r="M21" s="18">
        <v>35554.04</v>
      </c>
      <c r="N21" s="18">
        <v>67.72</v>
      </c>
      <c r="O21" s="18">
        <v>825289.95</v>
      </c>
      <c r="P21" s="18">
        <v>2106.15</v>
      </c>
      <c r="Q21" s="18">
        <v>7911.14</v>
      </c>
      <c r="R21" s="18">
        <v>126.97</v>
      </c>
      <c r="S21" s="18">
        <v>10144.26</v>
      </c>
      <c r="T21" s="18">
        <v>0</v>
      </c>
      <c r="U21" s="18">
        <v>25297.24</v>
      </c>
      <c r="V21" s="18">
        <v>35554.04</v>
      </c>
      <c r="W21" s="18">
        <v>67.72</v>
      </c>
      <c r="X21" s="18">
        <v>60919</v>
      </c>
      <c r="Y21" s="9">
        <f t="shared" si="1"/>
        <v>766477.1</v>
      </c>
      <c r="Z21" s="9">
        <f t="shared" si="2"/>
        <v>7911.1399999999994</v>
      </c>
      <c r="AA21" s="9">
        <f t="shared" si="3"/>
        <v>126.97</v>
      </c>
      <c r="AB21" s="9">
        <f t="shared" si="4"/>
        <v>774515.21</v>
      </c>
    </row>
    <row r="22" spans="1:28" x14ac:dyDescent="0.25">
      <c r="A22" s="17">
        <v>18</v>
      </c>
      <c r="B22" s="17" t="s">
        <v>435</v>
      </c>
      <c r="C22" s="17" t="s">
        <v>292</v>
      </c>
      <c r="D22" s="17" t="s">
        <v>448</v>
      </c>
      <c r="E22" s="17" t="s">
        <v>449</v>
      </c>
      <c r="F22" s="17" t="s">
        <v>35</v>
      </c>
      <c r="G22" s="17" t="s">
        <v>181</v>
      </c>
      <c r="H22" s="17">
        <v>8409</v>
      </c>
      <c r="I22" s="17">
        <v>4520</v>
      </c>
      <c r="J22" s="17">
        <v>3889</v>
      </c>
      <c r="K22" s="17" t="s">
        <v>37</v>
      </c>
      <c r="L22" s="18">
        <v>699186.02</v>
      </c>
      <c r="M22" s="18">
        <v>36782.160000000003</v>
      </c>
      <c r="N22" s="18">
        <v>675.38</v>
      </c>
      <c r="O22" s="18">
        <v>736643.56</v>
      </c>
      <c r="P22" s="18">
        <v>20133.46</v>
      </c>
      <c r="Q22" s="18">
        <v>6992.54</v>
      </c>
      <c r="R22" s="18">
        <v>1732.55</v>
      </c>
      <c r="S22" s="18">
        <v>28858.55</v>
      </c>
      <c r="T22" s="18">
        <v>0</v>
      </c>
      <c r="U22" s="18">
        <v>16918.46</v>
      </c>
      <c r="V22" s="18">
        <v>36782.160000000003</v>
      </c>
      <c r="W22" s="18">
        <v>675.38</v>
      </c>
      <c r="X22" s="18">
        <v>54376</v>
      </c>
      <c r="Y22" s="9">
        <f t="shared" si="1"/>
        <v>702401.02</v>
      </c>
      <c r="Z22" s="9">
        <f t="shared" si="2"/>
        <v>6992.5400000000009</v>
      </c>
      <c r="AA22" s="9">
        <f t="shared" si="3"/>
        <v>1732.5499999999997</v>
      </c>
      <c r="AB22" s="9">
        <f t="shared" si="4"/>
        <v>711126.1100000001</v>
      </c>
    </row>
    <row r="23" spans="1:28" x14ac:dyDescent="0.25">
      <c r="A23" s="17">
        <v>19</v>
      </c>
      <c r="B23" s="17" t="s">
        <v>407</v>
      </c>
      <c r="C23" s="17" t="s">
        <v>292</v>
      </c>
      <c r="D23" s="17" t="s">
        <v>450</v>
      </c>
      <c r="E23" s="17" t="s">
        <v>451</v>
      </c>
      <c r="F23" s="17" t="s">
        <v>35</v>
      </c>
      <c r="G23" s="17" t="s">
        <v>452</v>
      </c>
      <c r="H23" s="17">
        <v>23789</v>
      </c>
      <c r="I23" s="17">
        <v>23764</v>
      </c>
      <c r="J23" s="17">
        <v>25</v>
      </c>
      <c r="K23" s="17" t="s">
        <v>37</v>
      </c>
      <c r="L23" s="18">
        <v>73258.14</v>
      </c>
      <c r="M23" s="18">
        <v>15430.97</v>
      </c>
      <c r="N23" s="18">
        <v>2153.83</v>
      </c>
      <c r="O23" s="18">
        <v>90842.94</v>
      </c>
      <c r="P23" s="18">
        <v>858.5</v>
      </c>
      <c r="Q23" s="18">
        <v>749.19</v>
      </c>
      <c r="R23" s="18">
        <v>11.14</v>
      </c>
      <c r="S23" s="18">
        <v>1618.83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1"/>
        <v>74116.639999999999</v>
      </c>
      <c r="Z23" s="9">
        <f t="shared" si="2"/>
        <v>16180.16</v>
      </c>
      <c r="AA23" s="9">
        <f t="shared" si="3"/>
        <v>2164.9699999999998</v>
      </c>
      <c r="AB23" s="9">
        <f t="shared" si="4"/>
        <v>92461.77</v>
      </c>
    </row>
    <row r="24" spans="1:28" x14ac:dyDescent="0.25">
      <c r="A24" s="17">
        <v>20</v>
      </c>
      <c r="B24" s="17" t="s">
        <v>428</v>
      </c>
      <c r="C24" s="17" t="s">
        <v>292</v>
      </c>
      <c r="D24" s="17" t="s">
        <v>453</v>
      </c>
      <c r="E24" s="17" t="s">
        <v>454</v>
      </c>
      <c r="F24" s="17" t="s">
        <v>35</v>
      </c>
      <c r="G24" s="17" t="s">
        <v>218</v>
      </c>
      <c r="H24" s="17">
        <v>2262</v>
      </c>
      <c r="I24" s="17">
        <v>2090</v>
      </c>
      <c r="J24" s="17">
        <v>516</v>
      </c>
      <c r="K24" s="17" t="s">
        <v>37</v>
      </c>
      <c r="L24" s="18">
        <v>170619.51</v>
      </c>
      <c r="M24" s="18">
        <v>9038.44</v>
      </c>
      <c r="N24" s="18">
        <v>200.48</v>
      </c>
      <c r="O24" s="18">
        <v>179858.43</v>
      </c>
      <c r="P24" s="18">
        <v>3971.99</v>
      </c>
      <c r="Q24" s="18">
        <v>1704.56</v>
      </c>
      <c r="R24" s="18">
        <v>229.88</v>
      </c>
      <c r="S24" s="18">
        <v>5906.43</v>
      </c>
      <c r="T24" s="18">
        <v>0</v>
      </c>
      <c r="U24" s="18">
        <v>4037.08</v>
      </c>
      <c r="V24" s="18">
        <v>9038.44</v>
      </c>
      <c r="W24" s="18">
        <v>200.48</v>
      </c>
      <c r="X24" s="18">
        <v>13276</v>
      </c>
      <c r="Y24" s="9">
        <f t="shared" si="1"/>
        <v>170554.42</v>
      </c>
      <c r="Z24" s="9">
        <f t="shared" si="2"/>
        <v>1704.5599999999995</v>
      </c>
      <c r="AA24" s="9">
        <f t="shared" si="3"/>
        <v>229.88000000000002</v>
      </c>
      <c r="AB24" s="9">
        <f t="shared" si="4"/>
        <v>172488.86</v>
      </c>
    </row>
    <row r="25" spans="1:28" x14ac:dyDescent="0.25">
      <c r="A25" s="17">
        <v>21</v>
      </c>
      <c r="B25" s="17" t="s">
        <v>416</v>
      </c>
      <c r="C25" s="17" t="s">
        <v>292</v>
      </c>
      <c r="D25" s="17" t="s">
        <v>455</v>
      </c>
      <c r="E25" s="17" t="s">
        <v>456</v>
      </c>
      <c r="F25" s="17" t="s">
        <v>35</v>
      </c>
      <c r="G25" s="17" t="s">
        <v>221</v>
      </c>
      <c r="H25" s="17">
        <v>19</v>
      </c>
      <c r="I25" s="17">
        <v>19</v>
      </c>
      <c r="J25" s="17">
        <v>0</v>
      </c>
      <c r="K25" s="17" t="s">
        <v>37</v>
      </c>
      <c r="L25" s="18">
        <v>14837.95</v>
      </c>
      <c r="M25" s="18">
        <v>2451.11</v>
      </c>
      <c r="N25" s="18">
        <v>1.24</v>
      </c>
      <c r="O25" s="18">
        <v>17290.3</v>
      </c>
      <c r="P25" s="18">
        <v>498.75</v>
      </c>
      <c r="Q25" s="18">
        <v>146.06</v>
      </c>
      <c r="R25" s="18">
        <v>0</v>
      </c>
      <c r="S25" s="18">
        <v>644.80999999999995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1"/>
        <v>15336.7</v>
      </c>
      <c r="Z25" s="9">
        <f t="shared" si="2"/>
        <v>2597.17</v>
      </c>
      <c r="AA25" s="9">
        <f t="shared" si="3"/>
        <v>1.24</v>
      </c>
      <c r="AB25" s="9">
        <f t="shared" si="4"/>
        <v>17935.11</v>
      </c>
    </row>
    <row r="26" spans="1:28" x14ac:dyDescent="0.25">
      <c r="A26" s="17">
        <v>22</v>
      </c>
      <c r="B26" s="17" t="s">
        <v>407</v>
      </c>
      <c r="C26" s="17" t="s">
        <v>292</v>
      </c>
      <c r="D26" s="17" t="s">
        <v>457</v>
      </c>
      <c r="E26" s="17" t="s">
        <v>458</v>
      </c>
      <c r="F26" s="17" t="s">
        <v>35</v>
      </c>
      <c r="G26" s="17" t="s">
        <v>224</v>
      </c>
      <c r="H26" s="17">
        <v>6102</v>
      </c>
      <c r="I26" s="17">
        <v>6102</v>
      </c>
      <c r="J26" s="17">
        <v>0</v>
      </c>
      <c r="K26" s="17" t="s">
        <v>37</v>
      </c>
      <c r="L26" s="18">
        <v>14251.55</v>
      </c>
      <c r="M26" s="18">
        <v>2590.1799999999998</v>
      </c>
      <c r="N26" s="18">
        <v>0</v>
      </c>
      <c r="O26" s="18">
        <v>16841.73</v>
      </c>
      <c r="P26" s="18">
        <v>498.75</v>
      </c>
      <c r="Q26" s="18">
        <v>140.19</v>
      </c>
      <c r="R26" s="18">
        <v>0</v>
      </c>
      <c r="S26" s="18">
        <v>638.94000000000005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1"/>
        <v>14750.3</v>
      </c>
      <c r="Z26" s="9">
        <f t="shared" si="2"/>
        <v>2730.37</v>
      </c>
      <c r="AA26" s="9">
        <f t="shared" si="3"/>
        <v>0</v>
      </c>
      <c r="AB26" s="9">
        <f t="shared" si="4"/>
        <v>17480.669999999998</v>
      </c>
    </row>
    <row r="27" spans="1:28" x14ac:dyDescent="0.25">
      <c r="A27" s="17">
        <v>23</v>
      </c>
      <c r="B27" s="17" t="s">
        <v>404</v>
      </c>
      <c r="C27" s="17" t="s">
        <v>292</v>
      </c>
      <c r="D27" s="17" t="s">
        <v>459</v>
      </c>
      <c r="E27" s="17" t="s">
        <v>460</v>
      </c>
      <c r="F27" s="17" t="s">
        <v>35</v>
      </c>
      <c r="G27" s="17" t="s">
        <v>218</v>
      </c>
      <c r="H27" s="17">
        <v>12216</v>
      </c>
      <c r="I27" s="17">
        <v>12067</v>
      </c>
      <c r="J27" s="17">
        <v>149</v>
      </c>
      <c r="K27" s="17" t="s">
        <v>37</v>
      </c>
      <c r="L27" s="18">
        <v>72200.55</v>
      </c>
      <c r="M27" s="18">
        <v>14163.66</v>
      </c>
      <c r="N27" s="18">
        <v>2715.21</v>
      </c>
      <c r="O27" s="18">
        <v>89079.42</v>
      </c>
      <c r="P27" s="18">
        <v>1035.1199999999999</v>
      </c>
      <c r="Q27" s="18">
        <v>738.79</v>
      </c>
      <c r="R27" s="18">
        <v>66.38</v>
      </c>
      <c r="S27" s="18">
        <v>1840.29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1"/>
        <v>73235.67</v>
      </c>
      <c r="Z27" s="9">
        <f t="shared" si="2"/>
        <v>14902.45</v>
      </c>
      <c r="AA27" s="9">
        <f t="shared" si="3"/>
        <v>2781.59</v>
      </c>
      <c r="AB27" s="9">
        <f t="shared" si="4"/>
        <v>90919.709999999992</v>
      </c>
    </row>
    <row r="28" spans="1:28" x14ac:dyDescent="0.25">
      <c r="A28" s="17">
        <v>24</v>
      </c>
      <c r="B28" s="17" t="s">
        <v>435</v>
      </c>
      <c r="C28" s="17" t="s">
        <v>292</v>
      </c>
      <c r="D28" s="17" t="s">
        <v>461</v>
      </c>
      <c r="E28" s="17" t="s">
        <v>462</v>
      </c>
      <c r="F28" s="17" t="s">
        <v>35</v>
      </c>
      <c r="G28" s="17" t="s">
        <v>218</v>
      </c>
      <c r="H28" s="17">
        <v>1800</v>
      </c>
      <c r="I28" s="17">
        <v>1800</v>
      </c>
      <c r="J28" s="17">
        <v>0</v>
      </c>
      <c r="K28" s="17" t="s">
        <v>59</v>
      </c>
      <c r="L28" s="18">
        <v>32463.14</v>
      </c>
      <c r="M28" s="18">
        <v>6157.64</v>
      </c>
      <c r="N28" s="18">
        <v>371.04</v>
      </c>
      <c r="O28" s="18">
        <v>38991.82</v>
      </c>
      <c r="P28" s="18">
        <v>498.75</v>
      </c>
      <c r="Q28" s="18">
        <v>326.01</v>
      </c>
      <c r="R28" s="18">
        <v>0</v>
      </c>
      <c r="S28" s="18">
        <v>824.76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1"/>
        <v>32961.89</v>
      </c>
      <c r="Z28" s="9">
        <f t="shared" si="2"/>
        <v>6483.6500000000005</v>
      </c>
      <c r="AA28" s="9">
        <f t="shared" si="3"/>
        <v>371.04</v>
      </c>
      <c r="AB28" s="9">
        <f t="shared" si="4"/>
        <v>39816.58</v>
      </c>
    </row>
    <row r="29" spans="1:28" x14ac:dyDescent="0.25">
      <c r="A29" s="17">
        <v>25</v>
      </c>
      <c r="B29" s="17" t="s">
        <v>420</v>
      </c>
      <c r="C29" s="17" t="s">
        <v>292</v>
      </c>
      <c r="D29" s="17" t="s">
        <v>463</v>
      </c>
      <c r="E29" s="17" t="s">
        <v>464</v>
      </c>
      <c r="F29" s="17" t="s">
        <v>35</v>
      </c>
      <c r="G29" s="17" t="s">
        <v>114</v>
      </c>
      <c r="H29" s="17">
        <v>725</v>
      </c>
      <c r="I29" s="17">
        <v>725</v>
      </c>
      <c r="J29" s="17">
        <v>0</v>
      </c>
      <c r="K29" s="17" t="s">
        <v>37</v>
      </c>
      <c r="L29" s="18">
        <v>18766.3</v>
      </c>
      <c r="M29" s="18">
        <v>3380.37</v>
      </c>
      <c r="N29" s="18">
        <v>141.76</v>
      </c>
      <c r="O29" s="18">
        <v>22288.43</v>
      </c>
      <c r="P29" s="18">
        <v>570</v>
      </c>
      <c r="Q29" s="18">
        <v>186.42</v>
      </c>
      <c r="R29" s="18">
        <v>0</v>
      </c>
      <c r="S29" s="18">
        <v>756.42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1"/>
        <v>19336.3</v>
      </c>
      <c r="Z29" s="9">
        <f t="shared" si="2"/>
        <v>3566.79</v>
      </c>
      <c r="AA29" s="9">
        <f t="shared" si="3"/>
        <v>141.76</v>
      </c>
      <c r="AB29" s="9">
        <f t="shared" si="4"/>
        <v>23044.85</v>
      </c>
    </row>
    <row r="30" spans="1:28" x14ac:dyDescent="0.25">
      <c r="A30" s="17">
        <v>26</v>
      </c>
      <c r="B30" s="17" t="s">
        <v>435</v>
      </c>
      <c r="C30" s="17" t="s">
        <v>292</v>
      </c>
      <c r="D30" s="17" t="s">
        <v>465</v>
      </c>
      <c r="E30" s="17" t="s">
        <v>466</v>
      </c>
      <c r="F30" s="17" t="s">
        <v>35</v>
      </c>
      <c r="G30" s="17" t="s">
        <v>467</v>
      </c>
      <c r="H30" s="17">
        <v>1134</v>
      </c>
      <c r="I30" s="17">
        <v>1134</v>
      </c>
      <c r="J30" s="17">
        <v>0</v>
      </c>
      <c r="K30" s="17" t="s">
        <v>37</v>
      </c>
      <c r="L30" s="18">
        <v>2747.41</v>
      </c>
      <c r="M30" s="18">
        <v>65.39</v>
      </c>
      <c r="N30" s="18">
        <v>86.9</v>
      </c>
      <c r="O30" s="18">
        <v>2899.7</v>
      </c>
      <c r="P30" s="18">
        <v>261.25</v>
      </c>
      <c r="Q30" s="18">
        <v>27.12</v>
      </c>
      <c r="R30" s="18">
        <v>0</v>
      </c>
      <c r="S30" s="18">
        <v>288.37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1"/>
        <v>3008.66</v>
      </c>
      <c r="Z30" s="9">
        <f t="shared" si="2"/>
        <v>92.51</v>
      </c>
      <c r="AA30" s="9">
        <f t="shared" si="3"/>
        <v>86.9</v>
      </c>
      <c r="AB30" s="9">
        <f t="shared" si="4"/>
        <v>3188.0699999999997</v>
      </c>
    </row>
    <row r="31" spans="1:28" x14ac:dyDescent="0.25">
      <c r="A31" s="17">
        <v>27</v>
      </c>
      <c r="B31" s="17" t="s">
        <v>468</v>
      </c>
      <c r="C31" s="17" t="s">
        <v>292</v>
      </c>
      <c r="D31" s="17" t="s">
        <v>469</v>
      </c>
      <c r="E31" s="17" t="s">
        <v>470</v>
      </c>
      <c r="F31" s="17" t="s">
        <v>35</v>
      </c>
      <c r="G31" s="17" t="s">
        <v>471</v>
      </c>
      <c r="H31" s="17">
        <v>1978</v>
      </c>
      <c r="I31" s="17">
        <v>1914</v>
      </c>
      <c r="J31" s="17">
        <v>64</v>
      </c>
      <c r="K31" s="17" t="s">
        <v>37</v>
      </c>
      <c r="L31" s="18">
        <v>16884.849999999999</v>
      </c>
      <c r="M31" s="18">
        <v>2424.9899999999998</v>
      </c>
      <c r="N31" s="18">
        <v>812.39</v>
      </c>
      <c r="O31" s="18">
        <v>20122.23</v>
      </c>
      <c r="P31" s="18">
        <v>859.21</v>
      </c>
      <c r="Q31" s="18">
        <v>173.83</v>
      </c>
      <c r="R31" s="18">
        <v>28.51</v>
      </c>
      <c r="S31" s="18">
        <v>1061.55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1"/>
        <v>17744.059999999998</v>
      </c>
      <c r="Z31" s="9">
        <f t="shared" si="2"/>
        <v>2598.8199999999997</v>
      </c>
      <c r="AA31" s="9">
        <f t="shared" si="3"/>
        <v>840.9</v>
      </c>
      <c r="AB31" s="9">
        <f t="shared" si="4"/>
        <v>21183.78</v>
      </c>
    </row>
    <row r="32" spans="1:28" x14ac:dyDescent="0.25">
      <c r="A32" s="17">
        <v>28</v>
      </c>
      <c r="B32" s="17" t="s">
        <v>472</v>
      </c>
      <c r="C32" s="17" t="s">
        <v>292</v>
      </c>
      <c r="D32" s="17" t="s">
        <v>473</v>
      </c>
      <c r="E32" s="17" t="s">
        <v>474</v>
      </c>
      <c r="F32" s="17" t="s">
        <v>35</v>
      </c>
      <c r="G32" s="17" t="s">
        <v>475</v>
      </c>
      <c r="H32" s="17">
        <v>188</v>
      </c>
      <c r="I32" s="17">
        <v>188</v>
      </c>
      <c r="J32" s="17">
        <v>0</v>
      </c>
      <c r="K32" s="17" t="s">
        <v>37</v>
      </c>
      <c r="L32" s="18">
        <v>9211.57</v>
      </c>
      <c r="M32" s="18">
        <v>1143.18</v>
      </c>
      <c r="N32" s="18">
        <v>79.27</v>
      </c>
      <c r="O32" s="18">
        <v>10434.02</v>
      </c>
      <c r="P32" s="18">
        <v>380</v>
      </c>
      <c r="Q32" s="18">
        <v>89.99</v>
      </c>
      <c r="R32" s="18">
        <v>0</v>
      </c>
      <c r="S32" s="18">
        <v>469.99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1"/>
        <v>9591.57</v>
      </c>
      <c r="Z32" s="9">
        <f t="shared" si="2"/>
        <v>1233.17</v>
      </c>
      <c r="AA32" s="9">
        <f t="shared" si="3"/>
        <v>79.27</v>
      </c>
      <c r="AB32" s="9">
        <f t="shared" si="4"/>
        <v>10904.01</v>
      </c>
    </row>
    <row r="33" spans="1:28" x14ac:dyDescent="0.25">
      <c r="A33" s="17">
        <v>29</v>
      </c>
      <c r="B33" s="17" t="s">
        <v>476</v>
      </c>
      <c r="C33" s="17" t="s">
        <v>292</v>
      </c>
      <c r="D33" s="17" t="s">
        <v>477</v>
      </c>
      <c r="E33" s="17" t="s">
        <v>478</v>
      </c>
      <c r="F33" s="17" t="s">
        <v>35</v>
      </c>
      <c r="G33" s="17" t="s">
        <v>479</v>
      </c>
      <c r="H33" s="17">
        <v>1054</v>
      </c>
      <c r="I33" s="17">
        <v>1004</v>
      </c>
      <c r="J33" s="17">
        <v>50</v>
      </c>
      <c r="K33" s="17" t="s">
        <v>37</v>
      </c>
      <c r="L33" s="18">
        <v>9541.24</v>
      </c>
      <c r="M33" s="18">
        <v>658.15</v>
      </c>
      <c r="N33" s="18">
        <v>433.88</v>
      </c>
      <c r="O33" s="18">
        <v>10633.27</v>
      </c>
      <c r="P33" s="18">
        <v>624.5</v>
      </c>
      <c r="Q33" s="18">
        <v>96.48</v>
      </c>
      <c r="R33" s="18">
        <v>22.28</v>
      </c>
      <c r="S33" s="18">
        <v>743.26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1"/>
        <v>10165.74</v>
      </c>
      <c r="Z33" s="9">
        <f t="shared" si="2"/>
        <v>754.63</v>
      </c>
      <c r="AA33" s="9">
        <f t="shared" si="3"/>
        <v>456.15999999999997</v>
      </c>
      <c r="AB33" s="9">
        <f t="shared" si="4"/>
        <v>11376.53</v>
      </c>
    </row>
    <row r="34" spans="1:28" x14ac:dyDescent="0.25">
      <c r="A34" s="17">
        <v>30</v>
      </c>
      <c r="B34" s="17" t="s">
        <v>476</v>
      </c>
      <c r="C34" s="17" t="s">
        <v>292</v>
      </c>
      <c r="D34" s="17" t="s">
        <v>480</v>
      </c>
      <c r="E34" s="17" t="s">
        <v>481</v>
      </c>
      <c r="F34" s="17" t="s">
        <v>35</v>
      </c>
      <c r="G34" s="17" t="s">
        <v>482</v>
      </c>
      <c r="H34" s="17">
        <v>4359</v>
      </c>
      <c r="I34" s="17">
        <v>4029</v>
      </c>
      <c r="J34" s="17">
        <v>330</v>
      </c>
      <c r="K34" s="17" t="s">
        <v>37</v>
      </c>
      <c r="L34" s="18">
        <v>25445.95</v>
      </c>
      <c r="M34" s="18">
        <v>1182.21</v>
      </c>
      <c r="N34" s="18">
        <v>1775.55</v>
      </c>
      <c r="O34" s="18">
        <v>28403.71</v>
      </c>
      <c r="P34" s="18">
        <v>2112.4499999999998</v>
      </c>
      <c r="Q34" s="18">
        <v>255.52</v>
      </c>
      <c r="R34" s="18">
        <v>147.01</v>
      </c>
      <c r="S34" s="18">
        <v>2514.98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1"/>
        <v>27558.400000000001</v>
      </c>
      <c r="Z34" s="9">
        <f t="shared" si="2"/>
        <v>1437.73</v>
      </c>
      <c r="AA34" s="9">
        <f t="shared" si="3"/>
        <v>1922.56</v>
      </c>
      <c r="AB34" s="9">
        <f t="shared" si="4"/>
        <v>30918.69</v>
      </c>
    </row>
    <row r="35" spans="1:28" x14ac:dyDescent="0.25">
      <c r="A35" s="17">
        <v>31</v>
      </c>
      <c r="B35" s="17" t="s">
        <v>259</v>
      </c>
      <c r="C35" s="17" t="s">
        <v>292</v>
      </c>
      <c r="D35" s="17" t="s">
        <v>293</v>
      </c>
      <c r="E35" s="17" t="s">
        <v>294</v>
      </c>
      <c r="F35" s="17" t="s">
        <v>35</v>
      </c>
      <c r="G35" s="17" t="s">
        <v>288</v>
      </c>
      <c r="H35" s="17">
        <v>3950</v>
      </c>
      <c r="I35" s="17">
        <v>3950</v>
      </c>
      <c r="J35" s="17">
        <v>0</v>
      </c>
      <c r="K35" s="17" t="s">
        <v>37</v>
      </c>
      <c r="L35" s="18">
        <v>26149.55</v>
      </c>
      <c r="M35" s="18">
        <v>864.93</v>
      </c>
      <c r="N35" s="18">
        <v>1728.23</v>
      </c>
      <c r="O35" s="18">
        <v>28742.71</v>
      </c>
      <c r="P35" s="18">
        <v>1077.5899999999999</v>
      </c>
      <c r="Q35" s="18">
        <v>275.45</v>
      </c>
      <c r="R35" s="18">
        <v>0</v>
      </c>
      <c r="S35" s="18">
        <v>1353.04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>L35+P35-U35</f>
        <v>27227.14</v>
      </c>
      <c r="Z35" s="9">
        <f>M35+Q35-V35</f>
        <v>1140.3799999999999</v>
      </c>
      <c r="AA35" s="9">
        <f>N35+R35-W35</f>
        <v>1728.23</v>
      </c>
      <c r="AB35" s="9">
        <f>O35+S35-X35</f>
        <v>30095.75</v>
      </c>
    </row>
    <row r="36" spans="1:28" x14ac:dyDescent="0.25">
      <c r="A36" s="17">
        <v>32</v>
      </c>
      <c r="B36" s="17" t="s">
        <v>483</v>
      </c>
      <c r="C36" s="17" t="s">
        <v>292</v>
      </c>
      <c r="D36" s="17" t="s">
        <v>484</v>
      </c>
      <c r="E36" s="17" t="s">
        <v>485</v>
      </c>
      <c r="F36" s="17" t="s">
        <v>35</v>
      </c>
      <c r="G36" s="17" t="s">
        <v>288</v>
      </c>
      <c r="H36" s="17">
        <v>1300</v>
      </c>
      <c r="I36" s="17">
        <v>1300</v>
      </c>
      <c r="J36" s="17">
        <v>0</v>
      </c>
      <c r="K36" s="17" t="s">
        <v>59</v>
      </c>
      <c r="L36" s="18">
        <v>13803.41</v>
      </c>
      <c r="M36" s="18">
        <v>421.27</v>
      </c>
      <c r="N36" s="18">
        <v>32.08</v>
      </c>
      <c r="O36" s="18">
        <v>14256.76</v>
      </c>
      <c r="P36" s="18">
        <v>-258.82</v>
      </c>
      <c r="Q36" s="18">
        <v>136.03</v>
      </c>
      <c r="R36" s="18">
        <v>0</v>
      </c>
      <c r="S36" s="18">
        <v>-122.79</v>
      </c>
      <c r="T36" s="18">
        <v>0</v>
      </c>
      <c r="U36" s="18">
        <v>0</v>
      </c>
      <c r="V36" s="18">
        <v>0</v>
      </c>
      <c r="W36" s="18">
        <v>0</v>
      </c>
      <c r="X36" s="18"/>
      <c r="Y36" s="9">
        <f t="shared" si="1"/>
        <v>13544.59</v>
      </c>
      <c r="Z36" s="9">
        <f t="shared" si="2"/>
        <v>557.29999999999995</v>
      </c>
      <c r="AA36" s="9">
        <f t="shared" si="3"/>
        <v>32.08</v>
      </c>
      <c r="AB36" s="9">
        <f t="shared" si="4"/>
        <v>14133.97</v>
      </c>
    </row>
    <row r="37" spans="1:28" s="12" customFormat="1" x14ac:dyDescent="0.25">
      <c r="A37" s="19"/>
      <c r="B37" s="19"/>
      <c r="C37" s="10" t="s">
        <v>71</v>
      </c>
      <c r="D37" s="19"/>
      <c r="E37" s="19"/>
      <c r="F37" s="19"/>
      <c r="G37" s="19"/>
      <c r="H37" s="19"/>
      <c r="I37" s="19"/>
      <c r="J37" s="19">
        <f>SUM(J5:J36)</f>
        <v>30917</v>
      </c>
      <c r="K37" s="19"/>
      <c r="L37" s="19">
        <f t="shared" ref="L37:AB37" si="5">SUM(L5:L36)</f>
        <v>8475071.0399999991</v>
      </c>
      <c r="M37" s="19">
        <f t="shared" si="5"/>
        <v>536569.73</v>
      </c>
      <c r="N37" s="19">
        <f t="shared" si="5"/>
        <v>25613.77</v>
      </c>
      <c r="O37" s="19">
        <f t="shared" si="5"/>
        <v>9037254.540000001</v>
      </c>
      <c r="P37" s="19">
        <f t="shared" si="5"/>
        <v>174689.31</v>
      </c>
      <c r="Q37" s="19">
        <f t="shared" si="5"/>
        <v>84768.049999999974</v>
      </c>
      <c r="R37" s="19">
        <f t="shared" si="5"/>
        <v>13773.529999999999</v>
      </c>
      <c r="S37" s="19">
        <f t="shared" si="5"/>
        <v>273230.88999999996</v>
      </c>
      <c r="T37" s="19">
        <f t="shared" si="5"/>
        <v>0</v>
      </c>
      <c r="U37" s="19">
        <f t="shared" si="5"/>
        <v>159918.57999999999</v>
      </c>
      <c r="V37" s="19">
        <f t="shared" si="5"/>
        <v>461754.48999999993</v>
      </c>
      <c r="W37" s="19">
        <f t="shared" si="5"/>
        <v>14341.929999999998</v>
      </c>
      <c r="X37" s="19">
        <f t="shared" si="5"/>
        <v>636015</v>
      </c>
      <c r="Y37" s="19">
        <f t="shared" si="5"/>
        <v>8489841.7700000014</v>
      </c>
      <c r="Z37" s="19">
        <f t="shared" si="5"/>
        <v>159583.29000000004</v>
      </c>
      <c r="AA37" s="19">
        <f t="shared" si="5"/>
        <v>25045.370000000006</v>
      </c>
      <c r="AB37" s="19">
        <f t="shared" si="5"/>
        <v>8674470.4299999997</v>
      </c>
    </row>
    <row r="38" spans="1:28" x14ac:dyDescent="0.25">
      <c r="A38" s="17">
        <v>1</v>
      </c>
      <c r="B38" s="17" t="s">
        <v>416</v>
      </c>
      <c r="C38" s="17" t="s">
        <v>292</v>
      </c>
      <c r="D38" s="17" t="s">
        <v>486</v>
      </c>
      <c r="E38" s="17" t="s">
        <v>487</v>
      </c>
      <c r="F38" s="17" t="s">
        <v>75</v>
      </c>
      <c r="G38" s="17" t="s">
        <v>76</v>
      </c>
      <c r="H38" s="17">
        <v>14703</v>
      </c>
      <c r="I38" s="17">
        <v>14575</v>
      </c>
      <c r="J38" s="17">
        <v>128</v>
      </c>
      <c r="K38" s="17" t="s">
        <v>37</v>
      </c>
      <c r="L38" s="18">
        <v>40158.58</v>
      </c>
      <c r="M38" s="18">
        <v>6997.79</v>
      </c>
      <c r="N38" s="18">
        <v>3166.32</v>
      </c>
      <c r="O38" s="18">
        <v>50322.69</v>
      </c>
      <c r="P38" s="18">
        <v>1002.12</v>
      </c>
      <c r="Q38" s="18">
        <v>425.55</v>
      </c>
      <c r="R38" s="18">
        <v>76.03</v>
      </c>
      <c r="S38" s="18">
        <v>1503.7</v>
      </c>
      <c r="T38" s="18">
        <v>0</v>
      </c>
      <c r="U38" s="18">
        <v>0</v>
      </c>
      <c r="V38" s="18">
        <v>0</v>
      </c>
      <c r="W38" s="18">
        <v>0</v>
      </c>
      <c r="X38" s="18"/>
      <c r="Y38" s="9">
        <f t="shared" ref="Y38:Y67" si="6">L38+P38-U38</f>
        <v>41160.700000000004</v>
      </c>
      <c r="Z38" s="9">
        <f t="shared" ref="Z38:Z67" si="7">M38+Q38-V38</f>
        <v>7423.34</v>
      </c>
      <c r="AA38" s="9">
        <f t="shared" ref="AA38:AA67" si="8">N38+R38-W38</f>
        <v>3242.3500000000004</v>
      </c>
      <c r="AB38" s="9">
        <f t="shared" ref="AB38:AB67" si="9">O38+S38-X38</f>
        <v>51826.39</v>
      </c>
    </row>
    <row r="39" spans="1:28" x14ac:dyDescent="0.25">
      <c r="A39" s="17">
        <v>2</v>
      </c>
      <c r="B39" s="17" t="s">
        <v>425</v>
      </c>
      <c r="C39" s="17" t="s">
        <v>292</v>
      </c>
      <c r="D39" s="17" t="s">
        <v>488</v>
      </c>
      <c r="E39" s="17" t="s">
        <v>489</v>
      </c>
      <c r="F39" s="17" t="s">
        <v>75</v>
      </c>
      <c r="G39" s="17" t="s">
        <v>76</v>
      </c>
      <c r="H39" s="17">
        <v>54783</v>
      </c>
      <c r="I39" s="17">
        <v>53897</v>
      </c>
      <c r="J39" s="17">
        <v>886</v>
      </c>
      <c r="K39" s="17" t="s">
        <v>37</v>
      </c>
      <c r="L39" s="18">
        <v>242850.64</v>
      </c>
      <c r="M39" s="18">
        <v>16346.58</v>
      </c>
      <c r="N39" s="18">
        <v>609.44000000000005</v>
      </c>
      <c r="O39" s="18">
        <v>259806.66</v>
      </c>
      <c r="P39" s="18">
        <v>6289.44</v>
      </c>
      <c r="Q39" s="18">
        <v>2427.4299999999998</v>
      </c>
      <c r="R39" s="18">
        <v>526.28</v>
      </c>
      <c r="S39" s="18">
        <v>9243.15</v>
      </c>
      <c r="T39" s="18">
        <v>0</v>
      </c>
      <c r="U39" s="18">
        <v>2221.98</v>
      </c>
      <c r="V39" s="18">
        <v>16346.58</v>
      </c>
      <c r="W39" s="18">
        <v>609.44000000000005</v>
      </c>
      <c r="X39" s="18">
        <v>19178</v>
      </c>
      <c r="Y39" s="9">
        <f t="shared" si="6"/>
        <v>246918.1</v>
      </c>
      <c r="Z39" s="9">
        <f t="shared" si="7"/>
        <v>2427.4299999999985</v>
      </c>
      <c r="AA39" s="9">
        <f t="shared" si="8"/>
        <v>526.28</v>
      </c>
      <c r="AB39" s="9">
        <f t="shared" si="9"/>
        <v>249871.81</v>
      </c>
    </row>
    <row r="40" spans="1:28" x14ac:dyDescent="0.25">
      <c r="A40" s="17">
        <v>3</v>
      </c>
      <c r="B40" s="17" t="s">
        <v>416</v>
      </c>
      <c r="C40" s="17" t="s">
        <v>292</v>
      </c>
      <c r="D40" s="17" t="s">
        <v>490</v>
      </c>
      <c r="E40" s="17" t="s">
        <v>491</v>
      </c>
      <c r="F40" s="17" t="s">
        <v>75</v>
      </c>
      <c r="G40" s="17" t="s">
        <v>76</v>
      </c>
      <c r="H40" s="17">
        <v>1240</v>
      </c>
      <c r="I40" s="17">
        <v>1146</v>
      </c>
      <c r="J40" s="17">
        <v>94</v>
      </c>
      <c r="K40" s="17" t="s">
        <v>37</v>
      </c>
      <c r="L40" s="18">
        <v>55120.85</v>
      </c>
      <c r="M40" s="18">
        <v>12157.39</v>
      </c>
      <c r="N40" s="18">
        <v>4501.3100000000004</v>
      </c>
      <c r="O40" s="18">
        <v>71779.55</v>
      </c>
      <c r="P40" s="18">
        <v>779.76</v>
      </c>
      <c r="Q40" s="18">
        <v>592.39</v>
      </c>
      <c r="R40" s="18">
        <v>55.84</v>
      </c>
      <c r="S40" s="18">
        <v>1427.99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si="6"/>
        <v>55900.61</v>
      </c>
      <c r="Z40" s="9">
        <f t="shared" si="7"/>
        <v>12749.779999999999</v>
      </c>
      <c r="AA40" s="9">
        <f t="shared" si="8"/>
        <v>4557.1500000000005</v>
      </c>
      <c r="AB40" s="9">
        <f t="shared" si="9"/>
        <v>73207.540000000008</v>
      </c>
    </row>
    <row r="41" spans="1:28" x14ac:dyDescent="0.25">
      <c r="A41" s="17">
        <v>4</v>
      </c>
      <c r="B41" s="17" t="s">
        <v>413</v>
      </c>
      <c r="C41" s="17" t="s">
        <v>292</v>
      </c>
      <c r="D41" s="17" t="s">
        <v>492</v>
      </c>
      <c r="E41" s="17" t="s">
        <v>493</v>
      </c>
      <c r="F41" s="17" t="s">
        <v>75</v>
      </c>
      <c r="G41" s="17" t="s">
        <v>76</v>
      </c>
      <c r="H41" s="17">
        <v>16097</v>
      </c>
      <c r="I41" s="17">
        <v>15818</v>
      </c>
      <c r="J41" s="17">
        <v>279</v>
      </c>
      <c r="K41" s="17" t="s">
        <v>37</v>
      </c>
      <c r="L41" s="18">
        <v>47769.78</v>
      </c>
      <c r="M41" s="18">
        <v>9959.7099999999991</v>
      </c>
      <c r="N41" s="18">
        <v>3725.84</v>
      </c>
      <c r="O41" s="18">
        <v>61455.33</v>
      </c>
      <c r="P41" s="18">
        <v>2044.66</v>
      </c>
      <c r="Q41" s="18">
        <v>504.78</v>
      </c>
      <c r="R41" s="18">
        <v>165.73</v>
      </c>
      <c r="S41" s="18">
        <v>2715.17</v>
      </c>
      <c r="T41" s="18">
        <v>0</v>
      </c>
      <c r="U41" s="18">
        <v>0</v>
      </c>
      <c r="V41" s="18">
        <v>0</v>
      </c>
      <c r="W41" s="18">
        <v>0</v>
      </c>
      <c r="X41" s="18"/>
      <c r="Y41" s="9">
        <f t="shared" si="6"/>
        <v>49814.44</v>
      </c>
      <c r="Z41" s="9">
        <f t="shared" si="7"/>
        <v>10464.49</v>
      </c>
      <c r="AA41" s="9">
        <f t="shared" si="8"/>
        <v>3891.57</v>
      </c>
      <c r="AB41" s="9">
        <f t="shared" si="9"/>
        <v>64170.5</v>
      </c>
    </row>
    <row r="42" spans="1:28" x14ac:dyDescent="0.25">
      <c r="A42" s="17">
        <v>5</v>
      </c>
      <c r="B42" s="17" t="s">
        <v>435</v>
      </c>
      <c r="C42" s="17" t="s">
        <v>292</v>
      </c>
      <c r="D42" s="17" t="s">
        <v>494</v>
      </c>
      <c r="E42" s="17" t="s">
        <v>495</v>
      </c>
      <c r="F42" s="17" t="s">
        <v>75</v>
      </c>
      <c r="G42" s="17" t="s">
        <v>76</v>
      </c>
      <c r="H42" s="17">
        <v>36608</v>
      </c>
      <c r="I42" s="17">
        <v>36546</v>
      </c>
      <c r="J42" s="17">
        <v>62</v>
      </c>
      <c r="K42" s="17" t="s">
        <v>37</v>
      </c>
      <c r="L42" s="18">
        <v>33656.33</v>
      </c>
      <c r="M42" s="18">
        <v>6212.2</v>
      </c>
      <c r="N42" s="18">
        <v>2453.92</v>
      </c>
      <c r="O42" s="18">
        <v>42322.45</v>
      </c>
      <c r="P42" s="18">
        <v>652.98</v>
      </c>
      <c r="Q42" s="18">
        <v>355.29</v>
      </c>
      <c r="R42" s="18">
        <v>36.83</v>
      </c>
      <c r="S42" s="18">
        <v>1045.0999999999999</v>
      </c>
      <c r="T42" s="18">
        <v>0</v>
      </c>
      <c r="U42" s="18">
        <v>0</v>
      </c>
      <c r="V42" s="18">
        <v>0</v>
      </c>
      <c r="W42" s="18">
        <v>0</v>
      </c>
      <c r="X42" s="18"/>
      <c r="Y42" s="9">
        <f t="shared" si="6"/>
        <v>34309.310000000005</v>
      </c>
      <c r="Z42" s="9">
        <f t="shared" si="7"/>
        <v>6567.49</v>
      </c>
      <c r="AA42" s="9">
        <f t="shared" si="8"/>
        <v>2490.75</v>
      </c>
      <c r="AB42" s="9">
        <f t="shared" si="9"/>
        <v>43367.549999999996</v>
      </c>
    </row>
    <row r="43" spans="1:28" x14ac:dyDescent="0.25">
      <c r="A43" s="17">
        <v>6</v>
      </c>
      <c r="B43" s="17" t="s">
        <v>420</v>
      </c>
      <c r="C43" s="17" t="s">
        <v>292</v>
      </c>
      <c r="D43" s="17" t="s">
        <v>496</v>
      </c>
      <c r="E43" s="17" t="s">
        <v>497</v>
      </c>
      <c r="F43" s="17" t="s">
        <v>75</v>
      </c>
      <c r="G43" s="17" t="s">
        <v>76</v>
      </c>
      <c r="H43" s="17">
        <v>25881</v>
      </c>
      <c r="I43" s="17">
        <v>25509</v>
      </c>
      <c r="J43" s="17">
        <v>372</v>
      </c>
      <c r="K43" s="17" t="s">
        <v>37</v>
      </c>
      <c r="L43" s="18">
        <v>55927.91</v>
      </c>
      <c r="M43" s="18">
        <v>10911.92</v>
      </c>
      <c r="N43" s="18">
        <v>4734.71</v>
      </c>
      <c r="O43" s="18">
        <v>71574.539999999994</v>
      </c>
      <c r="P43" s="18">
        <v>2597.88</v>
      </c>
      <c r="Q43" s="18">
        <v>599.5</v>
      </c>
      <c r="R43" s="18">
        <v>220.97</v>
      </c>
      <c r="S43" s="18">
        <v>3418.35</v>
      </c>
      <c r="T43" s="18">
        <v>0</v>
      </c>
      <c r="U43" s="18">
        <v>0</v>
      </c>
      <c r="V43" s="18">
        <v>0</v>
      </c>
      <c r="W43" s="18">
        <v>0</v>
      </c>
      <c r="X43" s="18"/>
      <c r="Y43" s="9">
        <f t="shared" si="6"/>
        <v>58525.79</v>
      </c>
      <c r="Z43" s="9">
        <f t="shared" si="7"/>
        <v>11511.42</v>
      </c>
      <c r="AA43" s="9">
        <f t="shared" si="8"/>
        <v>4955.68</v>
      </c>
      <c r="AB43" s="9">
        <f t="shared" si="9"/>
        <v>74992.89</v>
      </c>
    </row>
    <row r="44" spans="1:28" x14ac:dyDescent="0.25">
      <c r="A44" s="17">
        <v>7</v>
      </c>
      <c r="B44" s="17" t="s">
        <v>404</v>
      </c>
      <c r="C44" s="17" t="s">
        <v>292</v>
      </c>
      <c r="D44" s="17" t="s">
        <v>498</v>
      </c>
      <c r="E44" s="17" t="s">
        <v>499</v>
      </c>
      <c r="F44" s="17" t="s">
        <v>75</v>
      </c>
      <c r="G44" s="17" t="s">
        <v>76</v>
      </c>
      <c r="H44" s="17">
        <v>32689</v>
      </c>
      <c r="I44" s="17">
        <v>32209</v>
      </c>
      <c r="J44" s="17">
        <v>480</v>
      </c>
      <c r="K44" s="17" t="s">
        <v>37</v>
      </c>
      <c r="L44" s="18">
        <v>134700.85</v>
      </c>
      <c r="M44" s="18">
        <v>15019.16</v>
      </c>
      <c r="N44" s="18">
        <v>1141.08</v>
      </c>
      <c r="O44" s="18">
        <v>150861.09</v>
      </c>
      <c r="P44" s="18">
        <v>3481.49</v>
      </c>
      <c r="Q44" s="18">
        <v>1343.49</v>
      </c>
      <c r="R44" s="18">
        <v>285.12</v>
      </c>
      <c r="S44" s="18">
        <v>5110.1000000000004</v>
      </c>
      <c r="T44" s="18">
        <v>0</v>
      </c>
      <c r="U44" s="18">
        <v>0</v>
      </c>
      <c r="V44" s="18">
        <v>9994.92</v>
      </c>
      <c r="W44" s="18">
        <v>1141.08</v>
      </c>
      <c r="X44" s="18">
        <v>11136</v>
      </c>
      <c r="Y44" s="9">
        <f t="shared" si="6"/>
        <v>138182.34</v>
      </c>
      <c r="Z44" s="9">
        <f t="shared" si="7"/>
        <v>6367.73</v>
      </c>
      <c r="AA44" s="9">
        <f t="shared" si="8"/>
        <v>285.11999999999989</v>
      </c>
      <c r="AB44" s="9">
        <f t="shared" si="9"/>
        <v>144835.19</v>
      </c>
    </row>
    <row r="45" spans="1:28" x14ac:dyDescent="0.25">
      <c r="A45" s="17">
        <v>8</v>
      </c>
      <c r="B45" s="17" t="s">
        <v>413</v>
      </c>
      <c r="C45" s="17" t="s">
        <v>292</v>
      </c>
      <c r="D45" s="17" t="s">
        <v>500</v>
      </c>
      <c r="E45" s="17" t="s">
        <v>501</v>
      </c>
      <c r="F45" s="17" t="s">
        <v>75</v>
      </c>
      <c r="G45" s="17" t="s">
        <v>76</v>
      </c>
      <c r="H45" s="17">
        <v>14638</v>
      </c>
      <c r="I45" s="17">
        <v>14560</v>
      </c>
      <c r="J45" s="17">
        <v>78</v>
      </c>
      <c r="K45" s="17" t="s">
        <v>37</v>
      </c>
      <c r="L45" s="18">
        <v>36550.339999999997</v>
      </c>
      <c r="M45" s="18">
        <v>7268.19</v>
      </c>
      <c r="N45" s="18">
        <v>2840.2</v>
      </c>
      <c r="O45" s="18">
        <v>46658.73</v>
      </c>
      <c r="P45" s="18">
        <v>675.12</v>
      </c>
      <c r="Q45" s="18">
        <v>390.91</v>
      </c>
      <c r="R45" s="18">
        <v>46.33</v>
      </c>
      <c r="S45" s="18">
        <v>1112.3599999999999</v>
      </c>
      <c r="T45" s="18">
        <v>0</v>
      </c>
      <c r="U45" s="18">
        <v>0</v>
      </c>
      <c r="V45" s="18">
        <v>0</v>
      </c>
      <c r="W45" s="18">
        <v>0</v>
      </c>
      <c r="X45" s="18"/>
      <c r="Y45" s="9">
        <f t="shared" si="6"/>
        <v>37225.46</v>
      </c>
      <c r="Z45" s="9">
        <f t="shared" si="7"/>
        <v>7659.0999999999995</v>
      </c>
      <c r="AA45" s="9">
        <f t="shared" si="8"/>
        <v>2886.5299999999997</v>
      </c>
      <c r="AB45" s="9">
        <f t="shared" si="9"/>
        <v>47771.090000000004</v>
      </c>
    </row>
    <row r="46" spans="1:28" x14ac:dyDescent="0.25">
      <c r="A46" s="17">
        <v>9</v>
      </c>
      <c r="B46" s="17" t="s">
        <v>401</v>
      </c>
      <c r="C46" s="17" t="s">
        <v>292</v>
      </c>
      <c r="D46" s="17" t="s">
        <v>502</v>
      </c>
      <c r="E46" s="17" t="s">
        <v>503</v>
      </c>
      <c r="F46" s="17" t="s">
        <v>75</v>
      </c>
      <c r="G46" s="17" t="s">
        <v>76</v>
      </c>
      <c r="H46" s="17">
        <v>904</v>
      </c>
      <c r="I46" s="17">
        <v>701</v>
      </c>
      <c r="J46" s="17">
        <v>203</v>
      </c>
      <c r="K46" s="17" t="s">
        <v>37</v>
      </c>
      <c r="L46" s="18">
        <v>56467.54</v>
      </c>
      <c r="M46" s="18">
        <v>10759.38</v>
      </c>
      <c r="N46" s="18">
        <v>4127.6499999999996</v>
      </c>
      <c r="O46" s="18">
        <v>71354.570000000007</v>
      </c>
      <c r="P46" s="18">
        <v>1685.12</v>
      </c>
      <c r="Q46" s="18">
        <v>596.86</v>
      </c>
      <c r="R46" s="18">
        <v>120.58</v>
      </c>
      <c r="S46" s="18">
        <v>2402.56</v>
      </c>
      <c r="T46" s="18">
        <v>0</v>
      </c>
      <c r="U46" s="18">
        <v>0</v>
      </c>
      <c r="V46" s="18">
        <v>0</v>
      </c>
      <c r="W46" s="18">
        <v>0</v>
      </c>
      <c r="X46" s="18"/>
      <c r="Y46" s="9">
        <f t="shared" si="6"/>
        <v>58152.66</v>
      </c>
      <c r="Z46" s="9">
        <f t="shared" si="7"/>
        <v>11356.24</v>
      </c>
      <c r="AA46" s="9">
        <f t="shared" si="8"/>
        <v>4248.2299999999996</v>
      </c>
      <c r="AB46" s="9">
        <f t="shared" si="9"/>
        <v>73757.13</v>
      </c>
    </row>
    <row r="47" spans="1:28" x14ac:dyDescent="0.25">
      <c r="A47" s="17">
        <v>10</v>
      </c>
      <c r="B47" s="17" t="s">
        <v>404</v>
      </c>
      <c r="C47" s="17" t="s">
        <v>292</v>
      </c>
      <c r="D47" s="17" t="s">
        <v>504</v>
      </c>
      <c r="E47" s="17" t="s">
        <v>505</v>
      </c>
      <c r="F47" s="17" t="s">
        <v>75</v>
      </c>
      <c r="G47" s="17" t="s">
        <v>76</v>
      </c>
      <c r="H47" s="17">
        <v>18034</v>
      </c>
      <c r="I47" s="17">
        <v>17984</v>
      </c>
      <c r="J47" s="17">
        <v>50</v>
      </c>
      <c r="K47" s="17" t="s">
        <v>37</v>
      </c>
      <c r="L47" s="18">
        <v>36115.15</v>
      </c>
      <c r="M47" s="18">
        <v>7035.67</v>
      </c>
      <c r="N47" s="18">
        <v>2870.15</v>
      </c>
      <c r="O47" s="18">
        <v>46020.97</v>
      </c>
      <c r="P47" s="18">
        <v>489.97</v>
      </c>
      <c r="Q47" s="18">
        <v>376.42</v>
      </c>
      <c r="R47" s="18">
        <v>29.7</v>
      </c>
      <c r="S47" s="18">
        <v>896.09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si="6"/>
        <v>36605.120000000003</v>
      </c>
      <c r="Z47" s="9">
        <f t="shared" si="7"/>
        <v>7412.09</v>
      </c>
      <c r="AA47" s="9">
        <f t="shared" si="8"/>
        <v>2899.85</v>
      </c>
      <c r="AB47" s="9">
        <f t="shared" si="9"/>
        <v>46917.06</v>
      </c>
    </row>
    <row r="48" spans="1:28" x14ac:dyDescent="0.25">
      <c r="A48" s="17">
        <v>11</v>
      </c>
      <c r="B48" s="17" t="s">
        <v>428</v>
      </c>
      <c r="C48" s="17" t="s">
        <v>292</v>
      </c>
      <c r="D48" s="17" t="s">
        <v>506</v>
      </c>
      <c r="E48" s="17" t="s">
        <v>507</v>
      </c>
      <c r="F48" s="17" t="s">
        <v>75</v>
      </c>
      <c r="G48" s="17" t="s">
        <v>76</v>
      </c>
      <c r="H48" s="17">
        <v>24711</v>
      </c>
      <c r="I48" s="17">
        <v>24434</v>
      </c>
      <c r="J48" s="17">
        <v>277</v>
      </c>
      <c r="K48" s="17" t="s">
        <v>37</v>
      </c>
      <c r="L48" s="18">
        <v>28886.33</v>
      </c>
      <c r="M48" s="18">
        <v>4103.6099999999997</v>
      </c>
      <c r="N48" s="18">
        <v>1997.2</v>
      </c>
      <c r="O48" s="18">
        <v>34987.14</v>
      </c>
      <c r="P48" s="18">
        <v>2059.08</v>
      </c>
      <c r="Q48" s="18">
        <v>298.69</v>
      </c>
      <c r="R48" s="18">
        <v>164.54</v>
      </c>
      <c r="S48" s="18">
        <v>2522.31</v>
      </c>
      <c r="T48" s="18">
        <v>0</v>
      </c>
      <c r="U48" s="18">
        <v>0</v>
      </c>
      <c r="V48" s="18">
        <v>0</v>
      </c>
      <c r="W48" s="18">
        <v>0</v>
      </c>
      <c r="X48" s="18"/>
      <c r="Y48" s="9">
        <f t="shared" si="6"/>
        <v>30945.410000000003</v>
      </c>
      <c r="Z48" s="9">
        <f t="shared" si="7"/>
        <v>4402.2999999999993</v>
      </c>
      <c r="AA48" s="9">
        <f t="shared" si="8"/>
        <v>2161.7400000000002</v>
      </c>
      <c r="AB48" s="9">
        <f t="shared" si="9"/>
        <v>37509.449999999997</v>
      </c>
    </row>
    <row r="49" spans="1:28" x14ac:dyDescent="0.25">
      <c r="A49" s="17">
        <v>12</v>
      </c>
      <c r="B49" s="17" t="s">
        <v>420</v>
      </c>
      <c r="C49" s="17" t="s">
        <v>292</v>
      </c>
      <c r="D49" s="17" t="s">
        <v>508</v>
      </c>
      <c r="E49" s="17" t="s">
        <v>509</v>
      </c>
      <c r="F49" s="17" t="s">
        <v>75</v>
      </c>
      <c r="G49" s="17" t="s">
        <v>76</v>
      </c>
      <c r="H49" s="17">
        <v>9468</v>
      </c>
      <c r="I49" s="17">
        <v>7357</v>
      </c>
      <c r="J49" s="17">
        <v>2111</v>
      </c>
      <c r="K49" s="17" t="s">
        <v>37</v>
      </c>
      <c r="L49" s="18">
        <v>42035.71</v>
      </c>
      <c r="M49" s="18">
        <v>8264.1</v>
      </c>
      <c r="N49" s="18">
        <v>3245.58</v>
      </c>
      <c r="O49" s="18">
        <v>53545.39</v>
      </c>
      <c r="P49" s="18">
        <v>14025.94</v>
      </c>
      <c r="Q49" s="18">
        <v>447.93</v>
      </c>
      <c r="R49" s="18">
        <v>1253.93</v>
      </c>
      <c r="S49" s="18">
        <v>15727.8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6"/>
        <v>56061.65</v>
      </c>
      <c r="Z49" s="9">
        <f t="shared" si="7"/>
        <v>8712.0300000000007</v>
      </c>
      <c r="AA49" s="9">
        <f t="shared" si="8"/>
        <v>4499.51</v>
      </c>
      <c r="AB49" s="9">
        <f t="shared" si="9"/>
        <v>69273.19</v>
      </c>
    </row>
    <row r="50" spans="1:28" x14ac:dyDescent="0.25">
      <c r="A50" s="17">
        <v>13</v>
      </c>
      <c r="B50" s="17" t="s">
        <v>428</v>
      </c>
      <c r="C50" s="17" t="s">
        <v>292</v>
      </c>
      <c r="D50" s="17" t="s">
        <v>510</v>
      </c>
      <c r="E50" s="17" t="s">
        <v>511</v>
      </c>
      <c r="F50" s="17" t="s">
        <v>75</v>
      </c>
      <c r="G50" s="17" t="s">
        <v>76</v>
      </c>
      <c r="H50" s="17">
        <v>22371</v>
      </c>
      <c r="I50" s="17">
        <v>22257</v>
      </c>
      <c r="J50" s="17">
        <v>114</v>
      </c>
      <c r="K50" s="17" t="s">
        <v>37</v>
      </c>
      <c r="L50" s="18">
        <v>61786.19</v>
      </c>
      <c r="M50" s="18">
        <v>13866.45</v>
      </c>
      <c r="N50" s="18">
        <v>4910.1000000000004</v>
      </c>
      <c r="O50" s="18">
        <v>80562.740000000005</v>
      </c>
      <c r="P50" s="18">
        <v>993.06</v>
      </c>
      <c r="Q50" s="18">
        <v>661.68</v>
      </c>
      <c r="R50" s="18">
        <v>67.72</v>
      </c>
      <c r="S50" s="18">
        <v>1722.46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6"/>
        <v>62779.25</v>
      </c>
      <c r="Z50" s="9">
        <f t="shared" si="7"/>
        <v>14528.130000000001</v>
      </c>
      <c r="AA50" s="9">
        <f t="shared" si="8"/>
        <v>4977.8200000000006</v>
      </c>
      <c r="AB50" s="9">
        <f t="shared" si="9"/>
        <v>82285.200000000012</v>
      </c>
    </row>
    <row r="51" spans="1:28" x14ac:dyDescent="0.25">
      <c r="A51" s="17">
        <v>14</v>
      </c>
      <c r="B51" s="17" t="s">
        <v>435</v>
      </c>
      <c r="C51" s="17" t="s">
        <v>292</v>
      </c>
      <c r="D51" s="17" t="s">
        <v>512</v>
      </c>
      <c r="E51" s="17" t="s">
        <v>513</v>
      </c>
      <c r="F51" s="17" t="s">
        <v>75</v>
      </c>
      <c r="G51" s="17" t="s">
        <v>76</v>
      </c>
      <c r="H51" s="17">
        <v>11743</v>
      </c>
      <c r="I51" s="17">
        <v>11244</v>
      </c>
      <c r="J51" s="17">
        <v>499</v>
      </c>
      <c r="K51" s="17" t="s">
        <v>37</v>
      </c>
      <c r="L51" s="18">
        <v>99249.72</v>
      </c>
      <c r="M51" s="18">
        <v>16832.38</v>
      </c>
      <c r="N51" s="18">
        <v>3220.68</v>
      </c>
      <c r="O51" s="18">
        <v>119302.78</v>
      </c>
      <c r="P51" s="18">
        <v>3428.46</v>
      </c>
      <c r="Q51" s="18">
        <v>1012.62</v>
      </c>
      <c r="R51" s="18">
        <v>296.41000000000003</v>
      </c>
      <c r="S51" s="18">
        <v>4737.49</v>
      </c>
      <c r="T51" s="18">
        <v>0</v>
      </c>
      <c r="U51" s="18">
        <v>0</v>
      </c>
      <c r="V51" s="18">
        <v>5586.32</v>
      </c>
      <c r="W51" s="18">
        <v>3220.68</v>
      </c>
      <c r="X51" s="18">
        <v>8807</v>
      </c>
      <c r="Y51" s="9">
        <f t="shared" si="6"/>
        <v>102678.18000000001</v>
      </c>
      <c r="Z51" s="9">
        <f t="shared" si="7"/>
        <v>12258.68</v>
      </c>
      <c r="AA51" s="9">
        <f t="shared" si="8"/>
        <v>296.40999999999985</v>
      </c>
      <c r="AB51" s="9">
        <f t="shared" si="9"/>
        <v>115233.27</v>
      </c>
    </row>
    <row r="52" spans="1:28" x14ac:dyDescent="0.25">
      <c r="A52" s="17">
        <v>15</v>
      </c>
      <c r="B52" s="17" t="s">
        <v>416</v>
      </c>
      <c r="C52" s="17" t="s">
        <v>292</v>
      </c>
      <c r="D52" s="17" t="s">
        <v>514</v>
      </c>
      <c r="E52" s="17" t="s">
        <v>515</v>
      </c>
      <c r="F52" s="17" t="s">
        <v>75</v>
      </c>
      <c r="G52" s="17" t="s">
        <v>516</v>
      </c>
      <c r="H52" s="17">
        <v>16511</v>
      </c>
      <c r="I52" s="17">
        <v>16426</v>
      </c>
      <c r="J52" s="17">
        <v>85</v>
      </c>
      <c r="K52" s="17" t="s">
        <v>37</v>
      </c>
      <c r="L52" s="18">
        <v>26512.18</v>
      </c>
      <c r="M52" s="18">
        <v>5017.45</v>
      </c>
      <c r="N52" s="18">
        <v>1778.06</v>
      </c>
      <c r="O52" s="18">
        <v>33307.69</v>
      </c>
      <c r="P52" s="18">
        <v>775.9</v>
      </c>
      <c r="Q52" s="18">
        <v>279.41000000000003</v>
      </c>
      <c r="R52" s="18">
        <v>50.49</v>
      </c>
      <c r="S52" s="18">
        <v>1105.8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6"/>
        <v>27288.080000000002</v>
      </c>
      <c r="Z52" s="9">
        <f t="shared" si="7"/>
        <v>5296.86</v>
      </c>
      <c r="AA52" s="9">
        <f t="shared" si="8"/>
        <v>1828.55</v>
      </c>
      <c r="AB52" s="9">
        <f t="shared" si="9"/>
        <v>34413.490000000005</v>
      </c>
    </row>
    <row r="53" spans="1:28" x14ac:dyDescent="0.25">
      <c r="A53" s="17">
        <v>16</v>
      </c>
      <c r="B53" s="17" t="s">
        <v>425</v>
      </c>
      <c r="C53" s="17" t="s">
        <v>292</v>
      </c>
      <c r="D53" s="17" t="s">
        <v>517</v>
      </c>
      <c r="E53" s="17" t="s">
        <v>518</v>
      </c>
      <c r="F53" s="17" t="s">
        <v>75</v>
      </c>
      <c r="G53" s="17" t="s">
        <v>76</v>
      </c>
      <c r="H53" s="17">
        <v>6985</v>
      </c>
      <c r="I53" s="17">
        <v>6945</v>
      </c>
      <c r="J53" s="17">
        <v>40</v>
      </c>
      <c r="K53" s="17" t="s">
        <v>37</v>
      </c>
      <c r="L53" s="18">
        <v>14809.79</v>
      </c>
      <c r="M53" s="18">
        <v>2631.72</v>
      </c>
      <c r="N53" s="18">
        <v>866.99</v>
      </c>
      <c r="O53" s="18">
        <v>18308.5</v>
      </c>
      <c r="P53" s="18">
        <v>454.1</v>
      </c>
      <c r="Q53" s="18">
        <v>154.51</v>
      </c>
      <c r="R53" s="18">
        <v>23.76</v>
      </c>
      <c r="S53" s="18">
        <v>632.37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6"/>
        <v>15263.890000000001</v>
      </c>
      <c r="Z53" s="9">
        <f t="shared" si="7"/>
        <v>2786.2299999999996</v>
      </c>
      <c r="AA53" s="9">
        <f t="shared" si="8"/>
        <v>890.75</v>
      </c>
      <c r="AB53" s="9">
        <f t="shared" si="9"/>
        <v>18940.87</v>
      </c>
    </row>
    <row r="54" spans="1:28" x14ac:dyDescent="0.25">
      <c r="A54" s="17">
        <v>17</v>
      </c>
      <c r="B54" s="17" t="s">
        <v>404</v>
      </c>
      <c r="C54" s="17" t="s">
        <v>292</v>
      </c>
      <c r="D54" s="17" t="s">
        <v>519</v>
      </c>
      <c r="E54" s="17" t="s">
        <v>520</v>
      </c>
      <c r="F54" s="17" t="s">
        <v>75</v>
      </c>
      <c r="G54" s="17" t="s">
        <v>76</v>
      </c>
      <c r="H54" s="17">
        <v>16894</v>
      </c>
      <c r="I54" s="17">
        <v>16551</v>
      </c>
      <c r="J54" s="17">
        <v>343</v>
      </c>
      <c r="K54" s="17" t="s">
        <v>37</v>
      </c>
      <c r="L54" s="18">
        <v>104307.01</v>
      </c>
      <c r="M54" s="18">
        <v>16752.349999999999</v>
      </c>
      <c r="N54" s="18">
        <v>977.13</v>
      </c>
      <c r="O54" s="18">
        <v>122036.49</v>
      </c>
      <c r="P54" s="18">
        <v>2653.49</v>
      </c>
      <c r="Q54" s="18">
        <v>1024.98</v>
      </c>
      <c r="R54" s="18">
        <v>203.74</v>
      </c>
      <c r="S54" s="18">
        <v>3882.21</v>
      </c>
      <c r="T54" s="18">
        <v>0</v>
      </c>
      <c r="U54" s="18">
        <v>0</v>
      </c>
      <c r="V54" s="18">
        <v>8030.87</v>
      </c>
      <c r="W54" s="18">
        <v>977.13</v>
      </c>
      <c r="X54" s="18">
        <v>9008</v>
      </c>
      <c r="Y54" s="9">
        <f t="shared" si="6"/>
        <v>106960.5</v>
      </c>
      <c r="Z54" s="9">
        <f t="shared" si="7"/>
        <v>9746.4599999999991</v>
      </c>
      <c r="AA54" s="9">
        <f t="shared" si="8"/>
        <v>203.7399999999999</v>
      </c>
      <c r="AB54" s="9">
        <f t="shared" si="9"/>
        <v>116910.70000000001</v>
      </c>
    </row>
    <row r="55" spans="1:28" x14ac:dyDescent="0.25">
      <c r="A55" s="17">
        <v>18</v>
      </c>
      <c r="B55" s="17" t="s">
        <v>428</v>
      </c>
      <c r="C55" s="17" t="s">
        <v>292</v>
      </c>
      <c r="D55" s="17" t="s">
        <v>521</v>
      </c>
      <c r="E55" s="17" t="s">
        <v>522</v>
      </c>
      <c r="F55" s="17" t="s">
        <v>75</v>
      </c>
      <c r="G55" s="17" t="s">
        <v>76</v>
      </c>
      <c r="H55" s="17">
        <v>18560</v>
      </c>
      <c r="I55" s="17">
        <v>18510</v>
      </c>
      <c r="J55" s="17">
        <v>50</v>
      </c>
      <c r="K55" s="17" t="s">
        <v>37</v>
      </c>
      <c r="L55" s="18">
        <v>41005.550000000003</v>
      </c>
      <c r="M55" s="18">
        <v>9407.2000000000007</v>
      </c>
      <c r="N55" s="18">
        <v>2671.5</v>
      </c>
      <c r="O55" s="18">
        <v>53084.25</v>
      </c>
      <c r="P55" s="18">
        <v>684.5</v>
      </c>
      <c r="Q55" s="18">
        <v>432.8</v>
      </c>
      <c r="R55" s="18">
        <v>29.7</v>
      </c>
      <c r="S55" s="18">
        <v>1147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6"/>
        <v>41690.050000000003</v>
      </c>
      <c r="Z55" s="9">
        <f t="shared" si="7"/>
        <v>9840</v>
      </c>
      <c r="AA55" s="9">
        <f t="shared" si="8"/>
        <v>2701.2</v>
      </c>
      <c r="AB55" s="9">
        <f t="shared" si="9"/>
        <v>54231.25</v>
      </c>
    </row>
    <row r="56" spans="1:28" x14ac:dyDescent="0.25">
      <c r="A56" s="17">
        <v>19</v>
      </c>
      <c r="B56" s="17" t="s">
        <v>428</v>
      </c>
      <c r="C56" s="17" t="s">
        <v>292</v>
      </c>
      <c r="D56" s="17" t="s">
        <v>523</v>
      </c>
      <c r="E56" s="17" t="s">
        <v>524</v>
      </c>
      <c r="F56" s="17" t="s">
        <v>75</v>
      </c>
      <c r="G56" s="17" t="s">
        <v>525</v>
      </c>
      <c r="H56" s="17">
        <v>0</v>
      </c>
      <c r="I56" s="17">
        <v>0</v>
      </c>
      <c r="J56" s="17">
        <v>0</v>
      </c>
      <c r="K56" s="17" t="s">
        <v>37</v>
      </c>
      <c r="L56" s="18">
        <v>97648.59</v>
      </c>
      <c r="M56" s="18">
        <v>18312.5</v>
      </c>
      <c r="N56" s="18">
        <v>6416.41</v>
      </c>
      <c r="O56" s="18">
        <v>122377.5</v>
      </c>
      <c r="P56" s="18">
        <v>137.5</v>
      </c>
      <c r="Q56" s="18">
        <v>1025.8599999999999</v>
      </c>
      <c r="R56" s="18">
        <v>0</v>
      </c>
      <c r="S56" s="18">
        <v>1163.3599999999999</v>
      </c>
      <c r="T56" s="18">
        <v>0</v>
      </c>
      <c r="U56" s="18">
        <v>0</v>
      </c>
      <c r="V56" s="18">
        <v>2616.59</v>
      </c>
      <c r="W56" s="18">
        <v>6416.41</v>
      </c>
      <c r="X56" s="18">
        <v>9033</v>
      </c>
      <c r="Y56" s="9">
        <f t="shared" si="6"/>
        <v>97786.09</v>
      </c>
      <c r="Z56" s="9">
        <f t="shared" si="7"/>
        <v>16721.77</v>
      </c>
      <c r="AA56" s="9">
        <f t="shared" si="8"/>
        <v>0</v>
      </c>
      <c r="AB56" s="9">
        <f t="shared" si="9"/>
        <v>114507.86</v>
      </c>
    </row>
    <row r="57" spans="1:28" x14ac:dyDescent="0.25">
      <c r="A57" s="17">
        <v>20</v>
      </c>
      <c r="B57" s="17" t="s">
        <v>413</v>
      </c>
      <c r="C57" s="17" t="s">
        <v>292</v>
      </c>
      <c r="D57" s="17" t="s">
        <v>526</v>
      </c>
      <c r="E57" s="17" t="s">
        <v>527</v>
      </c>
      <c r="F57" s="17" t="s">
        <v>75</v>
      </c>
      <c r="G57" s="17" t="s">
        <v>528</v>
      </c>
      <c r="H57" s="17">
        <v>0</v>
      </c>
      <c r="I57" s="17">
        <v>0</v>
      </c>
      <c r="J57" s="17">
        <v>0</v>
      </c>
      <c r="K57" s="17" t="s">
        <v>37</v>
      </c>
      <c r="L57" s="18">
        <v>168344.58</v>
      </c>
      <c r="M57" s="18">
        <v>10474.64</v>
      </c>
      <c r="N57" s="18">
        <v>427.68</v>
      </c>
      <c r="O57" s="18">
        <v>179246.9</v>
      </c>
      <c r="P57" s="18">
        <v>192.5</v>
      </c>
      <c r="Q57" s="18">
        <v>1671.41</v>
      </c>
      <c r="R57" s="18">
        <v>0</v>
      </c>
      <c r="S57" s="18">
        <v>1863.91</v>
      </c>
      <c r="T57" s="18">
        <v>0</v>
      </c>
      <c r="U57" s="18">
        <v>2328.6799999999998</v>
      </c>
      <c r="V57" s="18">
        <v>10474.64</v>
      </c>
      <c r="W57" s="18">
        <v>427.68</v>
      </c>
      <c r="X57" s="18">
        <v>13231</v>
      </c>
      <c r="Y57" s="9">
        <f t="shared" si="6"/>
        <v>166208.4</v>
      </c>
      <c r="Z57" s="9">
        <f t="shared" si="7"/>
        <v>1671.4099999999999</v>
      </c>
      <c r="AA57" s="9">
        <f t="shared" si="8"/>
        <v>0</v>
      </c>
      <c r="AB57" s="9">
        <f t="shared" si="9"/>
        <v>167879.81</v>
      </c>
    </row>
    <row r="58" spans="1:28" x14ac:dyDescent="0.25">
      <c r="A58" s="17">
        <v>21</v>
      </c>
      <c r="B58" s="17" t="s">
        <v>401</v>
      </c>
      <c r="C58" s="17" t="s">
        <v>292</v>
      </c>
      <c r="D58" s="17" t="s">
        <v>529</v>
      </c>
      <c r="E58" s="17" t="s">
        <v>530</v>
      </c>
      <c r="F58" s="17" t="s">
        <v>75</v>
      </c>
      <c r="G58" s="17" t="s">
        <v>531</v>
      </c>
      <c r="H58" s="17">
        <v>0</v>
      </c>
      <c r="I58" s="17">
        <v>0</v>
      </c>
      <c r="J58" s="17">
        <v>0</v>
      </c>
      <c r="K58" s="17" t="s">
        <v>37</v>
      </c>
      <c r="L58" s="18">
        <v>93556.72</v>
      </c>
      <c r="M58" s="18">
        <v>19045.95</v>
      </c>
      <c r="N58" s="18">
        <v>5911.6</v>
      </c>
      <c r="O58" s="18">
        <v>118514.27</v>
      </c>
      <c r="P58" s="18">
        <v>110</v>
      </c>
      <c r="Q58" s="18">
        <v>982.18</v>
      </c>
      <c r="R58" s="18">
        <v>0</v>
      </c>
      <c r="S58" s="18">
        <v>1092.18</v>
      </c>
      <c r="T58" s="18">
        <v>0</v>
      </c>
      <c r="U58" s="18">
        <v>0</v>
      </c>
      <c r="V58" s="18">
        <v>2837.4</v>
      </c>
      <c r="W58" s="18">
        <v>5911.6</v>
      </c>
      <c r="X58" s="18">
        <v>8749</v>
      </c>
      <c r="Y58" s="9">
        <f t="shared" si="6"/>
        <v>93666.72</v>
      </c>
      <c r="Z58" s="9">
        <f t="shared" si="7"/>
        <v>17190.73</v>
      </c>
      <c r="AA58" s="9">
        <f t="shared" si="8"/>
        <v>0</v>
      </c>
      <c r="AB58" s="9">
        <f t="shared" si="9"/>
        <v>110857.45</v>
      </c>
    </row>
    <row r="59" spans="1:28" x14ac:dyDescent="0.25">
      <c r="A59" s="17">
        <v>22</v>
      </c>
      <c r="B59" s="17" t="s">
        <v>416</v>
      </c>
      <c r="C59" s="17" t="s">
        <v>292</v>
      </c>
      <c r="D59" s="17" t="s">
        <v>532</v>
      </c>
      <c r="E59" s="17" t="s">
        <v>533</v>
      </c>
      <c r="F59" s="17" t="s">
        <v>75</v>
      </c>
      <c r="G59" s="17" t="s">
        <v>534</v>
      </c>
      <c r="H59" s="17">
        <v>0</v>
      </c>
      <c r="I59" s="17">
        <v>0</v>
      </c>
      <c r="J59" s="17">
        <v>0</v>
      </c>
      <c r="K59" s="17" t="s">
        <v>37</v>
      </c>
      <c r="L59" s="18">
        <v>92347.8</v>
      </c>
      <c r="M59" s="18">
        <v>18588.169999999998</v>
      </c>
      <c r="N59" s="18">
        <v>5939.6</v>
      </c>
      <c r="O59" s="18">
        <v>116875.57</v>
      </c>
      <c r="P59" s="18">
        <v>110</v>
      </c>
      <c r="Q59" s="18">
        <v>970.37</v>
      </c>
      <c r="R59" s="18">
        <v>0</v>
      </c>
      <c r="S59" s="18">
        <v>1080.3699999999999</v>
      </c>
      <c r="T59" s="18">
        <v>0</v>
      </c>
      <c r="U59" s="18">
        <v>0</v>
      </c>
      <c r="V59" s="18">
        <v>2688.4</v>
      </c>
      <c r="W59" s="18">
        <v>5939.6</v>
      </c>
      <c r="X59" s="18">
        <v>8628</v>
      </c>
      <c r="Y59" s="9">
        <f t="shared" si="6"/>
        <v>92457.8</v>
      </c>
      <c r="Z59" s="9">
        <f t="shared" si="7"/>
        <v>16870.139999999996</v>
      </c>
      <c r="AA59" s="9">
        <f t="shared" si="8"/>
        <v>0</v>
      </c>
      <c r="AB59" s="9">
        <f t="shared" si="9"/>
        <v>109327.94</v>
      </c>
    </row>
    <row r="60" spans="1:28" x14ac:dyDescent="0.25">
      <c r="A60" s="17">
        <v>23</v>
      </c>
      <c r="B60" s="17" t="s">
        <v>425</v>
      </c>
      <c r="C60" s="17" t="s">
        <v>292</v>
      </c>
      <c r="D60" s="17" t="s">
        <v>535</v>
      </c>
      <c r="E60" s="17" t="s">
        <v>536</v>
      </c>
      <c r="F60" s="17" t="s">
        <v>75</v>
      </c>
      <c r="G60" s="17" t="s">
        <v>537</v>
      </c>
      <c r="H60" s="17">
        <v>0</v>
      </c>
      <c r="I60" s="17">
        <v>0</v>
      </c>
      <c r="J60" s="17">
        <v>0</v>
      </c>
      <c r="K60" s="17" t="s">
        <v>37</v>
      </c>
      <c r="L60" s="18">
        <v>86514.2</v>
      </c>
      <c r="M60" s="18">
        <v>17094.43</v>
      </c>
      <c r="N60" s="18">
        <v>5664.6</v>
      </c>
      <c r="O60" s="18">
        <v>109273.23</v>
      </c>
      <c r="P60" s="18">
        <v>110</v>
      </c>
      <c r="Q60" s="18">
        <v>909.29</v>
      </c>
      <c r="R60" s="18">
        <v>0</v>
      </c>
      <c r="S60" s="18">
        <v>1019.29</v>
      </c>
      <c r="T60" s="18">
        <v>0</v>
      </c>
      <c r="U60" s="18">
        <v>0</v>
      </c>
      <c r="V60" s="18">
        <v>2401.4</v>
      </c>
      <c r="W60" s="18">
        <v>5664.6</v>
      </c>
      <c r="X60" s="18">
        <v>8066</v>
      </c>
      <c r="Y60" s="9">
        <f t="shared" si="6"/>
        <v>86624.2</v>
      </c>
      <c r="Z60" s="9">
        <f t="shared" si="7"/>
        <v>15602.320000000002</v>
      </c>
      <c r="AA60" s="9">
        <f t="shared" si="8"/>
        <v>0</v>
      </c>
      <c r="AB60" s="9">
        <f t="shared" si="9"/>
        <v>102226.51999999999</v>
      </c>
    </row>
    <row r="61" spans="1:28" x14ac:dyDescent="0.25">
      <c r="A61" s="17">
        <v>24</v>
      </c>
      <c r="B61" s="17" t="s">
        <v>407</v>
      </c>
      <c r="C61" s="17" t="s">
        <v>292</v>
      </c>
      <c r="D61" s="17" t="s">
        <v>538</v>
      </c>
      <c r="E61" s="17" t="s">
        <v>539</v>
      </c>
      <c r="F61" s="17" t="s">
        <v>75</v>
      </c>
      <c r="G61" s="17" t="s">
        <v>540</v>
      </c>
      <c r="H61" s="17">
        <v>0</v>
      </c>
      <c r="I61" s="17">
        <v>0</v>
      </c>
      <c r="J61" s="17">
        <v>0</v>
      </c>
      <c r="K61" s="17" t="s">
        <v>37</v>
      </c>
      <c r="L61" s="18">
        <v>94797.81</v>
      </c>
      <c r="M61" s="18">
        <v>20400.810000000001</v>
      </c>
      <c r="N61" s="18">
        <v>6380.94</v>
      </c>
      <c r="O61" s="18">
        <v>121579.56</v>
      </c>
      <c r="P61" s="18">
        <v>110</v>
      </c>
      <c r="Q61" s="18">
        <v>999.29</v>
      </c>
      <c r="R61" s="18">
        <v>0</v>
      </c>
      <c r="S61" s="18">
        <v>1109.29</v>
      </c>
      <c r="T61" s="18">
        <v>0</v>
      </c>
      <c r="U61" s="18">
        <v>0</v>
      </c>
      <c r="V61" s="18">
        <v>2594.06</v>
      </c>
      <c r="W61" s="18">
        <v>6380.94</v>
      </c>
      <c r="X61" s="18">
        <v>8975</v>
      </c>
      <c r="Y61" s="9">
        <f t="shared" si="6"/>
        <v>94907.81</v>
      </c>
      <c r="Z61" s="9">
        <f t="shared" si="7"/>
        <v>18806.04</v>
      </c>
      <c r="AA61" s="9">
        <f t="shared" si="8"/>
        <v>0</v>
      </c>
      <c r="AB61" s="9">
        <f t="shared" si="9"/>
        <v>113713.84999999999</v>
      </c>
    </row>
    <row r="62" spans="1:28" x14ac:dyDescent="0.25">
      <c r="A62" s="17">
        <v>25</v>
      </c>
      <c r="B62" s="17" t="s">
        <v>435</v>
      </c>
      <c r="C62" s="17" t="s">
        <v>292</v>
      </c>
      <c r="D62" s="17" t="s">
        <v>541</v>
      </c>
      <c r="E62" s="17" t="s">
        <v>542</v>
      </c>
      <c r="F62" s="17" t="s">
        <v>75</v>
      </c>
      <c r="G62" s="17" t="s">
        <v>543</v>
      </c>
      <c r="H62" s="17">
        <v>0</v>
      </c>
      <c r="I62" s="17">
        <v>0</v>
      </c>
      <c r="J62" s="17">
        <v>0</v>
      </c>
      <c r="K62" s="17" t="s">
        <v>37</v>
      </c>
      <c r="L62" s="18">
        <v>90048.23</v>
      </c>
      <c r="M62" s="18">
        <v>19473.28</v>
      </c>
      <c r="N62" s="18">
        <v>5848.44</v>
      </c>
      <c r="O62" s="18">
        <v>115369.95</v>
      </c>
      <c r="P62" s="18">
        <v>110</v>
      </c>
      <c r="Q62" s="18">
        <v>946.46</v>
      </c>
      <c r="R62" s="18">
        <v>0</v>
      </c>
      <c r="S62" s="18">
        <v>1056.46</v>
      </c>
      <c r="T62" s="18">
        <v>0</v>
      </c>
      <c r="U62" s="18">
        <v>0</v>
      </c>
      <c r="V62" s="18">
        <v>2667.56</v>
      </c>
      <c r="W62" s="18">
        <v>5848.44</v>
      </c>
      <c r="X62" s="18">
        <v>8516</v>
      </c>
      <c r="Y62" s="9">
        <f t="shared" si="6"/>
        <v>90158.23</v>
      </c>
      <c r="Z62" s="9">
        <f t="shared" si="7"/>
        <v>17752.179999999997</v>
      </c>
      <c r="AA62" s="9">
        <f t="shared" si="8"/>
        <v>0</v>
      </c>
      <c r="AB62" s="9">
        <f t="shared" si="9"/>
        <v>107910.41</v>
      </c>
    </row>
    <row r="63" spans="1:28" x14ac:dyDescent="0.25">
      <c r="A63" s="17">
        <v>26</v>
      </c>
      <c r="B63" s="17" t="s">
        <v>420</v>
      </c>
      <c r="C63" s="17" t="s">
        <v>292</v>
      </c>
      <c r="D63" s="17" t="s">
        <v>544</v>
      </c>
      <c r="E63" s="17" t="s">
        <v>545</v>
      </c>
      <c r="F63" s="17" t="s">
        <v>75</v>
      </c>
      <c r="G63" s="17" t="s">
        <v>546</v>
      </c>
      <c r="H63" s="17">
        <v>12</v>
      </c>
      <c r="I63" s="17">
        <v>12</v>
      </c>
      <c r="J63" s="17">
        <v>0</v>
      </c>
      <c r="K63" s="17" t="s">
        <v>37</v>
      </c>
      <c r="L63" s="18">
        <v>90039.01</v>
      </c>
      <c r="M63" s="18">
        <v>18556.060000000001</v>
      </c>
      <c r="N63" s="18">
        <v>5736.27</v>
      </c>
      <c r="O63" s="18">
        <v>114331.34</v>
      </c>
      <c r="P63" s="18">
        <v>110</v>
      </c>
      <c r="Q63" s="18">
        <v>957.11</v>
      </c>
      <c r="R63" s="18">
        <v>0</v>
      </c>
      <c r="S63" s="18">
        <v>1067.1099999999999</v>
      </c>
      <c r="T63" s="18">
        <v>0</v>
      </c>
      <c r="U63" s="18">
        <v>0</v>
      </c>
      <c r="V63" s="18">
        <v>2702.73</v>
      </c>
      <c r="W63" s="18">
        <v>5736.27</v>
      </c>
      <c r="X63" s="18">
        <v>8439</v>
      </c>
      <c r="Y63" s="9">
        <f t="shared" si="6"/>
        <v>90149.01</v>
      </c>
      <c r="Z63" s="9">
        <f t="shared" si="7"/>
        <v>16810.440000000002</v>
      </c>
      <c r="AA63" s="9">
        <f t="shared" si="8"/>
        <v>0</v>
      </c>
      <c r="AB63" s="9">
        <f t="shared" si="9"/>
        <v>106959.45</v>
      </c>
    </row>
    <row r="64" spans="1:28" x14ac:dyDescent="0.25">
      <c r="A64" s="17">
        <v>27</v>
      </c>
      <c r="B64" s="17" t="s">
        <v>407</v>
      </c>
      <c r="C64" s="17" t="s">
        <v>292</v>
      </c>
      <c r="D64" s="17" t="s">
        <v>547</v>
      </c>
      <c r="E64" s="17" t="s">
        <v>548</v>
      </c>
      <c r="F64" s="17" t="s">
        <v>75</v>
      </c>
      <c r="G64" s="17" t="s">
        <v>549</v>
      </c>
      <c r="H64" s="17">
        <v>10263</v>
      </c>
      <c r="I64" s="17">
        <v>9936</v>
      </c>
      <c r="J64" s="17">
        <v>327</v>
      </c>
      <c r="K64" s="17" t="s">
        <v>37</v>
      </c>
      <c r="L64" s="18">
        <v>70303.91</v>
      </c>
      <c r="M64" s="18">
        <v>14717.3</v>
      </c>
      <c r="N64" s="18">
        <v>5370.27</v>
      </c>
      <c r="O64" s="18">
        <v>90391.48</v>
      </c>
      <c r="P64" s="18">
        <v>2358.58</v>
      </c>
      <c r="Q64" s="18">
        <v>747.76</v>
      </c>
      <c r="R64" s="18">
        <v>194.24</v>
      </c>
      <c r="S64" s="18">
        <v>3300.58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6"/>
        <v>72662.490000000005</v>
      </c>
      <c r="Z64" s="9">
        <f t="shared" si="7"/>
        <v>15465.06</v>
      </c>
      <c r="AA64" s="9">
        <f t="shared" si="8"/>
        <v>5564.51</v>
      </c>
      <c r="AB64" s="9">
        <f t="shared" si="9"/>
        <v>93692.06</v>
      </c>
    </row>
    <row r="65" spans="1:31" x14ac:dyDescent="0.25">
      <c r="A65" s="17">
        <v>28</v>
      </c>
      <c r="B65" s="17" t="s">
        <v>407</v>
      </c>
      <c r="C65" s="17" t="s">
        <v>292</v>
      </c>
      <c r="D65" s="17" t="s">
        <v>550</v>
      </c>
      <c r="E65" s="17" t="s">
        <v>551</v>
      </c>
      <c r="F65" s="17" t="s">
        <v>75</v>
      </c>
      <c r="G65" s="17" t="s">
        <v>549</v>
      </c>
      <c r="H65" s="17">
        <v>88183</v>
      </c>
      <c r="I65" s="17">
        <v>88183</v>
      </c>
      <c r="J65" s="17">
        <v>0</v>
      </c>
      <c r="K65" s="17" t="s">
        <v>59</v>
      </c>
      <c r="L65" s="18">
        <v>508232.11</v>
      </c>
      <c r="M65" s="18">
        <v>21812.93</v>
      </c>
      <c r="N65" s="18">
        <v>199.58</v>
      </c>
      <c r="O65" s="18">
        <v>530244.62</v>
      </c>
      <c r="P65" s="18">
        <v>220</v>
      </c>
      <c r="Q65" s="18">
        <v>5080.1400000000003</v>
      </c>
      <c r="R65" s="18">
        <v>0</v>
      </c>
      <c r="S65" s="18">
        <v>5300.14</v>
      </c>
      <c r="T65" s="18">
        <v>0</v>
      </c>
      <c r="U65" s="18">
        <v>17127.490000000002</v>
      </c>
      <c r="V65" s="18">
        <v>21812.93</v>
      </c>
      <c r="W65" s="18">
        <v>199.58</v>
      </c>
      <c r="X65" s="18">
        <v>39140</v>
      </c>
      <c r="Y65" s="9">
        <f t="shared" si="6"/>
        <v>491324.62</v>
      </c>
      <c r="Z65" s="9">
        <f t="shared" si="7"/>
        <v>5080.1399999999994</v>
      </c>
      <c r="AA65" s="9">
        <f t="shared" si="8"/>
        <v>0</v>
      </c>
      <c r="AB65" s="9">
        <f t="shared" si="9"/>
        <v>496404.76</v>
      </c>
    </row>
    <row r="66" spans="1:31" x14ac:dyDescent="0.25">
      <c r="A66" s="17">
        <v>29</v>
      </c>
      <c r="B66" s="17" t="s">
        <v>413</v>
      </c>
      <c r="C66" s="17" t="s">
        <v>292</v>
      </c>
      <c r="D66" s="17" t="s">
        <v>552</v>
      </c>
      <c r="E66" s="17" t="s">
        <v>553</v>
      </c>
      <c r="F66" s="17" t="s">
        <v>75</v>
      </c>
      <c r="G66" s="17" t="s">
        <v>528</v>
      </c>
      <c r="H66" s="17">
        <v>11846</v>
      </c>
      <c r="I66" s="17">
        <v>11743</v>
      </c>
      <c r="J66" s="17">
        <v>103</v>
      </c>
      <c r="K66" s="17" t="s">
        <v>37</v>
      </c>
      <c r="L66" s="18">
        <v>80240.94</v>
      </c>
      <c r="M66" s="18">
        <v>24611.55</v>
      </c>
      <c r="N66" s="18">
        <v>3948.22</v>
      </c>
      <c r="O66" s="18">
        <v>108800.71</v>
      </c>
      <c r="P66" s="18">
        <v>893.62</v>
      </c>
      <c r="Q66" s="18">
        <v>837.74</v>
      </c>
      <c r="R66" s="18">
        <v>61.18</v>
      </c>
      <c r="S66" s="18">
        <v>1792.54</v>
      </c>
      <c r="T66" s="18">
        <v>0</v>
      </c>
      <c r="U66" s="18">
        <v>0</v>
      </c>
      <c r="V66" s="18">
        <v>4082.78</v>
      </c>
      <c r="W66" s="18">
        <v>3948.22</v>
      </c>
      <c r="X66" s="18">
        <v>8031</v>
      </c>
      <c r="Y66" s="9">
        <f t="shared" si="6"/>
        <v>81134.559999999998</v>
      </c>
      <c r="Z66" s="9">
        <f t="shared" si="7"/>
        <v>21366.510000000002</v>
      </c>
      <c r="AA66" s="9">
        <f t="shared" si="8"/>
        <v>61.179999999999836</v>
      </c>
      <c r="AB66" s="9">
        <f t="shared" si="9"/>
        <v>102562.25</v>
      </c>
    </row>
    <row r="67" spans="1:31" x14ac:dyDescent="0.25">
      <c r="A67" s="17">
        <v>30</v>
      </c>
      <c r="B67" s="17" t="s">
        <v>435</v>
      </c>
      <c r="C67" s="17" t="s">
        <v>292</v>
      </c>
      <c r="D67" s="17" t="s">
        <v>554</v>
      </c>
      <c r="E67" s="17" t="s">
        <v>555</v>
      </c>
      <c r="F67" s="17" t="s">
        <v>75</v>
      </c>
      <c r="G67" s="17" t="s">
        <v>543</v>
      </c>
      <c r="H67" s="17">
        <v>5687</v>
      </c>
      <c r="I67" s="17">
        <v>5623</v>
      </c>
      <c r="J67" s="17">
        <v>64</v>
      </c>
      <c r="K67" s="17" t="s">
        <v>37</v>
      </c>
      <c r="L67" s="18">
        <v>42488.28</v>
      </c>
      <c r="M67" s="18">
        <v>12256.82</v>
      </c>
      <c r="N67" s="18">
        <v>2756.82</v>
      </c>
      <c r="O67" s="18">
        <v>57501.919999999998</v>
      </c>
      <c r="P67" s="18">
        <v>638.55999999999995</v>
      </c>
      <c r="Q67" s="18">
        <v>449.86</v>
      </c>
      <c r="R67" s="18">
        <v>38.020000000000003</v>
      </c>
      <c r="S67" s="18">
        <v>1126.44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6"/>
        <v>43126.84</v>
      </c>
      <c r="Z67" s="9">
        <f t="shared" si="7"/>
        <v>12706.68</v>
      </c>
      <c r="AA67" s="9">
        <f t="shared" si="8"/>
        <v>2794.84</v>
      </c>
      <c r="AB67" s="9">
        <f t="shared" si="9"/>
        <v>58628.36</v>
      </c>
    </row>
    <row r="68" spans="1:31" s="12" customFormat="1" x14ac:dyDescent="0.25">
      <c r="A68" s="10"/>
      <c r="B68" s="10"/>
      <c r="C68" s="10" t="s">
        <v>71</v>
      </c>
      <c r="D68" s="10"/>
      <c r="E68" s="10"/>
      <c r="F68" s="10"/>
      <c r="G68" s="10"/>
      <c r="H68" s="10"/>
      <c r="I68" s="10"/>
      <c r="J68" s="11">
        <f>SUM(J38:J67)</f>
        <v>6645</v>
      </c>
      <c r="K68" s="10"/>
      <c r="L68" s="11">
        <f t="shared" ref="L68:AB68" si="10">SUM(L38:L67)</f>
        <v>2672472.63</v>
      </c>
      <c r="M68" s="11">
        <f t="shared" si="10"/>
        <v>394887.69</v>
      </c>
      <c r="N68" s="11">
        <f t="shared" si="10"/>
        <v>104438.29000000002</v>
      </c>
      <c r="O68" s="11">
        <f t="shared" si="10"/>
        <v>3171798.61</v>
      </c>
      <c r="P68" s="11">
        <f t="shared" si="10"/>
        <v>49873.83</v>
      </c>
      <c r="Q68" s="11">
        <f t="shared" si="10"/>
        <v>27502.71</v>
      </c>
      <c r="R68" s="11">
        <f t="shared" si="10"/>
        <v>3947.1399999999994</v>
      </c>
      <c r="S68" s="11">
        <f t="shared" si="10"/>
        <v>81323.679999999993</v>
      </c>
      <c r="T68" s="11">
        <f t="shared" si="10"/>
        <v>0</v>
      </c>
      <c r="U68" s="11">
        <f t="shared" si="10"/>
        <v>21678.15</v>
      </c>
      <c r="V68" s="11">
        <f t="shared" si="10"/>
        <v>94837.18</v>
      </c>
      <c r="W68" s="11">
        <f t="shared" si="10"/>
        <v>52421.670000000013</v>
      </c>
      <c r="X68" s="11">
        <f t="shared" si="10"/>
        <v>168937</v>
      </c>
      <c r="Y68" s="11">
        <f t="shared" si="10"/>
        <v>2700668.31</v>
      </c>
      <c r="Z68" s="11">
        <f t="shared" si="10"/>
        <v>327553.21999999997</v>
      </c>
      <c r="AA68" s="11">
        <f t="shared" si="10"/>
        <v>55963.759999999995</v>
      </c>
      <c r="AB68" s="11">
        <f t="shared" si="10"/>
        <v>3084185.2900000005</v>
      </c>
    </row>
    <row r="69" spans="1:31" s="12" customFormat="1" x14ac:dyDescent="0.25">
      <c r="A69" s="10"/>
      <c r="B69" s="10"/>
      <c r="C69" s="10" t="s">
        <v>119</v>
      </c>
      <c r="D69" s="10"/>
      <c r="E69" s="10"/>
      <c r="F69" s="10"/>
      <c r="G69" s="10"/>
      <c r="H69" s="10"/>
      <c r="I69" s="10"/>
      <c r="J69" s="11">
        <f>J68+J37</f>
        <v>37562</v>
      </c>
      <c r="K69" s="11"/>
      <c r="L69" s="11">
        <f t="shared" ref="L69:AB69" si="11">L68+L37</f>
        <v>11147543.669999998</v>
      </c>
      <c r="M69" s="11">
        <f t="shared" si="11"/>
        <v>931457.41999999993</v>
      </c>
      <c r="N69" s="11">
        <f t="shared" si="11"/>
        <v>130052.06000000003</v>
      </c>
      <c r="O69" s="11">
        <f t="shared" si="11"/>
        <v>12209053.15</v>
      </c>
      <c r="P69" s="11">
        <f t="shared" si="11"/>
        <v>224563.14</v>
      </c>
      <c r="Q69" s="11">
        <f t="shared" si="11"/>
        <v>112270.75999999998</v>
      </c>
      <c r="R69" s="11">
        <f t="shared" si="11"/>
        <v>17720.669999999998</v>
      </c>
      <c r="S69" s="11">
        <f t="shared" si="11"/>
        <v>354554.56999999995</v>
      </c>
      <c r="T69" s="11">
        <f t="shared" si="11"/>
        <v>0</v>
      </c>
      <c r="U69" s="11">
        <f t="shared" si="11"/>
        <v>181596.72999999998</v>
      </c>
      <c r="V69" s="11">
        <f t="shared" si="11"/>
        <v>556591.66999999993</v>
      </c>
      <c r="W69" s="11">
        <f t="shared" si="11"/>
        <v>66763.600000000006</v>
      </c>
      <c r="X69" s="11">
        <f t="shared" si="11"/>
        <v>804952</v>
      </c>
      <c r="Y69" s="11">
        <f t="shared" si="11"/>
        <v>11190510.080000002</v>
      </c>
      <c r="Z69" s="11">
        <f t="shared" si="11"/>
        <v>487136.51</v>
      </c>
      <c r="AA69" s="11">
        <f t="shared" si="11"/>
        <v>81009.13</v>
      </c>
      <c r="AB69" s="11">
        <f t="shared" si="11"/>
        <v>11758655.720000001</v>
      </c>
    </row>
    <row r="70" spans="1:31" ht="18" customHeight="1" x14ac:dyDescent="0.25"/>
    <row r="71" spans="1:31" ht="18" customHeight="1" x14ac:dyDescent="0.25"/>
    <row r="74" spans="1:31" ht="15.75" x14ac:dyDescent="0.25">
      <c r="E74" s="13" t="s">
        <v>120</v>
      </c>
      <c r="G74" s="14"/>
      <c r="H74" s="14"/>
      <c r="I74" s="14"/>
      <c r="J74" s="14"/>
      <c r="K74" s="14"/>
      <c r="L74" s="13" t="s">
        <v>122</v>
      </c>
      <c r="M74" s="13"/>
      <c r="O74" s="14"/>
      <c r="Q74" s="14"/>
      <c r="R74" s="13" t="s">
        <v>121</v>
      </c>
      <c r="T74" s="14"/>
      <c r="U74" s="14"/>
      <c r="W74" s="14"/>
      <c r="X74" s="14"/>
      <c r="Y74" s="13" t="s">
        <v>123</v>
      </c>
      <c r="Z74" s="14"/>
      <c r="AA74" s="14"/>
      <c r="AB74" s="14"/>
    </row>
    <row r="75" spans="1:31" ht="15.75" x14ac:dyDescent="0.25">
      <c r="E75" s="13" t="s">
        <v>124</v>
      </c>
      <c r="G75" s="14"/>
      <c r="H75" s="14"/>
      <c r="I75" s="14"/>
      <c r="J75" s="14"/>
      <c r="K75" s="14"/>
      <c r="L75" s="13" t="s">
        <v>124</v>
      </c>
      <c r="M75" s="13"/>
      <c r="O75" s="14"/>
      <c r="Q75" s="14"/>
      <c r="R75" s="13" t="s">
        <v>124</v>
      </c>
      <c r="T75" s="14"/>
      <c r="U75" s="14"/>
      <c r="W75" s="14"/>
      <c r="X75" s="14"/>
      <c r="Y75" s="13" t="s">
        <v>124</v>
      </c>
      <c r="Z75" s="14"/>
      <c r="AA75" s="14"/>
      <c r="AB75" s="14"/>
    </row>
    <row r="76" spans="1:31" ht="32.25" customHeight="1" x14ac:dyDescent="0.55000000000000004">
      <c r="A76" s="75" t="s">
        <v>0</v>
      </c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1"/>
      <c r="AD76" s="1"/>
      <c r="AE76" s="1"/>
    </row>
    <row r="77" spans="1:31" ht="21.75" customHeight="1" x14ac:dyDescent="0.4">
      <c r="A77" s="76" t="s">
        <v>1575</v>
      </c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2"/>
      <c r="AD77" s="2"/>
      <c r="AE77" s="2"/>
    </row>
    <row r="78" spans="1:31" s="5" customFormat="1" ht="20.25" customHeight="1" x14ac:dyDescent="0.35">
      <c r="A78" s="3" t="s">
        <v>1</v>
      </c>
      <c r="B78" s="4"/>
      <c r="C78" s="3"/>
      <c r="D78" s="3"/>
      <c r="F78" s="3" t="s">
        <v>476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s="7" customFormat="1" ht="90" x14ac:dyDescent="0.25">
      <c r="A79" s="6" t="s">
        <v>3</v>
      </c>
      <c r="B79" s="6" t="s">
        <v>4</v>
      </c>
      <c r="C79" s="6" t="s">
        <v>5</v>
      </c>
      <c r="D79" s="6" t="s">
        <v>6</v>
      </c>
      <c r="E79" s="6" t="s">
        <v>7</v>
      </c>
      <c r="F79" s="6" t="s">
        <v>8</v>
      </c>
      <c r="G79" s="6" t="s">
        <v>9</v>
      </c>
      <c r="H79" s="6" t="s">
        <v>10</v>
      </c>
      <c r="I79" s="6" t="s">
        <v>11</v>
      </c>
      <c r="J79" s="6" t="s">
        <v>12</v>
      </c>
      <c r="K79" s="6" t="s">
        <v>13</v>
      </c>
      <c r="L79" s="6" t="s">
        <v>14</v>
      </c>
      <c r="M79" s="6" t="s">
        <v>15</v>
      </c>
      <c r="N79" s="6" t="s">
        <v>16</v>
      </c>
      <c r="O79" s="6" t="s">
        <v>17</v>
      </c>
      <c r="P79" s="6" t="s">
        <v>18</v>
      </c>
      <c r="Q79" s="6" t="s">
        <v>19</v>
      </c>
      <c r="R79" s="6" t="s">
        <v>20</v>
      </c>
      <c r="S79" s="6" t="s">
        <v>21</v>
      </c>
      <c r="T79" s="6" t="s">
        <v>22</v>
      </c>
      <c r="U79" s="6" t="s">
        <v>23</v>
      </c>
      <c r="V79" s="6" t="s">
        <v>24</v>
      </c>
      <c r="W79" s="6" t="s">
        <v>25</v>
      </c>
      <c r="X79" s="6" t="s">
        <v>26</v>
      </c>
      <c r="Y79" s="6" t="s">
        <v>27</v>
      </c>
      <c r="Z79" s="6" t="s">
        <v>28</v>
      </c>
      <c r="AA79" s="6" t="s">
        <v>29</v>
      </c>
      <c r="AB79" s="6" t="s">
        <v>30</v>
      </c>
    </row>
    <row r="80" spans="1:31" s="15" customFormat="1" x14ac:dyDescent="0.25">
      <c r="A80" s="17">
        <v>1</v>
      </c>
      <c r="B80" s="17" t="s">
        <v>401</v>
      </c>
      <c r="C80" s="17" t="s">
        <v>1590</v>
      </c>
      <c r="D80" s="17" t="s">
        <v>402</v>
      </c>
      <c r="E80" s="17" t="s">
        <v>403</v>
      </c>
      <c r="F80" s="17" t="s">
        <v>35</v>
      </c>
      <c r="G80" s="17" t="s">
        <v>137</v>
      </c>
      <c r="H80" s="17">
        <v>91875</v>
      </c>
      <c r="I80" s="17">
        <v>90591</v>
      </c>
      <c r="J80" s="17">
        <v>1284</v>
      </c>
      <c r="K80" s="17" t="s">
        <v>37</v>
      </c>
      <c r="L80" s="18">
        <v>407325.7</v>
      </c>
      <c r="M80" s="18">
        <v>573.36</v>
      </c>
      <c r="N80" s="18">
        <v>4075.44</v>
      </c>
      <c r="O80" s="18">
        <v>411974.5</v>
      </c>
      <c r="P80" s="18">
        <v>7257.61</v>
      </c>
      <c r="Q80" s="18">
        <v>4261.5200000000004</v>
      </c>
      <c r="R80" s="18">
        <v>572.02</v>
      </c>
      <c r="S80" s="18">
        <v>12091.15</v>
      </c>
      <c r="T80" s="18">
        <v>0</v>
      </c>
      <c r="U80" s="18">
        <v>0</v>
      </c>
      <c r="V80" s="18">
        <v>0</v>
      </c>
      <c r="W80" s="18">
        <v>0</v>
      </c>
      <c r="X80" s="18"/>
      <c r="Y80" s="18">
        <v>414583.31</v>
      </c>
      <c r="Z80" s="18">
        <v>8336.9599999999991</v>
      </c>
      <c r="AA80" s="18">
        <v>1145.3800000000001</v>
      </c>
      <c r="AB80" s="18">
        <v>424065.65</v>
      </c>
    </row>
    <row r="81" spans="1:28" s="15" customFormat="1" x14ac:dyDescent="0.25">
      <c r="A81" s="17">
        <v>2</v>
      </c>
      <c r="B81" s="17" t="s">
        <v>404</v>
      </c>
      <c r="C81" s="17" t="s">
        <v>1590</v>
      </c>
      <c r="D81" s="17" t="s">
        <v>405</v>
      </c>
      <c r="E81" s="17" t="s">
        <v>406</v>
      </c>
      <c r="F81" s="17" t="s">
        <v>35</v>
      </c>
      <c r="G81" s="17" t="s">
        <v>244</v>
      </c>
      <c r="H81" s="17">
        <v>62191</v>
      </c>
      <c r="I81" s="17">
        <v>58464</v>
      </c>
      <c r="J81" s="17">
        <v>3727</v>
      </c>
      <c r="K81" s="17" t="s">
        <v>37</v>
      </c>
      <c r="L81" s="18">
        <v>677720.33</v>
      </c>
      <c r="M81" s="18">
        <v>1130.23</v>
      </c>
      <c r="N81" s="18">
        <v>6768.89</v>
      </c>
      <c r="O81" s="18">
        <v>685619.45</v>
      </c>
      <c r="P81" s="18">
        <v>18998.060000000001</v>
      </c>
      <c r="Q81" s="18">
        <v>7082.28</v>
      </c>
      <c r="R81" s="18">
        <v>1660.38</v>
      </c>
      <c r="S81" s="18">
        <v>27740.720000000001</v>
      </c>
      <c r="T81" s="18">
        <v>0</v>
      </c>
      <c r="U81" s="18">
        <v>0</v>
      </c>
      <c r="V81" s="18">
        <v>0</v>
      </c>
      <c r="W81" s="18">
        <v>0</v>
      </c>
      <c r="X81" s="18"/>
      <c r="Y81" s="18">
        <v>696718.39</v>
      </c>
      <c r="Z81" s="18">
        <v>13851.17</v>
      </c>
      <c r="AA81" s="18">
        <v>2790.61</v>
      </c>
      <c r="AB81" s="18">
        <v>713360.17</v>
      </c>
    </row>
    <row r="82" spans="1:28" s="15" customFormat="1" x14ac:dyDescent="0.25">
      <c r="A82" s="17">
        <v>3</v>
      </c>
      <c r="B82" s="17" t="s">
        <v>407</v>
      </c>
      <c r="C82" s="17" t="s">
        <v>1590</v>
      </c>
      <c r="D82" s="17" t="s">
        <v>408</v>
      </c>
      <c r="E82" s="17" t="s">
        <v>409</v>
      </c>
      <c r="F82" s="17" t="s">
        <v>35</v>
      </c>
      <c r="G82" s="17" t="s">
        <v>410</v>
      </c>
      <c r="H82" s="17">
        <v>191400</v>
      </c>
      <c r="I82" s="17">
        <v>188264</v>
      </c>
      <c r="J82" s="17">
        <v>3136</v>
      </c>
      <c r="K82" s="17" t="s">
        <v>37</v>
      </c>
      <c r="L82" s="18">
        <v>818864.34</v>
      </c>
      <c r="M82" s="18">
        <v>1769.53</v>
      </c>
      <c r="N82" s="18">
        <v>8122.79</v>
      </c>
      <c r="O82" s="18">
        <v>828756.66</v>
      </c>
      <c r="P82" s="18">
        <v>16620.11</v>
      </c>
      <c r="Q82" s="18">
        <v>8499.85</v>
      </c>
      <c r="R82" s="18">
        <v>1397.09</v>
      </c>
      <c r="S82" s="18">
        <v>26517.05</v>
      </c>
      <c r="T82" s="18">
        <v>0</v>
      </c>
      <c r="U82" s="18">
        <v>0</v>
      </c>
      <c r="V82" s="18">
        <v>0</v>
      </c>
      <c r="W82" s="18">
        <v>0</v>
      </c>
      <c r="X82" s="18"/>
      <c r="Y82" s="18">
        <v>835484.45</v>
      </c>
      <c r="Z82" s="18">
        <v>16622.64</v>
      </c>
      <c r="AA82" s="18">
        <v>3166.62</v>
      </c>
      <c r="AB82" s="18">
        <v>855273.71</v>
      </c>
    </row>
    <row r="83" spans="1:28" s="15" customFormat="1" x14ac:dyDescent="0.25">
      <c r="A83" s="17">
        <v>4</v>
      </c>
      <c r="B83" s="17" t="s">
        <v>404</v>
      </c>
      <c r="C83" s="17" t="s">
        <v>1590</v>
      </c>
      <c r="D83" s="17" t="s">
        <v>411</v>
      </c>
      <c r="E83" s="17" t="s">
        <v>412</v>
      </c>
      <c r="F83" s="17" t="s">
        <v>35</v>
      </c>
      <c r="G83" s="17" t="s">
        <v>181</v>
      </c>
      <c r="H83" s="17">
        <v>74557</v>
      </c>
      <c r="I83" s="17">
        <v>73463</v>
      </c>
      <c r="J83" s="17">
        <v>1094</v>
      </c>
      <c r="K83" s="17" t="s">
        <v>37</v>
      </c>
      <c r="L83" s="18">
        <v>353012.68</v>
      </c>
      <c r="M83" s="18">
        <v>821.06</v>
      </c>
      <c r="N83" s="18">
        <v>3449.53</v>
      </c>
      <c r="O83" s="18">
        <v>357283.27</v>
      </c>
      <c r="P83" s="18">
        <v>6083.31</v>
      </c>
      <c r="Q83" s="18">
        <v>3673.1</v>
      </c>
      <c r="R83" s="18">
        <v>487.38</v>
      </c>
      <c r="S83" s="18">
        <v>10243.790000000001</v>
      </c>
      <c r="T83" s="18">
        <v>0</v>
      </c>
      <c r="U83" s="18">
        <v>0</v>
      </c>
      <c r="V83" s="18">
        <v>0</v>
      </c>
      <c r="W83" s="18">
        <v>0</v>
      </c>
      <c r="X83" s="18"/>
      <c r="Y83" s="18">
        <v>359095.99</v>
      </c>
      <c r="Z83" s="18">
        <v>7122.63</v>
      </c>
      <c r="AA83" s="18">
        <v>1308.44</v>
      </c>
      <c r="AB83" s="18">
        <v>367527.06</v>
      </c>
    </row>
    <row r="84" spans="1:28" s="15" customFormat="1" x14ac:dyDescent="0.25">
      <c r="A84" s="17">
        <v>5</v>
      </c>
      <c r="B84" s="17" t="s">
        <v>413</v>
      </c>
      <c r="C84" s="17" t="s">
        <v>1590</v>
      </c>
      <c r="D84" s="17" t="s">
        <v>414</v>
      </c>
      <c r="E84" s="17" t="s">
        <v>415</v>
      </c>
      <c r="F84" s="17" t="s">
        <v>35</v>
      </c>
      <c r="G84" s="17" t="s">
        <v>410</v>
      </c>
      <c r="H84" s="17">
        <v>28000</v>
      </c>
      <c r="I84" s="17">
        <v>23540</v>
      </c>
      <c r="J84" s="17">
        <v>4460</v>
      </c>
      <c r="K84" s="17" t="s">
        <v>37</v>
      </c>
      <c r="L84" s="18">
        <v>852745.79</v>
      </c>
      <c r="M84" s="18">
        <v>1994.06</v>
      </c>
      <c r="N84" s="18">
        <v>8486.2900000000009</v>
      </c>
      <c r="O84" s="18">
        <v>863226.14</v>
      </c>
      <c r="P84" s="18">
        <v>22511.47</v>
      </c>
      <c r="Q84" s="18">
        <v>8916.01</v>
      </c>
      <c r="R84" s="18">
        <v>1986.93</v>
      </c>
      <c r="S84" s="18">
        <v>33414.410000000003</v>
      </c>
      <c r="T84" s="18">
        <v>0</v>
      </c>
      <c r="U84" s="18">
        <v>0</v>
      </c>
      <c r="V84" s="18">
        <v>0</v>
      </c>
      <c r="W84" s="18">
        <v>0</v>
      </c>
      <c r="X84" s="18"/>
      <c r="Y84" s="18">
        <v>875257.26</v>
      </c>
      <c r="Z84" s="18">
        <v>17402.3</v>
      </c>
      <c r="AA84" s="18">
        <v>3980.99</v>
      </c>
      <c r="AB84" s="18">
        <v>896640.55</v>
      </c>
    </row>
    <row r="85" spans="1:28" s="15" customFormat="1" x14ac:dyDescent="0.25">
      <c r="A85" s="17">
        <v>6</v>
      </c>
      <c r="B85" s="17" t="s">
        <v>416</v>
      </c>
      <c r="C85" s="17" t="s">
        <v>1590</v>
      </c>
      <c r="D85" s="17" t="s">
        <v>417</v>
      </c>
      <c r="E85" s="17" t="s">
        <v>418</v>
      </c>
      <c r="F85" s="17" t="s">
        <v>35</v>
      </c>
      <c r="G85" s="17" t="s">
        <v>419</v>
      </c>
      <c r="H85" s="17">
        <v>3037</v>
      </c>
      <c r="I85" s="17">
        <v>726</v>
      </c>
      <c r="J85" s="17">
        <v>2311</v>
      </c>
      <c r="K85" s="17" t="s">
        <v>37</v>
      </c>
      <c r="L85" s="18">
        <v>410429.52</v>
      </c>
      <c r="M85" s="18">
        <v>323.43</v>
      </c>
      <c r="N85" s="18">
        <v>4117.84</v>
      </c>
      <c r="O85" s="18">
        <v>414870.79</v>
      </c>
      <c r="P85" s="18">
        <v>12065.38</v>
      </c>
      <c r="Q85" s="18">
        <v>4259.13</v>
      </c>
      <c r="R85" s="18">
        <v>1029.55</v>
      </c>
      <c r="S85" s="18">
        <v>17354.060000000001</v>
      </c>
      <c r="T85" s="18">
        <v>0</v>
      </c>
      <c r="U85" s="18">
        <v>0</v>
      </c>
      <c r="V85" s="18">
        <v>0</v>
      </c>
      <c r="W85" s="18">
        <v>0</v>
      </c>
      <c r="X85" s="18"/>
      <c r="Y85" s="18">
        <v>422494.9</v>
      </c>
      <c r="Z85" s="18">
        <v>8376.9699999999993</v>
      </c>
      <c r="AA85" s="18">
        <v>1352.98</v>
      </c>
      <c r="AB85" s="18">
        <v>432224.85</v>
      </c>
    </row>
    <row r="86" spans="1:28" s="15" customFormat="1" x14ac:dyDescent="0.25">
      <c r="A86" s="17">
        <v>7</v>
      </c>
      <c r="B86" s="17" t="s">
        <v>420</v>
      </c>
      <c r="C86" s="17" t="s">
        <v>1590</v>
      </c>
      <c r="D86" s="17" t="s">
        <v>421</v>
      </c>
      <c r="E86" s="17" t="s">
        <v>422</v>
      </c>
      <c r="F86" s="17" t="s">
        <v>35</v>
      </c>
      <c r="G86" s="17" t="s">
        <v>181</v>
      </c>
      <c r="H86" s="17">
        <v>6190</v>
      </c>
      <c r="I86" s="17">
        <v>5802</v>
      </c>
      <c r="J86" s="17">
        <v>388</v>
      </c>
      <c r="K86" s="17" t="s">
        <v>37</v>
      </c>
      <c r="L86" s="18">
        <v>190283.75</v>
      </c>
      <c r="M86" s="18">
        <v>208.49</v>
      </c>
      <c r="N86" s="18">
        <v>1908.62</v>
      </c>
      <c r="O86" s="18">
        <v>192400.86</v>
      </c>
      <c r="P86" s="18">
        <v>2333.4699999999998</v>
      </c>
      <c r="Q86" s="18">
        <v>1993.32</v>
      </c>
      <c r="R86" s="18">
        <v>172.85</v>
      </c>
      <c r="S86" s="18">
        <v>4499.6400000000003</v>
      </c>
      <c r="T86" s="18">
        <v>0</v>
      </c>
      <c r="U86" s="18">
        <v>190283.75</v>
      </c>
      <c r="V86" s="18">
        <v>1908.62</v>
      </c>
      <c r="W86" s="18">
        <v>208.63</v>
      </c>
      <c r="X86" s="18">
        <v>192401</v>
      </c>
      <c r="Y86" s="18">
        <v>2333.4699999999998</v>
      </c>
      <c r="Z86" s="18">
        <v>1993.32</v>
      </c>
      <c r="AA86" s="18">
        <v>172.71</v>
      </c>
      <c r="AB86" s="18">
        <v>4499.5</v>
      </c>
    </row>
    <row r="87" spans="1:28" s="15" customFormat="1" x14ac:dyDescent="0.25">
      <c r="A87" s="17">
        <v>8</v>
      </c>
      <c r="B87" s="17" t="s">
        <v>401</v>
      </c>
      <c r="C87" s="17" t="s">
        <v>1590</v>
      </c>
      <c r="D87" s="17" t="s">
        <v>423</v>
      </c>
      <c r="E87" s="17" t="s">
        <v>424</v>
      </c>
      <c r="F87" s="17" t="s">
        <v>35</v>
      </c>
      <c r="G87" s="17" t="s">
        <v>45</v>
      </c>
      <c r="H87" s="17">
        <v>70910</v>
      </c>
      <c r="I87" s="17">
        <v>70910</v>
      </c>
      <c r="J87" s="17">
        <v>0</v>
      </c>
      <c r="K87" s="17" t="s">
        <v>37</v>
      </c>
      <c r="L87" s="18">
        <v>86169.97</v>
      </c>
      <c r="M87" s="18">
        <v>0</v>
      </c>
      <c r="N87" s="18">
        <v>18133.03</v>
      </c>
      <c r="O87" s="18">
        <v>104303</v>
      </c>
      <c r="P87" s="18">
        <v>291.5</v>
      </c>
      <c r="Q87" s="18">
        <v>887.22</v>
      </c>
      <c r="R87" s="18">
        <v>0</v>
      </c>
      <c r="S87" s="18">
        <v>1178.72</v>
      </c>
      <c r="T87" s="18">
        <v>0</v>
      </c>
      <c r="U87" s="18">
        <v>0</v>
      </c>
      <c r="V87" s="18">
        <v>0</v>
      </c>
      <c r="W87" s="18">
        <v>0</v>
      </c>
      <c r="X87" s="18"/>
      <c r="Y87" s="18">
        <v>86461.47</v>
      </c>
      <c r="Z87" s="18">
        <v>19020.25</v>
      </c>
      <c r="AA87" s="18">
        <v>0</v>
      </c>
      <c r="AB87" s="18">
        <v>105481.72</v>
      </c>
    </row>
    <row r="88" spans="1:28" s="15" customFormat="1" x14ac:dyDescent="0.25">
      <c r="A88" s="17">
        <v>9</v>
      </c>
      <c r="B88" s="17" t="s">
        <v>425</v>
      </c>
      <c r="C88" s="17" t="s">
        <v>1590</v>
      </c>
      <c r="D88" s="17" t="s">
        <v>426</v>
      </c>
      <c r="E88" s="17" t="s">
        <v>427</v>
      </c>
      <c r="F88" s="17" t="s">
        <v>35</v>
      </c>
      <c r="G88" s="17" t="s">
        <v>156</v>
      </c>
      <c r="H88" s="17">
        <v>75064</v>
      </c>
      <c r="I88" s="17">
        <v>72832</v>
      </c>
      <c r="J88" s="17">
        <v>2232</v>
      </c>
      <c r="K88" s="17" t="s">
        <v>37</v>
      </c>
      <c r="L88" s="18">
        <v>440788.67</v>
      </c>
      <c r="M88" s="18">
        <v>531.92999999999995</v>
      </c>
      <c r="N88" s="18">
        <v>4434.5200000000004</v>
      </c>
      <c r="O88" s="18">
        <v>445755.12</v>
      </c>
      <c r="P88" s="18">
        <v>11626.35</v>
      </c>
      <c r="Q88" s="18">
        <v>4618.9799999999996</v>
      </c>
      <c r="R88" s="18">
        <v>994.36</v>
      </c>
      <c r="S88" s="18">
        <v>17239.689999999999</v>
      </c>
      <c r="T88" s="18">
        <v>0</v>
      </c>
      <c r="U88" s="18">
        <v>0</v>
      </c>
      <c r="V88" s="18">
        <v>0</v>
      </c>
      <c r="W88" s="18">
        <v>0</v>
      </c>
      <c r="X88" s="18"/>
      <c r="Y88" s="18">
        <v>452415.02</v>
      </c>
      <c r="Z88" s="18">
        <v>9053.5</v>
      </c>
      <c r="AA88" s="18">
        <v>1526.29</v>
      </c>
      <c r="AB88" s="18">
        <v>462994.81</v>
      </c>
    </row>
    <row r="89" spans="1:28" s="15" customFormat="1" x14ac:dyDescent="0.25">
      <c r="A89" s="17">
        <v>10</v>
      </c>
      <c r="B89" s="17" t="s">
        <v>428</v>
      </c>
      <c r="C89" s="17" t="s">
        <v>1590</v>
      </c>
      <c r="D89" s="17" t="s">
        <v>429</v>
      </c>
      <c r="E89" s="17" t="s">
        <v>430</v>
      </c>
      <c r="F89" s="17" t="s">
        <v>35</v>
      </c>
      <c r="G89" s="17" t="s">
        <v>419</v>
      </c>
      <c r="H89" s="17">
        <v>222108</v>
      </c>
      <c r="I89" s="17">
        <v>222108</v>
      </c>
      <c r="J89" s="17">
        <v>0</v>
      </c>
      <c r="K89" s="17" t="s">
        <v>59</v>
      </c>
      <c r="L89" s="18">
        <v>314501.12</v>
      </c>
      <c r="M89" s="18">
        <v>265.52</v>
      </c>
      <c r="N89" s="18">
        <v>3182.23</v>
      </c>
      <c r="O89" s="18">
        <v>317948.87</v>
      </c>
      <c r="P89" s="18">
        <v>-68.59</v>
      </c>
      <c r="Q89" s="18">
        <v>3297.99</v>
      </c>
      <c r="R89" s="18">
        <v>0</v>
      </c>
      <c r="S89" s="18">
        <v>3229.4</v>
      </c>
      <c r="T89" s="18">
        <v>0</v>
      </c>
      <c r="U89" s="18">
        <v>0</v>
      </c>
      <c r="V89" s="18">
        <v>0</v>
      </c>
      <c r="W89" s="18">
        <v>0</v>
      </c>
      <c r="X89" s="18"/>
      <c r="Y89" s="18">
        <v>314432.53000000003</v>
      </c>
      <c r="Z89" s="18">
        <v>6480.22</v>
      </c>
      <c r="AA89" s="18">
        <v>265.52</v>
      </c>
      <c r="AB89" s="18">
        <v>321178.27</v>
      </c>
    </row>
    <row r="90" spans="1:28" s="15" customFormat="1" x14ac:dyDescent="0.25">
      <c r="A90" s="17">
        <v>11</v>
      </c>
      <c r="B90" s="17" t="s">
        <v>420</v>
      </c>
      <c r="C90" s="17" t="s">
        <v>1590</v>
      </c>
      <c r="D90" s="17" t="s">
        <v>431</v>
      </c>
      <c r="E90" s="17" t="s">
        <v>432</v>
      </c>
      <c r="F90" s="17" t="s">
        <v>35</v>
      </c>
      <c r="G90" s="17" t="s">
        <v>410</v>
      </c>
      <c r="H90" s="17">
        <v>40812</v>
      </c>
      <c r="I90" s="17">
        <v>40083</v>
      </c>
      <c r="J90" s="17">
        <v>729</v>
      </c>
      <c r="K90" s="17" t="s">
        <v>37</v>
      </c>
      <c r="L90" s="18">
        <v>177648.83</v>
      </c>
      <c r="M90" s="18">
        <v>307.83999999999997</v>
      </c>
      <c r="N90" s="18">
        <v>1752.15</v>
      </c>
      <c r="O90" s="18">
        <v>179708.82</v>
      </c>
      <c r="P90" s="18">
        <v>4318.5600000000004</v>
      </c>
      <c r="Q90" s="18">
        <v>1844.78</v>
      </c>
      <c r="R90" s="18">
        <v>324.77</v>
      </c>
      <c r="S90" s="18">
        <v>6488.11</v>
      </c>
      <c r="T90" s="18">
        <v>0</v>
      </c>
      <c r="U90" s="18">
        <v>0</v>
      </c>
      <c r="V90" s="18">
        <v>0</v>
      </c>
      <c r="W90" s="18">
        <v>0</v>
      </c>
      <c r="X90" s="18"/>
      <c r="Y90" s="18">
        <v>181967.39</v>
      </c>
      <c r="Z90" s="18">
        <v>3596.93</v>
      </c>
      <c r="AA90" s="18">
        <v>632.61</v>
      </c>
      <c r="AB90" s="18">
        <v>186196.93</v>
      </c>
    </row>
    <row r="91" spans="1:28" s="15" customFormat="1" x14ac:dyDescent="0.25">
      <c r="A91" s="17">
        <v>12</v>
      </c>
      <c r="B91" s="17" t="s">
        <v>404</v>
      </c>
      <c r="C91" s="17" t="s">
        <v>1590</v>
      </c>
      <c r="D91" s="17" t="s">
        <v>433</v>
      </c>
      <c r="E91" s="17" t="s">
        <v>434</v>
      </c>
      <c r="F91" s="17" t="s">
        <v>35</v>
      </c>
      <c r="G91" s="17" t="s">
        <v>410</v>
      </c>
      <c r="H91" s="17">
        <v>55235</v>
      </c>
      <c r="I91" s="17">
        <v>54422</v>
      </c>
      <c r="J91" s="17">
        <v>2439</v>
      </c>
      <c r="K91" s="17" t="s">
        <v>37</v>
      </c>
      <c r="L91" s="18">
        <v>694694.44</v>
      </c>
      <c r="M91" s="18">
        <v>2157.11</v>
      </c>
      <c r="N91" s="18">
        <v>6765.7</v>
      </c>
      <c r="O91" s="18">
        <v>703617.25</v>
      </c>
      <c r="P91" s="18">
        <v>11931.78</v>
      </c>
      <c r="Q91" s="18">
        <v>7146.97</v>
      </c>
      <c r="R91" s="18">
        <v>1086.57</v>
      </c>
      <c r="S91" s="18">
        <v>20165.32</v>
      </c>
      <c r="T91" s="18">
        <v>0</v>
      </c>
      <c r="U91" s="18">
        <v>0</v>
      </c>
      <c r="V91" s="18">
        <v>0</v>
      </c>
      <c r="W91" s="18">
        <v>0</v>
      </c>
      <c r="X91" s="18"/>
      <c r="Y91" s="18">
        <v>706626.22</v>
      </c>
      <c r="Z91" s="18">
        <v>13912.67</v>
      </c>
      <c r="AA91" s="18">
        <v>3243.68</v>
      </c>
      <c r="AB91" s="18">
        <v>723782.57</v>
      </c>
    </row>
    <row r="92" spans="1:28" s="15" customFormat="1" x14ac:dyDescent="0.25">
      <c r="A92" s="17">
        <v>13</v>
      </c>
      <c r="B92" s="17" t="s">
        <v>435</v>
      </c>
      <c r="C92" s="17" t="s">
        <v>1590</v>
      </c>
      <c r="D92" s="17" t="s">
        <v>436</v>
      </c>
      <c r="E92" s="17" t="s">
        <v>437</v>
      </c>
      <c r="F92" s="17" t="s">
        <v>35</v>
      </c>
      <c r="G92" s="17" t="s">
        <v>410</v>
      </c>
      <c r="H92" s="17">
        <v>221368</v>
      </c>
      <c r="I92" s="17">
        <v>219824</v>
      </c>
      <c r="J92" s="17">
        <v>1544</v>
      </c>
      <c r="K92" s="17" t="s">
        <v>37</v>
      </c>
      <c r="L92" s="18">
        <v>569861.16</v>
      </c>
      <c r="M92" s="18">
        <v>656.22</v>
      </c>
      <c r="N92" s="18">
        <v>5749.26</v>
      </c>
      <c r="O92" s="18">
        <v>576266.64</v>
      </c>
      <c r="P92" s="18">
        <v>8343.39</v>
      </c>
      <c r="Q92" s="18">
        <v>5980.24</v>
      </c>
      <c r="R92" s="18">
        <v>687.85</v>
      </c>
      <c r="S92" s="18">
        <v>15011.48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578204.55000000005</v>
      </c>
      <c r="Z92" s="18">
        <v>11729.5</v>
      </c>
      <c r="AA92" s="18">
        <v>1344.07</v>
      </c>
      <c r="AB92" s="18">
        <v>591278.12</v>
      </c>
    </row>
    <row r="93" spans="1:28" s="15" customFormat="1" x14ac:dyDescent="0.25">
      <c r="A93" s="17">
        <v>14</v>
      </c>
      <c r="B93" s="17" t="s">
        <v>407</v>
      </c>
      <c r="C93" s="17" t="s">
        <v>1590</v>
      </c>
      <c r="D93" s="17" t="s">
        <v>438</v>
      </c>
      <c r="E93" s="17" t="s">
        <v>439</v>
      </c>
      <c r="F93" s="17" t="s">
        <v>35</v>
      </c>
      <c r="G93" s="17" t="s">
        <v>440</v>
      </c>
      <c r="H93" s="17">
        <v>43506</v>
      </c>
      <c r="I93" s="17">
        <v>42558</v>
      </c>
      <c r="J93" s="17">
        <v>948</v>
      </c>
      <c r="K93" s="17" t="s">
        <v>37</v>
      </c>
      <c r="L93" s="18">
        <v>162614.79999999999</v>
      </c>
      <c r="M93" s="18">
        <v>568.9</v>
      </c>
      <c r="N93" s="18">
        <v>2356.46</v>
      </c>
      <c r="O93" s="18">
        <v>165540.16</v>
      </c>
      <c r="P93" s="18">
        <v>5437.08</v>
      </c>
      <c r="Q93" s="18">
        <v>1667.65</v>
      </c>
      <c r="R93" s="18">
        <v>422.33</v>
      </c>
      <c r="S93" s="18">
        <v>7527.06</v>
      </c>
      <c r="T93" s="18">
        <v>0</v>
      </c>
      <c r="U93" s="18">
        <v>0</v>
      </c>
      <c r="V93" s="18">
        <v>0</v>
      </c>
      <c r="W93" s="18">
        <v>0</v>
      </c>
      <c r="X93" s="18"/>
      <c r="Y93" s="18">
        <v>168051.88</v>
      </c>
      <c r="Z93" s="18">
        <v>4024.11</v>
      </c>
      <c r="AA93" s="18">
        <v>991.23</v>
      </c>
      <c r="AB93" s="18">
        <v>173067.22</v>
      </c>
    </row>
    <row r="94" spans="1:28" s="15" customFormat="1" x14ac:dyDescent="0.25">
      <c r="A94" s="17">
        <v>15</v>
      </c>
      <c r="B94" s="17" t="s">
        <v>416</v>
      </c>
      <c r="C94" s="17" t="s">
        <v>1590</v>
      </c>
      <c r="D94" s="17" t="s">
        <v>441</v>
      </c>
      <c r="E94" s="17" t="s">
        <v>442</v>
      </c>
      <c r="F94" s="17" t="s">
        <v>35</v>
      </c>
      <c r="G94" s="17" t="s">
        <v>156</v>
      </c>
      <c r="H94" s="17">
        <v>77020</v>
      </c>
      <c r="I94" s="17">
        <v>75508</v>
      </c>
      <c r="J94" s="17">
        <v>1512</v>
      </c>
      <c r="K94" s="17" t="s">
        <v>37</v>
      </c>
      <c r="L94" s="18">
        <v>331343.24</v>
      </c>
      <c r="M94" s="18">
        <v>93.11</v>
      </c>
      <c r="N94" s="18">
        <v>3352.24</v>
      </c>
      <c r="O94" s="18">
        <v>334788.59000000003</v>
      </c>
      <c r="P94" s="18">
        <v>8377.17</v>
      </c>
      <c r="Q94" s="18">
        <v>3473.87</v>
      </c>
      <c r="R94" s="18">
        <v>673.6</v>
      </c>
      <c r="S94" s="18">
        <v>12524.64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339720.41</v>
      </c>
      <c r="Z94" s="18">
        <v>6826.11</v>
      </c>
      <c r="AA94" s="18">
        <v>766.71</v>
      </c>
      <c r="AB94" s="18">
        <v>347313.23</v>
      </c>
    </row>
    <row r="95" spans="1:28" s="15" customFormat="1" x14ac:dyDescent="0.25">
      <c r="A95" s="17">
        <v>16</v>
      </c>
      <c r="B95" s="17" t="s">
        <v>425</v>
      </c>
      <c r="C95" s="17" t="s">
        <v>1590</v>
      </c>
      <c r="D95" s="17" t="s">
        <v>443</v>
      </c>
      <c r="E95" s="17" t="s">
        <v>444</v>
      </c>
      <c r="F95" s="17" t="s">
        <v>35</v>
      </c>
      <c r="G95" s="17" t="s">
        <v>148</v>
      </c>
      <c r="H95" s="17">
        <v>45868</v>
      </c>
      <c r="I95" s="17">
        <v>45832</v>
      </c>
      <c r="J95" s="17">
        <v>36</v>
      </c>
      <c r="K95" s="17" t="s">
        <v>37</v>
      </c>
      <c r="L95" s="18">
        <v>23827.23</v>
      </c>
      <c r="M95" s="18">
        <v>948.48</v>
      </c>
      <c r="N95" s="18">
        <v>6044.93</v>
      </c>
      <c r="O95" s="18">
        <v>30820.639999999999</v>
      </c>
      <c r="P95" s="18">
        <v>346.2</v>
      </c>
      <c r="Q95" s="18">
        <v>254.24</v>
      </c>
      <c r="R95" s="18">
        <v>16.04</v>
      </c>
      <c r="S95" s="18">
        <v>616.48</v>
      </c>
      <c r="T95" s="18">
        <v>0</v>
      </c>
      <c r="U95" s="18">
        <v>0</v>
      </c>
      <c r="V95" s="18">
        <v>0</v>
      </c>
      <c r="W95" s="18">
        <v>0</v>
      </c>
      <c r="X95" s="18"/>
      <c r="Y95" s="18">
        <v>24173.43</v>
      </c>
      <c r="Z95" s="18">
        <v>6299.17</v>
      </c>
      <c r="AA95" s="18">
        <v>964.52</v>
      </c>
      <c r="AB95" s="18">
        <v>31437.119999999999</v>
      </c>
    </row>
    <row r="96" spans="1:28" s="15" customFormat="1" x14ac:dyDescent="0.25">
      <c r="A96" s="17">
        <v>17</v>
      </c>
      <c r="B96" s="17" t="s">
        <v>413</v>
      </c>
      <c r="C96" s="17" t="s">
        <v>1590</v>
      </c>
      <c r="D96" s="17" t="s">
        <v>445</v>
      </c>
      <c r="E96" s="17" t="s">
        <v>446</v>
      </c>
      <c r="F96" s="17" t="s">
        <v>35</v>
      </c>
      <c r="G96" s="17" t="s">
        <v>447</v>
      </c>
      <c r="H96" s="17">
        <v>59406</v>
      </c>
      <c r="I96" s="17">
        <v>59405</v>
      </c>
      <c r="J96" s="17">
        <v>1</v>
      </c>
      <c r="K96" s="17" t="s">
        <v>37</v>
      </c>
      <c r="L96" s="18">
        <v>766477.1</v>
      </c>
      <c r="M96" s="18">
        <v>126.97</v>
      </c>
      <c r="N96" s="18">
        <v>7911.14</v>
      </c>
      <c r="O96" s="18">
        <v>774515.21</v>
      </c>
      <c r="P96" s="18">
        <v>622.74</v>
      </c>
      <c r="Q96" s="18">
        <v>8139.44</v>
      </c>
      <c r="R96" s="18">
        <v>0.45</v>
      </c>
      <c r="S96" s="18">
        <v>8762.6299999999992</v>
      </c>
      <c r="T96" s="18">
        <v>0</v>
      </c>
      <c r="U96" s="18">
        <v>0</v>
      </c>
      <c r="V96" s="18">
        <v>0</v>
      </c>
      <c r="W96" s="18">
        <v>0</v>
      </c>
      <c r="X96" s="18"/>
      <c r="Y96" s="18">
        <v>767099.84</v>
      </c>
      <c r="Z96" s="18">
        <v>16050.58</v>
      </c>
      <c r="AA96" s="18">
        <v>127.42</v>
      </c>
      <c r="AB96" s="18">
        <v>783277.84</v>
      </c>
    </row>
    <row r="97" spans="1:28" s="15" customFormat="1" x14ac:dyDescent="0.25">
      <c r="A97" s="17">
        <v>18</v>
      </c>
      <c r="B97" s="17" t="s">
        <v>435</v>
      </c>
      <c r="C97" s="17" t="s">
        <v>1590</v>
      </c>
      <c r="D97" s="17" t="s">
        <v>448</v>
      </c>
      <c r="E97" s="17" t="s">
        <v>449</v>
      </c>
      <c r="F97" s="17" t="s">
        <v>35</v>
      </c>
      <c r="G97" s="17" t="s">
        <v>181</v>
      </c>
      <c r="H97" s="17">
        <v>11298</v>
      </c>
      <c r="I97" s="17">
        <v>8409</v>
      </c>
      <c r="J97" s="17">
        <v>2889</v>
      </c>
      <c r="K97" s="17" t="s">
        <v>37</v>
      </c>
      <c r="L97" s="18">
        <v>702401.02</v>
      </c>
      <c r="M97" s="18">
        <v>1732.55</v>
      </c>
      <c r="N97" s="18">
        <v>6992.54</v>
      </c>
      <c r="O97" s="18">
        <v>711126.11</v>
      </c>
      <c r="P97" s="18">
        <v>15299.48</v>
      </c>
      <c r="Q97" s="18">
        <v>7332.34</v>
      </c>
      <c r="R97" s="18">
        <v>1287.05</v>
      </c>
      <c r="S97" s="18">
        <v>23918.87</v>
      </c>
      <c r="T97" s="18">
        <v>0</v>
      </c>
      <c r="U97" s="18">
        <v>0</v>
      </c>
      <c r="V97" s="18">
        <v>0</v>
      </c>
      <c r="W97" s="18">
        <v>0</v>
      </c>
      <c r="X97" s="18"/>
      <c r="Y97" s="18">
        <v>717700.5</v>
      </c>
      <c r="Z97" s="18">
        <v>14324.88</v>
      </c>
      <c r="AA97" s="18">
        <v>3019.6</v>
      </c>
      <c r="AB97" s="18">
        <v>735044.98</v>
      </c>
    </row>
    <row r="98" spans="1:28" s="15" customFormat="1" x14ac:dyDescent="0.25">
      <c r="A98" s="17">
        <v>19</v>
      </c>
      <c r="B98" s="17" t="s">
        <v>407</v>
      </c>
      <c r="C98" s="17" t="s">
        <v>1590</v>
      </c>
      <c r="D98" s="17" t="s">
        <v>450</v>
      </c>
      <c r="E98" s="17" t="s">
        <v>451</v>
      </c>
      <c r="F98" s="17" t="s">
        <v>35</v>
      </c>
      <c r="G98" s="17" t="s">
        <v>452</v>
      </c>
      <c r="H98" s="17">
        <v>23982</v>
      </c>
      <c r="I98" s="17">
        <v>23789</v>
      </c>
      <c r="J98" s="17">
        <v>193</v>
      </c>
      <c r="K98" s="17" t="s">
        <v>37</v>
      </c>
      <c r="L98" s="18">
        <v>74116.639999999999</v>
      </c>
      <c r="M98" s="18">
        <v>2164.9699999999998</v>
      </c>
      <c r="N98" s="18">
        <v>16180.16</v>
      </c>
      <c r="O98" s="18">
        <v>92461.77</v>
      </c>
      <c r="P98" s="18">
        <v>1768.85</v>
      </c>
      <c r="Q98" s="18">
        <v>784.19</v>
      </c>
      <c r="R98" s="18">
        <v>85.98</v>
      </c>
      <c r="S98" s="18">
        <v>2639.02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75885.490000000005</v>
      </c>
      <c r="Z98" s="18">
        <v>16964.349999999999</v>
      </c>
      <c r="AA98" s="18">
        <v>2250.9499999999998</v>
      </c>
      <c r="AB98" s="18">
        <v>95100.79</v>
      </c>
    </row>
    <row r="99" spans="1:28" s="15" customFormat="1" x14ac:dyDescent="0.25">
      <c r="A99" s="17">
        <v>20</v>
      </c>
      <c r="B99" s="17" t="s">
        <v>428</v>
      </c>
      <c r="C99" s="17" t="s">
        <v>1590</v>
      </c>
      <c r="D99" s="17" t="s">
        <v>453</v>
      </c>
      <c r="E99" s="17" t="s">
        <v>454</v>
      </c>
      <c r="F99" s="17" t="s">
        <v>35</v>
      </c>
      <c r="G99" s="17" t="s">
        <v>218</v>
      </c>
      <c r="H99" s="17">
        <v>2409</v>
      </c>
      <c r="I99" s="17">
        <v>2262</v>
      </c>
      <c r="J99" s="17">
        <v>441</v>
      </c>
      <c r="K99" s="17" t="s">
        <v>37</v>
      </c>
      <c r="L99" s="18">
        <v>170554.42</v>
      </c>
      <c r="M99" s="18">
        <v>229.88</v>
      </c>
      <c r="N99" s="18">
        <v>1704.56</v>
      </c>
      <c r="O99" s="18">
        <v>172488.86</v>
      </c>
      <c r="P99" s="18">
        <v>3151.66</v>
      </c>
      <c r="Q99" s="18">
        <v>1783.3</v>
      </c>
      <c r="R99" s="18">
        <v>196.47</v>
      </c>
      <c r="S99" s="18">
        <v>5131.43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173706.08</v>
      </c>
      <c r="Z99" s="18">
        <v>3487.86</v>
      </c>
      <c r="AA99" s="18">
        <v>426.35</v>
      </c>
      <c r="AB99" s="18">
        <v>177620.29</v>
      </c>
    </row>
    <row r="100" spans="1:28" s="15" customFormat="1" x14ac:dyDescent="0.25">
      <c r="A100" s="17">
        <v>21</v>
      </c>
      <c r="B100" s="17" t="s">
        <v>416</v>
      </c>
      <c r="C100" s="17" t="s">
        <v>1590</v>
      </c>
      <c r="D100" s="17" t="s">
        <v>455</v>
      </c>
      <c r="E100" s="17" t="s">
        <v>456</v>
      </c>
      <c r="F100" s="17" t="s">
        <v>35</v>
      </c>
      <c r="G100" s="17" t="s">
        <v>221</v>
      </c>
      <c r="H100" s="17">
        <v>19</v>
      </c>
      <c r="I100" s="17">
        <v>19</v>
      </c>
      <c r="J100" s="17">
        <v>0</v>
      </c>
      <c r="K100" s="17" t="s">
        <v>37</v>
      </c>
      <c r="L100" s="18">
        <v>15336.7</v>
      </c>
      <c r="M100" s="18">
        <v>1.24</v>
      </c>
      <c r="N100" s="18">
        <v>2597.17</v>
      </c>
      <c r="O100" s="18">
        <v>17935.11</v>
      </c>
      <c r="P100" s="18">
        <v>551.5</v>
      </c>
      <c r="Q100" s="18">
        <v>156.16999999999999</v>
      </c>
      <c r="R100" s="18">
        <v>0</v>
      </c>
      <c r="S100" s="18">
        <v>707.67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15888.2</v>
      </c>
      <c r="Z100" s="18">
        <v>2753.34</v>
      </c>
      <c r="AA100" s="18">
        <v>1.24</v>
      </c>
      <c r="AB100" s="18">
        <v>18642.78</v>
      </c>
    </row>
    <row r="101" spans="1:28" s="15" customFormat="1" x14ac:dyDescent="0.25">
      <c r="A101" s="17">
        <v>22</v>
      </c>
      <c r="B101" s="17" t="s">
        <v>407</v>
      </c>
      <c r="C101" s="17" t="s">
        <v>1590</v>
      </c>
      <c r="D101" s="17" t="s">
        <v>457</v>
      </c>
      <c r="E101" s="17" t="s">
        <v>458</v>
      </c>
      <c r="F101" s="17" t="s">
        <v>35</v>
      </c>
      <c r="G101" s="17" t="s">
        <v>224</v>
      </c>
      <c r="H101" s="17">
        <v>6102</v>
      </c>
      <c r="I101" s="17">
        <v>6102</v>
      </c>
      <c r="J101" s="17">
        <v>0</v>
      </c>
      <c r="K101" s="17" t="s">
        <v>37</v>
      </c>
      <c r="L101" s="18">
        <v>14750.3</v>
      </c>
      <c r="M101" s="18">
        <v>0</v>
      </c>
      <c r="N101" s="18">
        <v>2730.37</v>
      </c>
      <c r="O101" s="18">
        <v>17480.669999999998</v>
      </c>
      <c r="P101" s="18">
        <v>551.5</v>
      </c>
      <c r="Q101" s="18">
        <v>150.1</v>
      </c>
      <c r="R101" s="18">
        <v>0</v>
      </c>
      <c r="S101" s="18">
        <v>701.6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15301.8</v>
      </c>
      <c r="Z101" s="18">
        <v>2880.47</v>
      </c>
      <c r="AA101" s="18">
        <v>0</v>
      </c>
      <c r="AB101" s="18">
        <v>18182.27</v>
      </c>
    </row>
    <row r="102" spans="1:28" s="15" customFormat="1" x14ac:dyDescent="0.25">
      <c r="A102" s="17">
        <v>23</v>
      </c>
      <c r="B102" s="17" t="s">
        <v>404</v>
      </c>
      <c r="C102" s="17" t="s">
        <v>1590</v>
      </c>
      <c r="D102" s="17" t="s">
        <v>459</v>
      </c>
      <c r="E102" s="17" t="s">
        <v>460</v>
      </c>
      <c r="F102" s="17" t="s">
        <v>35</v>
      </c>
      <c r="G102" s="17" t="s">
        <v>218</v>
      </c>
      <c r="H102" s="17">
        <v>12359</v>
      </c>
      <c r="I102" s="17">
        <v>12216</v>
      </c>
      <c r="J102" s="17">
        <v>143</v>
      </c>
      <c r="K102" s="17" t="s">
        <v>37</v>
      </c>
      <c r="L102" s="18">
        <v>73235.67</v>
      </c>
      <c r="M102" s="18">
        <v>2781.59</v>
      </c>
      <c r="N102" s="18">
        <v>14902.45</v>
      </c>
      <c r="O102" s="18">
        <v>90919.71</v>
      </c>
      <c r="P102" s="18">
        <v>396.86</v>
      </c>
      <c r="Q102" s="18">
        <v>780.37</v>
      </c>
      <c r="R102" s="18">
        <v>63.71</v>
      </c>
      <c r="S102" s="18">
        <v>1240.94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73632.53</v>
      </c>
      <c r="Z102" s="18">
        <v>15682.82</v>
      </c>
      <c r="AA102" s="18">
        <v>2845.3</v>
      </c>
      <c r="AB102" s="18">
        <v>92160.65</v>
      </c>
    </row>
    <row r="103" spans="1:28" s="15" customFormat="1" x14ac:dyDescent="0.25">
      <c r="A103" s="17">
        <v>24</v>
      </c>
      <c r="B103" s="17" t="s">
        <v>435</v>
      </c>
      <c r="C103" s="17" t="s">
        <v>1590</v>
      </c>
      <c r="D103" s="17" t="s">
        <v>461</v>
      </c>
      <c r="E103" s="17" t="s">
        <v>462</v>
      </c>
      <c r="F103" s="17" t="s">
        <v>35</v>
      </c>
      <c r="G103" s="17" t="s">
        <v>218</v>
      </c>
      <c r="H103" s="17">
        <v>1800</v>
      </c>
      <c r="I103" s="17">
        <v>1800</v>
      </c>
      <c r="J103" s="17">
        <v>0</v>
      </c>
      <c r="K103" s="17" t="s">
        <v>37</v>
      </c>
      <c r="L103" s="18">
        <v>32961.89</v>
      </c>
      <c r="M103" s="18">
        <v>371.04</v>
      </c>
      <c r="N103" s="18">
        <v>6483.65</v>
      </c>
      <c r="O103" s="18">
        <v>39816.58</v>
      </c>
      <c r="P103" s="18">
        <v>101.5</v>
      </c>
      <c r="Q103" s="18">
        <v>342.12</v>
      </c>
      <c r="R103" s="18">
        <v>0</v>
      </c>
      <c r="S103" s="18">
        <v>443.62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33063.39</v>
      </c>
      <c r="Z103" s="18">
        <v>6825.77</v>
      </c>
      <c r="AA103" s="18">
        <v>371.04</v>
      </c>
      <c r="AB103" s="18">
        <v>40260.199999999997</v>
      </c>
    </row>
    <row r="104" spans="1:28" s="15" customFormat="1" x14ac:dyDescent="0.25">
      <c r="A104" s="17">
        <v>25</v>
      </c>
      <c r="B104" s="17" t="s">
        <v>420</v>
      </c>
      <c r="C104" s="17" t="s">
        <v>1590</v>
      </c>
      <c r="D104" s="17" t="s">
        <v>463</v>
      </c>
      <c r="E104" s="17" t="s">
        <v>464</v>
      </c>
      <c r="F104" s="17" t="s">
        <v>35</v>
      </c>
      <c r="G104" s="17" t="s">
        <v>114</v>
      </c>
      <c r="H104" s="17">
        <v>725</v>
      </c>
      <c r="I104" s="17">
        <v>725</v>
      </c>
      <c r="J104" s="17">
        <v>0</v>
      </c>
      <c r="K104" s="17" t="s">
        <v>59</v>
      </c>
      <c r="L104" s="18">
        <v>19336.3</v>
      </c>
      <c r="M104" s="18">
        <v>141.76</v>
      </c>
      <c r="N104" s="18">
        <v>3566.79</v>
      </c>
      <c r="O104" s="18">
        <v>23044.85</v>
      </c>
      <c r="P104" s="18">
        <v>630</v>
      </c>
      <c r="Q104" s="18">
        <v>198.61</v>
      </c>
      <c r="R104" s="18">
        <v>0</v>
      </c>
      <c r="S104" s="18">
        <v>828.61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19966.3</v>
      </c>
      <c r="Z104" s="18">
        <v>3765.4</v>
      </c>
      <c r="AA104" s="18">
        <v>141.76</v>
      </c>
      <c r="AB104" s="18">
        <v>23873.46</v>
      </c>
    </row>
    <row r="105" spans="1:28" s="15" customFormat="1" x14ac:dyDescent="0.25">
      <c r="A105" s="17">
        <v>26</v>
      </c>
      <c r="B105" s="17" t="s">
        <v>468</v>
      </c>
      <c r="C105" s="17" t="s">
        <v>1590</v>
      </c>
      <c r="D105" s="17" t="s">
        <v>469</v>
      </c>
      <c r="E105" s="17" t="s">
        <v>470</v>
      </c>
      <c r="F105" s="17" t="s">
        <v>35</v>
      </c>
      <c r="G105" s="17" t="s">
        <v>471</v>
      </c>
      <c r="H105" s="17">
        <v>2096</v>
      </c>
      <c r="I105" s="17">
        <v>1978</v>
      </c>
      <c r="J105" s="17">
        <v>118</v>
      </c>
      <c r="K105" s="17" t="s">
        <v>37</v>
      </c>
      <c r="L105" s="18">
        <v>17744.060000000001</v>
      </c>
      <c r="M105" s="18">
        <v>840.9</v>
      </c>
      <c r="N105" s="18">
        <v>2598.8200000000002</v>
      </c>
      <c r="O105" s="18">
        <v>21183.78</v>
      </c>
      <c r="P105" s="18">
        <v>936.25</v>
      </c>
      <c r="Q105" s="18">
        <v>187.9</v>
      </c>
      <c r="R105" s="18">
        <v>52.57</v>
      </c>
      <c r="S105" s="18">
        <v>1176.72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18680.310000000001</v>
      </c>
      <c r="Z105" s="18">
        <v>2786.72</v>
      </c>
      <c r="AA105" s="18">
        <v>893.47</v>
      </c>
      <c r="AB105" s="18">
        <v>22360.5</v>
      </c>
    </row>
    <row r="106" spans="1:28" s="15" customFormat="1" x14ac:dyDescent="0.25">
      <c r="A106" s="17">
        <v>27</v>
      </c>
      <c r="B106" s="17" t="s">
        <v>1591</v>
      </c>
      <c r="C106" s="17" t="s">
        <v>1590</v>
      </c>
      <c r="D106" s="17" t="s">
        <v>1592</v>
      </c>
      <c r="E106" s="17" t="s">
        <v>1593</v>
      </c>
      <c r="F106" s="17" t="s">
        <v>35</v>
      </c>
      <c r="G106" s="17" t="s">
        <v>1594</v>
      </c>
      <c r="H106" s="17">
        <v>475</v>
      </c>
      <c r="I106" s="17">
        <v>475</v>
      </c>
      <c r="J106" s="17">
        <v>0</v>
      </c>
      <c r="K106" s="17" t="s">
        <v>59</v>
      </c>
      <c r="L106" s="18">
        <v>11783.45</v>
      </c>
      <c r="M106" s="18">
        <v>196.66</v>
      </c>
      <c r="N106" s="18">
        <v>1927.78</v>
      </c>
      <c r="O106" s="18">
        <v>13907.89</v>
      </c>
      <c r="P106" s="18">
        <v>420</v>
      </c>
      <c r="Q106" s="18">
        <v>121.83</v>
      </c>
      <c r="R106" s="18">
        <v>0</v>
      </c>
      <c r="S106" s="18">
        <v>541.83000000000004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12203.45</v>
      </c>
      <c r="Z106" s="18">
        <v>2049.61</v>
      </c>
      <c r="AA106" s="18">
        <v>196.66</v>
      </c>
      <c r="AB106" s="18">
        <v>14449.72</v>
      </c>
    </row>
    <row r="107" spans="1:28" s="15" customFormat="1" x14ac:dyDescent="0.25">
      <c r="A107" s="17">
        <v>28</v>
      </c>
      <c r="B107" s="17" t="s">
        <v>472</v>
      </c>
      <c r="C107" s="17" t="s">
        <v>1590</v>
      </c>
      <c r="D107" s="17" t="s">
        <v>473</v>
      </c>
      <c r="E107" s="17" t="s">
        <v>474</v>
      </c>
      <c r="F107" s="17" t="s">
        <v>35</v>
      </c>
      <c r="G107" s="17" t="s">
        <v>475</v>
      </c>
      <c r="H107" s="17">
        <v>188</v>
      </c>
      <c r="I107" s="17">
        <v>188</v>
      </c>
      <c r="J107" s="17">
        <v>0</v>
      </c>
      <c r="K107" s="17" t="s">
        <v>37</v>
      </c>
      <c r="L107" s="18">
        <v>9591.57</v>
      </c>
      <c r="M107" s="18">
        <v>79.27</v>
      </c>
      <c r="N107" s="18">
        <v>1233.17</v>
      </c>
      <c r="O107" s="18">
        <v>10904.01</v>
      </c>
      <c r="P107" s="18">
        <v>420</v>
      </c>
      <c r="Q107" s="18">
        <v>98.16</v>
      </c>
      <c r="R107" s="18">
        <v>0</v>
      </c>
      <c r="S107" s="18">
        <v>518.16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10011.57</v>
      </c>
      <c r="Z107" s="18">
        <v>1331.33</v>
      </c>
      <c r="AA107" s="18">
        <v>79.27</v>
      </c>
      <c r="AB107" s="18">
        <v>11422.17</v>
      </c>
    </row>
    <row r="108" spans="1:28" s="15" customFormat="1" x14ac:dyDescent="0.25">
      <c r="A108" s="17">
        <v>29</v>
      </c>
      <c r="B108" s="17" t="s">
        <v>476</v>
      </c>
      <c r="C108" s="17" t="s">
        <v>1590</v>
      </c>
      <c r="D108" s="17" t="s">
        <v>477</v>
      </c>
      <c r="E108" s="17" t="s">
        <v>478</v>
      </c>
      <c r="F108" s="17" t="s">
        <v>35</v>
      </c>
      <c r="G108" s="17" t="s">
        <v>479</v>
      </c>
      <c r="H108" s="17">
        <v>1113</v>
      </c>
      <c r="I108" s="17">
        <v>1054</v>
      </c>
      <c r="J108" s="17">
        <v>59</v>
      </c>
      <c r="K108" s="17" t="s">
        <v>37</v>
      </c>
      <c r="L108" s="18">
        <v>10165.74</v>
      </c>
      <c r="M108" s="18">
        <v>456.16</v>
      </c>
      <c r="N108" s="18">
        <v>754.63</v>
      </c>
      <c r="O108" s="18">
        <v>11376.53</v>
      </c>
      <c r="P108" s="18">
        <v>717.28</v>
      </c>
      <c r="Q108" s="18">
        <v>106.75</v>
      </c>
      <c r="R108" s="18">
        <v>26.28</v>
      </c>
      <c r="S108" s="18">
        <v>850.31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10883.02</v>
      </c>
      <c r="Z108" s="18">
        <v>861.38</v>
      </c>
      <c r="AA108" s="18">
        <v>482.44</v>
      </c>
      <c r="AB108" s="18">
        <v>12226.84</v>
      </c>
    </row>
    <row r="109" spans="1:28" s="15" customFormat="1" x14ac:dyDescent="0.25">
      <c r="A109" s="17">
        <v>30</v>
      </c>
      <c r="B109" s="17" t="s">
        <v>476</v>
      </c>
      <c r="C109" s="17" t="s">
        <v>1590</v>
      </c>
      <c r="D109" s="17" t="s">
        <v>480</v>
      </c>
      <c r="E109" s="17" t="s">
        <v>481</v>
      </c>
      <c r="F109" s="17" t="s">
        <v>35</v>
      </c>
      <c r="G109" s="17" t="s">
        <v>482</v>
      </c>
      <c r="H109" s="17">
        <v>4639</v>
      </c>
      <c r="I109" s="17">
        <v>4359</v>
      </c>
      <c r="J109" s="17">
        <v>280</v>
      </c>
      <c r="K109" s="17" t="s">
        <v>37</v>
      </c>
      <c r="L109" s="18">
        <v>27558.400000000001</v>
      </c>
      <c r="M109" s="18">
        <v>1922.56</v>
      </c>
      <c r="N109" s="18">
        <v>1437.73</v>
      </c>
      <c r="O109" s="18">
        <v>30918.69</v>
      </c>
      <c r="P109" s="18">
        <v>2011.73</v>
      </c>
      <c r="Q109" s="18">
        <v>294.08999999999997</v>
      </c>
      <c r="R109" s="18">
        <v>124.74</v>
      </c>
      <c r="S109" s="18">
        <v>2430.56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29570.13</v>
      </c>
      <c r="Z109" s="18">
        <v>1731.82</v>
      </c>
      <c r="AA109" s="18">
        <v>2047.3</v>
      </c>
      <c r="AB109" s="18">
        <v>33349.25</v>
      </c>
    </row>
    <row r="110" spans="1:28" s="15" customFormat="1" x14ac:dyDescent="0.25">
      <c r="A110" s="17">
        <v>31</v>
      </c>
      <c r="B110" s="17" t="s">
        <v>483</v>
      </c>
      <c r="C110" s="17" t="s">
        <v>1590</v>
      </c>
      <c r="D110" s="17" t="s">
        <v>484</v>
      </c>
      <c r="E110" s="17" t="s">
        <v>485</v>
      </c>
      <c r="F110" s="17" t="s">
        <v>35</v>
      </c>
      <c r="G110" s="17" t="s">
        <v>288</v>
      </c>
      <c r="H110" s="17">
        <v>1300</v>
      </c>
      <c r="I110" s="17">
        <v>1300</v>
      </c>
      <c r="J110" s="17">
        <v>0</v>
      </c>
      <c r="K110" s="17" t="s">
        <v>59</v>
      </c>
      <c r="L110" s="18">
        <v>13544.59</v>
      </c>
      <c r="M110" s="18">
        <v>32.08</v>
      </c>
      <c r="N110" s="18">
        <v>557.29999999999995</v>
      </c>
      <c r="O110" s="18">
        <v>14133.97</v>
      </c>
      <c r="P110" s="18">
        <v>-258.82</v>
      </c>
      <c r="Q110" s="18">
        <v>142.97</v>
      </c>
      <c r="R110" s="18">
        <v>0</v>
      </c>
      <c r="S110" s="18">
        <v>-115.85</v>
      </c>
      <c r="T110" s="18">
        <v>0</v>
      </c>
      <c r="U110" s="18">
        <v>7009.62</v>
      </c>
      <c r="V110" s="18">
        <v>557.29999999999995</v>
      </c>
      <c r="W110" s="18">
        <v>32.08</v>
      </c>
      <c r="X110" s="18">
        <v>7599</v>
      </c>
      <c r="Y110" s="18">
        <v>6276.15</v>
      </c>
      <c r="Z110" s="18">
        <v>142.97</v>
      </c>
      <c r="AA110" s="18">
        <v>0</v>
      </c>
      <c r="AB110" s="18">
        <v>6419.12</v>
      </c>
    </row>
    <row r="111" spans="1:28" s="22" customFormat="1" x14ac:dyDescent="0.25">
      <c r="A111" s="19"/>
      <c r="B111" s="19"/>
      <c r="C111" s="10" t="s">
        <v>71</v>
      </c>
      <c r="D111" s="19"/>
      <c r="E111" s="19"/>
      <c r="F111" s="19"/>
      <c r="G111" s="19"/>
      <c r="H111" s="19"/>
      <c r="I111" s="19"/>
      <c r="J111" s="19">
        <f>SUM(J80:J110)</f>
        <v>29964</v>
      </c>
      <c r="K111" s="19"/>
      <c r="L111" s="20">
        <f t="shared" ref="L111:AB111" si="12">SUM(L80:L110)</f>
        <v>8471389.4199999999</v>
      </c>
      <c r="M111" s="20">
        <f t="shared" si="12"/>
        <v>23426.900000000005</v>
      </c>
      <c r="N111" s="20">
        <f t="shared" si="12"/>
        <v>160278.18000000002</v>
      </c>
      <c r="O111" s="20">
        <f t="shared" si="12"/>
        <v>8655094.5</v>
      </c>
      <c r="P111" s="20">
        <f t="shared" si="12"/>
        <v>163793.38000000003</v>
      </c>
      <c r="Q111" s="20">
        <f t="shared" si="12"/>
        <v>88475.49</v>
      </c>
      <c r="R111" s="20">
        <f t="shared" si="12"/>
        <v>13348.970000000001</v>
      </c>
      <c r="S111" s="20">
        <f t="shared" si="12"/>
        <v>265617.83999999997</v>
      </c>
      <c r="T111" s="20">
        <f t="shared" si="12"/>
        <v>0</v>
      </c>
      <c r="U111" s="20">
        <f t="shared" si="12"/>
        <v>197293.37</v>
      </c>
      <c r="V111" s="20">
        <f t="shared" si="12"/>
        <v>2465.92</v>
      </c>
      <c r="W111" s="20">
        <f t="shared" si="12"/>
        <v>240.70999999999998</v>
      </c>
      <c r="X111" s="20">
        <f t="shared" si="12"/>
        <v>200000</v>
      </c>
      <c r="Y111" s="20">
        <f t="shared" si="12"/>
        <v>8437889.4299999997</v>
      </c>
      <c r="Z111" s="20">
        <f t="shared" si="12"/>
        <v>246287.74999999994</v>
      </c>
      <c r="AA111" s="20">
        <f t="shared" si="12"/>
        <v>36535.160000000003</v>
      </c>
      <c r="AB111" s="20">
        <f t="shared" si="12"/>
        <v>8720712.339999998</v>
      </c>
    </row>
    <row r="112" spans="1:28" s="15" customFormat="1" x14ac:dyDescent="0.25">
      <c r="A112" s="17">
        <v>1</v>
      </c>
      <c r="B112" s="17" t="s">
        <v>416</v>
      </c>
      <c r="C112" s="17" t="s">
        <v>1590</v>
      </c>
      <c r="D112" s="17" t="s">
        <v>486</v>
      </c>
      <c r="E112" s="17" t="s">
        <v>487</v>
      </c>
      <c r="F112" s="17" t="s">
        <v>75</v>
      </c>
      <c r="G112" s="17" t="s">
        <v>76</v>
      </c>
      <c r="H112" s="17">
        <v>14821</v>
      </c>
      <c r="I112" s="17">
        <v>14703</v>
      </c>
      <c r="J112" s="17">
        <v>118</v>
      </c>
      <c r="K112" s="17" t="s">
        <v>37</v>
      </c>
      <c r="L112" s="18">
        <v>41160.699999999997</v>
      </c>
      <c r="M112" s="18">
        <v>3242.35</v>
      </c>
      <c r="N112" s="18">
        <v>7423.34</v>
      </c>
      <c r="O112" s="18">
        <v>51826.39</v>
      </c>
      <c r="P112" s="18">
        <v>971.77</v>
      </c>
      <c r="Q112" s="18">
        <v>453.8</v>
      </c>
      <c r="R112" s="18">
        <v>70.09</v>
      </c>
      <c r="S112" s="18">
        <v>1495.66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42132.47</v>
      </c>
      <c r="Z112" s="18">
        <v>7877.14</v>
      </c>
      <c r="AA112" s="18">
        <v>3312.44</v>
      </c>
      <c r="AB112" s="18">
        <v>53322.05</v>
      </c>
    </row>
    <row r="113" spans="1:28" s="15" customFormat="1" x14ac:dyDescent="0.25">
      <c r="A113" s="17">
        <v>2</v>
      </c>
      <c r="B113" s="17" t="s">
        <v>425</v>
      </c>
      <c r="C113" s="17" t="s">
        <v>1590</v>
      </c>
      <c r="D113" s="17" t="s">
        <v>488</v>
      </c>
      <c r="E113" s="17" t="s">
        <v>489</v>
      </c>
      <c r="F113" s="17" t="s">
        <v>75</v>
      </c>
      <c r="G113" s="17" t="s">
        <v>76</v>
      </c>
      <c r="H113" s="17">
        <v>55934</v>
      </c>
      <c r="I113" s="17">
        <v>54783</v>
      </c>
      <c r="J113" s="17">
        <v>1151</v>
      </c>
      <c r="K113" s="17" t="s">
        <v>37</v>
      </c>
      <c r="L113" s="18">
        <v>246918.1</v>
      </c>
      <c r="M113" s="18">
        <v>526.28</v>
      </c>
      <c r="N113" s="18">
        <v>2427.4299999999998</v>
      </c>
      <c r="O113" s="18">
        <v>249871.81</v>
      </c>
      <c r="P113" s="18">
        <v>7879.06</v>
      </c>
      <c r="Q113" s="18">
        <v>2550.6</v>
      </c>
      <c r="R113" s="18">
        <v>683.69</v>
      </c>
      <c r="S113" s="18">
        <v>11113.35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254797.16</v>
      </c>
      <c r="Z113" s="18">
        <v>4978.03</v>
      </c>
      <c r="AA113" s="18">
        <v>1209.97</v>
      </c>
      <c r="AB113" s="18">
        <v>260985.16</v>
      </c>
    </row>
    <row r="114" spans="1:28" s="15" customFormat="1" x14ac:dyDescent="0.25">
      <c r="A114" s="17">
        <v>3</v>
      </c>
      <c r="B114" s="17" t="s">
        <v>416</v>
      </c>
      <c r="C114" s="17" t="s">
        <v>1590</v>
      </c>
      <c r="D114" s="17" t="s">
        <v>490</v>
      </c>
      <c r="E114" s="17" t="s">
        <v>491</v>
      </c>
      <c r="F114" s="17" t="s">
        <v>75</v>
      </c>
      <c r="G114" s="17" t="s">
        <v>76</v>
      </c>
      <c r="H114" s="17">
        <v>1331</v>
      </c>
      <c r="I114" s="17">
        <v>1240</v>
      </c>
      <c r="J114" s="17">
        <v>91</v>
      </c>
      <c r="K114" s="17" t="s">
        <v>37</v>
      </c>
      <c r="L114" s="18">
        <v>55900.61</v>
      </c>
      <c r="M114" s="18">
        <v>4557.1499999999996</v>
      </c>
      <c r="N114" s="18">
        <v>12749.78</v>
      </c>
      <c r="O114" s="18">
        <v>73207.539999999994</v>
      </c>
      <c r="P114" s="18">
        <v>791.5</v>
      </c>
      <c r="Q114" s="18">
        <v>620.84</v>
      </c>
      <c r="R114" s="18">
        <v>54.05</v>
      </c>
      <c r="S114" s="18">
        <v>1466.39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56692.11</v>
      </c>
      <c r="Z114" s="18">
        <v>13370.62</v>
      </c>
      <c r="AA114" s="18">
        <v>4611.2</v>
      </c>
      <c r="AB114" s="18">
        <v>74673.929999999993</v>
      </c>
    </row>
    <row r="115" spans="1:28" s="15" customFormat="1" x14ac:dyDescent="0.25">
      <c r="A115" s="17">
        <v>4</v>
      </c>
      <c r="B115" s="17" t="s">
        <v>413</v>
      </c>
      <c r="C115" s="17" t="s">
        <v>1590</v>
      </c>
      <c r="D115" s="17" t="s">
        <v>492</v>
      </c>
      <c r="E115" s="17" t="s">
        <v>493</v>
      </c>
      <c r="F115" s="17" t="s">
        <v>75</v>
      </c>
      <c r="G115" s="17" t="s">
        <v>76</v>
      </c>
      <c r="H115" s="17">
        <v>16392</v>
      </c>
      <c r="I115" s="17">
        <v>16097</v>
      </c>
      <c r="J115" s="17">
        <v>295</v>
      </c>
      <c r="K115" s="17" t="s">
        <v>37</v>
      </c>
      <c r="L115" s="18">
        <v>49814.44</v>
      </c>
      <c r="M115" s="18">
        <v>3891.57</v>
      </c>
      <c r="N115" s="18">
        <v>10464.49</v>
      </c>
      <c r="O115" s="18">
        <v>64170.5</v>
      </c>
      <c r="P115" s="18">
        <v>2197.0300000000002</v>
      </c>
      <c r="Q115" s="18">
        <v>544.65</v>
      </c>
      <c r="R115" s="18">
        <v>175.23</v>
      </c>
      <c r="S115" s="18">
        <v>2916.91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52011.47</v>
      </c>
      <c r="Z115" s="18">
        <v>11009.14</v>
      </c>
      <c r="AA115" s="18">
        <v>4066.8</v>
      </c>
      <c r="AB115" s="18">
        <v>67087.41</v>
      </c>
    </row>
    <row r="116" spans="1:28" s="15" customFormat="1" x14ac:dyDescent="0.25">
      <c r="A116" s="17">
        <v>5</v>
      </c>
      <c r="B116" s="17" t="s">
        <v>435</v>
      </c>
      <c r="C116" s="17" t="s">
        <v>1590</v>
      </c>
      <c r="D116" s="17" t="s">
        <v>494</v>
      </c>
      <c r="E116" s="17" t="s">
        <v>495</v>
      </c>
      <c r="F116" s="17" t="s">
        <v>75</v>
      </c>
      <c r="G116" s="17" t="s">
        <v>76</v>
      </c>
      <c r="H116" s="17">
        <v>36730</v>
      </c>
      <c r="I116" s="17">
        <v>36608</v>
      </c>
      <c r="J116" s="17">
        <v>122</v>
      </c>
      <c r="K116" s="17" t="s">
        <v>37</v>
      </c>
      <c r="L116" s="18">
        <v>34309.31</v>
      </c>
      <c r="M116" s="18">
        <v>2490.75</v>
      </c>
      <c r="N116" s="18">
        <v>6567.49</v>
      </c>
      <c r="O116" s="18">
        <v>43367.55</v>
      </c>
      <c r="P116" s="18">
        <v>1087.51</v>
      </c>
      <c r="Q116" s="18">
        <v>377.05</v>
      </c>
      <c r="R116" s="18">
        <v>72.47</v>
      </c>
      <c r="S116" s="18">
        <v>1537.03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35396.82</v>
      </c>
      <c r="Z116" s="18">
        <v>6944.54</v>
      </c>
      <c r="AA116" s="18">
        <v>2563.2199999999998</v>
      </c>
      <c r="AB116" s="18">
        <v>44904.58</v>
      </c>
    </row>
    <row r="117" spans="1:28" s="15" customFormat="1" x14ac:dyDescent="0.25">
      <c r="A117" s="17">
        <v>6</v>
      </c>
      <c r="B117" s="17" t="s">
        <v>420</v>
      </c>
      <c r="C117" s="17" t="s">
        <v>1590</v>
      </c>
      <c r="D117" s="17" t="s">
        <v>496</v>
      </c>
      <c r="E117" s="17" t="s">
        <v>497</v>
      </c>
      <c r="F117" s="17" t="s">
        <v>75</v>
      </c>
      <c r="G117" s="17" t="s">
        <v>76</v>
      </c>
      <c r="H117" s="17">
        <v>26282</v>
      </c>
      <c r="I117" s="17">
        <v>25881</v>
      </c>
      <c r="J117" s="17">
        <v>401</v>
      </c>
      <c r="K117" s="17" t="s">
        <v>37</v>
      </c>
      <c r="L117" s="18">
        <v>58525.79</v>
      </c>
      <c r="M117" s="18">
        <v>4955.68</v>
      </c>
      <c r="N117" s="18">
        <v>11511.42</v>
      </c>
      <c r="O117" s="18">
        <v>74992.89</v>
      </c>
      <c r="P117" s="18">
        <v>2847.41</v>
      </c>
      <c r="Q117" s="18">
        <v>642.82000000000005</v>
      </c>
      <c r="R117" s="18">
        <v>238.19</v>
      </c>
      <c r="S117" s="18">
        <v>3728.42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61373.2</v>
      </c>
      <c r="Z117" s="18">
        <v>12154.24</v>
      </c>
      <c r="AA117" s="18">
        <v>5193.87</v>
      </c>
      <c r="AB117" s="18">
        <v>78721.31</v>
      </c>
    </row>
    <row r="118" spans="1:28" s="15" customFormat="1" x14ac:dyDescent="0.25">
      <c r="A118" s="17">
        <v>7</v>
      </c>
      <c r="B118" s="17" t="s">
        <v>404</v>
      </c>
      <c r="C118" s="17" t="s">
        <v>1590</v>
      </c>
      <c r="D118" s="17" t="s">
        <v>498</v>
      </c>
      <c r="E118" s="17" t="s">
        <v>499</v>
      </c>
      <c r="F118" s="17" t="s">
        <v>75</v>
      </c>
      <c r="G118" s="17" t="s">
        <v>76</v>
      </c>
      <c r="H118" s="17">
        <v>33342</v>
      </c>
      <c r="I118" s="17">
        <v>32689</v>
      </c>
      <c r="J118" s="17">
        <v>653</v>
      </c>
      <c r="K118" s="17" t="s">
        <v>37</v>
      </c>
      <c r="L118" s="18">
        <v>138182.34</v>
      </c>
      <c r="M118" s="18">
        <v>285.12</v>
      </c>
      <c r="N118" s="18">
        <v>6367.73</v>
      </c>
      <c r="O118" s="18">
        <v>144835.19</v>
      </c>
      <c r="P118" s="18">
        <v>4652.09</v>
      </c>
      <c r="Q118" s="18">
        <v>1425.04</v>
      </c>
      <c r="R118" s="18">
        <v>387.88</v>
      </c>
      <c r="S118" s="18">
        <v>6465.01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18">
        <v>142834.43</v>
      </c>
      <c r="Z118" s="18">
        <v>7792.77</v>
      </c>
      <c r="AA118" s="18">
        <v>673</v>
      </c>
      <c r="AB118" s="18">
        <v>151300.20000000001</v>
      </c>
    </row>
    <row r="119" spans="1:28" s="15" customFormat="1" x14ac:dyDescent="0.25">
      <c r="A119" s="17">
        <v>8</v>
      </c>
      <c r="B119" s="17" t="s">
        <v>413</v>
      </c>
      <c r="C119" s="17" t="s">
        <v>1590</v>
      </c>
      <c r="D119" s="17" t="s">
        <v>500</v>
      </c>
      <c r="E119" s="17" t="s">
        <v>501</v>
      </c>
      <c r="F119" s="17" t="s">
        <v>75</v>
      </c>
      <c r="G119" s="17" t="s">
        <v>76</v>
      </c>
      <c r="H119" s="17">
        <v>14724</v>
      </c>
      <c r="I119" s="17">
        <v>14638</v>
      </c>
      <c r="J119" s="17">
        <v>86</v>
      </c>
      <c r="K119" s="17" t="s">
        <v>37</v>
      </c>
      <c r="L119" s="18">
        <v>37225.46</v>
      </c>
      <c r="M119" s="18">
        <v>2886.53</v>
      </c>
      <c r="N119" s="18">
        <v>7659.1</v>
      </c>
      <c r="O119" s="18">
        <v>47771.09</v>
      </c>
      <c r="P119" s="18">
        <v>757.08</v>
      </c>
      <c r="Q119" s="18">
        <v>411.13</v>
      </c>
      <c r="R119" s="18">
        <v>51.08</v>
      </c>
      <c r="S119" s="18">
        <v>1219.29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37982.54</v>
      </c>
      <c r="Z119" s="18">
        <v>8070.23</v>
      </c>
      <c r="AA119" s="18">
        <v>2937.61</v>
      </c>
      <c r="AB119" s="18">
        <v>48990.38</v>
      </c>
    </row>
    <row r="120" spans="1:28" s="15" customFormat="1" x14ac:dyDescent="0.25">
      <c r="A120" s="17">
        <v>9</v>
      </c>
      <c r="B120" s="17" t="s">
        <v>401</v>
      </c>
      <c r="C120" s="17" t="s">
        <v>1590</v>
      </c>
      <c r="D120" s="17" t="s">
        <v>502</v>
      </c>
      <c r="E120" s="17" t="s">
        <v>503</v>
      </c>
      <c r="F120" s="17" t="s">
        <v>75</v>
      </c>
      <c r="G120" s="17" t="s">
        <v>76</v>
      </c>
      <c r="H120" s="17">
        <v>1107</v>
      </c>
      <c r="I120" s="17">
        <v>904</v>
      </c>
      <c r="J120" s="17">
        <v>203</v>
      </c>
      <c r="K120" s="17" t="s">
        <v>37</v>
      </c>
      <c r="L120" s="18">
        <v>58152.66</v>
      </c>
      <c r="M120" s="18">
        <v>4248.2299999999996</v>
      </c>
      <c r="N120" s="18">
        <v>11356.24</v>
      </c>
      <c r="O120" s="18">
        <v>73757.13</v>
      </c>
      <c r="P120" s="18">
        <v>1758.24</v>
      </c>
      <c r="Q120" s="18">
        <v>636.38</v>
      </c>
      <c r="R120" s="18">
        <v>120.58</v>
      </c>
      <c r="S120" s="18">
        <v>2515.1999999999998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18">
        <v>59910.9</v>
      </c>
      <c r="Z120" s="18">
        <v>11992.62</v>
      </c>
      <c r="AA120" s="18">
        <v>4368.8100000000004</v>
      </c>
      <c r="AB120" s="18">
        <v>76272.33</v>
      </c>
    </row>
    <row r="121" spans="1:28" s="15" customFormat="1" x14ac:dyDescent="0.25">
      <c r="A121" s="17">
        <v>10</v>
      </c>
      <c r="B121" s="17" t="s">
        <v>404</v>
      </c>
      <c r="C121" s="17" t="s">
        <v>1590</v>
      </c>
      <c r="D121" s="17" t="s">
        <v>504</v>
      </c>
      <c r="E121" s="17" t="s">
        <v>505</v>
      </c>
      <c r="F121" s="17" t="s">
        <v>75</v>
      </c>
      <c r="G121" s="17" t="s">
        <v>76</v>
      </c>
      <c r="H121" s="17">
        <v>18088</v>
      </c>
      <c r="I121" s="17">
        <v>18034</v>
      </c>
      <c r="J121" s="17">
        <v>54</v>
      </c>
      <c r="K121" s="17" t="s">
        <v>37</v>
      </c>
      <c r="L121" s="18">
        <v>36605.120000000003</v>
      </c>
      <c r="M121" s="18">
        <v>2899.85</v>
      </c>
      <c r="N121" s="18">
        <v>7412.09</v>
      </c>
      <c r="O121" s="18">
        <v>46917.06</v>
      </c>
      <c r="P121" s="18">
        <v>519.37</v>
      </c>
      <c r="Q121" s="18">
        <v>405.79</v>
      </c>
      <c r="R121" s="18">
        <v>32.08</v>
      </c>
      <c r="S121" s="18">
        <v>957.24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18">
        <v>37124.49</v>
      </c>
      <c r="Z121" s="18">
        <v>7817.88</v>
      </c>
      <c r="AA121" s="18">
        <v>2931.93</v>
      </c>
      <c r="AB121" s="18">
        <v>47874.3</v>
      </c>
    </row>
    <row r="122" spans="1:28" s="15" customFormat="1" x14ac:dyDescent="0.25">
      <c r="A122" s="17">
        <v>11</v>
      </c>
      <c r="B122" s="17" t="s">
        <v>428</v>
      </c>
      <c r="C122" s="17" t="s">
        <v>1590</v>
      </c>
      <c r="D122" s="17" t="s">
        <v>506</v>
      </c>
      <c r="E122" s="17" t="s">
        <v>507</v>
      </c>
      <c r="F122" s="17" t="s">
        <v>75</v>
      </c>
      <c r="G122" s="17" t="s">
        <v>76</v>
      </c>
      <c r="H122" s="17">
        <v>25048</v>
      </c>
      <c r="I122" s="17">
        <v>24711</v>
      </c>
      <c r="J122" s="17">
        <v>337</v>
      </c>
      <c r="K122" s="17" t="s">
        <v>37</v>
      </c>
      <c r="L122" s="18">
        <v>30945.41</v>
      </c>
      <c r="M122" s="18">
        <v>2161.7399999999998</v>
      </c>
      <c r="N122" s="18">
        <v>4402.3</v>
      </c>
      <c r="O122" s="18">
        <v>37509.449999999997</v>
      </c>
      <c r="P122" s="18">
        <v>2507.6</v>
      </c>
      <c r="Q122" s="18">
        <v>331.73</v>
      </c>
      <c r="R122" s="18">
        <v>200.18</v>
      </c>
      <c r="S122" s="18">
        <v>3039.51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18">
        <v>33453.01</v>
      </c>
      <c r="Z122" s="18">
        <v>4734.03</v>
      </c>
      <c r="AA122" s="18">
        <v>2361.92</v>
      </c>
      <c r="AB122" s="18">
        <v>40548.959999999999</v>
      </c>
    </row>
    <row r="123" spans="1:28" s="15" customFormat="1" x14ac:dyDescent="0.25">
      <c r="A123" s="17">
        <v>12</v>
      </c>
      <c r="B123" s="17" t="s">
        <v>420</v>
      </c>
      <c r="C123" s="17" t="s">
        <v>1590</v>
      </c>
      <c r="D123" s="17" t="s">
        <v>508</v>
      </c>
      <c r="E123" s="17" t="s">
        <v>509</v>
      </c>
      <c r="F123" s="17" t="s">
        <v>75</v>
      </c>
      <c r="G123" s="17" t="s">
        <v>76</v>
      </c>
      <c r="H123" s="17">
        <v>9518</v>
      </c>
      <c r="I123" s="17">
        <v>9468</v>
      </c>
      <c r="J123" s="17">
        <v>50</v>
      </c>
      <c r="K123" s="17" t="s">
        <v>37</v>
      </c>
      <c r="L123" s="18">
        <v>56061.65</v>
      </c>
      <c r="M123" s="18">
        <v>4499.51</v>
      </c>
      <c r="N123" s="18">
        <v>8712.0300000000007</v>
      </c>
      <c r="O123" s="18">
        <v>69273.19</v>
      </c>
      <c r="P123" s="18">
        <v>580.9</v>
      </c>
      <c r="Q123" s="18">
        <v>554.5</v>
      </c>
      <c r="R123" s="18">
        <v>29.7</v>
      </c>
      <c r="S123" s="18">
        <v>1165.0999999999999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18">
        <v>56642.55</v>
      </c>
      <c r="Z123" s="18">
        <v>9266.5300000000007</v>
      </c>
      <c r="AA123" s="18">
        <v>4529.21</v>
      </c>
      <c r="AB123" s="18">
        <v>70438.289999999994</v>
      </c>
    </row>
    <row r="124" spans="1:28" s="15" customFormat="1" x14ac:dyDescent="0.25">
      <c r="A124" s="17">
        <v>13</v>
      </c>
      <c r="B124" s="17" t="s">
        <v>428</v>
      </c>
      <c r="C124" s="17" t="s">
        <v>1590</v>
      </c>
      <c r="D124" s="17" t="s">
        <v>510</v>
      </c>
      <c r="E124" s="17" t="s">
        <v>511</v>
      </c>
      <c r="F124" s="17" t="s">
        <v>75</v>
      </c>
      <c r="G124" s="17" t="s">
        <v>76</v>
      </c>
      <c r="H124" s="17">
        <v>22503</v>
      </c>
      <c r="I124" s="17">
        <v>22371</v>
      </c>
      <c r="J124" s="17">
        <v>132</v>
      </c>
      <c r="K124" s="17" t="s">
        <v>37</v>
      </c>
      <c r="L124" s="18">
        <v>62779.25</v>
      </c>
      <c r="M124" s="18">
        <v>4977.82</v>
      </c>
      <c r="N124" s="18">
        <v>14528.13</v>
      </c>
      <c r="O124" s="18">
        <v>82285.2</v>
      </c>
      <c r="P124" s="18">
        <v>1156.78</v>
      </c>
      <c r="Q124" s="18">
        <v>695.2</v>
      </c>
      <c r="R124" s="18">
        <v>78.41</v>
      </c>
      <c r="S124" s="18">
        <v>1930.39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18">
        <v>63936.03</v>
      </c>
      <c r="Z124" s="18">
        <v>15223.33</v>
      </c>
      <c r="AA124" s="18">
        <v>5056.2299999999996</v>
      </c>
      <c r="AB124" s="18">
        <v>84215.59</v>
      </c>
    </row>
    <row r="125" spans="1:28" s="15" customFormat="1" x14ac:dyDescent="0.25">
      <c r="A125" s="17">
        <v>14</v>
      </c>
      <c r="B125" s="17" t="s">
        <v>435</v>
      </c>
      <c r="C125" s="17" t="s">
        <v>1590</v>
      </c>
      <c r="D125" s="17" t="s">
        <v>512</v>
      </c>
      <c r="E125" s="17" t="s">
        <v>513</v>
      </c>
      <c r="F125" s="17" t="s">
        <v>75</v>
      </c>
      <c r="G125" s="17" t="s">
        <v>76</v>
      </c>
      <c r="H125" s="17">
        <v>12376</v>
      </c>
      <c r="I125" s="17">
        <v>11743</v>
      </c>
      <c r="J125" s="17">
        <v>633</v>
      </c>
      <c r="K125" s="17" t="s">
        <v>37</v>
      </c>
      <c r="L125" s="18">
        <v>102678.18</v>
      </c>
      <c r="M125" s="18">
        <v>296.41000000000003</v>
      </c>
      <c r="N125" s="18">
        <v>12258.68</v>
      </c>
      <c r="O125" s="18">
        <v>115233.27</v>
      </c>
      <c r="P125" s="18">
        <v>4455.8500000000004</v>
      </c>
      <c r="Q125" s="18">
        <v>1079.97</v>
      </c>
      <c r="R125" s="18">
        <v>376</v>
      </c>
      <c r="S125" s="18">
        <v>5911.82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18">
        <v>107134.03</v>
      </c>
      <c r="Z125" s="18">
        <v>13338.65</v>
      </c>
      <c r="AA125" s="18">
        <v>672.41</v>
      </c>
      <c r="AB125" s="18">
        <v>121145.09</v>
      </c>
    </row>
    <row r="126" spans="1:28" s="15" customFormat="1" x14ac:dyDescent="0.25">
      <c r="A126" s="17">
        <v>15</v>
      </c>
      <c r="B126" s="17" t="s">
        <v>416</v>
      </c>
      <c r="C126" s="17" t="s">
        <v>1590</v>
      </c>
      <c r="D126" s="17" t="s">
        <v>514</v>
      </c>
      <c r="E126" s="17" t="s">
        <v>515</v>
      </c>
      <c r="F126" s="17" t="s">
        <v>75</v>
      </c>
      <c r="G126" s="17" t="s">
        <v>516</v>
      </c>
      <c r="H126" s="17">
        <v>16594</v>
      </c>
      <c r="I126" s="17">
        <v>16511</v>
      </c>
      <c r="J126" s="17">
        <v>83</v>
      </c>
      <c r="K126" s="17" t="s">
        <v>37</v>
      </c>
      <c r="L126" s="18">
        <v>27288.080000000002</v>
      </c>
      <c r="M126" s="18">
        <v>1828.55</v>
      </c>
      <c r="N126" s="18">
        <v>5296.86</v>
      </c>
      <c r="O126" s="18">
        <v>34413.49</v>
      </c>
      <c r="P126" s="18">
        <v>796.84</v>
      </c>
      <c r="Q126" s="18">
        <v>297.01</v>
      </c>
      <c r="R126" s="18">
        <v>49.3</v>
      </c>
      <c r="S126" s="18">
        <v>1143.1500000000001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18">
        <v>28084.92</v>
      </c>
      <c r="Z126" s="18">
        <v>5593.87</v>
      </c>
      <c r="AA126" s="18">
        <v>1877.85</v>
      </c>
      <c r="AB126" s="18">
        <v>35556.639999999999</v>
      </c>
    </row>
    <row r="127" spans="1:28" s="15" customFormat="1" x14ac:dyDescent="0.25">
      <c r="A127" s="17">
        <v>16</v>
      </c>
      <c r="B127" s="17" t="s">
        <v>425</v>
      </c>
      <c r="C127" s="17" t="s">
        <v>1590</v>
      </c>
      <c r="D127" s="17" t="s">
        <v>517</v>
      </c>
      <c r="E127" s="17" t="s">
        <v>518</v>
      </c>
      <c r="F127" s="17" t="s">
        <v>75</v>
      </c>
      <c r="G127" s="17" t="s">
        <v>76</v>
      </c>
      <c r="H127" s="17">
        <v>7038</v>
      </c>
      <c r="I127" s="17">
        <v>6985</v>
      </c>
      <c r="J127" s="17">
        <v>53</v>
      </c>
      <c r="K127" s="17" t="s">
        <v>37</v>
      </c>
      <c r="L127" s="18">
        <v>15263.89</v>
      </c>
      <c r="M127" s="18">
        <v>890.75</v>
      </c>
      <c r="N127" s="18">
        <v>2786.23</v>
      </c>
      <c r="O127" s="18">
        <v>18940.87</v>
      </c>
      <c r="P127" s="18">
        <v>564.48</v>
      </c>
      <c r="Q127" s="18">
        <v>164.7</v>
      </c>
      <c r="R127" s="18">
        <v>31.48</v>
      </c>
      <c r="S127" s="18">
        <v>760.66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15828.37</v>
      </c>
      <c r="Z127" s="18">
        <v>2950.93</v>
      </c>
      <c r="AA127" s="18">
        <v>922.23</v>
      </c>
      <c r="AB127" s="18">
        <v>19701.53</v>
      </c>
    </row>
    <row r="128" spans="1:28" s="15" customFormat="1" x14ac:dyDescent="0.25">
      <c r="A128" s="17">
        <v>17</v>
      </c>
      <c r="B128" s="17" t="s">
        <v>404</v>
      </c>
      <c r="C128" s="17" t="s">
        <v>1590</v>
      </c>
      <c r="D128" s="17" t="s">
        <v>519</v>
      </c>
      <c r="E128" s="17" t="s">
        <v>520</v>
      </c>
      <c r="F128" s="17" t="s">
        <v>75</v>
      </c>
      <c r="G128" s="17" t="s">
        <v>76</v>
      </c>
      <c r="H128" s="17">
        <v>17254</v>
      </c>
      <c r="I128" s="17">
        <v>16894</v>
      </c>
      <c r="J128" s="17">
        <v>360</v>
      </c>
      <c r="K128" s="17" t="s">
        <v>37</v>
      </c>
      <c r="L128" s="18">
        <v>106960.5</v>
      </c>
      <c r="M128" s="18">
        <v>203.74</v>
      </c>
      <c r="N128" s="18">
        <v>9746.4599999999991</v>
      </c>
      <c r="O128" s="18">
        <v>116910.7</v>
      </c>
      <c r="P128" s="18">
        <v>2786.27</v>
      </c>
      <c r="Q128" s="18">
        <v>1104.1300000000001</v>
      </c>
      <c r="R128" s="18">
        <v>213.84</v>
      </c>
      <c r="S128" s="18">
        <v>4104.24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109746.77</v>
      </c>
      <c r="Z128" s="18">
        <v>10850.59</v>
      </c>
      <c r="AA128" s="18">
        <v>417.58</v>
      </c>
      <c r="AB128" s="18">
        <v>121014.94</v>
      </c>
    </row>
    <row r="129" spans="1:28" s="15" customFormat="1" x14ac:dyDescent="0.25">
      <c r="A129" s="17">
        <v>18</v>
      </c>
      <c r="B129" s="17" t="s">
        <v>428</v>
      </c>
      <c r="C129" s="17" t="s">
        <v>1590</v>
      </c>
      <c r="D129" s="17" t="s">
        <v>521</v>
      </c>
      <c r="E129" s="17" t="s">
        <v>522</v>
      </c>
      <c r="F129" s="17" t="s">
        <v>75</v>
      </c>
      <c r="G129" s="17" t="s">
        <v>76</v>
      </c>
      <c r="H129" s="17">
        <v>18560</v>
      </c>
      <c r="I129" s="17">
        <v>18560</v>
      </c>
      <c r="J129" s="17">
        <v>0</v>
      </c>
      <c r="K129" s="17" t="s">
        <v>59</v>
      </c>
      <c r="L129" s="18">
        <v>41690.050000000003</v>
      </c>
      <c r="M129" s="18">
        <v>2701.2</v>
      </c>
      <c r="N129" s="18">
        <v>9840</v>
      </c>
      <c r="O129" s="18">
        <v>54231.25</v>
      </c>
      <c r="P129" s="18">
        <v>397.63</v>
      </c>
      <c r="Q129" s="18">
        <v>455.38</v>
      </c>
      <c r="R129" s="18">
        <v>0</v>
      </c>
      <c r="S129" s="18">
        <v>853.01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42087.68</v>
      </c>
      <c r="Z129" s="18">
        <v>10295.379999999999</v>
      </c>
      <c r="AA129" s="18">
        <v>2701.2</v>
      </c>
      <c r="AB129" s="18">
        <v>55084.26</v>
      </c>
    </row>
    <row r="130" spans="1:28" s="15" customFormat="1" x14ac:dyDescent="0.25">
      <c r="A130" s="17">
        <v>19</v>
      </c>
      <c r="B130" s="17" t="s">
        <v>428</v>
      </c>
      <c r="C130" s="17" t="s">
        <v>1590</v>
      </c>
      <c r="D130" s="17" t="s">
        <v>523</v>
      </c>
      <c r="E130" s="17" t="s">
        <v>524</v>
      </c>
      <c r="F130" s="17" t="s">
        <v>75</v>
      </c>
      <c r="G130" s="17" t="s">
        <v>525</v>
      </c>
      <c r="H130" s="17">
        <v>0</v>
      </c>
      <c r="I130" s="17">
        <v>0</v>
      </c>
      <c r="J130" s="17">
        <v>0</v>
      </c>
      <c r="K130" s="17" t="s">
        <v>37</v>
      </c>
      <c r="L130" s="18">
        <v>97786.09</v>
      </c>
      <c r="M130" s="18">
        <v>0</v>
      </c>
      <c r="N130" s="18">
        <v>16721.77</v>
      </c>
      <c r="O130" s="18">
        <v>114507.86</v>
      </c>
      <c r="P130" s="18">
        <v>196.32</v>
      </c>
      <c r="Q130" s="18">
        <v>1076.1099999999999</v>
      </c>
      <c r="R130" s="18">
        <v>0</v>
      </c>
      <c r="S130" s="18">
        <v>1272.43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97982.41</v>
      </c>
      <c r="Z130" s="18">
        <v>17797.88</v>
      </c>
      <c r="AA130" s="18">
        <v>0</v>
      </c>
      <c r="AB130" s="18">
        <v>115780.29</v>
      </c>
    </row>
    <row r="131" spans="1:28" s="15" customFormat="1" x14ac:dyDescent="0.25">
      <c r="A131" s="17">
        <v>20</v>
      </c>
      <c r="B131" s="17" t="s">
        <v>413</v>
      </c>
      <c r="C131" s="17" t="s">
        <v>1590</v>
      </c>
      <c r="D131" s="17" t="s">
        <v>526</v>
      </c>
      <c r="E131" s="17" t="s">
        <v>527</v>
      </c>
      <c r="F131" s="17" t="s">
        <v>75</v>
      </c>
      <c r="G131" s="17" t="s">
        <v>528</v>
      </c>
      <c r="H131" s="17">
        <v>0</v>
      </c>
      <c r="I131" s="17">
        <v>0</v>
      </c>
      <c r="J131" s="17">
        <v>0</v>
      </c>
      <c r="K131" s="17" t="s">
        <v>37</v>
      </c>
      <c r="L131" s="18">
        <v>166208.4</v>
      </c>
      <c r="M131" s="18">
        <v>0</v>
      </c>
      <c r="N131" s="18">
        <v>1671.41</v>
      </c>
      <c r="O131" s="18">
        <v>167879.81</v>
      </c>
      <c r="P131" s="18">
        <v>288.48</v>
      </c>
      <c r="Q131" s="18">
        <v>1741.39</v>
      </c>
      <c r="R131" s="18">
        <v>0</v>
      </c>
      <c r="S131" s="18">
        <v>2029.87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18">
        <v>166496.88</v>
      </c>
      <c r="Z131" s="18">
        <v>3412.8</v>
      </c>
      <c r="AA131" s="18">
        <v>0</v>
      </c>
      <c r="AB131" s="18">
        <v>169909.68</v>
      </c>
    </row>
    <row r="132" spans="1:28" s="15" customFormat="1" x14ac:dyDescent="0.25">
      <c r="A132" s="17">
        <v>21</v>
      </c>
      <c r="B132" s="17" t="s">
        <v>401</v>
      </c>
      <c r="C132" s="17" t="s">
        <v>1590</v>
      </c>
      <c r="D132" s="17" t="s">
        <v>529</v>
      </c>
      <c r="E132" s="17" t="s">
        <v>530</v>
      </c>
      <c r="F132" s="17" t="s">
        <v>75</v>
      </c>
      <c r="G132" s="17" t="s">
        <v>531</v>
      </c>
      <c r="H132" s="17">
        <v>0</v>
      </c>
      <c r="I132" s="17">
        <v>0</v>
      </c>
      <c r="J132" s="17">
        <v>0</v>
      </c>
      <c r="K132" s="17" t="s">
        <v>37</v>
      </c>
      <c r="L132" s="18">
        <v>93666.72</v>
      </c>
      <c r="M132" s="18">
        <v>0</v>
      </c>
      <c r="N132" s="18">
        <v>17190.73</v>
      </c>
      <c r="O132" s="18">
        <v>110857.45</v>
      </c>
      <c r="P132" s="18">
        <v>159.24</v>
      </c>
      <c r="Q132" s="18">
        <v>1028.46</v>
      </c>
      <c r="R132" s="18">
        <v>0</v>
      </c>
      <c r="S132" s="18">
        <v>1187.7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18">
        <v>93825.96</v>
      </c>
      <c r="Z132" s="18">
        <v>18219.189999999999</v>
      </c>
      <c r="AA132" s="18">
        <v>0</v>
      </c>
      <c r="AB132" s="18">
        <v>112045.15</v>
      </c>
    </row>
    <row r="133" spans="1:28" s="15" customFormat="1" x14ac:dyDescent="0.25">
      <c r="A133" s="17">
        <v>22</v>
      </c>
      <c r="B133" s="17" t="s">
        <v>416</v>
      </c>
      <c r="C133" s="17" t="s">
        <v>1590</v>
      </c>
      <c r="D133" s="17" t="s">
        <v>532</v>
      </c>
      <c r="E133" s="17" t="s">
        <v>533</v>
      </c>
      <c r="F133" s="17" t="s">
        <v>75</v>
      </c>
      <c r="G133" s="17" t="s">
        <v>534</v>
      </c>
      <c r="H133" s="17">
        <v>0</v>
      </c>
      <c r="I133" s="17">
        <v>0</v>
      </c>
      <c r="J133" s="17">
        <v>0</v>
      </c>
      <c r="K133" s="17" t="s">
        <v>37</v>
      </c>
      <c r="L133" s="18">
        <v>92457.8</v>
      </c>
      <c r="M133" s="18">
        <v>0</v>
      </c>
      <c r="N133" s="18">
        <v>16870.14</v>
      </c>
      <c r="O133" s="18">
        <v>109327.94</v>
      </c>
      <c r="P133" s="18">
        <v>159.24</v>
      </c>
      <c r="Q133" s="18">
        <v>1016.27</v>
      </c>
      <c r="R133" s="18">
        <v>0</v>
      </c>
      <c r="S133" s="18">
        <v>1175.51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92617.04</v>
      </c>
      <c r="Z133" s="18">
        <v>17886.41</v>
      </c>
      <c r="AA133" s="18">
        <v>0</v>
      </c>
      <c r="AB133" s="18">
        <v>110503.45</v>
      </c>
    </row>
    <row r="134" spans="1:28" s="15" customFormat="1" x14ac:dyDescent="0.25">
      <c r="A134" s="17">
        <v>23</v>
      </c>
      <c r="B134" s="17" t="s">
        <v>425</v>
      </c>
      <c r="C134" s="17" t="s">
        <v>1590</v>
      </c>
      <c r="D134" s="17" t="s">
        <v>535</v>
      </c>
      <c r="E134" s="17" t="s">
        <v>536</v>
      </c>
      <c r="F134" s="17" t="s">
        <v>75</v>
      </c>
      <c r="G134" s="17" t="s">
        <v>537</v>
      </c>
      <c r="H134" s="17">
        <v>0</v>
      </c>
      <c r="I134" s="17">
        <v>0</v>
      </c>
      <c r="J134" s="17">
        <v>0</v>
      </c>
      <c r="K134" s="17" t="s">
        <v>37</v>
      </c>
      <c r="L134" s="18">
        <v>86624.2</v>
      </c>
      <c r="M134" s="18">
        <v>0</v>
      </c>
      <c r="N134" s="18">
        <v>15602.32</v>
      </c>
      <c r="O134" s="18">
        <v>102226.52</v>
      </c>
      <c r="P134" s="18">
        <v>159.24</v>
      </c>
      <c r="Q134" s="18">
        <v>953.15</v>
      </c>
      <c r="R134" s="18">
        <v>0</v>
      </c>
      <c r="S134" s="18">
        <v>1112.3900000000001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86783.44</v>
      </c>
      <c r="Z134" s="18">
        <v>16555.47</v>
      </c>
      <c r="AA134" s="18">
        <v>0</v>
      </c>
      <c r="AB134" s="18">
        <v>103338.91</v>
      </c>
    </row>
    <row r="135" spans="1:28" s="15" customFormat="1" x14ac:dyDescent="0.25">
      <c r="A135" s="17">
        <v>24</v>
      </c>
      <c r="B135" s="17" t="s">
        <v>407</v>
      </c>
      <c r="C135" s="17" t="s">
        <v>1590</v>
      </c>
      <c r="D135" s="17" t="s">
        <v>538</v>
      </c>
      <c r="E135" s="17" t="s">
        <v>539</v>
      </c>
      <c r="F135" s="17" t="s">
        <v>75</v>
      </c>
      <c r="G135" s="17" t="s">
        <v>540</v>
      </c>
      <c r="H135" s="17">
        <v>0</v>
      </c>
      <c r="I135" s="17">
        <v>0</v>
      </c>
      <c r="J135" s="17">
        <v>0</v>
      </c>
      <c r="K135" s="17" t="s">
        <v>37</v>
      </c>
      <c r="L135" s="18">
        <v>94907.81</v>
      </c>
      <c r="M135" s="18">
        <v>0</v>
      </c>
      <c r="N135" s="18">
        <v>18806.04</v>
      </c>
      <c r="O135" s="18">
        <v>113713.85</v>
      </c>
      <c r="P135" s="18">
        <v>159.24</v>
      </c>
      <c r="Q135" s="18">
        <v>1046.1400000000001</v>
      </c>
      <c r="R135" s="18">
        <v>0</v>
      </c>
      <c r="S135" s="18">
        <v>1205.3800000000001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95067.05</v>
      </c>
      <c r="Z135" s="18">
        <v>19852.18</v>
      </c>
      <c r="AA135" s="18">
        <v>0</v>
      </c>
      <c r="AB135" s="18">
        <v>114919.23</v>
      </c>
    </row>
    <row r="136" spans="1:28" s="15" customFormat="1" x14ac:dyDescent="0.25">
      <c r="A136" s="17">
        <v>25</v>
      </c>
      <c r="B136" s="17" t="s">
        <v>435</v>
      </c>
      <c r="C136" s="17" t="s">
        <v>1590</v>
      </c>
      <c r="D136" s="17" t="s">
        <v>541</v>
      </c>
      <c r="E136" s="17" t="s">
        <v>542</v>
      </c>
      <c r="F136" s="17" t="s">
        <v>75</v>
      </c>
      <c r="G136" s="17" t="s">
        <v>543</v>
      </c>
      <c r="H136" s="17">
        <v>0</v>
      </c>
      <c r="I136" s="17">
        <v>0</v>
      </c>
      <c r="J136" s="17">
        <v>0</v>
      </c>
      <c r="K136" s="17" t="s">
        <v>37</v>
      </c>
      <c r="L136" s="18">
        <v>90158.23</v>
      </c>
      <c r="M136" s="18">
        <v>0</v>
      </c>
      <c r="N136" s="18">
        <v>17752.18</v>
      </c>
      <c r="O136" s="18">
        <v>107910.41</v>
      </c>
      <c r="P136" s="18">
        <v>159.24</v>
      </c>
      <c r="Q136" s="18">
        <v>991.56</v>
      </c>
      <c r="R136" s="18">
        <v>0</v>
      </c>
      <c r="S136" s="18">
        <v>1150.8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18">
        <v>90317.47</v>
      </c>
      <c r="Z136" s="18">
        <v>18743.740000000002</v>
      </c>
      <c r="AA136" s="18">
        <v>0</v>
      </c>
      <c r="AB136" s="18">
        <v>109061.21</v>
      </c>
    </row>
    <row r="137" spans="1:28" s="15" customFormat="1" x14ac:dyDescent="0.25">
      <c r="A137" s="17">
        <v>26</v>
      </c>
      <c r="B137" s="17" t="s">
        <v>420</v>
      </c>
      <c r="C137" s="17" t="s">
        <v>1590</v>
      </c>
      <c r="D137" s="17" t="s">
        <v>544</v>
      </c>
      <c r="E137" s="17" t="s">
        <v>545</v>
      </c>
      <c r="F137" s="17" t="s">
        <v>75</v>
      </c>
      <c r="G137" s="17" t="s">
        <v>546</v>
      </c>
      <c r="H137" s="17">
        <v>12</v>
      </c>
      <c r="I137" s="17">
        <v>12</v>
      </c>
      <c r="J137" s="17">
        <v>0</v>
      </c>
      <c r="K137" s="17" t="s">
        <v>37</v>
      </c>
      <c r="L137" s="18">
        <v>90149.01</v>
      </c>
      <c r="M137" s="18">
        <v>0</v>
      </c>
      <c r="N137" s="18">
        <v>16810.439999999999</v>
      </c>
      <c r="O137" s="18">
        <v>106959.45</v>
      </c>
      <c r="P137" s="18">
        <v>159.24</v>
      </c>
      <c r="Q137" s="18">
        <v>990.31</v>
      </c>
      <c r="R137" s="18">
        <v>0</v>
      </c>
      <c r="S137" s="18">
        <v>1149.55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90308.25</v>
      </c>
      <c r="Z137" s="18">
        <v>17800.75</v>
      </c>
      <c r="AA137" s="18">
        <v>0</v>
      </c>
      <c r="AB137" s="18">
        <v>108109</v>
      </c>
    </row>
    <row r="138" spans="1:28" s="15" customFormat="1" x14ac:dyDescent="0.25">
      <c r="A138" s="17">
        <v>27</v>
      </c>
      <c r="B138" s="17" t="s">
        <v>404</v>
      </c>
      <c r="C138" s="17" t="s">
        <v>1590</v>
      </c>
      <c r="D138" s="17" t="s">
        <v>1595</v>
      </c>
      <c r="E138" s="17" t="s">
        <v>1596</v>
      </c>
      <c r="F138" s="17" t="s">
        <v>75</v>
      </c>
      <c r="G138" s="17" t="s">
        <v>1597</v>
      </c>
      <c r="H138" s="17">
        <v>0</v>
      </c>
      <c r="I138" s="17">
        <v>0</v>
      </c>
      <c r="J138" s="17">
        <v>360</v>
      </c>
      <c r="K138" s="17" t="s">
        <v>107</v>
      </c>
      <c r="L138" s="18">
        <v>92448.26</v>
      </c>
      <c r="M138" s="18">
        <v>5924.91</v>
      </c>
      <c r="N138" s="18">
        <v>19474.560000000001</v>
      </c>
      <c r="O138" s="18">
        <v>117847.73</v>
      </c>
      <c r="P138" s="18">
        <v>2535.2399999999998</v>
      </c>
      <c r="Q138" s="18">
        <v>1003.8</v>
      </c>
      <c r="R138" s="18">
        <v>213.84</v>
      </c>
      <c r="S138" s="18">
        <v>3752.88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18">
        <v>94983.5</v>
      </c>
      <c r="Z138" s="18">
        <v>20478.36</v>
      </c>
      <c r="AA138" s="18">
        <v>6138.75</v>
      </c>
      <c r="AB138" s="18">
        <v>121600.61</v>
      </c>
    </row>
    <row r="139" spans="1:28" s="15" customFormat="1" x14ac:dyDescent="0.25">
      <c r="A139" s="17">
        <v>28</v>
      </c>
      <c r="B139" s="17" t="s">
        <v>407</v>
      </c>
      <c r="C139" s="17" t="s">
        <v>1590</v>
      </c>
      <c r="D139" s="17" t="s">
        <v>547</v>
      </c>
      <c r="E139" s="17" t="s">
        <v>548</v>
      </c>
      <c r="F139" s="17" t="s">
        <v>75</v>
      </c>
      <c r="G139" s="17" t="s">
        <v>549</v>
      </c>
      <c r="H139" s="17">
        <v>10572</v>
      </c>
      <c r="I139" s="17">
        <v>10263</v>
      </c>
      <c r="J139" s="17">
        <v>309</v>
      </c>
      <c r="K139" s="17" t="s">
        <v>37</v>
      </c>
      <c r="L139" s="18">
        <v>72662.490000000005</v>
      </c>
      <c r="M139" s="18">
        <v>5564.51</v>
      </c>
      <c r="N139" s="18">
        <v>15465.06</v>
      </c>
      <c r="O139" s="18">
        <v>93692.06</v>
      </c>
      <c r="P139" s="18">
        <v>2303.27</v>
      </c>
      <c r="Q139" s="18">
        <v>796.44</v>
      </c>
      <c r="R139" s="18">
        <v>183.55</v>
      </c>
      <c r="S139" s="18">
        <v>3283.26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18">
        <v>74965.759999999995</v>
      </c>
      <c r="Z139" s="18">
        <v>16261.5</v>
      </c>
      <c r="AA139" s="18">
        <v>5748.06</v>
      </c>
      <c r="AB139" s="18">
        <v>96975.32</v>
      </c>
    </row>
    <row r="140" spans="1:28" s="15" customFormat="1" x14ac:dyDescent="0.25">
      <c r="A140" s="17">
        <v>29</v>
      </c>
      <c r="B140" s="17" t="s">
        <v>407</v>
      </c>
      <c r="C140" s="17" t="s">
        <v>1590</v>
      </c>
      <c r="D140" s="17" t="s">
        <v>550</v>
      </c>
      <c r="E140" s="17" t="s">
        <v>551</v>
      </c>
      <c r="F140" s="17" t="s">
        <v>75</v>
      </c>
      <c r="G140" s="17" t="s">
        <v>549</v>
      </c>
      <c r="H140" s="17">
        <v>88204</v>
      </c>
      <c r="I140" s="17">
        <v>88183</v>
      </c>
      <c r="J140" s="17">
        <v>21</v>
      </c>
      <c r="K140" s="17" t="s">
        <v>37</v>
      </c>
      <c r="L140" s="18">
        <v>491324.62</v>
      </c>
      <c r="M140" s="18">
        <v>0</v>
      </c>
      <c r="N140" s="18">
        <v>5080.1400000000003</v>
      </c>
      <c r="O140" s="18">
        <v>496404.76</v>
      </c>
      <c r="P140" s="18">
        <v>410.31</v>
      </c>
      <c r="Q140" s="18">
        <v>5231.9399999999996</v>
      </c>
      <c r="R140" s="18">
        <v>12.47</v>
      </c>
      <c r="S140" s="18">
        <v>5654.72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18">
        <v>491734.93</v>
      </c>
      <c r="Z140" s="18">
        <v>10312.08</v>
      </c>
      <c r="AA140" s="18">
        <v>12.47</v>
      </c>
      <c r="AB140" s="18">
        <v>502059.48</v>
      </c>
    </row>
    <row r="141" spans="1:28" s="15" customFormat="1" x14ac:dyDescent="0.25">
      <c r="A141" s="17">
        <v>30</v>
      </c>
      <c r="B141" s="17" t="s">
        <v>413</v>
      </c>
      <c r="C141" s="17" t="s">
        <v>1590</v>
      </c>
      <c r="D141" s="17" t="s">
        <v>552</v>
      </c>
      <c r="E141" s="17" t="s">
        <v>553</v>
      </c>
      <c r="F141" s="17" t="s">
        <v>75</v>
      </c>
      <c r="G141" s="17" t="s">
        <v>528</v>
      </c>
      <c r="H141" s="17">
        <v>11960</v>
      </c>
      <c r="I141" s="17">
        <v>11846</v>
      </c>
      <c r="J141" s="17">
        <v>114</v>
      </c>
      <c r="K141" s="17" t="s">
        <v>37</v>
      </c>
      <c r="L141" s="18">
        <v>81134.559999999998</v>
      </c>
      <c r="M141" s="18">
        <v>61.18</v>
      </c>
      <c r="N141" s="18">
        <v>21366.51</v>
      </c>
      <c r="O141" s="18">
        <v>102562.25</v>
      </c>
      <c r="P141" s="18">
        <v>1004.49</v>
      </c>
      <c r="Q141" s="18">
        <v>875.36</v>
      </c>
      <c r="R141" s="18">
        <v>67.72</v>
      </c>
      <c r="S141" s="18">
        <v>1947.57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18">
        <v>82139.05</v>
      </c>
      <c r="Z141" s="18">
        <v>22241.87</v>
      </c>
      <c r="AA141" s="18">
        <v>128.9</v>
      </c>
      <c r="AB141" s="18">
        <v>104509.82</v>
      </c>
    </row>
    <row r="142" spans="1:28" s="15" customFormat="1" x14ac:dyDescent="0.25">
      <c r="A142" s="17">
        <v>31</v>
      </c>
      <c r="B142" s="17" t="s">
        <v>435</v>
      </c>
      <c r="C142" s="17" t="s">
        <v>1590</v>
      </c>
      <c r="D142" s="17" t="s">
        <v>554</v>
      </c>
      <c r="E142" s="17" t="s">
        <v>555</v>
      </c>
      <c r="F142" s="17" t="s">
        <v>75</v>
      </c>
      <c r="G142" s="17" t="s">
        <v>543</v>
      </c>
      <c r="H142" s="17">
        <v>5760</v>
      </c>
      <c r="I142" s="17">
        <v>5687</v>
      </c>
      <c r="J142" s="17">
        <v>73</v>
      </c>
      <c r="K142" s="17" t="s">
        <v>37</v>
      </c>
      <c r="L142" s="18">
        <v>43126.84</v>
      </c>
      <c r="M142" s="18">
        <v>2794.84</v>
      </c>
      <c r="N142" s="18">
        <v>12706.68</v>
      </c>
      <c r="O142" s="18">
        <v>58628.36</v>
      </c>
      <c r="P142" s="18">
        <v>728.23</v>
      </c>
      <c r="Q142" s="18">
        <v>471.36</v>
      </c>
      <c r="R142" s="18">
        <v>43.36</v>
      </c>
      <c r="S142" s="18">
        <v>1242.95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43855.07</v>
      </c>
      <c r="Z142" s="18">
        <v>13178.04</v>
      </c>
      <c r="AA142" s="18">
        <v>2838.2</v>
      </c>
      <c r="AB142" s="18">
        <v>59871.31</v>
      </c>
    </row>
    <row r="143" spans="1:28" s="12" customFormat="1" x14ac:dyDescent="0.25">
      <c r="A143" s="10"/>
      <c r="B143" s="10"/>
      <c r="C143" s="10" t="s">
        <v>71</v>
      </c>
      <c r="D143" s="10"/>
      <c r="E143" s="10"/>
      <c r="F143" s="10"/>
      <c r="G143" s="10"/>
      <c r="H143" s="10"/>
      <c r="I143" s="10"/>
      <c r="J143" s="11">
        <f>SUM(J112:J142)</f>
        <v>5699</v>
      </c>
      <c r="K143" s="10"/>
      <c r="L143" s="11">
        <f t="shared" ref="L143:AB143" si="13">SUM(L112:L142)</f>
        <v>2793116.5700000003</v>
      </c>
      <c r="M143" s="11">
        <f t="shared" si="13"/>
        <v>61888.67</v>
      </c>
      <c r="N143" s="11">
        <f t="shared" si="13"/>
        <v>347027.77999999997</v>
      </c>
      <c r="O143" s="11">
        <f t="shared" si="13"/>
        <v>3202033.02</v>
      </c>
      <c r="P143" s="11">
        <f t="shared" si="13"/>
        <v>45129.189999999981</v>
      </c>
      <c r="Q143" s="11">
        <f t="shared" si="13"/>
        <v>29973.010000000002</v>
      </c>
      <c r="R143" s="11">
        <f t="shared" si="13"/>
        <v>3385.1899999999996</v>
      </c>
      <c r="S143" s="11">
        <f t="shared" si="13"/>
        <v>78487.390000000014</v>
      </c>
      <c r="T143" s="11">
        <f t="shared" si="13"/>
        <v>0</v>
      </c>
      <c r="U143" s="11">
        <f t="shared" si="13"/>
        <v>0</v>
      </c>
      <c r="V143" s="11">
        <f t="shared" si="13"/>
        <v>0</v>
      </c>
      <c r="W143" s="11">
        <f t="shared" si="13"/>
        <v>0</v>
      </c>
      <c r="X143" s="11">
        <f t="shared" si="13"/>
        <v>0</v>
      </c>
      <c r="Y143" s="11">
        <f t="shared" si="13"/>
        <v>2838245.76</v>
      </c>
      <c r="Z143" s="11">
        <f t="shared" si="13"/>
        <v>377000.79</v>
      </c>
      <c r="AA143" s="11">
        <f t="shared" si="13"/>
        <v>65273.860000000008</v>
      </c>
      <c r="AB143" s="11">
        <f t="shared" si="13"/>
        <v>3280520.4099999997</v>
      </c>
    </row>
    <row r="144" spans="1:28" s="12" customFormat="1" x14ac:dyDescent="0.25">
      <c r="A144" s="10"/>
      <c r="B144" s="10"/>
      <c r="C144" s="10" t="s">
        <v>119</v>
      </c>
      <c r="D144" s="10"/>
      <c r="E144" s="10"/>
      <c r="F144" s="10"/>
      <c r="G144" s="10"/>
      <c r="H144" s="10"/>
      <c r="I144" s="10"/>
      <c r="J144" s="11">
        <f>J143+J111</f>
        <v>35663</v>
      </c>
      <c r="K144" s="11"/>
      <c r="L144" s="11">
        <f t="shared" ref="L144:AB144" si="14">L143+L111</f>
        <v>11264505.99</v>
      </c>
      <c r="M144" s="11">
        <f t="shared" si="14"/>
        <v>85315.57</v>
      </c>
      <c r="N144" s="11">
        <f t="shared" si="14"/>
        <v>507305.95999999996</v>
      </c>
      <c r="O144" s="11">
        <f t="shared" si="14"/>
        <v>11857127.52</v>
      </c>
      <c r="P144" s="11">
        <f t="shared" si="14"/>
        <v>208922.57</v>
      </c>
      <c r="Q144" s="11">
        <f t="shared" si="14"/>
        <v>118448.5</v>
      </c>
      <c r="R144" s="11">
        <f t="shared" si="14"/>
        <v>16734.16</v>
      </c>
      <c r="S144" s="11">
        <f t="shared" si="14"/>
        <v>344105.23</v>
      </c>
      <c r="T144" s="11">
        <f t="shared" si="14"/>
        <v>0</v>
      </c>
      <c r="U144" s="11">
        <f t="shared" si="14"/>
        <v>197293.37</v>
      </c>
      <c r="V144" s="11">
        <f t="shared" si="14"/>
        <v>2465.92</v>
      </c>
      <c r="W144" s="11">
        <f t="shared" si="14"/>
        <v>240.70999999999998</v>
      </c>
      <c r="X144" s="11">
        <f t="shared" si="14"/>
        <v>200000</v>
      </c>
      <c r="Y144" s="11">
        <f t="shared" si="14"/>
        <v>11276135.189999999</v>
      </c>
      <c r="Z144" s="11">
        <f t="shared" si="14"/>
        <v>623288.53999999992</v>
      </c>
      <c r="AA144" s="11">
        <f t="shared" si="14"/>
        <v>101809.02000000002</v>
      </c>
      <c r="AB144" s="11">
        <f t="shared" si="14"/>
        <v>12001232.749999998</v>
      </c>
    </row>
    <row r="145" spans="1:31" ht="18" customHeight="1" x14ac:dyDescent="0.25"/>
    <row r="146" spans="1:31" ht="18" customHeight="1" x14ac:dyDescent="0.25"/>
    <row r="149" spans="1:31" ht="15.75" x14ac:dyDescent="0.25">
      <c r="E149" s="13" t="s">
        <v>120</v>
      </c>
      <c r="G149" s="14"/>
      <c r="H149" s="14"/>
      <c r="I149" s="14"/>
      <c r="J149" s="14"/>
      <c r="K149" s="14"/>
      <c r="L149" s="13" t="s">
        <v>122</v>
      </c>
      <c r="M149" s="13"/>
      <c r="O149" s="14"/>
      <c r="Q149" s="14"/>
      <c r="R149" s="13" t="s">
        <v>121</v>
      </c>
      <c r="T149" s="14"/>
      <c r="U149" s="14"/>
      <c r="W149" s="14"/>
      <c r="X149" s="14"/>
      <c r="Y149" s="13" t="s">
        <v>123</v>
      </c>
      <c r="Z149" s="14"/>
      <c r="AA149" s="14"/>
      <c r="AB149" s="14"/>
    </row>
    <row r="150" spans="1:31" ht="15.75" x14ac:dyDescent="0.25">
      <c r="E150" s="13" t="s">
        <v>124</v>
      </c>
      <c r="G150" s="14"/>
      <c r="H150" s="14"/>
      <c r="I150" s="14"/>
      <c r="J150" s="14"/>
      <c r="K150" s="14"/>
      <c r="L150" s="13" t="s">
        <v>124</v>
      </c>
      <c r="M150" s="13"/>
      <c r="O150" s="14"/>
      <c r="Q150" s="14"/>
      <c r="R150" s="13" t="s">
        <v>124</v>
      </c>
      <c r="T150" s="14"/>
      <c r="U150" s="14"/>
      <c r="W150" s="14"/>
      <c r="X150" s="14"/>
      <c r="Y150" s="13" t="s">
        <v>124</v>
      </c>
      <c r="Z150" s="14"/>
      <c r="AA150" s="14"/>
      <c r="AB150" s="14"/>
    </row>
    <row r="154" spans="1:31" ht="32.25" customHeight="1" x14ac:dyDescent="0.55000000000000004">
      <c r="A154" s="75" t="s">
        <v>0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1"/>
      <c r="AD154" s="1"/>
      <c r="AE154" s="1"/>
    </row>
    <row r="155" spans="1:31" ht="21.75" customHeight="1" x14ac:dyDescent="0.4">
      <c r="A155" s="76" t="s">
        <v>1650</v>
      </c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2"/>
      <c r="AD155" s="2"/>
      <c r="AE155" s="2"/>
    </row>
    <row r="156" spans="1:31" s="5" customFormat="1" ht="20.25" customHeight="1" x14ac:dyDescent="0.35">
      <c r="A156" s="3" t="s">
        <v>1</v>
      </c>
      <c r="B156" s="4"/>
      <c r="C156" s="3"/>
      <c r="D156" s="3"/>
      <c r="F156" s="3" t="s">
        <v>476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s="7" customFormat="1" ht="90" x14ac:dyDescent="0.25">
      <c r="A157" s="6" t="s">
        <v>3</v>
      </c>
      <c r="B157" s="6" t="s">
        <v>4</v>
      </c>
      <c r="C157" s="6" t="s">
        <v>5</v>
      </c>
      <c r="D157" s="6" t="s">
        <v>6</v>
      </c>
      <c r="E157" s="6" t="s">
        <v>7</v>
      </c>
      <c r="F157" s="6" t="s">
        <v>8</v>
      </c>
      <c r="G157" s="6" t="s">
        <v>9</v>
      </c>
      <c r="H157" s="6" t="s">
        <v>10</v>
      </c>
      <c r="I157" s="6" t="s">
        <v>11</v>
      </c>
      <c r="J157" s="6" t="s">
        <v>12</v>
      </c>
      <c r="K157" s="6" t="s">
        <v>13</v>
      </c>
      <c r="L157" s="6" t="s">
        <v>14</v>
      </c>
      <c r="M157" s="6" t="s">
        <v>15</v>
      </c>
      <c r="N157" s="6" t="s">
        <v>16</v>
      </c>
      <c r="O157" s="6" t="s">
        <v>17</v>
      </c>
      <c r="P157" s="6" t="s">
        <v>18</v>
      </c>
      <c r="Q157" s="6" t="s">
        <v>19</v>
      </c>
      <c r="R157" s="6" t="s">
        <v>20</v>
      </c>
      <c r="S157" s="6" t="s">
        <v>21</v>
      </c>
      <c r="T157" s="6" t="s">
        <v>22</v>
      </c>
      <c r="U157" s="6" t="s">
        <v>23</v>
      </c>
      <c r="V157" s="6" t="s">
        <v>24</v>
      </c>
      <c r="W157" s="6" t="s">
        <v>25</v>
      </c>
      <c r="X157" s="6" t="s">
        <v>26</v>
      </c>
      <c r="Y157" s="6" t="s">
        <v>27</v>
      </c>
      <c r="Z157" s="6" t="s">
        <v>28</v>
      </c>
      <c r="AA157" s="6" t="s">
        <v>29</v>
      </c>
      <c r="AB157" s="6" t="s">
        <v>30</v>
      </c>
    </row>
    <row r="158" spans="1:31" s="15" customFormat="1" x14ac:dyDescent="0.25">
      <c r="A158" s="17">
        <v>1</v>
      </c>
      <c r="B158" s="17" t="s">
        <v>401</v>
      </c>
      <c r="C158" s="17" t="s">
        <v>292</v>
      </c>
      <c r="D158" s="17" t="s">
        <v>402</v>
      </c>
      <c r="E158" s="17" t="s">
        <v>403</v>
      </c>
      <c r="F158" s="17" t="s">
        <v>35</v>
      </c>
      <c r="G158" s="17" t="s">
        <v>137</v>
      </c>
      <c r="H158" s="17">
        <v>93369</v>
      </c>
      <c r="I158" s="17">
        <v>91875</v>
      </c>
      <c r="J158" s="17">
        <v>1494</v>
      </c>
      <c r="K158" s="17" t="s">
        <v>37</v>
      </c>
      <c r="L158" s="18">
        <v>414583.31</v>
      </c>
      <c r="M158" s="18">
        <v>8336.9599999999991</v>
      </c>
      <c r="N158" s="18">
        <v>1145.3800000000001</v>
      </c>
      <c r="O158" s="18">
        <v>424065.65</v>
      </c>
      <c r="P158" s="18">
        <v>7870.3</v>
      </c>
      <c r="Q158" s="18">
        <v>4259.33</v>
      </c>
      <c r="R158" s="18">
        <v>665.58</v>
      </c>
      <c r="S158" s="18">
        <v>12795.21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9">
        <f t="shared" ref="Y158" si="15">L158+P158-U158</f>
        <v>422453.61</v>
      </c>
      <c r="Z158" s="9">
        <f t="shared" ref="Z158" si="16">M158+Q158-V158</f>
        <v>12596.289999999999</v>
      </c>
      <c r="AA158" s="9">
        <f t="shared" ref="AA158" si="17">N158+R158-W158</f>
        <v>1810.96</v>
      </c>
      <c r="AB158" s="9">
        <f t="shared" ref="AB158" si="18">O158+S158-X158</f>
        <v>436860.86000000004</v>
      </c>
    </row>
    <row r="159" spans="1:31" s="15" customFormat="1" x14ac:dyDescent="0.25">
      <c r="A159" s="17">
        <v>2</v>
      </c>
      <c r="B159" s="17" t="s">
        <v>404</v>
      </c>
      <c r="C159" s="17" t="s">
        <v>292</v>
      </c>
      <c r="D159" s="17" t="s">
        <v>405</v>
      </c>
      <c r="E159" s="17" t="s">
        <v>406</v>
      </c>
      <c r="F159" s="17" t="s">
        <v>35</v>
      </c>
      <c r="G159" s="17" t="s">
        <v>244</v>
      </c>
      <c r="H159" s="17">
        <v>64762</v>
      </c>
      <c r="I159" s="17">
        <v>62191</v>
      </c>
      <c r="J159" s="17">
        <v>2571</v>
      </c>
      <c r="K159" s="17" t="s">
        <v>37</v>
      </c>
      <c r="L159" s="18">
        <v>696718.39</v>
      </c>
      <c r="M159" s="18">
        <v>13851.17</v>
      </c>
      <c r="N159" s="18">
        <v>2790.61</v>
      </c>
      <c r="O159" s="18">
        <v>713360.17</v>
      </c>
      <c r="P159" s="18">
        <v>13225.2</v>
      </c>
      <c r="Q159" s="18">
        <v>7131.85</v>
      </c>
      <c r="R159" s="18">
        <v>1145.3800000000001</v>
      </c>
      <c r="S159" s="18">
        <v>21502.43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9">
        <f t="shared" ref="Y159:Y188" si="19">L159+P159-U159</f>
        <v>709943.59</v>
      </c>
      <c r="Z159" s="9">
        <f t="shared" ref="Z159:Z188" si="20">M159+Q159-V159</f>
        <v>20983.02</v>
      </c>
      <c r="AA159" s="9">
        <f t="shared" ref="AA159:AA188" si="21">N159+R159-W159</f>
        <v>3935.9900000000002</v>
      </c>
      <c r="AB159" s="9">
        <f t="shared" ref="AB159:AB188" si="22">O159+S159-X159</f>
        <v>734862.60000000009</v>
      </c>
    </row>
    <row r="160" spans="1:31" s="15" customFormat="1" x14ac:dyDescent="0.25">
      <c r="A160" s="17">
        <v>3</v>
      </c>
      <c r="B160" s="17" t="s">
        <v>407</v>
      </c>
      <c r="C160" s="17" t="s">
        <v>292</v>
      </c>
      <c r="D160" s="17" t="s">
        <v>408</v>
      </c>
      <c r="E160" s="17" t="s">
        <v>409</v>
      </c>
      <c r="F160" s="17" t="s">
        <v>35</v>
      </c>
      <c r="G160" s="17" t="s">
        <v>410</v>
      </c>
      <c r="H160" s="17">
        <v>195174</v>
      </c>
      <c r="I160" s="17">
        <v>191400</v>
      </c>
      <c r="J160" s="17">
        <v>3774</v>
      </c>
      <c r="K160" s="17" t="s">
        <v>37</v>
      </c>
      <c r="L160" s="18">
        <v>835484.45</v>
      </c>
      <c r="M160" s="18">
        <v>16622.64</v>
      </c>
      <c r="N160" s="18">
        <v>3166.62</v>
      </c>
      <c r="O160" s="18">
        <v>855273.71</v>
      </c>
      <c r="P160" s="18">
        <v>20106.3</v>
      </c>
      <c r="Q160" s="18">
        <v>8581.98</v>
      </c>
      <c r="R160" s="18">
        <v>1681.32</v>
      </c>
      <c r="S160" s="18">
        <v>30369.599999999999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si="19"/>
        <v>855590.75</v>
      </c>
      <c r="Z160" s="9">
        <f t="shared" si="20"/>
        <v>25204.62</v>
      </c>
      <c r="AA160" s="9">
        <f t="shared" si="21"/>
        <v>4847.9399999999996</v>
      </c>
      <c r="AB160" s="9">
        <f t="shared" si="22"/>
        <v>885643.30999999994</v>
      </c>
    </row>
    <row r="161" spans="1:28" s="15" customFormat="1" x14ac:dyDescent="0.25">
      <c r="A161" s="17">
        <v>4</v>
      </c>
      <c r="B161" s="17" t="s">
        <v>404</v>
      </c>
      <c r="C161" s="17" t="s">
        <v>292</v>
      </c>
      <c r="D161" s="17" t="s">
        <v>411</v>
      </c>
      <c r="E161" s="17" t="s">
        <v>412</v>
      </c>
      <c r="F161" s="17" t="s">
        <v>35</v>
      </c>
      <c r="G161" s="17" t="s">
        <v>181</v>
      </c>
      <c r="H161" s="17">
        <v>76043</v>
      </c>
      <c r="I161" s="17">
        <v>74557</v>
      </c>
      <c r="J161" s="17">
        <v>1486</v>
      </c>
      <c r="K161" s="17" t="s">
        <v>37</v>
      </c>
      <c r="L161" s="18">
        <v>359095.99</v>
      </c>
      <c r="M161" s="18">
        <v>7122.63</v>
      </c>
      <c r="N161" s="18">
        <v>1308.44</v>
      </c>
      <c r="O161" s="18">
        <v>367527.06</v>
      </c>
      <c r="P161" s="18">
        <v>8091.95</v>
      </c>
      <c r="Q161" s="18">
        <v>3693.51</v>
      </c>
      <c r="R161" s="18">
        <v>662.01</v>
      </c>
      <c r="S161" s="18">
        <v>12447.47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9">
        <f t="shared" si="19"/>
        <v>367187.94</v>
      </c>
      <c r="Z161" s="9">
        <f t="shared" si="20"/>
        <v>10816.14</v>
      </c>
      <c r="AA161" s="9">
        <f t="shared" si="21"/>
        <v>1970.45</v>
      </c>
      <c r="AB161" s="9">
        <f t="shared" si="22"/>
        <v>379974.52999999997</v>
      </c>
    </row>
    <row r="162" spans="1:28" s="15" customFormat="1" x14ac:dyDescent="0.25">
      <c r="A162" s="17">
        <v>5</v>
      </c>
      <c r="B162" s="17" t="s">
        <v>413</v>
      </c>
      <c r="C162" s="17" t="s">
        <v>292</v>
      </c>
      <c r="D162" s="17" t="s">
        <v>414</v>
      </c>
      <c r="E162" s="17" t="s">
        <v>415</v>
      </c>
      <c r="F162" s="17" t="s">
        <v>35</v>
      </c>
      <c r="G162" s="17" t="s">
        <v>410</v>
      </c>
      <c r="H162" s="17">
        <v>32376</v>
      </c>
      <c r="I162" s="17">
        <v>28000</v>
      </c>
      <c r="J162" s="17">
        <v>4376</v>
      </c>
      <c r="K162" s="17" t="s">
        <v>37</v>
      </c>
      <c r="L162" s="18">
        <v>875257.26</v>
      </c>
      <c r="M162" s="18">
        <v>17402.3</v>
      </c>
      <c r="N162" s="18">
        <v>3980.99</v>
      </c>
      <c r="O162" s="18">
        <v>896640.55</v>
      </c>
      <c r="P162" s="18">
        <v>22136.2</v>
      </c>
      <c r="Q162" s="18">
        <v>8971.1299999999992</v>
      </c>
      <c r="R162" s="18">
        <v>1949.51</v>
      </c>
      <c r="S162" s="18">
        <v>33056.839999999997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9">
        <f t="shared" si="19"/>
        <v>897393.46</v>
      </c>
      <c r="Z162" s="9">
        <f t="shared" si="20"/>
        <v>26373.43</v>
      </c>
      <c r="AA162" s="9">
        <f t="shared" si="21"/>
        <v>5930.5</v>
      </c>
      <c r="AB162" s="9">
        <f t="shared" si="22"/>
        <v>929697.39</v>
      </c>
    </row>
    <row r="163" spans="1:28" s="15" customFormat="1" x14ac:dyDescent="0.25">
      <c r="A163" s="17">
        <v>6</v>
      </c>
      <c r="B163" s="17" t="s">
        <v>416</v>
      </c>
      <c r="C163" s="17" t="s">
        <v>292</v>
      </c>
      <c r="D163" s="17" t="s">
        <v>417</v>
      </c>
      <c r="E163" s="17" t="s">
        <v>418</v>
      </c>
      <c r="F163" s="17" t="s">
        <v>35</v>
      </c>
      <c r="G163" s="17" t="s">
        <v>419</v>
      </c>
      <c r="H163" s="17">
        <v>5132</v>
      </c>
      <c r="I163" s="17">
        <v>3037</v>
      </c>
      <c r="J163" s="17">
        <v>2095</v>
      </c>
      <c r="K163" s="17" t="s">
        <v>37</v>
      </c>
      <c r="L163" s="18">
        <v>422494.9</v>
      </c>
      <c r="M163" s="18">
        <v>8376.9699999999993</v>
      </c>
      <c r="N163" s="18">
        <v>1352.98</v>
      </c>
      <c r="O163" s="18">
        <v>432224.85</v>
      </c>
      <c r="P163" s="18">
        <v>12222.75</v>
      </c>
      <c r="Q163" s="18">
        <v>4318.6499999999996</v>
      </c>
      <c r="R163" s="18">
        <v>933.32</v>
      </c>
      <c r="S163" s="18">
        <v>17474.72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9">
        <f t="shared" si="19"/>
        <v>434717.65</v>
      </c>
      <c r="Z163" s="9">
        <f t="shared" si="20"/>
        <v>12695.619999999999</v>
      </c>
      <c r="AA163" s="9">
        <f t="shared" si="21"/>
        <v>2286.3000000000002</v>
      </c>
      <c r="AB163" s="9">
        <f t="shared" si="22"/>
        <v>449699.56999999995</v>
      </c>
    </row>
    <row r="164" spans="1:28" s="15" customFormat="1" x14ac:dyDescent="0.25">
      <c r="A164" s="17">
        <v>7</v>
      </c>
      <c r="B164" s="17" t="s">
        <v>420</v>
      </c>
      <c r="C164" s="17" t="s">
        <v>292</v>
      </c>
      <c r="D164" s="17" t="s">
        <v>421</v>
      </c>
      <c r="E164" s="17" t="s">
        <v>422</v>
      </c>
      <c r="F164" s="17" t="s">
        <v>35</v>
      </c>
      <c r="G164" s="17" t="s">
        <v>181</v>
      </c>
      <c r="H164" s="17">
        <v>6595</v>
      </c>
      <c r="I164" s="17">
        <v>6190</v>
      </c>
      <c r="J164" s="17">
        <v>405</v>
      </c>
      <c r="K164" s="17" t="s">
        <v>37</v>
      </c>
      <c r="L164" s="18">
        <v>2333.4699999999998</v>
      </c>
      <c r="M164" s="18">
        <v>1993.32</v>
      </c>
      <c r="N164" s="18">
        <v>172.71</v>
      </c>
      <c r="O164" s="18">
        <v>4499.5</v>
      </c>
      <c r="P164" s="18">
        <v>2717.25</v>
      </c>
      <c r="Q164" s="18">
        <v>1665.14</v>
      </c>
      <c r="R164" s="18">
        <v>180.43</v>
      </c>
      <c r="S164" s="18">
        <v>4562.82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9">
        <f t="shared" si="19"/>
        <v>5050.7199999999993</v>
      </c>
      <c r="Z164" s="9">
        <f t="shared" si="20"/>
        <v>3658.46</v>
      </c>
      <c r="AA164" s="9">
        <f t="shared" si="21"/>
        <v>353.14</v>
      </c>
      <c r="AB164" s="9">
        <f t="shared" si="22"/>
        <v>9062.32</v>
      </c>
    </row>
    <row r="165" spans="1:28" s="15" customFormat="1" x14ac:dyDescent="0.25">
      <c r="A165" s="17">
        <v>8</v>
      </c>
      <c r="B165" s="17" t="s">
        <v>401</v>
      </c>
      <c r="C165" s="17" t="s">
        <v>292</v>
      </c>
      <c r="D165" s="17" t="s">
        <v>423</v>
      </c>
      <c r="E165" s="17" t="s">
        <v>424</v>
      </c>
      <c r="F165" s="17" t="s">
        <v>35</v>
      </c>
      <c r="G165" s="17" t="s">
        <v>45</v>
      </c>
      <c r="H165" s="17">
        <v>70910</v>
      </c>
      <c r="I165" s="17">
        <v>70910</v>
      </c>
      <c r="J165" s="17">
        <v>0</v>
      </c>
      <c r="K165" s="17" t="s">
        <v>59</v>
      </c>
      <c r="L165" s="18">
        <v>86461.47</v>
      </c>
      <c r="M165" s="18">
        <v>19020.25</v>
      </c>
      <c r="N165" s="18">
        <v>0</v>
      </c>
      <c r="O165" s="18">
        <v>105481.72</v>
      </c>
      <c r="P165" s="18">
        <v>736.25</v>
      </c>
      <c r="Q165" s="18">
        <v>892.07</v>
      </c>
      <c r="R165" s="18">
        <v>0</v>
      </c>
      <c r="S165" s="18">
        <v>1628.32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9">
        <f t="shared" si="19"/>
        <v>87197.72</v>
      </c>
      <c r="Z165" s="9">
        <f t="shared" si="20"/>
        <v>19912.32</v>
      </c>
      <c r="AA165" s="9">
        <f t="shared" si="21"/>
        <v>0</v>
      </c>
      <c r="AB165" s="9">
        <f t="shared" si="22"/>
        <v>107110.04000000001</v>
      </c>
    </row>
    <row r="166" spans="1:28" s="15" customFormat="1" x14ac:dyDescent="0.25">
      <c r="A166" s="17">
        <v>9</v>
      </c>
      <c r="B166" s="17" t="s">
        <v>425</v>
      </c>
      <c r="C166" s="17" t="s">
        <v>292</v>
      </c>
      <c r="D166" s="17" t="s">
        <v>426</v>
      </c>
      <c r="E166" s="17" t="s">
        <v>427</v>
      </c>
      <c r="F166" s="17" t="s">
        <v>35</v>
      </c>
      <c r="G166" s="17" t="s">
        <v>156</v>
      </c>
      <c r="H166" s="17">
        <v>77333</v>
      </c>
      <c r="I166" s="17">
        <v>75064</v>
      </c>
      <c r="J166" s="17">
        <v>2269</v>
      </c>
      <c r="K166" s="17" t="s">
        <v>37</v>
      </c>
      <c r="L166" s="18">
        <v>452415.02</v>
      </c>
      <c r="M166" s="18">
        <v>9053.5</v>
      </c>
      <c r="N166" s="18">
        <v>1526.29</v>
      </c>
      <c r="O166" s="18">
        <v>462994.81</v>
      </c>
      <c r="P166" s="18">
        <v>11730.3</v>
      </c>
      <c r="Q166" s="18">
        <v>4631.83</v>
      </c>
      <c r="R166" s="18">
        <v>1010.84</v>
      </c>
      <c r="S166" s="18">
        <v>17372.97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9">
        <f t="shared" si="19"/>
        <v>464145.32</v>
      </c>
      <c r="Z166" s="9">
        <f t="shared" si="20"/>
        <v>13685.33</v>
      </c>
      <c r="AA166" s="9">
        <f t="shared" si="21"/>
        <v>2537.13</v>
      </c>
      <c r="AB166" s="9">
        <f t="shared" si="22"/>
        <v>480367.78</v>
      </c>
    </row>
    <row r="167" spans="1:28" s="15" customFormat="1" x14ac:dyDescent="0.25">
      <c r="A167" s="17">
        <v>10</v>
      </c>
      <c r="B167" s="17" t="s">
        <v>428</v>
      </c>
      <c r="C167" s="17" t="s">
        <v>292</v>
      </c>
      <c r="D167" s="17" t="s">
        <v>429</v>
      </c>
      <c r="E167" s="17" t="s">
        <v>430</v>
      </c>
      <c r="F167" s="17" t="s">
        <v>35</v>
      </c>
      <c r="G167" s="17" t="s">
        <v>419</v>
      </c>
      <c r="H167" s="17">
        <v>222108</v>
      </c>
      <c r="I167" s="17">
        <v>222108</v>
      </c>
      <c r="J167" s="17">
        <v>0</v>
      </c>
      <c r="K167" s="17" t="s">
        <v>59</v>
      </c>
      <c r="L167" s="18">
        <v>314432.53000000003</v>
      </c>
      <c r="M167" s="18">
        <v>6480.22</v>
      </c>
      <c r="N167" s="18">
        <v>265.52</v>
      </c>
      <c r="O167" s="18">
        <v>321178.27</v>
      </c>
      <c r="P167" s="18">
        <v>285</v>
      </c>
      <c r="Q167" s="18">
        <v>3252.59</v>
      </c>
      <c r="R167" s="18">
        <v>0</v>
      </c>
      <c r="S167" s="18">
        <v>3537.59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9">
        <f t="shared" si="19"/>
        <v>314717.53000000003</v>
      </c>
      <c r="Z167" s="9">
        <f t="shared" si="20"/>
        <v>9732.8100000000013</v>
      </c>
      <c r="AA167" s="9">
        <f t="shared" si="21"/>
        <v>265.52</v>
      </c>
      <c r="AB167" s="9">
        <f t="shared" si="22"/>
        <v>324715.86000000004</v>
      </c>
    </row>
    <row r="168" spans="1:28" s="15" customFormat="1" x14ac:dyDescent="0.25">
      <c r="A168" s="17">
        <v>11</v>
      </c>
      <c r="B168" s="17" t="s">
        <v>420</v>
      </c>
      <c r="C168" s="17" t="s">
        <v>292</v>
      </c>
      <c r="D168" s="17" t="s">
        <v>431</v>
      </c>
      <c r="E168" s="17" t="s">
        <v>432</v>
      </c>
      <c r="F168" s="17" t="s">
        <v>35</v>
      </c>
      <c r="G168" s="17" t="s">
        <v>410</v>
      </c>
      <c r="H168" s="17">
        <v>41561</v>
      </c>
      <c r="I168" s="17">
        <v>40812</v>
      </c>
      <c r="J168" s="17">
        <v>749</v>
      </c>
      <c r="K168" s="17" t="s">
        <v>37</v>
      </c>
      <c r="L168" s="18">
        <v>181967.39</v>
      </c>
      <c r="M168" s="18">
        <v>3596.93</v>
      </c>
      <c r="N168" s="18">
        <v>632.61</v>
      </c>
      <c r="O168" s="18">
        <v>186196.93</v>
      </c>
      <c r="P168" s="18">
        <v>4942.55</v>
      </c>
      <c r="Q168" s="18">
        <v>1865.2</v>
      </c>
      <c r="R168" s="18">
        <v>333.68</v>
      </c>
      <c r="S168" s="18">
        <v>7141.43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9">
        <f t="shared" si="19"/>
        <v>186909.94</v>
      </c>
      <c r="Z168" s="9">
        <f t="shared" si="20"/>
        <v>5462.13</v>
      </c>
      <c r="AA168" s="9">
        <f t="shared" si="21"/>
        <v>966.29</v>
      </c>
      <c r="AB168" s="9">
        <f t="shared" si="22"/>
        <v>193338.36</v>
      </c>
    </row>
    <row r="169" spans="1:28" s="15" customFormat="1" x14ac:dyDescent="0.25">
      <c r="A169" s="17">
        <v>12</v>
      </c>
      <c r="B169" s="17" t="s">
        <v>404</v>
      </c>
      <c r="C169" s="17" t="s">
        <v>292</v>
      </c>
      <c r="D169" s="17" t="s">
        <v>433</v>
      </c>
      <c r="E169" s="17" t="s">
        <v>434</v>
      </c>
      <c r="F169" s="17" t="s">
        <v>35</v>
      </c>
      <c r="G169" s="17" t="s">
        <v>410</v>
      </c>
      <c r="H169" s="17">
        <v>56783</v>
      </c>
      <c r="I169" s="17">
        <v>55235</v>
      </c>
      <c r="J169" s="17">
        <v>4644</v>
      </c>
      <c r="K169" s="17" t="s">
        <v>37</v>
      </c>
      <c r="L169" s="18">
        <v>706626.22</v>
      </c>
      <c r="M169" s="18">
        <v>13912.67</v>
      </c>
      <c r="N169" s="18">
        <v>3243.68</v>
      </c>
      <c r="O169" s="18">
        <v>723782.57</v>
      </c>
      <c r="P169" s="18">
        <v>23462.799999999999</v>
      </c>
      <c r="Q169" s="18">
        <v>7274.57</v>
      </c>
      <c r="R169" s="18">
        <v>2068.9</v>
      </c>
      <c r="S169" s="18">
        <v>32806.269999999997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9">
        <f t="shared" si="19"/>
        <v>730089.02</v>
      </c>
      <c r="Z169" s="9">
        <f t="shared" si="20"/>
        <v>21187.239999999998</v>
      </c>
      <c r="AA169" s="9">
        <f t="shared" si="21"/>
        <v>5312.58</v>
      </c>
      <c r="AB169" s="9">
        <f t="shared" si="22"/>
        <v>756588.84</v>
      </c>
    </row>
    <row r="170" spans="1:28" s="15" customFormat="1" x14ac:dyDescent="0.25">
      <c r="A170" s="17">
        <v>13</v>
      </c>
      <c r="B170" s="17" t="s">
        <v>435</v>
      </c>
      <c r="C170" s="17" t="s">
        <v>292</v>
      </c>
      <c r="D170" s="17" t="s">
        <v>436</v>
      </c>
      <c r="E170" s="17" t="s">
        <v>437</v>
      </c>
      <c r="F170" s="17" t="s">
        <v>35</v>
      </c>
      <c r="G170" s="17" t="s">
        <v>410</v>
      </c>
      <c r="H170" s="17">
        <v>222833</v>
      </c>
      <c r="I170" s="17">
        <v>221368</v>
      </c>
      <c r="J170" s="17">
        <v>1465</v>
      </c>
      <c r="K170" s="17" t="s">
        <v>37</v>
      </c>
      <c r="L170" s="18">
        <v>578204.55000000005</v>
      </c>
      <c r="M170" s="18">
        <v>11729.5</v>
      </c>
      <c r="N170" s="18">
        <v>1344.07</v>
      </c>
      <c r="O170" s="18">
        <v>591278.12</v>
      </c>
      <c r="P170" s="18">
        <v>8819.25</v>
      </c>
      <c r="Q170" s="18">
        <v>5946.53</v>
      </c>
      <c r="R170" s="18">
        <v>652.66</v>
      </c>
      <c r="S170" s="18">
        <v>15418.44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9">
        <f t="shared" si="19"/>
        <v>587023.80000000005</v>
      </c>
      <c r="Z170" s="9">
        <f t="shared" si="20"/>
        <v>17676.03</v>
      </c>
      <c r="AA170" s="9">
        <f t="shared" si="21"/>
        <v>1996.73</v>
      </c>
      <c r="AB170" s="9">
        <f t="shared" si="22"/>
        <v>606696.55999999994</v>
      </c>
    </row>
    <row r="171" spans="1:28" s="15" customFormat="1" x14ac:dyDescent="0.25">
      <c r="A171" s="17">
        <v>14</v>
      </c>
      <c r="B171" s="17" t="s">
        <v>407</v>
      </c>
      <c r="C171" s="17" t="s">
        <v>292</v>
      </c>
      <c r="D171" s="17" t="s">
        <v>438</v>
      </c>
      <c r="E171" s="17" t="s">
        <v>439</v>
      </c>
      <c r="F171" s="17" t="s">
        <v>35</v>
      </c>
      <c r="G171" s="17" t="s">
        <v>440</v>
      </c>
      <c r="H171" s="17">
        <v>44394</v>
      </c>
      <c r="I171" s="17">
        <v>43506</v>
      </c>
      <c r="J171" s="17">
        <v>888</v>
      </c>
      <c r="K171" s="17" t="s">
        <v>37</v>
      </c>
      <c r="L171" s="18">
        <v>168051.88</v>
      </c>
      <c r="M171" s="18">
        <v>4024.11</v>
      </c>
      <c r="N171" s="18">
        <v>991.23</v>
      </c>
      <c r="O171" s="18">
        <v>173067.22</v>
      </c>
      <c r="P171" s="18">
        <v>5226.8500000000004</v>
      </c>
      <c r="Q171" s="18">
        <v>1719.43</v>
      </c>
      <c r="R171" s="18">
        <v>395.6</v>
      </c>
      <c r="S171" s="18">
        <v>7341.88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9">
        <f t="shared" si="19"/>
        <v>173278.73</v>
      </c>
      <c r="Z171" s="9">
        <f t="shared" si="20"/>
        <v>5743.54</v>
      </c>
      <c r="AA171" s="9">
        <f t="shared" si="21"/>
        <v>1386.83</v>
      </c>
      <c r="AB171" s="9">
        <f t="shared" si="22"/>
        <v>180409.1</v>
      </c>
    </row>
    <row r="172" spans="1:28" s="15" customFormat="1" x14ac:dyDescent="0.25">
      <c r="A172" s="17">
        <v>15</v>
      </c>
      <c r="B172" s="17" t="s">
        <v>416</v>
      </c>
      <c r="C172" s="17" t="s">
        <v>292</v>
      </c>
      <c r="D172" s="17" t="s">
        <v>441</v>
      </c>
      <c r="E172" s="17" t="s">
        <v>442</v>
      </c>
      <c r="F172" s="17" t="s">
        <v>35</v>
      </c>
      <c r="G172" s="17" t="s">
        <v>156</v>
      </c>
      <c r="H172" s="17">
        <v>79215</v>
      </c>
      <c r="I172" s="17">
        <v>77020</v>
      </c>
      <c r="J172" s="17">
        <v>2195</v>
      </c>
      <c r="K172" s="17" t="s">
        <v>37</v>
      </c>
      <c r="L172" s="18">
        <v>339720.41</v>
      </c>
      <c r="M172" s="18">
        <v>6826.11</v>
      </c>
      <c r="N172" s="18">
        <v>766.71</v>
      </c>
      <c r="O172" s="18">
        <v>347313.23</v>
      </c>
      <c r="P172" s="18">
        <v>13121.5</v>
      </c>
      <c r="Q172" s="18">
        <v>3476.13</v>
      </c>
      <c r="R172" s="18">
        <v>977.87</v>
      </c>
      <c r="S172" s="18">
        <v>17575.5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9">
        <f t="shared" si="19"/>
        <v>352841.91</v>
      </c>
      <c r="Z172" s="9">
        <f t="shared" si="20"/>
        <v>10302.24</v>
      </c>
      <c r="AA172" s="9">
        <f t="shared" si="21"/>
        <v>1744.58</v>
      </c>
      <c r="AB172" s="9">
        <f t="shared" si="22"/>
        <v>364888.73</v>
      </c>
    </row>
    <row r="173" spans="1:28" s="15" customFormat="1" x14ac:dyDescent="0.25">
      <c r="A173" s="17">
        <v>16</v>
      </c>
      <c r="B173" s="17" t="s">
        <v>425</v>
      </c>
      <c r="C173" s="17" t="s">
        <v>292</v>
      </c>
      <c r="D173" s="17" t="s">
        <v>443</v>
      </c>
      <c r="E173" s="17" t="s">
        <v>444</v>
      </c>
      <c r="F173" s="17" t="s">
        <v>35</v>
      </c>
      <c r="G173" s="17" t="s">
        <v>148</v>
      </c>
      <c r="H173" s="17">
        <v>45868</v>
      </c>
      <c r="I173" s="17">
        <v>45868</v>
      </c>
      <c r="J173" s="17">
        <v>0</v>
      </c>
      <c r="K173" s="17" t="s">
        <v>59</v>
      </c>
      <c r="L173" s="18">
        <v>24173.43</v>
      </c>
      <c r="M173" s="18">
        <v>6299.17</v>
      </c>
      <c r="N173" s="18">
        <v>964.52</v>
      </c>
      <c r="O173" s="18">
        <v>31437.119999999999</v>
      </c>
      <c r="P173" s="18">
        <v>285</v>
      </c>
      <c r="Q173" s="18">
        <v>258.07</v>
      </c>
      <c r="R173" s="18">
        <v>0</v>
      </c>
      <c r="S173" s="18">
        <v>543.07000000000005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9">
        <f t="shared" si="19"/>
        <v>24458.43</v>
      </c>
      <c r="Z173" s="9">
        <f t="shared" si="20"/>
        <v>6557.24</v>
      </c>
      <c r="AA173" s="9">
        <f t="shared" si="21"/>
        <v>964.52</v>
      </c>
      <c r="AB173" s="9">
        <f t="shared" si="22"/>
        <v>31980.19</v>
      </c>
    </row>
    <row r="174" spans="1:28" s="15" customFormat="1" x14ac:dyDescent="0.25">
      <c r="A174" s="17">
        <v>17</v>
      </c>
      <c r="B174" s="17" t="s">
        <v>413</v>
      </c>
      <c r="C174" s="17" t="s">
        <v>292</v>
      </c>
      <c r="D174" s="17" t="s">
        <v>445</v>
      </c>
      <c r="E174" s="17" t="s">
        <v>446</v>
      </c>
      <c r="F174" s="17" t="s">
        <v>35</v>
      </c>
      <c r="G174" s="17" t="s">
        <v>447</v>
      </c>
      <c r="H174" s="17">
        <v>59406</v>
      </c>
      <c r="I174" s="17">
        <v>59406</v>
      </c>
      <c r="J174" s="17">
        <v>0</v>
      </c>
      <c r="K174" s="17" t="s">
        <v>37</v>
      </c>
      <c r="L174" s="18">
        <v>767099.84</v>
      </c>
      <c r="M174" s="18">
        <v>16050.58</v>
      </c>
      <c r="N174" s="18">
        <v>127.42</v>
      </c>
      <c r="O174" s="18">
        <v>783277.84</v>
      </c>
      <c r="P174" s="18">
        <v>712.5</v>
      </c>
      <c r="Q174" s="18">
        <v>7925.11</v>
      </c>
      <c r="R174" s="18">
        <v>0</v>
      </c>
      <c r="S174" s="18">
        <v>8637.61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9">
        <f t="shared" si="19"/>
        <v>767812.34</v>
      </c>
      <c r="Z174" s="9">
        <f t="shared" si="20"/>
        <v>23975.69</v>
      </c>
      <c r="AA174" s="9">
        <f t="shared" si="21"/>
        <v>127.42</v>
      </c>
      <c r="AB174" s="9">
        <f t="shared" si="22"/>
        <v>791915.45</v>
      </c>
    </row>
    <row r="175" spans="1:28" s="15" customFormat="1" x14ac:dyDescent="0.25">
      <c r="A175" s="17">
        <v>18</v>
      </c>
      <c r="B175" s="17" t="s">
        <v>435</v>
      </c>
      <c r="C175" s="17" t="s">
        <v>292</v>
      </c>
      <c r="D175" s="17" t="s">
        <v>448</v>
      </c>
      <c r="E175" s="17" t="s">
        <v>449</v>
      </c>
      <c r="F175" s="17" t="s">
        <v>35</v>
      </c>
      <c r="G175" s="17" t="s">
        <v>181</v>
      </c>
      <c r="H175" s="17">
        <v>13794</v>
      </c>
      <c r="I175" s="17">
        <v>11298</v>
      </c>
      <c r="J175" s="17">
        <v>2496</v>
      </c>
      <c r="K175" s="17" t="s">
        <v>37</v>
      </c>
      <c r="L175" s="18">
        <v>717700.5</v>
      </c>
      <c r="M175" s="18">
        <v>14324.88</v>
      </c>
      <c r="N175" s="18">
        <v>3019.6</v>
      </c>
      <c r="O175" s="18">
        <v>735044.98</v>
      </c>
      <c r="P175" s="18">
        <v>13518.95</v>
      </c>
      <c r="Q175" s="18">
        <v>7370.04</v>
      </c>
      <c r="R175" s="18">
        <v>1111.97</v>
      </c>
      <c r="S175" s="18">
        <v>22000.959999999999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9">
        <f t="shared" si="19"/>
        <v>731219.45</v>
      </c>
      <c r="Z175" s="9">
        <f t="shared" si="20"/>
        <v>21694.92</v>
      </c>
      <c r="AA175" s="9">
        <f t="shared" si="21"/>
        <v>4131.57</v>
      </c>
      <c r="AB175" s="9">
        <f t="shared" si="22"/>
        <v>757045.94</v>
      </c>
    </row>
    <row r="176" spans="1:28" s="15" customFormat="1" x14ac:dyDescent="0.25">
      <c r="A176" s="17">
        <v>19</v>
      </c>
      <c r="B176" s="17" t="s">
        <v>407</v>
      </c>
      <c r="C176" s="17" t="s">
        <v>292</v>
      </c>
      <c r="D176" s="17" t="s">
        <v>450</v>
      </c>
      <c r="E176" s="17" t="s">
        <v>451</v>
      </c>
      <c r="F176" s="17" t="s">
        <v>35</v>
      </c>
      <c r="G176" s="17" t="s">
        <v>452</v>
      </c>
      <c r="H176" s="17">
        <v>23987</v>
      </c>
      <c r="I176" s="17">
        <v>23982</v>
      </c>
      <c r="J176" s="17">
        <v>5</v>
      </c>
      <c r="K176" s="17" t="s">
        <v>37</v>
      </c>
      <c r="L176" s="18">
        <v>75885.490000000005</v>
      </c>
      <c r="M176" s="18">
        <v>16964.349999999999</v>
      </c>
      <c r="N176" s="18">
        <v>2250.9499999999998</v>
      </c>
      <c r="O176" s="18">
        <v>95100.79</v>
      </c>
      <c r="P176" s="18">
        <v>761</v>
      </c>
      <c r="Q176" s="18">
        <v>798.75</v>
      </c>
      <c r="R176" s="18">
        <v>2.23</v>
      </c>
      <c r="S176" s="18">
        <v>1561.98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9">
        <f t="shared" si="19"/>
        <v>76646.490000000005</v>
      </c>
      <c r="Z176" s="9">
        <f t="shared" si="20"/>
        <v>17763.099999999999</v>
      </c>
      <c r="AA176" s="9">
        <f t="shared" si="21"/>
        <v>2253.1799999999998</v>
      </c>
      <c r="AB176" s="9">
        <f t="shared" si="22"/>
        <v>96662.76999999999</v>
      </c>
    </row>
    <row r="177" spans="1:28" s="15" customFormat="1" x14ac:dyDescent="0.25">
      <c r="A177" s="17">
        <v>20</v>
      </c>
      <c r="B177" s="17" t="s">
        <v>428</v>
      </c>
      <c r="C177" s="17" t="s">
        <v>292</v>
      </c>
      <c r="D177" s="17" t="s">
        <v>453</v>
      </c>
      <c r="E177" s="17" t="s">
        <v>454</v>
      </c>
      <c r="F177" s="17" t="s">
        <v>35</v>
      </c>
      <c r="G177" s="17" t="s">
        <v>218</v>
      </c>
      <c r="H177" s="17">
        <v>2548</v>
      </c>
      <c r="I177" s="17">
        <v>2409</v>
      </c>
      <c r="J177" s="17">
        <v>417</v>
      </c>
      <c r="K177" s="17" t="s">
        <v>37</v>
      </c>
      <c r="L177" s="18">
        <v>173706.08</v>
      </c>
      <c r="M177" s="18">
        <v>3487.86</v>
      </c>
      <c r="N177" s="18">
        <v>426.35</v>
      </c>
      <c r="O177" s="18">
        <v>177620.29</v>
      </c>
      <c r="P177" s="18">
        <v>2562.9</v>
      </c>
      <c r="Q177" s="18">
        <v>1783.74</v>
      </c>
      <c r="R177" s="18">
        <v>185.77</v>
      </c>
      <c r="S177" s="18">
        <v>4532.41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9">
        <f t="shared" si="19"/>
        <v>176268.97999999998</v>
      </c>
      <c r="Z177" s="9">
        <f t="shared" si="20"/>
        <v>5271.6</v>
      </c>
      <c r="AA177" s="9">
        <f t="shared" si="21"/>
        <v>612.12</v>
      </c>
      <c r="AB177" s="9">
        <f t="shared" si="22"/>
        <v>182152.7</v>
      </c>
    </row>
    <row r="178" spans="1:28" s="15" customFormat="1" x14ac:dyDescent="0.25">
      <c r="A178" s="17">
        <v>21</v>
      </c>
      <c r="B178" s="17" t="s">
        <v>416</v>
      </c>
      <c r="C178" s="17" t="s">
        <v>292</v>
      </c>
      <c r="D178" s="17" t="s">
        <v>455</v>
      </c>
      <c r="E178" s="17" t="s">
        <v>456</v>
      </c>
      <c r="F178" s="17" t="s">
        <v>35</v>
      </c>
      <c r="G178" s="17" t="s">
        <v>221</v>
      </c>
      <c r="H178" s="17">
        <v>19</v>
      </c>
      <c r="I178" s="17">
        <v>19</v>
      </c>
      <c r="J178" s="17">
        <v>0</v>
      </c>
      <c r="K178" s="17" t="s">
        <v>59</v>
      </c>
      <c r="L178" s="18">
        <v>15888.2</v>
      </c>
      <c r="M178" s="18">
        <v>2753.34</v>
      </c>
      <c r="N178" s="18">
        <v>1.24</v>
      </c>
      <c r="O178" s="18">
        <v>18642.78</v>
      </c>
      <c r="P178" s="18">
        <v>498.75</v>
      </c>
      <c r="Q178" s="18">
        <v>161.62</v>
      </c>
      <c r="R178" s="18">
        <v>0</v>
      </c>
      <c r="S178" s="18">
        <v>660.37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9">
        <f t="shared" si="19"/>
        <v>16386.95</v>
      </c>
      <c r="Z178" s="9">
        <f t="shared" si="20"/>
        <v>2914.96</v>
      </c>
      <c r="AA178" s="9">
        <f t="shared" si="21"/>
        <v>1.24</v>
      </c>
      <c r="AB178" s="9">
        <f t="shared" si="22"/>
        <v>19303.149999999998</v>
      </c>
    </row>
    <row r="179" spans="1:28" s="15" customFormat="1" x14ac:dyDescent="0.25">
      <c r="A179" s="17">
        <v>22</v>
      </c>
      <c r="B179" s="17" t="s">
        <v>407</v>
      </c>
      <c r="C179" s="17" t="s">
        <v>292</v>
      </c>
      <c r="D179" s="17" t="s">
        <v>457</v>
      </c>
      <c r="E179" s="17" t="s">
        <v>458</v>
      </c>
      <c r="F179" s="17" t="s">
        <v>35</v>
      </c>
      <c r="G179" s="17" t="s">
        <v>224</v>
      </c>
      <c r="H179" s="17">
        <v>6102</v>
      </c>
      <c r="I179" s="17">
        <v>6102</v>
      </c>
      <c r="J179" s="17">
        <v>0</v>
      </c>
      <c r="K179" s="17" t="s">
        <v>59</v>
      </c>
      <c r="L179" s="18">
        <v>15301.8</v>
      </c>
      <c r="M179" s="18">
        <v>2880.47</v>
      </c>
      <c r="N179" s="18">
        <v>0</v>
      </c>
      <c r="O179" s="18">
        <v>18182.27</v>
      </c>
      <c r="P179" s="18">
        <v>498.75</v>
      </c>
      <c r="Q179" s="18">
        <v>155.55000000000001</v>
      </c>
      <c r="R179" s="18">
        <v>0</v>
      </c>
      <c r="S179" s="18">
        <v>654.29999999999995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9">
        <f t="shared" si="19"/>
        <v>15800.55</v>
      </c>
      <c r="Z179" s="9">
        <f t="shared" si="20"/>
        <v>3036.02</v>
      </c>
      <c r="AA179" s="9">
        <f t="shared" si="21"/>
        <v>0</v>
      </c>
      <c r="AB179" s="9">
        <f t="shared" si="22"/>
        <v>18836.57</v>
      </c>
    </row>
    <row r="180" spans="1:28" s="15" customFormat="1" x14ac:dyDescent="0.25">
      <c r="A180" s="17">
        <v>23</v>
      </c>
      <c r="B180" s="17" t="s">
        <v>404</v>
      </c>
      <c r="C180" s="17" t="s">
        <v>292</v>
      </c>
      <c r="D180" s="17" t="s">
        <v>459</v>
      </c>
      <c r="E180" s="17" t="s">
        <v>460</v>
      </c>
      <c r="F180" s="17" t="s">
        <v>35</v>
      </c>
      <c r="G180" s="17" t="s">
        <v>218</v>
      </c>
      <c r="H180" s="17">
        <v>12461</v>
      </c>
      <c r="I180" s="17">
        <v>12359</v>
      </c>
      <c r="J180" s="17">
        <v>102</v>
      </c>
      <c r="K180" s="17" t="s">
        <v>37</v>
      </c>
      <c r="L180" s="18">
        <v>73632.53</v>
      </c>
      <c r="M180" s="18">
        <v>15682.82</v>
      </c>
      <c r="N180" s="18">
        <v>2845.3</v>
      </c>
      <c r="O180" s="18">
        <v>92160.65</v>
      </c>
      <c r="P180" s="18">
        <v>1003.65</v>
      </c>
      <c r="Q180" s="18">
        <v>788.12</v>
      </c>
      <c r="R180" s="18">
        <v>45.44</v>
      </c>
      <c r="S180" s="18">
        <v>1837.21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9">
        <f t="shared" si="19"/>
        <v>74636.179999999993</v>
      </c>
      <c r="Z180" s="9">
        <f t="shared" si="20"/>
        <v>16470.939999999999</v>
      </c>
      <c r="AA180" s="9">
        <f t="shared" si="21"/>
        <v>2890.7400000000002</v>
      </c>
      <c r="AB180" s="9">
        <f t="shared" si="22"/>
        <v>93997.86</v>
      </c>
    </row>
    <row r="181" spans="1:28" s="15" customFormat="1" x14ac:dyDescent="0.25">
      <c r="A181" s="17">
        <v>24</v>
      </c>
      <c r="B181" s="17" t="s">
        <v>435</v>
      </c>
      <c r="C181" s="17" t="s">
        <v>292</v>
      </c>
      <c r="D181" s="17" t="s">
        <v>461</v>
      </c>
      <c r="E181" s="17" t="s">
        <v>462</v>
      </c>
      <c r="F181" s="17" t="s">
        <v>35</v>
      </c>
      <c r="G181" s="17" t="s">
        <v>218</v>
      </c>
      <c r="H181" s="17">
        <v>1800</v>
      </c>
      <c r="I181" s="17">
        <v>1800</v>
      </c>
      <c r="J181" s="17">
        <v>0</v>
      </c>
      <c r="K181" s="17" t="s">
        <v>59</v>
      </c>
      <c r="L181" s="18">
        <v>33063.39</v>
      </c>
      <c r="M181" s="18">
        <v>6825.77</v>
      </c>
      <c r="N181" s="18">
        <v>371.04</v>
      </c>
      <c r="O181" s="18">
        <v>40260.199999999997</v>
      </c>
      <c r="P181" s="18">
        <v>498.75</v>
      </c>
      <c r="Q181" s="18">
        <v>345.02</v>
      </c>
      <c r="R181" s="18">
        <v>0</v>
      </c>
      <c r="S181" s="18">
        <v>843.77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9">
        <f t="shared" si="19"/>
        <v>33562.14</v>
      </c>
      <c r="Z181" s="9">
        <f t="shared" si="20"/>
        <v>7170.7900000000009</v>
      </c>
      <c r="AA181" s="9">
        <f t="shared" si="21"/>
        <v>371.04</v>
      </c>
      <c r="AB181" s="9">
        <f t="shared" si="22"/>
        <v>41103.969999999994</v>
      </c>
    </row>
    <row r="182" spans="1:28" s="15" customFormat="1" x14ac:dyDescent="0.25">
      <c r="A182" s="17">
        <v>25</v>
      </c>
      <c r="B182" s="17" t="s">
        <v>420</v>
      </c>
      <c r="C182" s="17" t="s">
        <v>292</v>
      </c>
      <c r="D182" s="17" t="s">
        <v>463</v>
      </c>
      <c r="E182" s="17" t="s">
        <v>464</v>
      </c>
      <c r="F182" s="17" t="s">
        <v>35</v>
      </c>
      <c r="G182" s="17" t="s">
        <v>114</v>
      </c>
      <c r="H182" s="17">
        <v>725</v>
      </c>
      <c r="I182" s="17">
        <v>725</v>
      </c>
      <c r="J182" s="17">
        <v>0</v>
      </c>
      <c r="K182" s="17" t="s">
        <v>59</v>
      </c>
      <c r="L182" s="18">
        <v>19966.3</v>
      </c>
      <c r="M182" s="18">
        <v>3765.4</v>
      </c>
      <c r="N182" s="18">
        <v>141.76</v>
      </c>
      <c r="O182" s="18">
        <v>23873.46</v>
      </c>
      <c r="P182" s="18">
        <v>570</v>
      </c>
      <c r="Q182" s="18">
        <v>204.84</v>
      </c>
      <c r="R182" s="18">
        <v>0</v>
      </c>
      <c r="S182" s="18">
        <v>774.84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9">
        <f t="shared" si="19"/>
        <v>20536.3</v>
      </c>
      <c r="Z182" s="9">
        <f t="shared" si="20"/>
        <v>3970.2400000000002</v>
      </c>
      <c r="AA182" s="9">
        <f t="shared" si="21"/>
        <v>141.76</v>
      </c>
      <c r="AB182" s="9">
        <f t="shared" si="22"/>
        <v>24648.3</v>
      </c>
    </row>
    <row r="183" spans="1:28" s="15" customFormat="1" x14ac:dyDescent="0.25">
      <c r="A183" s="17">
        <v>26</v>
      </c>
      <c r="B183" s="17" t="s">
        <v>468</v>
      </c>
      <c r="C183" s="17" t="s">
        <v>292</v>
      </c>
      <c r="D183" s="17" t="s">
        <v>469</v>
      </c>
      <c r="E183" s="17" t="s">
        <v>470</v>
      </c>
      <c r="F183" s="17" t="s">
        <v>35</v>
      </c>
      <c r="G183" s="17" t="s">
        <v>471</v>
      </c>
      <c r="H183" s="17">
        <v>2182</v>
      </c>
      <c r="I183" s="17">
        <v>2096</v>
      </c>
      <c r="J183" s="17">
        <v>86</v>
      </c>
      <c r="K183" s="17" t="s">
        <v>37</v>
      </c>
      <c r="L183" s="18">
        <v>18680.310000000001</v>
      </c>
      <c r="M183" s="18">
        <v>2786.72</v>
      </c>
      <c r="N183" s="18">
        <v>893.47</v>
      </c>
      <c r="O183" s="18">
        <v>22360.5</v>
      </c>
      <c r="P183" s="18">
        <v>686.95</v>
      </c>
      <c r="Q183" s="18">
        <v>197.64</v>
      </c>
      <c r="R183" s="18">
        <v>38.31</v>
      </c>
      <c r="S183" s="18">
        <v>922.9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9">
        <f t="shared" si="19"/>
        <v>19367.260000000002</v>
      </c>
      <c r="Z183" s="9">
        <f t="shared" si="20"/>
        <v>2984.3599999999997</v>
      </c>
      <c r="AA183" s="9">
        <f t="shared" si="21"/>
        <v>931.78</v>
      </c>
      <c r="AB183" s="9">
        <f t="shared" si="22"/>
        <v>23283.4</v>
      </c>
    </row>
    <row r="184" spans="1:28" s="15" customFormat="1" x14ac:dyDescent="0.25">
      <c r="A184" s="17">
        <v>27</v>
      </c>
      <c r="B184" s="17" t="s">
        <v>1591</v>
      </c>
      <c r="C184" s="17" t="s">
        <v>292</v>
      </c>
      <c r="D184" s="17" t="s">
        <v>1592</v>
      </c>
      <c r="E184" s="17" t="s">
        <v>1593</v>
      </c>
      <c r="F184" s="17" t="s">
        <v>35</v>
      </c>
      <c r="G184" s="17" t="s">
        <v>1594</v>
      </c>
      <c r="H184" s="17">
        <v>475</v>
      </c>
      <c r="I184" s="17">
        <v>475</v>
      </c>
      <c r="J184" s="17">
        <v>0</v>
      </c>
      <c r="K184" s="17" t="s">
        <v>59</v>
      </c>
      <c r="L184" s="18">
        <v>12203.45</v>
      </c>
      <c r="M184" s="18">
        <v>2049.61</v>
      </c>
      <c r="N184" s="18">
        <v>196.66</v>
      </c>
      <c r="O184" s="18">
        <v>14449.72</v>
      </c>
      <c r="P184" s="18">
        <v>380</v>
      </c>
      <c r="Q184" s="18">
        <v>126.17</v>
      </c>
      <c r="R184" s="18">
        <v>0</v>
      </c>
      <c r="S184" s="18">
        <v>506.17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9">
        <f t="shared" si="19"/>
        <v>12583.45</v>
      </c>
      <c r="Z184" s="9">
        <f t="shared" si="20"/>
        <v>2175.7800000000002</v>
      </c>
      <c r="AA184" s="9">
        <f t="shared" si="21"/>
        <v>196.66</v>
      </c>
      <c r="AB184" s="9">
        <f t="shared" si="22"/>
        <v>14955.89</v>
      </c>
    </row>
    <row r="185" spans="1:28" s="15" customFormat="1" x14ac:dyDescent="0.25">
      <c r="A185" s="17">
        <v>28</v>
      </c>
      <c r="B185" s="17" t="s">
        <v>472</v>
      </c>
      <c r="C185" s="17" t="s">
        <v>292</v>
      </c>
      <c r="D185" s="17" t="s">
        <v>473</v>
      </c>
      <c r="E185" s="17" t="s">
        <v>474</v>
      </c>
      <c r="F185" s="17" t="s">
        <v>35</v>
      </c>
      <c r="G185" s="17" t="s">
        <v>475</v>
      </c>
      <c r="H185" s="17">
        <v>188</v>
      </c>
      <c r="I185" s="17">
        <v>188</v>
      </c>
      <c r="J185" s="17">
        <v>0</v>
      </c>
      <c r="K185" s="17" t="s">
        <v>59</v>
      </c>
      <c r="L185" s="18">
        <v>10011.57</v>
      </c>
      <c r="M185" s="18">
        <v>1331.33</v>
      </c>
      <c r="N185" s="18">
        <v>79.27</v>
      </c>
      <c r="O185" s="18">
        <v>11422.17</v>
      </c>
      <c r="P185" s="18">
        <v>380</v>
      </c>
      <c r="Q185" s="18">
        <v>102.31</v>
      </c>
      <c r="R185" s="18">
        <v>0</v>
      </c>
      <c r="S185" s="18">
        <v>482.31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9">
        <f t="shared" si="19"/>
        <v>10391.57</v>
      </c>
      <c r="Z185" s="9">
        <f t="shared" si="20"/>
        <v>1433.6399999999999</v>
      </c>
      <c r="AA185" s="9">
        <f t="shared" si="21"/>
        <v>79.27</v>
      </c>
      <c r="AB185" s="9">
        <f t="shared" si="22"/>
        <v>11904.48</v>
      </c>
    </row>
    <row r="186" spans="1:28" s="15" customFormat="1" x14ac:dyDescent="0.25">
      <c r="A186" s="17">
        <v>29</v>
      </c>
      <c r="B186" s="17" t="s">
        <v>476</v>
      </c>
      <c r="C186" s="17" t="s">
        <v>292</v>
      </c>
      <c r="D186" s="17" t="s">
        <v>477</v>
      </c>
      <c r="E186" s="17" t="s">
        <v>478</v>
      </c>
      <c r="F186" s="17" t="s">
        <v>35</v>
      </c>
      <c r="G186" s="17" t="s">
        <v>479</v>
      </c>
      <c r="H186" s="17">
        <v>1176</v>
      </c>
      <c r="I186" s="17">
        <v>1113</v>
      </c>
      <c r="J186" s="17">
        <v>63</v>
      </c>
      <c r="K186" s="17" t="s">
        <v>37</v>
      </c>
      <c r="L186" s="18">
        <v>10883.02</v>
      </c>
      <c r="M186" s="18">
        <v>861.38</v>
      </c>
      <c r="N186" s="18">
        <v>482.44</v>
      </c>
      <c r="O186" s="18">
        <v>12226.84</v>
      </c>
      <c r="P186" s="18">
        <v>691.85</v>
      </c>
      <c r="Q186" s="18">
        <v>113.97</v>
      </c>
      <c r="R186" s="18">
        <v>28.07</v>
      </c>
      <c r="S186" s="18">
        <v>833.89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9">
        <f t="shared" si="19"/>
        <v>11574.87</v>
      </c>
      <c r="Z186" s="9">
        <f t="shared" si="20"/>
        <v>975.35</v>
      </c>
      <c r="AA186" s="9">
        <f t="shared" si="21"/>
        <v>510.51</v>
      </c>
      <c r="AB186" s="9">
        <f t="shared" si="22"/>
        <v>13060.73</v>
      </c>
    </row>
    <row r="187" spans="1:28" s="15" customFormat="1" x14ac:dyDescent="0.25">
      <c r="A187" s="17">
        <v>30</v>
      </c>
      <c r="B187" s="17" t="s">
        <v>476</v>
      </c>
      <c r="C187" s="17" t="s">
        <v>292</v>
      </c>
      <c r="D187" s="17" t="s">
        <v>480</v>
      </c>
      <c r="E187" s="17" t="s">
        <v>481</v>
      </c>
      <c r="F187" s="17" t="s">
        <v>35</v>
      </c>
      <c r="G187" s="17" t="s">
        <v>482</v>
      </c>
      <c r="H187" s="17">
        <v>4919</v>
      </c>
      <c r="I187" s="17">
        <v>4639</v>
      </c>
      <c r="J187" s="17">
        <v>280</v>
      </c>
      <c r="K187" s="17" t="s">
        <v>37</v>
      </c>
      <c r="L187" s="18">
        <v>29570.13</v>
      </c>
      <c r="M187" s="18">
        <v>1731.82</v>
      </c>
      <c r="N187" s="18">
        <v>2047.3</v>
      </c>
      <c r="O187" s="18">
        <v>33349.25</v>
      </c>
      <c r="P187" s="18">
        <v>2264.75</v>
      </c>
      <c r="Q187" s="18">
        <v>316.75</v>
      </c>
      <c r="R187" s="18">
        <v>124.74</v>
      </c>
      <c r="S187" s="18">
        <v>2706.24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9">
        <f t="shared" si="19"/>
        <v>31834.880000000001</v>
      </c>
      <c r="Z187" s="9">
        <f t="shared" si="20"/>
        <v>2048.5699999999997</v>
      </c>
      <c r="AA187" s="9">
        <f t="shared" si="21"/>
        <v>2172.04</v>
      </c>
      <c r="AB187" s="9">
        <f t="shared" si="22"/>
        <v>36055.49</v>
      </c>
    </row>
    <row r="188" spans="1:28" s="15" customFormat="1" x14ac:dyDescent="0.25">
      <c r="A188" s="17">
        <v>31</v>
      </c>
      <c r="B188" s="17" t="s">
        <v>483</v>
      </c>
      <c r="C188" s="17" t="s">
        <v>292</v>
      </c>
      <c r="D188" s="17" t="s">
        <v>484</v>
      </c>
      <c r="E188" s="17" t="s">
        <v>485</v>
      </c>
      <c r="F188" s="17" t="s">
        <v>35</v>
      </c>
      <c r="G188" s="17" t="s">
        <v>288</v>
      </c>
      <c r="H188" s="17">
        <v>1300</v>
      </c>
      <c r="I188" s="17">
        <v>1300</v>
      </c>
      <c r="J188" s="17">
        <v>0</v>
      </c>
      <c r="K188" s="17" t="s">
        <v>59</v>
      </c>
      <c r="L188" s="18">
        <v>6276.15</v>
      </c>
      <c r="M188" s="18">
        <v>142.97</v>
      </c>
      <c r="N188" s="18">
        <v>0</v>
      </c>
      <c r="O188" s="18">
        <v>6419.12</v>
      </c>
      <c r="P188" s="18">
        <v>498.75</v>
      </c>
      <c r="Q188" s="18">
        <v>95.7</v>
      </c>
      <c r="R188" s="18">
        <v>0</v>
      </c>
      <c r="S188" s="18">
        <v>594.45000000000005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9">
        <f t="shared" si="19"/>
        <v>6774.9</v>
      </c>
      <c r="Z188" s="9">
        <f t="shared" si="20"/>
        <v>238.67000000000002</v>
      </c>
      <c r="AA188" s="9">
        <f t="shared" si="21"/>
        <v>0</v>
      </c>
      <c r="AB188" s="9">
        <f t="shared" si="22"/>
        <v>7013.57</v>
      </c>
    </row>
    <row r="189" spans="1:28" s="22" customForma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>
        <f>SUM(J158:J188)</f>
        <v>31860</v>
      </c>
      <c r="K189" s="19"/>
      <c r="L189" s="20">
        <f t="shared" ref="L189:AB189" si="23">SUM(L158:L188)</f>
        <v>8437889.4299999997</v>
      </c>
      <c r="M189" s="20">
        <f t="shared" si="23"/>
        <v>246287.74999999994</v>
      </c>
      <c r="N189" s="20">
        <f t="shared" si="23"/>
        <v>36535.160000000003</v>
      </c>
      <c r="O189" s="20">
        <f t="shared" si="23"/>
        <v>8720712.339999998</v>
      </c>
      <c r="P189" s="20">
        <f t="shared" si="23"/>
        <v>180507.00000000003</v>
      </c>
      <c r="Q189" s="20">
        <f t="shared" si="23"/>
        <v>88423.34</v>
      </c>
      <c r="R189" s="20">
        <f t="shared" si="23"/>
        <v>14193.63</v>
      </c>
      <c r="S189" s="20">
        <f t="shared" si="23"/>
        <v>283123.97000000003</v>
      </c>
      <c r="T189" s="20">
        <f t="shared" si="23"/>
        <v>0</v>
      </c>
      <c r="U189" s="20">
        <f t="shared" si="23"/>
        <v>0</v>
      </c>
      <c r="V189" s="20">
        <f t="shared" si="23"/>
        <v>0</v>
      </c>
      <c r="W189" s="20">
        <f t="shared" si="23"/>
        <v>0</v>
      </c>
      <c r="X189" s="20">
        <f t="shared" si="23"/>
        <v>0</v>
      </c>
      <c r="Y189" s="20">
        <f t="shared" si="23"/>
        <v>8618396.4300000034</v>
      </c>
      <c r="Z189" s="20">
        <f t="shared" si="23"/>
        <v>334711.08999999991</v>
      </c>
      <c r="AA189" s="20">
        <f t="shared" si="23"/>
        <v>50728.79</v>
      </c>
      <c r="AB189" s="20">
        <f t="shared" si="23"/>
        <v>9003836.3100000024</v>
      </c>
    </row>
    <row r="190" spans="1:28" s="15" customFormat="1" x14ac:dyDescent="0.25">
      <c r="A190" s="17">
        <v>1</v>
      </c>
      <c r="B190" s="17" t="s">
        <v>416</v>
      </c>
      <c r="C190" s="17" t="s">
        <v>292</v>
      </c>
      <c r="D190" s="17" t="s">
        <v>486</v>
      </c>
      <c r="E190" s="17" t="s">
        <v>487</v>
      </c>
      <c r="F190" s="17" t="s">
        <v>75</v>
      </c>
      <c r="G190" s="17" t="s">
        <v>76</v>
      </c>
      <c r="H190" s="17">
        <v>14978</v>
      </c>
      <c r="I190" s="17">
        <v>14821</v>
      </c>
      <c r="J190" s="17">
        <v>157</v>
      </c>
      <c r="K190" s="17" t="s">
        <v>37</v>
      </c>
      <c r="L190" s="18">
        <v>42132.47</v>
      </c>
      <c r="M190" s="18">
        <v>7877.14</v>
      </c>
      <c r="N190" s="18">
        <v>3312.44</v>
      </c>
      <c r="O190" s="18">
        <v>53322.05</v>
      </c>
      <c r="P190" s="18">
        <v>1201.2</v>
      </c>
      <c r="Q190" s="18">
        <v>464.73</v>
      </c>
      <c r="R190" s="18">
        <v>93.26</v>
      </c>
      <c r="S190" s="18">
        <v>1759.19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9">
        <f t="shared" ref="Y190:Y220" si="24">L190+P190-U190</f>
        <v>43333.67</v>
      </c>
      <c r="Z190" s="9">
        <f t="shared" ref="Z190:Z220" si="25">M190+Q190-V190</f>
        <v>8341.8700000000008</v>
      </c>
      <c r="AA190" s="9">
        <f t="shared" ref="AA190:AA220" si="26">N190+R190-W190</f>
        <v>3405.7000000000003</v>
      </c>
      <c r="AB190" s="9">
        <f t="shared" ref="AB190:AB220" si="27">O190+S190-X190</f>
        <v>55081.240000000005</v>
      </c>
    </row>
    <row r="191" spans="1:28" s="15" customFormat="1" x14ac:dyDescent="0.25">
      <c r="A191" s="17">
        <v>2</v>
      </c>
      <c r="B191" s="17" t="s">
        <v>425</v>
      </c>
      <c r="C191" s="17" t="s">
        <v>292</v>
      </c>
      <c r="D191" s="17" t="s">
        <v>488</v>
      </c>
      <c r="E191" s="17" t="s">
        <v>489</v>
      </c>
      <c r="F191" s="17" t="s">
        <v>75</v>
      </c>
      <c r="G191" s="17" t="s">
        <v>76</v>
      </c>
      <c r="H191" s="17">
        <v>56930</v>
      </c>
      <c r="I191" s="17">
        <v>55934</v>
      </c>
      <c r="J191" s="17">
        <v>996</v>
      </c>
      <c r="K191" s="17" t="s">
        <v>37</v>
      </c>
      <c r="L191" s="18">
        <v>254797.16</v>
      </c>
      <c r="M191" s="18">
        <v>4978.03</v>
      </c>
      <c r="N191" s="18">
        <v>1209.97</v>
      </c>
      <c r="O191" s="18">
        <v>260985.16</v>
      </c>
      <c r="P191" s="18">
        <v>6958.6</v>
      </c>
      <c r="Q191" s="18">
        <v>2605.4499999999998</v>
      </c>
      <c r="R191" s="18">
        <v>591.62</v>
      </c>
      <c r="S191" s="18">
        <v>10155.67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9">
        <f t="shared" si="24"/>
        <v>261755.76</v>
      </c>
      <c r="Z191" s="9">
        <f t="shared" si="25"/>
        <v>7583.48</v>
      </c>
      <c r="AA191" s="9">
        <f t="shared" si="26"/>
        <v>1801.5900000000001</v>
      </c>
      <c r="AB191" s="9">
        <f t="shared" si="27"/>
        <v>271140.83</v>
      </c>
    </row>
    <row r="192" spans="1:28" s="15" customFormat="1" x14ac:dyDescent="0.25">
      <c r="A192" s="17">
        <v>3</v>
      </c>
      <c r="B192" s="17" t="s">
        <v>416</v>
      </c>
      <c r="C192" s="17" t="s">
        <v>292</v>
      </c>
      <c r="D192" s="17" t="s">
        <v>490</v>
      </c>
      <c r="E192" s="17" t="s">
        <v>491</v>
      </c>
      <c r="F192" s="17" t="s">
        <v>75</v>
      </c>
      <c r="G192" s="17" t="s">
        <v>76</v>
      </c>
      <c r="H192" s="17">
        <v>1424</v>
      </c>
      <c r="I192" s="17">
        <v>1331</v>
      </c>
      <c r="J192" s="17">
        <v>93</v>
      </c>
      <c r="K192" s="17" t="s">
        <v>37</v>
      </c>
      <c r="L192" s="18">
        <v>56692.11</v>
      </c>
      <c r="M192" s="18">
        <v>13370.62</v>
      </c>
      <c r="N192" s="18">
        <v>4611.2</v>
      </c>
      <c r="O192" s="18">
        <v>74673.929999999993</v>
      </c>
      <c r="P192" s="18">
        <v>778.8</v>
      </c>
      <c r="Q192" s="18">
        <v>629.52</v>
      </c>
      <c r="R192" s="18">
        <v>55.24</v>
      </c>
      <c r="S192" s="18">
        <v>1463.56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9">
        <f t="shared" si="24"/>
        <v>57470.91</v>
      </c>
      <c r="Z192" s="9">
        <f t="shared" si="25"/>
        <v>14000.140000000001</v>
      </c>
      <c r="AA192" s="9">
        <f t="shared" si="26"/>
        <v>4666.4399999999996</v>
      </c>
      <c r="AB192" s="9">
        <f t="shared" si="27"/>
        <v>76137.489999999991</v>
      </c>
    </row>
    <row r="193" spans="1:28" s="15" customFormat="1" x14ac:dyDescent="0.25">
      <c r="A193" s="17">
        <v>4</v>
      </c>
      <c r="B193" s="17" t="s">
        <v>413</v>
      </c>
      <c r="C193" s="17" t="s">
        <v>292</v>
      </c>
      <c r="D193" s="17" t="s">
        <v>492</v>
      </c>
      <c r="E193" s="17" t="s">
        <v>493</v>
      </c>
      <c r="F193" s="17" t="s">
        <v>75</v>
      </c>
      <c r="G193" s="17" t="s">
        <v>76</v>
      </c>
      <c r="H193" s="17">
        <v>16654</v>
      </c>
      <c r="I193" s="17">
        <v>16392</v>
      </c>
      <c r="J193" s="17">
        <v>262</v>
      </c>
      <c r="K193" s="17" t="s">
        <v>37</v>
      </c>
      <c r="L193" s="18">
        <v>52011.47</v>
      </c>
      <c r="M193" s="18">
        <v>11009.14</v>
      </c>
      <c r="N193" s="18">
        <v>4066.8</v>
      </c>
      <c r="O193" s="18">
        <v>67087.41</v>
      </c>
      <c r="P193" s="18">
        <v>1949.2</v>
      </c>
      <c r="Q193" s="18">
        <v>568.4</v>
      </c>
      <c r="R193" s="18">
        <v>155.63</v>
      </c>
      <c r="S193" s="18">
        <v>2673.23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9">
        <f t="shared" si="24"/>
        <v>53960.67</v>
      </c>
      <c r="Z193" s="9">
        <f t="shared" si="25"/>
        <v>11577.539999999999</v>
      </c>
      <c r="AA193" s="9">
        <f t="shared" si="26"/>
        <v>4222.43</v>
      </c>
      <c r="AB193" s="9">
        <f t="shared" si="27"/>
        <v>69760.639999999999</v>
      </c>
    </row>
    <row r="194" spans="1:28" s="15" customFormat="1" x14ac:dyDescent="0.25">
      <c r="A194" s="17">
        <v>5</v>
      </c>
      <c r="B194" s="17" t="s">
        <v>435</v>
      </c>
      <c r="C194" s="17" t="s">
        <v>292</v>
      </c>
      <c r="D194" s="17" t="s">
        <v>494</v>
      </c>
      <c r="E194" s="17" t="s">
        <v>495</v>
      </c>
      <c r="F194" s="17" t="s">
        <v>75</v>
      </c>
      <c r="G194" s="17" t="s">
        <v>76</v>
      </c>
      <c r="H194" s="17">
        <v>36839</v>
      </c>
      <c r="I194" s="17">
        <v>36730</v>
      </c>
      <c r="J194" s="17">
        <v>109</v>
      </c>
      <c r="K194" s="17" t="s">
        <v>37</v>
      </c>
      <c r="L194" s="18">
        <v>35396.82</v>
      </c>
      <c r="M194" s="18">
        <v>6944.54</v>
      </c>
      <c r="N194" s="18">
        <v>2563.2199999999998</v>
      </c>
      <c r="O194" s="18">
        <v>44904.58</v>
      </c>
      <c r="P194" s="18">
        <v>966.9</v>
      </c>
      <c r="Q194" s="18">
        <v>386.84</v>
      </c>
      <c r="R194" s="18">
        <v>64.75</v>
      </c>
      <c r="S194" s="18">
        <v>1418.49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9">
        <f t="shared" si="24"/>
        <v>36363.72</v>
      </c>
      <c r="Z194" s="9">
        <f t="shared" si="25"/>
        <v>7331.38</v>
      </c>
      <c r="AA194" s="9">
        <f t="shared" si="26"/>
        <v>2627.97</v>
      </c>
      <c r="AB194" s="9">
        <f t="shared" si="27"/>
        <v>46323.07</v>
      </c>
    </row>
    <row r="195" spans="1:28" s="15" customFormat="1" x14ac:dyDescent="0.25">
      <c r="A195" s="17">
        <v>6</v>
      </c>
      <c r="B195" s="17" t="s">
        <v>420</v>
      </c>
      <c r="C195" s="17" t="s">
        <v>292</v>
      </c>
      <c r="D195" s="17" t="s">
        <v>496</v>
      </c>
      <c r="E195" s="17" t="s">
        <v>497</v>
      </c>
      <c r="F195" s="17" t="s">
        <v>75</v>
      </c>
      <c r="G195" s="17" t="s">
        <v>76</v>
      </c>
      <c r="H195" s="17">
        <v>26689</v>
      </c>
      <c r="I195" s="17">
        <v>26282</v>
      </c>
      <c r="J195" s="17">
        <v>407</v>
      </c>
      <c r="K195" s="17" t="s">
        <v>37</v>
      </c>
      <c r="L195" s="18">
        <v>61373.2</v>
      </c>
      <c r="M195" s="18">
        <v>12154.24</v>
      </c>
      <c r="N195" s="18">
        <v>5193.87</v>
      </c>
      <c r="O195" s="18">
        <v>78721.31</v>
      </c>
      <c r="P195" s="18">
        <v>2851.2</v>
      </c>
      <c r="Q195" s="18">
        <v>673.47</v>
      </c>
      <c r="R195" s="18">
        <v>241.76</v>
      </c>
      <c r="S195" s="18">
        <v>3766.43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9">
        <f t="shared" si="24"/>
        <v>64224.399999999994</v>
      </c>
      <c r="Z195" s="9">
        <f t="shared" si="25"/>
        <v>12827.71</v>
      </c>
      <c r="AA195" s="9">
        <f t="shared" si="26"/>
        <v>5435.63</v>
      </c>
      <c r="AB195" s="9">
        <f t="shared" si="27"/>
        <v>82487.739999999991</v>
      </c>
    </row>
    <row r="196" spans="1:28" s="15" customFormat="1" x14ac:dyDescent="0.25">
      <c r="A196" s="17">
        <v>7</v>
      </c>
      <c r="B196" s="17" t="s">
        <v>404</v>
      </c>
      <c r="C196" s="17" t="s">
        <v>292</v>
      </c>
      <c r="D196" s="17" t="s">
        <v>498</v>
      </c>
      <c r="E196" s="17" t="s">
        <v>499</v>
      </c>
      <c r="F196" s="17" t="s">
        <v>75</v>
      </c>
      <c r="G196" s="17" t="s">
        <v>76</v>
      </c>
      <c r="H196" s="17">
        <v>33984</v>
      </c>
      <c r="I196" s="17">
        <v>33342</v>
      </c>
      <c r="J196" s="17">
        <v>642</v>
      </c>
      <c r="K196" s="17" t="s">
        <v>37</v>
      </c>
      <c r="L196" s="18">
        <v>142834.43</v>
      </c>
      <c r="M196" s="18">
        <v>7792.77</v>
      </c>
      <c r="N196" s="18">
        <v>673</v>
      </c>
      <c r="O196" s="18">
        <v>151300.20000000001</v>
      </c>
      <c r="P196" s="18">
        <v>4512.2</v>
      </c>
      <c r="Q196" s="18">
        <v>1459.39</v>
      </c>
      <c r="R196" s="18">
        <v>381.35</v>
      </c>
      <c r="S196" s="18">
        <v>6352.94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9">
        <f t="shared" si="24"/>
        <v>147346.63</v>
      </c>
      <c r="Z196" s="9">
        <f t="shared" si="25"/>
        <v>9252.16</v>
      </c>
      <c r="AA196" s="9">
        <f t="shared" si="26"/>
        <v>1054.3499999999999</v>
      </c>
      <c r="AB196" s="9">
        <f t="shared" si="27"/>
        <v>157653.14000000001</v>
      </c>
    </row>
    <row r="197" spans="1:28" s="15" customFormat="1" x14ac:dyDescent="0.25">
      <c r="A197" s="17">
        <v>8</v>
      </c>
      <c r="B197" s="17" t="s">
        <v>413</v>
      </c>
      <c r="C197" s="17" t="s">
        <v>292</v>
      </c>
      <c r="D197" s="17" t="s">
        <v>500</v>
      </c>
      <c r="E197" s="17" t="s">
        <v>501</v>
      </c>
      <c r="F197" s="17" t="s">
        <v>75</v>
      </c>
      <c r="G197" s="17" t="s">
        <v>76</v>
      </c>
      <c r="H197" s="17">
        <v>14806</v>
      </c>
      <c r="I197" s="17">
        <v>14724</v>
      </c>
      <c r="J197" s="17">
        <v>82</v>
      </c>
      <c r="K197" s="17" t="s">
        <v>37</v>
      </c>
      <c r="L197" s="18">
        <v>37982.54</v>
      </c>
      <c r="M197" s="18">
        <v>8070.23</v>
      </c>
      <c r="N197" s="18">
        <v>2937.61</v>
      </c>
      <c r="O197" s="18">
        <v>48990.38</v>
      </c>
      <c r="P197" s="18">
        <v>706.2</v>
      </c>
      <c r="Q197" s="18">
        <v>419.07</v>
      </c>
      <c r="R197" s="18">
        <v>48.71</v>
      </c>
      <c r="S197" s="18">
        <v>1173.98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9">
        <f t="shared" si="24"/>
        <v>38688.74</v>
      </c>
      <c r="Z197" s="9">
        <f t="shared" si="25"/>
        <v>8489.2999999999993</v>
      </c>
      <c r="AA197" s="9">
        <f t="shared" si="26"/>
        <v>2986.32</v>
      </c>
      <c r="AB197" s="9">
        <f t="shared" si="27"/>
        <v>50164.36</v>
      </c>
    </row>
    <row r="198" spans="1:28" s="15" customFormat="1" x14ac:dyDescent="0.25">
      <c r="A198" s="17">
        <v>9</v>
      </c>
      <c r="B198" s="17" t="s">
        <v>401</v>
      </c>
      <c r="C198" s="17" t="s">
        <v>292</v>
      </c>
      <c r="D198" s="17" t="s">
        <v>502</v>
      </c>
      <c r="E198" s="17" t="s">
        <v>503</v>
      </c>
      <c r="F198" s="17" t="s">
        <v>75</v>
      </c>
      <c r="G198" s="17" t="s">
        <v>76</v>
      </c>
      <c r="H198" s="17">
        <v>1328</v>
      </c>
      <c r="I198" s="17">
        <v>1107</v>
      </c>
      <c r="J198" s="17">
        <v>221</v>
      </c>
      <c r="K198" s="17" t="s">
        <v>37</v>
      </c>
      <c r="L198" s="18">
        <v>59910.9</v>
      </c>
      <c r="M198" s="18">
        <v>11992.62</v>
      </c>
      <c r="N198" s="18">
        <v>4368.8100000000004</v>
      </c>
      <c r="O198" s="18">
        <v>76272.33</v>
      </c>
      <c r="P198" s="18">
        <v>1816.1</v>
      </c>
      <c r="Q198" s="18">
        <v>655.46</v>
      </c>
      <c r="R198" s="18">
        <v>131.27000000000001</v>
      </c>
      <c r="S198" s="18">
        <v>2602.83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9">
        <f t="shared" si="24"/>
        <v>61727</v>
      </c>
      <c r="Z198" s="9">
        <f t="shared" si="25"/>
        <v>12648.080000000002</v>
      </c>
      <c r="AA198" s="9">
        <f t="shared" si="26"/>
        <v>4500.0800000000008</v>
      </c>
      <c r="AB198" s="9">
        <f t="shared" si="27"/>
        <v>78875.16</v>
      </c>
    </row>
    <row r="199" spans="1:28" s="15" customFormat="1" x14ac:dyDescent="0.25">
      <c r="A199" s="17">
        <v>10</v>
      </c>
      <c r="B199" s="17" t="s">
        <v>404</v>
      </c>
      <c r="C199" s="17" t="s">
        <v>292</v>
      </c>
      <c r="D199" s="17" t="s">
        <v>504</v>
      </c>
      <c r="E199" s="17" t="s">
        <v>505</v>
      </c>
      <c r="F199" s="17" t="s">
        <v>75</v>
      </c>
      <c r="G199" s="17" t="s">
        <v>76</v>
      </c>
      <c r="H199" s="17">
        <v>18123</v>
      </c>
      <c r="I199" s="17">
        <v>18088</v>
      </c>
      <c r="J199" s="17">
        <v>35</v>
      </c>
      <c r="K199" s="17" t="s">
        <v>37</v>
      </c>
      <c r="L199" s="18">
        <v>37124.49</v>
      </c>
      <c r="M199" s="18">
        <v>7817.88</v>
      </c>
      <c r="N199" s="18">
        <v>2931.93</v>
      </c>
      <c r="O199" s="18">
        <v>47874.3</v>
      </c>
      <c r="P199" s="18">
        <v>368.5</v>
      </c>
      <c r="Q199" s="18">
        <v>411.34</v>
      </c>
      <c r="R199" s="18">
        <v>20.79</v>
      </c>
      <c r="S199" s="18">
        <v>800.63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9">
        <f t="shared" si="24"/>
        <v>37492.99</v>
      </c>
      <c r="Z199" s="9">
        <f t="shared" si="25"/>
        <v>8229.2199999999993</v>
      </c>
      <c r="AA199" s="9">
        <f t="shared" si="26"/>
        <v>2952.72</v>
      </c>
      <c r="AB199" s="9">
        <f t="shared" si="27"/>
        <v>48674.93</v>
      </c>
    </row>
    <row r="200" spans="1:28" s="15" customFormat="1" x14ac:dyDescent="0.25">
      <c r="A200" s="17">
        <v>11</v>
      </c>
      <c r="B200" s="17" t="s">
        <v>428</v>
      </c>
      <c r="C200" s="17" t="s">
        <v>292</v>
      </c>
      <c r="D200" s="17" t="s">
        <v>506</v>
      </c>
      <c r="E200" s="17" t="s">
        <v>507</v>
      </c>
      <c r="F200" s="17" t="s">
        <v>75</v>
      </c>
      <c r="G200" s="17" t="s">
        <v>76</v>
      </c>
      <c r="H200" s="17">
        <v>25345</v>
      </c>
      <c r="I200" s="17">
        <v>25048</v>
      </c>
      <c r="J200" s="17">
        <v>297</v>
      </c>
      <c r="K200" s="17" t="s">
        <v>37</v>
      </c>
      <c r="L200" s="18">
        <v>33453.01</v>
      </c>
      <c r="M200" s="18">
        <v>4734.03</v>
      </c>
      <c r="N200" s="18">
        <v>2361.92</v>
      </c>
      <c r="O200" s="18">
        <v>40548.959999999999</v>
      </c>
      <c r="P200" s="18">
        <v>2207.6999999999998</v>
      </c>
      <c r="Q200" s="18">
        <v>357.45</v>
      </c>
      <c r="R200" s="18">
        <v>176.42</v>
      </c>
      <c r="S200" s="18">
        <v>2741.57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9">
        <f t="shared" si="24"/>
        <v>35660.71</v>
      </c>
      <c r="Z200" s="9">
        <f t="shared" si="25"/>
        <v>5091.4799999999996</v>
      </c>
      <c r="AA200" s="9">
        <f t="shared" si="26"/>
        <v>2538.34</v>
      </c>
      <c r="AB200" s="9">
        <f t="shared" si="27"/>
        <v>43290.53</v>
      </c>
    </row>
    <row r="201" spans="1:28" s="15" customFormat="1" x14ac:dyDescent="0.25">
      <c r="A201" s="17">
        <v>12</v>
      </c>
      <c r="B201" s="17" t="s">
        <v>420</v>
      </c>
      <c r="C201" s="17" t="s">
        <v>292</v>
      </c>
      <c r="D201" s="17" t="s">
        <v>508</v>
      </c>
      <c r="E201" s="17" t="s">
        <v>509</v>
      </c>
      <c r="F201" s="17" t="s">
        <v>75</v>
      </c>
      <c r="G201" s="17" t="s">
        <v>76</v>
      </c>
      <c r="H201" s="17">
        <v>9518</v>
      </c>
      <c r="I201" s="17">
        <v>9518</v>
      </c>
      <c r="J201" s="17">
        <v>0</v>
      </c>
      <c r="K201" s="17" t="s">
        <v>59</v>
      </c>
      <c r="L201" s="18">
        <v>56642.55</v>
      </c>
      <c r="M201" s="18">
        <v>9266.5300000000007</v>
      </c>
      <c r="N201" s="18">
        <v>4529.21</v>
      </c>
      <c r="O201" s="18">
        <v>70438.289999999994</v>
      </c>
      <c r="P201" s="18">
        <v>220</v>
      </c>
      <c r="Q201" s="18">
        <v>629.26</v>
      </c>
      <c r="R201" s="18">
        <v>0</v>
      </c>
      <c r="S201" s="18">
        <v>849.26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9">
        <f t="shared" si="24"/>
        <v>56862.55</v>
      </c>
      <c r="Z201" s="9">
        <f t="shared" si="25"/>
        <v>9895.7900000000009</v>
      </c>
      <c r="AA201" s="9">
        <f t="shared" si="26"/>
        <v>4529.21</v>
      </c>
      <c r="AB201" s="9">
        <f t="shared" si="27"/>
        <v>71287.549999999988</v>
      </c>
    </row>
    <row r="202" spans="1:28" s="15" customFormat="1" x14ac:dyDescent="0.25">
      <c r="A202" s="17">
        <v>13</v>
      </c>
      <c r="B202" s="17" t="s">
        <v>428</v>
      </c>
      <c r="C202" s="17" t="s">
        <v>292</v>
      </c>
      <c r="D202" s="17" t="s">
        <v>510</v>
      </c>
      <c r="E202" s="17" t="s">
        <v>511</v>
      </c>
      <c r="F202" s="17" t="s">
        <v>75</v>
      </c>
      <c r="G202" s="17" t="s">
        <v>76</v>
      </c>
      <c r="H202" s="17">
        <v>22631</v>
      </c>
      <c r="I202" s="17">
        <v>22503</v>
      </c>
      <c r="J202" s="17">
        <v>128</v>
      </c>
      <c r="K202" s="17" t="s">
        <v>37</v>
      </c>
      <c r="L202" s="18">
        <v>63936.03</v>
      </c>
      <c r="M202" s="18">
        <v>15223.33</v>
      </c>
      <c r="N202" s="18">
        <v>5056.2299999999996</v>
      </c>
      <c r="O202" s="18">
        <v>84215.59</v>
      </c>
      <c r="P202" s="18">
        <v>1092.3</v>
      </c>
      <c r="Q202" s="18">
        <v>707.16</v>
      </c>
      <c r="R202" s="18">
        <v>76.03</v>
      </c>
      <c r="S202" s="18">
        <v>1875.49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9">
        <f t="shared" si="24"/>
        <v>65028.33</v>
      </c>
      <c r="Z202" s="9">
        <f t="shared" si="25"/>
        <v>15930.49</v>
      </c>
      <c r="AA202" s="9">
        <f t="shared" si="26"/>
        <v>5132.2599999999993</v>
      </c>
      <c r="AB202" s="9">
        <f t="shared" si="27"/>
        <v>86091.08</v>
      </c>
    </row>
    <row r="203" spans="1:28" s="15" customFormat="1" x14ac:dyDescent="0.25">
      <c r="A203" s="17">
        <v>14</v>
      </c>
      <c r="B203" s="17" t="s">
        <v>435</v>
      </c>
      <c r="C203" s="17" t="s">
        <v>292</v>
      </c>
      <c r="D203" s="17" t="s">
        <v>512</v>
      </c>
      <c r="E203" s="17" t="s">
        <v>513</v>
      </c>
      <c r="F203" s="17" t="s">
        <v>75</v>
      </c>
      <c r="G203" s="17" t="s">
        <v>76</v>
      </c>
      <c r="H203" s="17">
        <v>12980</v>
      </c>
      <c r="I203" s="17">
        <v>12376</v>
      </c>
      <c r="J203" s="17">
        <v>604</v>
      </c>
      <c r="K203" s="17" t="s">
        <v>37</v>
      </c>
      <c r="L203" s="18">
        <v>107134.03</v>
      </c>
      <c r="M203" s="18">
        <v>13338.65</v>
      </c>
      <c r="N203" s="18">
        <v>672.41</v>
      </c>
      <c r="O203" s="18">
        <v>121145.09</v>
      </c>
      <c r="P203" s="18">
        <v>4206.3999999999996</v>
      </c>
      <c r="Q203" s="18">
        <v>1091.45</v>
      </c>
      <c r="R203" s="18">
        <v>358.78</v>
      </c>
      <c r="S203" s="18">
        <v>5656.63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9">
        <f t="shared" si="24"/>
        <v>111340.43</v>
      </c>
      <c r="Z203" s="9">
        <f t="shared" si="25"/>
        <v>14430.1</v>
      </c>
      <c r="AA203" s="9">
        <f t="shared" si="26"/>
        <v>1031.19</v>
      </c>
      <c r="AB203" s="9">
        <f t="shared" si="27"/>
        <v>126801.72</v>
      </c>
    </row>
    <row r="204" spans="1:28" s="15" customFormat="1" x14ac:dyDescent="0.25">
      <c r="A204" s="17">
        <v>15</v>
      </c>
      <c r="B204" s="17" t="s">
        <v>416</v>
      </c>
      <c r="C204" s="17" t="s">
        <v>292</v>
      </c>
      <c r="D204" s="17" t="s">
        <v>514</v>
      </c>
      <c r="E204" s="17" t="s">
        <v>515</v>
      </c>
      <c r="F204" s="17" t="s">
        <v>75</v>
      </c>
      <c r="G204" s="17" t="s">
        <v>516</v>
      </c>
      <c r="H204" s="17">
        <v>16671</v>
      </c>
      <c r="I204" s="17">
        <v>16594</v>
      </c>
      <c r="J204" s="17">
        <v>77</v>
      </c>
      <c r="K204" s="17" t="s">
        <v>37</v>
      </c>
      <c r="L204" s="18">
        <v>28084.92</v>
      </c>
      <c r="M204" s="18">
        <v>5593.87</v>
      </c>
      <c r="N204" s="18">
        <v>1877.85</v>
      </c>
      <c r="O204" s="18">
        <v>35556.639999999999</v>
      </c>
      <c r="P204" s="18">
        <v>728.2</v>
      </c>
      <c r="Q204" s="18">
        <v>305.66000000000003</v>
      </c>
      <c r="R204" s="18">
        <v>45.74</v>
      </c>
      <c r="S204" s="18">
        <v>1079.5999999999999</v>
      </c>
      <c r="T204" s="18">
        <v>0</v>
      </c>
      <c r="U204" s="18">
        <v>0</v>
      </c>
      <c r="V204" s="18">
        <v>0</v>
      </c>
      <c r="W204" s="18">
        <v>0</v>
      </c>
      <c r="X204" s="18"/>
      <c r="Y204" s="9">
        <f t="shared" si="24"/>
        <v>28813.119999999999</v>
      </c>
      <c r="Z204" s="9">
        <f t="shared" si="25"/>
        <v>5899.53</v>
      </c>
      <c r="AA204" s="9">
        <f t="shared" si="26"/>
        <v>1923.59</v>
      </c>
      <c r="AB204" s="9">
        <f t="shared" si="27"/>
        <v>36636.239999999998</v>
      </c>
    </row>
    <row r="205" spans="1:28" s="15" customFormat="1" x14ac:dyDescent="0.25">
      <c r="A205" s="17">
        <v>16</v>
      </c>
      <c r="B205" s="17" t="s">
        <v>425</v>
      </c>
      <c r="C205" s="17" t="s">
        <v>292</v>
      </c>
      <c r="D205" s="17" t="s">
        <v>517</v>
      </c>
      <c r="E205" s="17" t="s">
        <v>518</v>
      </c>
      <c r="F205" s="17" t="s">
        <v>75</v>
      </c>
      <c r="G205" s="17" t="s">
        <v>76</v>
      </c>
      <c r="H205" s="17">
        <v>7089</v>
      </c>
      <c r="I205" s="17">
        <v>7038</v>
      </c>
      <c r="J205" s="17">
        <v>51</v>
      </c>
      <c r="K205" s="17" t="s">
        <v>37</v>
      </c>
      <c r="L205" s="18">
        <v>15828.37</v>
      </c>
      <c r="M205" s="18">
        <v>2950.93</v>
      </c>
      <c r="N205" s="18">
        <v>922.23</v>
      </c>
      <c r="O205" s="18">
        <v>19701.53</v>
      </c>
      <c r="P205" s="18">
        <v>529.1</v>
      </c>
      <c r="Q205" s="18">
        <v>170.31</v>
      </c>
      <c r="R205" s="18">
        <v>30.29</v>
      </c>
      <c r="S205" s="18">
        <v>729.7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9">
        <f t="shared" si="24"/>
        <v>16357.470000000001</v>
      </c>
      <c r="Z205" s="9">
        <f t="shared" si="25"/>
        <v>3121.24</v>
      </c>
      <c r="AA205" s="9">
        <f t="shared" si="26"/>
        <v>952.52</v>
      </c>
      <c r="AB205" s="9">
        <f t="shared" si="27"/>
        <v>20431.23</v>
      </c>
    </row>
    <row r="206" spans="1:28" s="15" customFormat="1" x14ac:dyDescent="0.25">
      <c r="A206" s="17">
        <v>17</v>
      </c>
      <c r="B206" s="17" t="s">
        <v>404</v>
      </c>
      <c r="C206" s="17" t="s">
        <v>292</v>
      </c>
      <c r="D206" s="17" t="s">
        <v>519</v>
      </c>
      <c r="E206" s="17" t="s">
        <v>520</v>
      </c>
      <c r="F206" s="17" t="s">
        <v>75</v>
      </c>
      <c r="G206" s="17" t="s">
        <v>76</v>
      </c>
      <c r="H206" s="17">
        <v>17592</v>
      </c>
      <c r="I206" s="17">
        <v>17254</v>
      </c>
      <c r="J206" s="17">
        <v>338</v>
      </c>
      <c r="K206" s="17" t="s">
        <v>37</v>
      </c>
      <c r="L206" s="18">
        <v>109746.77</v>
      </c>
      <c r="M206" s="18">
        <v>10850.59</v>
      </c>
      <c r="N206" s="18">
        <v>417.58</v>
      </c>
      <c r="O206" s="18">
        <v>121014.94</v>
      </c>
      <c r="P206" s="18">
        <v>2588.3000000000002</v>
      </c>
      <c r="Q206" s="18">
        <v>1124.3599999999999</v>
      </c>
      <c r="R206" s="18">
        <v>200.77</v>
      </c>
      <c r="S206" s="18">
        <v>3913.43</v>
      </c>
      <c r="T206" s="18">
        <v>0</v>
      </c>
      <c r="U206" s="18">
        <v>0</v>
      </c>
      <c r="V206" s="18">
        <v>0</v>
      </c>
      <c r="W206" s="18">
        <v>0</v>
      </c>
      <c r="X206" s="18"/>
      <c r="Y206" s="9">
        <f t="shared" si="24"/>
        <v>112335.07</v>
      </c>
      <c r="Z206" s="9">
        <f t="shared" si="25"/>
        <v>11974.95</v>
      </c>
      <c r="AA206" s="9">
        <f t="shared" si="26"/>
        <v>618.35</v>
      </c>
      <c r="AB206" s="9">
        <f t="shared" si="27"/>
        <v>124928.37</v>
      </c>
    </row>
    <row r="207" spans="1:28" s="15" customFormat="1" x14ac:dyDescent="0.25">
      <c r="A207" s="17">
        <v>18</v>
      </c>
      <c r="B207" s="17" t="s">
        <v>428</v>
      </c>
      <c r="C207" s="17" t="s">
        <v>292</v>
      </c>
      <c r="D207" s="17" t="s">
        <v>521</v>
      </c>
      <c r="E207" s="17" t="s">
        <v>522</v>
      </c>
      <c r="F207" s="17" t="s">
        <v>75</v>
      </c>
      <c r="G207" s="17" t="s">
        <v>76</v>
      </c>
      <c r="H207" s="17">
        <v>18652</v>
      </c>
      <c r="I207" s="17">
        <v>18560</v>
      </c>
      <c r="J207" s="17">
        <v>92</v>
      </c>
      <c r="K207" s="17" t="s">
        <v>37</v>
      </c>
      <c r="L207" s="18">
        <v>42087.68</v>
      </c>
      <c r="M207" s="18">
        <v>10295.379999999999</v>
      </c>
      <c r="N207" s="18">
        <v>2701.2</v>
      </c>
      <c r="O207" s="18">
        <v>55084.26</v>
      </c>
      <c r="P207" s="18">
        <v>964.7</v>
      </c>
      <c r="Q207" s="18">
        <v>460.96</v>
      </c>
      <c r="R207" s="18">
        <v>54.65</v>
      </c>
      <c r="S207" s="18">
        <v>1480.31</v>
      </c>
      <c r="T207" s="18">
        <v>0</v>
      </c>
      <c r="U207" s="18">
        <v>0</v>
      </c>
      <c r="V207" s="18">
        <v>0</v>
      </c>
      <c r="W207" s="18">
        <v>0</v>
      </c>
      <c r="X207" s="18"/>
      <c r="Y207" s="9">
        <f t="shared" si="24"/>
        <v>43052.38</v>
      </c>
      <c r="Z207" s="9">
        <f t="shared" si="25"/>
        <v>10756.339999999998</v>
      </c>
      <c r="AA207" s="9">
        <f t="shared" si="26"/>
        <v>2755.85</v>
      </c>
      <c r="AB207" s="9">
        <f t="shared" si="27"/>
        <v>56564.57</v>
      </c>
    </row>
    <row r="208" spans="1:28" s="15" customFormat="1" x14ac:dyDescent="0.25">
      <c r="A208" s="17">
        <v>19</v>
      </c>
      <c r="B208" s="17" t="s">
        <v>428</v>
      </c>
      <c r="C208" s="17" t="s">
        <v>292</v>
      </c>
      <c r="D208" s="17" t="s">
        <v>523</v>
      </c>
      <c r="E208" s="17" t="s">
        <v>524</v>
      </c>
      <c r="F208" s="17" t="s">
        <v>75</v>
      </c>
      <c r="G208" s="17" t="s">
        <v>525</v>
      </c>
      <c r="H208" s="17">
        <v>0</v>
      </c>
      <c r="I208" s="17">
        <v>0</v>
      </c>
      <c r="J208" s="17">
        <v>0</v>
      </c>
      <c r="K208" s="17" t="s">
        <v>37</v>
      </c>
      <c r="L208" s="18">
        <v>97982.41</v>
      </c>
      <c r="M208" s="18">
        <v>17797.88</v>
      </c>
      <c r="N208" s="18">
        <v>0</v>
      </c>
      <c r="O208" s="18">
        <v>115780.29</v>
      </c>
      <c r="P208" s="18">
        <v>137.5</v>
      </c>
      <c r="Q208" s="18">
        <v>1011.57</v>
      </c>
      <c r="R208" s="18">
        <v>0</v>
      </c>
      <c r="S208" s="18">
        <v>1149.07</v>
      </c>
      <c r="T208" s="18">
        <v>0</v>
      </c>
      <c r="U208" s="18">
        <v>0</v>
      </c>
      <c r="V208" s="18">
        <v>0</v>
      </c>
      <c r="W208" s="18">
        <v>0</v>
      </c>
      <c r="X208" s="18"/>
      <c r="Y208" s="9">
        <f t="shared" si="24"/>
        <v>98119.91</v>
      </c>
      <c r="Z208" s="9">
        <f t="shared" si="25"/>
        <v>18809.45</v>
      </c>
      <c r="AA208" s="9">
        <f t="shared" si="26"/>
        <v>0</v>
      </c>
      <c r="AB208" s="9">
        <f t="shared" si="27"/>
        <v>116929.36</v>
      </c>
    </row>
    <row r="209" spans="1:28" s="15" customFormat="1" x14ac:dyDescent="0.25">
      <c r="A209" s="17">
        <v>20</v>
      </c>
      <c r="B209" s="17" t="s">
        <v>413</v>
      </c>
      <c r="C209" s="17" t="s">
        <v>292</v>
      </c>
      <c r="D209" s="17" t="s">
        <v>526</v>
      </c>
      <c r="E209" s="17" t="s">
        <v>527</v>
      </c>
      <c r="F209" s="17" t="s">
        <v>75</v>
      </c>
      <c r="G209" s="17" t="s">
        <v>528</v>
      </c>
      <c r="H209" s="17">
        <v>0</v>
      </c>
      <c r="I209" s="17">
        <v>0</v>
      </c>
      <c r="J209" s="17">
        <v>0</v>
      </c>
      <c r="K209" s="17" t="s">
        <v>37</v>
      </c>
      <c r="L209" s="18">
        <v>166496.88</v>
      </c>
      <c r="M209" s="18">
        <v>3412.8</v>
      </c>
      <c r="N209" s="18">
        <v>0</v>
      </c>
      <c r="O209" s="18">
        <v>169909.68</v>
      </c>
      <c r="P209" s="18">
        <v>192.5</v>
      </c>
      <c r="Q209" s="18">
        <v>1719.12</v>
      </c>
      <c r="R209" s="18">
        <v>0</v>
      </c>
      <c r="S209" s="18">
        <v>1911.62</v>
      </c>
      <c r="T209" s="18">
        <v>0</v>
      </c>
      <c r="U209" s="18">
        <v>0</v>
      </c>
      <c r="V209" s="18">
        <v>0</v>
      </c>
      <c r="W209" s="18">
        <v>0</v>
      </c>
      <c r="X209" s="18"/>
      <c r="Y209" s="9">
        <f t="shared" si="24"/>
        <v>166689.38</v>
      </c>
      <c r="Z209" s="9">
        <f t="shared" si="25"/>
        <v>5131.92</v>
      </c>
      <c r="AA209" s="9">
        <f t="shared" si="26"/>
        <v>0</v>
      </c>
      <c r="AB209" s="9">
        <f t="shared" si="27"/>
        <v>171821.3</v>
      </c>
    </row>
    <row r="210" spans="1:28" s="15" customFormat="1" x14ac:dyDescent="0.25">
      <c r="A210" s="17">
        <v>21</v>
      </c>
      <c r="B210" s="17" t="s">
        <v>401</v>
      </c>
      <c r="C210" s="17" t="s">
        <v>292</v>
      </c>
      <c r="D210" s="17" t="s">
        <v>529</v>
      </c>
      <c r="E210" s="17" t="s">
        <v>530</v>
      </c>
      <c r="F210" s="17" t="s">
        <v>75</v>
      </c>
      <c r="G210" s="17" t="s">
        <v>531</v>
      </c>
      <c r="H210" s="17">
        <v>0</v>
      </c>
      <c r="I210" s="17">
        <v>0</v>
      </c>
      <c r="J210" s="17">
        <v>0</v>
      </c>
      <c r="K210" s="17" t="s">
        <v>37</v>
      </c>
      <c r="L210" s="18">
        <v>93825.96</v>
      </c>
      <c r="M210" s="18">
        <v>18219.189999999999</v>
      </c>
      <c r="N210" s="18">
        <v>0</v>
      </c>
      <c r="O210" s="18">
        <v>112045.15</v>
      </c>
      <c r="P210" s="18">
        <v>110</v>
      </c>
      <c r="Q210" s="18">
        <v>968.79</v>
      </c>
      <c r="R210" s="18">
        <v>0</v>
      </c>
      <c r="S210" s="18">
        <v>1078.79</v>
      </c>
      <c r="T210" s="18">
        <v>0</v>
      </c>
      <c r="U210" s="18">
        <v>0</v>
      </c>
      <c r="V210" s="18">
        <v>0</v>
      </c>
      <c r="W210" s="18">
        <v>0</v>
      </c>
      <c r="X210" s="18"/>
      <c r="Y210" s="9">
        <f t="shared" si="24"/>
        <v>93935.96</v>
      </c>
      <c r="Z210" s="9">
        <f t="shared" si="25"/>
        <v>19187.98</v>
      </c>
      <c r="AA210" s="9">
        <f t="shared" si="26"/>
        <v>0</v>
      </c>
      <c r="AB210" s="9">
        <f t="shared" si="27"/>
        <v>113123.93999999999</v>
      </c>
    </row>
    <row r="211" spans="1:28" s="15" customFormat="1" x14ac:dyDescent="0.25">
      <c r="A211" s="17">
        <v>22</v>
      </c>
      <c r="B211" s="17" t="s">
        <v>416</v>
      </c>
      <c r="C211" s="17" t="s">
        <v>292</v>
      </c>
      <c r="D211" s="17" t="s">
        <v>532</v>
      </c>
      <c r="E211" s="17" t="s">
        <v>533</v>
      </c>
      <c r="F211" s="17" t="s">
        <v>75</v>
      </c>
      <c r="G211" s="17" t="s">
        <v>534</v>
      </c>
      <c r="H211" s="17">
        <v>0</v>
      </c>
      <c r="I211" s="17">
        <v>0</v>
      </c>
      <c r="J211" s="17">
        <v>0</v>
      </c>
      <c r="K211" s="17" t="s">
        <v>37</v>
      </c>
      <c r="L211" s="18">
        <v>92617.04</v>
      </c>
      <c r="M211" s="18">
        <v>17886.41</v>
      </c>
      <c r="N211" s="18">
        <v>0</v>
      </c>
      <c r="O211" s="18">
        <v>110503.45</v>
      </c>
      <c r="P211" s="18">
        <v>110</v>
      </c>
      <c r="Q211" s="18">
        <v>956.3</v>
      </c>
      <c r="R211" s="18">
        <v>0</v>
      </c>
      <c r="S211" s="18">
        <v>1066.3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9">
        <f t="shared" si="24"/>
        <v>92727.039999999994</v>
      </c>
      <c r="Z211" s="9">
        <f t="shared" si="25"/>
        <v>18842.71</v>
      </c>
      <c r="AA211" s="9">
        <f t="shared" si="26"/>
        <v>0</v>
      </c>
      <c r="AB211" s="9">
        <f t="shared" si="27"/>
        <v>111569.75</v>
      </c>
    </row>
    <row r="212" spans="1:28" s="15" customFormat="1" x14ac:dyDescent="0.25">
      <c r="A212" s="17">
        <v>23</v>
      </c>
      <c r="B212" s="17" t="s">
        <v>425</v>
      </c>
      <c r="C212" s="17" t="s">
        <v>292</v>
      </c>
      <c r="D212" s="17" t="s">
        <v>535</v>
      </c>
      <c r="E212" s="17" t="s">
        <v>536</v>
      </c>
      <c r="F212" s="17" t="s">
        <v>75</v>
      </c>
      <c r="G212" s="17" t="s">
        <v>537</v>
      </c>
      <c r="H212" s="17">
        <v>0</v>
      </c>
      <c r="I212" s="17">
        <v>0</v>
      </c>
      <c r="J212" s="17">
        <v>0</v>
      </c>
      <c r="K212" s="17" t="s">
        <v>37</v>
      </c>
      <c r="L212" s="18">
        <v>86783.44</v>
      </c>
      <c r="M212" s="18">
        <v>16555.47</v>
      </c>
      <c r="N212" s="18">
        <v>0</v>
      </c>
      <c r="O212" s="18">
        <v>103338.91</v>
      </c>
      <c r="P212" s="18">
        <v>110</v>
      </c>
      <c r="Q212" s="18">
        <v>896.02</v>
      </c>
      <c r="R212" s="18">
        <v>0</v>
      </c>
      <c r="S212" s="18">
        <v>1006.02</v>
      </c>
      <c r="T212" s="18">
        <v>0</v>
      </c>
      <c r="U212" s="18">
        <v>0</v>
      </c>
      <c r="V212" s="18">
        <v>0</v>
      </c>
      <c r="W212" s="18">
        <v>0</v>
      </c>
      <c r="X212" s="18"/>
      <c r="Y212" s="9">
        <f t="shared" si="24"/>
        <v>86893.440000000002</v>
      </c>
      <c r="Z212" s="9">
        <f t="shared" si="25"/>
        <v>17451.490000000002</v>
      </c>
      <c r="AA212" s="9">
        <f t="shared" si="26"/>
        <v>0</v>
      </c>
      <c r="AB212" s="9">
        <f t="shared" si="27"/>
        <v>104344.93000000001</v>
      </c>
    </row>
    <row r="213" spans="1:28" s="15" customFormat="1" x14ac:dyDescent="0.25">
      <c r="A213" s="17">
        <v>24</v>
      </c>
      <c r="B213" s="17" t="s">
        <v>407</v>
      </c>
      <c r="C213" s="17" t="s">
        <v>292</v>
      </c>
      <c r="D213" s="17" t="s">
        <v>538</v>
      </c>
      <c r="E213" s="17" t="s">
        <v>539</v>
      </c>
      <c r="F213" s="17" t="s">
        <v>75</v>
      </c>
      <c r="G213" s="17" t="s">
        <v>540</v>
      </c>
      <c r="H213" s="17">
        <v>0</v>
      </c>
      <c r="I213" s="17">
        <v>0</v>
      </c>
      <c r="J213" s="17">
        <v>0</v>
      </c>
      <c r="K213" s="17" t="s">
        <v>37</v>
      </c>
      <c r="L213" s="18">
        <v>95067.05</v>
      </c>
      <c r="M213" s="18">
        <v>19852.18</v>
      </c>
      <c r="N213" s="18">
        <v>0</v>
      </c>
      <c r="O213" s="18">
        <v>114919.23</v>
      </c>
      <c r="P213" s="18">
        <v>110</v>
      </c>
      <c r="Q213" s="18">
        <v>981.61</v>
      </c>
      <c r="R213" s="18">
        <v>0</v>
      </c>
      <c r="S213" s="18">
        <v>1091.6099999999999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9">
        <f t="shared" si="24"/>
        <v>95177.05</v>
      </c>
      <c r="Z213" s="9">
        <f t="shared" si="25"/>
        <v>20833.79</v>
      </c>
      <c r="AA213" s="9">
        <f t="shared" si="26"/>
        <v>0</v>
      </c>
      <c r="AB213" s="9">
        <f t="shared" si="27"/>
        <v>116010.84</v>
      </c>
    </row>
    <row r="214" spans="1:28" s="15" customFormat="1" x14ac:dyDescent="0.25">
      <c r="A214" s="17">
        <v>25</v>
      </c>
      <c r="B214" s="17" t="s">
        <v>435</v>
      </c>
      <c r="C214" s="17" t="s">
        <v>292</v>
      </c>
      <c r="D214" s="17" t="s">
        <v>541</v>
      </c>
      <c r="E214" s="17" t="s">
        <v>542</v>
      </c>
      <c r="F214" s="17" t="s">
        <v>75</v>
      </c>
      <c r="G214" s="17" t="s">
        <v>543</v>
      </c>
      <c r="H214" s="17">
        <v>0</v>
      </c>
      <c r="I214" s="17">
        <v>0</v>
      </c>
      <c r="J214" s="17">
        <v>0</v>
      </c>
      <c r="K214" s="17" t="s">
        <v>37</v>
      </c>
      <c r="L214" s="18">
        <v>90317.47</v>
      </c>
      <c r="M214" s="18">
        <v>18743.740000000002</v>
      </c>
      <c r="N214" s="18">
        <v>0</v>
      </c>
      <c r="O214" s="18">
        <v>109061.21</v>
      </c>
      <c r="P214" s="18">
        <v>110</v>
      </c>
      <c r="Q214" s="18">
        <v>932.54</v>
      </c>
      <c r="R214" s="18">
        <v>0</v>
      </c>
      <c r="S214" s="18">
        <v>1042.54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9">
        <f t="shared" si="24"/>
        <v>90427.47</v>
      </c>
      <c r="Z214" s="9">
        <f t="shared" si="25"/>
        <v>19676.280000000002</v>
      </c>
      <c r="AA214" s="9">
        <f t="shared" si="26"/>
        <v>0</v>
      </c>
      <c r="AB214" s="9">
        <f t="shared" si="27"/>
        <v>110103.75</v>
      </c>
    </row>
    <row r="215" spans="1:28" s="15" customFormat="1" x14ac:dyDescent="0.25">
      <c r="A215" s="17">
        <v>26</v>
      </c>
      <c r="B215" s="17" t="s">
        <v>420</v>
      </c>
      <c r="C215" s="17" t="s">
        <v>292</v>
      </c>
      <c r="D215" s="17" t="s">
        <v>544</v>
      </c>
      <c r="E215" s="17" t="s">
        <v>545</v>
      </c>
      <c r="F215" s="17" t="s">
        <v>75</v>
      </c>
      <c r="G215" s="17" t="s">
        <v>546</v>
      </c>
      <c r="H215" s="17">
        <v>12</v>
      </c>
      <c r="I215" s="17">
        <v>12</v>
      </c>
      <c r="J215" s="17">
        <v>0</v>
      </c>
      <c r="K215" s="17" t="s">
        <v>37</v>
      </c>
      <c r="L215" s="18">
        <v>90308.25</v>
      </c>
      <c r="M215" s="18">
        <v>17800.75</v>
      </c>
      <c r="N215" s="18">
        <v>0</v>
      </c>
      <c r="O215" s="18">
        <v>108109</v>
      </c>
      <c r="P215" s="18">
        <v>110</v>
      </c>
      <c r="Q215" s="18">
        <v>932.44</v>
      </c>
      <c r="R215" s="18">
        <v>0</v>
      </c>
      <c r="S215" s="18">
        <v>1042.44</v>
      </c>
      <c r="T215" s="18">
        <v>0</v>
      </c>
      <c r="U215" s="18">
        <v>0</v>
      </c>
      <c r="V215" s="18">
        <v>0</v>
      </c>
      <c r="W215" s="18">
        <v>0</v>
      </c>
      <c r="X215" s="18"/>
      <c r="Y215" s="9">
        <f t="shared" si="24"/>
        <v>90418.25</v>
      </c>
      <c r="Z215" s="9">
        <f t="shared" si="25"/>
        <v>18733.189999999999</v>
      </c>
      <c r="AA215" s="9">
        <f t="shared" si="26"/>
        <v>0</v>
      </c>
      <c r="AB215" s="9">
        <f t="shared" si="27"/>
        <v>109151.44</v>
      </c>
    </row>
    <row r="216" spans="1:28" s="15" customFormat="1" x14ac:dyDescent="0.25">
      <c r="A216" s="17">
        <v>27</v>
      </c>
      <c r="B216" s="17" t="s">
        <v>404</v>
      </c>
      <c r="C216" s="17" t="s">
        <v>292</v>
      </c>
      <c r="D216" s="17" t="s">
        <v>1595</v>
      </c>
      <c r="E216" s="17" t="s">
        <v>1596</v>
      </c>
      <c r="F216" s="17" t="s">
        <v>75</v>
      </c>
      <c r="G216" s="17" t="s">
        <v>1597</v>
      </c>
      <c r="H216" s="17">
        <v>0</v>
      </c>
      <c r="I216" s="17">
        <v>0</v>
      </c>
      <c r="J216" s="17">
        <v>360</v>
      </c>
      <c r="K216" s="17" t="s">
        <v>107</v>
      </c>
      <c r="L216" s="18">
        <v>94983.5</v>
      </c>
      <c r="M216" s="18">
        <v>20478.36</v>
      </c>
      <c r="N216" s="18">
        <v>6138.75</v>
      </c>
      <c r="O216" s="18">
        <v>121600.61</v>
      </c>
      <c r="P216" s="18">
        <v>2486</v>
      </c>
      <c r="Q216" s="18">
        <v>1032.0999999999999</v>
      </c>
      <c r="R216" s="18">
        <v>213.84</v>
      </c>
      <c r="S216" s="18">
        <v>3731.94</v>
      </c>
      <c r="T216" s="18">
        <v>0</v>
      </c>
      <c r="U216" s="18">
        <v>0</v>
      </c>
      <c r="V216" s="18">
        <v>0</v>
      </c>
      <c r="W216" s="18">
        <v>0</v>
      </c>
      <c r="X216" s="18"/>
      <c r="Y216" s="9">
        <f t="shared" si="24"/>
        <v>97469.5</v>
      </c>
      <c r="Z216" s="9">
        <f t="shared" si="25"/>
        <v>21510.46</v>
      </c>
      <c r="AA216" s="9">
        <f t="shared" si="26"/>
        <v>6352.59</v>
      </c>
      <c r="AB216" s="9">
        <f t="shared" si="27"/>
        <v>125332.55</v>
      </c>
    </row>
    <row r="217" spans="1:28" s="15" customFormat="1" x14ac:dyDescent="0.25">
      <c r="A217" s="17">
        <v>28</v>
      </c>
      <c r="B217" s="17" t="s">
        <v>407</v>
      </c>
      <c r="C217" s="17" t="s">
        <v>292</v>
      </c>
      <c r="D217" s="17" t="s">
        <v>547</v>
      </c>
      <c r="E217" s="17" t="s">
        <v>548</v>
      </c>
      <c r="F217" s="17" t="s">
        <v>75</v>
      </c>
      <c r="G217" s="17" t="s">
        <v>549</v>
      </c>
      <c r="H217" s="17">
        <v>10859</v>
      </c>
      <c r="I217" s="17">
        <v>10572</v>
      </c>
      <c r="J217" s="17">
        <v>287</v>
      </c>
      <c r="K217" s="17" t="s">
        <v>37</v>
      </c>
      <c r="L217" s="18">
        <v>74965.759999999995</v>
      </c>
      <c r="M217" s="18">
        <v>16261.5</v>
      </c>
      <c r="N217" s="18">
        <v>5748.06</v>
      </c>
      <c r="O217" s="18">
        <v>96975.32</v>
      </c>
      <c r="P217" s="18">
        <v>2114.1999999999998</v>
      </c>
      <c r="Q217" s="18">
        <v>822.44</v>
      </c>
      <c r="R217" s="18">
        <v>170.48</v>
      </c>
      <c r="S217" s="18">
        <v>3107.12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9">
        <f t="shared" si="24"/>
        <v>77079.959999999992</v>
      </c>
      <c r="Z217" s="9">
        <f t="shared" si="25"/>
        <v>17083.939999999999</v>
      </c>
      <c r="AA217" s="9">
        <f t="shared" si="26"/>
        <v>5918.54</v>
      </c>
      <c r="AB217" s="9">
        <f t="shared" si="27"/>
        <v>100082.44</v>
      </c>
    </row>
    <row r="218" spans="1:28" s="15" customFormat="1" x14ac:dyDescent="0.25">
      <c r="A218" s="17">
        <v>29</v>
      </c>
      <c r="B218" s="17" t="s">
        <v>407</v>
      </c>
      <c r="C218" s="17" t="s">
        <v>292</v>
      </c>
      <c r="D218" s="17" t="s">
        <v>550</v>
      </c>
      <c r="E218" s="17" t="s">
        <v>551</v>
      </c>
      <c r="F218" s="17" t="s">
        <v>75</v>
      </c>
      <c r="G218" s="17" t="s">
        <v>549</v>
      </c>
      <c r="H218" s="17">
        <v>88541</v>
      </c>
      <c r="I218" s="17">
        <v>88204</v>
      </c>
      <c r="J218" s="17">
        <v>337</v>
      </c>
      <c r="K218" s="17" t="s">
        <v>37</v>
      </c>
      <c r="L218" s="18">
        <v>491734.93</v>
      </c>
      <c r="M218" s="18">
        <v>10312.08</v>
      </c>
      <c r="N218" s="18">
        <v>12.47</v>
      </c>
      <c r="O218" s="18">
        <v>502059.48</v>
      </c>
      <c r="P218" s="18">
        <v>2444.1999999999998</v>
      </c>
      <c r="Q218" s="18">
        <v>5079.42</v>
      </c>
      <c r="R218" s="18">
        <v>200.18</v>
      </c>
      <c r="S218" s="18">
        <v>7723.8</v>
      </c>
      <c r="T218" s="18">
        <v>0</v>
      </c>
      <c r="U218" s="18">
        <v>0</v>
      </c>
      <c r="V218" s="18">
        <v>0</v>
      </c>
      <c r="W218" s="18">
        <v>0</v>
      </c>
      <c r="X218" s="18"/>
      <c r="Y218" s="9">
        <f t="shared" si="24"/>
        <v>494179.13</v>
      </c>
      <c r="Z218" s="9">
        <f t="shared" si="25"/>
        <v>15391.5</v>
      </c>
      <c r="AA218" s="9">
        <f t="shared" si="26"/>
        <v>212.65</v>
      </c>
      <c r="AB218" s="9">
        <f t="shared" si="27"/>
        <v>509783.27999999997</v>
      </c>
    </row>
    <row r="219" spans="1:28" s="15" customFormat="1" x14ac:dyDescent="0.25">
      <c r="A219" s="17">
        <v>30</v>
      </c>
      <c r="B219" s="17" t="s">
        <v>413</v>
      </c>
      <c r="C219" s="17" t="s">
        <v>292</v>
      </c>
      <c r="D219" s="17" t="s">
        <v>552</v>
      </c>
      <c r="E219" s="17" t="s">
        <v>553</v>
      </c>
      <c r="F219" s="17" t="s">
        <v>75</v>
      </c>
      <c r="G219" s="17" t="s">
        <v>528</v>
      </c>
      <c r="H219" s="17">
        <v>12059</v>
      </c>
      <c r="I219" s="17">
        <v>11960</v>
      </c>
      <c r="J219" s="17">
        <v>99</v>
      </c>
      <c r="K219" s="17" t="s">
        <v>37</v>
      </c>
      <c r="L219" s="18">
        <v>82139.05</v>
      </c>
      <c r="M219" s="18">
        <v>22241.87</v>
      </c>
      <c r="N219" s="18">
        <v>128.9</v>
      </c>
      <c r="O219" s="18">
        <v>104509.82</v>
      </c>
      <c r="P219" s="18">
        <v>873.4</v>
      </c>
      <c r="Q219" s="18">
        <v>845.1</v>
      </c>
      <c r="R219" s="18">
        <v>58.81</v>
      </c>
      <c r="S219" s="18">
        <v>1777.31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9">
        <f t="shared" si="24"/>
        <v>83012.45</v>
      </c>
      <c r="Z219" s="9">
        <f t="shared" si="25"/>
        <v>23086.969999999998</v>
      </c>
      <c r="AA219" s="9">
        <f t="shared" si="26"/>
        <v>187.71</v>
      </c>
      <c r="AB219" s="9">
        <f t="shared" si="27"/>
        <v>106287.13</v>
      </c>
    </row>
    <row r="220" spans="1:28" s="15" customFormat="1" x14ac:dyDescent="0.25">
      <c r="A220" s="17">
        <v>31</v>
      </c>
      <c r="B220" s="17" t="s">
        <v>435</v>
      </c>
      <c r="C220" s="17" t="s">
        <v>292</v>
      </c>
      <c r="D220" s="17" t="s">
        <v>554</v>
      </c>
      <c r="E220" s="17" t="s">
        <v>555</v>
      </c>
      <c r="F220" s="17" t="s">
        <v>75</v>
      </c>
      <c r="G220" s="17" t="s">
        <v>543</v>
      </c>
      <c r="H220" s="17">
        <v>5825</v>
      </c>
      <c r="I220" s="17">
        <v>5760</v>
      </c>
      <c r="J220" s="17">
        <v>65</v>
      </c>
      <c r="K220" s="17" t="s">
        <v>37</v>
      </c>
      <c r="L220" s="18">
        <v>43855.07</v>
      </c>
      <c r="M220" s="18">
        <v>13178.04</v>
      </c>
      <c r="N220" s="18">
        <v>2838.2</v>
      </c>
      <c r="O220" s="18">
        <v>59871.31</v>
      </c>
      <c r="P220" s="18">
        <v>649</v>
      </c>
      <c r="Q220" s="18">
        <v>478.89</v>
      </c>
      <c r="R220" s="18">
        <v>38.61</v>
      </c>
      <c r="S220" s="18">
        <v>1166.5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9">
        <f t="shared" si="24"/>
        <v>44504.07</v>
      </c>
      <c r="Z220" s="9">
        <f t="shared" si="25"/>
        <v>13656.93</v>
      </c>
      <c r="AA220" s="9">
        <f t="shared" si="26"/>
        <v>2876.81</v>
      </c>
      <c r="AB220" s="9">
        <f t="shared" si="27"/>
        <v>61037.81</v>
      </c>
    </row>
    <row r="221" spans="1:28" s="12" customFormat="1" x14ac:dyDescent="0.25">
      <c r="A221" s="10"/>
      <c r="B221" s="10"/>
      <c r="C221" s="10" t="s">
        <v>71</v>
      </c>
      <c r="D221" s="10"/>
      <c r="E221" s="10"/>
      <c r="F221" s="10"/>
      <c r="G221" s="10"/>
      <c r="H221" s="10"/>
      <c r="I221" s="10"/>
      <c r="J221" s="11">
        <f>SUM(J190:J220)</f>
        <v>5739</v>
      </c>
      <c r="K221" s="11">
        <f t="shared" ref="K221:AB221" si="28">SUM(K190:K220)</f>
        <v>0</v>
      </c>
      <c r="L221" s="11">
        <f t="shared" si="28"/>
        <v>2838245.76</v>
      </c>
      <c r="M221" s="11">
        <f t="shared" si="28"/>
        <v>377000.79</v>
      </c>
      <c r="N221" s="11">
        <f t="shared" si="28"/>
        <v>65273.860000000008</v>
      </c>
      <c r="O221" s="11">
        <f t="shared" si="28"/>
        <v>3280520.4099999997</v>
      </c>
      <c r="P221" s="11">
        <f t="shared" si="28"/>
        <v>44202.399999999994</v>
      </c>
      <c r="Q221" s="11">
        <f t="shared" si="28"/>
        <v>29776.619999999995</v>
      </c>
      <c r="R221" s="11">
        <f t="shared" si="28"/>
        <v>3408.98</v>
      </c>
      <c r="S221" s="11">
        <f t="shared" si="28"/>
        <v>77388</v>
      </c>
      <c r="T221" s="11">
        <f t="shared" si="28"/>
        <v>0</v>
      </c>
      <c r="U221" s="11">
        <f t="shared" si="28"/>
        <v>0</v>
      </c>
      <c r="V221" s="11">
        <f t="shared" si="28"/>
        <v>0</v>
      </c>
      <c r="W221" s="11">
        <f t="shared" si="28"/>
        <v>0</v>
      </c>
      <c r="X221" s="11">
        <f t="shared" si="28"/>
        <v>0</v>
      </c>
      <c r="Y221" s="11">
        <f t="shared" si="28"/>
        <v>2882448.1599999997</v>
      </c>
      <c r="Z221" s="11">
        <f t="shared" si="28"/>
        <v>406777.41000000003</v>
      </c>
      <c r="AA221" s="11">
        <f t="shared" si="28"/>
        <v>68682.840000000011</v>
      </c>
      <c r="AB221" s="11">
        <f t="shared" si="28"/>
        <v>3357908.4099999997</v>
      </c>
    </row>
    <row r="222" spans="1:28" s="12" customFormat="1" x14ac:dyDescent="0.25">
      <c r="A222" s="10"/>
      <c r="B222" s="10"/>
      <c r="C222" s="10" t="s">
        <v>119</v>
      </c>
      <c r="D222" s="10"/>
      <c r="E222" s="10"/>
      <c r="F222" s="10"/>
      <c r="G222" s="10"/>
      <c r="H222" s="10"/>
      <c r="I222" s="10"/>
      <c r="J222" s="11">
        <f>J221+J189</f>
        <v>37599</v>
      </c>
      <c r="K222" s="11">
        <f t="shared" ref="K222:AB222" si="29">K221+K189</f>
        <v>0</v>
      </c>
      <c r="L222" s="11">
        <f t="shared" si="29"/>
        <v>11276135.189999999</v>
      </c>
      <c r="M222" s="11">
        <f t="shared" si="29"/>
        <v>623288.53999999992</v>
      </c>
      <c r="N222" s="11">
        <f t="shared" si="29"/>
        <v>101809.02000000002</v>
      </c>
      <c r="O222" s="11">
        <f t="shared" si="29"/>
        <v>12001232.749999998</v>
      </c>
      <c r="P222" s="11">
        <f t="shared" si="29"/>
        <v>224709.40000000002</v>
      </c>
      <c r="Q222" s="11">
        <f t="shared" si="29"/>
        <v>118199.95999999999</v>
      </c>
      <c r="R222" s="11">
        <f t="shared" si="29"/>
        <v>17602.61</v>
      </c>
      <c r="S222" s="11">
        <f t="shared" si="29"/>
        <v>360511.97000000003</v>
      </c>
      <c r="T222" s="11">
        <f t="shared" si="29"/>
        <v>0</v>
      </c>
      <c r="U222" s="11">
        <f t="shared" si="29"/>
        <v>0</v>
      </c>
      <c r="V222" s="11">
        <f t="shared" si="29"/>
        <v>0</v>
      </c>
      <c r="W222" s="11">
        <f t="shared" si="29"/>
        <v>0</v>
      </c>
      <c r="X222" s="11">
        <f t="shared" si="29"/>
        <v>0</v>
      </c>
      <c r="Y222" s="11">
        <f t="shared" si="29"/>
        <v>11500844.590000004</v>
      </c>
      <c r="Z222" s="11">
        <f t="shared" si="29"/>
        <v>741488.5</v>
      </c>
      <c r="AA222" s="11">
        <f t="shared" si="29"/>
        <v>119411.63</v>
      </c>
      <c r="AB222" s="11">
        <f t="shared" si="29"/>
        <v>12361744.720000003</v>
      </c>
    </row>
    <row r="223" spans="1:28" ht="18" customHeight="1" x14ac:dyDescent="0.25"/>
    <row r="224" spans="1:28" ht="18" customHeight="1" x14ac:dyDescent="0.25"/>
    <row r="227" spans="1:31" ht="15.75" x14ac:dyDescent="0.25">
      <c r="E227" s="13" t="s">
        <v>120</v>
      </c>
      <c r="G227" s="14"/>
      <c r="H227" s="14"/>
      <c r="I227" s="14"/>
      <c r="J227" s="14"/>
      <c r="K227" s="14"/>
      <c r="L227" s="13" t="s">
        <v>122</v>
      </c>
      <c r="M227" s="13"/>
      <c r="O227" s="14"/>
      <c r="Q227" s="14"/>
      <c r="R227" s="13" t="s">
        <v>121</v>
      </c>
      <c r="T227" s="14"/>
      <c r="U227" s="14"/>
      <c r="W227" s="14"/>
      <c r="X227" s="14"/>
      <c r="Y227" s="13" t="s">
        <v>123</v>
      </c>
      <c r="Z227" s="14"/>
      <c r="AA227" s="14"/>
      <c r="AB227" s="14"/>
    </row>
    <row r="228" spans="1:31" ht="15.75" x14ac:dyDescent="0.25">
      <c r="E228" s="13" t="s">
        <v>124</v>
      </c>
      <c r="G228" s="14"/>
      <c r="H228" s="14"/>
      <c r="I228" s="14"/>
      <c r="J228" s="14"/>
      <c r="K228" s="14"/>
      <c r="L228" s="13" t="s">
        <v>124</v>
      </c>
      <c r="M228" s="13"/>
      <c r="O228" s="14"/>
      <c r="Q228" s="14"/>
      <c r="R228" s="13" t="s">
        <v>124</v>
      </c>
      <c r="T228" s="14"/>
      <c r="U228" s="14"/>
      <c r="W228" s="14"/>
      <c r="X228" s="14"/>
      <c r="Y228" s="13" t="s">
        <v>124</v>
      </c>
      <c r="Z228" s="14"/>
      <c r="AA228" s="14"/>
      <c r="AB228" s="14"/>
    </row>
    <row r="229" spans="1:31" ht="32.25" customHeight="1" x14ac:dyDescent="0.55000000000000004">
      <c r="A229" s="75" t="s">
        <v>0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1"/>
      <c r="AD229" s="1"/>
      <c r="AE229" s="1"/>
    </row>
    <row r="230" spans="1:31" ht="21.75" customHeight="1" x14ac:dyDescent="0.4">
      <c r="A230" s="76" t="s">
        <v>1668</v>
      </c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2"/>
      <c r="AD230" s="2"/>
      <c r="AE230" s="2"/>
    </row>
    <row r="231" spans="1:31" s="5" customFormat="1" ht="20.25" customHeight="1" x14ac:dyDescent="0.35">
      <c r="A231" s="3" t="s">
        <v>1</v>
      </c>
      <c r="B231" s="4"/>
      <c r="C231" s="3"/>
      <c r="D231" s="3"/>
      <c r="F231" s="3" t="s">
        <v>476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s="7" customFormat="1" ht="90" x14ac:dyDescent="0.25">
      <c r="A232" s="6" t="s">
        <v>3</v>
      </c>
      <c r="B232" s="6" t="s">
        <v>4</v>
      </c>
      <c r="C232" s="6" t="s">
        <v>5</v>
      </c>
      <c r="D232" s="6" t="s">
        <v>6</v>
      </c>
      <c r="E232" s="6" t="s">
        <v>7</v>
      </c>
      <c r="F232" s="6" t="s">
        <v>8</v>
      </c>
      <c r="G232" s="6" t="s">
        <v>9</v>
      </c>
      <c r="H232" s="6" t="s">
        <v>10</v>
      </c>
      <c r="I232" s="6" t="s">
        <v>11</v>
      </c>
      <c r="J232" s="6" t="s">
        <v>12</v>
      </c>
      <c r="K232" s="6" t="s">
        <v>13</v>
      </c>
      <c r="L232" s="6" t="s">
        <v>14</v>
      </c>
      <c r="M232" s="6" t="s">
        <v>15</v>
      </c>
      <c r="N232" s="6" t="s">
        <v>16</v>
      </c>
      <c r="O232" s="6" t="s">
        <v>17</v>
      </c>
      <c r="P232" s="6" t="s">
        <v>18</v>
      </c>
      <c r="Q232" s="6" t="s">
        <v>19</v>
      </c>
      <c r="R232" s="6" t="s">
        <v>20</v>
      </c>
      <c r="S232" s="6" t="s">
        <v>21</v>
      </c>
      <c r="T232" s="6" t="s">
        <v>22</v>
      </c>
      <c r="U232" s="6" t="s">
        <v>23</v>
      </c>
      <c r="V232" s="6" t="s">
        <v>24</v>
      </c>
      <c r="W232" s="6" t="s">
        <v>25</v>
      </c>
      <c r="X232" s="6" t="s">
        <v>26</v>
      </c>
      <c r="Y232" s="6" t="s">
        <v>27</v>
      </c>
      <c r="Z232" s="6" t="s">
        <v>28</v>
      </c>
      <c r="AA232" s="6" t="s">
        <v>29</v>
      </c>
      <c r="AB232" s="6" t="s">
        <v>30</v>
      </c>
    </row>
    <row r="233" spans="1:31" s="15" customFormat="1" x14ac:dyDescent="0.25">
      <c r="A233" s="17">
        <v>1</v>
      </c>
      <c r="B233" s="17" t="s">
        <v>401</v>
      </c>
      <c r="C233" s="17" t="s">
        <v>292</v>
      </c>
      <c r="D233" s="17" t="s">
        <v>402</v>
      </c>
      <c r="E233" s="17" t="s">
        <v>403</v>
      </c>
      <c r="F233" s="17" t="s">
        <v>35</v>
      </c>
      <c r="G233" s="17" t="s">
        <v>137</v>
      </c>
      <c r="H233" s="17">
        <v>96886</v>
      </c>
      <c r="I233" s="17">
        <v>94472</v>
      </c>
      <c r="J233" s="17">
        <v>2414</v>
      </c>
      <c r="K233" s="17" t="s">
        <v>37</v>
      </c>
      <c r="L233" s="18">
        <v>428388.01</v>
      </c>
      <c r="M233" s="18">
        <v>14369.21</v>
      </c>
      <c r="N233" s="18">
        <v>491.39</v>
      </c>
      <c r="O233" s="18">
        <v>443248.61</v>
      </c>
      <c r="P233" s="18">
        <v>13136.46</v>
      </c>
      <c r="Q233" s="18">
        <v>4420.49</v>
      </c>
      <c r="R233" s="18">
        <v>1075.44</v>
      </c>
      <c r="S233" s="18">
        <v>18632.39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9">
        <f t="shared" ref="Y233" si="30">L233+P233-U233</f>
        <v>441524.47000000003</v>
      </c>
      <c r="Z233" s="9">
        <f t="shared" ref="Z233" si="31">M233+Q233-V233</f>
        <v>18789.699999999997</v>
      </c>
      <c r="AA233" s="9">
        <f t="shared" ref="AA233" si="32">N233+R233-W233</f>
        <v>1566.83</v>
      </c>
      <c r="AB233" s="9">
        <f t="shared" ref="AB233" si="33">O233+S233-X233</f>
        <v>461881</v>
      </c>
    </row>
    <row r="234" spans="1:31" s="15" customFormat="1" x14ac:dyDescent="0.25">
      <c r="A234" s="17">
        <v>2</v>
      </c>
      <c r="B234" s="17" t="s">
        <v>404</v>
      </c>
      <c r="C234" s="17" t="s">
        <v>292</v>
      </c>
      <c r="D234" s="17" t="s">
        <v>405</v>
      </c>
      <c r="E234" s="17" t="s">
        <v>406</v>
      </c>
      <c r="F234" s="17" t="s">
        <v>35</v>
      </c>
      <c r="G234" s="17" t="s">
        <v>244</v>
      </c>
      <c r="H234" s="17">
        <v>67936</v>
      </c>
      <c r="I234" s="17">
        <v>67436</v>
      </c>
      <c r="J234" s="17">
        <v>500</v>
      </c>
      <c r="K234" s="17" t="s">
        <v>37</v>
      </c>
      <c r="L234" s="18">
        <v>723678.5</v>
      </c>
      <c r="M234" s="18">
        <v>24856.82</v>
      </c>
      <c r="N234" s="18">
        <v>1191.27</v>
      </c>
      <c r="O234" s="18">
        <v>749726.59</v>
      </c>
      <c r="P234" s="18">
        <v>2973.32</v>
      </c>
      <c r="Q234" s="18">
        <v>7461.34</v>
      </c>
      <c r="R234" s="18">
        <v>222.75</v>
      </c>
      <c r="S234" s="18">
        <v>10657.41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9">
        <f t="shared" ref="Y234:Y263" si="34">L234+P234-U234</f>
        <v>726651.82</v>
      </c>
      <c r="Z234" s="9">
        <f t="shared" ref="Z234:Z263" si="35">M234+Q234-V234</f>
        <v>32318.16</v>
      </c>
      <c r="AA234" s="9">
        <f t="shared" ref="AA234:AA263" si="36">N234+R234-W234</f>
        <v>1414.02</v>
      </c>
      <c r="AB234" s="9">
        <f t="shared" ref="AB234:AB263" si="37">O234+S234-X234</f>
        <v>760384</v>
      </c>
    </row>
    <row r="235" spans="1:31" s="15" customFormat="1" x14ac:dyDescent="0.25">
      <c r="A235" s="17">
        <v>3</v>
      </c>
      <c r="B235" s="17" t="s">
        <v>407</v>
      </c>
      <c r="C235" s="17" t="s">
        <v>292</v>
      </c>
      <c r="D235" s="17" t="s">
        <v>408</v>
      </c>
      <c r="E235" s="17" t="s">
        <v>409</v>
      </c>
      <c r="F235" s="17" t="s">
        <v>35</v>
      </c>
      <c r="G235" s="17" t="s">
        <v>410</v>
      </c>
      <c r="H235" s="17">
        <v>201623</v>
      </c>
      <c r="I235" s="17">
        <v>199823</v>
      </c>
      <c r="J235" s="17">
        <v>1800</v>
      </c>
      <c r="K235" s="17" t="s">
        <v>37</v>
      </c>
      <c r="L235" s="18">
        <v>879837.97</v>
      </c>
      <c r="M235" s="18">
        <v>29957.65</v>
      </c>
      <c r="N235" s="18">
        <v>2071.13</v>
      </c>
      <c r="O235" s="18">
        <v>911866.75</v>
      </c>
      <c r="P235" s="18">
        <v>9385.01</v>
      </c>
      <c r="Q235" s="18">
        <v>9040.34</v>
      </c>
      <c r="R235" s="18">
        <v>801.9</v>
      </c>
      <c r="S235" s="18">
        <v>19227.25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9">
        <f t="shared" si="34"/>
        <v>889222.98</v>
      </c>
      <c r="Z235" s="9">
        <f t="shared" si="35"/>
        <v>38997.990000000005</v>
      </c>
      <c r="AA235" s="9">
        <f t="shared" si="36"/>
        <v>2873.03</v>
      </c>
      <c r="AB235" s="9">
        <f t="shared" si="37"/>
        <v>931094</v>
      </c>
    </row>
    <row r="236" spans="1:31" s="15" customFormat="1" x14ac:dyDescent="0.25">
      <c r="A236" s="17">
        <v>4</v>
      </c>
      <c r="B236" s="17" t="s">
        <v>404</v>
      </c>
      <c r="C236" s="17" t="s">
        <v>292</v>
      </c>
      <c r="D236" s="17" t="s">
        <v>411</v>
      </c>
      <c r="E236" s="17" t="s">
        <v>412</v>
      </c>
      <c r="F236" s="17" t="s">
        <v>35</v>
      </c>
      <c r="G236" s="17" t="s">
        <v>181</v>
      </c>
      <c r="H236" s="17">
        <v>77970</v>
      </c>
      <c r="I236" s="17">
        <v>77970</v>
      </c>
      <c r="J236" s="17">
        <v>0</v>
      </c>
      <c r="K236" s="17" t="s">
        <v>59</v>
      </c>
      <c r="L236" s="18">
        <v>377463.25</v>
      </c>
      <c r="M236" s="18">
        <v>12748.21</v>
      </c>
      <c r="N236" s="18">
        <v>858.48</v>
      </c>
      <c r="O236" s="18">
        <v>391069.94</v>
      </c>
      <c r="P236" s="18">
        <v>736.34</v>
      </c>
      <c r="Q236" s="18">
        <v>3877.72</v>
      </c>
      <c r="R236" s="18">
        <v>0</v>
      </c>
      <c r="S236" s="18">
        <v>4614.0600000000004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9">
        <f t="shared" si="34"/>
        <v>378199.59</v>
      </c>
      <c r="Z236" s="9">
        <f t="shared" si="35"/>
        <v>16625.93</v>
      </c>
      <c r="AA236" s="9">
        <f t="shared" si="36"/>
        <v>858.48</v>
      </c>
      <c r="AB236" s="9">
        <f t="shared" si="37"/>
        <v>395684</v>
      </c>
    </row>
    <row r="237" spans="1:31" s="15" customFormat="1" x14ac:dyDescent="0.25">
      <c r="A237" s="17">
        <v>5</v>
      </c>
      <c r="B237" s="17" t="s">
        <v>413</v>
      </c>
      <c r="C237" s="17" t="s">
        <v>292</v>
      </c>
      <c r="D237" s="17" t="s">
        <v>414</v>
      </c>
      <c r="E237" s="17" t="s">
        <v>415</v>
      </c>
      <c r="F237" s="17" t="s">
        <v>35</v>
      </c>
      <c r="G237" s="17" t="s">
        <v>410</v>
      </c>
      <c r="H237" s="17">
        <v>40466</v>
      </c>
      <c r="I237" s="17">
        <v>36234</v>
      </c>
      <c r="J237" s="17">
        <v>4232</v>
      </c>
      <c r="K237" s="17" t="s">
        <v>37</v>
      </c>
      <c r="L237" s="18">
        <v>916965.17</v>
      </c>
      <c r="M237" s="18">
        <v>32198.55</v>
      </c>
      <c r="N237" s="18">
        <v>1718.74</v>
      </c>
      <c r="O237" s="18">
        <v>950882.46</v>
      </c>
      <c r="P237" s="18">
        <v>21423.18</v>
      </c>
      <c r="Q237" s="18">
        <v>9455</v>
      </c>
      <c r="R237" s="18">
        <v>1885.36</v>
      </c>
      <c r="S237" s="18">
        <v>32763.54</v>
      </c>
      <c r="T237" s="18">
        <v>0</v>
      </c>
      <c r="U237" s="18">
        <v>0</v>
      </c>
      <c r="V237" s="18">
        <v>0</v>
      </c>
      <c r="W237" s="18">
        <v>0</v>
      </c>
      <c r="X237" s="18"/>
      <c r="Y237" s="9">
        <f t="shared" si="34"/>
        <v>938388.35000000009</v>
      </c>
      <c r="Z237" s="9">
        <f t="shared" si="35"/>
        <v>41653.550000000003</v>
      </c>
      <c r="AA237" s="9">
        <f t="shared" si="36"/>
        <v>3604.1</v>
      </c>
      <c r="AB237" s="9">
        <f t="shared" si="37"/>
        <v>983646</v>
      </c>
    </row>
    <row r="238" spans="1:31" s="15" customFormat="1" x14ac:dyDescent="0.25">
      <c r="A238" s="17">
        <v>6</v>
      </c>
      <c r="B238" s="17" t="s">
        <v>416</v>
      </c>
      <c r="C238" s="17" t="s">
        <v>292</v>
      </c>
      <c r="D238" s="17" t="s">
        <v>417</v>
      </c>
      <c r="E238" s="17" t="s">
        <v>418</v>
      </c>
      <c r="F238" s="17" t="s">
        <v>35</v>
      </c>
      <c r="G238" s="17" t="s">
        <v>419</v>
      </c>
      <c r="H238" s="17">
        <v>10918</v>
      </c>
      <c r="I238" s="17">
        <v>7622</v>
      </c>
      <c r="J238" s="17">
        <v>3296</v>
      </c>
      <c r="K238" s="17" t="s">
        <v>37</v>
      </c>
      <c r="L238" s="18">
        <v>449561.14</v>
      </c>
      <c r="M238" s="18">
        <v>14925.22</v>
      </c>
      <c r="N238" s="18">
        <v>1109.29</v>
      </c>
      <c r="O238" s="18">
        <v>465595.65</v>
      </c>
      <c r="P238" s="18">
        <v>16694.87</v>
      </c>
      <c r="Q238" s="18">
        <v>4606.1099999999997</v>
      </c>
      <c r="R238" s="18">
        <v>1468.37</v>
      </c>
      <c r="S238" s="18">
        <v>22769.35</v>
      </c>
      <c r="T238" s="18">
        <v>0</v>
      </c>
      <c r="U238" s="18">
        <v>0</v>
      </c>
      <c r="V238" s="18">
        <v>0</v>
      </c>
      <c r="W238" s="18">
        <v>0</v>
      </c>
      <c r="X238" s="18"/>
      <c r="Y238" s="9">
        <f t="shared" si="34"/>
        <v>466256.01</v>
      </c>
      <c r="Z238" s="9">
        <f t="shared" si="35"/>
        <v>19531.329999999998</v>
      </c>
      <c r="AA238" s="9">
        <f t="shared" si="36"/>
        <v>2577.66</v>
      </c>
      <c r="AB238" s="9">
        <f t="shared" si="37"/>
        <v>488365</v>
      </c>
    </row>
    <row r="239" spans="1:31" s="15" customFormat="1" x14ac:dyDescent="0.25">
      <c r="A239" s="17">
        <v>7</v>
      </c>
      <c r="B239" s="17" t="s">
        <v>420</v>
      </c>
      <c r="C239" s="17" t="s">
        <v>292</v>
      </c>
      <c r="D239" s="17" t="s">
        <v>421</v>
      </c>
      <c r="E239" s="17" t="s">
        <v>422</v>
      </c>
      <c r="F239" s="17" t="s">
        <v>35</v>
      </c>
      <c r="G239" s="17" t="s">
        <v>181</v>
      </c>
      <c r="H239" s="17">
        <v>7454</v>
      </c>
      <c r="I239" s="17">
        <v>7028</v>
      </c>
      <c r="J239" s="17">
        <v>426</v>
      </c>
      <c r="K239" s="17" t="s">
        <v>37</v>
      </c>
      <c r="L239" s="18">
        <v>7906.59</v>
      </c>
      <c r="M239" s="18">
        <v>3695.37</v>
      </c>
      <c r="N239" s="18">
        <v>546.04</v>
      </c>
      <c r="O239" s="18">
        <v>12148</v>
      </c>
      <c r="P239" s="18">
        <v>2821.1</v>
      </c>
      <c r="Q239" s="18">
        <v>73.12</v>
      </c>
      <c r="R239" s="18">
        <v>189.78</v>
      </c>
      <c r="S239" s="18">
        <v>3084</v>
      </c>
      <c r="T239" s="18">
        <v>0</v>
      </c>
      <c r="U239" s="18">
        <v>0</v>
      </c>
      <c r="V239" s="18">
        <v>0</v>
      </c>
      <c r="W239" s="18">
        <v>0</v>
      </c>
      <c r="X239" s="18"/>
      <c r="Y239" s="9">
        <f t="shared" si="34"/>
        <v>10727.69</v>
      </c>
      <c r="Z239" s="9">
        <f t="shared" si="35"/>
        <v>3768.49</v>
      </c>
      <c r="AA239" s="9">
        <f t="shared" si="36"/>
        <v>735.81999999999994</v>
      </c>
      <c r="AB239" s="9">
        <f t="shared" si="37"/>
        <v>15232</v>
      </c>
    </row>
    <row r="240" spans="1:31" s="15" customFormat="1" x14ac:dyDescent="0.25">
      <c r="A240" s="17">
        <v>8</v>
      </c>
      <c r="B240" s="17" t="s">
        <v>401</v>
      </c>
      <c r="C240" s="17" t="s">
        <v>292</v>
      </c>
      <c r="D240" s="17" t="s">
        <v>423</v>
      </c>
      <c r="E240" s="17" t="s">
        <v>424</v>
      </c>
      <c r="F240" s="17" t="s">
        <v>35</v>
      </c>
      <c r="G240" s="17" t="s">
        <v>45</v>
      </c>
      <c r="H240" s="17">
        <v>70910</v>
      </c>
      <c r="I240" s="17">
        <v>70910</v>
      </c>
      <c r="J240" s="17">
        <v>0</v>
      </c>
      <c r="K240" s="17" t="s">
        <v>59</v>
      </c>
      <c r="L240" s="18">
        <v>87934.29</v>
      </c>
      <c r="M240" s="18">
        <v>19752.73</v>
      </c>
      <c r="N240" s="18">
        <v>0</v>
      </c>
      <c r="O240" s="18">
        <v>107687.02</v>
      </c>
      <c r="P240" s="18">
        <v>735.77</v>
      </c>
      <c r="Q240" s="18">
        <v>905.21</v>
      </c>
      <c r="R240" s="18">
        <v>0</v>
      </c>
      <c r="S240" s="18">
        <v>1640.98</v>
      </c>
      <c r="T240" s="18">
        <v>0</v>
      </c>
      <c r="U240" s="18">
        <v>0</v>
      </c>
      <c r="V240" s="18">
        <v>0</v>
      </c>
      <c r="W240" s="18">
        <v>0</v>
      </c>
      <c r="X240" s="18"/>
      <c r="Y240" s="9">
        <f t="shared" si="34"/>
        <v>88670.06</v>
      </c>
      <c r="Z240" s="9">
        <f t="shared" si="35"/>
        <v>20657.939999999999</v>
      </c>
      <c r="AA240" s="9">
        <f t="shared" si="36"/>
        <v>0</v>
      </c>
      <c r="AB240" s="9">
        <f t="shared" si="37"/>
        <v>109328</v>
      </c>
    </row>
    <row r="241" spans="1:28" s="15" customFormat="1" x14ac:dyDescent="0.25">
      <c r="A241" s="17">
        <v>9</v>
      </c>
      <c r="B241" s="17" t="s">
        <v>425</v>
      </c>
      <c r="C241" s="17" t="s">
        <v>292</v>
      </c>
      <c r="D241" s="17" t="s">
        <v>426</v>
      </c>
      <c r="E241" s="17" t="s">
        <v>427</v>
      </c>
      <c r="F241" s="17" t="s">
        <v>35</v>
      </c>
      <c r="G241" s="17" t="s">
        <v>156</v>
      </c>
      <c r="H241" s="17">
        <v>82131</v>
      </c>
      <c r="I241" s="17">
        <v>78452</v>
      </c>
      <c r="J241" s="17">
        <v>3679</v>
      </c>
      <c r="K241" s="17" t="s">
        <v>37</v>
      </c>
      <c r="L241" s="18">
        <v>470183.1</v>
      </c>
      <c r="M241" s="18">
        <v>16166.71</v>
      </c>
      <c r="N241" s="18">
        <v>498.51</v>
      </c>
      <c r="O241" s="18">
        <v>486848.32</v>
      </c>
      <c r="P241" s="18">
        <v>18710.27</v>
      </c>
      <c r="Q241" s="18">
        <v>4859.42</v>
      </c>
      <c r="R241" s="18">
        <v>1638.99</v>
      </c>
      <c r="S241" s="18">
        <v>25208.68</v>
      </c>
      <c r="T241" s="18">
        <v>0</v>
      </c>
      <c r="U241" s="18">
        <v>0</v>
      </c>
      <c r="V241" s="18">
        <v>0</v>
      </c>
      <c r="W241" s="18">
        <v>0</v>
      </c>
      <c r="X241" s="18"/>
      <c r="Y241" s="9">
        <f t="shared" si="34"/>
        <v>488893.37</v>
      </c>
      <c r="Z241" s="9">
        <f t="shared" si="35"/>
        <v>21026.129999999997</v>
      </c>
      <c r="AA241" s="9">
        <f t="shared" si="36"/>
        <v>2137.5</v>
      </c>
      <c r="AB241" s="9">
        <f t="shared" si="37"/>
        <v>512057</v>
      </c>
    </row>
    <row r="242" spans="1:28" s="15" customFormat="1" x14ac:dyDescent="0.25">
      <c r="A242" s="17">
        <v>10</v>
      </c>
      <c r="B242" s="17" t="s">
        <v>428</v>
      </c>
      <c r="C242" s="17" t="s">
        <v>292</v>
      </c>
      <c r="D242" s="17" t="s">
        <v>429</v>
      </c>
      <c r="E242" s="17" t="s">
        <v>430</v>
      </c>
      <c r="F242" s="17" t="s">
        <v>35</v>
      </c>
      <c r="G242" s="17" t="s">
        <v>419</v>
      </c>
      <c r="H242" s="17">
        <v>222108</v>
      </c>
      <c r="I242" s="17">
        <v>222108</v>
      </c>
      <c r="J242" s="17">
        <v>0</v>
      </c>
      <c r="K242" s="17" t="s">
        <v>59</v>
      </c>
      <c r="L242" s="18">
        <v>315002.69</v>
      </c>
      <c r="M242" s="18">
        <v>9994.84</v>
      </c>
      <c r="N242" s="18">
        <v>0</v>
      </c>
      <c r="O242" s="18">
        <v>324997.53000000003</v>
      </c>
      <c r="P242" s="18">
        <v>285.02999999999997</v>
      </c>
      <c r="Q242" s="18">
        <v>3256.44</v>
      </c>
      <c r="R242" s="18">
        <v>0</v>
      </c>
      <c r="S242" s="18">
        <v>3541.47</v>
      </c>
      <c r="T242" s="18">
        <v>0</v>
      </c>
      <c r="U242" s="18">
        <v>0</v>
      </c>
      <c r="V242" s="18">
        <v>0</v>
      </c>
      <c r="W242" s="18">
        <v>0</v>
      </c>
      <c r="X242" s="18"/>
      <c r="Y242" s="9">
        <f t="shared" si="34"/>
        <v>315287.72000000003</v>
      </c>
      <c r="Z242" s="9">
        <f t="shared" si="35"/>
        <v>13251.28</v>
      </c>
      <c r="AA242" s="9">
        <f t="shared" si="36"/>
        <v>0</v>
      </c>
      <c r="AB242" s="9">
        <f t="shared" si="37"/>
        <v>328539</v>
      </c>
    </row>
    <row r="243" spans="1:28" s="15" customFormat="1" x14ac:dyDescent="0.25">
      <c r="A243" s="17">
        <v>11</v>
      </c>
      <c r="B243" s="17" t="s">
        <v>420</v>
      </c>
      <c r="C243" s="17" t="s">
        <v>292</v>
      </c>
      <c r="D243" s="17" t="s">
        <v>431</v>
      </c>
      <c r="E243" s="17" t="s">
        <v>432</v>
      </c>
      <c r="F243" s="17" t="s">
        <v>35</v>
      </c>
      <c r="G243" s="17" t="s">
        <v>410</v>
      </c>
      <c r="H243" s="17">
        <v>43324</v>
      </c>
      <c r="I243" s="17">
        <v>42386</v>
      </c>
      <c r="J243" s="17">
        <v>938</v>
      </c>
      <c r="K243" s="17" t="s">
        <v>37</v>
      </c>
      <c r="L243" s="18">
        <v>192181.09</v>
      </c>
      <c r="M243" s="18">
        <v>6405.31</v>
      </c>
      <c r="N243" s="18">
        <v>367.54</v>
      </c>
      <c r="O243" s="18">
        <v>198953.94</v>
      </c>
      <c r="P243" s="18">
        <v>5830.84</v>
      </c>
      <c r="Q243" s="18">
        <v>1973.34</v>
      </c>
      <c r="R243" s="18">
        <v>417.88</v>
      </c>
      <c r="S243" s="18">
        <v>8222.06</v>
      </c>
      <c r="T243" s="18">
        <v>0</v>
      </c>
      <c r="U243" s="18">
        <v>0</v>
      </c>
      <c r="V243" s="18">
        <v>0</v>
      </c>
      <c r="W243" s="18">
        <v>0</v>
      </c>
      <c r="X243" s="18"/>
      <c r="Y243" s="9">
        <f t="shared" si="34"/>
        <v>198011.93</v>
      </c>
      <c r="Z243" s="9">
        <f t="shared" si="35"/>
        <v>8378.65</v>
      </c>
      <c r="AA243" s="9">
        <f t="shared" si="36"/>
        <v>785.42000000000007</v>
      </c>
      <c r="AB243" s="9">
        <f t="shared" si="37"/>
        <v>207176</v>
      </c>
    </row>
    <row r="244" spans="1:28" s="15" customFormat="1" x14ac:dyDescent="0.25">
      <c r="A244" s="17">
        <v>12</v>
      </c>
      <c r="B244" s="17" t="s">
        <v>404</v>
      </c>
      <c r="C244" s="17" t="s">
        <v>292</v>
      </c>
      <c r="D244" s="17" t="s">
        <v>433</v>
      </c>
      <c r="E244" s="17" t="s">
        <v>434</v>
      </c>
      <c r="F244" s="17" t="s">
        <v>35</v>
      </c>
      <c r="G244" s="17" t="s">
        <v>410</v>
      </c>
      <c r="H244" s="17">
        <v>60593</v>
      </c>
      <c r="I244" s="17">
        <v>58653</v>
      </c>
      <c r="J244" s="17">
        <v>5820</v>
      </c>
      <c r="K244" s="17" t="s">
        <v>37</v>
      </c>
      <c r="L244" s="18">
        <v>758333.34</v>
      </c>
      <c r="M244" s="18">
        <v>26389.42</v>
      </c>
      <c r="N244" s="18">
        <v>2499.2600000000002</v>
      </c>
      <c r="O244" s="18">
        <v>787222.02</v>
      </c>
      <c r="P244" s="18">
        <v>29283.81</v>
      </c>
      <c r="Q244" s="18">
        <v>7773.36</v>
      </c>
      <c r="R244" s="18">
        <v>2592.81</v>
      </c>
      <c r="S244" s="18">
        <v>39649.980000000003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9">
        <f t="shared" si="34"/>
        <v>787617.15</v>
      </c>
      <c r="Z244" s="9">
        <f t="shared" si="35"/>
        <v>34162.78</v>
      </c>
      <c r="AA244" s="9">
        <f t="shared" si="36"/>
        <v>5092.07</v>
      </c>
      <c r="AB244" s="9">
        <f t="shared" si="37"/>
        <v>826872</v>
      </c>
    </row>
    <row r="245" spans="1:28" s="15" customFormat="1" x14ac:dyDescent="0.25">
      <c r="A245" s="17">
        <v>13</v>
      </c>
      <c r="B245" s="17" t="s">
        <v>435</v>
      </c>
      <c r="C245" s="17" t="s">
        <v>292</v>
      </c>
      <c r="D245" s="17" t="s">
        <v>436</v>
      </c>
      <c r="E245" s="17" t="s">
        <v>437</v>
      </c>
      <c r="F245" s="17" t="s">
        <v>35</v>
      </c>
      <c r="G245" s="17" t="s">
        <v>410</v>
      </c>
      <c r="H245" s="17">
        <v>226091</v>
      </c>
      <c r="I245" s="17">
        <v>224327</v>
      </c>
      <c r="J245" s="17">
        <v>1764</v>
      </c>
      <c r="K245" s="17" t="s">
        <v>37</v>
      </c>
      <c r="L245" s="18">
        <v>595939.14</v>
      </c>
      <c r="M245" s="18">
        <v>19629.080000000002</v>
      </c>
      <c r="N245" s="18">
        <v>665.58</v>
      </c>
      <c r="O245" s="18">
        <v>616233.80000000005</v>
      </c>
      <c r="P245" s="18">
        <v>11154.51</v>
      </c>
      <c r="Q245" s="18">
        <v>6140.83</v>
      </c>
      <c r="R245" s="18">
        <v>785.86</v>
      </c>
      <c r="S245" s="18">
        <v>18081.2</v>
      </c>
      <c r="T245" s="18">
        <v>0</v>
      </c>
      <c r="U245" s="18">
        <v>0</v>
      </c>
      <c r="V245" s="18">
        <v>0</v>
      </c>
      <c r="W245" s="18">
        <v>0</v>
      </c>
      <c r="X245" s="18"/>
      <c r="Y245" s="9">
        <f t="shared" si="34"/>
        <v>607093.65</v>
      </c>
      <c r="Z245" s="9">
        <f t="shared" si="35"/>
        <v>25769.910000000003</v>
      </c>
      <c r="AA245" s="9">
        <f t="shared" si="36"/>
        <v>1451.44</v>
      </c>
      <c r="AB245" s="9">
        <f t="shared" si="37"/>
        <v>634315</v>
      </c>
    </row>
    <row r="246" spans="1:28" s="15" customFormat="1" x14ac:dyDescent="0.25">
      <c r="A246" s="17">
        <v>14</v>
      </c>
      <c r="B246" s="17" t="s">
        <v>407</v>
      </c>
      <c r="C246" s="17" t="s">
        <v>292</v>
      </c>
      <c r="D246" s="17" t="s">
        <v>438</v>
      </c>
      <c r="E246" s="17" t="s">
        <v>439</v>
      </c>
      <c r="F246" s="17" t="s">
        <v>35</v>
      </c>
      <c r="G246" s="17" t="s">
        <v>440</v>
      </c>
      <c r="H246" s="17">
        <v>46495</v>
      </c>
      <c r="I246" s="17">
        <v>45970</v>
      </c>
      <c r="J246" s="17">
        <v>525</v>
      </c>
      <c r="K246" s="17" t="s">
        <v>37</v>
      </c>
      <c r="L246" s="18">
        <v>182053.27</v>
      </c>
      <c r="M246" s="18">
        <v>7099.35</v>
      </c>
      <c r="N246" s="18">
        <v>702.11</v>
      </c>
      <c r="O246" s="18">
        <v>189854.73</v>
      </c>
      <c r="P246" s="18">
        <v>3097.79</v>
      </c>
      <c r="Q246" s="18">
        <v>1858.59</v>
      </c>
      <c r="R246" s="18">
        <v>233.89</v>
      </c>
      <c r="S246" s="18">
        <v>5190.2700000000004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9">
        <f t="shared" si="34"/>
        <v>185151.06</v>
      </c>
      <c r="Z246" s="9">
        <f t="shared" si="35"/>
        <v>8957.94</v>
      </c>
      <c r="AA246" s="9">
        <f t="shared" si="36"/>
        <v>936</v>
      </c>
      <c r="AB246" s="9">
        <f t="shared" si="37"/>
        <v>195045</v>
      </c>
    </row>
    <row r="247" spans="1:28" s="15" customFormat="1" x14ac:dyDescent="0.25">
      <c r="A247" s="17">
        <v>15</v>
      </c>
      <c r="B247" s="17" t="s">
        <v>416</v>
      </c>
      <c r="C247" s="17" t="s">
        <v>292</v>
      </c>
      <c r="D247" s="17" t="s">
        <v>441</v>
      </c>
      <c r="E247" s="17" t="s">
        <v>442</v>
      </c>
      <c r="F247" s="17" t="s">
        <v>35</v>
      </c>
      <c r="G247" s="17" t="s">
        <v>156</v>
      </c>
      <c r="H247" s="17">
        <v>81926</v>
      </c>
      <c r="I247" s="17">
        <v>80606</v>
      </c>
      <c r="J247" s="17">
        <v>1320</v>
      </c>
      <c r="K247" s="17" t="s">
        <v>37</v>
      </c>
      <c r="L247" s="18">
        <v>360843.72</v>
      </c>
      <c r="M247" s="18">
        <v>11984.5</v>
      </c>
      <c r="N247" s="18">
        <v>619.69000000000005</v>
      </c>
      <c r="O247" s="18">
        <v>373447.91</v>
      </c>
      <c r="P247" s="18">
        <v>7033.11</v>
      </c>
      <c r="Q247" s="18">
        <v>3712.92</v>
      </c>
      <c r="R247" s="18">
        <v>588.05999999999995</v>
      </c>
      <c r="S247" s="18">
        <v>11334.09</v>
      </c>
      <c r="T247" s="18">
        <v>0</v>
      </c>
      <c r="U247" s="18">
        <v>0</v>
      </c>
      <c r="V247" s="18">
        <v>0</v>
      </c>
      <c r="W247" s="18">
        <v>0</v>
      </c>
      <c r="X247" s="18"/>
      <c r="Y247" s="9">
        <f t="shared" si="34"/>
        <v>367876.82999999996</v>
      </c>
      <c r="Z247" s="9">
        <f t="shared" si="35"/>
        <v>15697.42</v>
      </c>
      <c r="AA247" s="9">
        <f t="shared" si="36"/>
        <v>1207.75</v>
      </c>
      <c r="AB247" s="9">
        <f t="shared" si="37"/>
        <v>384782</v>
      </c>
    </row>
    <row r="248" spans="1:28" s="15" customFormat="1" x14ac:dyDescent="0.25">
      <c r="A248" s="17">
        <v>16</v>
      </c>
      <c r="B248" s="17" t="s">
        <v>425</v>
      </c>
      <c r="C248" s="17" t="s">
        <v>292</v>
      </c>
      <c r="D248" s="17" t="s">
        <v>443</v>
      </c>
      <c r="E248" s="17" t="s">
        <v>444</v>
      </c>
      <c r="F248" s="17" t="s">
        <v>35</v>
      </c>
      <c r="G248" s="17" t="s">
        <v>148</v>
      </c>
      <c r="H248" s="17">
        <v>45868</v>
      </c>
      <c r="I248" s="17">
        <v>45868</v>
      </c>
      <c r="J248" s="17">
        <v>0</v>
      </c>
      <c r="K248" s="17" t="s">
        <v>59</v>
      </c>
      <c r="L248" s="18">
        <v>24743.32</v>
      </c>
      <c r="M248" s="18">
        <v>6793.19</v>
      </c>
      <c r="N248" s="18">
        <v>964.52</v>
      </c>
      <c r="O248" s="18">
        <v>32501.03</v>
      </c>
      <c r="P248" s="18">
        <v>284.66000000000003</v>
      </c>
      <c r="Q248" s="18">
        <v>264.31</v>
      </c>
      <c r="R248" s="18">
        <v>0</v>
      </c>
      <c r="S248" s="18">
        <v>548.97</v>
      </c>
      <c r="T248" s="18">
        <v>0</v>
      </c>
      <c r="U248" s="18">
        <v>0</v>
      </c>
      <c r="V248" s="18">
        <v>0</v>
      </c>
      <c r="W248" s="18">
        <v>0</v>
      </c>
      <c r="X248" s="18"/>
      <c r="Y248" s="9">
        <f t="shared" si="34"/>
        <v>25027.98</v>
      </c>
      <c r="Z248" s="9">
        <f t="shared" si="35"/>
        <v>7057.5</v>
      </c>
      <c r="AA248" s="9">
        <f t="shared" si="36"/>
        <v>964.52</v>
      </c>
      <c r="AB248" s="9">
        <f t="shared" si="37"/>
        <v>33050</v>
      </c>
    </row>
    <row r="249" spans="1:28" s="15" customFormat="1" x14ac:dyDescent="0.25">
      <c r="A249" s="17">
        <v>17</v>
      </c>
      <c r="B249" s="17" t="s">
        <v>413</v>
      </c>
      <c r="C249" s="17" t="s">
        <v>292</v>
      </c>
      <c r="D249" s="17" t="s">
        <v>445</v>
      </c>
      <c r="E249" s="17" t="s">
        <v>446</v>
      </c>
      <c r="F249" s="17" t="s">
        <v>35</v>
      </c>
      <c r="G249" s="17" t="s">
        <v>447</v>
      </c>
      <c r="H249" s="17">
        <v>59536</v>
      </c>
      <c r="I249" s="17">
        <v>59407</v>
      </c>
      <c r="J249" s="17">
        <v>129</v>
      </c>
      <c r="K249" s="17" t="s">
        <v>37</v>
      </c>
      <c r="L249" s="18">
        <v>768529.67</v>
      </c>
      <c r="M249" s="18">
        <v>24092.22</v>
      </c>
      <c r="N249" s="18">
        <v>0.45</v>
      </c>
      <c r="O249" s="18">
        <v>792622.34</v>
      </c>
      <c r="P249" s="18">
        <v>1350.74</v>
      </c>
      <c r="Q249" s="18">
        <v>7939.45</v>
      </c>
      <c r="R249" s="18">
        <v>57.47</v>
      </c>
      <c r="S249" s="18">
        <v>9347.66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9">
        <f t="shared" si="34"/>
        <v>769880.41</v>
      </c>
      <c r="Z249" s="9">
        <f t="shared" si="35"/>
        <v>32031.670000000002</v>
      </c>
      <c r="AA249" s="9">
        <f t="shared" si="36"/>
        <v>57.92</v>
      </c>
      <c r="AB249" s="9">
        <f t="shared" si="37"/>
        <v>801970</v>
      </c>
    </row>
    <row r="250" spans="1:28" s="15" customFormat="1" x14ac:dyDescent="0.25">
      <c r="A250" s="17">
        <v>18</v>
      </c>
      <c r="B250" s="17" t="s">
        <v>435</v>
      </c>
      <c r="C250" s="17" t="s">
        <v>292</v>
      </c>
      <c r="D250" s="17" t="s">
        <v>448</v>
      </c>
      <c r="E250" s="17" t="s">
        <v>449</v>
      </c>
      <c r="F250" s="17" t="s">
        <v>35</v>
      </c>
      <c r="G250" s="17" t="s">
        <v>181</v>
      </c>
      <c r="H250" s="17">
        <v>19346</v>
      </c>
      <c r="I250" s="17">
        <v>16769</v>
      </c>
      <c r="J250" s="17">
        <v>2577</v>
      </c>
      <c r="K250" s="17" t="s">
        <v>37</v>
      </c>
      <c r="L250" s="18">
        <v>747156.6</v>
      </c>
      <c r="M250" s="18">
        <v>25762.49</v>
      </c>
      <c r="N250" s="18">
        <v>1325.36</v>
      </c>
      <c r="O250" s="18">
        <v>774244.45</v>
      </c>
      <c r="P250" s="18">
        <v>13967.04</v>
      </c>
      <c r="Q250" s="18">
        <v>7696.46</v>
      </c>
      <c r="R250" s="18">
        <v>1148.05</v>
      </c>
      <c r="S250" s="18">
        <v>22811.55</v>
      </c>
      <c r="T250" s="18">
        <v>0</v>
      </c>
      <c r="U250" s="18">
        <v>0</v>
      </c>
      <c r="V250" s="18">
        <v>0</v>
      </c>
      <c r="W250" s="18">
        <v>0</v>
      </c>
      <c r="X250" s="18"/>
      <c r="Y250" s="9">
        <f t="shared" si="34"/>
        <v>761123.64</v>
      </c>
      <c r="Z250" s="9">
        <f t="shared" si="35"/>
        <v>33458.950000000004</v>
      </c>
      <c r="AA250" s="9">
        <f t="shared" si="36"/>
        <v>2473.41</v>
      </c>
      <c r="AB250" s="9">
        <f t="shared" si="37"/>
        <v>797056</v>
      </c>
    </row>
    <row r="251" spans="1:28" s="15" customFormat="1" x14ac:dyDescent="0.25">
      <c r="A251" s="17">
        <v>19</v>
      </c>
      <c r="B251" s="17" t="s">
        <v>407</v>
      </c>
      <c r="C251" s="17" t="s">
        <v>292</v>
      </c>
      <c r="D251" s="17" t="s">
        <v>450</v>
      </c>
      <c r="E251" s="17" t="s">
        <v>451</v>
      </c>
      <c r="F251" s="17" t="s">
        <v>35</v>
      </c>
      <c r="G251" s="17" t="s">
        <v>452</v>
      </c>
      <c r="H251" s="17">
        <v>24180</v>
      </c>
      <c r="I251" s="17">
        <v>24180</v>
      </c>
      <c r="J251" s="17">
        <v>0</v>
      </c>
      <c r="K251" s="17" t="s">
        <v>59</v>
      </c>
      <c r="L251" s="18">
        <v>78337.899999999994</v>
      </c>
      <c r="M251" s="18">
        <v>18495.93</v>
      </c>
      <c r="N251" s="18">
        <v>2339.16</v>
      </c>
      <c r="O251" s="18">
        <v>99172.99</v>
      </c>
      <c r="P251" s="18">
        <v>736.64</v>
      </c>
      <c r="Q251" s="18">
        <v>825.37</v>
      </c>
      <c r="R251" s="18">
        <v>0</v>
      </c>
      <c r="S251" s="18">
        <v>1562.01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9">
        <f t="shared" si="34"/>
        <v>79074.539999999994</v>
      </c>
      <c r="Z251" s="9">
        <f t="shared" si="35"/>
        <v>19321.3</v>
      </c>
      <c r="AA251" s="9">
        <f t="shared" si="36"/>
        <v>2339.16</v>
      </c>
      <c r="AB251" s="9">
        <f t="shared" si="37"/>
        <v>100735</v>
      </c>
    </row>
    <row r="252" spans="1:28" s="15" customFormat="1" x14ac:dyDescent="0.25">
      <c r="A252" s="17">
        <v>20</v>
      </c>
      <c r="B252" s="17" t="s">
        <v>428</v>
      </c>
      <c r="C252" s="17" t="s">
        <v>292</v>
      </c>
      <c r="D252" s="17" t="s">
        <v>453</v>
      </c>
      <c r="E252" s="17" t="s">
        <v>454</v>
      </c>
      <c r="F252" s="17" t="s">
        <v>35</v>
      </c>
      <c r="G252" s="17" t="s">
        <v>218</v>
      </c>
      <c r="H252" s="17">
        <v>2857</v>
      </c>
      <c r="I252" s="17">
        <v>2688</v>
      </c>
      <c r="J252" s="17">
        <v>507</v>
      </c>
      <c r="K252" s="17" t="s">
        <v>37</v>
      </c>
      <c r="L252" s="18">
        <v>179749.08</v>
      </c>
      <c r="M252" s="18">
        <v>5871.79</v>
      </c>
      <c r="N252" s="18">
        <v>187.11</v>
      </c>
      <c r="O252" s="18">
        <v>185807.98</v>
      </c>
      <c r="P252" s="18">
        <v>3815.6</v>
      </c>
      <c r="Q252" s="18">
        <v>1848.55</v>
      </c>
      <c r="R252" s="18">
        <v>225.87</v>
      </c>
      <c r="S252" s="18">
        <v>5890.02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9">
        <f t="shared" si="34"/>
        <v>183564.68</v>
      </c>
      <c r="Z252" s="9">
        <f t="shared" si="35"/>
        <v>7720.34</v>
      </c>
      <c r="AA252" s="9">
        <f t="shared" si="36"/>
        <v>412.98</v>
      </c>
      <c r="AB252" s="9">
        <f t="shared" si="37"/>
        <v>191698</v>
      </c>
    </row>
    <row r="253" spans="1:28" s="15" customFormat="1" x14ac:dyDescent="0.25">
      <c r="A253" s="17">
        <v>21</v>
      </c>
      <c r="B253" s="17" t="s">
        <v>416</v>
      </c>
      <c r="C253" s="17" t="s">
        <v>292</v>
      </c>
      <c r="D253" s="17" t="s">
        <v>455</v>
      </c>
      <c r="E253" s="17" t="s">
        <v>456</v>
      </c>
      <c r="F253" s="17" t="s">
        <v>35</v>
      </c>
      <c r="G253" s="17" t="s">
        <v>221</v>
      </c>
      <c r="H253" s="17">
        <v>19</v>
      </c>
      <c r="I253" s="17">
        <v>19</v>
      </c>
      <c r="J253" s="17">
        <v>0</v>
      </c>
      <c r="K253" s="17" t="s">
        <v>59</v>
      </c>
      <c r="L253" s="18">
        <v>16886.12</v>
      </c>
      <c r="M253" s="18">
        <v>3065.59</v>
      </c>
      <c r="N253" s="18">
        <v>1.24</v>
      </c>
      <c r="O253" s="18">
        <v>19952.95</v>
      </c>
      <c r="P253" s="18">
        <v>498.88</v>
      </c>
      <c r="Q253" s="18">
        <v>172.17</v>
      </c>
      <c r="R253" s="18">
        <v>0</v>
      </c>
      <c r="S253" s="18">
        <v>671.05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9">
        <f t="shared" si="34"/>
        <v>17385</v>
      </c>
      <c r="Z253" s="9">
        <f t="shared" si="35"/>
        <v>3237.76</v>
      </c>
      <c r="AA253" s="9">
        <f t="shared" si="36"/>
        <v>1.24</v>
      </c>
      <c r="AB253" s="9">
        <f t="shared" si="37"/>
        <v>20624</v>
      </c>
    </row>
    <row r="254" spans="1:28" s="15" customFormat="1" x14ac:dyDescent="0.25">
      <c r="A254" s="17">
        <v>22</v>
      </c>
      <c r="B254" s="17" t="s">
        <v>407</v>
      </c>
      <c r="C254" s="17" t="s">
        <v>292</v>
      </c>
      <c r="D254" s="17" t="s">
        <v>457</v>
      </c>
      <c r="E254" s="17" t="s">
        <v>458</v>
      </c>
      <c r="F254" s="17" t="s">
        <v>35</v>
      </c>
      <c r="G254" s="17" t="s">
        <v>224</v>
      </c>
      <c r="H254" s="17">
        <v>6102</v>
      </c>
      <c r="I254" s="17">
        <v>6102</v>
      </c>
      <c r="J254" s="17">
        <v>0</v>
      </c>
      <c r="K254" s="17" t="s">
        <v>59</v>
      </c>
      <c r="L254" s="18">
        <v>16298.88</v>
      </c>
      <c r="M254" s="18">
        <v>3181.17</v>
      </c>
      <c r="N254" s="18">
        <v>0</v>
      </c>
      <c r="O254" s="18">
        <v>19480.05</v>
      </c>
      <c r="P254" s="18">
        <v>498.85</v>
      </c>
      <c r="Q254" s="18">
        <v>166.1</v>
      </c>
      <c r="R254" s="18">
        <v>0</v>
      </c>
      <c r="S254" s="18">
        <v>664.95</v>
      </c>
      <c r="T254" s="18">
        <v>0</v>
      </c>
      <c r="U254" s="18">
        <v>0</v>
      </c>
      <c r="V254" s="18">
        <v>0</v>
      </c>
      <c r="W254" s="18">
        <v>0</v>
      </c>
      <c r="X254" s="18"/>
      <c r="Y254" s="9">
        <f t="shared" si="34"/>
        <v>16797.73</v>
      </c>
      <c r="Z254" s="9">
        <f t="shared" si="35"/>
        <v>3347.27</v>
      </c>
      <c r="AA254" s="9">
        <f t="shared" si="36"/>
        <v>0</v>
      </c>
      <c r="AB254" s="9">
        <f t="shared" si="37"/>
        <v>20145</v>
      </c>
    </row>
    <row r="255" spans="1:28" s="15" customFormat="1" x14ac:dyDescent="0.25">
      <c r="A255" s="17">
        <v>23</v>
      </c>
      <c r="B255" s="17" t="s">
        <v>404</v>
      </c>
      <c r="C255" s="17" t="s">
        <v>292</v>
      </c>
      <c r="D255" s="17" t="s">
        <v>459</v>
      </c>
      <c r="E255" s="17" t="s">
        <v>460</v>
      </c>
      <c r="F255" s="17" t="s">
        <v>35</v>
      </c>
      <c r="G255" s="17" t="s">
        <v>218</v>
      </c>
      <c r="H255" s="17">
        <v>12887</v>
      </c>
      <c r="I255" s="17">
        <v>12665</v>
      </c>
      <c r="J255" s="17">
        <v>222</v>
      </c>
      <c r="K255" s="17" t="s">
        <v>37</v>
      </c>
      <c r="L255" s="18">
        <v>76144.73</v>
      </c>
      <c r="M255" s="18">
        <v>17189.63</v>
      </c>
      <c r="N255" s="18">
        <v>2981.62</v>
      </c>
      <c r="O255" s="18">
        <v>96315.98</v>
      </c>
      <c r="P255" s="18">
        <v>1597.95</v>
      </c>
      <c r="Q255" s="18">
        <v>810.17</v>
      </c>
      <c r="R255" s="18">
        <v>98.9</v>
      </c>
      <c r="S255" s="18">
        <v>2507.02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9">
        <f t="shared" si="34"/>
        <v>77742.679999999993</v>
      </c>
      <c r="Z255" s="9">
        <f t="shared" si="35"/>
        <v>17999.8</v>
      </c>
      <c r="AA255" s="9">
        <f t="shared" si="36"/>
        <v>3080.52</v>
      </c>
      <c r="AB255" s="9">
        <f t="shared" si="37"/>
        <v>98823</v>
      </c>
    </row>
    <row r="256" spans="1:28" s="15" customFormat="1" x14ac:dyDescent="0.25">
      <c r="A256" s="17">
        <v>24</v>
      </c>
      <c r="B256" s="17" t="s">
        <v>435</v>
      </c>
      <c r="C256" s="17" t="s">
        <v>292</v>
      </c>
      <c r="D256" s="17" t="s">
        <v>461</v>
      </c>
      <c r="E256" s="17" t="s">
        <v>462</v>
      </c>
      <c r="F256" s="17" t="s">
        <v>35</v>
      </c>
      <c r="G256" s="17" t="s">
        <v>218</v>
      </c>
      <c r="H256" s="17">
        <v>1800</v>
      </c>
      <c r="I256" s="17">
        <v>1800</v>
      </c>
      <c r="J256" s="17">
        <v>0</v>
      </c>
      <c r="K256" s="17" t="s">
        <v>59</v>
      </c>
      <c r="L256" s="18">
        <v>34060.83</v>
      </c>
      <c r="M256" s="18">
        <v>7485.17</v>
      </c>
      <c r="N256" s="18">
        <v>371.04</v>
      </c>
      <c r="O256" s="18">
        <v>41917.040000000001</v>
      </c>
      <c r="P256" s="18">
        <v>498.49</v>
      </c>
      <c r="Q256" s="18">
        <v>353.47</v>
      </c>
      <c r="R256" s="18">
        <v>0</v>
      </c>
      <c r="S256" s="18">
        <v>851.96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9">
        <f t="shared" si="34"/>
        <v>34559.32</v>
      </c>
      <c r="Z256" s="9">
        <f t="shared" si="35"/>
        <v>7838.64</v>
      </c>
      <c r="AA256" s="9">
        <f t="shared" si="36"/>
        <v>371.04</v>
      </c>
      <c r="AB256" s="9">
        <f t="shared" si="37"/>
        <v>42769</v>
      </c>
    </row>
    <row r="257" spans="1:28" s="15" customFormat="1" x14ac:dyDescent="0.25">
      <c r="A257" s="17">
        <v>25</v>
      </c>
      <c r="B257" s="17" t="s">
        <v>420</v>
      </c>
      <c r="C257" s="17" t="s">
        <v>292</v>
      </c>
      <c r="D257" s="17" t="s">
        <v>463</v>
      </c>
      <c r="E257" s="17" t="s">
        <v>464</v>
      </c>
      <c r="F257" s="17" t="s">
        <v>35</v>
      </c>
      <c r="G257" s="17" t="s">
        <v>114</v>
      </c>
      <c r="H257" s="17">
        <v>725</v>
      </c>
      <c r="I257" s="17">
        <v>725</v>
      </c>
      <c r="J257" s="17">
        <v>0</v>
      </c>
      <c r="K257" s="17" t="s">
        <v>37</v>
      </c>
      <c r="L257" s="18">
        <v>21106.66</v>
      </c>
      <c r="M257" s="18">
        <v>4160.58</v>
      </c>
      <c r="N257" s="18">
        <v>141.76</v>
      </c>
      <c r="O257" s="18">
        <v>25409</v>
      </c>
      <c r="P257" s="18">
        <v>570.1</v>
      </c>
      <c r="Q257" s="18">
        <v>216.9</v>
      </c>
      <c r="R257" s="18">
        <v>0</v>
      </c>
      <c r="S257" s="18">
        <v>787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9">
        <f t="shared" si="34"/>
        <v>21676.76</v>
      </c>
      <c r="Z257" s="9">
        <f t="shared" si="35"/>
        <v>4377.4799999999996</v>
      </c>
      <c r="AA257" s="9">
        <f t="shared" si="36"/>
        <v>141.76</v>
      </c>
      <c r="AB257" s="9">
        <f t="shared" si="37"/>
        <v>26196</v>
      </c>
    </row>
    <row r="258" spans="1:28" s="15" customFormat="1" x14ac:dyDescent="0.25">
      <c r="A258" s="17">
        <v>26</v>
      </c>
      <c r="B258" s="17" t="s">
        <v>468</v>
      </c>
      <c r="C258" s="17" t="s">
        <v>292</v>
      </c>
      <c r="D258" s="17" t="s">
        <v>469</v>
      </c>
      <c r="E258" s="17" t="s">
        <v>470</v>
      </c>
      <c r="F258" s="17" t="s">
        <v>35</v>
      </c>
      <c r="G258" s="17" t="s">
        <v>471</v>
      </c>
      <c r="H258" s="17">
        <v>2364</v>
      </c>
      <c r="I258" s="17">
        <v>2300</v>
      </c>
      <c r="J258" s="17">
        <v>64</v>
      </c>
      <c r="K258" s="17" t="s">
        <v>37</v>
      </c>
      <c r="L258" s="18">
        <v>20212.18</v>
      </c>
      <c r="M258" s="18">
        <v>40.06</v>
      </c>
      <c r="N258" s="18">
        <v>27.18</v>
      </c>
      <c r="O258" s="18">
        <v>24366.959999999999</v>
      </c>
      <c r="P258" s="18">
        <v>577.67999999999995</v>
      </c>
      <c r="Q258" s="18">
        <v>214.85</v>
      </c>
      <c r="R258" s="18">
        <v>28.51</v>
      </c>
      <c r="S258" s="18">
        <v>821.04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9">
        <f t="shared" si="34"/>
        <v>20789.86</v>
      </c>
      <c r="Z258" s="9">
        <f t="shared" si="35"/>
        <v>254.91</v>
      </c>
      <c r="AA258" s="9">
        <f t="shared" si="36"/>
        <v>55.69</v>
      </c>
      <c r="AB258" s="9">
        <f t="shared" si="37"/>
        <v>25188</v>
      </c>
    </row>
    <row r="259" spans="1:28" s="15" customFormat="1" x14ac:dyDescent="0.25">
      <c r="A259" s="17">
        <v>27</v>
      </c>
      <c r="B259" s="17" t="s">
        <v>1591</v>
      </c>
      <c r="C259" s="17" t="s">
        <v>292</v>
      </c>
      <c r="D259" s="17" t="s">
        <v>1592</v>
      </c>
      <c r="E259" s="17" t="s">
        <v>1593</v>
      </c>
      <c r="F259" s="17" t="s">
        <v>35</v>
      </c>
      <c r="G259" s="17" t="s">
        <v>1594</v>
      </c>
      <c r="H259" s="17">
        <v>475</v>
      </c>
      <c r="I259" s="17">
        <v>475</v>
      </c>
      <c r="J259" s="17">
        <v>0</v>
      </c>
      <c r="K259" s="17" t="s">
        <v>59</v>
      </c>
      <c r="L259" s="18">
        <v>12963.01</v>
      </c>
      <c r="M259" s="18">
        <v>3170.43</v>
      </c>
      <c r="N259" s="18">
        <v>984.35</v>
      </c>
      <c r="O259" s="18">
        <v>15452.95</v>
      </c>
      <c r="P259" s="18">
        <v>379.84</v>
      </c>
      <c r="Q259" s="18">
        <v>134.21</v>
      </c>
      <c r="R259" s="18">
        <v>0</v>
      </c>
      <c r="S259" s="18">
        <v>514.04999999999995</v>
      </c>
      <c r="T259" s="18">
        <v>0</v>
      </c>
      <c r="U259" s="18">
        <v>0</v>
      </c>
      <c r="V259" s="18">
        <v>0</v>
      </c>
      <c r="W259" s="18">
        <v>0</v>
      </c>
      <c r="X259" s="18"/>
      <c r="Y259" s="9">
        <f t="shared" si="34"/>
        <v>13342.85</v>
      </c>
      <c r="Z259" s="9">
        <f t="shared" si="35"/>
        <v>3304.64</v>
      </c>
      <c r="AA259" s="9">
        <f t="shared" si="36"/>
        <v>984.35</v>
      </c>
      <c r="AB259" s="9">
        <f t="shared" si="37"/>
        <v>15967</v>
      </c>
    </row>
    <row r="260" spans="1:28" s="15" customFormat="1" x14ac:dyDescent="0.25">
      <c r="A260" s="17">
        <v>28</v>
      </c>
      <c r="B260" s="17" t="s">
        <v>472</v>
      </c>
      <c r="C260" s="17" t="s">
        <v>292</v>
      </c>
      <c r="D260" s="17" t="s">
        <v>473</v>
      </c>
      <c r="E260" s="17" t="s">
        <v>474</v>
      </c>
      <c r="F260" s="17" t="s">
        <v>35</v>
      </c>
      <c r="G260" s="17" t="s">
        <v>475</v>
      </c>
      <c r="H260" s="17">
        <v>188</v>
      </c>
      <c r="I260" s="17">
        <v>188</v>
      </c>
      <c r="J260" s="17">
        <v>0</v>
      </c>
      <c r="K260" s="17" t="s">
        <v>59</v>
      </c>
      <c r="L260" s="18">
        <v>10771.11</v>
      </c>
      <c r="M260" s="18">
        <v>2293.2800000000002</v>
      </c>
      <c r="N260" s="18">
        <v>196.66</v>
      </c>
      <c r="O260" s="18">
        <v>12379.97</v>
      </c>
      <c r="P260" s="18">
        <v>379.68</v>
      </c>
      <c r="Q260" s="18">
        <v>110.35</v>
      </c>
      <c r="R260" s="18">
        <v>0</v>
      </c>
      <c r="S260" s="18">
        <v>490.03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9">
        <f t="shared" si="34"/>
        <v>11150.79</v>
      </c>
      <c r="Z260" s="9">
        <f t="shared" si="35"/>
        <v>2403.63</v>
      </c>
      <c r="AA260" s="9">
        <f t="shared" si="36"/>
        <v>196.66</v>
      </c>
      <c r="AB260" s="9">
        <f t="shared" si="37"/>
        <v>12870</v>
      </c>
    </row>
    <row r="261" spans="1:28" s="15" customFormat="1" x14ac:dyDescent="0.25">
      <c r="A261" s="17">
        <v>29</v>
      </c>
      <c r="B261" s="17" t="s">
        <v>476</v>
      </c>
      <c r="C261" s="17" t="s">
        <v>292</v>
      </c>
      <c r="D261" s="17" t="s">
        <v>477</v>
      </c>
      <c r="E261" s="17" t="s">
        <v>478</v>
      </c>
      <c r="F261" s="17" t="s">
        <v>35</v>
      </c>
      <c r="G261" s="17" t="s">
        <v>479</v>
      </c>
      <c r="H261" s="17">
        <v>1311</v>
      </c>
      <c r="I261" s="17">
        <v>1248</v>
      </c>
      <c r="J261" s="17">
        <v>63</v>
      </c>
      <c r="K261" s="17" t="s">
        <v>37</v>
      </c>
      <c r="L261" s="18">
        <v>12311.59</v>
      </c>
      <c r="M261" s="18">
        <v>1529.59</v>
      </c>
      <c r="N261" s="18">
        <v>79.27</v>
      </c>
      <c r="O261" s="18">
        <v>13938.97</v>
      </c>
      <c r="P261" s="18">
        <v>691.73</v>
      </c>
      <c r="Q261" s="18">
        <v>129.22999999999999</v>
      </c>
      <c r="R261" s="18">
        <v>28.07</v>
      </c>
      <c r="S261" s="18">
        <v>849.03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9">
        <f t="shared" si="34"/>
        <v>13003.32</v>
      </c>
      <c r="Z261" s="9">
        <f t="shared" si="35"/>
        <v>1658.82</v>
      </c>
      <c r="AA261" s="9">
        <f t="shared" si="36"/>
        <v>107.34</v>
      </c>
      <c r="AB261" s="9">
        <f t="shared" si="37"/>
        <v>14788</v>
      </c>
    </row>
    <row r="262" spans="1:28" s="15" customFormat="1" x14ac:dyDescent="0.25">
      <c r="A262" s="17">
        <v>30</v>
      </c>
      <c r="B262" s="17" t="s">
        <v>476</v>
      </c>
      <c r="C262" s="17" t="s">
        <v>292</v>
      </c>
      <c r="D262" s="17" t="s">
        <v>480</v>
      </c>
      <c r="E262" s="17" t="s">
        <v>481</v>
      </c>
      <c r="F262" s="17" t="s">
        <v>35</v>
      </c>
      <c r="G262" s="17" t="s">
        <v>482</v>
      </c>
      <c r="H262" s="17">
        <v>5283</v>
      </c>
      <c r="I262" s="17">
        <v>5283</v>
      </c>
      <c r="J262" s="17">
        <v>0</v>
      </c>
      <c r="K262" s="17" t="s">
        <v>59</v>
      </c>
      <c r="L262" s="18">
        <v>34657.96</v>
      </c>
      <c r="M262" s="18">
        <v>1084.79</v>
      </c>
      <c r="N262" s="18">
        <v>542.59</v>
      </c>
      <c r="O262" s="18">
        <v>39346.980000000003</v>
      </c>
      <c r="P262" s="18">
        <v>498.7</v>
      </c>
      <c r="Q262" s="18">
        <v>368.32</v>
      </c>
      <c r="R262" s="18">
        <v>0</v>
      </c>
      <c r="S262" s="18">
        <v>867.02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9">
        <f t="shared" si="34"/>
        <v>35156.659999999996</v>
      </c>
      <c r="Z262" s="9">
        <f t="shared" si="35"/>
        <v>1453.11</v>
      </c>
      <c r="AA262" s="9">
        <f t="shared" si="36"/>
        <v>542.59</v>
      </c>
      <c r="AB262" s="9">
        <f t="shared" si="37"/>
        <v>40214</v>
      </c>
    </row>
    <row r="263" spans="1:28" s="15" customFormat="1" x14ac:dyDescent="0.25">
      <c r="A263" s="17">
        <v>31</v>
      </c>
      <c r="B263" s="17" t="s">
        <v>483</v>
      </c>
      <c r="C263" s="17" t="s">
        <v>292</v>
      </c>
      <c r="D263" s="17" t="s">
        <v>484</v>
      </c>
      <c r="E263" s="17" t="s">
        <v>485</v>
      </c>
      <c r="F263" s="17" t="s">
        <v>35</v>
      </c>
      <c r="G263" s="17" t="s">
        <v>288</v>
      </c>
      <c r="H263" s="17">
        <v>1300</v>
      </c>
      <c r="I263" s="17">
        <v>1300</v>
      </c>
      <c r="J263" s="17">
        <v>0</v>
      </c>
      <c r="K263" s="17" t="s">
        <v>59</v>
      </c>
      <c r="L263" s="18">
        <v>7273.42</v>
      </c>
      <c r="M263" s="18">
        <v>2354.8200000000002</v>
      </c>
      <c r="N263" s="18">
        <v>2334.1999999999998</v>
      </c>
      <c r="O263" s="18">
        <v>7573</v>
      </c>
      <c r="P263" s="18">
        <v>499.16</v>
      </c>
      <c r="Q263" s="18">
        <v>72.84</v>
      </c>
      <c r="R263" s="18">
        <v>0</v>
      </c>
      <c r="S263" s="18">
        <v>572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9">
        <f t="shared" si="34"/>
        <v>7772.58</v>
      </c>
      <c r="Z263" s="9">
        <f t="shared" si="35"/>
        <v>2427.6600000000003</v>
      </c>
      <c r="AA263" s="9">
        <f t="shared" si="36"/>
        <v>2334.1999999999998</v>
      </c>
      <c r="AB263" s="9">
        <f t="shared" si="37"/>
        <v>8145</v>
      </c>
    </row>
    <row r="264" spans="1:28" s="22" customFormat="1" x14ac:dyDescent="0.25">
      <c r="A264" s="19"/>
      <c r="B264" s="19"/>
      <c r="C264" s="10" t="s">
        <v>71</v>
      </c>
      <c r="D264" s="19"/>
      <c r="E264" s="19"/>
      <c r="F264" s="19"/>
      <c r="G264" s="19"/>
      <c r="H264" s="19"/>
      <c r="I264" s="19"/>
      <c r="J264" s="19">
        <f>SUM(J233:J263)</f>
        <v>30276</v>
      </c>
      <c r="K264" s="19"/>
      <c r="L264" s="20">
        <f t="shared" ref="L264:AB264" si="38">SUM(L233:L263)</f>
        <v>8807474.3299999982</v>
      </c>
      <c r="M264" s="20">
        <f t="shared" ref="M264" si="39">SUM(M233:M263)</f>
        <v>376743.7</v>
      </c>
      <c r="N264" s="20">
        <f t="shared" ref="N264" si="40">SUM(N233:N263)</f>
        <v>25815.540000000005</v>
      </c>
      <c r="O264" s="20">
        <f t="shared" ref="O264" si="41">SUM(O233:O263)</f>
        <v>9210265.910000002</v>
      </c>
      <c r="P264" s="20">
        <f t="shared" ref="P264" si="42">SUM(P233:P263)</f>
        <v>170147.15000000005</v>
      </c>
      <c r="Q264" s="20">
        <f t="shared" ref="Q264" si="43">SUM(Q233:Q263)</f>
        <v>90736.98000000001</v>
      </c>
      <c r="R264" s="20">
        <f t="shared" ref="R264" si="44">SUM(R233:R263)</f>
        <v>13487.959999999997</v>
      </c>
      <c r="S264" s="20">
        <f t="shared" ref="S264" si="45">SUM(S233:S263)</f>
        <v>274372.09000000008</v>
      </c>
      <c r="T264" s="20">
        <f t="shared" ref="T264" si="46">SUM(T233:T263)</f>
        <v>0</v>
      </c>
      <c r="U264" s="20">
        <f t="shared" ref="U264" si="47">SUM(U233:U263)</f>
        <v>0</v>
      </c>
      <c r="V264" s="20">
        <f t="shared" ref="V264" si="48">SUM(V233:V263)</f>
        <v>0</v>
      </c>
      <c r="W264" s="20">
        <f t="shared" si="38"/>
        <v>0</v>
      </c>
      <c r="X264" s="20">
        <f t="shared" si="38"/>
        <v>0</v>
      </c>
      <c r="Y264" s="20">
        <f t="shared" si="38"/>
        <v>8977621.4799999986</v>
      </c>
      <c r="Z264" s="20">
        <f t="shared" si="38"/>
        <v>467480.67999999993</v>
      </c>
      <c r="AA264" s="20">
        <f t="shared" si="38"/>
        <v>39303.499999999993</v>
      </c>
      <c r="AB264" s="20">
        <f t="shared" si="38"/>
        <v>9484638</v>
      </c>
    </row>
    <row r="265" spans="1:28" s="15" customFormat="1" x14ac:dyDescent="0.25">
      <c r="A265" s="17">
        <v>1</v>
      </c>
      <c r="B265" s="17" t="s">
        <v>416</v>
      </c>
      <c r="C265" s="17" t="s">
        <v>292</v>
      </c>
      <c r="D265" s="17" t="s">
        <v>486</v>
      </c>
      <c r="E265" s="17" t="s">
        <v>487</v>
      </c>
      <c r="F265" s="17" t="s">
        <v>75</v>
      </c>
      <c r="G265" s="17" t="s">
        <v>76</v>
      </c>
      <c r="H265" s="17">
        <v>15292</v>
      </c>
      <c r="I265" s="17">
        <v>15146</v>
      </c>
      <c r="J265" s="17">
        <v>146</v>
      </c>
      <c r="K265" s="17" t="s">
        <v>37</v>
      </c>
      <c r="L265" s="18">
        <v>44607.42</v>
      </c>
      <c r="M265" s="18">
        <v>8772.06</v>
      </c>
      <c r="N265" s="18">
        <v>3505.49</v>
      </c>
      <c r="O265" s="18">
        <v>56884.97</v>
      </c>
      <c r="P265" s="18">
        <v>1128.56</v>
      </c>
      <c r="Q265" s="18">
        <v>490.75</v>
      </c>
      <c r="R265" s="18">
        <v>86.72</v>
      </c>
      <c r="S265" s="18">
        <v>1706.03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9">
        <f t="shared" ref="Y265" si="49">L265+P265-U265</f>
        <v>45735.979999999996</v>
      </c>
      <c r="Z265" s="9">
        <f t="shared" ref="Z265" si="50">M265+Q265-V265</f>
        <v>9262.81</v>
      </c>
      <c r="AA265" s="9">
        <f t="shared" ref="AA265" si="51">N265+R265-W265</f>
        <v>3592.2099999999996</v>
      </c>
      <c r="AB265" s="9">
        <f t="shared" ref="AB265" si="52">O265+S265-X265</f>
        <v>58591</v>
      </c>
    </row>
    <row r="266" spans="1:28" s="15" customFormat="1" x14ac:dyDescent="0.25">
      <c r="A266" s="17">
        <v>2</v>
      </c>
      <c r="B266" s="17" t="s">
        <v>425</v>
      </c>
      <c r="C266" s="17" t="s">
        <v>292</v>
      </c>
      <c r="D266" s="17" t="s">
        <v>488</v>
      </c>
      <c r="E266" s="17" t="s">
        <v>489</v>
      </c>
      <c r="F266" s="17" t="s">
        <v>75</v>
      </c>
      <c r="G266" s="17" t="s">
        <v>76</v>
      </c>
      <c r="H266" s="17">
        <v>58766</v>
      </c>
      <c r="I266" s="17">
        <v>57789</v>
      </c>
      <c r="J266" s="17">
        <v>977</v>
      </c>
      <c r="K266" s="17" t="s">
        <v>37</v>
      </c>
      <c r="L266" s="18">
        <v>267589.81</v>
      </c>
      <c r="M266" s="18">
        <v>9352.7000000000007</v>
      </c>
      <c r="N266" s="18">
        <v>510.25</v>
      </c>
      <c r="O266" s="18">
        <v>277452.76</v>
      </c>
      <c r="P266" s="18">
        <v>6943.52</v>
      </c>
      <c r="Q266" s="18">
        <v>2759.38</v>
      </c>
      <c r="R266" s="18">
        <v>580.34</v>
      </c>
      <c r="S266" s="18">
        <v>10283.24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9">
        <f t="shared" ref="Y266:Y295" si="53">L266+P266-U266</f>
        <v>274533.33</v>
      </c>
      <c r="Z266" s="9">
        <f t="shared" ref="Z266:Z295" si="54">M266+Q266-V266</f>
        <v>12112.080000000002</v>
      </c>
      <c r="AA266" s="9">
        <f t="shared" ref="AA266:AA295" si="55">N266+R266-W266</f>
        <v>1090.5900000000001</v>
      </c>
      <c r="AB266" s="9">
        <f t="shared" ref="AB266:AB295" si="56">O266+S266-X266</f>
        <v>287736</v>
      </c>
    </row>
    <row r="267" spans="1:28" s="15" customFormat="1" x14ac:dyDescent="0.25">
      <c r="A267" s="17">
        <v>3</v>
      </c>
      <c r="B267" s="17" t="s">
        <v>416</v>
      </c>
      <c r="C267" s="17" t="s">
        <v>292</v>
      </c>
      <c r="D267" s="17" t="s">
        <v>490</v>
      </c>
      <c r="E267" s="17" t="s">
        <v>491</v>
      </c>
      <c r="F267" s="17" t="s">
        <v>75</v>
      </c>
      <c r="G267" s="17" t="s">
        <v>76</v>
      </c>
      <c r="H267" s="17">
        <v>1601</v>
      </c>
      <c r="I267" s="17">
        <v>1517</v>
      </c>
      <c r="J267" s="17">
        <v>84</v>
      </c>
      <c r="K267" s="17" t="s">
        <v>37</v>
      </c>
      <c r="L267" s="18">
        <v>58250.14</v>
      </c>
      <c r="M267" s="18">
        <v>14576.19</v>
      </c>
      <c r="N267" s="18">
        <v>4721.68</v>
      </c>
      <c r="O267" s="18">
        <v>77548.009999999995</v>
      </c>
      <c r="P267" s="18">
        <v>719.27</v>
      </c>
      <c r="Q267" s="18">
        <v>646.82000000000005</v>
      </c>
      <c r="R267" s="18">
        <v>49.9</v>
      </c>
      <c r="S267" s="18">
        <v>1415.99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9">
        <f t="shared" si="53"/>
        <v>58969.409999999996</v>
      </c>
      <c r="Z267" s="9">
        <f t="shared" si="54"/>
        <v>15223.01</v>
      </c>
      <c r="AA267" s="9">
        <f t="shared" si="55"/>
        <v>4771.58</v>
      </c>
      <c r="AB267" s="9">
        <f t="shared" si="56"/>
        <v>78964</v>
      </c>
    </row>
    <row r="268" spans="1:28" s="15" customFormat="1" x14ac:dyDescent="0.25">
      <c r="A268" s="17">
        <v>4</v>
      </c>
      <c r="B268" s="17" t="s">
        <v>413</v>
      </c>
      <c r="C268" s="17" t="s">
        <v>292</v>
      </c>
      <c r="D268" s="17" t="s">
        <v>492</v>
      </c>
      <c r="E268" s="17" t="s">
        <v>493</v>
      </c>
      <c r="F268" s="17" t="s">
        <v>75</v>
      </c>
      <c r="G268" s="17" t="s">
        <v>76</v>
      </c>
      <c r="H268" s="17">
        <v>16996</v>
      </c>
      <c r="I268" s="17">
        <v>16898</v>
      </c>
      <c r="J268" s="17">
        <v>98</v>
      </c>
      <c r="K268" s="17" t="s">
        <v>37</v>
      </c>
      <c r="L268" s="18">
        <v>55790.84</v>
      </c>
      <c r="M268" s="18">
        <v>12110.76</v>
      </c>
      <c r="N268" s="18">
        <v>4367.37</v>
      </c>
      <c r="O268" s="18">
        <v>72268.97</v>
      </c>
      <c r="P268" s="18">
        <v>866.4</v>
      </c>
      <c r="Q268" s="18">
        <v>612.41999999999996</v>
      </c>
      <c r="R268" s="18">
        <v>58.21</v>
      </c>
      <c r="S268" s="18">
        <v>1537.03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9">
        <f t="shared" si="53"/>
        <v>56657.24</v>
      </c>
      <c r="Z268" s="9">
        <f t="shared" si="54"/>
        <v>12723.18</v>
      </c>
      <c r="AA268" s="9">
        <f t="shared" si="55"/>
        <v>4425.58</v>
      </c>
      <c r="AB268" s="9">
        <f t="shared" si="56"/>
        <v>73806</v>
      </c>
    </row>
    <row r="269" spans="1:28" s="15" customFormat="1" x14ac:dyDescent="0.25">
      <c r="A269" s="17">
        <v>5</v>
      </c>
      <c r="B269" s="17" t="s">
        <v>435</v>
      </c>
      <c r="C269" s="17" t="s">
        <v>292</v>
      </c>
      <c r="D269" s="17" t="s">
        <v>494</v>
      </c>
      <c r="E269" s="17" t="s">
        <v>495</v>
      </c>
      <c r="F269" s="17" t="s">
        <v>75</v>
      </c>
      <c r="G269" s="17" t="s">
        <v>76</v>
      </c>
      <c r="H269" s="17">
        <v>37100</v>
      </c>
      <c r="I269" s="17">
        <v>36951</v>
      </c>
      <c r="J269" s="17">
        <v>149</v>
      </c>
      <c r="K269" s="17" t="s">
        <v>37</v>
      </c>
      <c r="L269" s="18">
        <v>37350.04</v>
      </c>
      <c r="M269" s="18">
        <v>7690.48</v>
      </c>
      <c r="N269" s="18">
        <v>2694.5</v>
      </c>
      <c r="O269" s="18">
        <v>47735.02</v>
      </c>
      <c r="P269" s="18">
        <v>1230.5899999999999</v>
      </c>
      <c r="Q269" s="18">
        <v>408.88</v>
      </c>
      <c r="R269" s="18">
        <v>88.51</v>
      </c>
      <c r="S269" s="18">
        <v>1727.98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9">
        <f t="shared" si="53"/>
        <v>38580.629999999997</v>
      </c>
      <c r="Z269" s="9">
        <f t="shared" si="54"/>
        <v>8099.36</v>
      </c>
      <c r="AA269" s="9">
        <f t="shared" si="55"/>
        <v>2783.01</v>
      </c>
      <c r="AB269" s="9">
        <f t="shared" si="56"/>
        <v>49463</v>
      </c>
    </row>
    <row r="270" spans="1:28" s="15" customFormat="1" x14ac:dyDescent="0.25">
      <c r="A270" s="17">
        <v>6</v>
      </c>
      <c r="B270" s="17" t="s">
        <v>420</v>
      </c>
      <c r="C270" s="17" t="s">
        <v>292</v>
      </c>
      <c r="D270" s="17" t="s">
        <v>496</v>
      </c>
      <c r="E270" s="17" t="s">
        <v>497</v>
      </c>
      <c r="F270" s="17" t="s">
        <v>75</v>
      </c>
      <c r="G270" s="17" t="s">
        <v>76</v>
      </c>
      <c r="H270" s="17">
        <v>27499</v>
      </c>
      <c r="I270" s="17">
        <v>27110</v>
      </c>
      <c r="J270" s="17">
        <v>389</v>
      </c>
      <c r="K270" s="17" t="s">
        <v>37</v>
      </c>
      <c r="L270" s="18">
        <v>67167.87</v>
      </c>
      <c r="M270" s="18">
        <v>13463.43</v>
      </c>
      <c r="N270" s="18">
        <v>5685.7</v>
      </c>
      <c r="O270" s="18">
        <v>86317</v>
      </c>
      <c r="P270" s="18">
        <v>2732.01</v>
      </c>
      <c r="Q270" s="18">
        <v>737.92</v>
      </c>
      <c r="R270" s="18">
        <v>231.07</v>
      </c>
      <c r="S270" s="18">
        <v>3701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9">
        <f t="shared" si="53"/>
        <v>69899.87999999999</v>
      </c>
      <c r="Z270" s="9">
        <f t="shared" si="54"/>
        <v>14201.35</v>
      </c>
      <c r="AA270" s="9">
        <f t="shared" si="55"/>
        <v>5916.7699999999995</v>
      </c>
      <c r="AB270" s="9">
        <f t="shared" si="56"/>
        <v>90018</v>
      </c>
    </row>
    <row r="271" spans="1:28" s="15" customFormat="1" x14ac:dyDescent="0.25">
      <c r="A271" s="17">
        <v>7</v>
      </c>
      <c r="B271" s="17" t="s">
        <v>404</v>
      </c>
      <c r="C271" s="17" t="s">
        <v>292</v>
      </c>
      <c r="D271" s="17" t="s">
        <v>498</v>
      </c>
      <c r="E271" s="17" t="s">
        <v>499</v>
      </c>
      <c r="F271" s="17" t="s">
        <v>75</v>
      </c>
      <c r="G271" s="17" t="s">
        <v>76</v>
      </c>
      <c r="H271" s="17">
        <v>35298</v>
      </c>
      <c r="I271" s="17">
        <v>33995</v>
      </c>
      <c r="J271" s="17">
        <v>1303</v>
      </c>
      <c r="K271" s="17" t="s">
        <v>37</v>
      </c>
      <c r="L271" s="18">
        <v>147694.72</v>
      </c>
      <c r="M271" s="18">
        <v>10240.75</v>
      </c>
      <c r="N271" s="18">
        <v>6.53</v>
      </c>
      <c r="O271" s="18">
        <v>157942</v>
      </c>
      <c r="P271" s="18">
        <v>8874.5400000000009</v>
      </c>
      <c r="Q271" s="18">
        <v>1535.48</v>
      </c>
      <c r="R271" s="18">
        <v>773.98</v>
      </c>
      <c r="S271" s="18">
        <v>11184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9">
        <f t="shared" si="53"/>
        <v>156569.26</v>
      </c>
      <c r="Z271" s="9">
        <f t="shared" si="54"/>
        <v>11776.23</v>
      </c>
      <c r="AA271" s="9">
        <f t="shared" si="55"/>
        <v>780.51</v>
      </c>
      <c r="AB271" s="9">
        <f t="shared" si="56"/>
        <v>169126</v>
      </c>
    </row>
    <row r="272" spans="1:28" s="15" customFormat="1" x14ac:dyDescent="0.25">
      <c r="A272" s="17">
        <v>8</v>
      </c>
      <c r="B272" s="17" t="s">
        <v>413</v>
      </c>
      <c r="C272" s="17" t="s">
        <v>292</v>
      </c>
      <c r="D272" s="17" t="s">
        <v>500</v>
      </c>
      <c r="E272" s="17" t="s">
        <v>501</v>
      </c>
      <c r="F272" s="17" t="s">
        <v>75</v>
      </c>
      <c r="G272" s="17" t="s">
        <v>76</v>
      </c>
      <c r="H272" s="17">
        <v>14957</v>
      </c>
      <c r="I272" s="17">
        <v>14882</v>
      </c>
      <c r="J272" s="17">
        <v>75</v>
      </c>
      <c r="K272" s="17" t="s">
        <v>37</v>
      </c>
      <c r="L272" s="18">
        <v>39355.839999999997</v>
      </c>
      <c r="M272" s="18">
        <v>8874.74</v>
      </c>
      <c r="N272" s="18">
        <v>3031.46</v>
      </c>
      <c r="O272" s="18">
        <v>51262.04</v>
      </c>
      <c r="P272" s="18">
        <v>659.74</v>
      </c>
      <c r="Q272" s="18">
        <v>434.67</v>
      </c>
      <c r="R272" s="18">
        <v>44.55</v>
      </c>
      <c r="S272" s="18">
        <v>1138.96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9">
        <f t="shared" si="53"/>
        <v>40015.579999999994</v>
      </c>
      <c r="Z272" s="9">
        <f t="shared" si="54"/>
        <v>9309.41</v>
      </c>
      <c r="AA272" s="9">
        <f t="shared" si="55"/>
        <v>3076.01</v>
      </c>
      <c r="AB272" s="9">
        <f t="shared" si="56"/>
        <v>52401</v>
      </c>
    </row>
    <row r="273" spans="1:28" s="15" customFormat="1" x14ac:dyDescent="0.25">
      <c r="A273" s="17">
        <v>9</v>
      </c>
      <c r="B273" s="17" t="s">
        <v>401</v>
      </c>
      <c r="C273" s="17" t="s">
        <v>292</v>
      </c>
      <c r="D273" s="17" t="s">
        <v>502</v>
      </c>
      <c r="E273" s="17" t="s">
        <v>503</v>
      </c>
      <c r="F273" s="17" t="s">
        <v>75</v>
      </c>
      <c r="G273" s="17" t="s">
        <v>76</v>
      </c>
      <c r="H273" s="17">
        <v>1768</v>
      </c>
      <c r="I273" s="17">
        <v>1566</v>
      </c>
      <c r="J273" s="17">
        <v>202</v>
      </c>
      <c r="K273" s="17" t="s">
        <v>37</v>
      </c>
      <c r="L273" s="18">
        <v>63655.44</v>
      </c>
      <c r="M273" s="18">
        <v>13257.11</v>
      </c>
      <c r="N273" s="18">
        <v>4641.45</v>
      </c>
      <c r="O273" s="18">
        <v>81554</v>
      </c>
      <c r="P273" s="18">
        <v>1690.93</v>
      </c>
      <c r="Q273" s="18">
        <v>696.08</v>
      </c>
      <c r="R273" s="18">
        <v>119.99</v>
      </c>
      <c r="S273" s="18">
        <v>2507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9">
        <f t="shared" si="53"/>
        <v>65346.37</v>
      </c>
      <c r="Z273" s="9">
        <f t="shared" si="54"/>
        <v>13953.19</v>
      </c>
      <c r="AA273" s="9">
        <f t="shared" si="55"/>
        <v>4761.4399999999996</v>
      </c>
      <c r="AB273" s="9">
        <f t="shared" si="56"/>
        <v>84061</v>
      </c>
    </row>
    <row r="274" spans="1:28" s="15" customFormat="1" x14ac:dyDescent="0.25">
      <c r="A274" s="17">
        <v>10</v>
      </c>
      <c r="B274" s="17" t="s">
        <v>404</v>
      </c>
      <c r="C274" s="17" t="s">
        <v>292</v>
      </c>
      <c r="D274" s="17" t="s">
        <v>504</v>
      </c>
      <c r="E274" s="17" t="s">
        <v>505</v>
      </c>
      <c r="F274" s="17" t="s">
        <v>75</v>
      </c>
      <c r="G274" s="17" t="s">
        <v>76</v>
      </c>
      <c r="H274" s="17">
        <v>18761</v>
      </c>
      <c r="I274" s="17">
        <v>18446</v>
      </c>
      <c r="J274" s="17">
        <v>315</v>
      </c>
      <c r="K274" s="17" t="s">
        <v>37</v>
      </c>
      <c r="L274" s="18">
        <v>39762.51</v>
      </c>
      <c r="M274" s="18">
        <v>8604.9</v>
      </c>
      <c r="N274" s="18">
        <v>3144.58</v>
      </c>
      <c r="O274" s="18">
        <v>51511.99</v>
      </c>
      <c r="P274" s="18">
        <v>2216.0100000000002</v>
      </c>
      <c r="Q274" s="18">
        <v>431.89</v>
      </c>
      <c r="R274" s="18">
        <v>187.11</v>
      </c>
      <c r="S274" s="18">
        <v>2835.01</v>
      </c>
      <c r="T274" s="18">
        <v>0</v>
      </c>
      <c r="U274" s="18">
        <v>0</v>
      </c>
      <c r="V274" s="18">
        <v>0</v>
      </c>
      <c r="W274" s="18">
        <v>0</v>
      </c>
      <c r="X274" s="18"/>
      <c r="Y274" s="9">
        <f t="shared" si="53"/>
        <v>41978.520000000004</v>
      </c>
      <c r="Z274" s="9">
        <f t="shared" si="54"/>
        <v>9036.7899999999991</v>
      </c>
      <c r="AA274" s="9">
        <f t="shared" si="55"/>
        <v>3331.69</v>
      </c>
      <c r="AB274" s="9">
        <f t="shared" si="56"/>
        <v>54347</v>
      </c>
    </row>
    <row r="275" spans="1:28" s="15" customFormat="1" x14ac:dyDescent="0.25">
      <c r="A275" s="17">
        <v>11</v>
      </c>
      <c r="B275" s="17" t="s">
        <v>428</v>
      </c>
      <c r="C275" s="17" t="s">
        <v>292</v>
      </c>
      <c r="D275" s="17" t="s">
        <v>506</v>
      </c>
      <c r="E275" s="17" t="s">
        <v>507</v>
      </c>
      <c r="F275" s="17" t="s">
        <v>75</v>
      </c>
      <c r="G275" s="17" t="s">
        <v>76</v>
      </c>
      <c r="H275" s="17">
        <v>25914</v>
      </c>
      <c r="I275" s="17">
        <v>25633</v>
      </c>
      <c r="J275" s="17">
        <v>281</v>
      </c>
      <c r="K275" s="17" t="s">
        <v>37</v>
      </c>
      <c r="L275" s="18">
        <v>37808.720000000001</v>
      </c>
      <c r="M275" s="18">
        <v>5436.88</v>
      </c>
      <c r="N275" s="18">
        <v>2709.41</v>
      </c>
      <c r="O275" s="18">
        <v>45955.01</v>
      </c>
      <c r="P275" s="18">
        <v>2212.2199999999998</v>
      </c>
      <c r="Q275" s="18">
        <v>407.86</v>
      </c>
      <c r="R275" s="18">
        <v>166.91</v>
      </c>
      <c r="S275" s="18">
        <v>2786.99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9">
        <f t="shared" si="53"/>
        <v>40020.94</v>
      </c>
      <c r="Z275" s="9">
        <f t="shared" si="54"/>
        <v>5844.74</v>
      </c>
      <c r="AA275" s="9">
        <f t="shared" si="55"/>
        <v>2876.3199999999997</v>
      </c>
      <c r="AB275" s="9">
        <f t="shared" si="56"/>
        <v>48742</v>
      </c>
    </row>
    <row r="276" spans="1:28" s="15" customFormat="1" x14ac:dyDescent="0.25">
      <c r="A276" s="17">
        <v>12</v>
      </c>
      <c r="B276" s="17" t="s">
        <v>420</v>
      </c>
      <c r="C276" s="17" t="s">
        <v>292</v>
      </c>
      <c r="D276" s="17" t="s">
        <v>508</v>
      </c>
      <c r="E276" s="17" t="s">
        <v>509</v>
      </c>
      <c r="F276" s="17" t="s">
        <v>75</v>
      </c>
      <c r="G276" s="17" t="s">
        <v>76</v>
      </c>
      <c r="H276" s="17">
        <v>9518</v>
      </c>
      <c r="I276" s="17">
        <v>9518</v>
      </c>
      <c r="J276" s="17">
        <v>0</v>
      </c>
      <c r="K276" s="17" t="s">
        <v>59</v>
      </c>
      <c r="L276" s="18">
        <v>57082.98</v>
      </c>
      <c r="M276" s="18">
        <v>10467.76</v>
      </c>
      <c r="N276" s="18">
        <v>4529.21</v>
      </c>
      <c r="O276" s="18">
        <v>72079.95</v>
      </c>
      <c r="P276" s="18">
        <v>220.42</v>
      </c>
      <c r="Q276" s="18">
        <v>635.63</v>
      </c>
      <c r="R276" s="18">
        <v>0</v>
      </c>
      <c r="S276" s="18">
        <v>856.05</v>
      </c>
      <c r="T276" s="18">
        <v>0</v>
      </c>
      <c r="U276" s="18">
        <v>0</v>
      </c>
      <c r="V276" s="18">
        <v>0</v>
      </c>
      <c r="W276" s="18">
        <v>0</v>
      </c>
      <c r="X276" s="18"/>
      <c r="Y276" s="9">
        <f t="shared" si="53"/>
        <v>57303.4</v>
      </c>
      <c r="Z276" s="9">
        <f t="shared" si="54"/>
        <v>11103.39</v>
      </c>
      <c r="AA276" s="9">
        <f t="shared" si="55"/>
        <v>4529.21</v>
      </c>
      <c r="AB276" s="9">
        <f t="shared" si="56"/>
        <v>72936</v>
      </c>
    </row>
    <row r="277" spans="1:28" s="15" customFormat="1" x14ac:dyDescent="0.25">
      <c r="A277" s="17">
        <v>13</v>
      </c>
      <c r="B277" s="17" t="s">
        <v>428</v>
      </c>
      <c r="C277" s="17" t="s">
        <v>292</v>
      </c>
      <c r="D277" s="17" t="s">
        <v>510</v>
      </c>
      <c r="E277" s="17" t="s">
        <v>511</v>
      </c>
      <c r="F277" s="17" t="s">
        <v>75</v>
      </c>
      <c r="G277" s="17" t="s">
        <v>76</v>
      </c>
      <c r="H277" s="17">
        <v>22899</v>
      </c>
      <c r="I277" s="17">
        <v>22767</v>
      </c>
      <c r="J277" s="17">
        <v>132</v>
      </c>
      <c r="K277" s="17" t="s">
        <v>37</v>
      </c>
      <c r="L277" s="18">
        <v>66173.119999999995</v>
      </c>
      <c r="M277" s="18">
        <v>16579.87</v>
      </c>
      <c r="N277" s="18">
        <v>5213.04</v>
      </c>
      <c r="O277" s="18">
        <v>87966.03</v>
      </c>
      <c r="P277" s="18">
        <v>1118.6199999999999</v>
      </c>
      <c r="Q277" s="18">
        <v>731.94</v>
      </c>
      <c r="R277" s="18">
        <v>78.41</v>
      </c>
      <c r="S277" s="18">
        <v>1928.97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9">
        <f t="shared" si="53"/>
        <v>67291.739999999991</v>
      </c>
      <c r="Z277" s="9">
        <f t="shared" si="54"/>
        <v>17311.809999999998</v>
      </c>
      <c r="AA277" s="9">
        <f t="shared" si="55"/>
        <v>5291.45</v>
      </c>
      <c r="AB277" s="9">
        <f t="shared" si="56"/>
        <v>89895</v>
      </c>
    </row>
    <row r="278" spans="1:28" s="15" customFormat="1" x14ac:dyDescent="0.25">
      <c r="A278" s="17">
        <v>14</v>
      </c>
      <c r="B278" s="17" t="s">
        <v>435</v>
      </c>
      <c r="C278" s="17" t="s">
        <v>292</v>
      </c>
      <c r="D278" s="17" t="s">
        <v>512</v>
      </c>
      <c r="E278" s="17" t="s">
        <v>513</v>
      </c>
      <c r="F278" s="17" t="s">
        <v>75</v>
      </c>
      <c r="G278" s="17" t="s">
        <v>76</v>
      </c>
      <c r="H278" s="17">
        <v>14259</v>
      </c>
      <c r="I278" s="17">
        <v>13553</v>
      </c>
      <c r="J278" s="17">
        <v>706</v>
      </c>
      <c r="K278" s="17" t="s">
        <v>37</v>
      </c>
      <c r="L278" s="18">
        <v>115287.29</v>
      </c>
      <c r="M278" s="18">
        <v>15339.78</v>
      </c>
      <c r="N278" s="18">
        <v>340.36</v>
      </c>
      <c r="O278" s="18">
        <v>130967.43</v>
      </c>
      <c r="P278" s="18">
        <v>4824.74</v>
      </c>
      <c r="Q278" s="18">
        <v>1185.47</v>
      </c>
      <c r="R278" s="18">
        <v>419.36</v>
      </c>
      <c r="S278" s="18">
        <v>6429.57</v>
      </c>
      <c r="T278" s="18">
        <v>0</v>
      </c>
      <c r="U278" s="18">
        <v>0</v>
      </c>
      <c r="V278" s="18">
        <v>0</v>
      </c>
      <c r="W278" s="18">
        <v>0</v>
      </c>
      <c r="X278" s="18"/>
      <c r="Y278" s="9">
        <f t="shared" si="53"/>
        <v>120112.03</v>
      </c>
      <c r="Z278" s="9">
        <f t="shared" si="54"/>
        <v>16525.25</v>
      </c>
      <c r="AA278" s="9">
        <f t="shared" si="55"/>
        <v>759.72</v>
      </c>
      <c r="AB278" s="9">
        <f t="shared" si="56"/>
        <v>137397</v>
      </c>
    </row>
    <row r="279" spans="1:28" s="15" customFormat="1" x14ac:dyDescent="0.25">
      <c r="A279" s="17">
        <v>15</v>
      </c>
      <c r="B279" s="17" t="s">
        <v>416</v>
      </c>
      <c r="C279" s="17" t="s">
        <v>292</v>
      </c>
      <c r="D279" s="17" t="s">
        <v>514</v>
      </c>
      <c r="E279" s="17" t="s">
        <v>515</v>
      </c>
      <c r="F279" s="17" t="s">
        <v>75</v>
      </c>
      <c r="G279" s="17" t="s">
        <v>516</v>
      </c>
      <c r="H279" s="17">
        <v>16812</v>
      </c>
      <c r="I279" s="17">
        <v>16742</v>
      </c>
      <c r="J279" s="17">
        <v>70</v>
      </c>
      <c r="K279" s="17" t="s">
        <v>37</v>
      </c>
      <c r="L279" s="18">
        <v>29501.47</v>
      </c>
      <c r="M279" s="18">
        <v>6182.79</v>
      </c>
      <c r="N279" s="18">
        <v>1965.76</v>
      </c>
      <c r="O279" s="18">
        <v>37650.019999999997</v>
      </c>
      <c r="P279" s="18">
        <v>681.65</v>
      </c>
      <c r="Q279" s="18">
        <v>321.75</v>
      </c>
      <c r="R279" s="18">
        <v>41.58</v>
      </c>
      <c r="S279" s="18">
        <v>1044.98</v>
      </c>
      <c r="T279" s="18">
        <v>0</v>
      </c>
      <c r="U279" s="18">
        <v>0</v>
      </c>
      <c r="V279" s="18">
        <v>0</v>
      </c>
      <c r="W279" s="18">
        <v>0</v>
      </c>
      <c r="X279" s="18"/>
      <c r="Y279" s="9">
        <f t="shared" si="53"/>
        <v>30183.120000000003</v>
      </c>
      <c r="Z279" s="9">
        <f t="shared" si="54"/>
        <v>6504.54</v>
      </c>
      <c r="AA279" s="9">
        <f t="shared" si="55"/>
        <v>2007.34</v>
      </c>
      <c r="AB279" s="9">
        <f t="shared" si="56"/>
        <v>38695</v>
      </c>
    </row>
    <row r="280" spans="1:28" s="15" customFormat="1" x14ac:dyDescent="0.25">
      <c r="A280" s="17">
        <v>16</v>
      </c>
      <c r="B280" s="17" t="s">
        <v>425</v>
      </c>
      <c r="C280" s="17" t="s">
        <v>292</v>
      </c>
      <c r="D280" s="17" t="s">
        <v>517</v>
      </c>
      <c r="E280" s="17" t="s">
        <v>518</v>
      </c>
      <c r="F280" s="17" t="s">
        <v>75</v>
      </c>
      <c r="G280" s="17" t="s">
        <v>76</v>
      </c>
      <c r="H280" s="17">
        <v>7176</v>
      </c>
      <c r="I280" s="17">
        <v>7133</v>
      </c>
      <c r="J280" s="17">
        <v>43</v>
      </c>
      <c r="K280" s="17" t="s">
        <v>37</v>
      </c>
      <c r="L280" s="18">
        <v>16840.12</v>
      </c>
      <c r="M280" s="18">
        <v>3280.19</v>
      </c>
      <c r="N280" s="18">
        <v>978.66</v>
      </c>
      <c r="O280" s="18">
        <v>21098.97</v>
      </c>
      <c r="P280" s="18">
        <v>476.74</v>
      </c>
      <c r="Q280" s="18">
        <v>181.75</v>
      </c>
      <c r="R280" s="18">
        <v>25.54</v>
      </c>
      <c r="S280" s="18">
        <v>684.03</v>
      </c>
      <c r="T280" s="18">
        <v>0</v>
      </c>
      <c r="U280" s="18">
        <v>0</v>
      </c>
      <c r="V280" s="18">
        <v>0</v>
      </c>
      <c r="W280" s="18">
        <v>0</v>
      </c>
      <c r="X280" s="18"/>
      <c r="Y280" s="9">
        <f t="shared" si="53"/>
        <v>17316.86</v>
      </c>
      <c r="Z280" s="9">
        <f t="shared" si="54"/>
        <v>3461.94</v>
      </c>
      <c r="AA280" s="9">
        <f t="shared" si="55"/>
        <v>1004.1999999999999</v>
      </c>
      <c r="AB280" s="9">
        <f t="shared" si="56"/>
        <v>21783</v>
      </c>
    </row>
    <row r="281" spans="1:28" s="15" customFormat="1" x14ac:dyDescent="0.25">
      <c r="A281" s="17">
        <v>17</v>
      </c>
      <c r="B281" s="17" t="s">
        <v>404</v>
      </c>
      <c r="C281" s="17" t="s">
        <v>292</v>
      </c>
      <c r="D281" s="17" t="s">
        <v>519</v>
      </c>
      <c r="E281" s="17" t="s">
        <v>520</v>
      </c>
      <c r="F281" s="17" t="s">
        <v>75</v>
      </c>
      <c r="G281" s="17" t="s">
        <v>76</v>
      </c>
      <c r="H281" s="17">
        <v>18277</v>
      </c>
      <c r="I281" s="17">
        <v>17934</v>
      </c>
      <c r="J281" s="17">
        <v>343</v>
      </c>
      <c r="K281" s="17" t="s">
        <v>37</v>
      </c>
      <c r="L281" s="18">
        <v>114949.4</v>
      </c>
      <c r="M281" s="18">
        <v>12502.52</v>
      </c>
      <c r="N281" s="18">
        <v>203.15</v>
      </c>
      <c r="O281" s="18">
        <v>127655.07</v>
      </c>
      <c r="P281" s="18">
        <v>2621.04</v>
      </c>
      <c r="Q281" s="18">
        <v>1183.1500000000001</v>
      </c>
      <c r="R281" s="18">
        <v>203.74</v>
      </c>
      <c r="S281" s="18">
        <v>4007.93</v>
      </c>
      <c r="T281" s="18">
        <v>0</v>
      </c>
      <c r="U281" s="18">
        <v>0</v>
      </c>
      <c r="V281" s="18">
        <v>0</v>
      </c>
      <c r="W281" s="18">
        <v>0</v>
      </c>
      <c r="X281" s="18"/>
      <c r="Y281" s="9">
        <f t="shared" si="53"/>
        <v>117570.43999999999</v>
      </c>
      <c r="Z281" s="9">
        <f t="shared" si="54"/>
        <v>13685.67</v>
      </c>
      <c r="AA281" s="9">
        <f t="shared" si="55"/>
        <v>406.89</v>
      </c>
      <c r="AB281" s="9">
        <f t="shared" si="56"/>
        <v>131663</v>
      </c>
    </row>
    <row r="282" spans="1:28" s="15" customFormat="1" x14ac:dyDescent="0.25">
      <c r="A282" s="17">
        <v>18</v>
      </c>
      <c r="B282" s="17" t="s">
        <v>428</v>
      </c>
      <c r="C282" s="17" t="s">
        <v>292</v>
      </c>
      <c r="D282" s="17" t="s">
        <v>521</v>
      </c>
      <c r="E282" s="17" t="s">
        <v>522</v>
      </c>
      <c r="F282" s="17" t="s">
        <v>75</v>
      </c>
      <c r="G282" s="17" t="s">
        <v>76</v>
      </c>
      <c r="H282" s="17">
        <v>18850</v>
      </c>
      <c r="I282" s="17">
        <v>18740</v>
      </c>
      <c r="J282" s="17">
        <v>110</v>
      </c>
      <c r="K282" s="17" t="s">
        <v>37</v>
      </c>
      <c r="L282" s="18">
        <v>43990.73</v>
      </c>
      <c r="M282" s="18">
        <v>11179.13</v>
      </c>
      <c r="N282" s="18">
        <v>2808.12</v>
      </c>
      <c r="O282" s="18">
        <v>57977.98</v>
      </c>
      <c r="P282" s="18">
        <v>1083.72</v>
      </c>
      <c r="Q282" s="18">
        <v>478.96</v>
      </c>
      <c r="R282" s="18">
        <v>65.34</v>
      </c>
      <c r="S282" s="18">
        <v>1628.02</v>
      </c>
      <c r="T282" s="18">
        <v>0</v>
      </c>
      <c r="U282" s="18">
        <v>0</v>
      </c>
      <c r="V282" s="18">
        <v>0</v>
      </c>
      <c r="W282" s="18">
        <v>0</v>
      </c>
      <c r="X282" s="18"/>
      <c r="Y282" s="9">
        <f t="shared" si="53"/>
        <v>45074.450000000004</v>
      </c>
      <c r="Z282" s="9">
        <f t="shared" si="54"/>
        <v>11658.089999999998</v>
      </c>
      <c r="AA282" s="9">
        <f t="shared" si="55"/>
        <v>2873.46</v>
      </c>
      <c r="AB282" s="9">
        <f t="shared" si="56"/>
        <v>59606</v>
      </c>
    </row>
    <row r="283" spans="1:28" s="15" customFormat="1" x14ac:dyDescent="0.25">
      <c r="A283" s="17">
        <v>19</v>
      </c>
      <c r="B283" s="17" t="s">
        <v>428</v>
      </c>
      <c r="C283" s="17" t="s">
        <v>292</v>
      </c>
      <c r="D283" s="17" t="s">
        <v>523</v>
      </c>
      <c r="E283" s="17" t="s">
        <v>524</v>
      </c>
      <c r="F283" s="17" t="s">
        <v>75</v>
      </c>
      <c r="G283" s="17" t="s">
        <v>525</v>
      </c>
      <c r="H283" s="17">
        <v>0</v>
      </c>
      <c r="I283" s="17">
        <v>0</v>
      </c>
      <c r="J283" s="17">
        <v>0</v>
      </c>
      <c r="K283" s="17" t="s">
        <v>37</v>
      </c>
      <c r="L283" s="18">
        <v>98257.42</v>
      </c>
      <c r="M283" s="18">
        <v>18665.59</v>
      </c>
      <c r="N283" s="18">
        <v>0</v>
      </c>
      <c r="O283" s="18">
        <v>116923.01</v>
      </c>
      <c r="P283" s="18">
        <v>137.30000000000001</v>
      </c>
      <c r="Q283" s="18">
        <v>1014.69</v>
      </c>
      <c r="R283" s="18">
        <v>0</v>
      </c>
      <c r="S283" s="18">
        <v>1151.99</v>
      </c>
      <c r="T283" s="18">
        <v>0</v>
      </c>
      <c r="U283" s="18">
        <v>0</v>
      </c>
      <c r="V283" s="18">
        <v>0</v>
      </c>
      <c r="W283" s="18">
        <v>0</v>
      </c>
      <c r="X283" s="18"/>
      <c r="Y283" s="9">
        <f t="shared" si="53"/>
        <v>98394.72</v>
      </c>
      <c r="Z283" s="9">
        <f t="shared" si="54"/>
        <v>19680.28</v>
      </c>
      <c r="AA283" s="9">
        <f t="shared" si="55"/>
        <v>0</v>
      </c>
      <c r="AB283" s="9">
        <f t="shared" si="56"/>
        <v>118075</v>
      </c>
    </row>
    <row r="284" spans="1:28" s="15" customFormat="1" x14ac:dyDescent="0.25">
      <c r="A284" s="17">
        <v>20</v>
      </c>
      <c r="B284" s="17" t="s">
        <v>413</v>
      </c>
      <c r="C284" s="17" t="s">
        <v>292</v>
      </c>
      <c r="D284" s="17" t="s">
        <v>526</v>
      </c>
      <c r="E284" s="17" t="s">
        <v>527</v>
      </c>
      <c r="F284" s="17" t="s">
        <v>75</v>
      </c>
      <c r="G284" s="17" t="s">
        <v>528</v>
      </c>
      <c r="H284" s="17">
        <v>0</v>
      </c>
      <c r="I284" s="17">
        <v>0</v>
      </c>
      <c r="J284" s="17">
        <v>0</v>
      </c>
      <c r="K284" s="17" t="s">
        <v>37</v>
      </c>
      <c r="L284" s="18">
        <v>166881.59</v>
      </c>
      <c r="M284" s="18">
        <v>5129.79</v>
      </c>
      <c r="N284" s="18">
        <v>0</v>
      </c>
      <c r="O284" s="18">
        <v>172011.38</v>
      </c>
      <c r="P284" s="18">
        <v>192.08</v>
      </c>
      <c r="Q284" s="18">
        <v>1723.54</v>
      </c>
      <c r="R284" s="18">
        <v>0</v>
      </c>
      <c r="S284" s="18">
        <v>1915.62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9">
        <f t="shared" si="53"/>
        <v>167073.66999999998</v>
      </c>
      <c r="Z284" s="9">
        <f t="shared" si="54"/>
        <v>6853.33</v>
      </c>
      <c r="AA284" s="9">
        <f t="shared" si="55"/>
        <v>0</v>
      </c>
      <c r="AB284" s="9">
        <f t="shared" si="56"/>
        <v>173927</v>
      </c>
    </row>
    <row r="285" spans="1:28" s="15" customFormat="1" x14ac:dyDescent="0.25">
      <c r="A285" s="17">
        <v>21</v>
      </c>
      <c r="B285" s="17" t="s">
        <v>401</v>
      </c>
      <c r="C285" s="17" t="s">
        <v>292</v>
      </c>
      <c r="D285" s="17" t="s">
        <v>529</v>
      </c>
      <c r="E285" s="17" t="s">
        <v>530</v>
      </c>
      <c r="F285" s="17" t="s">
        <v>75</v>
      </c>
      <c r="G285" s="17" t="s">
        <v>531</v>
      </c>
      <c r="H285" s="17">
        <v>0</v>
      </c>
      <c r="I285" s="17">
        <v>0</v>
      </c>
      <c r="J285" s="17">
        <v>0</v>
      </c>
      <c r="K285" s="17" t="s">
        <v>37</v>
      </c>
      <c r="L285" s="18">
        <v>94045.759999999995</v>
      </c>
      <c r="M285" s="18">
        <v>19039.2</v>
      </c>
      <c r="N285" s="18">
        <v>0</v>
      </c>
      <c r="O285" s="18">
        <v>113084.96</v>
      </c>
      <c r="P285" s="18">
        <v>109.74</v>
      </c>
      <c r="Q285" s="18">
        <v>971.3</v>
      </c>
      <c r="R285" s="18">
        <v>0</v>
      </c>
      <c r="S285" s="18">
        <v>1081.04</v>
      </c>
      <c r="T285" s="18">
        <v>0</v>
      </c>
      <c r="U285" s="18">
        <v>0</v>
      </c>
      <c r="V285" s="18">
        <v>0</v>
      </c>
      <c r="W285" s="18">
        <v>0</v>
      </c>
      <c r="X285" s="18"/>
      <c r="Y285" s="9">
        <f t="shared" si="53"/>
        <v>94155.5</v>
      </c>
      <c r="Z285" s="9">
        <f t="shared" si="54"/>
        <v>20010.5</v>
      </c>
      <c r="AA285" s="9">
        <f t="shared" si="55"/>
        <v>0</v>
      </c>
      <c r="AB285" s="9">
        <f t="shared" si="56"/>
        <v>114166</v>
      </c>
    </row>
    <row r="286" spans="1:28" s="15" customFormat="1" x14ac:dyDescent="0.25">
      <c r="A286" s="17">
        <v>22</v>
      </c>
      <c r="B286" s="17" t="s">
        <v>416</v>
      </c>
      <c r="C286" s="17" t="s">
        <v>292</v>
      </c>
      <c r="D286" s="17" t="s">
        <v>532</v>
      </c>
      <c r="E286" s="17" t="s">
        <v>533</v>
      </c>
      <c r="F286" s="17" t="s">
        <v>75</v>
      </c>
      <c r="G286" s="17" t="s">
        <v>534</v>
      </c>
      <c r="H286" s="17">
        <v>0</v>
      </c>
      <c r="I286" s="17">
        <v>0</v>
      </c>
      <c r="J286" s="17">
        <v>0</v>
      </c>
      <c r="K286" s="17" t="s">
        <v>37</v>
      </c>
      <c r="L286" s="18">
        <v>92837.39</v>
      </c>
      <c r="M286" s="18">
        <v>18696.650000000001</v>
      </c>
      <c r="N286" s="18">
        <v>0</v>
      </c>
      <c r="O286" s="18">
        <v>111534.04</v>
      </c>
      <c r="P286" s="18">
        <v>110.15</v>
      </c>
      <c r="Q286" s="18">
        <v>958.81</v>
      </c>
      <c r="R286" s="18">
        <v>0</v>
      </c>
      <c r="S286" s="18">
        <v>1068.96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9">
        <f t="shared" si="53"/>
        <v>92947.54</v>
      </c>
      <c r="Z286" s="9">
        <f t="shared" si="54"/>
        <v>19655.460000000003</v>
      </c>
      <c r="AA286" s="9">
        <f t="shared" si="55"/>
        <v>0</v>
      </c>
      <c r="AB286" s="9">
        <f t="shared" si="56"/>
        <v>112603</v>
      </c>
    </row>
    <row r="287" spans="1:28" s="15" customFormat="1" x14ac:dyDescent="0.25">
      <c r="A287" s="17">
        <v>23</v>
      </c>
      <c r="B287" s="17" t="s">
        <v>425</v>
      </c>
      <c r="C287" s="17" t="s">
        <v>292</v>
      </c>
      <c r="D287" s="17" t="s">
        <v>535</v>
      </c>
      <c r="E287" s="17" t="s">
        <v>536</v>
      </c>
      <c r="F287" s="17" t="s">
        <v>75</v>
      </c>
      <c r="G287" s="17" t="s">
        <v>537</v>
      </c>
      <c r="H287" s="17">
        <v>0</v>
      </c>
      <c r="I287" s="17">
        <v>0</v>
      </c>
      <c r="J287" s="17">
        <v>0</v>
      </c>
      <c r="K287" s="17" t="s">
        <v>37</v>
      </c>
      <c r="L287" s="18">
        <v>87003.06</v>
      </c>
      <c r="M287" s="18">
        <v>17316.98</v>
      </c>
      <c r="N287" s="18">
        <v>0</v>
      </c>
      <c r="O287" s="18">
        <v>104320.04</v>
      </c>
      <c r="P287" s="18">
        <v>110.43</v>
      </c>
      <c r="Q287" s="18">
        <v>898.53</v>
      </c>
      <c r="R287" s="18">
        <v>0</v>
      </c>
      <c r="S287" s="18">
        <v>1008.96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9">
        <f t="shared" si="53"/>
        <v>87113.489999999991</v>
      </c>
      <c r="Z287" s="9">
        <f t="shared" si="54"/>
        <v>18215.509999999998</v>
      </c>
      <c r="AA287" s="9">
        <f t="shared" si="55"/>
        <v>0</v>
      </c>
      <c r="AB287" s="9">
        <f t="shared" si="56"/>
        <v>105329</v>
      </c>
    </row>
    <row r="288" spans="1:28" s="15" customFormat="1" x14ac:dyDescent="0.25">
      <c r="A288" s="17">
        <v>24</v>
      </c>
      <c r="B288" s="17" t="s">
        <v>407</v>
      </c>
      <c r="C288" s="17" t="s">
        <v>292</v>
      </c>
      <c r="D288" s="17" t="s">
        <v>538</v>
      </c>
      <c r="E288" s="17" t="s">
        <v>539</v>
      </c>
      <c r="F288" s="17" t="s">
        <v>75</v>
      </c>
      <c r="G288" s="17" t="s">
        <v>540</v>
      </c>
      <c r="H288" s="17">
        <v>0</v>
      </c>
      <c r="I288" s="17">
        <v>0</v>
      </c>
      <c r="J288" s="17">
        <v>0</v>
      </c>
      <c r="K288" s="17" t="s">
        <v>37</v>
      </c>
      <c r="L288" s="18">
        <v>95287.360000000001</v>
      </c>
      <c r="M288" s="18">
        <v>20670.59</v>
      </c>
      <c r="N288" s="18">
        <v>0</v>
      </c>
      <c r="O288" s="18">
        <v>115957.95</v>
      </c>
      <c r="P288" s="18">
        <v>109.93</v>
      </c>
      <c r="Q288" s="18">
        <v>984.12</v>
      </c>
      <c r="R288" s="18">
        <v>0</v>
      </c>
      <c r="S288" s="18">
        <v>1094.05</v>
      </c>
      <c r="T288" s="18">
        <v>0</v>
      </c>
      <c r="U288" s="18">
        <v>0</v>
      </c>
      <c r="V288" s="18">
        <v>0</v>
      </c>
      <c r="W288" s="18">
        <v>0</v>
      </c>
      <c r="X288" s="18"/>
      <c r="Y288" s="9">
        <f t="shared" si="53"/>
        <v>95397.29</v>
      </c>
      <c r="Z288" s="9">
        <f t="shared" si="54"/>
        <v>21654.71</v>
      </c>
      <c r="AA288" s="9">
        <f t="shared" si="55"/>
        <v>0</v>
      </c>
      <c r="AB288" s="9">
        <f t="shared" si="56"/>
        <v>117052</v>
      </c>
    </row>
    <row r="289" spans="1:31" s="15" customFormat="1" x14ac:dyDescent="0.25">
      <c r="A289" s="17">
        <v>25</v>
      </c>
      <c r="B289" s="17" t="s">
        <v>435</v>
      </c>
      <c r="C289" s="17" t="s">
        <v>292</v>
      </c>
      <c r="D289" s="17" t="s">
        <v>541</v>
      </c>
      <c r="E289" s="17" t="s">
        <v>542</v>
      </c>
      <c r="F289" s="17" t="s">
        <v>75</v>
      </c>
      <c r="G289" s="17" t="s">
        <v>543</v>
      </c>
      <c r="H289" s="17">
        <v>0</v>
      </c>
      <c r="I289" s="17">
        <v>0</v>
      </c>
      <c r="J289" s="17">
        <v>0</v>
      </c>
      <c r="K289" s="17" t="s">
        <v>37</v>
      </c>
      <c r="L289" s="18">
        <v>90537.22</v>
      </c>
      <c r="M289" s="18">
        <v>19521.75</v>
      </c>
      <c r="N289" s="18">
        <v>0</v>
      </c>
      <c r="O289" s="18">
        <v>110058.97</v>
      </c>
      <c r="P289" s="18">
        <v>109.98</v>
      </c>
      <c r="Q289" s="18">
        <v>935.05</v>
      </c>
      <c r="R289" s="18">
        <v>0</v>
      </c>
      <c r="S289" s="18">
        <v>1045.03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9">
        <f t="shared" si="53"/>
        <v>90647.2</v>
      </c>
      <c r="Z289" s="9">
        <f t="shared" si="54"/>
        <v>20456.8</v>
      </c>
      <c r="AA289" s="9">
        <f t="shared" si="55"/>
        <v>0</v>
      </c>
      <c r="AB289" s="9">
        <f t="shared" si="56"/>
        <v>111104</v>
      </c>
    </row>
    <row r="290" spans="1:31" s="15" customFormat="1" x14ac:dyDescent="0.25">
      <c r="A290" s="17">
        <v>26</v>
      </c>
      <c r="B290" s="17" t="s">
        <v>420</v>
      </c>
      <c r="C290" s="17" t="s">
        <v>292</v>
      </c>
      <c r="D290" s="17" t="s">
        <v>544</v>
      </c>
      <c r="E290" s="17" t="s">
        <v>545</v>
      </c>
      <c r="F290" s="17" t="s">
        <v>75</v>
      </c>
      <c r="G290" s="17" t="s">
        <v>546</v>
      </c>
      <c r="H290" s="17">
        <v>12</v>
      </c>
      <c r="I290" s="17">
        <v>12</v>
      </c>
      <c r="J290" s="17">
        <v>0</v>
      </c>
      <c r="K290" s="17" t="s">
        <v>37</v>
      </c>
      <c r="L290" s="18">
        <v>90528.47</v>
      </c>
      <c r="M290" s="18">
        <v>18587.580000000002</v>
      </c>
      <c r="N290" s="18">
        <v>0</v>
      </c>
      <c r="O290" s="18">
        <v>109116.05</v>
      </c>
      <c r="P290" s="18">
        <v>110</v>
      </c>
      <c r="Q290" s="18">
        <v>934.95</v>
      </c>
      <c r="R290" s="18">
        <v>0</v>
      </c>
      <c r="S290" s="18">
        <v>1044.95</v>
      </c>
      <c r="T290" s="18">
        <v>0</v>
      </c>
      <c r="U290" s="18">
        <v>0</v>
      </c>
      <c r="V290" s="18">
        <v>0</v>
      </c>
      <c r="W290" s="18">
        <v>0</v>
      </c>
      <c r="X290" s="18"/>
      <c r="Y290" s="9">
        <f t="shared" si="53"/>
        <v>90638.47</v>
      </c>
      <c r="Z290" s="9">
        <f t="shared" si="54"/>
        <v>19522.530000000002</v>
      </c>
      <c r="AA290" s="9">
        <f t="shared" si="55"/>
        <v>0</v>
      </c>
      <c r="AB290" s="9">
        <f t="shared" si="56"/>
        <v>110161</v>
      </c>
    </row>
    <row r="291" spans="1:31" s="15" customFormat="1" x14ac:dyDescent="0.25">
      <c r="A291" s="17">
        <v>27</v>
      </c>
      <c r="B291" s="17" t="s">
        <v>404</v>
      </c>
      <c r="C291" s="17" t="s">
        <v>292</v>
      </c>
      <c r="D291" s="17" t="s">
        <v>1595</v>
      </c>
      <c r="E291" s="17" t="s">
        <v>1596</v>
      </c>
      <c r="F291" s="17" t="s">
        <v>75</v>
      </c>
      <c r="G291" s="17" t="s">
        <v>1597</v>
      </c>
      <c r="H291" s="17">
        <v>0</v>
      </c>
      <c r="I291" s="17">
        <v>0</v>
      </c>
      <c r="J291" s="17">
        <v>360</v>
      </c>
      <c r="K291" s="17" t="s">
        <v>107</v>
      </c>
      <c r="L291" s="18">
        <v>99955.7</v>
      </c>
      <c r="M291" s="18">
        <v>22466.87</v>
      </c>
      <c r="N291" s="18">
        <v>5430.43</v>
      </c>
      <c r="O291" s="18">
        <v>127853</v>
      </c>
      <c r="P291" s="18">
        <v>2486.0300000000002</v>
      </c>
      <c r="Q291" s="18">
        <v>1088.1300000000001</v>
      </c>
      <c r="R291" s="18">
        <v>213.84</v>
      </c>
      <c r="S291" s="18">
        <v>3788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9">
        <f t="shared" si="53"/>
        <v>102441.73</v>
      </c>
      <c r="Z291" s="9">
        <f t="shared" si="54"/>
        <v>23555</v>
      </c>
      <c r="AA291" s="9">
        <f t="shared" si="55"/>
        <v>5644.27</v>
      </c>
      <c r="AB291" s="9">
        <f t="shared" si="56"/>
        <v>131641</v>
      </c>
    </row>
    <row r="292" spans="1:31" s="15" customFormat="1" x14ac:dyDescent="0.25">
      <c r="A292" s="17">
        <v>28</v>
      </c>
      <c r="B292" s="17" t="s">
        <v>407</v>
      </c>
      <c r="C292" s="17" t="s">
        <v>292</v>
      </c>
      <c r="D292" s="17" t="s">
        <v>547</v>
      </c>
      <c r="E292" s="17" t="s">
        <v>548</v>
      </c>
      <c r="F292" s="17" t="s">
        <v>75</v>
      </c>
      <c r="G292" s="17" t="s">
        <v>549</v>
      </c>
      <c r="H292" s="17">
        <v>11392</v>
      </c>
      <c r="I292" s="17">
        <v>11136</v>
      </c>
      <c r="J292" s="17">
        <v>256</v>
      </c>
      <c r="K292" s="17" t="s">
        <v>37</v>
      </c>
      <c r="L292" s="18">
        <v>79127.95</v>
      </c>
      <c r="M292" s="18">
        <v>17847.099999999999</v>
      </c>
      <c r="N292" s="18">
        <v>5176.91</v>
      </c>
      <c r="O292" s="18">
        <v>102151.96</v>
      </c>
      <c r="P292" s="18">
        <v>1909.79</v>
      </c>
      <c r="Q292" s="18">
        <v>870.19</v>
      </c>
      <c r="R292" s="18">
        <v>152.06</v>
      </c>
      <c r="S292" s="18">
        <v>2932.04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9">
        <f t="shared" si="53"/>
        <v>81037.739999999991</v>
      </c>
      <c r="Z292" s="9">
        <f t="shared" si="54"/>
        <v>18717.289999999997</v>
      </c>
      <c r="AA292" s="9">
        <f t="shared" si="55"/>
        <v>5328.97</v>
      </c>
      <c r="AB292" s="9">
        <f t="shared" si="56"/>
        <v>105084</v>
      </c>
    </row>
    <row r="293" spans="1:31" s="15" customFormat="1" x14ac:dyDescent="0.25">
      <c r="A293" s="17">
        <v>29</v>
      </c>
      <c r="B293" s="17" t="s">
        <v>407</v>
      </c>
      <c r="C293" s="17" t="s">
        <v>292</v>
      </c>
      <c r="D293" s="17" t="s">
        <v>550</v>
      </c>
      <c r="E293" s="17" t="s">
        <v>551</v>
      </c>
      <c r="F293" s="17" t="s">
        <v>75</v>
      </c>
      <c r="G293" s="17" t="s">
        <v>549</v>
      </c>
      <c r="H293" s="17">
        <v>89202</v>
      </c>
      <c r="I293" s="17">
        <v>88565</v>
      </c>
      <c r="J293" s="17">
        <v>637</v>
      </c>
      <c r="K293" s="17" t="s">
        <v>37</v>
      </c>
      <c r="L293" s="18">
        <v>494557.74</v>
      </c>
      <c r="M293" s="18">
        <v>15587.13</v>
      </c>
      <c r="N293" s="18">
        <v>14.26</v>
      </c>
      <c r="O293" s="18">
        <v>510159.13</v>
      </c>
      <c r="P293" s="18">
        <v>4424.55</v>
      </c>
      <c r="Q293" s="18">
        <v>5110.9399999999996</v>
      </c>
      <c r="R293" s="18">
        <v>378.38</v>
      </c>
      <c r="S293" s="18">
        <v>9913.8700000000008</v>
      </c>
      <c r="T293" s="18">
        <v>0</v>
      </c>
      <c r="U293" s="18">
        <v>0</v>
      </c>
      <c r="V293" s="18">
        <v>0</v>
      </c>
      <c r="W293" s="18">
        <v>0</v>
      </c>
      <c r="X293" s="18"/>
      <c r="Y293" s="9">
        <f t="shared" si="53"/>
        <v>498982.29</v>
      </c>
      <c r="Z293" s="9">
        <f t="shared" si="54"/>
        <v>20698.07</v>
      </c>
      <c r="AA293" s="9">
        <f t="shared" si="55"/>
        <v>392.64</v>
      </c>
      <c r="AB293" s="9">
        <f t="shared" si="56"/>
        <v>520073</v>
      </c>
    </row>
    <row r="294" spans="1:31" s="15" customFormat="1" x14ac:dyDescent="0.25">
      <c r="A294" s="17">
        <v>30</v>
      </c>
      <c r="B294" s="17" t="s">
        <v>413</v>
      </c>
      <c r="C294" s="17" t="s">
        <v>292</v>
      </c>
      <c r="D294" s="17" t="s">
        <v>552</v>
      </c>
      <c r="E294" s="17" t="s">
        <v>553</v>
      </c>
      <c r="F294" s="17" t="s">
        <v>75</v>
      </c>
      <c r="G294" s="17" t="s">
        <v>528</v>
      </c>
      <c r="H294" s="17">
        <v>12254</v>
      </c>
      <c r="I294" s="17">
        <v>12153</v>
      </c>
      <c r="J294" s="17">
        <v>101</v>
      </c>
      <c r="K294" s="17" t="s">
        <v>37</v>
      </c>
      <c r="L294" s="18">
        <v>83853.350000000006</v>
      </c>
      <c r="M294" s="18">
        <v>23083.86</v>
      </c>
      <c r="N294" s="18">
        <v>55.84</v>
      </c>
      <c r="O294" s="18">
        <v>106993.05</v>
      </c>
      <c r="P294" s="18">
        <v>886.16</v>
      </c>
      <c r="Q294" s="18">
        <v>864.8</v>
      </c>
      <c r="R294" s="18">
        <v>59.99</v>
      </c>
      <c r="S294" s="18">
        <v>1810.95</v>
      </c>
      <c r="T294" s="18">
        <v>0</v>
      </c>
      <c r="U294" s="18">
        <v>0</v>
      </c>
      <c r="V294" s="18">
        <v>0</v>
      </c>
      <c r="W294" s="18">
        <v>0</v>
      </c>
      <c r="X294" s="18"/>
      <c r="Y294" s="9">
        <f t="shared" si="53"/>
        <v>84739.510000000009</v>
      </c>
      <c r="Z294" s="9">
        <f t="shared" si="54"/>
        <v>23948.66</v>
      </c>
      <c r="AA294" s="9">
        <f t="shared" si="55"/>
        <v>115.83000000000001</v>
      </c>
      <c r="AB294" s="9">
        <f t="shared" si="56"/>
        <v>108804</v>
      </c>
    </row>
    <row r="295" spans="1:31" s="15" customFormat="1" x14ac:dyDescent="0.25">
      <c r="A295" s="17">
        <v>31</v>
      </c>
      <c r="B295" s="17" t="s">
        <v>435</v>
      </c>
      <c r="C295" s="17" t="s">
        <v>292</v>
      </c>
      <c r="D295" s="17" t="s">
        <v>554</v>
      </c>
      <c r="E295" s="17" t="s">
        <v>555</v>
      </c>
      <c r="F295" s="17" t="s">
        <v>75</v>
      </c>
      <c r="G295" s="17" t="s">
        <v>543</v>
      </c>
      <c r="H295" s="17">
        <v>5950</v>
      </c>
      <c r="I295" s="17">
        <v>5890</v>
      </c>
      <c r="J295" s="17">
        <v>60</v>
      </c>
      <c r="K295" s="17" t="s">
        <v>37</v>
      </c>
      <c r="L295" s="18">
        <v>45152.61</v>
      </c>
      <c r="M295" s="18">
        <v>2915.42</v>
      </c>
      <c r="N295" s="18">
        <v>62163.97</v>
      </c>
      <c r="O295" s="18">
        <v>62163.97</v>
      </c>
      <c r="P295" s="18">
        <v>615.89</v>
      </c>
      <c r="Q295" s="18">
        <v>493.5</v>
      </c>
      <c r="R295" s="18">
        <v>35.64</v>
      </c>
      <c r="S295" s="18">
        <v>1145.03</v>
      </c>
      <c r="T295" s="18">
        <v>0</v>
      </c>
      <c r="U295" s="18">
        <v>0</v>
      </c>
      <c r="V295" s="18">
        <v>0</v>
      </c>
      <c r="W295" s="18">
        <v>0</v>
      </c>
      <c r="X295" s="18"/>
      <c r="Y295" s="9">
        <f t="shared" si="53"/>
        <v>45768.5</v>
      </c>
      <c r="Z295" s="9">
        <f t="shared" si="54"/>
        <v>3408.92</v>
      </c>
      <c r="AA295" s="9">
        <f t="shared" si="55"/>
        <v>62199.61</v>
      </c>
      <c r="AB295" s="9">
        <f t="shared" si="56"/>
        <v>63309</v>
      </c>
    </row>
    <row r="296" spans="1:31" s="12" customFormat="1" x14ac:dyDescent="0.25">
      <c r="A296" s="10"/>
      <c r="B296" s="10"/>
      <c r="C296" s="10" t="s">
        <v>71</v>
      </c>
      <c r="D296" s="10"/>
      <c r="E296" s="10"/>
      <c r="F296" s="10"/>
      <c r="G296" s="10"/>
      <c r="H296" s="10"/>
      <c r="I296" s="10"/>
      <c r="J296" s="11">
        <f>SUM(J265:J295)</f>
        <v>6837</v>
      </c>
      <c r="K296" s="11"/>
      <c r="L296" s="11">
        <f t="shared" ref="L296:AB296" si="57">SUM(L265:L295)</f>
        <v>2920884.08</v>
      </c>
      <c r="M296" s="11">
        <f t="shared" si="57"/>
        <v>407440.55</v>
      </c>
      <c r="N296" s="11">
        <f t="shared" si="57"/>
        <v>123898.13</v>
      </c>
      <c r="O296" s="11">
        <f t="shared" si="57"/>
        <v>3404154.73</v>
      </c>
      <c r="P296" s="11">
        <f t="shared" si="57"/>
        <v>51612.750000000015</v>
      </c>
      <c r="Q296" s="11">
        <f t="shared" si="57"/>
        <v>30729.349999999995</v>
      </c>
      <c r="R296" s="11">
        <f t="shared" si="57"/>
        <v>4061.17</v>
      </c>
      <c r="S296" s="11">
        <f t="shared" si="57"/>
        <v>86403.26999999999</v>
      </c>
      <c r="T296" s="11">
        <f t="shared" si="57"/>
        <v>0</v>
      </c>
      <c r="U296" s="11">
        <f t="shared" si="57"/>
        <v>0</v>
      </c>
      <c r="V296" s="11">
        <f t="shared" si="57"/>
        <v>0</v>
      </c>
      <c r="W296" s="11">
        <f t="shared" si="57"/>
        <v>0</v>
      </c>
      <c r="X296" s="11">
        <f t="shared" si="57"/>
        <v>0</v>
      </c>
      <c r="Y296" s="11">
        <f t="shared" si="57"/>
        <v>2972496.83</v>
      </c>
      <c r="Z296" s="11">
        <f t="shared" si="57"/>
        <v>438169.9</v>
      </c>
      <c r="AA296" s="11">
        <f t="shared" si="57"/>
        <v>127959.29999999999</v>
      </c>
      <c r="AB296" s="11">
        <f t="shared" si="57"/>
        <v>3490558</v>
      </c>
    </row>
    <row r="297" spans="1:31" s="12" customFormat="1" x14ac:dyDescent="0.25">
      <c r="A297" s="10"/>
      <c r="B297" s="10"/>
      <c r="C297" s="10" t="s">
        <v>119</v>
      </c>
      <c r="D297" s="10"/>
      <c r="E297" s="10"/>
      <c r="F297" s="10"/>
      <c r="G297" s="10"/>
      <c r="H297" s="10"/>
      <c r="I297" s="10"/>
      <c r="J297" s="11">
        <f>J296+J264</f>
        <v>37113</v>
      </c>
      <c r="K297" s="11"/>
      <c r="L297" s="11">
        <f t="shared" ref="L297:AB297" si="58">L296+L264</f>
        <v>11728358.409999998</v>
      </c>
      <c r="M297" s="11">
        <f t="shared" si="58"/>
        <v>784184.25</v>
      </c>
      <c r="N297" s="11">
        <f t="shared" si="58"/>
        <v>149713.67000000001</v>
      </c>
      <c r="O297" s="11">
        <f t="shared" si="58"/>
        <v>12614420.640000002</v>
      </c>
      <c r="P297" s="11">
        <f t="shared" si="58"/>
        <v>221759.90000000008</v>
      </c>
      <c r="Q297" s="11">
        <f t="shared" si="58"/>
        <v>121466.33</v>
      </c>
      <c r="R297" s="11">
        <f t="shared" si="58"/>
        <v>17549.129999999997</v>
      </c>
      <c r="S297" s="11">
        <f t="shared" si="58"/>
        <v>360775.3600000001</v>
      </c>
      <c r="T297" s="11">
        <f t="shared" si="58"/>
        <v>0</v>
      </c>
      <c r="U297" s="11">
        <f t="shared" si="58"/>
        <v>0</v>
      </c>
      <c r="V297" s="11">
        <f t="shared" si="58"/>
        <v>0</v>
      </c>
      <c r="W297" s="11">
        <f t="shared" si="58"/>
        <v>0</v>
      </c>
      <c r="X297" s="11">
        <f t="shared" si="58"/>
        <v>0</v>
      </c>
      <c r="Y297" s="11">
        <f t="shared" si="58"/>
        <v>11950118.309999999</v>
      </c>
      <c r="Z297" s="11">
        <f t="shared" si="58"/>
        <v>905650.58</v>
      </c>
      <c r="AA297" s="11">
        <f t="shared" si="58"/>
        <v>167262.79999999999</v>
      </c>
      <c r="AB297" s="11">
        <f t="shared" si="58"/>
        <v>12975196</v>
      </c>
    </row>
    <row r="298" spans="1:31" ht="18" customHeight="1" x14ac:dyDescent="0.25"/>
    <row r="299" spans="1:31" ht="18" customHeight="1" x14ac:dyDescent="0.25"/>
    <row r="302" spans="1:31" ht="15.75" x14ac:dyDescent="0.25">
      <c r="E302" s="13" t="s">
        <v>120</v>
      </c>
      <c r="G302" s="14"/>
      <c r="H302" s="14"/>
      <c r="I302" s="14"/>
      <c r="J302" s="14"/>
      <c r="K302" s="14"/>
      <c r="L302" s="13" t="s">
        <v>122</v>
      </c>
      <c r="M302" s="13"/>
      <c r="O302" s="14"/>
      <c r="Q302" s="14"/>
      <c r="R302" s="13" t="s">
        <v>121</v>
      </c>
      <c r="T302" s="14"/>
      <c r="U302" s="14"/>
      <c r="W302" s="14"/>
      <c r="X302" s="14"/>
      <c r="Y302" s="13" t="s">
        <v>123</v>
      </c>
      <c r="Z302" s="14"/>
      <c r="AA302" s="14"/>
      <c r="AB302" s="14"/>
    </row>
    <row r="303" spans="1:31" ht="15.75" x14ac:dyDescent="0.25">
      <c r="E303" s="13" t="s">
        <v>124</v>
      </c>
      <c r="G303" s="14"/>
      <c r="H303" s="14"/>
      <c r="I303" s="14"/>
      <c r="J303" s="14"/>
      <c r="K303" s="14"/>
      <c r="L303" s="13" t="s">
        <v>124</v>
      </c>
      <c r="M303" s="13"/>
      <c r="O303" s="14"/>
      <c r="Q303" s="14"/>
      <c r="R303" s="13" t="s">
        <v>124</v>
      </c>
      <c r="T303" s="14"/>
      <c r="U303" s="14"/>
      <c r="W303" s="14"/>
      <c r="X303" s="14"/>
      <c r="Y303" s="13" t="s">
        <v>124</v>
      </c>
      <c r="Z303" s="14"/>
      <c r="AA303" s="14"/>
      <c r="AB303" s="14"/>
    </row>
    <row r="304" spans="1:31" ht="32.25" customHeight="1" x14ac:dyDescent="0.55000000000000004">
      <c r="A304" s="75" t="s">
        <v>0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1"/>
      <c r="AD304" s="1"/>
      <c r="AE304" s="1"/>
    </row>
    <row r="305" spans="1:31" ht="21.75" customHeight="1" x14ac:dyDescent="0.4">
      <c r="A305" s="76" t="s">
        <v>1680</v>
      </c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2"/>
      <c r="AD305" s="2"/>
      <c r="AE305" s="2"/>
    </row>
    <row r="306" spans="1:31" s="5" customFormat="1" ht="20.25" customHeight="1" x14ac:dyDescent="0.35">
      <c r="A306" s="3" t="s">
        <v>1</v>
      </c>
      <c r="B306" s="4"/>
      <c r="C306" s="3"/>
      <c r="D306" s="3"/>
      <c r="F306" s="3" t="s">
        <v>476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s="7" customFormat="1" ht="90" x14ac:dyDescent="0.25">
      <c r="A307" s="6" t="s">
        <v>3</v>
      </c>
      <c r="B307" s="6" t="s">
        <v>4</v>
      </c>
      <c r="C307" s="6" t="s">
        <v>5</v>
      </c>
      <c r="D307" s="6" t="s">
        <v>6</v>
      </c>
      <c r="E307" s="6" t="s">
        <v>7</v>
      </c>
      <c r="F307" s="6" t="s">
        <v>8</v>
      </c>
      <c r="G307" s="6" t="s">
        <v>9</v>
      </c>
      <c r="H307" s="6" t="s">
        <v>10</v>
      </c>
      <c r="I307" s="6" t="s">
        <v>11</v>
      </c>
      <c r="J307" s="6" t="s">
        <v>12</v>
      </c>
      <c r="K307" s="6" t="s">
        <v>13</v>
      </c>
      <c r="L307" s="6" t="s">
        <v>14</v>
      </c>
      <c r="M307" s="6" t="s">
        <v>15</v>
      </c>
      <c r="N307" s="6" t="s">
        <v>16</v>
      </c>
      <c r="O307" s="6" t="s">
        <v>17</v>
      </c>
      <c r="P307" s="6" t="s">
        <v>18</v>
      </c>
      <c r="Q307" s="6" t="s">
        <v>19</v>
      </c>
      <c r="R307" s="6" t="s">
        <v>20</v>
      </c>
      <c r="S307" s="6" t="s">
        <v>21</v>
      </c>
      <c r="T307" s="6" t="s">
        <v>22</v>
      </c>
      <c r="U307" s="6" t="s">
        <v>23</v>
      </c>
      <c r="V307" s="6" t="s">
        <v>24</v>
      </c>
      <c r="W307" s="6" t="s">
        <v>25</v>
      </c>
      <c r="X307" s="6" t="s">
        <v>26</v>
      </c>
      <c r="Y307" s="6" t="s">
        <v>27</v>
      </c>
      <c r="Z307" s="6" t="s">
        <v>28</v>
      </c>
      <c r="AA307" s="6" t="s">
        <v>29</v>
      </c>
      <c r="AB307" s="6" t="s">
        <v>30</v>
      </c>
    </row>
    <row r="308" spans="1:31" s="15" customFormat="1" x14ac:dyDescent="0.25">
      <c r="A308" s="17">
        <v>1</v>
      </c>
      <c r="B308" s="17" t="s">
        <v>401</v>
      </c>
      <c r="C308" s="17" t="s">
        <v>292</v>
      </c>
      <c r="D308" s="17" t="s">
        <v>402</v>
      </c>
      <c r="E308" s="17" t="s">
        <v>403</v>
      </c>
      <c r="F308" s="17" t="s">
        <v>35</v>
      </c>
      <c r="G308" s="17" t="s">
        <v>137</v>
      </c>
      <c r="H308" s="17">
        <v>99313</v>
      </c>
      <c r="I308" s="17">
        <v>96886</v>
      </c>
      <c r="J308" s="17">
        <v>2427</v>
      </c>
      <c r="K308" s="17" t="s">
        <v>37</v>
      </c>
      <c r="L308" s="18">
        <v>441524.47</v>
      </c>
      <c r="M308" s="18">
        <v>18789.7</v>
      </c>
      <c r="N308" s="18">
        <v>1566.83</v>
      </c>
      <c r="O308" s="18">
        <v>461881</v>
      </c>
      <c r="P308" s="18">
        <v>13620.26</v>
      </c>
      <c r="Q308" s="18">
        <v>4364.59</v>
      </c>
      <c r="R308" s="18">
        <v>1092.1500000000001</v>
      </c>
      <c r="S308" s="18">
        <v>19077</v>
      </c>
      <c r="T308" s="18">
        <v>0</v>
      </c>
      <c r="U308" s="18">
        <v>0</v>
      </c>
      <c r="V308" s="18">
        <v>0</v>
      </c>
      <c r="W308" s="18">
        <v>0</v>
      </c>
      <c r="X308" s="18"/>
      <c r="Y308" s="9">
        <f t="shared" ref="Y308" si="59">L308+P308-U308</f>
        <v>455144.73</v>
      </c>
      <c r="Z308" s="9">
        <f t="shared" ref="Z308" si="60">M308+Q308-V308</f>
        <v>23154.29</v>
      </c>
      <c r="AA308" s="9">
        <f t="shared" ref="AA308" si="61">N308+R308-W308</f>
        <v>2658.98</v>
      </c>
      <c r="AB308" s="9">
        <f t="shared" ref="AB308" si="62">O308+S308-X308</f>
        <v>480958</v>
      </c>
    </row>
    <row r="309" spans="1:31" s="15" customFormat="1" x14ac:dyDescent="0.25">
      <c r="A309" s="17">
        <v>2</v>
      </c>
      <c r="B309" s="17" t="s">
        <v>404</v>
      </c>
      <c r="C309" s="17" t="s">
        <v>292</v>
      </c>
      <c r="D309" s="17" t="s">
        <v>405</v>
      </c>
      <c r="E309" s="17" t="s">
        <v>406</v>
      </c>
      <c r="F309" s="17" t="s">
        <v>35</v>
      </c>
      <c r="G309" s="17" t="s">
        <v>244</v>
      </c>
      <c r="H309" s="17">
        <v>72727</v>
      </c>
      <c r="I309" s="17">
        <v>67936</v>
      </c>
      <c r="J309" s="17">
        <v>4791</v>
      </c>
      <c r="K309" s="17" t="s">
        <v>37</v>
      </c>
      <c r="L309" s="18">
        <v>726651.82</v>
      </c>
      <c r="M309" s="18">
        <v>32318.16</v>
      </c>
      <c r="N309" s="18">
        <v>1414.02</v>
      </c>
      <c r="O309" s="18">
        <v>760384</v>
      </c>
      <c r="P309" s="18">
        <v>24532.3</v>
      </c>
      <c r="Q309" s="18">
        <v>7265.75</v>
      </c>
      <c r="R309" s="18">
        <v>2155.9499999999998</v>
      </c>
      <c r="S309" s="18">
        <v>33954</v>
      </c>
      <c r="T309" s="18">
        <v>1090</v>
      </c>
      <c r="U309" s="18">
        <v>0</v>
      </c>
      <c r="V309" s="18">
        <v>0</v>
      </c>
      <c r="W309" s="18">
        <v>0</v>
      </c>
      <c r="X309" s="18"/>
      <c r="Y309" s="9">
        <f t="shared" ref="Y309:Y338" si="63">L309+P309-U309</f>
        <v>751184.12</v>
      </c>
      <c r="Z309" s="9">
        <f t="shared" ref="Z309:Z338" si="64">M309+Q309-V309</f>
        <v>39583.910000000003</v>
      </c>
      <c r="AA309" s="9">
        <f t="shared" ref="AA309:AA338" si="65">N309+R309-W309</f>
        <v>3569.97</v>
      </c>
      <c r="AB309" s="9">
        <f t="shared" ref="AB309:AB338" si="66">O309+S309-X309</f>
        <v>794338</v>
      </c>
    </row>
    <row r="310" spans="1:31" s="15" customFormat="1" x14ac:dyDescent="0.25">
      <c r="A310" s="17">
        <v>3</v>
      </c>
      <c r="B310" s="17" t="s">
        <v>407</v>
      </c>
      <c r="C310" s="17" t="s">
        <v>292</v>
      </c>
      <c r="D310" s="17" t="s">
        <v>408</v>
      </c>
      <c r="E310" s="17" t="s">
        <v>409</v>
      </c>
      <c r="F310" s="17" t="s">
        <v>35</v>
      </c>
      <c r="G310" s="17" t="s">
        <v>410</v>
      </c>
      <c r="H310" s="17">
        <v>205289</v>
      </c>
      <c r="I310" s="17">
        <v>201623</v>
      </c>
      <c r="J310" s="17">
        <v>3666</v>
      </c>
      <c r="K310" s="17" t="s">
        <v>37</v>
      </c>
      <c r="L310" s="18">
        <v>889222.98</v>
      </c>
      <c r="M310" s="18">
        <v>38997.99</v>
      </c>
      <c r="N310" s="18">
        <v>2873.03</v>
      </c>
      <c r="O310" s="18">
        <v>931094</v>
      </c>
      <c r="P310" s="18">
        <v>19979.88</v>
      </c>
      <c r="Q310" s="18">
        <v>8873.42</v>
      </c>
      <c r="R310" s="18">
        <v>1649.7</v>
      </c>
      <c r="S310" s="18">
        <v>30503</v>
      </c>
      <c r="T310" s="18">
        <v>5000</v>
      </c>
      <c r="U310" s="18">
        <v>0</v>
      </c>
      <c r="V310" s="18">
        <v>0</v>
      </c>
      <c r="W310" s="18">
        <v>0</v>
      </c>
      <c r="X310" s="18"/>
      <c r="Y310" s="9">
        <f t="shared" si="63"/>
        <v>909202.86</v>
      </c>
      <c r="Z310" s="9">
        <f t="shared" si="64"/>
        <v>47871.409999999996</v>
      </c>
      <c r="AA310" s="9">
        <f t="shared" si="65"/>
        <v>4522.7300000000005</v>
      </c>
      <c r="AB310" s="9">
        <f t="shared" si="66"/>
        <v>961597</v>
      </c>
    </row>
    <row r="311" spans="1:31" s="15" customFormat="1" x14ac:dyDescent="0.25">
      <c r="A311" s="17">
        <v>4</v>
      </c>
      <c r="B311" s="17" t="s">
        <v>404</v>
      </c>
      <c r="C311" s="17" t="s">
        <v>292</v>
      </c>
      <c r="D311" s="17" t="s">
        <v>411</v>
      </c>
      <c r="E311" s="17" t="s">
        <v>412</v>
      </c>
      <c r="F311" s="17" t="s">
        <v>35</v>
      </c>
      <c r="G311" s="17" t="s">
        <v>181</v>
      </c>
      <c r="H311" s="17"/>
      <c r="I311" s="17"/>
      <c r="J311" s="17"/>
      <c r="K311" s="17"/>
      <c r="L311" s="18">
        <v>378199.59</v>
      </c>
      <c r="M311" s="18">
        <v>16625.93</v>
      </c>
      <c r="N311" s="18">
        <v>858.48</v>
      </c>
      <c r="O311" s="18">
        <v>395684</v>
      </c>
      <c r="P311" s="18">
        <v>0</v>
      </c>
      <c r="Q311" s="18">
        <v>0</v>
      </c>
      <c r="R311" s="18">
        <v>0</v>
      </c>
      <c r="S311" s="18"/>
      <c r="T311" s="18">
        <v>3710</v>
      </c>
      <c r="U311" s="18">
        <v>0</v>
      </c>
      <c r="V311" s="18">
        <v>0</v>
      </c>
      <c r="W311" s="18">
        <v>0</v>
      </c>
      <c r="X311" s="18"/>
      <c r="Y311" s="9">
        <f t="shared" si="63"/>
        <v>378199.59</v>
      </c>
      <c r="Z311" s="9">
        <f t="shared" si="64"/>
        <v>16625.93</v>
      </c>
      <c r="AA311" s="9">
        <f t="shared" si="65"/>
        <v>858.48</v>
      </c>
      <c r="AB311" s="9">
        <f t="shared" si="66"/>
        <v>395684</v>
      </c>
    </row>
    <row r="312" spans="1:31" s="15" customFormat="1" x14ac:dyDescent="0.25">
      <c r="A312" s="17">
        <v>5</v>
      </c>
      <c r="B312" s="17" t="s">
        <v>413</v>
      </c>
      <c r="C312" s="17" t="s">
        <v>292</v>
      </c>
      <c r="D312" s="17" t="s">
        <v>414</v>
      </c>
      <c r="E312" s="17" t="s">
        <v>415</v>
      </c>
      <c r="F312" s="17" t="s">
        <v>35</v>
      </c>
      <c r="G312" s="17" t="s">
        <v>410</v>
      </c>
      <c r="H312" s="17">
        <v>44523</v>
      </c>
      <c r="I312" s="17">
        <v>40466</v>
      </c>
      <c r="J312" s="17">
        <v>4057</v>
      </c>
      <c r="K312" s="17" t="s">
        <v>37</v>
      </c>
      <c r="L312" s="18">
        <v>938388.35</v>
      </c>
      <c r="M312" s="18">
        <v>41653.550000000003</v>
      </c>
      <c r="N312" s="18">
        <v>3604.1</v>
      </c>
      <c r="O312" s="18">
        <v>983646</v>
      </c>
      <c r="P312" s="18">
        <v>20835.2</v>
      </c>
      <c r="Q312" s="18">
        <v>9311.15</v>
      </c>
      <c r="R312" s="18">
        <v>1825.65</v>
      </c>
      <c r="S312" s="18">
        <v>31972</v>
      </c>
      <c r="T312" s="18">
        <v>9090</v>
      </c>
      <c r="U312" s="18">
        <v>0</v>
      </c>
      <c r="V312" s="18">
        <v>0</v>
      </c>
      <c r="W312" s="18">
        <v>0</v>
      </c>
      <c r="X312" s="18"/>
      <c r="Y312" s="9">
        <f t="shared" si="63"/>
        <v>959223.54999999993</v>
      </c>
      <c r="Z312" s="9">
        <f t="shared" si="64"/>
        <v>50964.700000000004</v>
      </c>
      <c r="AA312" s="9">
        <f t="shared" si="65"/>
        <v>5429.75</v>
      </c>
      <c r="AB312" s="9">
        <f t="shared" si="66"/>
        <v>1015618</v>
      </c>
    </row>
    <row r="313" spans="1:31" s="15" customFormat="1" x14ac:dyDescent="0.25">
      <c r="A313" s="17">
        <v>6</v>
      </c>
      <c r="B313" s="17" t="s">
        <v>416</v>
      </c>
      <c r="C313" s="17" t="s">
        <v>292</v>
      </c>
      <c r="D313" s="17" t="s">
        <v>417</v>
      </c>
      <c r="E313" s="17" t="s">
        <v>418</v>
      </c>
      <c r="F313" s="17" t="s">
        <v>35</v>
      </c>
      <c r="G313" s="17" t="s">
        <v>419</v>
      </c>
      <c r="H313" s="17">
        <v>14364</v>
      </c>
      <c r="I313" s="17">
        <v>10918</v>
      </c>
      <c r="J313" s="17">
        <v>3446</v>
      </c>
      <c r="K313" s="17" t="s">
        <v>37</v>
      </c>
      <c r="L313" s="18">
        <v>466256.01</v>
      </c>
      <c r="M313" s="18">
        <v>19531.330000000002</v>
      </c>
      <c r="N313" s="18">
        <v>2577.66</v>
      </c>
      <c r="O313" s="18">
        <v>488365</v>
      </c>
      <c r="P313" s="18">
        <v>19704.73</v>
      </c>
      <c r="Q313" s="18">
        <v>4603.57</v>
      </c>
      <c r="R313" s="18">
        <v>1550.7</v>
      </c>
      <c r="S313" s="18">
        <v>25859</v>
      </c>
      <c r="T313" s="18">
        <v>15390</v>
      </c>
      <c r="U313" s="18">
        <v>0</v>
      </c>
      <c r="V313" s="18">
        <v>0</v>
      </c>
      <c r="W313" s="18">
        <v>0</v>
      </c>
      <c r="X313" s="18"/>
      <c r="Y313" s="9">
        <f t="shared" si="63"/>
        <v>485960.74</v>
      </c>
      <c r="Z313" s="9">
        <f t="shared" si="64"/>
        <v>24134.9</v>
      </c>
      <c r="AA313" s="9">
        <f t="shared" si="65"/>
        <v>4128.3599999999997</v>
      </c>
      <c r="AB313" s="9">
        <f t="shared" si="66"/>
        <v>514224</v>
      </c>
    </row>
    <row r="314" spans="1:31" s="15" customFormat="1" x14ac:dyDescent="0.25">
      <c r="A314" s="17">
        <v>7</v>
      </c>
      <c r="B314" s="17" t="s">
        <v>420</v>
      </c>
      <c r="C314" s="17" t="s">
        <v>292</v>
      </c>
      <c r="D314" s="17" t="s">
        <v>421</v>
      </c>
      <c r="E314" s="17" t="s">
        <v>422</v>
      </c>
      <c r="F314" s="17" t="s">
        <v>35</v>
      </c>
      <c r="G314" s="17" t="s">
        <v>181</v>
      </c>
      <c r="H314" s="17">
        <v>7889</v>
      </c>
      <c r="I314" s="17">
        <v>7454</v>
      </c>
      <c r="J314" s="17">
        <v>435</v>
      </c>
      <c r="K314" s="17" t="s">
        <v>37</v>
      </c>
      <c r="L314" s="18">
        <v>10727.69</v>
      </c>
      <c r="M314" s="18">
        <v>3768.49</v>
      </c>
      <c r="N314" s="18">
        <v>735.82</v>
      </c>
      <c r="O314" s="18">
        <v>15232</v>
      </c>
      <c r="P314" s="18">
        <v>2999.66</v>
      </c>
      <c r="Q314" s="18">
        <v>100.59</v>
      </c>
      <c r="R314" s="18">
        <v>195.75</v>
      </c>
      <c r="S314" s="18">
        <v>3296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9">
        <f t="shared" si="63"/>
        <v>13727.35</v>
      </c>
      <c r="Z314" s="9">
        <f t="shared" si="64"/>
        <v>3869.08</v>
      </c>
      <c r="AA314" s="9">
        <f t="shared" si="65"/>
        <v>931.57</v>
      </c>
      <c r="AB314" s="9">
        <f t="shared" si="66"/>
        <v>18528</v>
      </c>
    </row>
    <row r="315" spans="1:31" s="15" customFormat="1" x14ac:dyDescent="0.25">
      <c r="A315" s="17">
        <v>8</v>
      </c>
      <c r="B315" s="17" t="s">
        <v>401</v>
      </c>
      <c r="C315" s="17" t="s">
        <v>292</v>
      </c>
      <c r="D315" s="17" t="s">
        <v>423</v>
      </c>
      <c r="E315" s="17" t="s">
        <v>424</v>
      </c>
      <c r="F315" s="17" t="s">
        <v>35</v>
      </c>
      <c r="G315" s="17" t="s">
        <v>45</v>
      </c>
      <c r="H315" s="17">
        <v>70910</v>
      </c>
      <c r="I315" s="17">
        <v>70910</v>
      </c>
      <c r="J315" s="17">
        <v>0</v>
      </c>
      <c r="K315" s="17" t="s">
        <v>59</v>
      </c>
      <c r="L315" s="18">
        <v>88670.06</v>
      </c>
      <c r="M315" s="18">
        <v>20657.939999999999</v>
      </c>
      <c r="N315" s="18">
        <v>0</v>
      </c>
      <c r="O315" s="18">
        <v>109328</v>
      </c>
      <c r="P315" s="18">
        <v>852.73</v>
      </c>
      <c r="Q315" s="18">
        <v>883.27</v>
      </c>
      <c r="R315" s="18">
        <v>0</v>
      </c>
      <c r="S315" s="18">
        <v>1736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9">
        <f t="shared" si="63"/>
        <v>89522.79</v>
      </c>
      <c r="Z315" s="9">
        <f t="shared" si="64"/>
        <v>21541.21</v>
      </c>
      <c r="AA315" s="9">
        <f t="shared" si="65"/>
        <v>0</v>
      </c>
      <c r="AB315" s="9">
        <f t="shared" si="66"/>
        <v>111064</v>
      </c>
    </row>
    <row r="316" spans="1:31" s="15" customFormat="1" x14ac:dyDescent="0.25">
      <c r="A316" s="17">
        <v>9</v>
      </c>
      <c r="B316" s="17" t="s">
        <v>425</v>
      </c>
      <c r="C316" s="17" t="s">
        <v>292</v>
      </c>
      <c r="D316" s="17" t="s">
        <v>426</v>
      </c>
      <c r="E316" s="17" t="s">
        <v>427</v>
      </c>
      <c r="F316" s="17" t="s">
        <v>35</v>
      </c>
      <c r="G316" s="17" t="s">
        <v>156</v>
      </c>
      <c r="H316" s="17">
        <v>83534</v>
      </c>
      <c r="I316" s="17">
        <v>82131</v>
      </c>
      <c r="J316" s="17">
        <v>1403</v>
      </c>
      <c r="K316" s="17" t="s">
        <v>37</v>
      </c>
      <c r="L316" s="18">
        <v>488893.37</v>
      </c>
      <c r="M316" s="18">
        <v>21026.13</v>
      </c>
      <c r="N316" s="18">
        <v>2137.5</v>
      </c>
      <c r="O316" s="18">
        <v>512057</v>
      </c>
      <c r="P316" s="18">
        <v>7592.3</v>
      </c>
      <c r="Q316" s="18">
        <v>4815.3500000000004</v>
      </c>
      <c r="R316" s="18">
        <v>631.35</v>
      </c>
      <c r="S316" s="18">
        <v>13039</v>
      </c>
      <c r="T316" s="18">
        <v>0</v>
      </c>
      <c r="U316" s="18">
        <v>0</v>
      </c>
      <c r="V316" s="18">
        <v>0</v>
      </c>
      <c r="W316" s="18">
        <v>0</v>
      </c>
      <c r="X316" s="18"/>
      <c r="Y316" s="9">
        <f t="shared" si="63"/>
        <v>496485.67</v>
      </c>
      <c r="Z316" s="9">
        <f t="shared" si="64"/>
        <v>25841.480000000003</v>
      </c>
      <c r="AA316" s="9">
        <f t="shared" si="65"/>
        <v>2768.85</v>
      </c>
      <c r="AB316" s="9">
        <f t="shared" si="66"/>
        <v>525096</v>
      </c>
    </row>
    <row r="317" spans="1:31" s="15" customFormat="1" x14ac:dyDescent="0.25">
      <c r="A317" s="17">
        <v>10</v>
      </c>
      <c r="B317" s="17" t="s">
        <v>428</v>
      </c>
      <c r="C317" s="17" t="s">
        <v>292</v>
      </c>
      <c r="D317" s="17" t="s">
        <v>429</v>
      </c>
      <c r="E317" s="17" t="s">
        <v>430</v>
      </c>
      <c r="F317" s="17" t="s">
        <v>35</v>
      </c>
      <c r="G317" s="17" t="s">
        <v>419</v>
      </c>
      <c r="H317" s="17">
        <v>222108</v>
      </c>
      <c r="I317" s="17">
        <v>222108</v>
      </c>
      <c r="J317" s="17">
        <v>0</v>
      </c>
      <c r="K317" s="17" t="s">
        <v>59</v>
      </c>
      <c r="L317" s="18">
        <v>315287.71999999997</v>
      </c>
      <c r="M317" s="18">
        <v>13251.28</v>
      </c>
      <c r="N317" s="18">
        <v>0</v>
      </c>
      <c r="O317" s="18">
        <v>328539</v>
      </c>
      <c r="P317" s="18">
        <v>330.45</v>
      </c>
      <c r="Q317" s="18">
        <v>3151.55</v>
      </c>
      <c r="R317" s="18">
        <v>0</v>
      </c>
      <c r="S317" s="18">
        <v>3482</v>
      </c>
      <c r="T317" s="18">
        <v>0</v>
      </c>
      <c r="U317" s="18">
        <v>0</v>
      </c>
      <c r="V317" s="18">
        <v>0</v>
      </c>
      <c r="W317" s="18">
        <v>0</v>
      </c>
      <c r="X317" s="18"/>
      <c r="Y317" s="9">
        <f t="shared" si="63"/>
        <v>315618.17</v>
      </c>
      <c r="Z317" s="9">
        <f t="shared" si="64"/>
        <v>16402.830000000002</v>
      </c>
      <c r="AA317" s="9">
        <f t="shared" si="65"/>
        <v>0</v>
      </c>
      <c r="AB317" s="9">
        <f t="shared" si="66"/>
        <v>332021</v>
      </c>
    </row>
    <row r="318" spans="1:31" s="15" customFormat="1" x14ac:dyDescent="0.25">
      <c r="A318" s="17">
        <v>11</v>
      </c>
      <c r="B318" s="17" t="s">
        <v>420</v>
      </c>
      <c r="C318" s="17" t="s">
        <v>292</v>
      </c>
      <c r="D318" s="17" t="s">
        <v>431</v>
      </c>
      <c r="E318" s="17" t="s">
        <v>432</v>
      </c>
      <c r="F318" s="17" t="s">
        <v>35</v>
      </c>
      <c r="G318" s="17" t="s">
        <v>410</v>
      </c>
      <c r="H318" s="17">
        <v>44244</v>
      </c>
      <c r="I318" s="17">
        <v>43324</v>
      </c>
      <c r="J318" s="17">
        <v>920</v>
      </c>
      <c r="K318" s="17" t="s">
        <v>37</v>
      </c>
      <c r="L318" s="18">
        <v>198011.93</v>
      </c>
      <c r="M318" s="18">
        <v>8378.65</v>
      </c>
      <c r="N318" s="18">
        <v>785.42</v>
      </c>
      <c r="O318" s="18">
        <v>207176</v>
      </c>
      <c r="P318" s="18">
        <v>5865.18</v>
      </c>
      <c r="Q318" s="18">
        <v>1958.82</v>
      </c>
      <c r="R318" s="18">
        <v>414</v>
      </c>
      <c r="S318" s="18">
        <v>8238</v>
      </c>
      <c r="T318" s="18">
        <v>400</v>
      </c>
      <c r="U318" s="18">
        <v>195705.93</v>
      </c>
      <c r="V318" s="18">
        <v>8378.65</v>
      </c>
      <c r="W318" s="18">
        <v>785.42</v>
      </c>
      <c r="X318" s="18">
        <v>204870</v>
      </c>
      <c r="Y318" s="9">
        <f t="shared" si="63"/>
        <v>8171.179999999993</v>
      </c>
      <c r="Z318" s="9">
        <f t="shared" si="64"/>
        <v>1958.8199999999997</v>
      </c>
      <c r="AA318" s="9">
        <f t="shared" si="65"/>
        <v>414.00000000000011</v>
      </c>
      <c r="AB318" s="9">
        <f t="shared" si="66"/>
        <v>10544</v>
      </c>
    </row>
    <row r="319" spans="1:31" s="15" customFormat="1" x14ac:dyDescent="0.25">
      <c r="A319" s="17">
        <v>12</v>
      </c>
      <c r="B319" s="17" t="s">
        <v>404</v>
      </c>
      <c r="C319" s="17" t="s">
        <v>292</v>
      </c>
      <c r="D319" s="17" t="s">
        <v>433</v>
      </c>
      <c r="E319" s="17" t="s">
        <v>434</v>
      </c>
      <c r="F319" s="17" t="s">
        <v>35</v>
      </c>
      <c r="G319" s="17" t="s">
        <v>410</v>
      </c>
      <c r="H319" s="17">
        <v>62600</v>
      </c>
      <c r="I319" s="17">
        <v>60593</v>
      </c>
      <c r="J319" s="17">
        <v>6021</v>
      </c>
      <c r="K319" s="17" t="s">
        <v>37</v>
      </c>
      <c r="L319" s="18">
        <v>787617.15</v>
      </c>
      <c r="M319" s="18">
        <v>34162.78</v>
      </c>
      <c r="N319" s="18">
        <v>5092.07</v>
      </c>
      <c r="O319" s="18">
        <v>826872</v>
      </c>
      <c r="P319" s="18">
        <v>30655.21</v>
      </c>
      <c r="Q319" s="18">
        <v>7778.34</v>
      </c>
      <c r="R319" s="18">
        <v>2709.45</v>
      </c>
      <c r="S319" s="18">
        <v>41143</v>
      </c>
      <c r="T319" s="18">
        <v>4030</v>
      </c>
      <c r="U319" s="18">
        <v>0</v>
      </c>
      <c r="V319" s="18">
        <v>0</v>
      </c>
      <c r="W319" s="18">
        <v>0</v>
      </c>
      <c r="X319" s="18"/>
      <c r="Y319" s="9">
        <f t="shared" si="63"/>
        <v>818272.36</v>
      </c>
      <c r="Z319" s="9">
        <f t="shared" si="64"/>
        <v>41941.119999999995</v>
      </c>
      <c r="AA319" s="9">
        <f t="shared" si="65"/>
        <v>7801.5199999999995</v>
      </c>
      <c r="AB319" s="9">
        <f t="shared" si="66"/>
        <v>868015</v>
      </c>
    </row>
    <row r="320" spans="1:31" s="15" customFormat="1" x14ac:dyDescent="0.25">
      <c r="A320" s="17">
        <v>13</v>
      </c>
      <c r="B320" s="17" t="s">
        <v>435</v>
      </c>
      <c r="C320" s="17" t="s">
        <v>292</v>
      </c>
      <c r="D320" s="17" t="s">
        <v>436</v>
      </c>
      <c r="E320" s="17" t="s">
        <v>437</v>
      </c>
      <c r="F320" s="17" t="s">
        <v>35</v>
      </c>
      <c r="G320" s="17" t="s">
        <v>410</v>
      </c>
      <c r="H320" s="17">
        <v>227328</v>
      </c>
      <c r="I320" s="17">
        <v>226091</v>
      </c>
      <c r="J320" s="17">
        <v>1237</v>
      </c>
      <c r="K320" s="17" t="s">
        <v>37</v>
      </c>
      <c r="L320" s="18">
        <v>607093.65</v>
      </c>
      <c r="M320" s="18">
        <v>25769.91</v>
      </c>
      <c r="N320" s="18">
        <v>1451.44</v>
      </c>
      <c r="O320" s="18">
        <v>634315</v>
      </c>
      <c r="P320" s="18">
        <v>6734.62</v>
      </c>
      <c r="Q320" s="18">
        <v>6029.73</v>
      </c>
      <c r="R320" s="18">
        <v>556.65</v>
      </c>
      <c r="S320" s="18">
        <v>13321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9">
        <f t="shared" si="63"/>
        <v>613828.27</v>
      </c>
      <c r="Z320" s="9">
        <f t="shared" si="64"/>
        <v>31799.64</v>
      </c>
      <c r="AA320" s="9">
        <f t="shared" si="65"/>
        <v>2008.0900000000001</v>
      </c>
      <c r="AB320" s="9">
        <f t="shared" si="66"/>
        <v>647636</v>
      </c>
    </row>
    <row r="321" spans="1:28" s="15" customFormat="1" x14ac:dyDescent="0.25">
      <c r="A321" s="17">
        <v>14</v>
      </c>
      <c r="B321" s="17" t="s">
        <v>407</v>
      </c>
      <c r="C321" s="17" t="s">
        <v>292</v>
      </c>
      <c r="D321" s="17" t="s">
        <v>438</v>
      </c>
      <c r="E321" s="17" t="s">
        <v>439</v>
      </c>
      <c r="F321" s="17" t="s">
        <v>35</v>
      </c>
      <c r="G321" s="17" t="s">
        <v>440</v>
      </c>
      <c r="H321" s="17">
        <v>47669</v>
      </c>
      <c r="I321" s="17">
        <v>46495</v>
      </c>
      <c r="J321" s="17">
        <v>1174</v>
      </c>
      <c r="K321" s="17" t="s">
        <v>37</v>
      </c>
      <c r="L321" s="18">
        <v>185151.06</v>
      </c>
      <c r="M321" s="18">
        <v>8957.94</v>
      </c>
      <c r="N321" s="18">
        <v>936</v>
      </c>
      <c r="O321" s="18">
        <v>195045</v>
      </c>
      <c r="P321" s="18">
        <v>6942.38</v>
      </c>
      <c r="Q321" s="18">
        <v>1845.32</v>
      </c>
      <c r="R321" s="18">
        <v>528.29999999999995</v>
      </c>
      <c r="S321" s="18">
        <v>9316</v>
      </c>
      <c r="T321" s="18">
        <v>1320</v>
      </c>
      <c r="U321" s="18">
        <v>0</v>
      </c>
      <c r="V321" s="18">
        <v>0</v>
      </c>
      <c r="W321" s="18">
        <v>0</v>
      </c>
      <c r="X321" s="18"/>
      <c r="Y321" s="9">
        <f t="shared" si="63"/>
        <v>192093.44</v>
      </c>
      <c r="Z321" s="9">
        <f t="shared" si="64"/>
        <v>10803.26</v>
      </c>
      <c r="AA321" s="9">
        <f t="shared" si="65"/>
        <v>1464.3</v>
      </c>
      <c r="AB321" s="9">
        <f t="shared" si="66"/>
        <v>204361</v>
      </c>
    </row>
    <row r="322" spans="1:28" s="15" customFormat="1" x14ac:dyDescent="0.25">
      <c r="A322" s="17">
        <v>15</v>
      </c>
      <c r="B322" s="17" t="s">
        <v>416</v>
      </c>
      <c r="C322" s="17" t="s">
        <v>292</v>
      </c>
      <c r="D322" s="17" t="s">
        <v>441</v>
      </c>
      <c r="E322" s="17" t="s">
        <v>442</v>
      </c>
      <c r="F322" s="17" t="s">
        <v>35</v>
      </c>
      <c r="G322" s="17" t="s">
        <v>156</v>
      </c>
      <c r="H322" s="17">
        <v>84529</v>
      </c>
      <c r="I322" s="17">
        <v>81926</v>
      </c>
      <c r="J322" s="17">
        <v>2603</v>
      </c>
      <c r="K322" s="17" t="s">
        <v>37</v>
      </c>
      <c r="L322" s="18">
        <v>367876.83</v>
      </c>
      <c r="M322" s="18">
        <v>15697.42</v>
      </c>
      <c r="N322" s="18">
        <v>1207.75</v>
      </c>
      <c r="O322" s="18">
        <v>384782</v>
      </c>
      <c r="P322" s="18">
        <v>14307.38</v>
      </c>
      <c r="Q322" s="18">
        <v>3655.27</v>
      </c>
      <c r="R322" s="18">
        <v>1171.3499999999999</v>
      </c>
      <c r="S322" s="18">
        <v>19134</v>
      </c>
      <c r="T322" s="18">
        <v>1210</v>
      </c>
      <c r="U322" s="18">
        <v>0</v>
      </c>
      <c r="V322" s="18">
        <v>0</v>
      </c>
      <c r="W322" s="18">
        <v>0</v>
      </c>
      <c r="X322" s="18"/>
      <c r="Y322" s="9">
        <f t="shared" si="63"/>
        <v>382184.21</v>
      </c>
      <c r="Z322" s="9">
        <f t="shared" si="64"/>
        <v>19352.689999999999</v>
      </c>
      <c r="AA322" s="9">
        <f t="shared" si="65"/>
        <v>2379.1</v>
      </c>
      <c r="AB322" s="9">
        <f t="shared" si="66"/>
        <v>403916</v>
      </c>
    </row>
    <row r="323" spans="1:28" s="15" customFormat="1" x14ac:dyDescent="0.25">
      <c r="A323" s="17">
        <v>16</v>
      </c>
      <c r="B323" s="17" t="s">
        <v>425</v>
      </c>
      <c r="C323" s="17" t="s">
        <v>292</v>
      </c>
      <c r="D323" s="17" t="s">
        <v>443</v>
      </c>
      <c r="E323" s="17" t="s">
        <v>444</v>
      </c>
      <c r="F323" s="17" t="s">
        <v>35</v>
      </c>
      <c r="G323" s="17" t="s">
        <v>148</v>
      </c>
      <c r="H323" s="17">
        <v>45868</v>
      </c>
      <c r="I323" s="17">
        <v>45868</v>
      </c>
      <c r="J323" s="17">
        <v>0</v>
      </c>
      <c r="K323" s="17" t="s">
        <v>59</v>
      </c>
      <c r="L323" s="18">
        <v>25027.98</v>
      </c>
      <c r="M323" s="18">
        <v>7057.5</v>
      </c>
      <c r="N323" s="18">
        <v>964.52</v>
      </c>
      <c r="O323" s="18">
        <v>33050</v>
      </c>
      <c r="P323" s="18">
        <v>330.4</v>
      </c>
      <c r="Q323" s="18">
        <v>258.60000000000002</v>
      </c>
      <c r="R323" s="18">
        <v>0</v>
      </c>
      <c r="S323" s="18">
        <v>589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9">
        <f t="shared" si="63"/>
        <v>25358.38</v>
      </c>
      <c r="Z323" s="9">
        <f t="shared" si="64"/>
        <v>7316.1</v>
      </c>
      <c r="AA323" s="9">
        <f t="shared" si="65"/>
        <v>964.52</v>
      </c>
      <c r="AB323" s="9">
        <f t="shared" si="66"/>
        <v>33639</v>
      </c>
    </row>
    <row r="324" spans="1:28" s="15" customFormat="1" x14ac:dyDescent="0.25">
      <c r="A324" s="17">
        <v>17</v>
      </c>
      <c r="B324" s="17" t="s">
        <v>413</v>
      </c>
      <c r="C324" s="17" t="s">
        <v>292</v>
      </c>
      <c r="D324" s="17" t="s">
        <v>445</v>
      </c>
      <c r="E324" s="17" t="s">
        <v>446</v>
      </c>
      <c r="F324" s="17" t="s">
        <v>35</v>
      </c>
      <c r="G324" s="17" t="s">
        <v>447</v>
      </c>
      <c r="H324" s="17">
        <v>60880</v>
      </c>
      <c r="I324" s="17">
        <v>59536</v>
      </c>
      <c r="J324" s="17">
        <v>1344</v>
      </c>
      <c r="K324" s="17" t="s">
        <v>37</v>
      </c>
      <c r="L324" s="18">
        <v>769880.41</v>
      </c>
      <c r="M324" s="18">
        <v>32031.67</v>
      </c>
      <c r="N324" s="18">
        <v>57.92</v>
      </c>
      <c r="O324" s="18">
        <v>801970</v>
      </c>
      <c r="P324" s="18">
        <v>7545.39</v>
      </c>
      <c r="Q324" s="18">
        <v>7692.81</v>
      </c>
      <c r="R324" s="18">
        <v>604.79999999999995</v>
      </c>
      <c r="S324" s="18">
        <v>15843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9">
        <f t="shared" si="63"/>
        <v>777425.8</v>
      </c>
      <c r="Z324" s="9">
        <f t="shared" si="64"/>
        <v>39724.479999999996</v>
      </c>
      <c r="AA324" s="9">
        <f t="shared" si="65"/>
        <v>662.71999999999991</v>
      </c>
      <c r="AB324" s="9">
        <f t="shared" si="66"/>
        <v>817813</v>
      </c>
    </row>
    <row r="325" spans="1:28" s="15" customFormat="1" x14ac:dyDescent="0.25">
      <c r="A325" s="17">
        <v>18</v>
      </c>
      <c r="B325" s="17" t="s">
        <v>435</v>
      </c>
      <c r="C325" s="17" t="s">
        <v>292</v>
      </c>
      <c r="D325" s="17" t="s">
        <v>448</v>
      </c>
      <c r="E325" s="17" t="s">
        <v>449</v>
      </c>
      <c r="F325" s="17" t="s">
        <v>35</v>
      </c>
      <c r="G325" s="17" t="s">
        <v>181</v>
      </c>
      <c r="H325" s="17">
        <v>21146</v>
      </c>
      <c r="I325" s="17">
        <v>19346</v>
      </c>
      <c r="J325" s="17">
        <v>1800</v>
      </c>
      <c r="K325" s="17" t="s">
        <v>37</v>
      </c>
      <c r="L325" s="18">
        <v>761123.64</v>
      </c>
      <c r="M325" s="18">
        <v>33458.949999999997</v>
      </c>
      <c r="N325" s="18">
        <v>2473.41</v>
      </c>
      <c r="O325" s="18">
        <v>797056</v>
      </c>
      <c r="P325" s="18">
        <v>9852.56</v>
      </c>
      <c r="Q325" s="18">
        <v>7565.44</v>
      </c>
      <c r="R325" s="18">
        <v>810</v>
      </c>
      <c r="S325" s="18">
        <v>18228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9">
        <f t="shared" si="63"/>
        <v>770976.20000000007</v>
      </c>
      <c r="Z325" s="9">
        <f t="shared" si="64"/>
        <v>41024.39</v>
      </c>
      <c r="AA325" s="9">
        <f t="shared" si="65"/>
        <v>3283.41</v>
      </c>
      <c r="AB325" s="9">
        <f t="shared" si="66"/>
        <v>815284</v>
      </c>
    </row>
    <row r="326" spans="1:28" s="15" customFormat="1" x14ac:dyDescent="0.25">
      <c r="A326" s="17">
        <v>19</v>
      </c>
      <c r="B326" s="17" t="s">
        <v>407</v>
      </c>
      <c r="C326" s="17" t="s">
        <v>292</v>
      </c>
      <c r="D326" s="17" t="s">
        <v>450</v>
      </c>
      <c r="E326" s="17" t="s">
        <v>451</v>
      </c>
      <c r="F326" s="17" t="s">
        <v>35</v>
      </c>
      <c r="G326" s="17" t="s">
        <v>452</v>
      </c>
      <c r="H326" s="17">
        <v>24180</v>
      </c>
      <c r="I326" s="17">
        <v>24180</v>
      </c>
      <c r="J326" s="17">
        <v>0</v>
      </c>
      <c r="K326" s="17" t="s">
        <v>59</v>
      </c>
      <c r="L326" s="18">
        <v>79074.539999999994</v>
      </c>
      <c r="M326" s="18">
        <v>19321.3</v>
      </c>
      <c r="N326" s="18">
        <v>2339.16</v>
      </c>
      <c r="O326" s="18">
        <v>100735</v>
      </c>
      <c r="P326" s="18">
        <v>852.3</v>
      </c>
      <c r="Q326" s="18">
        <v>810.7</v>
      </c>
      <c r="R326" s="18">
        <v>0</v>
      </c>
      <c r="S326" s="18">
        <v>1663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9">
        <f t="shared" si="63"/>
        <v>79926.84</v>
      </c>
      <c r="Z326" s="9">
        <f t="shared" si="64"/>
        <v>20132</v>
      </c>
      <c r="AA326" s="9">
        <f t="shared" si="65"/>
        <v>2339.16</v>
      </c>
      <c r="AB326" s="9">
        <f t="shared" si="66"/>
        <v>102398</v>
      </c>
    </row>
    <row r="327" spans="1:28" s="15" customFormat="1" x14ac:dyDescent="0.25">
      <c r="A327" s="17">
        <v>20</v>
      </c>
      <c r="B327" s="17" t="s">
        <v>428</v>
      </c>
      <c r="C327" s="17" t="s">
        <v>292</v>
      </c>
      <c r="D327" s="17" t="s">
        <v>453</v>
      </c>
      <c r="E327" s="17" t="s">
        <v>454</v>
      </c>
      <c r="F327" s="17" t="s">
        <v>35</v>
      </c>
      <c r="G327" s="17" t="s">
        <v>218</v>
      </c>
      <c r="H327" s="17">
        <v>3021</v>
      </c>
      <c r="I327" s="17">
        <v>2857</v>
      </c>
      <c r="J327" s="17">
        <v>492</v>
      </c>
      <c r="K327" s="17" t="s">
        <v>37</v>
      </c>
      <c r="L327" s="18">
        <v>183564.68</v>
      </c>
      <c r="M327" s="18">
        <v>7720.34</v>
      </c>
      <c r="N327" s="18">
        <v>412.98</v>
      </c>
      <c r="O327" s="18">
        <v>191698</v>
      </c>
      <c r="P327" s="18">
        <v>3917.68</v>
      </c>
      <c r="Q327" s="18">
        <v>1820.92</v>
      </c>
      <c r="R327" s="18">
        <v>221.4</v>
      </c>
      <c r="S327" s="18">
        <v>5960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9">
        <f t="shared" si="63"/>
        <v>187482.36</v>
      </c>
      <c r="Z327" s="9">
        <f t="shared" si="64"/>
        <v>9541.26</v>
      </c>
      <c r="AA327" s="9">
        <f t="shared" si="65"/>
        <v>634.38</v>
      </c>
      <c r="AB327" s="9">
        <f t="shared" si="66"/>
        <v>197658</v>
      </c>
    </row>
    <row r="328" spans="1:28" s="15" customFormat="1" x14ac:dyDescent="0.25">
      <c r="A328" s="17">
        <v>21</v>
      </c>
      <c r="B328" s="17" t="s">
        <v>416</v>
      </c>
      <c r="C328" s="17" t="s">
        <v>292</v>
      </c>
      <c r="D328" s="17" t="s">
        <v>455</v>
      </c>
      <c r="E328" s="17" t="s">
        <v>456</v>
      </c>
      <c r="F328" s="17" t="s">
        <v>35</v>
      </c>
      <c r="G328" s="17" t="s">
        <v>221</v>
      </c>
      <c r="H328" s="17">
        <v>19</v>
      </c>
      <c r="I328" s="17">
        <v>19</v>
      </c>
      <c r="J328" s="17">
        <v>0</v>
      </c>
      <c r="K328" s="17" t="s">
        <v>59</v>
      </c>
      <c r="L328" s="18">
        <v>17385</v>
      </c>
      <c r="M328" s="18">
        <v>3237.76</v>
      </c>
      <c r="N328" s="18">
        <v>1.24</v>
      </c>
      <c r="O328" s="18">
        <v>20624</v>
      </c>
      <c r="P328" s="18">
        <v>577.47</v>
      </c>
      <c r="Q328" s="18">
        <v>171.53</v>
      </c>
      <c r="R328" s="18">
        <v>0</v>
      </c>
      <c r="S328" s="18">
        <v>749</v>
      </c>
      <c r="T328" s="18">
        <v>140</v>
      </c>
      <c r="U328" s="18">
        <v>0</v>
      </c>
      <c r="V328" s="18">
        <v>0</v>
      </c>
      <c r="W328" s="18">
        <v>0</v>
      </c>
      <c r="X328" s="18"/>
      <c r="Y328" s="9">
        <f t="shared" si="63"/>
        <v>17962.47</v>
      </c>
      <c r="Z328" s="9">
        <f t="shared" si="64"/>
        <v>3409.2900000000004</v>
      </c>
      <c r="AA328" s="9">
        <f t="shared" si="65"/>
        <v>1.24</v>
      </c>
      <c r="AB328" s="9">
        <f t="shared" si="66"/>
        <v>21373</v>
      </c>
    </row>
    <row r="329" spans="1:28" s="15" customFormat="1" x14ac:dyDescent="0.25">
      <c r="A329" s="17">
        <v>22</v>
      </c>
      <c r="B329" s="17" t="s">
        <v>407</v>
      </c>
      <c r="C329" s="17" t="s">
        <v>292</v>
      </c>
      <c r="D329" s="17" t="s">
        <v>457</v>
      </c>
      <c r="E329" s="17" t="s">
        <v>458</v>
      </c>
      <c r="F329" s="17" t="s">
        <v>35</v>
      </c>
      <c r="G329" s="17" t="s">
        <v>224</v>
      </c>
      <c r="H329" s="17">
        <v>6102</v>
      </c>
      <c r="I329" s="17">
        <v>6102</v>
      </c>
      <c r="J329" s="17">
        <v>0</v>
      </c>
      <c r="K329" s="17" t="s">
        <v>59</v>
      </c>
      <c r="L329" s="18">
        <v>16797.73</v>
      </c>
      <c r="M329" s="18">
        <v>3347.27</v>
      </c>
      <c r="N329" s="18">
        <v>0</v>
      </c>
      <c r="O329" s="18">
        <v>20145</v>
      </c>
      <c r="P329" s="18">
        <v>577.35</v>
      </c>
      <c r="Q329" s="18">
        <v>165.65</v>
      </c>
      <c r="R329" s="18">
        <v>0</v>
      </c>
      <c r="S329" s="18">
        <v>743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9">
        <f t="shared" si="63"/>
        <v>17375.079999999998</v>
      </c>
      <c r="Z329" s="9">
        <f t="shared" si="64"/>
        <v>3512.92</v>
      </c>
      <c r="AA329" s="9">
        <f t="shared" si="65"/>
        <v>0</v>
      </c>
      <c r="AB329" s="9">
        <f t="shared" si="66"/>
        <v>20888</v>
      </c>
    </row>
    <row r="330" spans="1:28" s="15" customFormat="1" x14ac:dyDescent="0.25">
      <c r="A330" s="17">
        <v>23</v>
      </c>
      <c r="B330" s="17" t="s">
        <v>404</v>
      </c>
      <c r="C330" s="17" t="s">
        <v>292</v>
      </c>
      <c r="D330" s="17" t="s">
        <v>459</v>
      </c>
      <c r="E330" s="17" t="s">
        <v>460</v>
      </c>
      <c r="F330" s="17" t="s">
        <v>35</v>
      </c>
      <c r="G330" s="17" t="s">
        <v>218</v>
      </c>
      <c r="H330" s="17"/>
      <c r="I330" s="17"/>
      <c r="J330" s="17"/>
      <c r="K330" s="17"/>
      <c r="L330" s="18">
        <v>77742.679999999993</v>
      </c>
      <c r="M330" s="18">
        <v>17999.8</v>
      </c>
      <c r="N330" s="18">
        <v>3080.52</v>
      </c>
      <c r="O330" s="18">
        <v>98823</v>
      </c>
      <c r="P330" s="18">
        <v>0</v>
      </c>
      <c r="Q330" s="18">
        <v>0</v>
      </c>
      <c r="R330" s="18">
        <v>0</v>
      </c>
      <c r="S330" s="18"/>
      <c r="T330" s="18">
        <v>0</v>
      </c>
      <c r="U330" s="18">
        <v>0</v>
      </c>
      <c r="V330" s="18">
        <v>0</v>
      </c>
      <c r="W330" s="18">
        <v>0</v>
      </c>
      <c r="X330" s="18"/>
      <c r="Y330" s="9">
        <f t="shared" si="63"/>
        <v>77742.679999999993</v>
      </c>
      <c r="Z330" s="9">
        <f t="shared" si="64"/>
        <v>17999.8</v>
      </c>
      <c r="AA330" s="9">
        <f t="shared" si="65"/>
        <v>3080.52</v>
      </c>
      <c r="AB330" s="9">
        <f t="shared" si="66"/>
        <v>98823</v>
      </c>
    </row>
    <row r="331" spans="1:28" s="15" customFormat="1" x14ac:dyDescent="0.25">
      <c r="A331" s="17">
        <v>24</v>
      </c>
      <c r="B331" s="17" t="s">
        <v>435</v>
      </c>
      <c r="C331" s="17" t="s">
        <v>292</v>
      </c>
      <c r="D331" s="17" t="s">
        <v>461</v>
      </c>
      <c r="E331" s="17" t="s">
        <v>462</v>
      </c>
      <c r="F331" s="17" t="s">
        <v>35</v>
      </c>
      <c r="G331" s="17" t="s">
        <v>218</v>
      </c>
      <c r="H331" s="17">
        <v>1800</v>
      </c>
      <c r="I331" s="17">
        <v>1800</v>
      </c>
      <c r="J331" s="17">
        <v>0</v>
      </c>
      <c r="K331" s="17" t="s">
        <v>59</v>
      </c>
      <c r="L331" s="18">
        <v>34559.32</v>
      </c>
      <c r="M331" s="18">
        <v>7838.64</v>
      </c>
      <c r="N331" s="18">
        <v>371.04</v>
      </c>
      <c r="O331" s="18">
        <v>42769</v>
      </c>
      <c r="P331" s="18">
        <v>577.02</v>
      </c>
      <c r="Q331" s="18">
        <v>346.98</v>
      </c>
      <c r="R331" s="18">
        <v>0</v>
      </c>
      <c r="S331" s="18">
        <v>924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9">
        <f t="shared" si="63"/>
        <v>35136.339999999997</v>
      </c>
      <c r="Z331" s="9">
        <f t="shared" si="64"/>
        <v>8185.6200000000008</v>
      </c>
      <c r="AA331" s="9">
        <f t="shared" si="65"/>
        <v>371.04</v>
      </c>
      <c r="AB331" s="9">
        <f t="shared" si="66"/>
        <v>43693</v>
      </c>
    </row>
    <row r="332" spans="1:28" s="15" customFormat="1" x14ac:dyDescent="0.25">
      <c r="A332" s="17">
        <v>25</v>
      </c>
      <c r="B332" s="17" t="s">
        <v>420</v>
      </c>
      <c r="C332" s="17" t="s">
        <v>292</v>
      </c>
      <c r="D332" s="17" t="s">
        <v>463</v>
      </c>
      <c r="E332" s="17" t="s">
        <v>464</v>
      </c>
      <c r="F332" s="17" t="s">
        <v>35</v>
      </c>
      <c r="G332" s="17" t="s">
        <v>114</v>
      </c>
      <c r="H332" s="17">
        <v>728</v>
      </c>
      <c r="I332" s="17">
        <v>725</v>
      </c>
      <c r="J332" s="17">
        <v>3</v>
      </c>
      <c r="K332" s="17" t="s">
        <v>37</v>
      </c>
      <c r="L332" s="18">
        <v>21676.76</v>
      </c>
      <c r="M332" s="18">
        <v>4377.4799999999996</v>
      </c>
      <c r="N332" s="18">
        <v>141.76</v>
      </c>
      <c r="O332" s="18">
        <v>26196</v>
      </c>
      <c r="P332" s="18">
        <v>675.13</v>
      </c>
      <c r="Q332" s="18">
        <v>215.52</v>
      </c>
      <c r="R332" s="18">
        <v>1.35</v>
      </c>
      <c r="S332" s="18">
        <v>892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9">
        <f t="shared" si="63"/>
        <v>22351.89</v>
      </c>
      <c r="Z332" s="9">
        <f t="shared" si="64"/>
        <v>4593</v>
      </c>
      <c r="AA332" s="9">
        <f t="shared" si="65"/>
        <v>143.10999999999999</v>
      </c>
      <c r="AB332" s="9">
        <f t="shared" si="66"/>
        <v>27088</v>
      </c>
    </row>
    <row r="333" spans="1:28" s="15" customFormat="1" x14ac:dyDescent="0.25">
      <c r="A333" s="17">
        <v>26</v>
      </c>
      <c r="B333" s="17" t="s">
        <v>468</v>
      </c>
      <c r="C333" s="17" t="s">
        <v>292</v>
      </c>
      <c r="D333" s="17" t="s">
        <v>469</v>
      </c>
      <c r="E333" s="17" t="s">
        <v>470</v>
      </c>
      <c r="F333" s="17" t="s">
        <v>35</v>
      </c>
      <c r="G333" s="17" t="s">
        <v>471</v>
      </c>
      <c r="H333" s="17">
        <v>2432</v>
      </c>
      <c r="I333" s="17">
        <v>2364</v>
      </c>
      <c r="J333" s="17">
        <v>68</v>
      </c>
      <c r="K333" s="17" t="s">
        <v>37</v>
      </c>
      <c r="L333" s="18">
        <v>20789.86</v>
      </c>
      <c r="M333" s="18">
        <v>3385.28</v>
      </c>
      <c r="N333" s="18">
        <v>1012.86</v>
      </c>
      <c r="O333" s="18">
        <v>25188</v>
      </c>
      <c r="P333" s="18">
        <v>642.20000000000005</v>
      </c>
      <c r="Q333" s="18">
        <v>215.2</v>
      </c>
      <c r="R333" s="18">
        <v>30.6</v>
      </c>
      <c r="S333" s="18">
        <v>888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9">
        <f t="shared" si="63"/>
        <v>21432.06</v>
      </c>
      <c r="Z333" s="9">
        <f t="shared" si="64"/>
        <v>3600.48</v>
      </c>
      <c r="AA333" s="9">
        <f t="shared" si="65"/>
        <v>1043.46</v>
      </c>
      <c r="AB333" s="9">
        <f t="shared" si="66"/>
        <v>26076</v>
      </c>
    </row>
    <row r="334" spans="1:28" s="15" customFormat="1" x14ac:dyDescent="0.25">
      <c r="A334" s="17">
        <v>27</v>
      </c>
      <c r="B334" s="17" t="s">
        <v>1591</v>
      </c>
      <c r="C334" s="17" t="s">
        <v>292</v>
      </c>
      <c r="D334" s="17" t="s">
        <v>1592</v>
      </c>
      <c r="E334" s="17" t="s">
        <v>1593</v>
      </c>
      <c r="F334" s="17" t="s">
        <v>35</v>
      </c>
      <c r="G334" s="17" t="s">
        <v>1594</v>
      </c>
      <c r="H334" s="17">
        <v>475</v>
      </c>
      <c r="I334" s="17">
        <v>475</v>
      </c>
      <c r="J334" s="17">
        <v>0</v>
      </c>
      <c r="K334" s="17" t="s">
        <v>59</v>
      </c>
      <c r="L334" s="18">
        <v>13342.85</v>
      </c>
      <c r="M334" s="18">
        <v>2427.4899999999998</v>
      </c>
      <c r="N334" s="18">
        <v>196.66</v>
      </c>
      <c r="O334" s="18">
        <v>15967</v>
      </c>
      <c r="P334" s="18">
        <v>440.37</v>
      </c>
      <c r="Q334" s="18">
        <v>133.63</v>
      </c>
      <c r="R334" s="18">
        <v>0</v>
      </c>
      <c r="S334" s="18">
        <v>574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9">
        <f t="shared" si="63"/>
        <v>13783.220000000001</v>
      </c>
      <c r="Z334" s="9">
        <f t="shared" si="64"/>
        <v>2561.12</v>
      </c>
      <c r="AA334" s="9">
        <f t="shared" si="65"/>
        <v>196.66</v>
      </c>
      <c r="AB334" s="9">
        <f t="shared" si="66"/>
        <v>16541</v>
      </c>
    </row>
    <row r="335" spans="1:28" s="15" customFormat="1" x14ac:dyDescent="0.25">
      <c r="A335" s="17">
        <v>28</v>
      </c>
      <c r="B335" s="17" t="s">
        <v>472</v>
      </c>
      <c r="C335" s="17" t="s">
        <v>292</v>
      </c>
      <c r="D335" s="17" t="s">
        <v>473</v>
      </c>
      <c r="E335" s="17" t="s">
        <v>474</v>
      </c>
      <c r="F335" s="17" t="s">
        <v>35</v>
      </c>
      <c r="G335" s="17" t="s">
        <v>475</v>
      </c>
      <c r="H335" s="17">
        <v>188</v>
      </c>
      <c r="I335" s="17">
        <v>188</v>
      </c>
      <c r="J335" s="17">
        <v>0</v>
      </c>
      <c r="K335" s="17" t="s">
        <v>59</v>
      </c>
      <c r="L335" s="18">
        <v>11150.79</v>
      </c>
      <c r="M335" s="18">
        <v>1639.94</v>
      </c>
      <c r="N335" s="18">
        <v>79.27</v>
      </c>
      <c r="O335" s="18">
        <v>12870</v>
      </c>
      <c r="P335" s="18">
        <v>440.47</v>
      </c>
      <c r="Q335" s="18">
        <v>110.53</v>
      </c>
      <c r="R335" s="18">
        <v>0</v>
      </c>
      <c r="S335" s="18">
        <v>551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9">
        <f t="shared" si="63"/>
        <v>11591.26</v>
      </c>
      <c r="Z335" s="9">
        <f t="shared" si="64"/>
        <v>1750.47</v>
      </c>
      <c r="AA335" s="9">
        <f t="shared" si="65"/>
        <v>79.27</v>
      </c>
      <c r="AB335" s="9">
        <f t="shared" si="66"/>
        <v>13421</v>
      </c>
    </row>
    <row r="336" spans="1:28" s="15" customFormat="1" x14ac:dyDescent="0.25">
      <c r="A336" s="17">
        <v>29</v>
      </c>
      <c r="B336" s="17" t="s">
        <v>476</v>
      </c>
      <c r="C336" s="17" t="s">
        <v>292</v>
      </c>
      <c r="D336" s="17" t="s">
        <v>477</v>
      </c>
      <c r="E336" s="17" t="s">
        <v>478</v>
      </c>
      <c r="F336" s="17" t="s">
        <v>35</v>
      </c>
      <c r="G336" s="17" t="s">
        <v>479</v>
      </c>
      <c r="H336" s="17">
        <v>1427</v>
      </c>
      <c r="I336" s="17">
        <v>1311</v>
      </c>
      <c r="J336" s="17">
        <v>116</v>
      </c>
      <c r="K336" s="17" t="s">
        <v>37</v>
      </c>
      <c r="L336" s="18">
        <v>13003.32</v>
      </c>
      <c r="M336" s="18">
        <v>1214.02</v>
      </c>
      <c r="N336" s="18">
        <v>570.66</v>
      </c>
      <c r="O336" s="18">
        <v>14788</v>
      </c>
      <c r="P336" s="18">
        <v>1020.42</v>
      </c>
      <c r="Q336" s="18">
        <v>132.38</v>
      </c>
      <c r="R336" s="18">
        <v>52.2</v>
      </c>
      <c r="S336" s="18">
        <v>1205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9">
        <f t="shared" si="63"/>
        <v>14023.74</v>
      </c>
      <c r="Z336" s="9">
        <f t="shared" si="64"/>
        <v>1346.4</v>
      </c>
      <c r="AA336" s="9">
        <f t="shared" si="65"/>
        <v>622.86</v>
      </c>
      <c r="AB336" s="9">
        <f t="shared" si="66"/>
        <v>15993</v>
      </c>
    </row>
    <row r="337" spans="1:28" s="15" customFormat="1" x14ac:dyDescent="0.25">
      <c r="A337" s="17">
        <v>30</v>
      </c>
      <c r="B337" s="17" t="s">
        <v>476</v>
      </c>
      <c r="C337" s="17" t="s">
        <v>292</v>
      </c>
      <c r="D337" s="17" t="s">
        <v>480</v>
      </c>
      <c r="E337" s="17" t="s">
        <v>481</v>
      </c>
      <c r="F337" s="17" t="s">
        <v>35</v>
      </c>
      <c r="G337" s="17" t="s">
        <v>482</v>
      </c>
      <c r="H337" s="17">
        <v>5917</v>
      </c>
      <c r="I337" s="17">
        <v>5283</v>
      </c>
      <c r="J337" s="17">
        <v>634</v>
      </c>
      <c r="K337" s="17" t="s">
        <v>37</v>
      </c>
      <c r="L337" s="18">
        <v>35156.660000000003</v>
      </c>
      <c r="M337" s="18">
        <v>2723.14</v>
      </c>
      <c r="N337" s="18">
        <v>2334.1999999999998</v>
      </c>
      <c r="O337" s="18">
        <v>40214</v>
      </c>
      <c r="P337" s="18">
        <v>4242.12</v>
      </c>
      <c r="Q337" s="18">
        <v>372.58</v>
      </c>
      <c r="R337" s="18">
        <v>285.3</v>
      </c>
      <c r="S337" s="18">
        <v>4900</v>
      </c>
      <c r="T337" s="18">
        <v>0</v>
      </c>
      <c r="U337" s="18">
        <v>0</v>
      </c>
      <c r="V337" s="18">
        <v>0</v>
      </c>
      <c r="W337" s="18">
        <v>0</v>
      </c>
      <c r="X337" s="18"/>
      <c r="Y337" s="9">
        <f t="shared" si="63"/>
        <v>39398.780000000006</v>
      </c>
      <c r="Z337" s="9">
        <f t="shared" si="64"/>
        <v>3095.72</v>
      </c>
      <c r="AA337" s="9">
        <f t="shared" si="65"/>
        <v>2619.5</v>
      </c>
      <c r="AB337" s="9">
        <f t="shared" si="66"/>
        <v>45114</v>
      </c>
    </row>
    <row r="338" spans="1:28" s="15" customFormat="1" x14ac:dyDescent="0.25">
      <c r="A338" s="17">
        <v>31</v>
      </c>
      <c r="B338" s="17" t="s">
        <v>483</v>
      </c>
      <c r="C338" s="17" t="s">
        <v>292</v>
      </c>
      <c r="D338" s="17" t="s">
        <v>484</v>
      </c>
      <c r="E338" s="17" t="s">
        <v>485</v>
      </c>
      <c r="F338" s="17" t="s">
        <v>35</v>
      </c>
      <c r="G338" s="17" t="s">
        <v>288</v>
      </c>
      <c r="H338" s="17">
        <v>1300</v>
      </c>
      <c r="I338" s="17">
        <v>1300</v>
      </c>
      <c r="J338" s="17">
        <v>0</v>
      </c>
      <c r="K338" s="17" t="s">
        <v>59</v>
      </c>
      <c r="L338" s="18">
        <v>7772.58</v>
      </c>
      <c r="M338" s="18">
        <v>372.42</v>
      </c>
      <c r="N338" s="18">
        <v>0</v>
      </c>
      <c r="O338" s="18">
        <v>8145</v>
      </c>
      <c r="P338" s="18">
        <v>577.61</v>
      </c>
      <c r="Q338" s="18">
        <v>75.39</v>
      </c>
      <c r="R338" s="18">
        <v>0</v>
      </c>
      <c r="S338" s="18">
        <v>653</v>
      </c>
      <c r="T338" s="18">
        <v>4670</v>
      </c>
      <c r="U338" s="18">
        <v>0</v>
      </c>
      <c r="V338" s="18">
        <v>0</v>
      </c>
      <c r="W338" s="18">
        <v>0</v>
      </c>
      <c r="X338" s="18"/>
      <c r="Y338" s="9">
        <f t="shared" si="63"/>
        <v>8350.19</v>
      </c>
      <c r="Z338" s="9">
        <f t="shared" si="64"/>
        <v>447.81</v>
      </c>
      <c r="AA338" s="9">
        <f t="shared" si="65"/>
        <v>0</v>
      </c>
      <c r="AB338" s="9">
        <f t="shared" si="66"/>
        <v>8798</v>
      </c>
    </row>
    <row r="339" spans="1:28" s="22" customFormat="1" x14ac:dyDescent="0.25">
      <c r="A339" s="19"/>
      <c r="B339" s="19"/>
      <c r="C339" s="10" t="s">
        <v>71</v>
      </c>
      <c r="D339" s="19"/>
      <c r="E339" s="19"/>
      <c r="F339" s="19"/>
      <c r="G339" s="19"/>
      <c r="H339" s="19"/>
      <c r="I339" s="19"/>
      <c r="J339" s="19">
        <f>SUM(J308:J338)</f>
        <v>36637</v>
      </c>
      <c r="K339" s="19"/>
      <c r="L339" s="20">
        <f t="shared" ref="L339:AB339" si="67">SUM(L308:L338)</f>
        <v>8977621.4799999986</v>
      </c>
      <c r="M339" s="20">
        <f t="shared" si="67"/>
        <v>467740.20000000007</v>
      </c>
      <c r="N339" s="20">
        <f t="shared" si="67"/>
        <v>39276.32</v>
      </c>
      <c r="O339" s="20">
        <f t="shared" si="67"/>
        <v>9484638</v>
      </c>
      <c r="P339" s="20">
        <f t="shared" si="67"/>
        <v>207220.77</v>
      </c>
      <c r="Q339" s="20">
        <f t="shared" si="67"/>
        <v>84724.579999999987</v>
      </c>
      <c r="R339" s="20">
        <f t="shared" si="67"/>
        <v>16486.650000000001</v>
      </c>
      <c r="S339" s="20">
        <f t="shared" si="67"/>
        <v>308432</v>
      </c>
      <c r="T339" s="20">
        <f t="shared" si="67"/>
        <v>46050</v>
      </c>
      <c r="U339" s="20">
        <f t="shared" si="67"/>
        <v>195705.93</v>
      </c>
      <c r="V339" s="20">
        <f t="shared" si="67"/>
        <v>8378.65</v>
      </c>
      <c r="W339" s="20">
        <f t="shared" si="67"/>
        <v>785.42</v>
      </c>
      <c r="X339" s="20">
        <f t="shared" si="67"/>
        <v>204870</v>
      </c>
      <c r="Y339" s="20">
        <f t="shared" si="67"/>
        <v>8989136.3200000003</v>
      </c>
      <c r="Z339" s="20">
        <f t="shared" si="67"/>
        <v>544086.13</v>
      </c>
      <c r="AA339" s="20">
        <f t="shared" si="67"/>
        <v>54977.55</v>
      </c>
      <c r="AB339" s="20">
        <f t="shared" si="67"/>
        <v>9588200</v>
      </c>
    </row>
    <row r="340" spans="1:28" s="15" customFormat="1" x14ac:dyDescent="0.25">
      <c r="A340" s="17">
        <v>1</v>
      </c>
      <c r="B340" s="17" t="s">
        <v>416</v>
      </c>
      <c r="C340" s="17" t="s">
        <v>292</v>
      </c>
      <c r="D340" s="17" t="s">
        <v>486</v>
      </c>
      <c r="E340" s="17" t="s">
        <v>487</v>
      </c>
      <c r="F340" s="17" t="s">
        <v>75</v>
      </c>
      <c r="G340" s="17" t="s">
        <v>76</v>
      </c>
      <c r="H340" s="17">
        <v>15900</v>
      </c>
      <c r="I340" s="17">
        <v>15292</v>
      </c>
      <c r="J340" s="17">
        <v>608</v>
      </c>
      <c r="K340" s="17" t="s">
        <v>37</v>
      </c>
      <c r="L340" s="18">
        <v>45735.98</v>
      </c>
      <c r="M340" s="18">
        <v>9262.81</v>
      </c>
      <c r="N340" s="18">
        <v>3592.21</v>
      </c>
      <c r="O340" s="18">
        <v>58591</v>
      </c>
      <c r="P340" s="18">
        <v>4230.5</v>
      </c>
      <c r="Q340" s="18">
        <v>487.61</v>
      </c>
      <c r="R340" s="18">
        <v>363.89</v>
      </c>
      <c r="S340" s="18">
        <v>5082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9">
        <f t="shared" ref="Y340:Y370" si="68">L340+P340-U340</f>
        <v>49966.48</v>
      </c>
      <c r="Z340" s="9">
        <f t="shared" ref="Z340:Z370" si="69">M340+Q340-V340</f>
        <v>9750.42</v>
      </c>
      <c r="AA340" s="9">
        <f t="shared" ref="AA340:AA370" si="70">N340+R340-W340</f>
        <v>3956.1</v>
      </c>
      <c r="AB340" s="9">
        <f t="shared" ref="AB340:AB370" si="71">O340+S340-X340</f>
        <v>63673</v>
      </c>
    </row>
    <row r="341" spans="1:28" s="15" customFormat="1" x14ac:dyDescent="0.25">
      <c r="A341" s="17">
        <v>2</v>
      </c>
      <c r="B341" s="17" t="s">
        <v>425</v>
      </c>
      <c r="C341" s="17" t="s">
        <v>292</v>
      </c>
      <c r="D341" s="17" t="s">
        <v>488</v>
      </c>
      <c r="E341" s="17" t="s">
        <v>489</v>
      </c>
      <c r="F341" s="17" t="s">
        <v>75</v>
      </c>
      <c r="G341" s="17" t="s">
        <v>76</v>
      </c>
      <c r="H341" s="17">
        <v>59550</v>
      </c>
      <c r="I341" s="17">
        <v>58766</v>
      </c>
      <c r="J341" s="17">
        <v>784</v>
      </c>
      <c r="K341" s="17" t="s">
        <v>37</v>
      </c>
      <c r="L341" s="18">
        <v>274533.33</v>
      </c>
      <c r="M341" s="18">
        <v>12112.08</v>
      </c>
      <c r="N341" s="18">
        <v>1090.5899999999999</v>
      </c>
      <c r="O341" s="18">
        <v>287736</v>
      </c>
      <c r="P341" s="18">
        <v>5400.65</v>
      </c>
      <c r="Q341" s="18">
        <v>2721.13</v>
      </c>
      <c r="R341" s="18">
        <v>469.22</v>
      </c>
      <c r="S341" s="18">
        <v>8591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9">
        <f t="shared" si="68"/>
        <v>279933.98000000004</v>
      </c>
      <c r="Z341" s="9">
        <f t="shared" si="69"/>
        <v>14833.21</v>
      </c>
      <c r="AA341" s="9">
        <f t="shared" si="70"/>
        <v>1559.81</v>
      </c>
      <c r="AB341" s="9">
        <f t="shared" si="71"/>
        <v>296327</v>
      </c>
    </row>
    <row r="342" spans="1:28" s="15" customFormat="1" x14ac:dyDescent="0.25">
      <c r="A342" s="17">
        <v>3</v>
      </c>
      <c r="B342" s="17" t="s">
        <v>416</v>
      </c>
      <c r="C342" s="17" t="s">
        <v>292</v>
      </c>
      <c r="D342" s="17" t="s">
        <v>490</v>
      </c>
      <c r="E342" s="17" t="s">
        <v>491</v>
      </c>
      <c r="F342" s="17" t="s">
        <v>75</v>
      </c>
      <c r="G342" s="17" t="s">
        <v>76</v>
      </c>
      <c r="H342" s="17">
        <v>1671</v>
      </c>
      <c r="I342" s="17">
        <v>1601</v>
      </c>
      <c r="J342" s="17">
        <v>70</v>
      </c>
      <c r="K342" s="17" t="s">
        <v>37</v>
      </c>
      <c r="L342" s="18">
        <v>58969.41</v>
      </c>
      <c r="M342" s="18">
        <v>15223.01</v>
      </c>
      <c r="N342" s="18">
        <v>4771.58</v>
      </c>
      <c r="O342" s="18">
        <v>78964</v>
      </c>
      <c r="P342" s="18">
        <v>653.28</v>
      </c>
      <c r="Q342" s="18">
        <v>633.82000000000005</v>
      </c>
      <c r="R342" s="18">
        <v>41.9</v>
      </c>
      <c r="S342" s="18">
        <v>1329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9">
        <f t="shared" si="68"/>
        <v>59622.69</v>
      </c>
      <c r="Z342" s="9">
        <f t="shared" si="69"/>
        <v>15856.83</v>
      </c>
      <c r="AA342" s="9">
        <f t="shared" si="70"/>
        <v>4813.4799999999996</v>
      </c>
      <c r="AB342" s="9">
        <f t="shared" si="71"/>
        <v>80293</v>
      </c>
    </row>
    <row r="343" spans="1:28" s="15" customFormat="1" x14ac:dyDescent="0.25">
      <c r="A343" s="17">
        <v>4</v>
      </c>
      <c r="B343" s="17" t="s">
        <v>413</v>
      </c>
      <c r="C343" s="17" t="s">
        <v>292</v>
      </c>
      <c r="D343" s="17" t="s">
        <v>492</v>
      </c>
      <c r="E343" s="17" t="s">
        <v>493</v>
      </c>
      <c r="F343" s="17" t="s">
        <v>75</v>
      </c>
      <c r="G343" s="17" t="s">
        <v>76</v>
      </c>
      <c r="H343" s="17">
        <v>17443</v>
      </c>
      <c r="I343" s="17">
        <v>16996</v>
      </c>
      <c r="J343" s="17">
        <v>447</v>
      </c>
      <c r="K343" s="17" t="s">
        <v>37</v>
      </c>
      <c r="L343" s="18">
        <v>56657.24</v>
      </c>
      <c r="M343" s="18">
        <v>12723.18</v>
      </c>
      <c r="N343" s="18">
        <v>4425.58</v>
      </c>
      <c r="O343" s="18">
        <v>73806</v>
      </c>
      <c r="P343" s="18">
        <v>3222.96</v>
      </c>
      <c r="Q343" s="18">
        <v>606.51</v>
      </c>
      <c r="R343" s="18">
        <v>267.52999999999997</v>
      </c>
      <c r="S343" s="18">
        <v>4097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9">
        <f t="shared" si="68"/>
        <v>59880.2</v>
      </c>
      <c r="Z343" s="9">
        <f t="shared" si="69"/>
        <v>13329.69</v>
      </c>
      <c r="AA343" s="9">
        <f t="shared" si="70"/>
        <v>4693.1099999999997</v>
      </c>
      <c r="AB343" s="9">
        <f t="shared" si="71"/>
        <v>77903</v>
      </c>
    </row>
    <row r="344" spans="1:28" s="15" customFormat="1" x14ac:dyDescent="0.25">
      <c r="A344" s="17">
        <v>5</v>
      </c>
      <c r="B344" s="17" t="s">
        <v>435</v>
      </c>
      <c r="C344" s="17" t="s">
        <v>292</v>
      </c>
      <c r="D344" s="17" t="s">
        <v>494</v>
      </c>
      <c r="E344" s="17" t="s">
        <v>495</v>
      </c>
      <c r="F344" s="17" t="s">
        <v>75</v>
      </c>
      <c r="G344" s="17" t="s">
        <v>76</v>
      </c>
      <c r="H344" s="17">
        <v>37202</v>
      </c>
      <c r="I344" s="17">
        <v>37100</v>
      </c>
      <c r="J344" s="17">
        <v>102</v>
      </c>
      <c r="K344" s="17" t="s">
        <v>37</v>
      </c>
      <c r="L344" s="18">
        <v>38580.629999999997</v>
      </c>
      <c r="M344" s="18">
        <v>8099.36</v>
      </c>
      <c r="N344" s="18">
        <v>2783.01</v>
      </c>
      <c r="O344" s="18">
        <v>49463</v>
      </c>
      <c r="P344" s="18">
        <v>959.46</v>
      </c>
      <c r="Q344" s="18">
        <v>407.49</v>
      </c>
      <c r="R344" s="18">
        <v>61.05</v>
      </c>
      <c r="S344" s="18">
        <v>1428</v>
      </c>
      <c r="T344" s="18">
        <v>0</v>
      </c>
      <c r="U344" s="18">
        <v>0</v>
      </c>
      <c r="V344" s="18">
        <v>0</v>
      </c>
      <c r="W344" s="18">
        <v>0</v>
      </c>
      <c r="X344" s="18"/>
      <c r="Y344" s="9">
        <f t="shared" si="68"/>
        <v>39540.089999999997</v>
      </c>
      <c r="Z344" s="9">
        <f t="shared" si="69"/>
        <v>8506.85</v>
      </c>
      <c r="AA344" s="9">
        <f t="shared" si="70"/>
        <v>2844.0600000000004</v>
      </c>
      <c r="AB344" s="9">
        <f t="shared" si="71"/>
        <v>50891</v>
      </c>
    </row>
    <row r="345" spans="1:28" s="15" customFormat="1" x14ac:dyDescent="0.25">
      <c r="A345" s="17">
        <v>6</v>
      </c>
      <c r="B345" s="17" t="s">
        <v>420</v>
      </c>
      <c r="C345" s="17" t="s">
        <v>292</v>
      </c>
      <c r="D345" s="17" t="s">
        <v>496</v>
      </c>
      <c r="E345" s="17" t="s">
        <v>497</v>
      </c>
      <c r="F345" s="17" t="s">
        <v>75</v>
      </c>
      <c r="G345" s="17" t="s">
        <v>76</v>
      </c>
      <c r="H345" s="17">
        <v>28080</v>
      </c>
      <c r="I345" s="17">
        <v>27499</v>
      </c>
      <c r="J345" s="17">
        <v>581</v>
      </c>
      <c r="K345" s="17" t="s">
        <v>37</v>
      </c>
      <c r="L345" s="18">
        <v>69899.88</v>
      </c>
      <c r="M345" s="18">
        <v>14201.35</v>
      </c>
      <c r="N345" s="18">
        <v>5916.77</v>
      </c>
      <c r="O345" s="18">
        <v>90018</v>
      </c>
      <c r="P345" s="18">
        <v>4050.92</v>
      </c>
      <c r="Q345" s="18">
        <v>744.35</v>
      </c>
      <c r="R345" s="18">
        <v>347.73</v>
      </c>
      <c r="S345" s="18">
        <v>5143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9">
        <f t="shared" si="68"/>
        <v>73950.8</v>
      </c>
      <c r="Z345" s="9">
        <f t="shared" si="69"/>
        <v>14945.7</v>
      </c>
      <c r="AA345" s="9">
        <f t="shared" si="70"/>
        <v>6264.5</v>
      </c>
      <c r="AB345" s="9">
        <f t="shared" si="71"/>
        <v>95161</v>
      </c>
    </row>
    <row r="346" spans="1:28" s="15" customFormat="1" x14ac:dyDescent="0.25">
      <c r="A346" s="17">
        <v>7</v>
      </c>
      <c r="B346" s="17" t="s">
        <v>404</v>
      </c>
      <c r="C346" s="17" t="s">
        <v>292</v>
      </c>
      <c r="D346" s="17" t="s">
        <v>498</v>
      </c>
      <c r="E346" s="17" t="s">
        <v>499</v>
      </c>
      <c r="F346" s="17" t="s">
        <v>75</v>
      </c>
      <c r="G346" s="17" t="s">
        <v>76</v>
      </c>
      <c r="H346" s="17"/>
      <c r="I346" s="17"/>
      <c r="J346" s="17"/>
      <c r="K346" s="17"/>
      <c r="L346" s="18">
        <v>156569.26</v>
      </c>
      <c r="M346" s="18">
        <v>11776.23</v>
      </c>
      <c r="N346" s="18">
        <v>780.51</v>
      </c>
      <c r="O346" s="18">
        <v>169126</v>
      </c>
      <c r="P346" s="18">
        <v>0</v>
      </c>
      <c r="Q346" s="18">
        <v>0</v>
      </c>
      <c r="R346" s="18">
        <v>0</v>
      </c>
      <c r="S346" s="18"/>
      <c r="T346" s="18">
        <v>0</v>
      </c>
      <c r="U346" s="18">
        <v>0</v>
      </c>
      <c r="V346" s="18">
        <v>0</v>
      </c>
      <c r="W346" s="18">
        <v>0</v>
      </c>
      <c r="X346" s="18"/>
      <c r="Y346" s="9">
        <f t="shared" si="68"/>
        <v>156569.26</v>
      </c>
      <c r="Z346" s="9">
        <f t="shared" si="69"/>
        <v>11776.23</v>
      </c>
      <c r="AA346" s="9">
        <f t="shared" si="70"/>
        <v>780.51</v>
      </c>
      <c r="AB346" s="9">
        <f t="shared" si="71"/>
        <v>169126</v>
      </c>
    </row>
    <row r="347" spans="1:28" s="15" customFormat="1" x14ac:dyDescent="0.25">
      <c r="A347" s="17">
        <v>8</v>
      </c>
      <c r="B347" s="17" t="s">
        <v>413</v>
      </c>
      <c r="C347" s="17" t="s">
        <v>292</v>
      </c>
      <c r="D347" s="17" t="s">
        <v>500</v>
      </c>
      <c r="E347" s="17" t="s">
        <v>501</v>
      </c>
      <c r="F347" s="17" t="s">
        <v>75</v>
      </c>
      <c r="G347" s="17" t="s">
        <v>76</v>
      </c>
      <c r="H347" s="17">
        <v>15031</v>
      </c>
      <c r="I347" s="17">
        <v>14957</v>
      </c>
      <c r="J347" s="17">
        <v>74</v>
      </c>
      <c r="K347" s="17" t="s">
        <v>37</v>
      </c>
      <c r="L347" s="18">
        <v>40015.58</v>
      </c>
      <c r="M347" s="18">
        <v>9309.41</v>
      </c>
      <c r="N347" s="18">
        <v>3076.01</v>
      </c>
      <c r="O347" s="18">
        <v>52401</v>
      </c>
      <c r="P347" s="18">
        <v>680.08</v>
      </c>
      <c r="Q347" s="18">
        <v>427.63</v>
      </c>
      <c r="R347" s="18">
        <v>44.29</v>
      </c>
      <c r="S347" s="18">
        <v>1152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9">
        <f t="shared" si="68"/>
        <v>40695.660000000003</v>
      </c>
      <c r="Z347" s="9">
        <f t="shared" si="69"/>
        <v>9737.0399999999991</v>
      </c>
      <c r="AA347" s="9">
        <f t="shared" si="70"/>
        <v>3120.3</v>
      </c>
      <c r="AB347" s="9">
        <f t="shared" si="71"/>
        <v>53553</v>
      </c>
    </row>
    <row r="348" spans="1:28" s="15" customFormat="1" x14ac:dyDescent="0.25">
      <c r="A348" s="17">
        <v>9</v>
      </c>
      <c r="B348" s="17" t="s">
        <v>401</v>
      </c>
      <c r="C348" s="17" t="s">
        <v>292</v>
      </c>
      <c r="D348" s="17" t="s">
        <v>502</v>
      </c>
      <c r="E348" s="17" t="s">
        <v>503</v>
      </c>
      <c r="F348" s="17" t="s">
        <v>75</v>
      </c>
      <c r="G348" s="17" t="s">
        <v>76</v>
      </c>
      <c r="H348" s="17">
        <v>1976</v>
      </c>
      <c r="I348" s="17">
        <v>1768</v>
      </c>
      <c r="J348" s="17">
        <v>208</v>
      </c>
      <c r="K348" s="17" t="s">
        <v>37</v>
      </c>
      <c r="L348" s="18">
        <v>65346.37</v>
      </c>
      <c r="M348" s="18">
        <v>13953.19</v>
      </c>
      <c r="N348" s="18">
        <v>4761.4399999999996</v>
      </c>
      <c r="O348" s="18">
        <v>84061</v>
      </c>
      <c r="P348" s="18">
        <v>1789.88</v>
      </c>
      <c r="Q348" s="18">
        <v>692.63</v>
      </c>
      <c r="R348" s="18">
        <v>124.49</v>
      </c>
      <c r="S348" s="18">
        <v>2607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9">
        <f t="shared" si="68"/>
        <v>67136.25</v>
      </c>
      <c r="Z348" s="9">
        <f t="shared" si="69"/>
        <v>14645.82</v>
      </c>
      <c r="AA348" s="9">
        <f t="shared" si="70"/>
        <v>4885.9299999999994</v>
      </c>
      <c r="AB348" s="9">
        <f t="shared" si="71"/>
        <v>86668</v>
      </c>
    </row>
    <row r="349" spans="1:28" s="15" customFormat="1" x14ac:dyDescent="0.25">
      <c r="A349" s="17">
        <v>10</v>
      </c>
      <c r="B349" s="17" t="s">
        <v>404</v>
      </c>
      <c r="C349" s="17" t="s">
        <v>292</v>
      </c>
      <c r="D349" s="17" t="s">
        <v>504</v>
      </c>
      <c r="E349" s="17" t="s">
        <v>505</v>
      </c>
      <c r="F349" s="17" t="s">
        <v>75</v>
      </c>
      <c r="G349" s="17" t="s">
        <v>76</v>
      </c>
      <c r="H349" s="17"/>
      <c r="I349" s="17"/>
      <c r="J349" s="17"/>
      <c r="K349" s="17"/>
      <c r="L349" s="18">
        <v>41978.52</v>
      </c>
      <c r="M349" s="18">
        <v>9036.7900000000009</v>
      </c>
      <c r="N349" s="18">
        <v>3331.69</v>
      </c>
      <c r="O349" s="18">
        <v>54347</v>
      </c>
      <c r="P349" s="18">
        <v>0</v>
      </c>
      <c r="Q349" s="18">
        <v>0</v>
      </c>
      <c r="R349" s="18">
        <v>0</v>
      </c>
      <c r="S349" s="18"/>
      <c r="T349" s="18">
        <v>0</v>
      </c>
      <c r="U349" s="18">
        <v>0</v>
      </c>
      <c r="V349" s="18">
        <v>0</v>
      </c>
      <c r="W349" s="18">
        <v>0</v>
      </c>
      <c r="X349" s="18"/>
      <c r="Y349" s="9">
        <f t="shared" si="68"/>
        <v>41978.52</v>
      </c>
      <c r="Z349" s="9">
        <f t="shared" si="69"/>
        <v>9036.7900000000009</v>
      </c>
      <c r="AA349" s="9">
        <f t="shared" si="70"/>
        <v>3331.69</v>
      </c>
      <c r="AB349" s="9">
        <f t="shared" si="71"/>
        <v>54347</v>
      </c>
    </row>
    <row r="350" spans="1:28" s="15" customFormat="1" x14ac:dyDescent="0.25">
      <c r="A350" s="17">
        <v>11</v>
      </c>
      <c r="B350" s="17" t="s">
        <v>428</v>
      </c>
      <c r="C350" s="17" t="s">
        <v>292</v>
      </c>
      <c r="D350" s="17" t="s">
        <v>506</v>
      </c>
      <c r="E350" s="17" t="s">
        <v>507</v>
      </c>
      <c r="F350" s="17" t="s">
        <v>75</v>
      </c>
      <c r="G350" s="17" t="s">
        <v>76</v>
      </c>
      <c r="H350" s="17">
        <v>26144</v>
      </c>
      <c r="I350" s="17">
        <v>25914</v>
      </c>
      <c r="J350" s="17">
        <v>230</v>
      </c>
      <c r="K350" s="17" t="s">
        <v>37</v>
      </c>
      <c r="L350" s="18">
        <v>40020.94</v>
      </c>
      <c r="M350" s="18">
        <v>5844.74</v>
      </c>
      <c r="N350" s="18">
        <v>2876.32</v>
      </c>
      <c r="O350" s="18">
        <v>48742</v>
      </c>
      <c r="P350" s="18">
        <v>1810.47</v>
      </c>
      <c r="Q350" s="18">
        <v>417.87</v>
      </c>
      <c r="R350" s="18">
        <v>137.66</v>
      </c>
      <c r="S350" s="18">
        <v>2366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9">
        <f t="shared" si="68"/>
        <v>41831.410000000003</v>
      </c>
      <c r="Z350" s="9">
        <f t="shared" si="69"/>
        <v>6262.61</v>
      </c>
      <c r="AA350" s="9">
        <f t="shared" si="70"/>
        <v>3013.98</v>
      </c>
      <c r="AB350" s="9">
        <f t="shared" si="71"/>
        <v>51108</v>
      </c>
    </row>
    <row r="351" spans="1:28" s="15" customFormat="1" x14ac:dyDescent="0.25">
      <c r="A351" s="17">
        <v>12</v>
      </c>
      <c r="B351" s="17" t="s">
        <v>420</v>
      </c>
      <c r="C351" s="17" t="s">
        <v>292</v>
      </c>
      <c r="D351" s="17" t="s">
        <v>508</v>
      </c>
      <c r="E351" s="17" t="s">
        <v>509</v>
      </c>
      <c r="F351" s="17" t="s">
        <v>75</v>
      </c>
      <c r="G351" s="17" t="s">
        <v>76</v>
      </c>
      <c r="H351" s="17">
        <v>9518</v>
      </c>
      <c r="I351" s="17">
        <v>9518</v>
      </c>
      <c r="J351" s="17">
        <v>0</v>
      </c>
      <c r="K351" s="17" t="s">
        <v>59</v>
      </c>
      <c r="L351" s="18">
        <v>57303.4</v>
      </c>
      <c r="M351" s="18">
        <v>11103.39</v>
      </c>
      <c r="N351" s="18">
        <v>4529.21</v>
      </c>
      <c r="O351" s="18">
        <v>72936</v>
      </c>
      <c r="P351" s="18">
        <v>249.71</v>
      </c>
      <c r="Q351" s="18">
        <v>617.29</v>
      </c>
      <c r="R351" s="18">
        <v>0</v>
      </c>
      <c r="S351" s="18">
        <v>867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9">
        <f t="shared" si="68"/>
        <v>57553.11</v>
      </c>
      <c r="Z351" s="9">
        <f t="shared" si="69"/>
        <v>11720.68</v>
      </c>
      <c r="AA351" s="9">
        <f t="shared" si="70"/>
        <v>4529.21</v>
      </c>
      <c r="AB351" s="9">
        <f t="shared" si="71"/>
        <v>73803</v>
      </c>
    </row>
    <row r="352" spans="1:28" s="15" customFormat="1" x14ac:dyDescent="0.25">
      <c r="A352" s="17">
        <v>13</v>
      </c>
      <c r="B352" s="17" t="s">
        <v>428</v>
      </c>
      <c r="C352" s="17" t="s">
        <v>292</v>
      </c>
      <c r="D352" s="17" t="s">
        <v>510</v>
      </c>
      <c r="E352" s="17" t="s">
        <v>511</v>
      </c>
      <c r="F352" s="17" t="s">
        <v>75</v>
      </c>
      <c r="G352" s="17" t="s">
        <v>76</v>
      </c>
      <c r="H352" s="17">
        <v>23025</v>
      </c>
      <c r="I352" s="17">
        <v>22899</v>
      </c>
      <c r="J352" s="17">
        <v>126</v>
      </c>
      <c r="K352" s="17" t="s">
        <v>37</v>
      </c>
      <c r="L352" s="18">
        <v>67291.740000000005</v>
      </c>
      <c r="M352" s="18">
        <v>17311.810000000001</v>
      </c>
      <c r="N352" s="18">
        <v>5291.45</v>
      </c>
      <c r="O352" s="18">
        <v>89895</v>
      </c>
      <c r="P352" s="18">
        <v>1119.3499999999999</v>
      </c>
      <c r="Q352" s="18">
        <v>720.24</v>
      </c>
      <c r="R352" s="18">
        <v>75.41</v>
      </c>
      <c r="S352" s="18">
        <v>1915</v>
      </c>
      <c r="T352" s="18">
        <v>0</v>
      </c>
      <c r="U352" s="18">
        <v>0</v>
      </c>
      <c r="V352" s="18">
        <v>0</v>
      </c>
      <c r="W352" s="18">
        <v>0</v>
      </c>
      <c r="X352" s="18"/>
      <c r="Y352" s="9">
        <f t="shared" si="68"/>
        <v>68411.090000000011</v>
      </c>
      <c r="Z352" s="9">
        <f t="shared" si="69"/>
        <v>18032.050000000003</v>
      </c>
      <c r="AA352" s="9">
        <f t="shared" si="70"/>
        <v>5366.86</v>
      </c>
      <c r="AB352" s="9">
        <f t="shared" si="71"/>
        <v>91810</v>
      </c>
    </row>
    <row r="353" spans="1:28" s="15" customFormat="1" x14ac:dyDescent="0.25">
      <c r="A353" s="17">
        <v>14</v>
      </c>
      <c r="B353" s="17" t="s">
        <v>435</v>
      </c>
      <c r="C353" s="17" t="s">
        <v>292</v>
      </c>
      <c r="D353" s="17" t="s">
        <v>512</v>
      </c>
      <c r="E353" s="17" t="s">
        <v>513</v>
      </c>
      <c r="F353" s="17" t="s">
        <v>75</v>
      </c>
      <c r="G353" s="17" t="s">
        <v>76</v>
      </c>
      <c r="H353" s="17">
        <v>14579</v>
      </c>
      <c r="I353" s="17">
        <v>14259</v>
      </c>
      <c r="J353" s="17">
        <v>320</v>
      </c>
      <c r="K353" s="17" t="s">
        <v>37</v>
      </c>
      <c r="L353" s="18">
        <v>120112.03</v>
      </c>
      <c r="M353" s="18">
        <v>16525.25</v>
      </c>
      <c r="N353" s="18">
        <v>759.72</v>
      </c>
      <c r="O353" s="18">
        <v>137397</v>
      </c>
      <c r="P353" s="18">
        <v>2315.23</v>
      </c>
      <c r="Q353" s="18">
        <v>1184.25</v>
      </c>
      <c r="R353" s="18">
        <v>191.52</v>
      </c>
      <c r="S353" s="18">
        <v>3691</v>
      </c>
      <c r="T353" s="18">
        <v>0</v>
      </c>
      <c r="U353" s="18">
        <v>0</v>
      </c>
      <c r="V353" s="18">
        <v>0</v>
      </c>
      <c r="W353" s="18">
        <v>0</v>
      </c>
      <c r="X353" s="18"/>
      <c r="Y353" s="9">
        <f t="shared" si="68"/>
        <v>122427.26</v>
      </c>
      <c r="Z353" s="9">
        <f t="shared" si="69"/>
        <v>17709.5</v>
      </c>
      <c r="AA353" s="9">
        <f t="shared" si="70"/>
        <v>951.24</v>
      </c>
      <c r="AB353" s="9">
        <f t="shared" si="71"/>
        <v>141088</v>
      </c>
    </row>
    <row r="354" spans="1:28" s="15" customFormat="1" x14ac:dyDescent="0.25">
      <c r="A354" s="17">
        <v>15</v>
      </c>
      <c r="B354" s="17" t="s">
        <v>416</v>
      </c>
      <c r="C354" s="17" t="s">
        <v>292</v>
      </c>
      <c r="D354" s="17" t="s">
        <v>514</v>
      </c>
      <c r="E354" s="17" t="s">
        <v>515</v>
      </c>
      <c r="F354" s="17" t="s">
        <v>75</v>
      </c>
      <c r="G354" s="17" t="s">
        <v>516</v>
      </c>
      <c r="H354" s="17">
        <v>16850</v>
      </c>
      <c r="I354" s="17">
        <v>16812</v>
      </c>
      <c r="J354" s="17">
        <v>38</v>
      </c>
      <c r="K354" s="17" t="s">
        <v>37</v>
      </c>
      <c r="L354" s="18">
        <v>30183.119999999999</v>
      </c>
      <c r="M354" s="18">
        <v>6504.54</v>
      </c>
      <c r="N354" s="18">
        <v>2007.34</v>
      </c>
      <c r="O354" s="18">
        <v>38695</v>
      </c>
      <c r="P354" s="18">
        <v>502.73</v>
      </c>
      <c r="Q354" s="18">
        <v>318.52999999999997</v>
      </c>
      <c r="R354" s="18">
        <v>22.74</v>
      </c>
      <c r="S354" s="18">
        <v>844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9">
        <f t="shared" si="68"/>
        <v>30685.85</v>
      </c>
      <c r="Z354" s="9">
        <f t="shared" si="69"/>
        <v>6823.07</v>
      </c>
      <c r="AA354" s="9">
        <f t="shared" si="70"/>
        <v>2030.08</v>
      </c>
      <c r="AB354" s="9">
        <f t="shared" si="71"/>
        <v>39539</v>
      </c>
    </row>
    <row r="355" spans="1:28" s="15" customFormat="1" x14ac:dyDescent="0.25">
      <c r="A355" s="17">
        <v>16</v>
      </c>
      <c r="B355" s="17" t="s">
        <v>425</v>
      </c>
      <c r="C355" s="17" t="s">
        <v>292</v>
      </c>
      <c r="D355" s="17" t="s">
        <v>517</v>
      </c>
      <c r="E355" s="17" t="s">
        <v>518</v>
      </c>
      <c r="F355" s="17" t="s">
        <v>75</v>
      </c>
      <c r="G355" s="17" t="s">
        <v>76</v>
      </c>
      <c r="H355" s="17">
        <v>7221</v>
      </c>
      <c r="I355" s="17">
        <v>7176</v>
      </c>
      <c r="J355" s="17">
        <v>45</v>
      </c>
      <c r="K355" s="17" t="s">
        <v>37</v>
      </c>
      <c r="L355" s="18">
        <v>17316.86</v>
      </c>
      <c r="M355" s="18">
        <v>3461.94</v>
      </c>
      <c r="N355" s="18">
        <v>1004.2</v>
      </c>
      <c r="O355" s="18">
        <v>21783</v>
      </c>
      <c r="P355" s="18">
        <v>518.20000000000005</v>
      </c>
      <c r="Q355" s="18">
        <v>180.87</v>
      </c>
      <c r="R355" s="18">
        <v>26.93</v>
      </c>
      <c r="S355" s="18">
        <v>726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9">
        <f t="shared" si="68"/>
        <v>17835.060000000001</v>
      </c>
      <c r="Z355" s="9">
        <f t="shared" si="69"/>
        <v>3642.81</v>
      </c>
      <c r="AA355" s="9">
        <f t="shared" si="70"/>
        <v>1031.1300000000001</v>
      </c>
      <c r="AB355" s="9">
        <f t="shared" si="71"/>
        <v>22509</v>
      </c>
    </row>
    <row r="356" spans="1:28" s="15" customFormat="1" x14ac:dyDescent="0.25">
      <c r="A356" s="17">
        <v>17</v>
      </c>
      <c r="B356" s="17" t="s">
        <v>404</v>
      </c>
      <c r="C356" s="17" t="s">
        <v>292</v>
      </c>
      <c r="D356" s="17" t="s">
        <v>519</v>
      </c>
      <c r="E356" s="17" t="s">
        <v>520</v>
      </c>
      <c r="F356" s="17" t="s">
        <v>75</v>
      </c>
      <c r="G356" s="17" t="s">
        <v>76</v>
      </c>
      <c r="H356" s="17">
        <v>18636</v>
      </c>
      <c r="I356" s="17">
        <v>18277</v>
      </c>
      <c r="J356" s="17">
        <v>359</v>
      </c>
      <c r="K356" s="17" t="s">
        <v>37</v>
      </c>
      <c r="L356" s="18">
        <v>117570.44</v>
      </c>
      <c r="M356" s="18">
        <v>13685.67</v>
      </c>
      <c r="N356" s="18">
        <v>406.89</v>
      </c>
      <c r="O356" s="18">
        <v>131663</v>
      </c>
      <c r="P356" s="18">
        <v>2793.54</v>
      </c>
      <c r="Q356" s="18">
        <v>1166.5999999999999</v>
      </c>
      <c r="R356" s="18">
        <v>214.86</v>
      </c>
      <c r="S356" s="18">
        <v>4175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9">
        <f t="shared" si="68"/>
        <v>120363.98</v>
      </c>
      <c r="Z356" s="9">
        <f t="shared" si="69"/>
        <v>14852.27</v>
      </c>
      <c r="AA356" s="9">
        <f t="shared" si="70"/>
        <v>621.75</v>
      </c>
      <c r="AB356" s="9">
        <f t="shared" si="71"/>
        <v>135838</v>
      </c>
    </row>
    <row r="357" spans="1:28" s="15" customFormat="1" x14ac:dyDescent="0.25">
      <c r="A357" s="17">
        <v>18</v>
      </c>
      <c r="B357" s="17" t="s">
        <v>428</v>
      </c>
      <c r="C357" s="17" t="s">
        <v>292</v>
      </c>
      <c r="D357" s="17" t="s">
        <v>521</v>
      </c>
      <c r="E357" s="17" t="s">
        <v>522</v>
      </c>
      <c r="F357" s="17" t="s">
        <v>75</v>
      </c>
      <c r="G357" s="17" t="s">
        <v>76</v>
      </c>
      <c r="H357" s="17">
        <v>18900</v>
      </c>
      <c r="I357" s="17">
        <v>18850</v>
      </c>
      <c r="J357" s="17">
        <v>50</v>
      </c>
      <c r="K357" s="17" t="s">
        <v>37</v>
      </c>
      <c r="L357" s="18">
        <v>45074.45</v>
      </c>
      <c r="M357" s="18">
        <v>11658.09</v>
      </c>
      <c r="N357" s="18">
        <v>2873.46</v>
      </c>
      <c r="O357" s="18">
        <v>59606</v>
      </c>
      <c r="P357" s="18">
        <v>738.96</v>
      </c>
      <c r="Q357" s="18">
        <v>474.12</v>
      </c>
      <c r="R357" s="18">
        <v>29.92</v>
      </c>
      <c r="S357" s="18">
        <v>1243</v>
      </c>
      <c r="T357" s="18">
        <v>0</v>
      </c>
      <c r="U357" s="18">
        <v>0</v>
      </c>
      <c r="V357" s="18">
        <v>0</v>
      </c>
      <c r="W357" s="18">
        <v>0</v>
      </c>
      <c r="X357" s="18"/>
      <c r="Y357" s="9">
        <f t="shared" si="68"/>
        <v>45813.409999999996</v>
      </c>
      <c r="Z357" s="9">
        <f t="shared" si="69"/>
        <v>12132.210000000001</v>
      </c>
      <c r="AA357" s="9">
        <f t="shared" si="70"/>
        <v>2903.38</v>
      </c>
      <c r="AB357" s="9">
        <f t="shared" si="71"/>
        <v>60849</v>
      </c>
    </row>
    <row r="358" spans="1:28" s="15" customFormat="1" x14ac:dyDescent="0.25">
      <c r="A358" s="17">
        <v>19</v>
      </c>
      <c r="B358" s="17" t="s">
        <v>428</v>
      </c>
      <c r="C358" s="17" t="s">
        <v>292</v>
      </c>
      <c r="D358" s="17" t="s">
        <v>523</v>
      </c>
      <c r="E358" s="17" t="s">
        <v>524</v>
      </c>
      <c r="F358" s="17" t="s">
        <v>75</v>
      </c>
      <c r="G358" s="17" t="s">
        <v>525</v>
      </c>
      <c r="H358" s="17">
        <v>0</v>
      </c>
      <c r="I358" s="17">
        <v>0</v>
      </c>
      <c r="J358" s="17">
        <v>0</v>
      </c>
      <c r="K358" s="17" t="s">
        <v>37</v>
      </c>
      <c r="L358" s="18">
        <v>98394.72</v>
      </c>
      <c r="M358" s="18">
        <v>19680.28</v>
      </c>
      <c r="N358" s="18">
        <v>0</v>
      </c>
      <c r="O358" s="18">
        <v>118075</v>
      </c>
      <c r="P358" s="18">
        <v>156.69999999999999</v>
      </c>
      <c r="Q358" s="18">
        <v>983.3</v>
      </c>
      <c r="R358" s="18">
        <v>0</v>
      </c>
      <c r="S358" s="18">
        <v>1140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9">
        <f t="shared" si="68"/>
        <v>98551.42</v>
      </c>
      <c r="Z358" s="9">
        <f t="shared" si="69"/>
        <v>20663.579999999998</v>
      </c>
      <c r="AA358" s="9">
        <f t="shared" si="70"/>
        <v>0</v>
      </c>
      <c r="AB358" s="9">
        <f t="shared" si="71"/>
        <v>119215</v>
      </c>
    </row>
    <row r="359" spans="1:28" s="15" customFormat="1" x14ac:dyDescent="0.25">
      <c r="A359" s="17">
        <v>20</v>
      </c>
      <c r="B359" s="17" t="s">
        <v>413</v>
      </c>
      <c r="C359" s="17" t="s">
        <v>292</v>
      </c>
      <c r="D359" s="17" t="s">
        <v>526</v>
      </c>
      <c r="E359" s="17" t="s">
        <v>527</v>
      </c>
      <c r="F359" s="17" t="s">
        <v>75</v>
      </c>
      <c r="G359" s="17" t="s">
        <v>528</v>
      </c>
      <c r="H359" s="17">
        <v>0</v>
      </c>
      <c r="I359" s="17">
        <v>0</v>
      </c>
      <c r="J359" s="17">
        <v>0</v>
      </c>
      <c r="K359" s="17" t="s">
        <v>37</v>
      </c>
      <c r="L359" s="18">
        <v>167073.67000000001</v>
      </c>
      <c r="M359" s="18">
        <v>6853.33</v>
      </c>
      <c r="N359" s="18">
        <v>0</v>
      </c>
      <c r="O359" s="18">
        <v>173927</v>
      </c>
      <c r="P359" s="18">
        <v>219.15</v>
      </c>
      <c r="Q359" s="18">
        <v>1669.85</v>
      </c>
      <c r="R359" s="18">
        <v>0</v>
      </c>
      <c r="S359" s="18">
        <v>1889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9">
        <f t="shared" si="68"/>
        <v>167292.82</v>
      </c>
      <c r="Z359" s="9">
        <f t="shared" si="69"/>
        <v>8523.18</v>
      </c>
      <c r="AA359" s="9">
        <f t="shared" si="70"/>
        <v>0</v>
      </c>
      <c r="AB359" s="9">
        <f t="shared" si="71"/>
        <v>175816</v>
      </c>
    </row>
    <row r="360" spans="1:28" s="15" customFormat="1" x14ac:dyDescent="0.25">
      <c r="A360" s="17">
        <v>21</v>
      </c>
      <c r="B360" s="17" t="s">
        <v>401</v>
      </c>
      <c r="C360" s="17" t="s">
        <v>292</v>
      </c>
      <c r="D360" s="17" t="s">
        <v>529</v>
      </c>
      <c r="E360" s="17" t="s">
        <v>530</v>
      </c>
      <c r="F360" s="17" t="s">
        <v>75</v>
      </c>
      <c r="G360" s="17" t="s">
        <v>531</v>
      </c>
      <c r="H360" s="17">
        <v>0</v>
      </c>
      <c r="I360" s="17">
        <v>0</v>
      </c>
      <c r="J360" s="17">
        <v>0</v>
      </c>
      <c r="K360" s="17" t="s">
        <v>37</v>
      </c>
      <c r="L360" s="18">
        <v>94155.5</v>
      </c>
      <c r="M360" s="18">
        <v>20010.5</v>
      </c>
      <c r="N360" s="18">
        <v>0</v>
      </c>
      <c r="O360" s="18">
        <v>114166</v>
      </c>
      <c r="P360" s="18">
        <v>124.95</v>
      </c>
      <c r="Q360" s="18">
        <v>941.05</v>
      </c>
      <c r="R360" s="18">
        <v>0</v>
      </c>
      <c r="S360" s="18">
        <v>1066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9">
        <f t="shared" si="68"/>
        <v>94280.45</v>
      </c>
      <c r="Z360" s="9">
        <f t="shared" si="69"/>
        <v>20951.55</v>
      </c>
      <c r="AA360" s="9">
        <f t="shared" si="70"/>
        <v>0</v>
      </c>
      <c r="AB360" s="9">
        <f t="shared" si="71"/>
        <v>115232</v>
      </c>
    </row>
    <row r="361" spans="1:28" s="15" customFormat="1" x14ac:dyDescent="0.25">
      <c r="A361" s="17">
        <v>22</v>
      </c>
      <c r="B361" s="17" t="s">
        <v>416</v>
      </c>
      <c r="C361" s="17" t="s">
        <v>292</v>
      </c>
      <c r="D361" s="17" t="s">
        <v>532</v>
      </c>
      <c r="E361" s="17" t="s">
        <v>533</v>
      </c>
      <c r="F361" s="17" t="s">
        <v>75</v>
      </c>
      <c r="G361" s="17" t="s">
        <v>534</v>
      </c>
      <c r="H361" s="17">
        <v>0</v>
      </c>
      <c r="I361" s="17">
        <v>0</v>
      </c>
      <c r="J361" s="17">
        <v>0</v>
      </c>
      <c r="K361" s="17" t="s">
        <v>37</v>
      </c>
      <c r="L361" s="18">
        <v>92947.54</v>
      </c>
      <c r="M361" s="18">
        <v>19655.46</v>
      </c>
      <c r="N361" s="18">
        <v>0</v>
      </c>
      <c r="O361" s="18">
        <v>112603</v>
      </c>
      <c r="P361" s="18">
        <v>125.04</v>
      </c>
      <c r="Q361" s="18">
        <v>928.96</v>
      </c>
      <c r="R361" s="18">
        <v>0</v>
      </c>
      <c r="S361" s="18">
        <v>1054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9">
        <f t="shared" si="68"/>
        <v>93072.579999999987</v>
      </c>
      <c r="Z361" s="9">
        <f t="shared" si="69"/>
        <v>20584.419999999998</v>
      </c>
      <c r="AA361" s="9">
        <f t="shared" si="70"/>
        <v>0</v>
      </c>
      <c r="AB361" s="9">
        <f t="shared" si="71"/>
        <v>113657</v>
      </c>
    </row>
    <row r="362" spans="1:28" s="15" customFormat="1" x14ac:dyDescent="0.25">
      <c r="A362" s="17">
        <v>23</v>
      </c>
      <c r="B362" s="17" t="s">
        <v>425</v>
      </c>
      <c r="C362" s="17" t="s">
        <v>292</v>
      </c>
      <c r="D362" s="17" t="s">
        <v>535</v>
      </c>
      <c r="E362" s="17" t="s">
        <v>536</v>
      </c>
      <c r="F362" s="17" t="s">
        <v>75</v>
      </c>
      <c r="G362" s="17" t="s">
        <v>537</v>
      </c>
      <c r="H362" s="17">
        <v>0</v>
      </c>
      <c r="I362" s="17">
        <v>0</v>
      </c>
      <c r="J362" s="17">
        <v>0</v>
      </c>
      <c r="K362" s="17" t="s">
        <v>37</v>
      </c>
      <c r="L362" s="18">
        <v>87113.49</v>
      </c>
      <c r="M362" s="18">
        <v>18215.509999999998</v>
      </c>
      <c r="N362" s="18">
        <v>0</v>
      </c>
      <c r="O362" s="18">
        <v>105329</v>
      </c>
      <c r="P362" s="18">
        <v>125.38</v>
      </c>
      <c r="Q362" s="18">
        <v>870.62</v>
      </c>
      <c r="R362" s="18">
        <v>0</v>
      </c>
      <c r="S362" s="18">
        <v>996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9">
        <f t="shared" si="68"/>
        <v>87238.87000000001</v>
      </c>
      <c r="Z362" s="9">
        <f t="shared" si="69"/>
        <v>19086.129999999997</v>
      </c>
      <c r="AA362" s="9">
        <f t="shared" si="70"/>
        <v>0</v>
      </c>
      <c r="AB362" s="9">
        <f t="shared" si="71"/>
        <v>106325</v>
      </c>
    </row>
    <row r="363" spans="1:28" s="15" customFormat="1" x14ac:dyDescent="0.25">
      <c r="A363" s="17">
        <v>24</v>
      </c>
      <c r="B363" s="17" t="s">
        <v>407</v>
      </c>
      <c r="C363" s="17" t="s">
        <v>292</v>
      </c>
      <c r="D363" s="17" t="s">
        <v>538</v>
      </c>
      <c r="E363" s="17" t="s">
        <v>539</v>
      </c>
      <c r="F363" s="17" t="s">
        <v>75</v>
      </c>
      <c r="G363" s="17" t="s">
        <v>540</v>
      </c>
      <c r="H363" s="17">
        <v>0</v>
      </c>
      <c r="I363" s="17">
        <v>0</v>
      </c>
      <c r="J363" s="17">
        <v>0</v>
      </c>
      <c r="K363" s="17" t="s">
        <v>37</v>
      </c>
      <c r="L363" s="18">
        <v>95397.29</v>
      </c>
      <c r="M363" s="18">
        <v>21654.71</v>
      </c>
      <c r="N363" s="18">
        <v>0</v>
      </c>
      <c r="O363" s="18">
        <v>117052</v>
      </c>
      <c r="P363" s="18">
        <v>124.54</v>
      </c>
      <c r="Q363" s="18">
        <v>953.46</v>
      </c>
      <c r="R363" s="18">
        <v>0</v>
      </c>
      <c r="S363" s="18">
        <v>1078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9">
        <f t="shared" si="68"/>
        <v>95521.829999999987</v>
      </c>
      <c r="Z363" s="9">
        <f t="shared" si="69"/>
        <v>22608.17</v>
      </c>
      <c r="AA363" s="9">
        <f t="shared" si="70"/>
        <v>0</v>
      </c>
      <c r="AB363" s="9">
        <f t="shared" si="71"/>
        <v>118130</v>
      </c>
    </row>
    <row r="364" spans="1:28" s="15" customFormat="1" x14ac:dyDescent="0.25">
      <c r="A364" s="17">
        <v>25</v>
      </c>
      <c r="B364" s="17" t="s">
        <v>435</v>
      </c>
      <c r="C364" s="17" t="s">
        <v>292</v>
      </c>
      <c r="D364" s="17" t="s">
        <v>541</v>
      </c>
      <c r="E364" s="17" t="s">
        <v>542</v>
      </c>
      <c r="F364" s="17" t="s">
        <v>75</v>
      </c>
      <c r="G364" s="17" t="s">
        <v>543</v>
      </c>
      <c r="H364" s="17">
        <v>0</v>
      </c>
      <c r="I364" s="17">
        <v>0</v>
      </c>
      <c r="J364" s="17">
        <v>0</v>
      </c>
      <c r="K364" s="17" t="s">
        <v>37</v>
      </c>
      <c r="L364" s="18">
        <v>90647.2</v>
      </c>
      <c r="M364" s="18">
        <v>20456.8</v>
      </c>
      <c r="N364" s="18">
        <v>0</v>
      </c>
      <c r="O364" s="18">
        <v>111104</v>
      </c>
      <c r="P364" s="18">
        <v>125.04</v>
      </c>
      <c r="Q364" s="18">
        <v>905.96</v>
      </c>
      <c r="R364" s="18">
        <v>0</v>
      </c>
      <c r="S364" s="18">
        <v>1031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9">
        <f t="shared" si="68"/>
        <v>90772.239999999991</v>
      </c>
      <c r="Z364" s="9">
        <f t="shared" si="69"/>
        <v>21362.76</v>
      </c>
      <c r="AA364" s="9">
        <f t="shared" si="70"/>
        <v>0</v>
      </c>
      <c r="AB364" s="9">
        <f t="shared" si="71"/>
        <v>112135</v>
      </c>
    </row>
    <row r="365" spans="1:28" s="15" customFormat="1" x14ac:dyDescent="0.25">
      <c r="A365" s="17">
        <v>26</v>
      </c>
      <c r="B365" s="17" t="s">
        <v>420</v>
      </c>
      <c r="C365" s="17" t="s">
        <v>292</v>
      </c>
      <c r="D365" s="17" t="s">
        <v>544</v>
      </c>
      <c r="E365" s="17" t="s">
        <v>545</v>
      </c>
      <c r="F365" s="17" t="s">
        <v>75</v>
      </c>
      <c r="G365" s="17" t="s">
        <v>546</v>
      </c>
      <c r="H365" s="17">
        <v>12</v>
      </c>
      <c r="I365" s="17">
        <v>12</v>
      </c>
      <c r="J365" s="17">
        <v>0</v>
      </c>
      <c r="K365" s="17" t="s">
        <v>37</v>
      </c>
      <c r="L365" s="18">
        <v>90638.47</v>
      </c>
      <c r="M365" s="18">
        <v>19522.53</v>
      </c>
      <c r="N365" s="18">
        <v>0</v>
      </c>
      <c r="O365" s="18">
        <v>110161</v>
      </c>
      <c r="P365" s="18">
        <v>125.13</v>
      </c>
      <c r="Q365" s="18">
        <v>905.87</v>
      </c>
      <c r="R365" s="18">
        <v>0</v>
      </c>
      <c r="S365" s="18">
        <v>1031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9">
        <f t="shared" si="68"/>
        <v>90763.6</v>
      </c>
      <c r="Z365" s="9">
        <f t="shared" si="69"/>
        <v>20428.399999999998</v>
      </c>
      <c r="AA365" s="9">
        <f t="shared" si="70"/>
        <v>0</v>
      </c>
      <c r="AB365" s="9">
        <f t="shared" si="71"/>
        <v>111192</v>
      </c>
    </row>
    <row r="366" spans="1:28" s="15" customFormat="1" x14ac:dyDescent="0.25">
      <c r="A366" s="17">
        <v>27</v>
      </c>
      <c r="B366" s="17" t="s">
        <v>404</v>
      </c>
      <c r="C366" s="17" t="s">
        <v>292</v>
      </c>
      <c r="D366" s="17" t="s">
        <v>1595</v>
      </c>
      <c r="E366" s="17" t="s">
        <v>1596</v>
      </c>
      <c r="F366" s="17" t="s">
        <v>75</v>
      </c>
      <c r="G366" s="17" t="s">
        <v>1597</v>
      </c>
      <c r="H366" s="17">
        <v>0</v>
      </c>
      <c r="I366" s="17">
        <v>0</v>
      </c>
      <c r="J366" s="17">
        <v>360</v>
      </c>
      <c r="K366" s="17" t="s">
        <v>107</v>
      </c>
      <c r="L366" s="18">
        <v>102441.73</v>
      </c>
      <c r="M366" s="18">
        <v>23555</v>
      </c>
      <c r="N366" s="18">
        <v>5644.27</v>
      </c>
      <c r="O366" s="18">
        <v>131641</v>
      </c>
      <c r="P366" s="18">
        <v>2519.2800000000002</v>
      </c>
      <c r="Q366" s="18">
        <v>1068.26</v>
      </c>
      <c r="R366" s="18">
        <v>215.46</v>
      </c>
      <c r="S366" s="18">
        <v>3803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9">
        <f t="shared" si="68"/>
        <v>104961.01</v>
      </c>
      <c r="Z366" s="9">
        <f t="shared" si="69"/>
        <v>24623.26</v>
      </c>
      <c r="AA366" s="9">
        <f t="shared" si="70"/>
        <v>5859.7300000000005</v>
      </c>
      <c r="AB366" s="9">
        <f t="shared" si="71"/>
        <v>135444</v>
      </c>
    </row>
    <row r="367" spans="1:28" s="15" customFormat="1" x14ac:dyDescent="0.25">
      <c r="A367" s="17">
        <v>28</v>
      </c>
      <c r="B367" s="17" t="s">
        <v>407</v>
      </c>
      <c r="C367" s="17" t="s">
        <v>292</v>
      </c>
      <c r="D367" s="17" t="s">
        <v>547</v>
      </c>
      <c r="E367" s="17" t="s">
        <v>548</v>
      </c>
      <c r="F367" s="17" t="s">
        <v>75</v>
      </c>
      <c r="G367" s="17" t="s">
        <v>549</v>
      </c>
      <c r="H367" s="17">
        <v>11653</v>
      </c>
      <c r="I367" s="17">
        <v>11392</v>
      </c>
      <c r="J367" s="17">
        <v>261</v>
      </c>
      <c r="K367" s="17" t="s">
        <v>37</v>
      </c>
      <c r="L367" s="18">
        <v>81037.740000000005</v>
      </c>
      <c r="M367" s="18">
        <v>18717.29</v>
      </c>
      <c r="N367" s="18">
        <v>5328.97</v>
      </c>
      <c r="O367" s="18">
        <v>105084</v>
      </c>
      <c r="P367" s="18">
        <v>1985.74</v>
      </c>
      <c r="Q367" s="18">
        <v>854.05</v>
      </c>
      <c r="R367" s="18">
        <v>156.21</v>
      </c>
      <c r="S367" s="18">
        <v>2996</v>
      </c>
      <c r="T367" s="18">
        <v>180</v>
      </c>
      <c r="U367" s="18">
        <v>0</v>
      </c>
      <c r="V367" s="18">
        <v>0</v>
      </c>
      <c r="W367" s="18">
        <v>0</v>
      </c>
      <c r="X367" s="18"/>
      <c r="Y367" s="9">
        <f t="shared" si="68"/>
        <v>83023.48000000001</v>
      </c>
      <c r="Z367" s="9">
        <f t="shared" si="69"/>
        <v>19571.34</v>
      </c>
      <c r="AA367" s="9">
        <f t="shared" si="70"/>
        <v>5485.18</v>
      </c>
      <c r="AB367" s="9">
        <f t="shared" si="71"/>
        <v>108080</v>
      </c>
    </row>
    <row r="368" spans="1:28" s="15" customFormat="1" x14ac:dyDescent="0.25">
      <c r="A368" s="17">
        <v>29</v>
      </c>
      <c r="B368" s="17" t="s">
        <v>407</v>
      </c>
      <c r="C368" s="17" t="s">
        <v>292</v>
      </c>
      <c r="D368" s="17" t="s">
        <v>550</v>
      </c>
      <c r="E368" s="17" t="s">
        <v>551</v>
      </c>
      <c r="F368" s="17" t="s">
        <v>75</v>
      </c>
      <c r="G368" s="17" t="s">
        <v>549</v>
      </c>
      <c r="H368" s="17">
        <v>89539</v>
      </c>
      <c r="I368" s="17">
        <v>89202</v>
      </c>
      <c r="J368" s="17">
        <v>337</v>
      </c>
      <c r="K368" s="17" t="s">
        <v>37</v>
      </c>
      <c r="L368" s="18">
        <v>498982.29</v>
      </c>
      <c r="M368" s="18">
        <v>20698.07</v>
      </c>
      <c r="N368" s="18">
        <v>392.64</v>
      </c>
      <c r="O368" s="18">
        <v>520073</v>
      </c>
      <c r="P368" s="18">
        <v>2490.98</v>
      </c>
      <c r="Q368" s="18">
        <v>4971.33</v>
      </c>
      <c r="R368" s="18">
        <v>201.69</v>
      </c>
      <c r="S368" s="18">
        <v>7664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9">
        <f t="shared" si="68"/>
        <v>501473.26999999996</v>
      </c>
      <c r="Z368" s="9">
        <f t="shared" si="69"/>
        <v>25669.4</v>
      </c>
      <c r="AA368" s="9">
        <f t="shared" si="70"/>
        <v>594.32999999999993</v>
      </c>
      <c r="AB368" s="9">
        <f t="shared" si="71"/>
        <v>527737</v>
      </c>
    </row>
    <row r="369" spans="1:31" s="15" customFormat="1" x14ac:dyDescent="0.25">
      <c r="A369" s="17">
        <v>30</v>
      </c>
      <c r="B369" s="17" t="s">
        <v>413</v>
      </c>
      <c r="C369" s="17" t="s">
        <v>292</v>
      </c>
      <c r="D369" s="17" t="s">
        <v>552</v>
      </c>
      <c r="E369" s="17" t="s">
        <v>553</v>
      </c>
      <c r="F369" s="17" t="s">
        <v>75</v>
      </c>
      <c r="G369" s="17" t="s">
        <v>528</v>
      </c>
      <c r="H369" s="17">
        <v>12362</v>
      </c>
      <c r="I369" s="17">
        <v>12254</v>
      </c>
      <c r="J369" s="17">
        <v>108</v>
      </c>
      <c r="K369" s="17" t="s">
        <v>37</v>
      </c>
      <c r="L369" s="18">
        <v>84739.51</v>
      </c>
      <c r="M369" s="18">
        <v>23948.66</v>
      </c>
      <c r="N369" s="18">
        <v>115.83</v>
      </c>
      <c r="O369" s="18">
        <v>108804</v>
      </c>
      <c r="P369" s="18">
        <v>968.22</v>
      </c>
      <c r="Q369" s="18">
        <v>844.14</v>
      </c>
      <c r="R369" s="18">
        <v>64.64</v>
      </c>
      <c r="S369" s="18">
        <v>1877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9">
        <f t="shared" si="68"/>
        <v>85707.73</v>
      </c>
      <c r="Z369" s="9">
        <f t="shared" si="69"/>
        <v>24792.799999999999</v>
      </c>
      <c r="AA369" s="9">
        <f t="shared" si="70"/>
        <v>180.47</v>
      </c>
      <c r="AB369" s="9">
        <f t="shared" si="71"/>
        <v>110681</v>
      </c>
    </row>
    <row r="370" spans="1:31" s="15" customFormat="1" x14ac:dyDescent="0.25">
      <c r="A370" s="17">
        <v>31</v>
      </c>
      <c r="B370" s="17" t="s">
        <v>435</v>
      </c>
      <c r="C370" s="17" t="s">
        <v>292</v>
      </c>
      <c r="D370" s="17" t="s">
        <v>554</v>
      </c>
      <c r="E370" s="17" t="s">
        <v>555</v>
      </c>
      <c r="F370" s="17" t="s">
        <v>75</v>
      </c>
      <c r="G370" s="17" t="s">
        <v>543</v>
      </c>
      <c r="H370" s="17">
        <v>6005</v>
      </c>
      <c r="I370" s="17">
        <v>5950</v>
      </c>
      <c r="J370" s="17">
        <v>55</v>
      </c>
      <c r="K370" s="17" t="s">
        <v>37</v>
      </c>
      <c r="L370" s="18">
        <v>45768.5</v>
      </c>
      <c r="M370" s="18">
        <v>14589.44</v>
      </c>
      <c r="N370" s="18">
        <v>2951.06</v>
      </c>
      <c r="O370" s="18">
        <v>63309</v>
      </c>
      <c r="P370" s="18">
        <v>615.91999999999996</v>
      </c>
      <c r="Q370" s="18">
        <v>484.16</v>
      </c>
      <c r="R370" s="18">
        <v>32.92</v>
      </c>
      <c r="S370" s="18">
        <v>1133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9">
        <f t="shared" si="68"/>
        <v>46384.42</v>
      </c>
      <c r="Z370" s="9">
        <f t="shared" si="69"/>
        <v>15073.6</v>
      </c>
      <c r="AA370" s="9">
        <f t="shared" si="70"/>
        <v>2983.98</v>
      </c>
      <c r="AB370" s="9">
        <f t="shared" si="71"/>
        <v>64442</v>
      </c>
    </row>
    <row r="371" spans="1:31" s="12" customFormat="1" x14ac:dyDescent="0.25">
      <c r="A371" s="10"/>
      <c r="B371" s="10"/>
      <c r="C371" s="10" t="s">
        <v>71</v>
      </c>
      <c r="D371" s="10"/>
      <c r="E371" s="10"/>
      <c r="F371" s="10"/>
      <c r="G371" s="10"/>
      <c r="H371" s="10"/>
      <c r="I371" s="10"/>
      <c r="J371" s="11">
        <f>SUM(J340:J370)</f>
        <v>5163</v>
      </c>
      <c r="K371" s="11"/>
      <c r="L371" s="11">
        <f t="shared" ref="L371:AB371" si="72">SUM(L340:L370)</f>
        <v>2972496.83</v>
      </c>
      <c r="M371" s="11">
        <f t="shared" si="72"/>
        <v>449350.42000000004</v>
      </c>
      <c r="N371" s="11">
        <f t="shared" si="72"/>
        <v>68710.749999999985</v>
      </c>
      <c r="O371" s="11">
        <f t="shared" si="72"/>
        <v>3490558</v>
      </c>
      <c r="P371" s="11">
        <f t="shared" si="72"/>
        <v>40741.990000000005</v>
      </c>
      <c r="Q371" s="11">
        <f t="shared" si="72"/>
        <v>28181.949999999993</v>
      </c>
      <c r="R371" s="11">
        <f t="shared" si="72"/>
        <v>3090.06</v>
      </c>
      <c r="S371" s="11">
        <f t="shared" si="72"/>
        <v>72014</v>
      </c>
      <c r="T371" s="11">
        <f t="shared" si="72"/>
        <v>180</v>
      </c>
      <c r="U371" s="11">
        <f t="shared" si="72"/>
        <v>0</v>
      </c>
      <c r="V371" s="11">
        <f t="shared" si="72"/>
        <v>0</v>
      </c>
      <c r="W371" s="11">
        <f t="shared" si="72"/>
        <v>0</v>
      </c>
      <c r="X371" s="11">
        <f t="shared" si="72"/>
        <v>0</v>
      </c>
      <c r="Y371" s="11">
        <f t="shared" si="72"/>
        <v>3013238.8200000003</v>
      </c>
      <c r="Z371" s="11">
        <f t="shared" si="72"/>
        <v>477532.37</v>
      </c>
      <c r="AA371" s="11">
        <f t="shared" si="72"/>
        <v>71800.81</v>
      </c>
      <c r="AB371" s="11">
        <f t="shared" si="72"/>
        <v>3562572</v>
      </c>
    </row>
    <row r="372" spans="1:31" s="12" customFormat="1" x14ac:dyDescent="0.25">
      <c r="A372" s="10"/>
      <c r="B372" s="10"/>
      <c r="C372" s="10" t="s">
        <v>119</v>
      </c>
      <c r="D372" s="10"/>
      <c r="E372" s="10"/>
      <c r="F372" s="10"/>
      <c r="G372" s="10"/>
      <c r="H372" s="10"/>
      <c r="I372" s="10"/>
      <c r="J372" s="11">
        <f>J371+J339</f>
        <v>41800</v>
      </c>
      <c r="K372" s="11"/>
      <c r="L372" s="11">
        <f t="shared" ref="L372:AA372" si="73">L371+L339</f>
        <v>11950118.309999999</v>
      </c>
      <c r="M372" s="11">
        <f t="shared" si="73"/>
        <v>917090.62000000011</v>
      </c>
      <c r="N372" s="11">
        <f t="shared" si="73"/>
        <v>107987.06999999998</v>
      </c>
      <c r="O372" s="11">
        <f t="shared" si="73"/>
        <v>12975196</v>
      </c>
      <c r="P372" s="11">
        <f t="shared" si="73"/>
        <v>247962.76</v>
      </c>
      <c r="Q372" s="11">
        <f t="shared" si="73"/>
        <v>112906.52999999998</v>
      </c>
      <c r="R372" s="11">
        <f t="shared" si="73"/>
        <v>19576.710000000003</v>
      </c>
      <c r="S372" s="11">
        <f t="shared" si="73"/>
        <v>380446</v>
      </c>
      <c r="T372" s="11">
        <f t="shared" si="73"/>
        <v>46230</v>
      </c>
      <c r="U372" s="11">
        <f t="shared" si="73"/>
        <v>195705.93</v>
      </c>
      <c r="V372" s="11">
        <f t="shared" si="73"/>
        <v>8378.65</v>
      </c>
      <c r="W372" s="11">
        <f t="shared" si="73"/>
        <v>785.42</v>
      </c>
      <c r="X372" s="11">
        <f t="shared" si="73"/>
        <v>204870</v>
      </c>
      <c r="Y372" s="11">
        <f>Y371+Y339</f>
        <v>12002375.140000001</v>
      </c>
      <c r="Z372" s="11">
        <f t="shared" si="73"/>
        <v>1021618.5</v>
      </c>
      <c r="AA372" s="11">
        <f t="shared" si="73"/>
        <v>126778.36</v>
      </c>
      <c r="AB372" s="11">
        <f>AB371+AB339</f>
        <v>13150772</v>
      </c>
    </row>
    <row r="373" spans="1:31" ht="18" customHeight="1" x14ac:dyDescent="0.25"/>
    <row r="374" spans="1:31" ht="18" customHeight="1" x14ac:dyDescent="0.25"/>
    <row r="377" spans="1:31" ht="15.75" x14ac:dyDescent="0.25">
      <c r="E377" s="13" t="s">
        <v>120</v>
      </c>
      <c r="G377" s="14"/>
      <c r="H377" s="14"/>
      <c r="I377" s="14"/>
      <c r="J377" s="14"/>
      <c r="K377" s="14"/>
      <c r="L377" s="13" t="s">
        <v>122</v>
      </c>
      <c r="M377" s="13"/>
      <c r="O377" s="14"/>
      <c r="Q377" s="14"/>
      <c r="R377" s="13" t="s">
        <v>121</v>
      </c>
      <c r="T377" s="14"/>
      <c r="U377" s="14"/>
      <c r="W377" s="14"/>
      <c r="X377" s="14"/>
      <c r="Y377" s="13" t="s">
        <v>123</v>
      </c>
      <c r="Z377" s="14"/>
      <c r="AA377" s="14"/>
      <c r="AB377" s="14"/>
    </row>
    <row r="378" spans="1:31" ht="15.75" x14ac:dyDescent="0.25">
      <c r="E378" s="13" t="s">
        <v>124</v>
      </c>
      <c r="G378" s="14"/>
      <c r="H378" s="14"/>
      <c r="I378" s="14"/>
      <c r="J378" s="14"/>
      <c r="K378" s="14"/>
      <c r="L378" s="13" t="s">
        <v>124</v>
      </c>
      <c r="M378" s="13"/>
      <c r="O378" s="14"/>
      <c r="Q378" s="14"/>
      <c r="R378" s="13" t="s">
        <v>124</v>
      </c>
      <c r="T378" s="14"/>
      <c r="U378" s="14"/>
      <c r="W378" s="14"/>
      <c r="X378" s="14"/>
      <c r="Y378" s="13" t="s">
        <v>124</v>
      </c>
      <c r="Z378" s="14"/>
      <c r="AA378" s="14"/>
      <c r="AB378" s="14"/>
    </row>
    <row r="379" spans="1:31" ht="32.25" customHeight="1" x14ac:dyDescent="0.55000000000000004">
      <c r="A379" s="75" t="s">
        <v>0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1"/>
      <c r="AD379" s="1"/>
      <c r="AE379" s="1"/>
    </row>
    <row r="380" spans="1:31" ht="21.75" customHeight="1" x14ac:dyDescent="0.4">
      <c r="A380" s="76" t="s">
        <v>1681</v>
      </c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2"/>
      <c r="AD380" s="2"/>
      <c r="AE380" s="2"/>
    </row>
    <row r="381" spans="1:31" s="5" customFormat="1" ht="20.25" customHeight="1" x14ac:dyDescent="0.35">
      <c r="A381" s="3" t="s">
        <v>1</v>
      </c>
      <c r="B381" s="4"/>
      <c r="C381" s="3"/>
      <c r="D381" s="3"/>
      <c r="F381" s="3" t="s">
        <v>476</v>
      </c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s="7" customFormat="1" ht="90" x14ac:dyDescent="0.25">
      <c r="A382" s="6" t="s">
        <v>3</v>
      </c>
      <c r="B382" s="6" t="s">
        <v>4</v>
      </c>
      <c r="C382" s="6" t="s">
        <v>5</v>
      </c>
      <c r="D382" s="6" t="s">
        <v>6</v>
      </c>
      <c r="E382" s="6" t="s">
        <v>7</v>
      </c>
      <c r="F382" s="6" t="s">
        <v>8</v>
      </c>
      <c r="G382" s="6" t="s">
        <v>9</v>
      </c>
      <c r="H382" s="6" t="s">
        <v>10</v>
      </c>
      <c r="I382" s="6" t="s">
        <v>11</v>
      </c>
      <c r="J382" s="6" t="s">
        <v>12</v>
      </c>
      <c r="K382" s="6" t="s">
        <v>13</v>
      </c>
      <c r="L382" s="6" t="s">
        <v>14</v>
      </c>
      <c r="M382" s="6" t="s">
        <v>15</v>
      </c>
      <c r="N382" s="6" t="s">
        <v>16</v>
      </c>
      <c r="O382" s="6" t="s">
        <v>17</v>
      </c>
      <c r="P382" s="6" t="s">
        <v>18</v>
      </c>
      <c r="Q382" s="6" t="s">
        <v>19</v>
      </c>
      <c r="R382" s="6" t="s">
        <v>20</v>
      </c>
      <c r="S382" s="6" t="s">
        <v>21</v>
      </c>
      <c r="T382" s="6" t="s">
        <v>22</v>
      </c>
      <c r="U382" s="6" t="s">
        <v>23</v>
      </c>
      <c r="V382" s="6" t="s">
        <v>24</v>
      </c>
      <c r="W382" s="6" t="s">
        <v>25</v>
      </c>
      <c r="X382" s="6" t="s">
        <v>26</v>
      </c>
      <c r="Y382" s="6" t="s">
        <v>27</v>
      </c>
      <c r="Z382" s="6" t="s">
        <v>28</v>
      </c>
      <c r="AA382" s="6" t="s">
        <v>29</v>
      </c>
      <c r="AB382" s="6" t="s">
        <v>30</v>
      </c>
    </row>
    <row r="383" spans="1:31" s="15" customFormat="1" x14ac:dyDescent="0.25">
      <c r="A383" s="17">
        <v>1</v>
      </c>
      <c r="B383" s="17" t="s">
        <v>401</v>
      </c>
      <c r="C383" s="17" t="s">
        <v>1590</v>
      </c>
      <c r="D383" s="17" t="s">
        <v>402</v>
      </c>
      <c r="E383" s="17" t="s">
        <v>403</v>
      </c>
      <c r="F383" s="17" t="s">
        <v>35</v>
      </c>
      <c r="G383" s="17" t="s">
        <v>137</v>
      </c>
      <c r="H383" s="17">
        <v>99900</v>
      </c>
      <c r="I383" s="17">
        <v>99313</v>
      </c>
      <c r="J383" s="17">
        <v>587</v>
      </c>
      <c r="K383" s="17" t="s">
        <v>37</v>
      </c>
      <c r="L383" s="18">
        <v>455144.73</v>
      </c>
      <c r="M383" s="18">
        <v>2658.98</v>
      </c>
      <c r="N383" s="18">
        <v>23154.29</v>
      </c>
      <c r="O383" s="18">
        <v>480958</v>
      </c>
      <c r="P383" s="18">
        <v>3484.87</v>
      </c>
      <c r="Q383" s="18">
        <v>4661.9799999999996</v>
      </c>
      <c r="R383" s="18">
        <v>264.14999999999998</v>
      </c>
      <c r="S383" s="18">
        <v>8411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458629.6</v>
      </c>
      <c r="Z383" s="18">
        <v>27816.27</v>
      </c>
      <c r="AA383" s="18">
        <v>2923.13</v>
      </c>
      <c r="AB383" s="18">
        <v>489369</v>
      </c>
    </row>
    <row r="384" spans="1:31" s="15" customFormat="1" x14ac:dyDescent="0.25">
      <c r="A384" s="17">
        <v>2</v>
      </c>
      <c r="B384" s="17" t="s">
        <v>404</v>
      </c>
      <c r="C384" s="17" t="s">
        <v>1590</v>
      </c>
      <c r="D384" s="17" t="s">
        <v>405</v>
      </c>
      <c r="E384" s="17" t="s">
        <v>406</v>
      </c>
      <c r="F384" s="17" t="s">
        <v>35</v>
      </c>
      <c r="G384" s="17" t="s">
        <v>244</v>
      </c>
      <c r="H384" s="17">
        <v>75113</v>
      </c>
      <c r="I384" s="17">
        <v>72727</v>
      </c>
      <c r="J384" s="17">
        <v>2386</v>
      </c>
      <c r="K384" s="17" t="s">
        <v>37</v>
      </c>
      <c r="L384" s="18">
        <v>751184.12</v>
      </c>
      <c r="M384" s="18">
        <v>3569.97</v>
      </c>
      <c r="N384" s="18">
        <v>39583.910000000003</v>
      </c>
      <c r="O384" s="18">
        <v>794338</v>
      </c>
      <c r="P384" s="18">
        <v>12507.72</v>
      </c>
      <c r="Q384" s="18">
        <v>7674.58</v>
      </c>
      <c r="R384" s="18">
        <v>1073.7</v>
      </c>
      <c r="S384" s="18">
        <v>21256</v>
      </c>
      <c r="T384" s="18">
        <v>1090</v>
      </c>
      <c r="U384" s="18">
        <v>0</v>
      </c>
      <c r="V384" s="18">
        <v>0</v>
      </c>
      <c r="W384" s="18">
        <v>0</v>
      </c>
      <c r="X384" s="18"/>
      <c r="Y384" s="18">
        <v>763691.84</v>
      </c>
      <c r="Z384" s="18">
        <v>47258.49</v>
      </c>
      <c r="AA384" s="18">
        <v>4643.67</v>
      </c>
      <c r="AB384" s="18">
        <v>815594</v>
      </c>
    </row>
    <row r="385" spans="1:28" s="15" customFormat="1" x14ac:dyDescent="0.25">
      <c r="A385" s="17">
        <v>3</v>
      </c>
      <c r="B385" s="17" t="s">
        <v>407</v>
      </c>
      <c r="C385" s="17" t="s">
        <v>1590</v>
      </c>
      <c r="D385" s="17" t="s">
        <v>408</v>
      </c>
      <c r="E385" s="17" t="s">
        <v>409</v>
      </c>
      <c r="F385" s="17" t="s">
        <v>35</v>
      </c>
      <c r="G385" s="17" t="s">
        <v>410</v>
      </c>
      <c r="H385" s="17">
        <v>212688</v>
      </c>
      <c r="I385" s="17">
        <v>205289</v>
      </c>
      <c r="J385" s="17">
        <v>7399</v>
      </c>
      <c r="K385" s="17" t="s">
        <v>37</v>
      </c>
      <c r="L385" s="18">
        <v>909202.86</v>
      </c>
      <c r="M385" s="18">
        <v>4522.7299999999996</v>
      </c>
      <c r="N385" s="18">
        <v>47871.41</v>
      </c>
      <c r="O385" s="18">
        <v>961597</v>
      </c>
      <c r="P385" s="18">
        <v>38699.550000000003</v>
      </c>
      <c r="Q385" s="18">
        <v>9340.9</v>
      </c>
      <c r="R385" s="18">
        <v>3329.55</v>
      </c>
      <c r="S385" s="18">
        <v>51370</v>
      </c>
      <c r="T385" s="18">
        <v>5000</v>
      </c>
      <c r="U385" s="18">
        <v>0</v>
      </c>
      <c r="V385" s="18">
        <v>0</v>
      </c>
      <c r="W385" s="18">
        <v>0</v>
      </c>
      <c r="X385" s="18"/>
      <c r="Y385" s="18">
        <v>947902.41</v>
      </c>
      <c r="Z385" s="18">
        <v>57212.31</v>
      </c>
      <c r="AA385" s="18">
        <v>7852.28</v>
      </c>
      <c r="AB385" s="18">
        <v>1012967</v>
      </c>
    </row>
    <row r="386" spans="1:28" s="15" customFormat="1" x14ac:dyDescent="0.25">
      <c r="A386" s="17">
        <v>4</v>
      </c>
      <c r="B386" s="17" t="s">
        <v>404</v>
      </c>
      <c r="C386" s="17" t="s">
        <v>1590</v>
      </c>
      <c r="D386" s="17" t="s">
        <v>411</v>
      </c>
      <c r="E386" s="17" t="s">
        <v>412</v>
      </c>
      <c r="F386" s="17" t="s">
        <v>35</v>
      </c>
      <c r="G386" s="17" t="s">
        <v>181</v>
      </c>
      <c r="H386" s="17">
        <v>83185</v>
      </c>
      <c r="I386" s="17">
        <v>77970</v>
      </c>
      <c r="J386" s="17">
        <v>5215</v>
      </c>
      <c r="K386" s="17" t="s">
        <v>37</v>
      </c>
      <c r="L386" s="18">
        <v>378199.59</v>
      </c>
      <c r="M386" s="18">
        <v>858.48</v>
      </c>
      <c r="N386" s="18">
        <v>16625.93</v>
      </c>
      <c r="O386" s="18">
        <v>395684</v>
      </c>
      <c r="P386" s="18">
        <v>27780.18</v>
      </c>
      <c r="Q386" s="18">
        <v>7704.07</v>
      </c>
      <c r="R386" s="18">
        <v>2346.75</v>
      </c>
      <c r="S386" s="18">
        <v>37831</v>
      </c>
      <c r="T386" s="18">
        <v>3710</v>
      </c>
      <c r="U386" s="18">
        <v>0</v>
      </c>
      <c r="V386" s="18">
        <v>0</v>
      </c>
      <c r="W386" s="18">
        <v>0</v>
      </c>
      <c r="X386" s="18"/>
      <c r="Y386" s="18">
        <v>405979.77</v>
      </c>
      <c r="Z386" s="18">
        <v>24330</v>
      </c>
      <c r="AA386" s="18">
        <v>3205.23</v>
      </c>
      <c r="AB386" s="18">
        <v>433515</v>
      </c>
    </row>
    <row r="387" spans="1:28" s="15" customFormat="1" x14ac:dyDescent="0.25">
      <c r="A387" s="17">
        <v>5</v>
      </c>
      <c r="B387" s="17" t="s">
        <v>413</v>
      </c>
      <c r="C387" s="17" t="s">
        <v>1590</v>
      </c>
      <c r="D387" s="17" t="s">
        <v>414</v>
      </c>
      <c r="E387" s="17" t="s">
        <v>415</v>
      </c>
      <c r="F387" s="17" t="s">
        <v>35</v>
      </c>
      <c r="G387" s="17" t="s">
        <v>410</v>
      </c>
      <c r="H387" s="17">
        <v>48188</v>
      </c>
      <c r="I387" s="17">
        <v>44523</v>
      </c>
      <c r="J387" s="17">
        <v>3665</v>
      </c>
      <c r="K387" s="17" t="s">
        <v>37</v>
      </c>
      <c r="L387" s="18">
        <v>959223.55</v>
      </c>
      <c r="M387" s="18">
        <v>5429.75</v>
      </c>
      <c r="N387" s="18">
        <v>50964.7</v>
      </c>
      <c r="O387" s="18">
        <v>1015618</v>
      </c>
      <c r="P387" s="18">
        <v>18875.419999999998</v>
      </c>
      <c r="Q387" s="18">
        <v>9862.33</v>
      </c>
      <c r="R387" s="18">
        <v>1649.25</v>
      </c>
      <c r="S387" s="18">
        <v>30387</v>
      </c>
      <c r="T387" s="18">
        <v>9090</v>
      </c>
      <c r="U387" s="18">
        <v>0</v>
      </c>
      <c r="V387" s="18">
        <v>0</v>
      </c>
      <c r="W387" s="18">
        <v>0</v>
      </c>
      <c r="X387" s="18"/>
      <c r="Y387" s="18">
        <v>978098.97</v>
      </c>
      <c r="Z387" s="18">
        <v>60827.03</v>
      </c>
      <c r="AA387" s="18">
        <v>7079</v>
      </c>
      <c r="AB387" s="18">
        <v>1046005</v>
      </c>
    </row>
    <row r="388" spans="1:28" s="15" customFormat="1" x14ac:dyDescent="0.25">
      <c r="A388" s="17">
        <v>6</v>
      </c>
      <c r="B388" s="17" t="s">
        <v>416</v>
      </c>
      <c r="C388" s="17" t="s">
        <v>1590</v>
      </c>
      <c r="D388" s="17" t="s">
        <v>417</v>
      </c>
      <c r="E388" s="17" t="s">
        <v>418</v>
      </c>
      <c r="F388" s="17" t="s">
        <v>35</v>
      </c>
      <c r="G388" s="17" t="s">
        <v>419</v>
      </c>
      <c r="H388" s="17">
        <v>18178</v>
      </c>
      <c r="I388" s="17">
        <v>14364</v>
      </c>
      <c r="J388" s="17">
        <v>3814</v>
      </c>
      <c r="K388" s="17" t="s">
        <v>37</v>
      </c>
      <c r="L388" s="18">
        <v>485960.74</v>
      </c>
      <c r="M388" s="18">
        <v>4128.3599999999997</v>
      </c>
      <c r="N388" s="18">
        <v>24134.9</v>
      </c>
      <c r="O388" s="18">
        <v>514224</v>
      </c>
      <c r="P388" s="18">
        <v>21599.64</v>
      </c>
      <c r="Q388" s="18">
        <v>4965.0600000000004</v>
      </c>
      <c r="R388" s="18">
        <v>1716.3</v>
      </c>
      <c r="S388" s="18">
        <v>28281</v>
      </c>
      <c r="T388" s="18">
        <v>15390</v>
      </c>
      <c r="U388" s="18">
        <v>0</v>
      </c>
      <c r="V388" s="18">
        <v>0</v>
      </c>
      <c r="W388" s="18">
        <v>0</v>
      </c>
      <c r="X388" s="18"/>
      <c r="Y388" s="18">
        <v>507560.38</v>
      </c>
      <c r="Z388" s="18">
        <v>29099.96</v>
      </c>
      <c r="AA388" s="18">
        <v>5844.66</v>
      </c>
      <c r="AB388" s="18">
        <v>542505</v>
      </c>
    </row>
    <row r="389" spans="1:28" s="15" customFormat="1" x14ac:dyDescent="0.25">
      <c r="A389" s="17">
        <v>7</v>
      </c>
      <c r="B389" s="17" t="s">
        <v>420</v>
      </c>
      <c r="C389" s="17" t="s">
        <v>1590</v>
      </c>
      <c r="D389" s="17" t="s">
        <v>421</v>
      </c>
      <c r="E389" s="17" t="s">
        <v>422</v>
      </c>
      <c r="F389" s="17" t="s">
        <v>35</v>
      </c>
      <c r="G389" s="17" t="s">
        <v>181</v>
      </c>
      <c r="H389" s="17">
        <v>8263</v>
      </c>
      <c r="I389" s="17">
        <v>7889</v>
      </c>
      <c r="J389" s="17">
        <v>374</v>
      </c>
      <c r="K389" s="17" t="s">
        <v>37</v>
      </c>
      <c r="L389" s="18">
        <v>13727.35</v>
      </c>
      <c r="M389" s="18">
        <v>931.57</v>
      </c>
      <c r="N389" s="18">
        <v>3869.08</v>
      </c>
      <c r="O389" s="18">
        <v>18528</v>
      </c>
      <c r="P389" s="18">
        <v>2695.13</v>
      </c>
      <c r="Q389" s="18">
        <v>136.57</v>
      </c>
      <c r="R389" s="18">
        <v>168.3</v>
      </c>
      <c r="S389" s="18">
        <v>3000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16422.48</v>
      </c>
      <c r="Z389" s="18">
        <v>4005.65</v>
      </c>
      <c r="AA389" s="18">
        <v>1099.8699999999999</v>
      </c>
      <c r="AB389" s="18">
        <v>21528</v>
      </c>
    </row>
    <row r="390" spans="1:28" s="15" customFormat="1" x14ac:dyDescent="0.25">
      <c r="A390" s="17">
        <v>8</v>
      </c>
      <c r="B390" s="17" t="s">
        <v>401</v>
      </c>
      <c r="C390" s="17" t="s">
        <v>1590</v>
      </c>
      <c r="D390" s="17" t="s">
        <v>423</v>
      </c>
      <c r="E390" s="17" t="s">
        <v>424</v>
      </c>
      <c r="F390" s="17" t="s">
        <v>35</v>
      </c>
      <c r="G390" s="17" t="s">
        <v>45</v>
      </c>
      <c r="H390" s="17">
        <v>70910</v>
      </c>
      <c r="I390" s="17">
        <v>70910</v>
      </c>
      <c r="J390" s="17">
        <v>0</v>
      </c>
      <c r="K390" s="17" t="s">
        <v>59</v>
      </c>
      <c r="L390" s="18">
        <v>89522.79</v>
      </c>
      <c r="M390" s="18">
        <v>0</v>
      </c>
      <c r="N390" s="18">
        <v>21541.21</v>
      </c>
      <c r="O390" s="18">
        <v>111064</v>
      </c>
      <c r="P390" s="18">
        <v>852.91</v>
      </c>
      <c r="Q390" s="18">
        <v>921.09</v>
      </c>
      <c r="R390" s="18">
        <v>0</v>
      </c>
      <c r="S390" s="18">
        <v>1774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90375.7</v>
      </c>
      <c r="Z390" s="18">
        <v>22462.3</v>
      </c>
      <c r="AA390" s="18">
        <v>0</v>
      </c>
      <c r="AB390" s="18">
        <v>112838</v>
      </c>
    </row>
    <row r="391" spans="1:28" s="15" customFormat="1" x14ac:dyDescent="0.25">
      <c r="A391" s="17">
        <v>9</v>
      </c>
      <c r="B391" s="17" t="s">
        <v>425</v>
      </c>
      <c r="C391" s="17" t="s">
        <v>1590</v>
      </c>
      <c r="D391" s="17" t="s">
        <v>426</v>
      </c>
      <c r="E391" s="17" t="s">
        <v>427</v>
      </c>
      <c r="F391" s="17" t="s">
        <v>35</v>
      </c>
      <c r="G391" s="17" t="s">
        <v>156</v>
      </c>
      <c r="H391" s="17">
        <v>84700</v>
      </c>
      <c r="I391" s="17">
        <v>83534</v>
      </c>
      <c r="J391" s="17">
        <v>1166</v>
      </c>
      <c r="K391" s="17" t="s">
        <v>37</v>
      </c>
      <c r="L391" s="18">
        <v>496485.67</v>
      </c>
      <c r="M391" s="18">
        <v>2768.85</v>
      </c>
      <c r="N391" s="18">
        <v>25841.48</v>
      </c>
      <c r="O391" s="18">
        <v>525096</v>
      </c>
      <c r="P391" s="18">
        <v>6572.71</v>
      </c>
      <c r="Q391" s="18">
        <v>5120.59</v>
      </c>
      <c r="R391" s="18">
        <v>524.70000000000005</v>
      </c>
      <c r="S391" s="18">
        <v>12218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503058.38</v>
      </c>
      <c r="Z391" s="18">
        <v>30962.07</v>
      </c>
      <c r="AA391" s="18">
        <v>3293.55</v>
      </c>
      <c r="AB391" s="18">
        <v>537314</v>
      </c>
    </row>
    <row r="392" spans="1:28" s="15" customFormat="1" x14ac:dyDescent="0.25">
      <c r="A392" s="17">
        <v>10</v>
      </c>
      <c r="B392" s="17" t="s">
        <v>428</v>
      </c>
      <c r="C392" s="17" t="s">
        <v>1590</v>
      </c>
      <c r="D392" s="17" t="s">
        <v>429</v>
      </c>
      <c r="E392" s="17" t="s">
        <v>430</v>
      </c>
      <c r="F392" s="17" t="s">
        <v>35</v>
      </c>
      <c r="G392" s="17" t="s">
        <v>419</v>
      </c>
      <c r="H392" s="17">
        <v>222108</v>
      </c>
      <c r="I392" s="17">
        <v>222108</v>
      </c>
      <c r="J392" s="17">
        <v>0</v>
      </c>
      <c r="K392" s="17" t="s">
        <v>59</v>
      </c>
      <c r="L392" s="18">
        <v>315618.17</v>
      </c>
      <c r="M392" s="18">
        <v>0</v>
      </c>
      <c r="N392" s="18">
        <v>16402.830000000002</v>
      </c>
      <c r="O392" s="18">
        <v>332021</v>
      </c>
      <c r="P392" s="18">
        <v>330.16</v>
      </c>
      <c r="Q392" s="18">
        <v>3259.84</v>
      </c>
      <c r="R392" s="18">
        <v>0</v>
      </c>
      <c r="S392" s="18">
        <v>3590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315948.33</v>
      </c>
      <c r="Z392" s="18">
        <v>19662.669999999998</v>
      </c>
      <c r="AA392" s="18">
        <v>0</v>
      </c>
      <c r="AB392" s="18">
        <v>335611</v>
      </c>
    </row>
    <row r="393" spans="1:28" s="15" customFormat="1" x14ac:dyDescent="0.25">
      <c r="A393" s="17">
        <v>11</v>
      </c>
      <c r="B393" s="17" t="s">
        <v>420</v>
      </c>
      <c r="C393" s="17" t="s">
        <v>1590</v>
      </c>
      <c r="D393" s="17" t="s">
        <v>431</v>
      </c>
      <c r="E393" s="17" t="s">
        <v>432</v>
      </c>
      <c r="F393" s="17" t="s">
        <v>35</v>
      </c>
      <c r="G393" s="17" t="s">
        <v>410</v>
      </c>
      <c r="H393" s="17">
        <v>44992</v>
      </c>
      <c r="I393" s="17">
        <v>44244</v>
      </c>
      <c r="J393" s="17">
        <v>748</v>
      </c>
      <c r="K393" s="17" t="s">
        <v>37</v>
      </c>
      <c r="L393" s="18">
        <v>8171.18</v>
      </c>
      <c r="M393" s="18">
        <v>414</v>
      </c>
      <c r="N393" s="18">
        <v>1958.82</v>
      </c>
      <c r="O393" s="18">
        <v>10544</v>
      </c>
      <c r="P393" s="18">
        <v>4125.1000000000004</v>
      </c>
      <c r="Q393" s="18">
        <v>14.3</v>
      </c>
      <c r="R393" s="18">
        <v>336.6</v>
      </c>
      <c r="S393" s="18">
        <v>4476</v>
      </c>
      <c r="T393" s="18">
        <v>400</v>
      </c>
      <c r="U393" s="18">
        <v>0</v>
      </c>
      <c r="V393" s="18">
        <v>0</v>
      </c>
      <c r="W393" s="18">
        <v>0</v>
      </c>
      <c r="X393" s="18"/>
      <c r="Y393" s="18">
        <v>12296.28</v>
      </c>
      <c r="Z393" s="18">
        <v>1973.12</v>
      </c>
      <c r="AA393" s="18">
        <v>750.6</v>
      </c>
      <c r="AB393" s="18">
        <v>15020</v>
      </c>
    </row>
    <row r="394" spans="1:28" s="15" customFormat="1" x14ac:dyDescent="0.25">
      <c r="A394" s="17">
        <v>12</v>
      </c>
      <c r="B394" s="17" t="s">
        <v>404</v>
      </c>
      <c r="C394" s="17" t="s">
        <v>1590</v>
      </c>
      <c r="D394" s="17" t="s">
        <v>433</v>
      </c>
      <c r="E394" s="17" t="s">
        <v>434</v>
      </c>
      <c r="F394" s="17" t="s">
        <v>35</v>
      </c>
      <c r="G394" s="17" t="s">
        <v>410</v>
      </c>
      <c r="H394" s="17">
        <v>64337</v>
      </c>
      <c r="I394" s="17">
        <v>62600</v>
      </c>
      <c r="J394" s="17">
        <v>5211</v>
      </c>
      <c r="K394" s="17" t="s">
        <v>37</v>
      </c>
      <c r="L394" s="18">
        <v>818272.36</v>
      </c>
      <c r="M394" s="18">
        <v>7801.52</v>
      </c>
      <c r="N394" s="18">
        <v>41941.120000000003</v>
      </c>
      <c r="O394" s="18">
        <v>868015</v>
      </c>
      <c r="P394" s="18">
        <v>26604.65</v>
      </c>
      <c r="Q394" s="18">
        <v>8380.4</v>
      </c>
      <c r="R394" s="18">
        <v>2344.9499999999998</v>
      </c>
      <c r="S394" s="18">
        <v>37330</v>
      </c>
      <c r="T394" s="18">
        <v>4030</v>
      </c>
      <c r="U394" s="18">
        <v>0</v>
      </c>
      <c r="V394" s="18">
        <v>0</v>
      </c>
      <c r="W394" s="18">
        <v>0</v>
      </c>
      <c r="X394" s="18"/>
      <c r="Y394" s="18">
        <v>844877.01</v>
      </c>
      <c r="Z394" s="18">
        <v>50321.52</v>
      </c>
      <c r="AA394" s="18">
        <v>10146.469999999999</v>
      </c>
      <c r="AB394" s="18">
        <v>905345</v>
      </c>
    </row>
    <row r="395" spans="1:28" s="15" customFormat="1" x14ac:dyDescent="0.25">
      <c r="A395" s="17">
        <v>13</v>
      </c>
      <c r="B395" s="17" t="s">
        <v>435</v>
      </c>
      <c r="C395" s="17" t="s">
        <v>1590</v>
      </c>
      <c r="D395" s="17" t="s">
        <v>436</v>
      </c>
      <c r="E395" s="17" t="s">
        <v>437</v>
      </c>
      <c r="F395" s="17" t="s">
        <v>35</v>
      </c>
      <c r="G395" s="17" t="s">
        <v>410</v>
      </c>
      <c r="H395" s="17">
        <v>228817</v>
      </c>
      <c r="I395" s="17">
        <v>227328</v>
      </c>
      <c r="J395" s="17">
        <v>1489</v>
      </c>
      <c r="K395" s="17" t="s">
        <v>37</v>
      </c>
      <c r="L395" s="18">
        <v>613828.27</v>
      </c>
      <c r="M395" s="18">
        <v>2008.09</v>
      </c>
      <c r="N395" s="18">
        <v>31799.64</v>
      </c>
      <c r="O395" s="18">
        <v>647636</v>
      </c>
      <c r="P395" s="18">
        <v>9260.33</v>
      </c>
      <c r="Q395" s="18">
        <v>6329.62</v>
      </c>
      <c r="R395" s="18">
        <v>670.05</v>
      </c>
      <c r="S395" s="18">
        <v>16260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623088.6</v>
      </c>
      <c r="Z395" s="18">
        <v>38129.26</v>
      </c>
      <c r="AA395" s="18">
        <v>2678.14</v>
      </c>
      <c r="AB395" s="18">
        <v>663896</v>
      </c>
    </row>
    <row r="396" spans="1:28" s="15" customFormat="1" x14ac:dyDescent="0.25">
      <c r="A396" s="17">
        <v>14</v>
      </c>
      <c r="B396" s="17" t="s">
        <v>407</v>
      </c>
      <c r="C396" s="17" t="s">
        <v>1590</v>
      </c>
      <c r="D396" s="17" t="s">
        <v>438</v>
      </c>
      <c r="E396" s="17" t="s">
        <v>439</v>
      </c>
      <c r="F396" s="17" t="s">
        <v>35</v>
      </c>
      <c r="G396" s="17" t="s">
        <v>440</v>
      </c>
      <c r="H396" s="17">
        <v>48821</v>
      </c>
      <c r="I396" s="17">
        <v>47669</v>
      </c>
      <c r="J396" s="17">
        <v>1152</v>
      </c>
      <c r="K396" s="17" t="s">
        <v>37</v>
      </c>
      <c r="L396" s="18">
        <v>192093.44</v>
      </c>
      <c r="M396" s="18">
        <v>1464.3</v>
      </c>
      <c r="N396" s="18">
        <v>10803.26</v>
      </c>
      <c r="O396" s="18">
        <v>204361</v>
      </c>
      <c r="P396" s="18">
        <v>6832.37</v>
      </c>
      <c r="Q396" s="18">
        <v>1965.23</v>
      </c>
      <c r="R396" s="18">
        <v>518.4</v>
      </c>
      <c r="S396" s="18">
        <v>9316</v>
      </c>
      <c r="T396" s="18">
        <v>1320</v>
      </c>
      <c r="U396" s="18">
        <v>0</v>
      </c>
      <c r="V396" s="18">
        <v>0</v>
      </c>
      <c r="W396" s="18">
        <v>0</v>
      </c>
      <c r="X396" s="18"/>
      <c r="Y396" s="18">
        <v>198925.81</v>
      </c>
      <c r="Z396" s="18">
        <v>12768.49</v>
      </c>
      <c r="AA396" s="18">
        <v>1982.7</v>
      </c>
      <c r="AB396" s="18">
        <v>213677</v>
      </c>
    </row>
    <row r="397" spans="1:28" s="15" customFormat="1" x14ac:dyDescent="0.25">
      <c r="A397" s="17">
        <v>15</v>
      </c>
      <c r="B397" s="17" t="s">
        <v>416</v>
      </c>
      <c r="C397" s="17" t="s">
        <v>1590</v>
      </c>
      <c r="D397" s="17" t="s">
        <v>441</v>
      </c>
      <c r="E397" s="17" t="s">
        <v>442</v>
      </c>
      <c r="F397" s="17" t="s">
        <v>35</v>
      </c>
      <c r="G397" s="17" t="s">
        <v>156</v>
      </c>
      <c r="H397" s="17">
        <v>85361</v>
      </c>
      <c r="I397" s="17">
        <v>84529</v>
      </c>
      <c r="J397" s="17">
        <v>832</v>
      </c>
      <c r="K397" s="17" t="s">
        <v>37</v>
      </c>
      <c r="L397" s="18">
        <v>382184.21</v>
      </c>
      <c r="M397" s="18">
        <v>2379.1</v>
      </c>
      <c r="N397" s="18">
        <v>19352.689999999999</v>
      </c>
      <c r="O397" s="18">
        <v>403916</v>
      </c>
      <c r="P397" s="18">
        <v>5452.02</v>
      </c>
      <c r="Q397" s="18">
        <v>3901.58</v>
      </c>
      <c r="R397" s="18">
        <v>374.4</v>
      </c>
      <c r="S397" s="18">
        <v>9728</v>
      </c>
      <c r="T397" s="18">
        <v>1210</v>
      </c>
      <c r="U397" s="18">
        <v>0</v>
      </c>
      <c r="V397" s="18">
        <v>0</v>
      </c>
      <c r="W397" s="18">
        <v>0</v>
      </c>
      <c r="X397" s="18"/>
      <c r="Y397" s="18">
        <v>387636.23</v>
      </c>
      <c r="Z397" s="18">
        <v>23254.27</v>
      </c>
      <c r="AA397" s="18">
        <v>2753.5</v>
      </c>
      <c r="AB397" s="18">
        <v>413644</v>
      </c>
    </row>
    <row r="398" spans="1:28" s="15" customFormat="1" x14ac:dyDescent="0.25">
      <c r="A398" s="17">
        <v>16</v>
      </c>
      <c r="B398" s="17" t="s">
        <v>425</v>
      </c>
      <c r="C398" s="17" t="s">
        <v>1590</v>
      </c>
      <c r="D398" s="17" t="s">
        <v>443</v>
      </c>
      <c r="E398" s="17" t="s">
        <v>444</v>
      </c>
      <c r="F398" s="17" t="s">
        <v>35</v>
      </c>
      <c r="G398" s="17" t="s">
        <v>148</v>
      </c>
      <c r="H398" s="17">
        <v>46075</v>
      </c>
      <c r="I398" s="17">
        <v>45868</v>
      </c>
      <c r="J398" s="17">
        <v>207</v>
      </c>
      <c r="K398" s="17" t="s">
        <v>37</v>
      </c>
      <c r="L398" s="18">
        <v>25358.38</v>
      </c>
      <c r="M398" s="18">
        <v>964.52</v>
      </c>
      <c r="N398" s="18">
        <v>7316.1</v>
      </c>
      <c r="O398" s="18">
        <v>33639</v>
      </c>
      <c r="P398" s="18">
        <v>1475.39</v>
      </c>
      <c r="Q398" s="18">
        <v>270.45999999999998</v>
      </c>
      <c r="R398" s="18">
        <v>93.15</v>
      </c>
      <c r="S398" s="18">
        <v>1839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26833.77</v>
      </c>
      <c r="Z398" s="18">
        <v>7586.56</v>
      </c>
      <c r="AA398" s="18">
        <v>1057.67</v>
      </c>
      <c r="AB398" s="18">
        <v>35478</v>
      </c>
    </row>
    <row r="399" spans="1:28" s="15" customFormat="1" x14ac:dyDescent="0.25">
      <c r="A399" s="17">
        <v>17</v>
      </c>
      <c r="B399" s="17" t="s">
        <v>413</v>
      </c>
      <c r="C399" s="17" t="s">
        <v>1590</v>
      </c>
      <c r="D399" s="17" t="s">
        <v>445</v>
      </c>
      <c r="E399" s="17" t="s">
        <v>446</v>
      </c>
      <c r="F399" s="17" t="s">
        <v>35</v>
      </c>
      <c r="G399" s="17" t="s">
        <v>447</v>
      </c>
      <c r="H399" s="17">
        <v>62003</v>
      </c>
      <c r="I399" s="17">
        <v>60880</v>
      </c>
      <c r="J399" s="17">
        <v>1123</v>
      </c>
      <c r="K399" s="17" t="s">
        <v>37</v>
      </c>
      <c r="L399" s="18">
        <v>777425.8</v>
      </c>
      <c r="M399" s="18">
        <v>662.72</v>
      </c>
      <c r="N399" s="18">
        <v>39724.480000000003</v>
      </c>
      <c r="O399" s="18">
        <v>817813</v>
      </c>
      <c r="P399" s="18">
        <v>6935.44</v>
      </c>
      <c r="Q399" s="18">
        <v>8002.21</v>
      </c>
      <c r="R399" s="18">
        <v>505.35</v>
      </c>
      <c r="S399" s="18">
        <v>15443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784361.24</v>
      </c>
      <c r="Z399" s="18">
        <v>47726.69</v>
      </c>
      <c r="AA399" s="18">
        <v>1168.07</v>
      </c>
      <c r="AB399" s="18">
        <v>833256</v>
      </c>
    </row>
    <row r="400" spans="1:28" s="15" customFormat="1" x14ac:dyDescent="0.25">
      <c r="A400" s="17">
        <v>18</v>
      </c>
      <c r="B400" s="17" t="s">
        <v>435</v>
      </c>
      <c r="C400" s="17" t="s">
        <v>1590</v>
      </c>
      <c r="D400" s="17" t="s">
        <v>448</v>
      </c>
      <c r="E400" s="17" t="s">
        <v>449</v>
      </c>
      <c r="F400" s="17" t="s">
        <v>35</v>
      </c>
      <c r="G400" s="17" t="s">
        <v>181</v>
      </c>
      <c r="H400" s="17">
        <v>25205</v>
      </c>
      <c r="I400" s="17">
        <v>21146</v>
      </c>
      <c r="J400" s="17">
        <v>4059</v>
      </c>
      <c r="K400" s="17" t="s">
        <v>37</v>
      </c>
      <c r="L400" s="18">
        <v>770976.2</v>
      </c>
      <c r="M400" s="18">
        <v>3283.41</v>
      </c>
      <c r="N400" s="18">
        <v>41024.39</v>
      </c>
      <c r="O400" s="18">
        <v>815284</v>
      </c>
      <c r="P400" s="18">
        <v>21312.53</v>
      </c>
      <c r="Q400" s="18">
        <v>7950.92</v>
      </c>
      <c r="R400" s="18">
        <v>1826.55</v>
      </c>
      <c r="S400" s="18">
        <v>31090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792288.73</v>
      </c>
      <c r="Z400" s="18">
        <v>48975.31</v>
      </c>
      <c r="AA400" s="18">
        <v>5109.96</v>
      </c>
      <c r="AB400" s="18">
        <v>846374</v>
      </c>
    </row>
    <row r="401" spans="1:28" s="15" customFormat="1" x14ac:dyDescent="0.25">
      <c r="A401" s="17">
        <v>19</v>
      </c>
      <c r="B401" s="17" t="s">
        <v>407</v>
      </c>
      <c r="C401" s="17" t="s">
        <v>1590</v>
      </c>
      <c r="D401" s="17" t="s">
        <v>450</v>
      </c>
      <c r="E401" s="17" t="s">
        <v>451</v>
      </c>
      <c r="F401" s="17" t="s">
        <v>35</v>
      </c>
      <c r="G401" s="17" t="s">
        <v>452</v>
      </c>
      <c r="H401" s="17">
        <v>24180</v>
      </c>
      <c r="I401" s="17">
        <v>24180</v>
      </c>
      <c r="J401" s="17">
        <v>0</v>
      </c>
      <c r="K401" s="17" t="s">
        <v>59</v>
      </c>
      <c r="L401" s="18">
        <v>79926.84</v>
      </c>
      <c r="M401" s="18">
        <v>2339.16</v>
      </c>
      <c r="N401" s="18">
        <v>20132</v>
      </c>
      <c r="O401" s="18">
        <v>102398</v>
      </c>
      <c r="P401" s="18">
        <v>852.9</v>
      </c>
      <c r="Q401" s="18">
        <v>846.1</v>
      </c>
      <c r="R401" s="18">
        <v>0</v>
      </c>
      <c r="S401" s="18">
        <v>1699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80779.740000000005</v>
      </c>
      <c r="Z401" s="18">
        <v>20978.1</v>
      </c>
      <c r="AA401" s="18">
        <v>2339.16</v>
      </c>
      <c r="AB401" s="18">
        <v>104097</v>
      </c>
    </row>
    <row r="402" spans="1:28" s="15" customFormat="1" x14ac:dyDescent="0.25">
      <c r="A402" s="17">
        <v>20</v>
      </c>
      <c r="B402" s="17" t="s">
        <v>428</v>
      </c>
      <c r="C402" s="17" t="s">
        <v>1590</v>
      </c>
      <c r="D402" s="17" t="s">
        <v>453</v>
      </c>
      <c r="E402" s="17" t="s">
        <v>454</v>
      </c>
      <c r="F402" s="17" t="s">
        <v>35</v>
      </c>
      <c r="G402" s="17" t="s">
        <v>218</v>
      </c>
      <c r="H402" s="17">
        <v>3156</v>
      </c>
      <c r="I402" s="17">
        <v>3021</v>
      </c>
      <c r="J402" s="17">
        <v>405</v>
      </c>
      <c r="K402" s="17" t="s">
        <v>37</v>
      </c>
      <c r="L402" s="18">
        <v>187482.36</v>
      </c>
      <c r="M402" s="18">
        <v>634.38</v>
      </c>
      <c r="N402" s="18">
        <v>9541.26</v>
      </c>
      <c r="O402" s="18">
        <v>197658</v>
      </c>
      <c r="P402" s="18">
        <v>3867.2</v>
      </c>
      <c r="Q402" s="18">
        <v>1924.55</v>
      </c>
      <c r="R402" s="18">
        <v>182.25</v>
      </c>
      <c r="S402" s="18">
        <v>5974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191349.56</v>
      </c>
      <c r="Z402" s="18">
        <v>11465.81</v>
      </c>
      <c r="AA402" s="18">
        <v>816.63</v>
      </c>
      <c r="AB402" s="18">
        <v>203632</v>
      </c>
    </row>
    <row r="403" spans="1:28" s="15" customFormat="1" x14ac:dyDescent="0.25">
      <c r="A403" s="17">
        <v>21</v>
      </c>
      <c r="B403" s="17" t="s">
        <v>416</v>
      </c>
      <c r="C403" s="17" t="s">
        <v>1590</v>
      </c>
      <c r="D403" s="17" t="s">
        <v>455</v>
      </c>
      <c r="E403" s="17" t="s">
        <v>456</v>
      </c>
      <c r="F403" s="17" t="s">
        <v>35</v>
      </c>
      <c r="G403" s="17" t="s">
        <v>221</v>
      </c>
      <c r="H403" s="17">
        <v>19</v>
      </c>
      <c r="I403" s="17">
        <v>19</v>
      </c>
      <c r="J403" s="17">
        <v>0</v>
      </c>
      <c r="K403" s="17" t="s">
        <v>59</v>
      </c>
      <c r="L403" s="18">
        <v>17962.47</v>
      </c>
      <c r="M403" s="18">
        <v>1.24</v>
      </c>
      <c r="N403" s="18">
        <v>3409.29</v>
      </c>
      <c r="O403" s="18">
        <v>21373</v>
      </c>
      <c r="P403" s="18">
        <v>577.07000000000005</v>
      </c>
      <c r="Q403" s="18">
        <v>182.93</v>
      </c>
      <c r="R403" s="18">
        <v>0</v>
      </c>
      <c r="S403" s="18">
        <v>760</v>
      </c>
      <c r="T403" s="18">
        <v>140</v>
      </c>
      <c r="U403" s="18">
        <v>0</v>
      </c>
      <c r="V403" s="18">
        <v>0</v>
      </c>
      <c r="W403" s="18">
        <v>0</v>
      </c>
      <c r="X403" s="18"/>
      <c r="Y403" s="18">
        <v>18539.54</v>
      </c>
      <c r="Z403" s="18">
        <v>3592.22</v>
      </c>
      <c r="AA403" s="18">
        <v>1.24</v>
      </c>
      <c r="AB403" s="18">
        <v>22133</v>
      </c>
    </row>
    <row r="404" spans="1:28" s="15" customFormat="1" x14ac:dyDescent="0.25">
      <c r="A404" s="17">
        <v>22</v>
      </c>
      <c r="B404" s="17" t="s">
        <v>407</v>
      </c>
      <c r="C404" s="17" t="s">
        <v>1590</v>
      </c>
      <c r="D404" s="17" t="s">
        <v>457</v>
      </c>
      <c r="E404" s="17" t="s">
        <v>458</v>
      </c>
      <c r="F404" s="17" t="s">
        <v>35</v>
      </c>
      <c r="G404" s="17" t="s">
        <v>224</v>
      </c>
      <c r="H404" s="17">
        <v>6102</v>
      </c>
      <c r="I404" s="17">
        <v>6102</v>
      </c>
      <c r="J404" s="17">
        <v>0</v>
      </c>
      <c r="K404" s="17" t="s">
        <v>59</v>
      </c>
      <c r="L404" s="18">
        <v>17375.080000000002</v>
      </c>
      <c r="M404" s="18">
        <v>0</v>
      </c>
      <c r="N404" s="18">
        <v>3512.92</v>
      </c>
      <c r="O404" s="18">
        <v>20888</v>
      </c>
      <c r="P404" s="18">
        <v>577.15</v>
      </c>
      <c r="Q404" s="18">
        <v>176.85</v>
      </c>
      <c r="R404" s="18">
        <v>0</v>
      </c>
      <c r="S404" s="18">
        <v>754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17952.23</v>
      </c>
      <c r="Z404" s="18">
        <v>3689.77</v>
      </c>
      <c r="AA404" s="18">
        <v>0</v>
      </c>
      <c r="AB404" s="18">
        <v>21642</v>
      </c>
    </row>
    <row r="405" spans="1:28" s="15" customFormat="1" x14ac:dyDescent="0.25">
      <c r="A405" s="17">
        <v>23</v>
      </c>
      <c r="B405" s="17" t="s">
        <v>404</v>
      </c>
      <c r="C405" s="17" t="s">
        <v>1590</v>
      </c>
      <c r="D405" s="17" t="s">
        <v>459</v>
      </c>
      <c r="E405" s="17" t="s">
        <v>460</v>
      </c>
      <c r="F405" s="17" t="s">
        <v>35</v>
      </c>
      <c r="G405" s="17" t="s">
        <v>218</v>
      </c>
      <c r="H405" s="17">
        <v>13159</v>
      </c>
      <c r="I405" s="17">
        <v>12887</v>
      </c>
      <c r="J405" s="17">
        <v>272</v>
      </c>
      <c r="K405" s="17" t="s">
        <v>37</v>
      </c>
      <c r="L405" s="18">
        <v>77742.679999999993</v>
      </c>
      <c r="M405" s="18">
        <v>3080.52</v>
      </c>
      <c r="N405" s="18">
        <v>17999.8</v>
      </c>
      <c r="O405" s="18">
        <v>98823</v>
      </c>
      <c r="P405" s="18">
        <v>2515.12</v>
      </c>
      <c r="Q405" s="18">
        <v>1635.48</v>
      </c>
      <c r="R405" s="18">
        <v>122.4</v>
      </c>
      <c r="S405" s="18">
        <v>4273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80257.8</v>
      </c>
      <c r="Z405" s="18">
        <v>19635.28</v>
      </c>
      <c r="AA405" s="18">
        <v>3202.92</v>
      </c>
      <c r="AB405" s="18">
        <v>103096</v>
      </c>
    </row>
    <row r="406" spans="1:28" s="15" customFormat="1" x14ac:dyDescent="0.25">
      <c r="A406" s="17">
        <v>24</v>
      </c>
      <c r="B406" s="17" t="s">
        <v>435</v>
      </c>
      <c r="C406" s="17" t="s">
        <v>1590</v>
      </c>
      <c r="D406" s="17" t="s">
        <v>461</v>
      </c>
      <c r="E406" s="17" t="s">
        <v>462</v>
      </c>
      <c r="F406" s="17" t="s">
        <v>35</v>
      </c>
      <c r="G406" s="17" t="s">
        <v>218</v>
      </c>
      <c r="H406" s="17">
        <v>1800</v>
      </c>
      <c r="I406" s="17">
        <v>1800</v>
      </c>
      <c r="J406" s="17">
        <v>0</v>
      </c>
      <c r="K406" s="17" t="s">
        <v>59</v>
      </c>
      <c r="L406" s="18">
        <v>35136.339999999997</v>
      </c>
      <c r="M406" s="18">
        <v>371.04</v>
      </c>
      <c r="N406" s="18">
        <v>8185.62</v>
      </c>
      <c r="O406" s="18">
        <v>43693</v>
      </c>
      <c r="P406" s="18">
        <v>577.78</v>
      </c>
      <c r="Q406" s="18">
        <v>364.22</v>
      </c>
      <c r="R406" s="18">
        <v>0</v>
      </c>
      <c r="S406" s="18">
        <v>942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35714.120000000003</v>
      </c>
      <c r="Z406" s="18">
        <v>8549.84</v>
      </c>
      <c r="AA406" s="18">
        <v>371.04</v>
      </c>
      <c r="AB406" s="18">
        <v>44635</v>
      </c>
    </row>
    <row r="407" spans="1:28" s="15" customFormat="1" x14ac:dyDescent="0.25">
      <c r="A407" s="17">
        <v>25</v>
      </c>
      <c r="B407" s="17" t="s">
        <v>420</v>
      </c>
      <c r="C407" s="17" t="s">
        <v>1590</v>
      </c>
      <c r="D407" s="17" t="s">
        <v>463</v>
      </c>
      <c r="E407" s="17" t="s">
        <v>464</v>
      </c>
      <c r="F407" s="17" t="s">
        <v>35</v>
      </c>
      <c r="G407" s="17" t="s">
        <v>114</v>
      </c>
      <c r="H407" s="17">
        <v>728</v>
      </c>
      <c r="I407" s="17">
        <v>728</v>
      </c>
      <c r="J407" s="17">
        <v>0</v>
      </c>
      <c r="K407" s="17" t="s">
        <v>59</v>
      </c>
      <c r="L407" s="18">
        <v>22351.89</v>
      </c>
      <c r="M407" s="18">
        <v>143.11000000000001</v>
      </c>
      <c r="N407" s="18">
        <v>4593</v>
      </c>
      <c r="O407" s="18">
        <v>27088</v>
      </c>
      <c r="P407" s="18">
        <v>659.71</v>
      </c>
      <c r="Q407" s="18">
        <v>229.29</v>
      </c>
      <c r="R407" s="18">
        <v>0</v>
      </c>
      <c r="S407" s="18">
        <v>889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23011.599999999999</v>
      </c>
      <c r="Z407" s="18">
        <v>4822.29</v>
      </c>
      <c r="AA407" s="18">
        <v>143.11000000000001</v>
      </c>
      <c r="AB407" s="18">
        <v>27977</v>
      </c>
    </row>
    <row r="408" spans="1:28" s="15" customFormat="1" x14ac:dyDescent="0.25">
      <c r="A408" s="17">
        <v>26</v>
      </c>
      <c r="B408" s="17" t="s">
        <v>468</v>
      </c>
      <c r="C408" s="17" t="s">
        <v>1590</v>
      </c>
      <c r="D408" s="17" t="s">
        <v>469</v>
      </c>
      <c r="E408" s="17" t="s">
        <v>470</v>
      </c>
      <c r="F408" s="17" t="s">
        <v>35</v>
      </c>
      <c r="G408" s="17" t="s">
        <v>471</v>
      </c>
      <c r="H408" s="17">
        <v>2534</v>
      </c>
      <c r="I408" s="17">
        <v>2432</v>
      </c>
      <c r="J408" s="17">
        <v>102</v>
      </c>
      <c r="K408" s="17" t="s">
        <v>37</v>
      </c>
      <c r="L408" s="18">
        <v>21432.06</v>
      </c>
      <c r="M408" s="18">
        <v>1043.46</v>
      </c>
      <c r="N408" s="18">
        <v>3600.48</v>
      </c>
      <c r="O408" s="18">
        <v>26076</v>
      </c>
      <c r="P408" s="18">
        <v>1143</v>
      </c>
      <c r="Q408" s="18">
        <v>229.1</v>
      </c>
      <c r="R408" s="18">
        <v>45.9</v>
      </c>
      <c r="S408" s="18">
        <v>1418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22575.06</v>
      </c>
      <c r="Z408" s="18">
        <v>3829.58</v>
      </c>
      <c r="AA408" s="18">
        <v>1089.3599999999999</v>
      </c>
      <c r="AB408" s="18">
        <v>27494</v>
      </c>
    </row>
    <row r="409" spans="1:28" s="15" customFormat="1" x14ac:dyDescent="0.25">
      <c r="A409" s="17">
        <v>27</v>
      </c>
      <c r="B409" s="17" t="s">
        <v>1591</v>
      </c>
      <c r="C409" s="17" t="s">
        <v>1590</v>
      </c>
      <c r="D409" s="17" t="s">
        <v>1592</v>
      </c>
      <c r="E409" s="17" t="s">
        <v>1593</v>
      </c>
      <c r="F409" s="17" t="s">
        <v>35</v>
      </c>
      <c r="G409" s="17" t="s">
        <v>1594</v>
      </c>
      <c r="H409" s="17">
        <v>475</v>
      </c>
      <c r="I409" s="17">
        <v>475</v>
      </c>
      <c r="J409" s="17">
        <v>0</v>
      </c>
      <c r="K409" s="17" t="s">
        <v>59</v>
      </c>
      <c r="L409" s="18">
        <v>13783.22</v>
      </c>
      <c r="M409" s="18">
        <v>196.66</v>
      </c>
      <c r="N409" s="18">
        <v>2561.12</v>
      </c>
      <c r="O409" s="18">
        <v>16541</v>
      </c>
      <c r="P409" s="18">
        <v>439.6</v>
      </c>
      <c r="Q409" s="18">
        <v>142.4</v>
      </c>
      <c r="R409" s="18">
        <v>0</v>
      </c>
      <c r="S409" s="18">
        <v>582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14222.82</v>
      </c>
      <c r="Z409" s="18">
        <v>2703.52</v>
      </c>
      <c r="AA409" s="18">
        <v>196.66</v>
      </c>
      <c r="AB409" s="18">
        <v>17123</v>
      </c>
    </row>
    <row r="410" spans="1:28" s="15" customFormat="1" x14ac:dyDescent="0.25">
      <c r="A410" s="17">
        <v>28</v>
      </c>
      <c r="B410" s="17" t="s">
        <v>472</v>
      </c>
      <c r="C410" s="17" t="s">
        <v>1590</v>
      </c>
      <c r="D410" s="17" t="s">
        <v>473</v>
      </c>
      <c r="E410" s="17" t="s">
        <v>474</v>
      </c>
      <c r="F410" s="17" t="s">
        <v>35</v>
      </c>
      <c r="G410" s="17" t="s">
        <v>475</v>
      </c>
      <c r="H410" s="17">
        <v>188</v>
      </c>
      <c r="I410" s="17">
        <v>188</v>
      </c>
      <c r="J410" s="17">
        <v>0</v>
      </c>
      <c r="K410" s="17" t="s">
        <v>59</v>
      </c>
      <c r="L410" s="18">
        <v>11591.26</v>
      </c>
      <c r="M410" s="18">
        <v>79.27</v>
      </c>
      <c r="N410" s="18">
        <v>1750.47</v>
      </c>
      <c r="O410" s="18">
        <v>13421</v>
      </c>
      <c r="P410" s="18">
        <v>440.47</v>
      </c>
      <c r="Q410" s="18">
        <v>118.53</v>
      </c>
      <c r="R410" s="18">
        <v>0</v>
      </c>
      <c r="S410" s="18">
        <v>559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12031.73</v>
      </c>
      <c r="Z410" s="18">
        <v>1869</v>
      </c>
      <c r="AA410" s="18">
        <v>79.27</v>
      </c>
      <c r="AB410" s="18">
        <v>13980</v>
      </c>
    </row>
    <row r="411" spans="1:28" s="15" customFormat="1" x14ac:dyDescent="0.25">
      <c r="A411" s="17">
        <v>29</v>
      </c>
      <c r="B411" s="17" t="s">
        <v>476</v>
      </c>
      <c r="C411" s="17" t="s">
        <v>1590</v>
      </c>
      <c r="D411" s="17" t="s">
        <v>477</v>
      </c>
      <c r="E411" s="17" t="s">
        <v>478</v>
      </c>
      <c r="F411" s="17" t="s">
        <v>35</v>
      </c>
      <c r="G411" s="17" t="s">
        <v>479</v>
      </c>
      <c r="H411" s="17">
        <v>1498</v>
      </c>
      <c r="I411" s="17">
        <v>1427</v>
      </c>
      <c r="J411" s="17">
        <v>71</v>
      </c>
      <c r="K411" s="17" t="s">
        <v>37</v>
      </c>
      <c r="L411" s="18">
        <v>14023.74</v>
      </c>
      <c r="M411" s="18">
        <v>622.86</v>
      </c>
      <c r="N411" s="18">
        <v>1346.4</v>
      </c>
      <c r="O411" s="18">
        <v>15993</v>
      </c>
      <c r="P411" s="18">
        <v>794.71</v>
      </c>
      <c r="Q411" s="18">
        <v>146.34</v>
      </c>
      <c r="R411" s="18">
        <v>31.95</v>
      </c>
      <c r="S411" s="18">
        <v>973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14818.45</v>
      </c>
      <c r="Z411" s="18">
        <v>1492.74</v>
      </c>
      <c r="AA411" s="18">
        <v>654.80999999999995</v>
      </c>
      <c r="AB411" s="18">
        <v>16966</v>
      </c>
    </row>
    <row r="412" spans="1:28" s="15" customFormat="1" x14ac:dyDescent="0.25">
      <c r="A412" s="17">
        <v>30</v>
      </c>
      <c r="B412" s="17" t="s">
        <v>476</v>
      </c>
      <c r="C412" s="17" t="s">
        <v>1590</v>
      </c>
      <c r="D412" s="17" t="s">
        <v>480</v>
      </c>
      <c r="E412" s="17" t="s">
        <v>481</v>
      </c>
      <c r="F412" s="17" t="s">
        <v>35</v>
      </c>
      <c r="G412" s="17" t="s">
        <v>482</v>
      </c>
      <c r="H412" s="17">
        <v>6197</v>
      </c>
      <c r="I412" s="17">
        <v>5917</v>
      </c>
      <c r="J412" s="17">
        <v>280</v>
      </c>
      <c r="K412" s="17" t="s">
        <v>37</v>
      </c>
      <c r="L412" s="18">
        <v>39398.78</v>
      </c>
      <c r="M412" s="18">
        <v>2619.5</v>
      </c>
      <c r="N412" s="18">
        <v>3095.72</v>
      </c>
      <c r="O412" s="18">
        <v>45114</v>
      </c>
      <c r="P412" s="18">
        <v>2747.93</v>
      </c>
      <c r="Q412" s="18">
        <v>413.07</v>
      </c>
      <c r="R412" s="18">
        <v>126</v>
      </c>
      <c r="S412" s="18">
        <v>3287</v>
      </c>
      <c r="T412" s="18">
        <v>0</v>
      </c>
      <c r="U412" s="18">
        <v>0</v>
      </c>
      <c r="V412" s="18">
        <v>0</v>
      </c>
      <c r="W412" s="18">
        <v>0</v>
      </c>
      <c r="X412" s="18"/>
      <c r="Y412" s="18">
        <v>42146.71</v>
      </c>
      <c r="Z412" s="18">
        <v>3508.79</v>
      </c>
      <c r="AA412" s="18">
        <v>2745.5</v>
      </c>
      <c r="AB412" s="18">
        <v>48401</v>
      </c>
    </row>
    <row r="413" spans="1:28" s="15" customFormat="1" x14ac:dyDescent="0.25">
      <c r="A413" s="17">
        <v>31</v>
      </c>
      <c r="B413" s="17" t="s">
        <v>483</v>
      </c>
      <c r="C413" s="17" t="s">
        <v>1590</v>
      </c>
      <c r="D413" s="17" t="s">
        <v>484</v>
      </c>
      <c r="E413" s="17" t="s">
        <v>485</v>
      </c>
      <c r="F413" s="17" t="s">
        <v>35</v>
      </c>
      <c r="G413" s="17" t="s">
        <v>288</v>
      </c>
      <c r="H413" s="17">
        <v>1300</v>
      </c>
      <c r="I413" s="17">
        <v>1300</v>
      </c>
      <c r="J413" s="17">
        <v>0</v>
      </c>
      <c r="K413" s="17" t="s">
        <v>59</v>
      </c>
      <c r="L413" s="18">
        <v>8350.19</v>
      </c>
      <c r="M413" s="18">
        <v>0</v>
      </c>
      <c r="N413" s="18">
        <v>447.81</v>
      </c>
      <c r="O413" s="18">
        <v>8798</v>
      </c>
      <c r="P413" s="18">
        <v>577.41</v>
      </c>
      <c r="Q413" s="18">
        <v>83.59</v>
      </c>
      <c r="R413" s="18">
        <v>0</v>
      </c>
      <c r="S413" s="18">
        <v>661</v>
      </c>
      <c r="T413" s="18">
        <v>4670</v>
      </c>
      <c r="U413" s="18">
        <v>0</v>
      </c>
      <c r="V413" s="18">
        <v>0</v>
      </c>
      <c r="W413" s="18">
        <v>0</v>
      </c>
      <c r="X413" s="18"/>
      <c r="Y413" s="18">
        <v>8927.6</v>
      </c>
      <c r="Z413" s="18">
        <v>531.4</v>
      </c>
      <c r="AA413" s="18">
        <v>0</v>
      </c>
      <c r="AB413" s="18">
        <v>9459</v>
      </c>
    </row>
    <row r="414" spans="1:28" s="22" customFormat="1" x14ac:dyDescent="0.25">
      <c r="A414" s="19"/>
      <c r="B414" s="19"/>
      <c r="C414" s="10" t="s">
        <v>71</v>
      </c>
      <c r="D414" s="19"/>
      <c r="E414" s="19"/>
      <c r="F414" s="19"/>
      <c r="G414" s="19"/>
      <c r="H414" s="19"/>
      <c r="I414" s="19"/>
      <c r="J414" s="19">
        <f>SUM(J383:J413)</f>
        <v>40557</v>
      </c>
      <c r="K414" s="19"/>
      <c r="L414" s="20">
        <f t="shared" ref="L414:AB414" si="74">SUM(L383:L413)</f>
        <v>8989136.3200000003</v>
      </c>
      <c r="M414" s="20">
        <f t="shared" si="74"/>
        <v>54977.549999999988</v>
      </c>
      <c r="N414" s="20">
        <f t="shared" si="74"/>
        <v>544086.13</v>
      </c>
      <c r="O414" s="20">
        <f t="shared" si="74"/>
        <v>9588200</v>
      </c>
      <c r="P414" s="20">
        <f t="shared" si="74"/>
        <v>231166.16999999998</v>
      </c>
      <c r="Q414" s="20">
        <f t="shared" si="74"/>
        <v>96954.180000000008</v>
      </c>
      <c r="R414" s="20">
        <f t="shared" si="74"/>
        <v>18250.650000000001</v>
      </c>
      <c r="S414" s="20">
        <f t="shared" si="74"/>
        <v>346371</v>
      </c>
      <c r="T414" s="20">
        <f t="shared" si="74"/>
        <v>46050</v>
      </c>
      <c r="U414" s="20">
        <f t="shared" si="74"/>
        <v>0</v>
      </c>
      <c r="V414" s="20">
        <f t="shared" si="74"/>
        <v>0</v>
      </c>
      <c r="W414" s="20">
        <f t="shared" si="74"/>
        <v>0</v>
      </c>
      <c r="X414" s="20">
        <f t="shared" si="74"/>
        <v>0</v>
      </c>
      <c r="Y414" s="20">
        <f t="shared" si="74"/>
        <v>9220302.4900000002</v>
      </c>
      <c r="Z414" s="20">
        <f t="shared" si="74"/>
        <v>641040.31000000006</v>
      </c>
      <c r="AA414" s="20">
        <f t="shared" si="74"/>
        <v>73228.199999999983</v>
      </c>
      <c r="AB414" s="20">
        <f t="shared" si="74"/>
        <v>9934571</v>
      </c>
    </row>
    <row r="415" spans="1:28" s="15" customFormat="1" x14ac:dyDescent="0.25">
      <c r="A415" s="17">
        <v>1</v>
      </c>
      <c r="B415" s="17" t="s">
        <v>416</v>
      </c>
      <c r="C415" s="17" t="s">
        <v>1590</v>
      </c>
      <c r="D415" s="17" t="s">
        <v>486</v>
      </c>
      <c r="E415" s="17" t="s">
        <v>487</v>
      </c>
      <c r="F415" s="17" t="s">
        <v>75</v>
      </c>
      <c r="G415" s="17" t="s">
        <v>76</v>
      </c>
      <c r="H415" s="17">
        <v>15900</v>
      </c>
      <c r="I415" s="17">
        <v>15900</v>
      </c>
      <c r="J415" s="17">
        <v>0</v>
      </c>
      <c r="K415" s="17" t="s">
        <v>59</v>
      </c>
      <c r="L415" s="18">
        <v>49966.48</v>
      </c>
      <c r="M415" s="18">
        <v>3956.1</v>
      </c>
      <c r="N415" s="18">
        <v>9750.42</v>
      </c>
      <c r="O415" s="18">
        <v>63673</v>
      </c>
      <c r="P415" s="18">
        <v>187.24</v>
      </c>
      <c r="Q415" s="18">
        <v>535.76</v>
      </c>
      <c r="R415" s="18">
        <v>0</v>
      </c>
      <c r="S415" s="18">
        <v>723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50153.72</v>
      </c>
      <c r="Z415" s="18">
        <v>10286.18</v>
      </c>
      <c r="AA415" s="18">
        <v>3956.1</v>
      </c>
      <c r="AB415" s="18">
        <v>64396</v>
      </c>
    </row>
    <row r="416" spans="1:28" s="15" customFormat="1" x14ac:dyDescent="0.25">
      <c r="A416" s="17">
        <v>2</v>
      </c>
      <c r="B416" s="17" t="s">
        <v>425</v>
      </c>
      <c r="C416" s="17" t="s">
        <v>1590</v>
      </c>
      <c r="D416" s="17" t="s">
        <v>488</v>
      </c>
      <c r="E416" s="17" t="s">
        <v>489</v>
      </c>
      <c r="F416" s="17" t="s">
        <v>75</v>
      </c>
      <c r="G416" s="17" t="s">
        <v>76</v>
      </c>
      <c r="H416" s="17">
        <v>60544</v>
      </c>
      <c r="I416" s="17">
        <v>59550</v>
      </c>
      <c r="J416" s="17">
        <v>994</v>
      </c>
      <c r="K416" s="17" t="s">
        <v>37</v>
      </c>
      <c r="L416" s="18">
        <v>279933.98</v>
      </c>
      <c r="M416" s="18">
        <v>1559.81</v>
      </c>
      <c r="N416" s="18">
        <v>14833.21</v>
      </c>
      <c r="O416" s="18">
        <v>296327</v>
      </c>
      <c r="P416" s="18">
        <v>7172.71</v>
      </c>
      <c r="Q416" s="18">
        <v>2881.38</v>
      </c>
      <c r="R416" s="18">
        <v>594.91</v>
      </c>
      <c r="S416" s="18">
        <v>10649</v>
      </c>
      <c r="T416" s="18">
        <v>0</v>
      </c>
      <c r="U416" s="18">
        <v>0</v>
      </c>
      <c r="V416" s="18">
        <v>0</v>
      </c>
      <c r="W416" s="18">
        <v>0</v>
      </c>
      <c r="X416" s="18"/>
      <c r="Y416" s="18">
        <v>287106.69</v>
      </c>
      <c r="Z416" s="18">
        <v>17714.59</v>
      </c>
      <c r="AA416" s="18">
        <v>2154.7199999999998</v>
      </c>
      <c r="AB416" s="18">
        <v>306976</v>
      </c>
    </row>
    <row r="417" spans="1:28" s="15" customFormat="1" x14ac:dyDescent="0.25">
      <c r="A417" s="17">
        <v>3</v>
      </c>
      <c r="B417" s="17" t="s">
        <v>416</v>
      </c>
      <c r="C417" s="17" t="s">
        <v>1590</v>
      </c>
      <c r="D417" s="17" t="s">
        <v>490</v>
      </c>
      <c r="E417" s="17" t="s">
        <v>491</v>
      </c>
      <c r="F417" s="17" t="s">
        <v>75</v>
      </c>
      <c r="G417" s="17" t="s">
        <v>76</v>
      </c>
      <c r="H417" s="17">
        <v>1715</v>
      </c>
      <c r="I417" s="17">
        <v>1671</v>
      </c>
      <c r="J417" s="17">
        <v>44</v>
      </c>
      <c r="K417" s="17" t="s">
        <v>37</v>
      </c>
      <c r="L417" s="18">
        <v>59622.69</v>
      </c>
      <c r="M417" s="18">
        <v>4813.4799999999996</v>
      </c>
      <c r="N417" s="18">
        <v>15856.83</v>
      </c>
      <c r="O417" s="18">
        <v>80293</v>
      </c>
      <c r="P417" s="18">
        <v>480.07</v>
      </c>
      <c r="Q417" s="18">
        <v>662.6</v>
      </c>
      <c r="R417" s="18">
        <v>26.33</v>
      </c>
      <c r="S417" s="18">
        <v>1169</v>
      </c>
      <c r="T417" s="18">
        <v>0</v>
      </c>
      <c r="U417" s="18">
        <v>0</v>
      </c>
      <c r="V417" s="18">
        <v>0</v>
      </c>
      <c r="W417" s="18">
        <v>0</v>
      </c>
      <c r="X417" s="18"/>
      <c r="Y417" s="18">
        <v>60102.76</v>
      </c>
      <c r="Z417" s="18">
        <v>16519.43</v>
      </c>
      <c r="AA417" s="18">
        <v>4839.8100000000004</v>
      </c>
      <c r="AB417" s="18">
        <v>81462</v>
      </c>
    </row>
    <row r="418" spans="1:28" s="15" customFormat="1" x14ac:dyDescent="0.25">
      <c r="A418" s="17">
        <v>4</v>
      </c>
      <c r="B418" s="17" t="s">
        <v>413</v>
      </c>
      <c r="C418" s="17" t="s">
        <v>1590</v>
      </c>
      <c r="D418" s="17" t="s">
        <v>492</v>
      </c>
      <c r="E418" s="17" t="s">
        <v>493</v>
      </c>
      <c r="F418" s="17" t="s">
        <v>75</v>
      </c>
      <c r="G418" s="17" t="s">
        <v>76</v>
      </c>
      <c r="H418" s="17">
        <v>17571</v>
      </c>
      <c r="I418" s="17">
        <v>17443</v>
      </c>
      <c r="J418" s="17">
        <v>128</v>
      </c>
      <c r="K418" s="17" t="s">
        <v>37</v>
      </c>
      <c r="L418" s="18">
        <v>59880.2</v>
      </c>
      <c r="M418" s="18">
        <v>4693.1099999999997</v>
      </c>
      <c r="N418" s="18">
        <v>13329.69</v>
      </c>
      <c r="O418" s="18">
        <v>77903</v>
      </c>
      <c r="P418" s="18">
        <v>1101.42</v>
      </c>
      <c r="Q418" s="18">
        <v>650.97</v>
      </c>
      <c r="R418" s="18">
        <v>76.61</v>
      </c>
      <c r="S418" s="18">
        <v>1829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60981.62</v>
      </c>
      <c r="Z418" s="18">
        <v>13980.66</v>
      </c>
      <c r="AA418" s="18">
        <v>4769.72</v>
      </c>
      <c r="AB418" s="18">
        <v>79732</v>
      </c>
    </row>
    <row r="419" spans="1:28" s="15" customFormat="1" x14ac:dyDescent="0.25">
      <c r="A419" s="17">
        <v>5</v>
      </c>
      <c r="B419" s="17" t="s">
        <v>435</v>
      </c>
      <c r="C419" s="17" t="s">
        <v>1590</v>
      </c>
      <c r="D419" s="17" t="s">
        <v>494</v>
      </c>
      <c r="E419" s="17" t="s">
        <v>495</v>
      </c>
      <c r="F419" s="17" t="s">
        <v>75</v>
      </c>
      <c r="G419" s="17" t="s">
        <v>76</v>
      </c>
      <c r="H419" s="17">
        <v>37241</v>
      </c>
      <c r="I419" s="17">
        <v>37202</v>
      </c>
      <c r="J419" s="17">
        <v>39</v>
      </c>
      <c r="K419" s="17" t="s">
        <v>37</v>
      </c>
      <c r="L419" s="18">
        <v>39540.089999999997</v>
      </c>
      <c r="M419" s="18">
        <v>2844.06</v>
      </c>
      <c r="N419" s="18">
        <v>8506.85</v>
      </c>
      <c r="O419" s="18">
        <v>50891</v>
      </c>
      <c r="P419" s="18">
        <v>540.46</v>
      </c>
      <c r="Q419" s="18">
        <v>433.2</v>
      </c>
      <c r="R419" s="18">
        <v>23.34</v>
      </c>
      <c r="S419" s="18">
        <v>997</v>
      </c>
      <c r="T419" s="18">
        <v>0</v>
      </c>
      <c r="U419" s="18">
        <v>0</v>
      </c>
      <c r="V419" s="18">
        <v>0</v>
      </c>
      <c r="W419" s="18">
        <v>0</v>
      </c>
      <c r="X419" s="18"/>
      <c r="Y419" s="18">
        <v>40080.550000000003</v>
      </c>
      <c r="Z419" s="18">
        <v>8940.0499999999993</v>
      </c>
      <c r="AA419" s="18">
        <v>2867.4</v>
      </c>
      <c r="AB419" s="18">
        <v>51888</v>
      </c>
    </row>
    <row r="420" spans="1:28" s="15" customFormat="1" x14ac:dyDescent="0.25">
      <c r="A420" s="17">
        <v>6</v>
      </c>
      <c r="B420" s="17" t="s">
        <v>420</v>
      </c>
      <c r="C420" s="17" t="s">
        <v>1590</v>
      </c>
      <c r="D420" s="17" t="s">
        <v>496</v>
      </c>
      <c r="E420" s="17" t="s">
        <v>497</v>
      </c>
      <c r="F420" s="17" t="s">
        <v>75</v>
      </c>
      <c r="G420" s="17" t="s">
        <v>76</v>
      </c>
      <c r="H420" s="17">
        <v>28446</v>
      </c>
      <c r="I420" s="17">
        <v>28080</v>
      </c>
      <c r="J420" s="17">
        <v>366</v>
      </c>
      <c r="K420" s="17" t="s">
        <v>37</v>
      </c>
      <c r="L420" s="18">
        <v>73950.8</v>
      </c>
      <c r="M420" s="18">
        <v>6264.5</v>
      </c>
      <c r="N420" s="18">
        <v>14945.7</v>
      </c>
      <c r="O420" s="18">
        <v>95161</v>
      </c>
      <c r="P420" s="18">
        <v>2621.58</v>
      </c>
      <c r="Q420" s="18">
        <v>808.37</v>
      </c>
      <c r="R420" s="18">
        <v>219.05</v>
      </c>
      <c r="S420" s="18">
        <v>3649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76572.38</v>
      </c>
      <c r="Z420" s="18">
        <v>15754.07</v>
      </c>
      <c r="AA420" s="18">
        <v>6483.55</v>
      </c>
      <c r="AB420" s="18">
        <v>98810</v>
      </c>
    </row>
    <row r="421" spans="1:28" s="15" customFormat="1" x14ac:dyDescent="0.25">
      <c r="A421" s="17">
        <v>7</v>
      </c>
      <c r="B421" s="17" t="s">
        <v>404</v>
      </c>
      <c r="C421" s="17" t="s">
        <v>1590</v>
      </c>
      <c r="D421" s="17" t="s">
        <v>498</v>
      </c>
      <c r="E421" s="17" t="s">
        <v>499</v>
      </c>
      <c r="F421" s="17" t="s">
        <v>75</v>
      </c>
      <c r="G421" s="17" t="s">
        <v>76</v>
      </c>
      <c r="H421" s="17">
        <v>36478</v>
      </c>
      <c r="I421" s="17">
        <v>35298</v>
      </c>
      <c r="J421" s="17">
        <v>1180</v>
      </c>
      <c r="K421" s="17" t="s">
        <v>37</v>
      </c>
      <c r="L421" s="18">
        <v>156569.26</v>
      </c>
      <c r="M421" s="18">
        <v>780.51</v>
      </c>
      <c r="N421" s="18">
        <v>11776.23</v>
      </c>
      <c r="O421" s="18">
        <v>169126</v>
      </c>
      <c r="P421" s="18">
        <v>8472.35</v>
      </c>
      <c r="Q421" s="18">
        <v>3154.42</v>
      </c>
      <c r="R421" s="18">
        <v>706.23</v>
      </c>
      <c r="S421" s="18">
        <v>12333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165041.60999999999</v>
      </c>
      <c r="Z421" s="18">
        <v>14930.65</v>
      </c>
      <c r="AA421" s="18">
        <v>1486.74</v>
      </c>
      <c r="AB421" s="18">
        <v>181459</v>
      </c>
    </row>
    <row r="422" spans="1:28" s="15" customFormat="1" x14ac:dyDescent="0.25">
      <c r="A422" s="17">
        <v>8</v>
      </c>
      <c r="B422" s="17" t="s">
        <v>413</v>
      </c>
      <c r="C422" s="17" t="s">
        <v>1590</v>
      </c>
      <c r="D422" s="17" t="s">
        <v>500</v>
      </c>
      <c r="E422" s="17" t="s">
        <v>501</v>
      </c>
      <c r="F422" s="17" t="s">
        <v>75</v>
      </c>
      <c r="G422" s="17" t="s">
        <v>76</v>
      </c>
      <c r="H422" s="17">
        <v>15096</v>
      </c>
      <c r="I422" s="17">
        <v>15031</v>
      </c>
      <c r="J422" s="17">
        <v>65</v>
      </c>
      <c r="K422" s="17" t="s">
        <v>37</v>
      </c>
      <c r="L422" s="18">
        <v>40695.660000000003</v>
      </c>
      <c r="M422" s="18">
        <v>3120.3</v>
      </c>
      <c r="N422" s="18">
        <v>9737.0400000000009</v>
      </c>
      <c r="O422" s="18">
        <v>53553</v>
      </c>
      <c r="P422" s="18">
        <v>619.72</v>
      </c>
      <c r="Q422" s="18">
        <v>449.38</v>
      </c>
      <c r="R422" s="18">
        <v>38.9</v>
      </c>
      <c r="S422" s="18">
        <v>1108</v>
      </c>
      <c r="T422" s="18">
        <v>0</v>
      </c>
      <c r="U422" s="18">
        <v>0</v>
      </c>
      <c r="V422" s="18">
        <v>0</v>
      </c>
      <c r="W422" s="18">
        <v>0</v>
      </c>
      <c r="X422" s="18"/>
      <c r="Y422" s="18">
        <v>41315.379999999997</v>
      </c>
      <c r="Z422" s="18">
        <v>10186.42</v>
      </c>
      <c r="AA422" s="18">
        <v>3159.2</v>
      </c>
      <c r="AB422" s="18">
        <v>54661</v>
      </c>
    </row>
    <row r="423" spans="1:28" s="15" customFormat="1" x14ac:dyDescent="0.25">
      <c r="A423" s="17">
        <v>9</v>
      </c>
      <c r="B423" s="17" t="s">
        <v>401</v>
      </c>
      <c r="C423" s="17" t="s">
        <v>1590</v>
      </c>
      <c r="D423" s="17" t="s">
        <v>502</v>
      </c>
      <c r="E423" s="17" t="s">
        <v>503</v>
      </c>
      <c r="F423" s="17" t="s">
        <v>75</v>
      </c>
      <c r="G423" s="17" t="s">
        <v>76</v>
      </c>
      <c r="H423" s="17">
        <v>2179</v>
      </c>
      <c r="I423" s="17">
        <v>1976</v>
      </c>
      <c r="J423" s="17">
        <v>203</v>
      </c>
      <c r="K423" s="17" t="s">
        <v>37</v>
      </c>
      <c r="L423" s="18">
        <v>67136.25</v>
      </c>
      <c r="M423" s="18">
        <v>4885.93</v>
      </c>
      <c r="N423" s="18">
        <v>14645.82</v>
      </c>
      <c r="O423" s="18">
        <v>86668</v>
      </c>
      <c r="P423" s="18">
        <v>1756.2</v>
      </c>
      <c r="Q423" s="18">
        <v>735.3</v>
      </c>
      <c r="R423" s="18">
        <v>121.5</v>
      </c>
      <c r="S423" s="18">
        <v>2613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68892.45</v>
      </c>
      <c r="Z423" s="18">
        <v>15381.12</v>
      </c>
      <c r="AA423" s="18">
        <v>5007.43</v>
      </c>
      <c r="AB423" s="18">
        <v>89281</v>
      </c>
    </row>
    <row r="424" spans="1:28" s="15" customFormat="1" x14ac:dyDescent="0.25">
      <c r="A424" s="17">
        <v>10</v>
      </c>
      <c r="B424" s="17" t="s">
        <v>404</v>
      </c>
      <c r="C424" s="17" t="s">
        <v>1590</v>
      </c>
      <c r="D424" s="17" t="s">
        <v>504</v>
      </c>
      <c r="E424" s="17" t="s">
        <v>505</v>
      </c>
      <c r="F424" s="17" t="s">
        <v>75</v>
      </c>
      <c r="G424" s="17" t="s">
        <v>76</v>
      </c>
      <c r="H424" s="17">
        <v>19359</v>
      </c>
      <c r="I424" s="17">
        <v>18761</v>
      </c>
      <c r="J424" s="17">
        <v>598</v>
      </c>
      <c r="K424" s="17" t="s">
        <v>37</v>
      </c>
      <c r="L424" s="18">
        <v>41978.52</v>
      </c>
      <c r="M424" s="18">
        <v>3331.69</v>
      </c>
      <c r="N424" s="18">
        <v>9036.7900000000009</v>
      </c>
      <c r="O424" s="18">
        <v>54347</v>
      </c>
      <c r="P424" s="18">
        <v>4289</v>
      </c>
      <c r="Q424" s="18">
        <v>910.1</v>
      </c>
      <c r="R424" s="18">
        <v>357.9</v>
      </c>
      <c r="S424" s="18">
        <v>5557</v>
      </c>
      <c r="T424" s="18">
        <v>0</v>
      </c>
      <c r="U424" s="18">
        <v>0</v>
      </c>
      <c r="V424" s="18">
        <v>0</v>
      </c>
      <c r="W424" s="18">
        <v>0</v>
      </c>
      <c r="X424" s="18"/>
      <c r="Y424" s="18">
        <v>46267.519999999997</v>
      </c>
      <c r="Z424" s="18">
        <v>9946.89</v>
      </c>
      <c r="AA424" s="18">
        <v>3689.59</v>
      </c>
      <c r="AB424" s="18">
        <v>59904</v>
      </c>
    </row>
    <row r="425" spans="1:28" s="15" customFormat="1" x14ac:dyDescent="0.25">
      <c r="A425" s="17">
        <v>11</v>
      </c>
      <c r="B425" s="17" t="s">
        <v>428</v>
      </c>
      <c r="C425" s="17" t="s">
        <v>1590</v>
      </c>
      <c r="D425" s="17" t="s">
        <v>506</v>
      </c>
      <c r="E425" s="17" t="s">
        <v>507</v>
      </c>
      <c r="F425" s="17" t="s">
        <v>75</v>
      </c>
      <c r="G425" s="17" t="s">
        <v>76</v>
      </c>
      <c r="H425" s="17">
        <v>26382</v>
      </c>
      <c r="I425" s="17">
        <v>26144</v>
      </c>
      <c r="J425" s="17">
        <v>238</v>
      </c>
      <c r="K425" s="17" t="s">
        <v>37</v>
      </c>
      <c r="L425" s="18">
        <v>41831.410000000003</v>
      </c>
      <c r="M425" s="18">
        <v>3013.98</v>
      </c>
      <c r="N425" s="18">
        <v>6262.61</v>
      </c>
      <c r="O425" s="18">
        <v>51108</v>
      </c>
      <c r="P425" s="18">
        <v>1864.25</v>
      </c>
      <c r="Q425" s="18">
        <v>454.31</v>
      </c>
      <c r="R425" s="18">
        <v>142.44</v>
      </c>
      <c r="S425" s="18">
        <v>2461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43695.66</v>
      </c>
      <c r="Z425" s="18">
        <v>6716.92</v>
      </c>
      <c r="AA425" s="18">
        <v>3156.42</v>
      </c>
      <c r="AB425" s="18">
        <v>53569</v>
      </c>
    </row>
    <row r="426" spans="1:28" s="15" customFormat="1" x14ac:dyDescent="0.25">
      <c r="A426" s="17">
        <v>12</v>
      </c>
      <c r="B426" s="17" t="s">
        <v>420</v>
      </c>
      <c r="C426" s="17" t="s">
        <v>1590</v>
      </c>
      <c r="D426" s="17" t="s">
        <v>508</v>
      </c>
      <c r="E426" s="17" t="s">
        <v>509</v>
      </c>
      <c r="F426" s="17" t="s">
        <v>75</v>
      </c>
      <c r="G426" s="17" t="s">
        <v>76</v>
      </c>
      <c r="H426" s="17">
        <v>9518</v>
      </c>
      <c r="I426" s="17">
        <v>9518</v>
      </c>
      <c r="J426" s="17">
        <v>0</v>
      </c>
      <c r="K426" s="17" t="s">
        <v>59</v>
      </c>
      <c r="L426" s="18">
        <v>57553.11</v>
      </c>
      <c r="M426" s="18">
        <v>4529.21</v>
      </c>
      <c r="N426" s="18">
        <v>11720.68</v>
      </c>
      <c r="O426" s="18">
        <v>73803</v>
      </c>
      <c r="P426" s="18">
        <v>249.64</v>
      </c>
      <c r="Q426" s="18">
        <v>640.36</v>
      </c>
      <c r="R426" s="18">
        <v>0</v>
      </c>
      <c r="S426" s="18">
        <v>890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57802.75</v>
      </c>
      <c r="Z426" s="18">
        <v>12361.04</v>
      </c>
      <c r="AA426" s="18">
        <v>4529.21</v>
      </c>
      <c r="AB426" s="18">
        <v>74693</v>
      </c>
    </row>
    <row r="427" spans="1:28" s="15" customFormat="1" x14ac:dyDescent="0.25">
      <c r="A427" s="17">
        <v>13</v>
      </c>
      <c r="B427" s="17" t="s">
        <v>428</v>
      </c>
      <c r="C427" s="17" t="s">
        <v>1590</v>
      </c>
      <c r="D427" s="17" t="s">
        <v>510</v>
      </c>
      <c r="E427" s="17" t="s">
        <v>511</v>
      </c>
      <c r="F427" s="17" t="s">
        <v>75</v>
      </c>
      <c r="G427" s="17" t="s">
        <v>76</v>
      </c>
      <c r="H427" s="17">
        <v>23148</v>
      </c>
      <c r="I427" s="17">
        <v>23025</v>
      </c>
      <c r="J427" s="17">
        <v>123</v>
      </c>
      <c r="K427" s="17" t="s">
        <v>37</v>
      </c>
      <c r="L427" s="18">
        <v>68411.09</v>
      </c>
      <c r="M427" s="18">
        <v>5366.86</v>
      </c>
      <c r="N427" s="18">
        <v>18032.05</v>
      </c>
      <c r="O427" s="18">
        <v>91810</v>
      </c>
      <c r="P427" s="18">
        <v>1099.58</v>
      </c>
      <c r="Q427" s="18">
        <v>756.8</v>
      </c>
      <c r="R427" s="18">
        <v>73.62</v>
      </c>
      <c r="S427" s="18">
        <v>1930</v>
      </c>
      <c r="T427" s="18">
        <v>0</v>
      </c>
      <c r="U427" s="18">
        <v>0</v>
      </c>
      <c r="V427" s="18">
        <v>0</v>
      </c>
      <c r="W427" s="18">
        <v>0</v>
      </c>
      <c r="X427" s="18"/>
      <c r="Y427" s="18">
        <v>69510.67</v>
      </c>
      <c r="Z427" s="18">
        <v>18788.849999999999</v>
      </c>
      <c r="AA427" s="18">
        <v>5440.48</v>
      </c>
      <c r="AB427" s="18">
        <v>93740</v>
      </c>
    </row>
    <row r="428" spans="1:28" s="15" customFormat="1" x14ac:dyDescent="0.25">
      <c r="A428" s="17">
        <v>14</v>
      </c>
      <c r="B428" s="17" t="s">
        <v>435</v>
      </c>
      <c r="C428" s="17" t="s">
        <v>1590</v>
      </c>
      <c r="D428" s="17" t="s">
        <v>512</v>
      </c>
      <c r="E428" s="17" t="s">
        <v>513</v>
      </c>
      <c r="F428" s="17" t="s">
        <v>75</v>
      </c>
      <c r="G428" s="17" t="s">
        <v>76</v>
      </c>
      <c r="H428" s="17">
        <v>15013</v>
      </c>
      <c r="I428" s="17">
        <v>14579</v>
      </c>
      <c r="J428" s="17">
        <v>434</v>
      </c>
      <c r="K428" s="17" t="s">
        <v>37</v>
      </c>
      <c r="L428" s="18">
        <v>122427.26</v>
      </c>
      <c r="M428" s="18">
        <v>951.24</v>
      </c>
      <c r="N428" s="18">
        <v>17709.5</v>
      </c>
      <c r="O428" s="18">
        <v>141088</v>
      </c>
      <c r="P428" s="18">
        <v>3074.03</v>
      </c>
      <c r="Q428" s="18">
        <v>1263.22</v>
      </c>
      <c r="R428" s="18">
        <v>259.75</v>
      </c>
      <c r="S428" s="18">
        <v>4597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125501.29</v>
      </c>
      <c r="Z428" s="18">
        <v>18972.72</v>
      </c>
      <c r="AA428" s="18">
        <v>1210.99</v>
      </c>
      <c r="AB428" s="18">
        <v>145685</v>
      </c>
    </row>
    <row r="429" spans="1:28" s="15" customFormat="1" x14ac:dyDescent="0.25">
      <c r="A429" s="17">
        <v>15</v>
      </c>
      <c r="B429" s="17" t="s">
        <v>416</v>
      </c>
      <c r="C429" s="17" t="s">
        <v>1590</v>
      </c>
      <c r="D429" s="17" t="s">
        <v>514</v>
      </c>
      <c r="E429" s="17" t="s">
        <v>515</v>
      </c>
      <c r="F429" s="17" t="s">
        <v>75</v>
      </c>
      <c r="G429" s="17" t="s">
        <v>516</v>
      </c>
      <c r="H429" s="17">
        <v>16949</v>
      </c>
      <c r="I429" s="17">
        <v>16850</v>
      </c>
      <c r="J429" s="17">
        <v>99</v>
      </c>
      <c r="K429" s="17" t="s">
        <v>37</v>
      </c>
      <c r="L429" s="18">
        <v>30685.85</v>
      </c>
      <c r="M429" s="18">
        <v>2030.08</v>
      </c>
      <c r="N429" s="18">
        <v>6823.07</v>
      </c>
      <c r="O429" s="18">
        <v>39539</v>
      </c>
      <c r="P429" s="18">
        <v>908.14</v>
      </c>
      <c r="Q429" s="18">
        <v>335.61</v>
      </c>
      <c r="R429" s="18">
        <v>59.25</v>
      </c>
      <c r="S429" s="18">
        <v>1303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31593.99</v>
      </c>
      <c r="Z429" s="18">
        <v>7158.68</v>
      </c>
      <c r="AA429" s="18">
        <v>2089.33</v>
      </c>
      <c r="AB429" s="18">
        <v>40842</v>
      </c>
    </row>
    <row r="430" spans="1:28" s="15" customFormat="1" x14ac:dyDescent="0.25">
      <c r="A430" s="17">
        <v>16</v>
      </c>
      <c r="B430" s="17" t="s">
        <v>425</v>
      </c>
      <c r="C430" s="17" t="s">
        <v>1590</v>
      </c>
      <c r="D430" s="17" t="s">
        <v>517</v>
      </c>
      <c r="E430" s="17" t="s">
        <v>518</v>
      </c>
      <c r="F430" s="17" t="s">
        <v>75</v>
      </c>
      <c r="G430" s="17" t="s">
        <v>76</v>
      </c>
      <c r="H430" s="17">
        <v>7246</v>
      </c>
      <c r="I430" s="17">
        <v>7221</v>
      </c>
      <c r="J430" s="17">
        <v>25</v>
      </c>
      <c r="K430" s="17" t="s">
        <v>37</v>
      </c>
      <c r="L430" s="18">
        <v>17835.060000000001</v>
      </c>
      <c r="M430" s="18">
        <v>1031.1300000000001</v>
      </c>
      <c r="N430" s="18">
        <v>3642.81</v>
      </c>
      <c r="O430" s="18">
        <v>22509</v>
      </c>
      <c r="P430" s="18">
        <v>384.63</v>
      </c>
      <c r="Q430" s="18">
        <v>192.41</v>
      </c>
      <c r="R430" s="18">
        <v>14.96</v>
      </c>
      <c r="S430" s="18">
        <v>592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18219.689999999999</v>
      </c>
      <c r="Z430" s="18">
        <v>3835.22</v>
      </c>
      <c r="AA430" s="18">
        <v>1046.0899999999999</v>
      </c>
      <c r="AB430" s="18">
        <v>23101</v>
      </c>
    </row>
    <row r="431" spans="1:28" s="15" customFormat="1" x14ac:dyDescent="0.25">
      <c r="A431" s="17">
        <v>17</v>
      </c>
      <c r="B431" s="17" t="s">
        <v>404</v>
      </c>
      <c r="C431" s="17" t="s">
        <v>1590</v>
      </c>
      <c r="D431" s="17" t="s">
        <v>519</v>
      </c>
      <c r="E431" s="17" t="s">
        <v>520</v>
      </c>
      <c r="F431" s="17" t="s">
        <v>75</v>
      </c>
      <c r="G431" s="17" t="s">
        <v>76</v>
      </c>
      <c r="H431" s="17">
        <v>19000</v>
      </c>
      <c r="I431" s="17">
        <v>18636</v>
      </c>
      <c r="J431" s="17">
        <v>364</v>
      </c>
      <c r="K431" s="17" t="s">
        <v>37</v>
      </c>
      <c r="L431" s="18">
        <v>120363.98</v>
      </c>
      <c r="M431" s="18">
        <v>621.75</v>
      </c>
      <c r="N431" s="18">
        <v>14852.27</v>
      </c>
      <c r="O431" s="18">
        <v>135838</v>
      </c>
      <c r="P431" s="18">
        <v>2827</v>
      </c>
      <c r="Q431" s="18">
        <v>1236.1500000000001</v>
      </c>
      <c r="R431" s="18">
        <v>217.85</v>
      </c>
      <c r="S431" s="18">
        <v>4281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123190.98</v>
      </c>
      <c r="Z431" s="18">
        <v>16088.42</v>
      </c>
      <c r="AA431" s="18">
        <v>839.6</v>
      </c>
      <c r="AB431" s="18">
        <v>140119</v>
      </c>
    </row>
    <row r="432" spans="1:28" s="15" customFormat="1" x14ac:dyDescent="0.25">
      <c r="A432" s="17">
        <v>18</v>
      </c>
      <c r="B432" s="17" t="s">
        <v>428</v>
      </c>
      <c r="C432" s="17" t="s">
        <v>1590</v>
      </c>
      <c r="D432" s="17" t="s">
        <v>521</v>
      </c>
      <c r="E432" s="17" t="s">
        <v>522</v>
      </c>
      <c r="F432" s="17" t="s">
        <v>75</v>
      </c>
      <c r="G432" s="17" t="s">
        <v>76</v>
      </c>
      <c r="H432" s="17">
        <v>19058</v>
      </c>
      <c r="I432" s="17">
        <v>18900</v>
      </c>
      <c r="J432" s="17">
        <v>158</v>
      </c>
      <c r="K432" s="17" t="s">
        <v>37</v>
      </c>
      <c r="L432" s="18">
        <v>45813.41</v>
      </c>
      <c r="M432" s="18">
        <v>2903.38</v>
      </c>
      <c r="N432" s="18">
        <v>12132.21</v>
      </c>
      <c r="O432" s="18">
        <v>60849</v>
      </c>
      <c r="P432" s="18">
        <v>1456.62</v>
      </c>
      <c r="Q432" s="18">
        <v>499.82</v>
      </c>
      <c r="R432" s="18">
        <v>94.56</v>
      </c>
      <c r="S432" s="18">
        <v>2051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47270.03</v>
      </c>
      <c r="Z432" s="18">
        <v>12632.03</v>
      </c>
      <c r="AA432" s="18">
        <v>2997.94</v>
      </c>
      <c r="AB432" s="18">
        <v>62900</v>
      </c>
    </row>
    <row r="433" spans="1:28" s="15" customFormat="1" x14ac:dyDescent="0.25">
      <c r="A433" s="17">
        <v>19</v>
      </c>
      <c r="B433" s="17" t="s">
        <v>428</v>
      </c>
      <c r="C433" s="17" t="s">
        <v>1590</v>
      </c>
      <c r="D433" s="17" t="s">
        <v>523</v>
      </c>
      <c r="E433" s="17" t="s">
        <v>524</v>
      </c>
      <c r="F433" s="17" t="s">
        <v>75</v>
      </c>
      <c r="G433" s="17" t="s">
        <v>525</v>
      </c>
      <c r="H433" s="17">
        <v>0</v>
      </c>
      <c r="I433" s="17">
        <v>0</v>
      </c>
      <c r="J433" s="17">
        <v>0</v>
      </c>
      <c r="K433" s="17" t="s">
        <v>59</v>
      </c>
      <c r="L433" s="18">
        <v>98551.42</v>
      </c>
      <c r="M433" s="18">
        <v>0</v>
      </c>
      <c r="N433" s="18">
        <v>20663.580000000002</v>
      </c>
      <c r="O433" s="18">
        <v>119215</v>
      </c>
      <c r="P433" s="18">
        <v>156.36000000000001</v>
      </c>
      <c r="Q433" s="18">
        <v>1017.64</v>
      </c>
      <c r="R433" s="18">
        <v>0</v>
      </c>
      <c r="S433" s="18">
        <v>1174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98707.78</v>
      </c>
      <c r="Z433" s="18">
        <v>21681.22</v>
      </c>
      <c r="AA433" s="18">
        <v>0</v>
      </c>
      <c r="AB433" s="18">
        <v>120389</v>
      </c>
    </row>
    <row r="434" spans="1:28" s="15" customFormat="1" x14ac:dyDescent="0.25">
      <c r="A434" s="17">
        <v>20</v>
      </c>
      <c r="B434" s="17" t="s">
        <v>413</v>
      </c>
      <c r="C434" s="17" t="s">
        <v>1590</v>
      </c>
      <c r="D434" s="17" t="s">
        <v>526</v>
      </c>
      <c r="E434" s="17" t="s">
        <v>527</v>
      </c>
      <c r="F434" s="17" t="s">
        <v>75</v>
      </c>
      <c r="G434" s="17" t="s">
        <v>528</v>
      </c>
      <c r="H434" s="17">
        <v>0</v>
      </c>
      <c r="I434" s="17">
        <v>0</v>
      </c>
      <c r="J434" s="17">
        <v>0</v>
      </c>
      <c r="K434" s="17" t="s">
        <v>59</v>
      </c>
      <c r="L434" s="18">
        <v>167292.82</v>
      </c>
      <c r="M434" s="18">
        <v>0</v>
      </c>
      <c r="N434" s="18">
        <v>8523.18</v>
      </c>
      <c r="O434" s="18">
        <v>175816</v>
      </c>
      <c r="P434" s="18">
        <v>218.33</v>
      </c>
      <c r="Q434" s="18">
        <v>1727.67</v>
      </c>
      <c r="R434" s="18">
        <v>0</v>
      </c>
      <c r="S434" s="18">
        <v>1946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167511.15</v>
      </c>
      <c r="Z434" s="18">
        <v>10250.85</v>
      </c>
      <c r="AA434" s="18">
        <v>0</v>
      </c>
      <c r="AB434" s="18">
        <v>177762</v>
      </c>
    </row>
    <row r="435" spans="1:28" s="15" customFormat="1" x14ac:dyDescent="0.25">
      <c r="A435" s="17">
        <v>21</v>
      </c>
      <c r="B435" s="17" t="s">
        <v>401</v>
      </c>
      <c r="C435" s="17" t="s">
        <v>1590</v>
      </c>
      <c r="D435" s="17" t="s">
        <v>529</v>
      </c>
      <c r="E435" s="17" t="s">
        <v>530</v>
      </c>
      <c r="F435" s="17" t="s">
        <v>75</v>
      </c>
      <c r="G435" s="17" t="s">
        <v>531</v>
      </c>
      <c r="H435" s="17">
        <v>0</v>
      </c>
      <c r="I435" s="17">
        <v>0</v>
      </c>
      <c r="J435" s="17">
        <v>0</v>
      </c>
      <c r="K435" s="17" t="s">
        <v>59</v>
      </c>
      <c r="L435" s="18">
        <v>94280.45</v>
      </c>
      <c r="M435" s="18">
        <v>0</v>
      </c>
      <c r="N435" s="18">
        <v>20951.55</v>
      </c>
      <c r="O435" s="18">
        <v>115232</v>
      </c>
      <c r="P435" s="18">
        <v>125.35</v>
      </c>
      <c r="Q435" s="18">
        <v>973.65</v>
      </c>
      <c r="R435" s="18">
        <v>0</v>
      </c>
      <c r="S435" s="18">
        <v>1099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94405.8</v>
      </c>
      <c r="Z435" s="18">
        <v>21925.200000000001</v>
      </c>
      <c r="AA435" s="18">
        <v>0</v>
      </c>
      <c r="AB435" s="18">
        <v>116331</v>
      </c>
    </row>
    <row r="436" spans="1:28" s="15" customFormat="1" x14ac:dyDescent="0.25">
      <c r="A436" s="17">
        <v>22</v>
      </c>
      <c r="B436" s="17" t="s">
        <v>416</v>
      </c>
      <c r="C436" s="17" t="s">
        <v>1590</v>
      </c>
      <c r="D436" s="17" t="s">
        <v>532</v>
      </c>
      <c r="E436" s="17" t="s">
        <v>533</v>
      </c>
      <c r="F436" s="17" t="s">
        <v>75</v>
      </c>
      <c r="G436" s="17" t="s">
        <v>534</v>
      </c>
      <c r="H436" s="17">
        <v>0</v>
      </c>
      <c r="I436" s="17">
        <v>0</v>
      </c>
      <c r="J436" s="17">
        <v>0</v>
      </c>
      <c r="K436" s="17" t="s">
        <v>59</v>
      </c>
      <c r="L436" s="18">
        <v>93072.58</v>
      </c>
      <c r="M436" s="18">
        <v>0</v>
      </c>
      <c r="N436" s="18">
        <v>20584.419999999998</v>
      </c>
      <c r="O436" s="18">
        <v>113657</v>
      </c>
      <c r="P436" s="18">
        <v>124.83</v>
      </c>
      <c r="Q436" s="18">
        <v>961.17</v>
      </c>
      <c r="R436" s="18">
        <v>0</v>
      </c>
      <c r="S436" s="18">
        <v>1086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93197.41</v>
      </c>
      <c r="Z436" s="18">
        <v>21545.59</v>
      </c>
      <c r="AA436" s="18">
        <v>0</v>
      </c>
      <c r="AB436" s="18">
        <v>114743</v>
      </c>
    </row>
    <row r="437" spans="1:28" s="15" customFormat="1" x14ac:dyDescent="0.25">
      <c r="A437" s="17">
        <v>23</v>
      </c>
      <c r="B437" s="17" t="s">
        <v>425</v>
      </c>
      <c r="C437" s="17" t="s">
        <v>1590</v>
      </c>
      <c r="D437" s="17" t="s">
        <v>535</v>
      </c>
      <c r="E437" s="17" t="s">
        <v>536</v>
      </c>
      <c r="F437" s="17" t="s">
        <v>75</v>
      </c>
      <c r="G437" s="17" t="s">
        <v>537</v>
      </c>
      <c r="H437" s="17">
        <v>0</v>
      </c>
      <c r="I437" s="17">
        <v>0</v>
      </c>
      <c r="J437" s="17">
        <v>0</v>
      </c>
      <c r="K437" s="17" t="s">
        <v>59</v>
      </c>
      <c r="L437" s="18">
        <v>87238.87</v>
      </c>
      <c r="M437" s="18">
        <v>0</v>
      </c>
      <c r="N437" s="18">
        <v>19086.13</v>
      </c>
      <c r="O437" s="18">
        <v>106325</v>
      </c>
      <c r="P437" s="18">
        <v>125.12</v>
      </c>
      <c r="Q437" s="18">
        <v>900.88</v>
      </c>
      <c r="R437" s="18">
        <v>0</v>
      </c>
      <c r="S437" s="18">
        <v>1026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87363.99</v>
      </c>
      <c r="Z437" s="18">
        <v>19987.009999999998</v>
      </c>
      <c r="AA437" s="18">
        <v>0</v>
      </c>
      <c r="AB437" s="18">
        <v>107351</v>
      </c>
    </row>
    <row r="438" spans="1:28" s="15" customFormat="1" x14ac:dyDescent="0.25">
      <c r="A438" s="17">
        <v>24</v>
      </c>
      <c r="B438" s="17" t="s">
        <v>407</v>
      </c>
      <c r="C438" s="17" t="s">
        <v>1590</v>
      </c>
      <c r="D438" s="17" t="s">
        <v>538</v>
      </c>
      <c r="E438" s="17" t="s">
        <v>539</v>
      </c>
      <c r="F438" s="17" t="s">
        <v>75</v>
      </c>
      <c r="G438" s="17" t="s">
        <v>540</v>
      </c>
      <c r="H438" s="17">
        <v>0</v>
      </c>
      <c r="I438" s="17">
        <v>0</v>
      </c>
      <c r="J438" s="17">
        <v>0</v>
      </c>
      <c r="K438" s="17" t="s">
        <v>59</v>
      </c>
      <c r="L438" s="18">
        <v>95521.83</v>
      </c>
      <c r="M438" s="18">
        <v>0</v>
      </c>
      <c r="N438" s="18">
        <v>22608.17</v>
      </c>
      <c r="O438" s="18">
        <v>118130</v>
      </c>
      <c r="P438" s="18">
        <v>124.52</v>
      </c>
      <c r="Q438" s="18">
        <v>986.48</v>
      </c>
      <c r="R438" s="18">
        <v>0</v>
      </c>
      <c r="S438" s="18">
        <v>1111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95646.35</v>
      </c>
      <c r="Z438" s="18">
        <v>23594.65</v>
      </c>
      <c r="AA438" s="18">
        <v>0</v>
      </c>
      <c r="AB438" s="18">
        <v>119241</v>
      </c>
    </row>
    <row r="439" spans="1:28" s="15" customFormat="1" x14ac:dyDescent="0.25">
      <c r="A439" s="17">
        <v>25</v>
      </c>
      <c r="B439" s="17" t="s">
        <v>435</v>
      </c>
      <c r="C439" s="17" t="s">
        <v>1590</v>
      </c>
      <c r="D439" s="17" t="s">
        <v>541</v>
      </c>
      <c r="E439" s="17" t="s">
        <v>542</v>
      </c>
      <c r="F439" s="17" t="s">
        <v>75</v>
      </c>
      <c r="G439" s="17" t="s">
        <v>543</v>
      </c>
      <c r="H439" s="17">
        <v>0</v>
      </c>
      <c r="I439" s="17">
        <v>0</v>
      </c>
      <c r="J439" s="17">
        <v>0</v>
      </c>
      <c r="K439" s="17" t="s">
        <v>59</v>
      </c>
      <c r="L439" s="18">
        <v>90772.24</v>
      </c>
      <c r="M439" s="18">
        <v>0</v>
      </c>
      <c r="N439" s="18">
        <v>21362.76</v>
      </c>
      <c r="O439" s="18">
        <v>112135</v>
      </c>
      <c r="P439" s="18">
        <v>124.6</v>
      </c>
      <c r="Q439" s="18">
        <v>937.4</v>
      </c>
      <c r="R439" s="18">
        <v>0</v>
      </c>
      <c r="S439" s="18">
        <v>1062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90896.84</v>
      </c>
      <c r="Z439" s="18">
        <v>22300.16</v>
      </c>
      <c r="AA439" s="18">
        <v>0</v>
      </c>
      <c r="AB439" s="18">
        <v>113197</v>
      </c>
    </row>
    <row r="440" spans="1:28" s="15" customFormat="1" x14ac:dyDescent="0.25">
      <c r="A440" s="17">
        <v>26</v>
      </c>
      <c r="B440" s="17" t="s">
        <v>420</v>
      </c>
      <c r="C440" s="17" t="s">
        <v>1590</v>
      </c>
      <c r="D440" s="17" t="s">
        <v>544</v>
      </c>
      <c r="E440" s="17" t="s">
        <v>545</v>
      </c>
      <c r="F440" s="17" t="s">
        <v>75</v>
      </c>
      <c r="G440" s="17" t="s">
        <v>546</v>
      </c>
      <c r="H440" s="17">
        <v>12</v>
      </c>
      <c r="I440" s="17">
        <v>12</v>
      </c>
      <c r="J440" s="17">
        <v>0</v>
      </c>
      <c r="K440" s="17" t="s">
        <v>59</v>
      </c>
      <c r="L440" s="18">
        <v>90763.6</v>
      </c>
      <c r="M440" s="18">
        <v>0</v>
      </c>
      <c r="N440" s="18">
        <v>20428.400000000001</v>
      </c>
      <c r="O440" s="18">
        <v>111192</v>
      </c>
      <c r="P440" s="18">
        <v>124.69</v>
      </c>
      <c r="Q440" s="18">
        <v>937.31</v>
      </c>
      <c r="R440" s="18">
        <v>0</v>
      </c>
      <c r="S440" s="18">
        <v>1062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90888.29</v>
      </c>
      <c r="Z440" s="18">
        <v>21365.71</v>
      </c>
      <c r="AA440" s="18">
        <v>0</v>
      </c>
      <c r="AB440" s="18">
        <v>112254</v>
      </c>
    </row>
    <row r="441" spans="1:28" s="15" customFormat="1" x14ac:dyDescent="0.25">
      <c r="A441" s="17">
        <v>27</v>
      </c>
      <c r="B441" s="17" t="s">
        <v>404</v>
      </c>
      <c r="C441" s="17" t="s">
        <v>1590</v>
      </c>
      <c r="D441" s="17" t="s">
        <v>1595</v>
      </c>
      <c r="E441" s="17" t="s">
        <v>1596</v>
      </c>
      <c r="F441" s="17" t="s">
        <v>75</v>
      </c>
      <c r="G441" s="17" t="s">
        <v>1597</v>
      </c>
      <c r="H441" s="17">
        <v>0</v>
      </c>
      <c r="I441" s="17">
        <v>0</v>
      </c>
      <c r="J441" s="17">
        <v>360</v>
      </c>
      <c r="K441" s="17" t="s">
        <v>107</v>
      </c>
      <c r="L441" s="18">
        <v>104961.01</v>
      </c>
      <c r="M441" s="18">
        <v>5859.73</v>
      </c>
      <c r="N441" s="18">
        <v>24623.26</v>
      </c>
      <c r="O441" s="18">
        <v>135444</v>
      </c>
      <c r="P441" s="18">
        <v>2519.15</v>
      </c>
      <c r="Q441" s="18">
        <v>1132.3900000000001</v>
      </c>
      <c r="R441" s="18">
        <v>215.46</v>
      </c>
      <c r="S441" s="18">
        <v>3867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107480.16</v>
      </c>
      <c r="Z441" s="18">
        <v>25755.65</v>
      </c>
      <c r="AA441" s="18">
        <v>6075.19</v>
      </c>
      <c r="AB441" s="18">
        <v>139311</v>
      </c>
    </row>
    <row r="442" spans="1:28" s="15" customFormat="1" x14ac:dyDescent="0.25">
      <c r="A442" s="17">
        <v>28</v>
      </c>
      <c r="B442" s="17" t="s">
        <v>407</v>
      </c>
      <c r="C442" s="17" t="s">
        <v>1590</v>
      </c>
      <c r="D442" s="17" t="s">
        <v>547</v>
      </c>
      <c r="E442" s="17" t="s">
        <v>548</v>
      </c>
      <c r="F442" s="17" t="s">
        <v>75</v>
      </c>
      <c r="G442" s="17" t="s">
        <v>549</v>
      </c>
      <c r="H442" s="17">
        <v>11895</v>
      </c>
      <c r="I442" s="17">
        <v>11653</v>
      </c>
      <c r="J442" s="17">
        <v>242</v>
      </c>
      <c r="K442" s="17" t="s">
        <v>37</v>
      </c>
      <c r="L442" s="18">
        <v>83023.48</v>
      </c>
      <c r="M442" s="18">
        <v>5485.18</v>
      </c>
      <c r="N442" s="18">
        <v>19571.34</v>
      </c>
      <c r="O442" s="18">
        <v>108080</v>
      </c>
      <c r="P442" s="18">
        <v>1859.56</v>
      </c>
      <c r="Q442" s="18">
        <v>904.6</v>
      </c>
      <c r="R442" s="18">
        <v>144.84</v>
      </c>
      <c r="S442" s="18">
        <v>2909</v>
      </c>
      <c r="T442" s="18">
        <v>180</v>
      </c>
      <c r="U442" s="18">
        <v>0</v>
      </c>
      <c r="V442" s="18">
        <v>0</v>
      </c>
      <c r="W442" s="18">
        <v>0</v>
      </c>
      <c r="X442" s="18"/>
      <c r="Y442" s="18">
        <v>84883.04</v>
      </c>
      <c r="Z442" s="18">
        <v>20475.939999999999</v>
      </c>
      <c r="AA442" s="18">
        <v>5630.02</v>
      </c>
      <c r="AB442" s="18">
        <v>110989</v>
      </c>
    </row>
    <row r="443" spans="1:28" s="15" customFormat="1" x14ac:dyDescent="0.25">
      <c r="A443" s="17">
        <v>29</v>
      </c>
      <c r="B443" s="17" t="s">
        <v>407</v>
      </c>
      <c r="C443" s="17" t="s">
        <v>1590</v>
      </c>
      <c r="D443" s="17" t="s">
        <v>550</v>
      </c>
      <c r="E443" s="17" t="s">
        <v>551</v>
      </c>
      <c r="F443" s="17" t="s">
        <v>75</v>
      </c>
      <c r="G443" s="17" t="s">
        <v>549</v>
      </c>
      <c r="H443" s="17">
        <v>89759</v>
      </c>
      <c r="I443" s="17">
        <v>89539</v>
      </c>
      <c r="J443" s="17">
        <v>220</v>
      </c>
      <c r="K443" s="17" t="s">
        <v>37</v>
      </c>
      <c r="L443" s="18">
        <v>501473.27</v>
      </c>
      <c r="M443" s="18">
        <v>594.33000000000004</v>
      </c>
      <c r="N443" s="18">
        <v>25669.4</v>
      </c>
      <c r="O443" s="18">
        <v>527737</v>
      </c>
      <c r="P443" s="18">
        <v>1837.86</v>
      </c>
      <c r="Q443" s="18">
        <v>5175.47</v>
      </c>
      <c r="R443" s="18">
        <v>131.66999999999999</v>
      </c>
      <c r="S443" s="18">
        <v>7145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503311.13</v>
      </c>
      <c r="Z443" s="18">
        <v>30844.87</v>
      </c>
      <c r="AA443" s="18">
        <v>726</v>
      </c>
      <c r="AB443" s="18">
        <v>534882</v>
      </c>
    </row>
    <row r="444" spans="1:28" s="15" customFormat="1" x14ac:dyDescent="0.25">
      <c r="A444" s="17">
        <v>30</v>
      </c>
      <c r="B444" s="17" t="s">
        <v>413</v>
      </c>
      <c r="C444" s="17" t="s">
        <v>1590</v>
      </c>
      <c r="D444" s="17" t="s">
        <v>552</v>
      </c>
      <c r="E444" s="17" t="s">
        <v>553</v>
      </c>
      <c r="F444" s="17" t="s">
        <v>75</v>
      </c>
      <c r="G444" s="17" t="s">
        <v>528</v>
      </c>
      <c r="H444" s="17">
        <v>12451</v>
      </c>
      <c r="I444" s="17">
        <v>12362</v>
      </c>
      <c r="J444" s="17">
        <v>89</v>
      </c>
      <c r="K444" s="17" t="s">
        <v>37</v>
      </c>
      <c r="L444" s="18">
        <v>85707.73</v>
      </c>
      <c r="M444" s="18">
        <v>180.47</v>
      </c>
      <c r="N444" s="18">
        <v>24792.799999999999</v>
      </c>
      <c r="O444" s="18">
        <v>110681</v>
      </c>
      <c r="P444" s="18">
        <v>842.04</v>
      </c>
      <c r="Q444" s="18">
        <v>882.69</v>
      </c>
      <c r="R444" s="18">
        <v>53.27</v>
      </c>
      <c r="S444" s="18">
        <v>1778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86549.77</v>
      </c>
      <c r="Z444" s="18">
        <v>25675.49</v>
      </c>
      <c r="AA444" s="18">
        <v>233.74</v>
      </c>
      <c r="AB444" s="18">
        <v>112459</v>
      </c>
    </row>
    <row r="445" spans="1:28" s="15" customFormat="1" x14ac:dyDescent="0.25">
      <c r="A445" s="17">
        <v>31</v>
      </c>
      <c r="B445" s="17" t="s">
        <v>435</v>
      </c>
      <c r="C445" s="17" t="s">
        <v>1590</v>
      </c>
      <c r="D445" s="17" t="s">
        <v>554</v>
      </c>
      <c r="E445" s="17" t="s">
        <v>555</v>
      </c>
      <c r="F445" s="17" t="s">
        <v>75</v>
      </c>
      <c r="G445" s="17" t="s">
        <v>543</v>
      </c>
      <c r="H445" s="17">
        <v>6053</v>
      </c>
      <c r="I445" s="17">
        <v>6005</v>
      </c>
      <c r="J445" s="17">
        <v>48</v>
      </c>
      <c r="K445" s="17" t="s">
        <v>37</v>
      </c>
      <c r="L445" s="18">
        <v>46384.42</v>
      </c>
      <c r="M445" s="18">
        <v>2983.98</v>
      </c>
      <c r="N445" s="18">
        <v>15073.6</v>
      </c>
      <c r="O445" s="18">
        <v>64442</v>
      </c>
      <c r="P445" s="18">
        <v>569.15</v>
      </c>
      <c r="Q445" s="18">
        <v>507.12</v>
      </c>
      <c r="R445" s="18">
        <v>28.73</v>
      </c>
      <c r="S445" s="18">
        <v>1105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46953.57</v>
      </c>
      <c r="Z445" s="18">
        <v>15580.72</v>
      </c>
      <c r="AA445" s="18">
        <v>3012.71</v>
      </c>
      <c r="AB445" s="18">
        <v>65547</v>
      </c>
    </row>
    <row r="446" spans="1:28" s="12" customFormat="1" x14ac:dyDescent="0.25">
      <c r="A446" s="10"/>
      <c r="B446" s="10"/>
      <c r="C446" s="10" t="s">
        <v>71</v>
      </c>
      <c r="D446" s="10"/>
      <c r="E446" s="10"/>
      <c r="F446" s="10"/>
      <c r="G446" s="10"/>
      <c r="H446" s="10"/>
      <c r="I446" s="10"/>
      <c r="J446" s="11">
        <f>SUM(J415:J445)</f>
        <v>6017</v>
      </c>
      <c r="K446" s="11"/>
      <c r="L446" s="11">
        <f t="shared" ref="L446:AB446" si="75">SUM(L415:L445)</f>
        <v>3013238.8200000003</v>
      </c>
      <c r="M446" s="11">
        <f t="shared" si="75"/>
        <v>71800.81</v>
      </c>
      <c r="N446" s="11">
        <f t="shared" si="75"/>
        <v>477532.37</v>
      </c>
      <c r="O446" s="11">
        <f t="shared" si="75"/>
        <v>3562572</v>
      </c>
      <c r="P446" s="11">
        <f t="shared" si="75"/>
        <v>47856.200000000004</v>
      </c>
      <c r="Q446" s="11">
        <f t="shared" si="75"/>
        <v>33644.630000000005</v>
      </c>
      <c r="R446" s="11">
        <f t="shared" si="75"/>
        <v>3601.17</v>
      </c>
      <c r="S446" s="11">
        <f t="shared" si="75"/>
        <v>85102</v>
      </c>
      <c r="T446" s="11">
        <f t="shared" si="75"/>
        <v>180</v>
      </c>
      <c r="U446" s="11">
        <f t="shared" si="75"/>
        <v>0</v>
      </c>
      <c r="V446" s="11">
        <f t="shared" si="75"/>
        <v>0</v>
      </c>
      <c r="W446" s="11">
        <f t="shared" si="75"/>
        <v>0</v>
      </c>
      <c r="X446" s="11">
        <f t="shared" si="75"/>
        <v>0</v>
      </c>
      <c r="Y446" s="11">
        <f t="shared" si="75"/>
        <v>3061095.02</v>
      </c>
      <c r="Z446" s="11">
        <f t="shared" si="75"/>
        <v>511177.00000000006</v>
      </c>
      <c r="AA446" s="11">
        <f t="shared" si="75"/>
        <v>75401.980000000025</v>
      </c>
      <c r="AB446" s="11">
        <f t="shared" si="75"/>
        <v>3647674</v>
      </c>
    </row>
    <row r="447" spans="1:28" s="12" customFormat="1" x14ac:dyDescent="0.25">
      <c r="A447" s="10"/>
      <c r="B447" s="10"/>
      <c r="C447" s="10" t="s">
        <v>119</v>
      </c>
      <c r="D447" s="10"/>
      <c r="E447" s="10"/>
      <c r="F447" s="10"/>
      <c r="G447" s="10"/>
      <c r="H447" s="10"/>
      <c r="I447" s="10"/>
      <c r="J447" s="11">
        <f>J446+J414</f>
        <v>46574</v>
      </c>
      <c r="K447" s="11"/>
      <c r="L447" s="11">
        <f t="shared" ref="L447:X447" si="76">L446+L414</f>
        <v>12002375.140000001</v>
      </c>
      <c r="M447" s="11">
        <f t="shared" si="76"/>
        <v>126778.35999999999</v>
      </c>
      <c r="N447" s="11">
        <f t="shared" si="76"/>
        <v>1021618.5</v>
      </c>
      <c r="O447" s="11">
        <f t="shared" si="76"/>
        <v>13150772</v>
      </c>
      <c r="P447" s="11">
        <f t="shared" si="76"/>
        <v>279022.37</v>
      </c>
      <c r="Q447" s="11">
        <f t="shared" si="76"/>
        <v>130598.81000000001</v>
      </c>
      <c r="R447" s="11">
        <f t="shared" si="76"/>
        <v>21851.82</v>
      </c>
      <c r="S447" s="11">
        <f t="shared" si="76"/>
        <v>431473</v>
      </c>
      <c r="T447" s="11">
        <f t="shared" si="76"/>
        <v>46230</v>
      </c>
      <c r="U447" s="11">
        <f t="shared" si="76"/>
        <v>0</v>
      </c>
      <c r="V447" s="11">
        <f t="shared" si="76"/>
        <v>0</v>
      </c>
      <c r="W447" s="11">
        <f t="shared" si="76"/>
        <v>0</v>
      </c>
      <c r="X447" s="11">
        <f t="shared" si="76"/>
        <v>0</v>
      </c>
      <c r="Y447" s="11">
        <f>Y446+Y414</f>
        <v>12281397.51</v>
      </c>
      <c r="Z447" s="11">
        <f t="shared" ref="Z447:AA447" si="77">Z446+Z414</f>
        <v>1152217.31</v>
      </c>
      <c r="AA447" s="11">
        <f t="shared" si="77"/>
        <v>148630.18</v>
      </c>
      <c r="AB447" s="11">
        <f>AB446+AB414</f>
        <v>13582245</v>
      </c>
    </row>
    <row r="448" spans="1:28" ht="18" customHeight="1" x14ac:dyDescent="0.25"/>
    <row r="449" spans="1:31" ht="18" customHeight="1" x14ac:dyDescent="0.25"/>
    <row r="452" spans="1:31" ht="15.75" x14ac:dyDescent="0.25">
      <c r="E452" s="13" t="s">
        <v>120</v>
      </c>
      <c r="G452" s="14"/>
      <c r="H452" s="14"/>
      <c r="I452" s="14"/>
      <c r="J452" s="14"/>
      <c r="K452" s="14"/>
      <c r="L452" s="13" t="s">
        <v>122</v>
      </c>
      <c r="M452" s="13"/>
      <c r="O452" s="14"/>
      <c r="Q452" s="14"/>
      <c r="R452" s="13" t="s">
        <v>121</v>
      </c>
      <c r="T452" s="14"/>
      <c r="U452" s="14"/>
      <c r="W452" s="14"/>
      <c r="X452" s="14"/>
      <c r="Y452" s="13" t="s">
        <v>123</v>
      </c>
      <c r="Z452" s="14"/>
      <c r="AA452" s="14"/>
      <c r="AB452" s="14"/>
    </row>
    <row r="453" spans="1:31" ht="15.75" x14ac:dyDescent="0.25">
      <c r="E453" s="13" t="s">
        <v>124</v>
      </c>
      <c r="G453" s="14"/>
      <c r="H453" s="14"/>
      <c r="I453" s="14"/>
      <c r="J453" s="14"/>
      <c r="K453" s="14"/>
      <c r="L453" s="13" t="s">
        <v>124</v>
      </c>
      <c r="M453" s="13"/>
      <c r="O453" s="14"/>
      <c r="Q453" s="14"/>
      <c r="R453" s="13" t="s">
        <v>124</v>
      </c>
      <c r="T453" s="14"/>
      <c r="U453" s="14"/>
      <c r="W453" s="14"/>
      <c r="X453" s="14"/>
      <c r="Y453" s="13" t="s">
        <v>124</v>
      </c>
      <c r="Z453" s="14"/>
      <c r="AA453" s="14"/>
      <c r="AB453" s="14"/>
    </row>
    <row r="454" spans="1:31" ht="32.25" customHeight="1" x14ac:dyDescent="0.55000000000000004">
      <c r="A454" s="75" t="s">
        <v>0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1"/>
      <c r="AD454" s="1"/>
      <c r="AE454" s="1"/>
    </row>
    <row r="455" spans="1:31" ht="21.75" customHeight="1" x14ac:dyDescent="0.4">
      <c r="A455" s="76" t="s">
        <v>1699</v>
      </c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2"/>
      <c r="AD455" s="2"/>
      <c r="AE455" s="2"/>
    </row>
    <row r="456" spans="1:31" s="5" customFormat="1" ht="20.25" customHeight="1" x14ac:dyDescent="0.35">
      <c r="A456" s="3" t="s">
        <v>1</v>
      </c>
      <c r="B456" s="4"/>
      <c r="C456" s="3"/>
      <c r="D456" s="3"/>
      <c r="F456" s="3" t="s">
        <v>476</v>
      </c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s="7" customFormat="1" ht="90" x14ac:dyDescent="0.25">
      <c r="A457" s="6" t="s">
        <v>3</v>
      </c>
      <c r="B457" s="6" t="s">
        <v>4</v>
      </c>
      <c r="C457" s="6" t="s">
        <v>5</v>
      </c>
      <c r="D457" s="6" t="s">
        <v>6</v>
      </c>
      <c r="E457" s="6" t="s">
        <v>7</v>
      </c>
      <c r="F457" s="6" t="s">
        <v>8</v>
      </c>
      <c r="G457" s="6" t="s">
        <v>9</v>
      </c>
      <c r="H457" s="6" t="s">
        <v>10</v>
      </c>
      <c r="I457" s="6" t="s">
        <v>11</v>
      </c>
      <c r="J457" s="6" t="s">
        <v>12</v>
      </c>
      <c r="K457" s="6" t="s">
        <v>13</v>
      </c>
      <c r="L457" s="6" t="s">
        <v>14</v>
      </c>
      <c r="M457" s="6" t="s">
        <v>15</v>
      </c>
      <c r="N457" s="6" t="s">
        <v>16</v>
      </c>
      <c r="O457" s="6" t="s">
        <v>17</v>
      </c>
      <c r="P457" s="6" t="s">
        <v>18</v>
      </c>
      <c r="Q457" s="6" t="s">
        <v>19</v>
      </c>
      <c r="R457" s="6" t="s">
        <v>20</v>
      </c>
      <c r="S457" s="6" t="s">
        <v>21</v>
      </c>
      <c r="T457" s="6" t="s">
        <v>22</v>
      </c>
      <c r="U457" s="6" t="s">
        <v>23</v>
      </c>
      <c r="V457" s="6" t="s">
        <v>24</v>
      </c>
      <c r="W457" s="6" t="s">
        <v>25</v>
      </c>
      <c r="X457" s="6" t="s">
        <v>26</v>
      </c>
      <c r="Y457" s="6" t="s">
        <v>27</v>
      </c>
      <c r="Z457" s="6" t="s">
        <v>28</v>
      </c>
      <c r="AA457" s="6" t="s">
        <v>29</v>
      </c>
      <c r="AB457" s="6" t="s">
        <v>30</v>
      </c>
    </row>
    <row r="458" spans="1:31" s="15" customFormat="1" x14ac:dyDescent="0.25">
      <c r="A458" s="17">
        <v>1</v>
      </c>
      <c r="B458" s="17" t="s">
        <v>401</v>
      </c>
      <c r="C458" s="17" t="s">
        <v>292</v>
      </c>
      <c r="D458" s="17" t="s">
        <v>402</v>
      </c>
      <c r="E458" s="17" t="s">
        <v>403</v>
      </c>
      <c r="F458" s="17" t="s">
        <v>35</v>
      </c>
      <c r="G458" s="17" t="s">
        <v>137</v>
      </c>
      <c r="H458" s="17">
        <v>102917</v>
      </c>
      <c r="I458" s="17">
        <v>99900</v>
      </c>
      <c r="J458" s="17">
        <v>3017</v>
      </c>
      <c r="K458" s="17" t="s">
        <v>37</v>
      </c>
      <c r="L458" s="18">
        <v>457876.6</v>
      </c>
      <c r="M458" s="18">
        <v>27816.27</v>
      </c>
      <c r="N458" s="18">
        <v>2923.13</v>
      </c>
      <c r="O458" s="18">
        <v>488616</v>
      </c>
      <c r="P458" s="18">
        <v>17143.7</v>
      </c>
      <c r="Q458" s="18">
        <v>2914.65</v>
      </c>
      <c r="R458" s="18">
        <v>1357.65</v>
      </c>
      <c r="S458" s="18">
        <v>21416</v>
      </c>
      <c r="T458" s="18">
        <v>0</v>
      </c>
      <c r="U458" s="18">
        <v>0</v>
      </c>
      <c r="V458" s="18">
        <v>0</v>
      </c>
      <c r="W458" s="18">
        <v>0</v>
      </c>
      <c r="X458" s="18"/>
      <c r="Y458" s="18">
        <v>475020.3</v>
      </c>
      <c r="Z458" s="18">
        <v>30730.92</v>
      </c>
      <c r="AA458" s="18">
        <v>4280.78</v>
      </c>
      <c r="AB458" s="18">
        <v>510032</v>
      </c>
    </row>
    <row r="459" spans="1:31" s="15" customFormat="1" x14ac:dyDescent="0.25">
      <c r="A459" s="17">
        <v>2</v>
      </c>
      <c r="B459" s="17" t="s">
        <v>404</v>
      </c>
      <c r="C459" s="17" t="s">
        <v>292</v>
      </c>
      <c r="D459" s="17" t="s">
        <v>405</v>
      </c>
      <c r="E459" s="17" t="s">
        <v>406</v>
      </c>
      <c r="F459" s="17" t="s">
        <v>35</v>
      </c>
      <c r="G459" s="17" t="s">
        <v>244</v>
      </c>
      <c r="H459" s="17">
        <v>77535</v>
      </c>
      <c r="I459" s="17">
        <v>75113</v>
      </c>
      <c r="J459" s="17">
        <v>2422</v>
      </c>
      <c r="K459" s="17" t="s">
        <v>37</v>
      </c>
      <c r="L459" s="18">
        <v>762574.84</v>
      </c>
      <c r="M459" s="18">
        <v>47258.49</v>
      </c>
      <c r="N459" s="18">
        <v>4643.67</v>
      </c>
      <c r="O459" s="18">
        <v>814477</v>
      </c>
      <c r="P459" s="18">
        <v>13147.85</v>
      </c>
      <c r="Q459" s="18">
        <v>4594.25</v>
      </c>
      <c r="R459" s="18">
        <v>1089.9000000000001</v>
      </c>
      <c r="S459" s="18">
        <v>18832</v>
      </c>
      <c r="T459" s="18">
        <v>1090</v>
      </c>
      <c r="U459" s="18">
        <v>0</v>
      </c>
      <c r="V459" s="18">
        <v>0</v>
      </c>
      <c r="W459" s="18">
        <v>0</v>
      </c>
      <c r="X459" s="18"/>
      <c r="Y459" s="18">
        <v>775722.69</v>
      </c>
      <c r="Z459" s="18">
        <v>51852.74</v>
      </c>
      <c r="AA459" s="18">
        <v>5733.57</v>
      </c>
      <c r="AB459" s="18">
        <v>833309</v>
      </c>
    </row>
    <row r="460" spans="1:31" s="15" customFormat="1" x14ac:dyDescent="0.25">
      <c r="A460" s="17">
        <v>3</v>
      </c>
      <c r="B460" s="17" t="s">
        <v>407</v>
      </c>
      <c r="C460" s="17" t="s">
        <v>292</v>
      </c>
      <c r="D460" s="17" t="s">
        <v>408</v>
      </c>
      <c r="E460" s="17" t="s">
        <v>409</v>
      </c>
      <c r="F460" s="17" t="s">
        <v>35</v>
      </c>
      <c r="G460" s="17" t="s">
        <v>410</v>
      </c>
      <c r="H460" s="17">
        <v>216313</v>
      </c>
      <c r="I460" s="17">
        <v>212688</v>
      </c>
      <c r="J460" s="17">
        <v>3625</v>
      </c>
      <c r="K460" s="17" t="s">
        <v>37</v>
      </c>
      <c r="L460" s="18">
        <v>946504.41</v>
      </c>
      <c r="M460" s="18">
        <v>57212.31</v>
      </c>
      <c r="N460" s="18">
        <v>7852.28</v>
      </c>
      <c r="O460" s="18">
        <v>1011569</v>
      </c>
      <c r="P460" s="18">
        <v>20463.41</v>
      </c>
      <c r="Q460" s="18">
        <v>6306.34</v>
      </c>
      <c r="R460" s="18">
        <v>1631.25</v>
      </c>
      <c r="S460" s="18">
        <v>28401</v>
      </c>
      <c r="T460" s="18">
        <v>5000</v>
      </c>
      <c r="U460" s="18">
        <v>136064.41</v>
      </c>
      <c r="V460" s="18">
        <v>57212.31</v>
      </c>
      <c r="W460" s="18">
        <v>7852.28</v>
      </c>
      <c r="X460" s="18">
        <v>201129</v>
      </c>
      <c r="Y460" s="18">
        <v>830903.41</v>
      </c>
      <c r="Z460" s="18">
        <v>6306.34</v>
      </c>
      <c r="AA460" s="18">
        <v>1631.25</v>
      </c>
      <c r="AB460" s="18">
        <v>838841</v>
      </c>
    </row>
    <row r="461" spans="1:31" s="15" customFormat="1" x14ac:dyDescent="0.25">
      <c r="A461" s="17">
        <v>4</v>
      </c>
      <c r="B461" s="17" t="s">
        <v>404</v>
      </c>
      <c r="C461" s="17" t="s">
        <v>292</v>
      </c>
      <c r="D461" s="17" t="s">
        <v>411</v>
      </c>
      <c r="E461" s="17" t="s">
        <v>412</v>
      </c>
      <c r="F461" s="17" t="s">
        <v>35</v>
      </c>
      <c r="G461" s="17" t="s">
        <v>181</v>
      </c>
      <c r="H461" s="17">
        <v>85016</v>
      </c>
      <c r="I461" s="17">
        <v>83185</v>
      </c>
      <c r="J461" s="17">
        <v>1831</v>
      </c>
      <c r="K461" s="17" t="s">
        <v>37</v>
      </c>
      <c r="L461" s="18">
        <v>405379.77</v>
      </c>
      <c r="M461" s="18">
        <v>24330</v>
      </c>
      <c r="N461" s="18">
        <v>3205.23</v>
      </c>
      <c r="O461" s="18">
        <v>432915</v>
      </c>
      <c r="P461" s="18">
        <v>10355.620000000001</v>
      </c>
      <c r="Q461" s="18">
        <v>2431.4299999999998</v>
      </c>
      <c r="R461" s="18">
        <v>823.95</v>
      </c>
      <c r="S461" s="18">
        <v>13611</v>
      </c>
      <c r="T461" s="18">
        <v>3710</v>
      </c>
      <c r="U461" s="18">
        <v>0</v>
      </c>
      <c r="V461" s="18">
        <v>0</v>
      </c>
      <c r="W461" s="18">
        <v>0</v>
      </c>
      <c r="X461" s="18"/>
      <c r="Y461" s="18">
        <v>415735.39</v>
      </c>
      <c r="Z461" s="18">
        <v>26761.43</v>
      </c>
      <c r="AA461" s="18">
        <v>4029.18</v>
      </c>
      <c r="AB461" s="18">
        <v>446526</v>
      </c>
    </row>
    <row r="462" spans="1:31" s="15" customFormat="1" x14ac:dyDescent="0.25">
      <c r="A462" s="17">
        <v>5</v>
      </c>
      <c r="B462" s="17" t="s">
        <v>413</v>
      </c>
      <c r="C462" s="17" t="s">
        <v>292</v>
      </c>
      <c r="D462" s="17" t="s">
        <v>414</v>
      </c>
      <c r="E462" s="17" t="s">
        <v>415</v>
      </c>
      <c r="F462" s="17" t="s">
        <v>35</v>
      </c>
      <c r="G462" s="17" t="s">
        <v>410</v>
      </c>
      <c r="H462" s="17">
        <v>52007</v>
      </c>
      <c r="I462" s="17">
        <v>48188</v>
      </c>
      <c r="J462" s="17">
        <v>3819</v>
      </c>
      <c r="K462" s="17" t="s">
        <v>37</v>
      </c>
      <c r="L462" s="18">
        <v>976661.97</v>
      </c>
      <c r="M462" s="18">
        <v>60827.03</v>
      </c>
      <c r="N462" s="18">
        <v>7079</v>
      </c>
      <c r="O462" s="18">
        <v>1044568</v>
      </c>
      <c r="P462" s="18">
        <v>20370.55</v>
      </c>
      <c r="Q462" s="18">
        <v>6530.9</v>
      </c>
      <c r="R462" s="18">
        <v>1718.55</v>
      </c>
      <c r="S462" s="18">
        <v>28620</v>
      </c>
      <c r="T462" s="18">
        <v>9090</v>
      </c>
      <c r="U462" s="18">
        <v>0</v>
      </c>
      <c r="V462" s="18">
        <v>0</v>
      </c>
      <c r="W462" s="18">
        <v>0</v>
      </c>
      <c r="X462" s="18"/>
      <c r="Y462" s="18">
        <v>997032.52</v>
      </c>
      <c r="Z462" s="18">
        <v>67357.929999999993</v>
      </c>
      <c r="AA462" s="18">
        <v>8797.5499999999993</v>
      </c>
      <c r="AB462" s="18">
        <v>1073188</v>
      </c>
    </row>
    <row r="463" spans="1:31" s="15" customFormat="1" x14ac:dyDescent="0.25">
      <c r="A463" s="17">
        <v>6</v>
      </c>
      <c r="B463" s="17" t="s">
        <v>416</v>
      </c>
      <c r="C463" s="17" t="s">
        <v>292</v>
      </c>
      <c r="D463" s="17" t="s">
        <v>417</v>
      </c>
      <c r="E463" s="17" t="s">
        <v>418</v>
      </c>
      <c r="F463" s="17" t="s">
        <v>35</v>
      </c>
      <c r="G463" s="17" t="s">
        <v>419</v>
      </c>
      <c r="H463" s="17">
        <v>20048</v>
      </c>
      <c r="I463" s="17">
        <v>18178</v>
      </c>
      <c r="J463" s="17">
        <v>1870</v>
      </c>
      <c r="K463" s="17" t="s">
        <v>37</v>
      </c>
      <c r="L463" s="18">
        <v>506951.38</v>
      </c>
      <c r="M463" s="18">
        <v>29099.96</v>
      </c>
      <c r="N463" s="18">
        <v>5844.66</v>
      </c>
      <c r="O463" s="18">
        <v>541896</v>
      </c>
      <c r="P463" s="18">
        <v>12399.95</v>
      </c>
      <c r="Q463" s="18">
        <v>3387.55</v>
      </c>
      <c r="R463" s="18">
        <v>841.5</v>
      </c>
      <c r="S463" s="18">
        <v>16629</v>
      </c>
      <c r="T463" s="18">
        <v>15390</v>
      </c>
      <c r="U463" s="18">
        <v>0</v>
      </c>
      <c r="V463" s="18">
        <v>0</v>
      </c>
      <c r="W463" s="18">
        <v>0</v>
      </c>
      <c r="X463" s="18"/>
      <c r="Y463" s="18">
        <v>519351.33</v>
      </c>
      <c r="Z463" s="18">
        <v>32487.51</v>
      </c>
      <c r="AA463" s="18">
        <v>6686.16</v>
      </c>
      <c r="AB463" s="18">
        <v>558525</v>
      </c>
    </row>
    <row r="464" spans="1:31" s="15" customFormat="1" x14ac:dyDescent="0.25">
      <c r="A464" s="17">
        <v>7</v>
      </c>
      <c r="B464" s="17" t="s">
        <v>420</v>
      </c>
      <c r="C464" s="17" t="s">
        <v>292</v>
      </c>
      <c r="D464" s="17" t="s">
        <v>421</v>
      </c>
      <c r="E464" s="17" t="s">
        <v>422</v>
      </c>
      <c r="F464" s="17" t="s">
        <v>35</v>
      </c>
      <c r="G464" s="17" t="s">
        <v>181</v>
      </c>
      <c r="H464" s="17">
        <v>8893</v>
      </c>
      <c r="I464" s="17">
        <v>8263</v>
      </c>
      <c r="J464" s="17">
        <v>630</v>
      </c>
      <c r="K464" s="17" t="s">
        <v>37</v>
      </c>
      <c r="L464" s="18">
        <v>15867.48</v>
      </c>
      <c r="M464" s="18">
        <v>4005.65</v>
      </c>
      <c r="N464" s="18">
        <v>1099.8699999999999</v>
      </c>
      <c r="O464" s="18">
        <v>20973</v>
      </c>
      <c r="P464" s="18">
        <v>4095.2</v>
      </c>
      <c r="Q464" s="18">
        <v>109.3</v>
      </c>
      <c r="R464" s="18">
        <v>283.5</v>
      </c>
      <c r="S464" s="18">
        <v>4488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19962.68</v>
      </c>
      <c r="Z464" s="18">
        <v>4114.95</v>
      </c>
      <c r="AA464" s="18">
        <v>1383.37</v>
      </c>
      <c r="AB464" s="18">
        <v>25461</v>
      </c>
    </row>
    <row r="465" spans="1:28" s="15" customFormat="1" x14ac:dyDescent="0.25">
      <c r="A465" s="17">
        <v>8</v>
      </c>
      <c r="B465" s="17" t="s">
        <v>401</v>
      </c>
      <c r="C465" s="17" t="s">
        <v>292</v>
      </c>
      <c r="D465" s="17" t="s">
        <v>423</v>
      </c>
      <c r="E465" s="17" t="s">
        <v>424</v>
      </c>
      <c r="F465" s="17" t="s">
        <v>35</v>
      </c>
      <c r="G465" s="17" t="s">
        <v>45</v>
      </c>
      <c r="H465" s="17">
        <v>70910</v>
      </c>
      <c r="I465" s="17">
        <v>70910</v>
      </c>
      <c r="J465" s="17">
        <v>0</v>
      </c>
      <c r="K465" s="17" t="s">
        <v>59</v>
      </c>
      <c r="L465" s="18">
        <v>89820.7</v>
      </c>
      <c r="M465" s="18">
        <v>22462.3</v>
      </c>
      <c r="N465" s="18">
        <v>0</v>
      </c>
      <c r="O465" s="18">
        <v>112283</v>
      </c>
      <c r="P465" s="18">
        <v>852.33</v>
      </c>
      <c r="Q465" s="18">
        <v>597.66999999999996</v>
      </c>
      <c r="R465" s="18">
        <v>0</v>
      </c>
      <c r="S465" s="18">
        <v>1450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90673.03</v>
      </c>
      <c r="Z465" s="18">
        <v>23059.97</v>
      </c>
      <c r="AA465" s="18">
        <v>0</v>
      </c>
      <c r="AB465" s="18">
        <v>113733</v>
      </c>
    </row>
    <row r="466" spans="1:28" s="15" customFormat="1" x14ac:dyDescent="0.25">
      <c r="A466" s="17">
        <v>9</v>
      </c>
      <c r="B466" s="17" t="s">
        <v>425</v>
      </c>
      <c r="C466" s="17" t="s">
        <v>292</v>
      </c>
      <c r="D466" s="17" t="s">
        <v>426</v>
      </c>
      <c r="E466" s="17" t="s">
        <v>427</v>
      </c>
      <c r="F466" s="17" t="s">
        <v>35</v>
      </c>
      <c r="G466" s="17" t="s">
        <v>156</v>
      </c>
      <c r="H466" s="17">
        <v>86480</v>
      </c>
      <c r="I466" s="17">
        <v>84700</v>
      </c>
      <c r="J466" s="17">
        <v>1780</v>
      </c>
      <c r="K466" s="17" t="s">
        <v>37</v>
      </c>
      <c r="L466" s="18">
        <v>502365.38</v>
      </c>
      <c r="M466" s="18">
        <v>30962.07</v>
      </c>
      <c r="N466" s="18">
        <v>3293.55</v>
      </c>
      <c r="O466" s="18">
        <v>536621</v>
      </c>
      <c r="P466" s="18">
        <v>9815.59</v>
      </c>
      <c r="Q466" s="18">
        <v>3195.41</v>
      </c>
      <c r="R466" s="18">
        <v>801</v>
      </c>
      <c r="S466" s="18">
        <v>13812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512180.97</v>
      </c>
      <c r="Z466" s="18">
        <v>34157.480000000003</v>
      </c>
      <c r="AA466" s="18">
        <v>4094.55</v>
      </c>
      <c r="AB466" s="18">
        <v>550433</v>
      </c>
    </row>
    <row r="467" spans="1:28" s="15" customFormat="1" x14ac:dyDescent="0.25">
      <c r="A467" s="17">
        <v>10</v>
      </c>
      <c r="B467" s="17" t="s">
        <v>428</v>
      </c>
      <c r="C467" s="17" t="s">
        <v>292</v>
      </c>
      <c r="D467" s="17" t="s">
        <v>429</v>
      </c>
      <c r="E467" s="17" t="s">
        <v>430</v>
      </c>
      <c r="F467" s="17" t="s">
        <v>35</v>
      </c>
      <c r="G467" s="17" t="s">
        <v>419</v>
      </c>
      <c r="H467" s="17">
        <v>222108</v>
      </c>
      <c r="I467" s="17">
        <v>222108</v>
      </c>
      <c r="J467" s="17">
        <v>0</v>
      </c>
      <c r="K467" s="17" t="s">
        <v>59</v>
      </c>
      <c r="L467" s="18">
        <v>315332.33</v>
      </c>
      <c r="M467" s="18">
        <v>19662.669999999998</v>
      </c>
      <c r="N467" s="18">
        <v>0</v>
      </c>
      <c r="O467" s="18">
        <v>334995</v>
      </c>
      <c r="P467" s="18">
        <v>330.23</v>
      </c>
      <c r="Q467" s="18">
        <v>2101.77</v>
      </c>
      <c r="R467" s="18">
        <v>0</v>
      </c>
      <c r="S467" s="18">
        <v>2432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315662.56</v>
      </c>
      <c r="Z467" s="18">
        <v>21764.44</v>
      </c>
      <c r="AA467" s="18">
        <v>0</v>
      </c>
      <c r="AB467" s="18">
        <v>337427</v>
      </c>
    </row>
    <row r="468" spans="1:28" s="15" customFormat="1" x14ac:dyDescent="0.25">
      <c r="A468" s="17">
        <v>11</v>
      </c>
      <c r="B468" s="17" t="s">
        <v>420</v>
      </c>
      <c r="C468" s="17" t="s">
        <v>292</v>
      </c>
      <c r="D468" s="17" t="s">
        <v>431</v>
      </c>
      <c r="E468" s="17" t="s">
        <v>432</v>
      </c>
      <c r="F468" s="17" t="s">
        <v>35</v>
      </c>
      <c r="G468" s="17" t="s">
        <v>410</v>
      </c>
      <c r="H468" s="17">
        <v>45802</v>
      </c>
      <c r="I468" s="17">
        <v>44992</v>
      </c>
      <c r="J468" s="17">
        <v>810</v>
      </c>
      <c r="K468" s="17" t="s">
        <v>37</v>
      </c>
      <c r="L468" s="18">
        <v>11912.28</v>
      </c>
      <c r="M468" s="18">
        <v>1973.12</v>
      </c>
      <c r="N468" s="18">
        <v>750.6</v>
      </c>
      <c r="O468" s="18">
        <v>14636</v>
      </c>
      <c r="P468" s="18">
        <v>4534.03</v>
      </c>
      <c r="Q468" s="18">
        <v>78.47</v>
      </c>
      <c r="R468" s="18">
        <v>364.5</v>
      </c>
      <c r="S468" s="18">
        <v>4977</v>
      </c>
      <c r="T468" s="18">
        <v>400</v>
      </c>
      <c r="U468" s="18">
        <v>0</v>
      </c>
      <c r="V468" s="18">
        <v>0</v>
      </c>
      <c r="W468" s="18">
        <v>0</v>
      </c>
      <c r="X468" s="18"/>
      <c r="Y468" s="18">
        <v>16446.310000000001</v>
      </c>
      <c r="Z468" s="18">
        <v>2051.59</v>
      </c>
      <c r="AA468" s="18">
        <v>1115.0999999999999</v>
      </c>
      <c r="AB468" s="18">
        <v>19613</v>
      </c>
    </row>
    <row r="469" spans="1:28" s="15" customFormat="1" x14ac:dyDescent="0.25">
      <c r="A469" s="17">
        <v>12</v>
      </c>
      <c r="B469" s="17" t="s">
        <v>404</v>
      </c>
      <c r="C469" s="17" t="s">
        <v>292</v>
      </c>
      <c r="D469" s="17" t="s">
        <v>433</v>
      </c>
      <c r="E469" s="17" t="s">
        <v>434</v>
      </c>
      <c r="F469" s="17" t="s">
        <v>35</v>
      </c>
      <c r="G469" s="17" t="s">
        <v>410</v>
      </c>
      <c r="H469" s="17">
        <v>65734</v>
      </c>
      <c r="I469" s="17">
        <v>64337</v>
      </c>
      <c r="J469" s="17">
        <v>4191</v>
      </c>
      <c r="K469" s="17" t="s">
        <v>37</v>
      </c>
      <c r="L469" s="18">
        <v>843065.01</v>
      </c>
      <c r="M469" s="18">
        <v>50321.52</v>
      </c>
      <c r="N469" s="18">
        <v>10146.469999999999</v>
      </c>
      <c r="O469" s="18">
        <v>903533</v>
      </c>
      <c r="P469" s="18">
        <v>22301.08</v>
      </c>
      <c r="Q469" s="18">
        <v>5099.97</v>
      </c>
      <c r="R469" s="18">
        <v>1885.95</v>
      </c>
      <c r="S469" s="18">
        <v>29287</v>
      </c>
      <c r="T469" s="18">
        <v>4030</v>
      </c>
      <c r="U469" s="18">
        <v>0</v>
      </c>
      <c r="V469" s="18">
        <v>0</v>
      </c>
      <c r="W469" s="18">
        <v>0</v>
      </c>
      <c r="X469" s="18"/>
      <c r="Y469" s="18">
        <v>865366.09</v>
      </c>
      <c r="Z469" s="18">
        <v>55421.49</v>
      </c>
      <c r="AA469" s="18">
        <v>12032.42</v>
      </c>
      <c r="AB469" s="18">
        <v>932820</v>
      </c>
    </row>
    <row r="470" spans="1:28" s="15" customFormat="1" x14ac:dyDescent="0.25">
      <c r="A470" s="17">
        <v>13</v>
      </c>
      <c r="B470" s="17" t="s">
        <v>435</v>
      </c>
      <c r="C470" s="17" t="s">
        <v>292</v>
      </c>
      <c r="D470" s="17" t="s">
        <v>436</v>
      </c>
      <c r="E470" s="17" t="s">
        <v>437</v>
      </c>
      <c r="F470" s="17" t="s">
        <v>35</v>
      </c>
      <c r="G470" s="17" t="s">
        <v>410</v>
      </c>
      <c r="H470" s="17">
        <v>230268</v>
      </c>
      <c r="I470" s="17">
        <v>228817</v>
      </c>
      <c r="J470" s="17">
        <v>1451</v>
      </c>
      <c r="K470" s="17" t="s">
        <v>37</v>
      </c>
      <c r="L470" s="18">
        <v>621991.6</v>
      </c>
      <c r="M470" s="18">
        <v>38129.26</v>
      </c>
      <c r="N470" s="18">
        <v>2678.14</v>
      </c>
      <c r="O470" s="18">
        <v>662799</v>
      </c>
      <c r="P470" s="18">
        <v>9290.83</v>
      </c>
      <c r="Q470" s="18">
        <v>4151.22</v>
      </c>
      <c r="R470" s="18">
        <v>652.95000000000005</v>
      </c>
      <c r="S470" s="18">
        <v>14095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631282.43000000005</v>
      </c>
      <c r="Z470" s="18">
        <v>42280.480000000003</v>
      </c>
      <c r="AA470" s="18">
        <v>3331.09</v>
      </c>
      <c r="AB470" s="18">
        <v>676894</v>
      </c>
    </row>
    <row r="471" spans="1:28" s="15" customFormat="1" x14ac:dyDescent="0.25">
      <c r="A471" s="17">
        <v>14</v>
      </c>
      <c r="B471" s="17" t="s">
        <v>407</v>
      </c>
      <c r="C471" s="17" t="s">
        <v>292</v>
      </c>
      <c r="D471" s="17" t="s">
        <v>438</v>
      </c>
      <c r="E471" s="17" t="s">
        <v>439</v>
      </c>
      <c r="F471" s="17" t="s">
        <v>35</v>
      </c>
      <c r="G471" s="17" t="s">
        <v>440</v>
      </c>
      <c r="H471" s="17">
        <v>49659</v>
      </c>
      <c r="I471" s="17">
        <v>48821</v>
      </c>
      <c r="J471" s="17">
        <v>838</v>
      </c>
      <c r="K471" s="17" t="s">
        <v>37</v>
      </c>
      <c r="L471" s="18">
        <v>198509.81</v>
      </c>
      <c r="M471" s="18">
        <v>12768.49</v>
      </c>
      <c r="N471" s="18">
        <v>1982.7</v>
      </c>
      <c r="O471" s="18">
        <v>213261</v>
      </c>
      <c r="P471" s="18">
        <v>5422.09</v>
      </c>
      <c r="Q471" s="18">
        <v>1326.81</v>
      </c>
      <c r="R471" s="18">
        <v>377.1</v>
      </c>
      <c r="S471" s="18">
        <v>7126</v>
      </c>
      <c r="T471" s="18">
        <v>1320</v>
      </c>
      <c r="U471" s="18">
        <v>0</v>
      </c>
      <c r="V471" s="18">
        <v>0</v>
      </c>
      <c r="W471" s="18">
        <v>0</v>
      </c>
      <c r="X471" s="18"/>
      <c r="Y471" s="18">
        <v>203931.9</v>
      </c>
      <c r="Z471" s="18">
        <v>14095.3</v>
      </c>
      <c r="AA471" s="18">
        <v>2359.8000000000002</v>
      </c>
      <c r="AB471" s="18">
        <v>220387</v>
      </c>
    </row>
    <row r="472" spans="1:28" s="15" customFormat="1" x14ac:dyDescent="0.25">
      <c r="A472" s="17">
        <v>15</v>
      </c>
      <c r="B472" s="17" t="s">
        <v>416</v>
      </c>
      <c r="C472" s="17" t="s">
        <v>292</v>
      </c>
      <c r="D472" s="17" t="s">
        <v>441</v>
      </c>
      <c r="E472" s="17" t="s">
        <v>442</v>
      </c>
      <c r="F472" s="17" t="s">
        <v>35</v>
      </c>
      <c r="G472" s="17" t="s">
        <v>156</v>
      </c>
      <c r="H472" s="17">
        <v>87282</v>
      </c>
      <c r="I472" s="17">
        <v>85361</v>
      </c>
      <c r="J472" s="17">
        <v>1921</v>
      </c>
      <c r="K472" s="17" t="s">
        <v>37</v>
      </c>
      <c r="L472" s="18">
        <v>386974.23</v>
      </c>
      <c r="M472" s="18">
        <v>23254.27</v>
      </c>
      <c r="N472" s="18">
        <v>2753.5</v>
      </c>
      <c r="O472" s="18">
        <v>412982</v>
      </c>
      <c r="P472" s="18">
        <v>11427.1</v>
      </c>
      <c r="Q472" s="18">
        <v>2462.4499999999998</v>
      </c>
      <c r="R472" s="18">
        <v>864.45</v>
      </c>
      <c r="S472" s="18">
        <v>14754</v>
      </c>
      <c r="T472" s="18">
        <v>1210</v>
      </c>
      <c r="U472" s="18">
        <v>0</v>
      </c>
      <c r="V472" s="18">
        <v>0</v>
      </c>
      <c r="W472" s="18">
        <v>0</v>
      </c>
      <c r="X472" s="18"/>
      <c r="Y472" s="18">
        <v>398401.33</v>
      </c>
      <c r="Z472" s="18">
        <v>25716.720000000001</v>
      </c>
      <c r="AA472" s="18">
        <v>3617.95</v>
      </c>
      <c r="AB472" s="18">
        <v>427736</v>
      </c>
    </row>
    <row r="473" spans="1:28" s="15" customFormat="1" x14ac:dyDescent="0.25">
      <c r="A473" s="17">
        <v>16</v>
      </c>
      <c r="B473" s="17" t="s">
        <v>425</v>
      </c>
      <c r="C473" s="17" t="s">
        <v>292</v>
      </c>
      <c r="D473" s="17" t="s">
        <v>443</v>
      </c>
      <c r="E473" s="17" t="s">
        <v>444</v>
      </c>
      <c r="F473" s="17" t="s">
        <v>35</v>
      </c>
      <c r="G473" s="17" t="s">
        <v>148</v>
      </c>
      <c r="H473" s="17">
        <v>46075</v>
      </c>
      <c r="I473" s="17">
        <v>46075</v>
      </c>
      <c r="J473" s="17">
        <v>0</v>
      </c>
      <c r="K473" s="17" t="s">
        <v>59</v>
      </c>
      <c r="L473" s="18">
        <v>26669.77</v>
      </c>
      <c r="M473" s="18">
        <v>7586.56</v>
      </c>
      <c r="N473" s="18">
        <v>1057.67</v>
      </c>
      <c r="O473" s="18">
        <v>35314</v>
      </c>
      <c r="P473" s="18">
        <v>330.25</v>
      </c>
      <c r="Q473" s="18">
        <v>182.75</v>
      </c>
      <c r="R473" s="18">
        <v>0</v>
      </c>
      <c r="S473" s="18">
        <v>513</v>
      </c>
      <c r="T473" s="18">
        <v>0</v>
      </c>
      <c r="U473" s="18">
        <v>0</v>
      </c>
      <c r="V473" s="18">
        <v>0</v>
      </c>
      <c r="W473" s="18">
        <v>0</v>
      </c>
      <c r="X473" s="18"/>
      <c r="Y473" s="18">
        <v>27000.02</v>
      </c>
      <c r="Z473" s="18">
        <v>7769.31</v>
      </c>
      <c r="AA473" s="18">
        <v>1057.67</v>
      </c>
      <c r="AB473" s="18">
        <v>35827</v>
      </c>
    </row>
    <row r="474" spans="1:28" s="15" customFormat="1" x14ac:dyDescent="0.25">
      <c r="A474" s="17">
        <v>17</v>
      </c>
      <c r="B474" s="17" t="s">
        <v>413</v>
      </c>
      <c r="C474" s="17" t="s">
        <v>292</v>
      </c>
      <c r="D474" s="17" t="s">
        <v>445</v>
      </c>
      <c r="E474" s="17" t="s">
        <v>446</v>
      </c>
      <c r="F474" s="17" t="s">
        <v>35</v>
      </c>
      <c r="G474" s="17" t="s">
        <v>447</v>
      </c>
      <c r="H474" s="17">
        <v>62178</v>
      </c>
      <c r="I474" s="17">
        <v>62003</v>
      </c>
      <c r="J474" s="17">
        <v>175</v>
      </c>
      <c r="K474" s="17" t="s">
        <v>37</v>
      </c>
      <c r="L474" s="18">
        <v>782618.24</v>
      </c>
      <c r="M474" s="18">
        <v>47726.69</v>
      </c>
      <c r="N474" s="18">
        <v>1168.07</v>
      </c>
      <c r="O474" s="18">
        <v>831513</v>
      </c>
      <c r="P474" s="18">
        <v>1732.93</v>
      </c>
      <c r="Q474" s="18">
        <v>5215.32</v>
      </c>
      <c r="R474" s="18">
        <v>78.75</v>
      </c>
      <c r="S474" s="18">
        <v>7027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784351.17</v>
      </c>
      <c r="Z474" s="18">
        <v>52942.01</v>
      </c>
      <c r="AA474" s="18">
        <v>1246.82</v>
      </c>
      <c r="AB474" s="18">
        <v>838540</v>
      </c>
    </row>
    <row r="475" spans="1:28" s="15" customFormat="1" x14ac:dyDescent="0.25">
      <c r="A475" s="17">
        <v>18</v>
      </c>
      <c r="B475" s="17" t="s">
        <v>435</v>
      </c>
      <c r="C475" s="17" t="s">
        <v>292</v>
      </c>
      <c r="D475" s="17" t="s">
        <v>448</v>
      </c>
      <c r="E475" s="17" t="s">
        <v>449</v>
      </c>
      <c r="F475" s="17" t="s">
        <v>35</v>
      </c>
      <c r="G475" s="17" t="s">
        <v>181</v>
      </c>
      <c r="H475" s="17">
        <v>28328</v>
      </c>
      <c r="I475" s="17">
        <v>25205</v>
      </c>
      <c r="J475" s="17">
        <v>3123</v>
      </c>
      <c r="K475" s="17" t="s">
        <v>37</v>
      </c>
      <c r="L475" s="18">
        <v>791047.73</v>
      </c>
      <c r="M475" s="18">
        <v>48975.31</v>
      </c>
      <c r="N475" s="18">
        <v>5109.96</v>
      </c>
      <c r="O475" s="18">
        <v>845133</v>
      </c>
      <c r="P475" s="18">
        <v>17610.78</v>
      </c>
      <c r="Q475" s="18">
        <v>5276.87</v>
      </c>
      <c r="R475" s="18">
        <v>1405.35</v>
      </c>
      <c r="S475" s="18">
        <v>24293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808658.51</v>
      </c>
      <c r="Z475" s="18">
        <v>54252.18</v>
      </c>
      <c r="AA475" s="18">
        <v>6515.31</v>
      </c>
      <c r="AB475" s="18">
        <v>869426</v>
      </c>
    </row>
    <row r="476" spans="1:28" s="15" customFormat="1" x14ac:dyDescent="0.25">
      <c r="A476" s="17">
        <v>19</v>
      </c>
      <c r="B476" s="17" t="s">
        <v>407</v>
      </c>
      <c r="C476" s="17" t="s">
        <v>292</v>
      </c>
      <c r="D476" s="17" t="s">
        <v>450</v>
      </c>
      <c r="E476" s="17" t="s">
        <v>451</v>
      </c>
      <c r="F476" s="17" t="s">
        <v>35</v>
      </c>
      <c r="G476" s="17" t="s">
        <v>452</v>
      </c>
      <c r="H476" s="17">
        <v>24180</v>
      </c>
      <c r="I476" s="17">
        <v>24180</v>
      </c>
      <c r="J476" s="17">
        <v>0</v>
      </c>
      <c r="K476" s="17" t="s">
        <v>59</v>
      </c>
      <c r="L476" s="18">
        <v>80464.740000000005</v>
      </c>
      <c r="M476" s="18">
        <v>20978.1</v>
      </c>
      <c r="N476" s="18">
        <v>2339.16</v>
      </c>
      <c r="O476" s="18">
        <v>103782</v>
      </c>
      <c r="P476" s="18">
        <v>852.11</v>
      </c>
      <c r="Q476" s="18">
        <v>550.89</v>
      </c>
      <c r="R476" s="18">
        <v>0</v>
      </c>
      <c r="S476" s="18">
        <v>1403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81316.850000000006</v>
      </c>
      <c r="Z476" s="18">
        <v>21528.99</v>
      </c>
      <c r="AA476" s="18">
        <v>2339.16</v>
      </c>
      <c r="AB476" s="18">
        <v>105185</v>
      </c>
    </row>
    <row r="477" spans="1:28" s="15" customFormat="1" x14ac:dyDescent="0.25">
      <c r="A477" s="17">
        <v>20</v>
      </c>
      <c r="B477" s="17" t="s">
        <v>428</v>
      </c>
      <c r="C477" s="17" t="s">
        <v>292</v>
      </c>
      <c r="D477" s="17" t="s">
        <v>453</v>
      </c>
      <c r="E477" s="17" t="s">
        <v>454</v>
      </c>
      <c r="F477" s="17" t="s">
        <v>35</v>
      </c>
      <c r="G477" s="17" t="s">
        <v>218</v>
      </c>
      <c r="H477" s="17">
        <v>3267</v>
      </c>
      <c r="I477" s="17">
        <v>3156</v>
      </c>
      <c r="J477" s="17">
        <v>333</v>
      </c>
      <c r="K477" s="17" t="s">
        <v>37</v>
      </c>
      <c r="L477" s="18">
        <v>190838.56</v>
      </c>
      <c r="M477" s="18">
        <v>11465.81</v>
      </c>
      <c r="N477" s="18">
        <v>816.63</v>
      </c>
      <c r="O477" s="18">
        <v>203121</v>
      </c>
      <c r="P477" s="18">
        <v>3515.85</v>
      </c>
      <c r="Q477" s="18">
        <v>1272.3</v>
      </c>
      <c r="R477" s="18">
        <v>149.85</v>
      </c>
      <c r="S477" s="18">
        <v>4938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194354.41</v>
      </c>
      <c r="Z477" s="18">
        <v>12738.11</v>
      </c>
      <c r="AA477" s="18">
        <v>966.48</v>
      </c>
      <c r="AB477" s="18">
        <v>208059</v>
      </c>
    </row>
    <row r="478" spans="1:28" s="15" customFormat="1" x14ac:dyDescent="0.25">
      <c r="A478" s="17">
        <v>21</v>
      </c>
      <c r="B478" s="17" t="s">
        <v>416</v>
      </c>
      <c r="C478" s="17" t="s">
        <v>292</v>
      </c>
      <c r="D478" s="17" t="s">
        <v>455</v>
      </c>
      <c r="E478" s="17" t="s">
        <v>456</v>
      </c>
      <c r="F478" s="17" t="s">
        <v>35</v>
      </c>
      <c r="G478" s="17" t="s">
        <v>221</v>
      </c>
      <c r="H478" s="17">
        <v>19</v>
      </c>
      <c r="I478" s="17">
        <v>19</v>
      </c>
      <c r="J478" s="17">
        <v>0</v>
      </c>
      <c r="K478" s="17" t="s">
        <v>59</v>
      </c>
      <c r="L478" s="18">
        <v>18506.54</v>
      </c>
      <c r="M478" s="18">
        <v>3592.22</v>
      </c>
      <c r="N478" s="18">
        <v>1.24</v>
      </c>
      <c r="O478" s="18">
        <v>22100</v>
      </c>
      <c r="P478" s="18">
        <v>577.38</v>
      </c>
      <c r="Q478" s="18">
        <v>122.62</v>
      </c>
      <c r="R478" s="18">
        <v>0</v>
      </c>
      <c r="S478" s="18">
        <v>700</v>
      </c>
      <c r="T478" s="18">
        <v>140</v>
      </c>
      <c r="U478" s="18">
        <v>0</v>
      </c>
      <c r="V478" s="18">
        <v>0</v>
      </c>
      <c r="W478" s="18">
        <v>0</v>
      </c>
      <c r="X478" s="18"/>
      <c r="Y478" s="18">
        <v>19083.919999999998</v>
      </c>
      <c r="Z478" s="18">
        <v>3714.84</v>
      </c>
      <c r="AA478" s="18">
        <v>1.24</v>
      </c>
      <c r="AB478" s="18">
        <v>22800</v>
      </c>
    </row>
    <row r="479" spans="1:28" s="15" customFormat="1" x14ac:dyDescent="0.25">
      <c r="A479" s="17">
        <v>22</v>
      </c>
      <c r="B479" s="17" t="s">
        <v>407</v>
      </c>
      <c r="C479" s="17" t="s">
        <v>292</v>
      </c>
      <c r="D479" s="17" t="s">
        <v>457</v>
      </c>
      <c r="E479" s="17" t="s">
        <v>458</v>
      </c>
      <c r="F479" s="17" t="s">
        <v>35</v>
      </c>
      <c r="G479" s="17" t="s">
        <v>224</v>
      </c>
      <c r="H479" s="17">
        <v>6102</v>
      </c>
      <c r="I479" s="17">
        <v>6102</v>
      </c>
      <c r="J479" s="17">
        <v>0</v>
      </c>
      <c r="K479" s="17" t="s">
        <v>59</v>
      </c>
      <c r="L479" s="18">
        <v>17773.23</v>
      </c>
      <c r="M479" s="18">
        <v>3689.77</v>
      </c>
      <c r="N479" s="18">
        <v>0</v>
      </c>
      <c r="O479" s="18">
        <v>21463</v>
      </c>
      <c r="P479" s="18">
        <v>577.28</v>
      </c>
      <c r="Q479" s="18">
        <v>117.72</v>
      </c>
      <c r="R479" s="18">
        <v>0</v>
      </c>
      <c r="S479" s="18">
        <v>695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18350.509999999998</v>
      </c>
      <c r="Z479" s="18">
        <v>3807.49</v>
      </c>
      <c r="AA479" s="18">
        <v>0</v>
      </c>
      <c r="AB479" s="18">
        <v>22158</v>
      </c>
    </row>
    <row r="480" spans="1:28" s="15" customFormat="1" x14ac:dyDescent="0.25">
      <c r="A480" s="17">
        <v>23</v>
      </c>
      <c r="B480" s="17" t="s">
        <v>404</v>
      </c>
      <c r="C480" s="17" t="s">
        <v>292</v>
      </c>
      <c r="D480" s="17" t="s">
        <v>459</v>
      </c>
      <c r="E480" s="17" t="s">
        <v>460</v>
      </c>
      <c r="F480" s="17" t="s">
        <v>35</v>
      </c>
      <c r="G480" s="17" t="s">
        <v>218</v>
      </c>
      <c r="H480" s="17">
        <v>13256</v>
      </c>
      <c r="I480" s="17">
        <v>13159</v>
      </c>
      <c r="J480" s="17">
        <v>97</v>
      </c>
      <c r="K480" s="17" t="s">
        <v>37</v>
      </c>
      <c r="L480" s="18">
        <v>80078.8</v>
      </c>
      <c r="M480" s="18">
        <v>19635.28</v>
      </c>
      <c r="N480" s="18">
        <v>3202.92</v>
      </c>
      <c r="O480" s="18">
        <v>102917</v>
      </c>
      <c r="P480" s="18">
        <v>1080.75</v>
      </c>
      <c r="Q480" s="18">
        <v>277.60000000000002</v>
      </c>
      <c r="R480" s="18">
        <v>43.65</v>
      </c>
      <c r="S480" s="18">
        <v>1402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81159.55</v>
      </c>
      <c r="Z480" s="18">
        <v>19912.88</v>
      </c>
      <c r="AA480" s="18">
        <v>3246.57</v>
      </c>
      <c r="AB480" s="18">
        <v>104319</v>
      </c>
    </row>
    <row r="481" spans="1:28" s="15" customFormat="1" x14ac:dyDescent="0.25">
      <c r="A481" s="17">
        <v>24</v>
      </c>
      <c r="B481" s="17" t="s">
        <v>435</v>
      </c>
      <c r="C481" s="17" t="s">
        <v>292</v>
      </c>
      <c r="D481" s="17" t="s">
        <v>461</v>
      </c>
      <c r="E481" s="17" t="s">
        <v>462</v>
      </c>
      <c r="F481" s="17" t="s">
        <v>35</v>
      </c>
      <c r="G481" s="17" t="s">
        <v>218</v>
      </c>
      <c r="H481" s="17">
        <v>1800</v>
      </c>
      <c r="I481" s="17">
        <v>1800</v>
      </c>
      <c r="J481" s="17">
        <v>0</v>
      </c>
      <c r="K481" s="17" t="s">
        <v>59</v>
      </c>
      <c r="L481" s="18">
        <v>35262.120000000003</v>
      </c>
      <c r="M481" s="18">
        <v>8549.84</v>
      </c>
      <c r="N481" s="18">
        <v>371.04</v>
      </c>
      <c r="O481" s="18">
        <v>44183</v>
      </c>
      <c r="P481" s="18">
        <v>577.22</v>
      </c>
      <c r="Q481" s="18">
        <v>236.78</v>
      </c>
      <c r="R481" s="18">
        <v>0</v>
      </c>
      <c r="S481" s="18">
        <v>814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35839.339999999997</v>
      </c>
      <c r="Z481" s="18">
        <v>8786.6200000000008</v>
      </c>
      <c r="AA481" s="18">
        <v>371.04</v>
      </c>
      <c r="AB481" s="18">
        <v>44997</v>
      </c>
    </row>
    <row r="482" spans="1:28" s="15" customFormat="1" x14ac:dyDescent="0.25">
      <c r="A482" s="17">
        <v>25</v>
      </c>
      <c r="B482" s="17" t="s">
        <v>420</v>
      </c>
      <c r="C482" s="17" t="s">
        <v>292</v>
      </c>
      <c r="D482" s="17" t="s">
        <v>463</v>
      </c>
      <c r="E482" s="17" t="s">
        <v>464</v>
      </c>
      <c r="F482" s="17" t="s">
        <v>35</v>
      </c>
      <c r="G482" s="17" t="s">
        <v>114</v>
      </c>
      <c r="H482" s="17">
        <v>728</v>
      </c>
      <c r="I482" s="17">
        <v>728</v>
      </c>
      <c r="J482" s="17">
        <v>0</v>
      </c>
      <c r="K482" s="17" t="s">
        <v>59</v>
      </c>
      <c r="L482" s="18">
        <v>22923.599999999999</v>
      </c>
      <c r="M482" s="18">
        <v>4822.29</v>
      </c>
      <c r="N482" s="18">
        <v>143.11000000000001</v>
      </c>
      <c r="O482" s="18">
        <v>27889</v>
      </c>
      <c r="P482" s="18">
        <v>659.57</v>
      </c>
      <c r="Q482" s="18">
        <v>145.43</v>
      </c>
      <c r="R482" s="18">
        <v>0</v>
      </c>
      <c r="S482" s="18">
        <v>805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23583.17</v>
      </c>
      <c r="Z482" s="18">
        <v>4967.72</v>
      </c>
      <c r="AA482" s="18">
        <v>143.11000000000001</v>
      </c>
      <c r="AB482" s="18">
        <v>28694</v>
      </c>
    </row>
    <row r="483" spans="1:28" s="15" customFormat="1" x14ac:dyDescent="0.25">
      <c r="A483" s="17">
        <v>26</v>
      </c>
      <c r="B483" s="17" t="s">
        <v>468</v>
      </c>
      <c r="C483" s="17" t="s">
        <v>292</v>
      </c>
      <c r="D483" s="17" t="s">
        <v>469</v>
      </c>
      <c r="E483" s="17" t="s">
        <v>470</v>
      </c>
      <c r="F483" s="17" t="s">
        <v>35</v>
      </c>
      <c r="G483" s="17" t="s">
        <v>471</v>
      </c>
      <c r="H483" s="17">
        <v>2694</v>
      </c>
      <c r="I483" s="17">
        <v>2534</v>
      </c>
      <c r="J483" s="17">
        <v>160</v>
      </c>
      <c r="K483" s="17" t="s">
        <v>37</v>
      </c>
      <c r="L483" s="18">
        <v>22465.06</v>
      </c>
      <c r="M483" s="18">
        <v>3829.58</v>
      </c>
      <c r="N483" s="18">
        <v>1089.3599999999999</v>
      </c>
      <c r="O483" s="18">
        <v>27384</v>
      </c>
      <c r="P483" s="18">
        <v>1407.56</v>
      </c>
      <c r="Q483" s="18">
        <v>155.44</v>
      </c>
      <c r="R483" s="18">
        <v>72</v>
      </c>
      <c r="S483" s="18">
        <v>1635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23872.62</v>
      </c>
      <c r="Z483" s="18">
        <v>3985.02</v>
      </c>
      <c r="AA483" s="18">
        <v>1161.3599999999999</v>
      </c>
      <c r="AB483" s="18">
        <v>29019</v>
      </c>
    </row>
    <row r="484" spans="1:28" s="15" customFormat="1" x14ac:dyDescent="0.25">
      <c r="A484" s="17">
        <v>27</v>
      </c>
      <c r="B484" s="17" t="s">
        <v>1591</v>
      </c>
      <c r="C484" s="17" t="s">
        <v>292</v>
      </c>
      <c r="D484" s="17" t="s">
        <v>1592</v>
      </c>
      <c r="E484" s="17" t="s">
        <v>1593</v>
      </c>
      <c r="F484" s="17" t="s">
        <v>35</v>
      </c>
      <c r="G484" s="17" t="s">
        <v>1594</v>
      </c>
      <c r="H484" s="17">
        <v>475</v>
      </c>
      <c r="I484" s="17">
        <v>475</v>
      </c>
      <c r="J484" s="17">
        <v>0</v>
      </c>
      <c r="K484" s="17" t="s">
        <v>59</v>
      </c>
      <c r="L484" s="18">
        <v>14076.82</v>
      </c>
      <c r="M484" s="18">
        <v>2703.52</v>
      </c>
      <c r="N484" s="18">
        <v>196.66</v>
      </c>
      <c r="O484" s="18">
        <v>16977</v>
      </c>
      <c r="P484" s="18">
        <v>439.65</v>
      </c>
      <c r="Q484" s="18">
        <v>85.35</v>
      </c>
      <c r="R484" s="18">
        <v>0</v>
      </c>
      <c r="S484" s="18">
        <v>525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14516.47</v>
      </c>
      <c r="Z484" s="18">
        <v>2788.87</v>
      </c>
      <c r="AA484" s="18">
        <v>196.66</v>
      </c>
      <c r="AB484" s="18">
        <v>17502</v>
      </c>
    </row>
    <row r="485" spans="1:28" s="15" customFormat="1" x14ac:dyDescent="0.25">
      <c r="A485" s="17">
        <v>28</v>
      </c>
      <c r="B485" s="17" t="s">
        <v>472</v>
      </c>
      <c r="C485" s="17" t="s">
        <v>292</v>
      </c>
      <c r="D485" s="17" t="s">
        <v>473</v>
      </c>
      <c r="E485" s="17" t="s">
        <v>474</v>
      </c>
      <c r="F485" s="17" t="s">
        <v>35</v>
      </c>
      <c r="G485" s="17" t="s">
        <v>475</v>
      </c>
      <c r="H485" s="17">
        <v>188</v>
      </c>
      <c r="I485" s="17">
        <v>188</v>
      </c>
      <c r="J485" s="17">
        <v>0</v>
      </c>
      <c r="K485" s="17" t="s">
        <v>59</v>
      </c>
      <c r="L485" s="18">
        <v>11876.73</v>
      </c>
      <c r="M485" s="18">
        <v>1869</v>
      </c>
      <c r="N485" s="18">
        <v>79.27</v>
      </c>
      <c r="O485" s="18">
        <v>13825</v>
      </c>
      <c r="P485" s="18">
        <v>439.88</v>
      </c>
      <c r="Q485" s="18">
        <v>79.12</v>
      </c>
      <c r="R485" s="18">
        <v>0</v>
      </c>
      <c r="S485" s="18">
        <v>519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12316.61</v>
      </c>
      <c r="Z485" s="18">
        <v>1948.12</v>
      </c>
      <c r="AA485" s="18">
        <v>79.27</v>
      </c>
      <c r="AB485" s="18">
        <v>14344</v>
      </c>
    </row>
    <row r="486" spans="1:28" s="15" customFormat="1" x14ac:dyDescent="0.25">
      <c r="A486" s="17">
        <v>29</v>
      </c>
      <c r="B486" s="17" t="s">
        <v>476</v>
      </c>
      <c r="C486" s="17" t="s">
        <v>292</v>
      </c>
      <c r="D486" s="17" t="s">
        <v>477</v>
      </c>
      <c r="E486" s="17" t="s">
        <v>478</v>
      </c>
      <c r="F486" s="17" t="s">
        <v>35</v>
      </c>
      <c r="G486" s="17" t="s">
        <v>479</v>
      </c>
      <c r="H486" s="17">
        <v>1828</v>
      </c>
      <c r="I486" s="17">
        <v>1498</v>
      </c>
      <c r="J486" s="17">
        <v>330</v>
      </c>
      <c r="K486" s="17" t="s">
        <v>37</v>
      </c>
      <c r="L486" s="18">
        <v>14663.45</v>
      </c>
      <c r="M486" s="18">
        <v>1492.74</v>
      </c>
      <c r="N486" s="18">
        <v>654.80999999999995</v>
      </c>
      <c r="O486" s="18">
        <v>16811</v>
      </c>
      <c r="P486" s="18">
        <v>2152.48</v>
      </c>
      <c r="Q486" s="18">
        <v>101.02</v>
      </c>
      <c r="R486" s="18">
        <v>148.5</v>
      </c>
      <c r="S486" s="18">
        <v>2402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16815.93</v>
      </c>
      <c r="Z486" s="18">
        <v>1593.76</v>
      </c>
      <c r="AA486" s="18">
        <v>803.31</v>
      </c>
      <c r="AB486" s="18">
        <v>19213</v>
      </c>
    </row>
    <row r="487" spans="1:28" s="15" customFormat="1" x14ac:dyDescent="0.25">
      <c r="A487" s="17">
        <v>30</v>
      </c>
      <c r="B487" s="17" t="s">
        <v>476</v>
      </c>
      <c r="C487" s="17" t="s">
        <v>292</v>
      </c>
      <c r="D487" s="17" t="s">
        <v>480</v>
      </c>
      <c r="E487" s="17" t="s">
        <v>481</v>
      </c>
      <c r="F487" s="17" t="s">
        <v>35</v>
      </c>
      <c r="G487" s="17" t="s">
        <v>482</v>
      </c>
      <c r="H487" s="17">
        <v>6493</v>
      </c>
      <c r="I487" s="17">
        <v>6197</v>
      </c>
      <c r="J487" s="17">
        <v>296</v>
      </c>
      <c r="K487" s="17" t="s">
        <v>37</v>
      </c>
      <c r="L487" s="18">
        <v>41910.71</v>
      </c>
      <c r="M487" s="18">
        <v>3508.79</v>
      </c>
      <c r="N487" s="18">
        <v>2745.5</v>
      </c>
      <c r="O487" s="18">
        <v>48165</v>
      </c>
      <c r="P487" s="18">
        <v>2883.92</v>
      </c>
      <c r="Q487" s="18">
        <v>293.88</v>
      </c>
      <c r="R487" s="18">
        <v>133.19999999999999</v>
      </c>
      <c r="S487" s="18">
        <v>3311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44794.63</v>
      </c>
      <c r="Z487" s="18">
        <v>3802.67</v>
      </c>
      <c r="AA487" s="18">
        <v>2878.7</v>
      </c>
      <c r="AB487" s="18">
        <v>51476</v>
      </c>
    </row>
    <row r="488" spans="1:28" s="15" customFormat="1" x14ac:dyDescent="0.25">
      <c r="A488" s="17">
        <v>31</v>
      </c>
      <c r="B488" s="17" t="s">
        <v>483</v>
      </c>
      <c r="C488" s="17" t="s">
        <v>292</v>
      </c>
      <c r="D488" s="17" t="s">
        <v>484</v>
      </c>
      <c r="E488" s="17" t="s">
        <v>485</v>
      </c>
      <c r="F488" s="17" t="s">
        <v>35</v>
      </c>
      <c r="G488" s="17" t="s">
        <v>288</v>
      </c>
      <c r="H488" s="17">
        <v>1300</v>
      </c>
      <c r="I488" s="17">
        <v>1300</v>
      </c>
      <c r="J488" s="17">
        <v>0</v>
      </c>
      <c r="K488" s="17" t="s">
        <v>59</v>
      </c>
      <c r="L488" s="18">
        <v>8927.6</v>
      </c>
      <c r="M488" s="18">
        <v>531.4</v>
      </c>
      <c r="N488" s="18">
        <v>0</v>
      </c>
      <c r="O488" s="18">
        <v>9459</v>
      </c>
      <c r="P488" s="18">
        <v>577.41999999999996</v>
      </c>
      <c r="Q488" s="18">
        <v>86.58</v>
      </c>
      <c r="R488" s="18">
        <v>0</v>
      </c>
      <c r="S488" s="18">
        <v>664</v>
      </c>
      <c r="T488" s="18">
        <v>4670</v>
      </c>
      <c r="U488" s="18">
        <v>0</v>
      </c>
      <c r="V488" s="18">
        <v>0</v>
      </c>
      <c r="W488" s="18">
        <v>0</v>
      </c>
      <c r="X488" s="18"/>
      <c r="Y488" s="18">
        <v>9505.02</v>
      </c>
      <c r="Z488" s="18">
        <v>617.98</v>
      </c>
      <c r="AA488" s="18">
        <v>0</v>
      </c>
      <c r="AB488" s="18">
        <v>10123</v>
      </c>
    </row>
    <row r="489" spans="1:28" s="22" customFormat="1" x14ac:dyDescent="0.25">
      <c r="A489" s="19"/>
      <c r="B489" s="19"/>
      <c r="C489" s="10" t="s">
        <v>71</v>
      </c>
      <c r="D489" s="19"/>
      <c r="E489" s="19"/>
      <c r="F489" s="19"/>
      <c r="G489" s="19"/>
      <c r="H489" s="19"/>
      <c r="I489" s="19"/>
      <c r="J489" s="19">
        <f>SUM(J458:J488)</f>
        <v>32719</v>
      </c>
      <c r="K489" s="19"/>
      <c r="L489" s="20">
        <f t="shared" ref="L489:AA489" si="78">SUM(L458:L488)</f>
        <v>9201891.4900000002</v>
      </c>
      <c r="M489" s="20">
        <f t="shared" si="78"/>
        <v>641040.31000000006</v>
      </c>
      <c r="N489" s="20">
        <f t="shared" si="78"/>
        <v>73228.199999999983</v>
      </c>
      <c r="O489" s="20">
        <f t="shared" si="78"/>
        <v>9916160</v>
      </c>
      <c r="P489" s="20">
        <f t="shared" si="78"/>
        <v>197364.59</v>
      </c>
      <c r="Q489" s="20">
        <f t="shared" si="78"/>
        <v>59487.86</v>
      </c>
      <c r="R489" s="20">
        <f t="shared" si="78"/>
        <v>14723.550000000003</v>
      </c>
      <c r="S489" s="20">
        <f t="shared" si="78"/>
        <v>271576</v>
      </c>
      <c r="T489" s="20">
        <f t="shared" si="78"/>
        <v>46050</v>
      </c>
      <c r="U489" s="20">
        <f t="shared" si="78"/>
        <v>136064.41</v>
      </c>
      <c r="V489" s="20">
        <f t="shared" si="78"/>
        <v>57212.31</v>
      </c>
      <c r="W489" s="20">
        <f t="shared" si="78"/>
        <v>7852.28</v>
      </c>
      <c r="X489" s="20">
        <f t="shared" si="78"/>
        <v>201129</v>
      </c>
      <c r="Y489" s="20">
        <f t="shared" si="78"/>
        <v>9263191.6699999981</v>
      </c>
      <c r="Z489" s="20">
        <f t="shared" si="78"/>
        <v>643315.86</v>
      </c>
      <c r="AA489" s="20">
        <f t="shared" si="78"/>
        <v>80099.47</v>
      </c>
      <c r="AB489" s="20">
        <f>SUM(AB458:AB488)</f>
        <v>9986607</v>
      </c>
    </row>
    <row r="490" spans="1:28" s="15" customFormat="1" x14ac:dyDescent="0.25">
      <c r="A490" s="17">
        <v>1</v>
      </c>
      <c r="B490" s="17" t="s">
        <v>416</v>
      </c>
      <c r="C490" s="17" t="s">
        <v>292</v>
      </c>
      <c r="D490" s="17" t="s">
        <v>486</v>
      </c>
      <c r="E490" s="17" t="s">
        <v>487</v>
      </c>
      <c r="F490" s="17" t="s">
        <v>75</v>
      </c>
      <c r="G490" s="17" t="s">
        <v>76</v>
      </c>
      <c r="H490" s="17">
        <v>15900</v>
      </c>
      <c r="I490" s="17">
        <v>15900</v>
      </c>
      <c r="J490" s="17">
        <v>0</v>
      </c>
      <c r="K490" s="17" t="s">
        <v>59</v>
      </c>
      <c r="L490" s="18">
        <v>50018.720000000001</v>
      </c>
      <c r="M490" s="18">
        <v>10286.18</v>
      </c>
      <c r="N490" s="18">
        <v>3956.1</v>
      </c>
      <c r="O490" s="18">
        <v>64261</v>
      </c>
      <c r="P490" s="18">
        <v>187.42</v>
      </c>
      <c r="Q490" s="18">
        <v>359.58</v>
      </c>
      <c r="R490" s="18">
        <v>0</v>
      </c>
      <c r="S490" s="18">
        <v>547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50206.14</v>
      </c>
      <c r="Z490" s="18">
        <v>10645.76</v>
      </c>
      <c r="AA490" s="18">
        <v>3956.1</v>
      </c>
      <c r="AB490" s="18">
        <v>64808</v>
      </c>
    </row>
    <row r="491" spans="1:28" s="15" customFormat="1" x14ac:dyDescent="0.25">
      <c r="A491" s="17">
        <v>2</v>
      </c>
      <c r="B491" s="17" t="s">
        <v>425</v>
      </c>
      <c r="C491" s="17" t="s">
        <v>292</v>
      </c>
      <c r="D491" s="17" t="s">
        <v>488</v>
      </c>
      <c r="E491" s="17" t="s">
        <v>489</v>
      </c>
      <c r="F491" s="17" t="s">
        <v>75</v>
      </c>
      <c r="G491" s="17" t="s">
        <v>76</v>
      </c>
      <c r="H491" s="17">
        <v>61806</v>
      </c>
      <c r="I491" s="17">
        <v>60544</v>
      </c>
      <c r="J491" s="17">
        <v>1262</v>
      </c>
      <c r="K491" s="17" t="s">
        <v>37</v>
      </c>
      <c r="L491" s="18">
        <v>286311.69</v>
      </c>
      <c r="M491" s="18">
        <v>17714.59</v>
      </c>
      <c r="N491" s="18">
        <v>2154.7199999999998</v>
      </c>
      <c r="O491" s="18">
        <v>306181</v>
      </c>
      <c r="P491" s="18">
        <v>9194.93</v>
      </c>
      <c r="Q491" s="18">
        <v>1912.76</v>
      </c>
      <c r="R491" s="18">
        <v>755.31</v>
      </c>
      <c r="S491" s="18">
        <v>11863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295506.62</v>
      </c>
      <c r="Z491" s="18">
        <v>19627.349999999999</v>
      </c>
      <c r="AA491" s="18">
        <v>2910.03</v>
      </c>
      <c r="AB491" s="18">
        <v>318044</v>
      </c>
    </row>
    <row r="492" spans="1:28" s="15" customFormat="1" x14ac:dyDescent="0.25">
      <c r="A492" s="17">
        <v>3</v>
      </c>
      <c r="B492" s="17" t="s">
        <v>416</v>
      </c>
      <c r="C492" s="17" t="s">
        <v>292</v>
      </c>
      <c r="D492" s="17" t="s">
        <v>490</v>
      </c>
      <c r="E492" s="17" t="s">
        <v>491</v>
      </c>
      <c r="F492" s="17" t="s">
        <v>75</v>
      </c>
      <c r="G492" s="17" t="s">
        <v>76</v>
      </c>
      <c r="H492" s="17">
        <v>1761</v>
      </c>
      <c r="I492" s="17">
        <v>1715</v>
      </c>
      <c r="J492" s="17">
        <v>46</v>
      </c>
      <c r="K492" s="17" t="s">
        <v>37</v>
      </c>
      <c r="L492" s="18">
        <v>59895.76</v>
      </c>
      <c r="M492" s="18">
        <v>16519.43</v>
      </c>
      <c r="N492" s="18">
        <v>4839.8100000000004</v>
      </c>
      <c r="O492" s="18">
        <v>81255</v>
      </c>
      <c r="P492" s="18">
        <v>502.58</v>
      </c>
      <c r="Q492" s="18">
        <v>430.89</v>
      </c>
      <c r="R492" s="18">
        <v>27.53</v>
      </c>
      <c r="S492" s="18">
        <v>961</v>
      </c>
      <c r="T492" s="18">
        <v>0</v>
      </c>
      <c r="U492" s="18">
        <v>0</v>
      </c>
      <c r="V492" s="18">
        <v>0</v>
      </c>
      <c r="W492" s="18">
        <v>0</v>
      </c>
      <c r="X492" s="18"/>
      <c r="Y492" s="18">
        <v>60398.34</v>
      </c>
      <c r="Z492" s="18">
        <v>16950.32</v>
      </c>
      <c r="AA492" s="18">
        <v>4867.34</v>
      </c>
      <c r="AB492" s="18">
        <v>82216</v>
      </c>
    </row>
    <row r="493" spans="1:28" s="15" customFormat="1" x14ac:dyDescent="0.25">
      <c r="A493" s="17">
        <v>4</v>
      </c>
      <c r="B493" s="17" t="s">
        <v>413</v>
      </c>
      <c r="C493" s="17" t="s">
        <v>292</v>
      </c>
      <c r="D493" s="17" t="s">
        <v>492</v>
      </c>
      <c r="E493" s="17" t="s">
        <v>493</v>
      </c>
      <c r="F493" s="17" t="s">
        <v>75</v>
      </c>
      <c r="G493" s="17" t="s">
        <v>76</v>
      </c>
      <c r="H493" s="17">
        <v>17786</v>
      </c>
      <c r="I493" s="17">
        <v>17571</v>
      </c>
      <c r="J493" s="17">
        <v>215</v>
      </c>
      <c r="K493" s="17" t="s">
        <v>37</v>
      </c>
      <c r="L493" s="18">
        <v>60791.62</v>
      </c>
      <c r="M493" s="18">
        <v>13980.66</v>
      </c>
      <c r="N493" s="18">
        <v>4769.72</v>
      </c>
      <c r="O493" s="18">
        <v>79542</v>
      </c>
      <c r="P493" s="18">
        <v>1720.82</v>
      </c>
      <c r="Q493" s="18">
        <v>435.5</v>
      </c>
      <c r="R493" s="18">
        <v>128.68</v>
      </c>
      <c r="S493" s="18">
        <v>2285</v>
      </c>
      <c r="T493" s="18">
        <v>0</v>
      </c>
      <c r="U493" s="18">
        <v>0</v>
      </c>
      <c r="V493" s="18">
        <v>0</v>
      </c>
      <c r="W493" s="18">
        <v>0</v>
      </c>
      <c r="X493" s="18"/>
      <c r="Y493" s="18">
        <v>62512.44</v>
      </c>
      <c r="Z493" s="18">
        <v>14416.16</v>
      </c>
      <c r="AA493" s="18">
        <v>4898.3999999999996</v>
      </c>
      <c r="AB493" s="18">
        <v>81827</v>
      </c>
    </row>
    <row r="494" spans="1:28" s="15" customFormat="1" x14ac:dyDescent="0.25">
      <c r="A494" s="17">
        <v>5</v>
      </c>
      <c r="B494" s="17" t="s">
        <v>435</v>
      </c>
      <c r="C494" s="17" t="s">
        <v>292</v>
      </c>
      <c r="D494" s="17" t="s">
        <v>494</v>
      </c>
      <c r="E494" s="17" t="s">
        <v>495</v>
      </c>
      <c r="F494" s="17" t="s">
        <v>75</v>
      </c>
      <c r="G494" s="17" t="s">
        <v>76</v>
      </c>
      <c r="H494" s="17">
        <v>37345</v>
      </c>
      <c r="I494" s="17">
        <v>37241</v>
      </c>
      <c r="J494" s="17">
        <v>104</v>
      </c>
      <c r="K494" s="17" t="s">
        <v>37</v>
      </c>
      <c r="L494" s="18">
        <v>39985.550000000003</v>
      </c>
      <c r="M494" s="18">
        <v>8940.0499999999993</v>
      </c>
      <c r="N494" s="18">
        <v>2867.4</v>
      </c>
      <c r="O494" s="18">
        <v>51793</v>
      </c>
      <c r="P494" s="18">
        <v>992.82</v>
      </c>
      <c r="Q494" s="18">
        <v>284.94</v>
      </c>
      <c r="R494" s="18">
        <v>62.24</v>
      </c>
      <c r="S494" s="18">
        <v>1340</v>
      </c>
      <c r="T494" s="18">
        <v>0</v>
      </c>
      <c r="U494" s="18">
        <v>0</v>
      </c>
      <c r="V494" s="18">
        <v>0</v>
      </c>
      <c r="W494" s="18">
        <v>0</v>
      </c>
      <c r="X494" s="18"/>
      <c r="Y494" s="18">
        <v>40978.370000000003</v>
      </c>
      <c r="Z494" s="18">
        <v>9224.99</v>
      </c>
      <c r="AA494" s="18">
        <v>2929.64</v>
      </c>
      <c r="AB494" s="18">
        <v>53133</v>
      </c>
    </row>
    <row r="495" spans="1:28" s="15" customFormat="1" x14ac:dyDescent="0.25">
      <c r="A495" s="17">
        <v>6</v>
      </c>
      <c r="B495" s="17" t="s">
        <v>420</v>
      </c>
      <c r="C495" s="17" t="s">
        <v>292</v>
      </c>
      <c r="D495" s="17" t="s">
        <v>496</v>
      </c>
      <c r="E495" s="17" t="s">
        <v>497</v>
      </c>
      <c r="F495" s="17" t="s">
        <v>75</v>
      </c>
      <c r="G495" s="17" t="s">
        <v>76</v>
      </c>
      <c r="H495" s="17">
        <v>28772</v>
      </c>
      <c r="I495" s="17">
        <v>28446</v>
      </c>
      <c r="J495" s="17">
        <v>326</v>
      </c>
      <c r="K495" s="17" t="s">
        <v>37</v>
      </c>
      <c r="L495" s="18">
        <v>76292.38</v>
      </c>
      <c r="M495" s="18">
        <v>15754.07</v>
      </c>
      <c r="N495" s="18">
        <v>6483.55</v>
      </c>
      <c r="O495" s="18">
        <v>98530</v>
      </c>
      <c r="P495" s="18">
        <v>2417.84</v>
      </c>
      <c r="Q495" s="18">
        <v>548.04999999999995</v>
      </c>
      <c r="R495" s="18">
        <v>195.11</v>
      </c>
      <c r="S495" s="18">
        <v>3161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78710.22</v>
      </c>
      <c r="Z495" s="18">
        <v>16302.12</v>
      </c>
      <c r="AA495" s="18">
        <v>6678.66</v>
      </c>
      <c r="AB495" s="18">
        <v>101691</v>
      </c>
    </row>
    <row r="496" spans="1:28" s="15" customFormat="1" x14ac:dyDescent="0.25">
      <c r="A496" s="17">
        <v>7</v>
      </c>
      <c r="B496" s="17" t="s">
        <v>404</v>
      </c>
      <c r="C496" s="17" t="s">
        <v>292</v>
      </c>
      <c r="D496" s="17" t="s">
        <v>498</v>
      </c>
      <c r="E496" s="17" t="s">
        <v>499</v>
      </c>
      <c r="F496" s="17" t="s">
        <v>75</v>
      </c>
      <c r="G496" s="17" t="s">
        <v>76</v>
      </c>
      <c r="H496" s="17">
        <v>37019</v>
      </c>
      <c r="I496" s="17">
        <v>36478</v>
      </c>
      <c r="J496" s="17">
        <v>541</v>
      </c>
      <c r="K496" s="17" t="s">
        <v>37</v>
      </c>
      <c r="L496" s="18">
        <v>164373.60999999999</v>
      </c>
      <c r="M496" s="18">
        <v>14930.65</v>
      </c>
      <c r="N496" s="18">
        <v>1486.74</v>
      </c>
      <c r="O496" s="18">
        <v>180791</v>
      </c>
      <c r="P496" s="18">
        <v>4013.17</v>
      </c>
      <c r="Q496" s="18">
        <v>989.04</v>
      </c>
      <c r="R496" s="18">
        <v>323.79000000000002</v>
      </c>
      <c r="S496" s="18">
        <v>5326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168386.78</v>
      </c>
      <c r="Z496" s="18">
        <v>15919.69</v>
      </c>
      <c r="AA496" s="18">
        <v>1810.53</v>
      </c>
      <c r="AB496" s="18">
        <v>186117</v>
      </c>
    </row>
    <row r="497" spans="1:28" s="15" customFormat="1" x14ac:dyDescent="0.25">
      <c r="A497" s="17">
        <v>8</v>
      </c>
      <c r="B497" s="17" t="s">
        <v>413</v>
      </c>
      <c r="C497" s="17" t="s">
        <v>292</v>
      </c>
      <c r="D497" s="17" t="s">
        <v>500</v>
      </c>
      <c r="E497" s="17" t="s">
        <v>501</v>
      </c>
      <c r="F497" s="17" t="s">
        <v>75</v>
      </c>
      <c r="G497" s="17" t="s">
        <v>76</v>
      </c>
      <c r="H497" s="17">
        <v>15164</v>
      </c>
      <c r="I497" s="17">
        <v>15096</v>
      </c>
      <c r="J497" s="17">
        <v>68</v>
      </c>
      <c r="K497" s="17" t="s">
        <v>37</v>
      </c>
      <c r="L497" s="18">
        <v>41215.379999999997</v>
      </c>
      <c r="M497" s="18">
        <v>10186.42</v>
      </c>
      <c r="N497" s="18">
        <v>3159.2</v>
      </c>
      <c r="O497" s="18">
        <v>54561</v>
      </c>
      <c r="P497" s="18">
        <v>652.35</v>
      </c>
      <c r="Q497" s="18">
        <v>294.95</v>
      </c>
      <c r="R497" s="18">
        <v>40.700000000000003</v>
      </c>
      <c r="S497" s="18">
        <v>988</v>
      </c>
      <c r="T497" s="18">
        <v>0</v>
      </c>
      <c r="U497" s="18">
        <v>0</v>
      </c>
      <c r="V497" s="18">
        <v>0</v>
      </c>
      <c r="W497" s="18">
        <v>0</v>
      </c>
      <c r="X497" s="18"/>
      <c r="Y497" s="18">
        <v>41867.730000000003</v>
      </c>
      <c r="Z497" s="18">
        <v>10481.370000000001</v>
      </c>
      <c r="AA497" s="18">
        <v>3199.9</v>
      </c>
      <c r="AB497" s="18">
        <v>55549</v>
      </c>
    </row>
    <row r="498" spans="1:28" s="15" customFormat="1" x14ac:dyDescent="0.25">
      <c r="A498" s="17">
        <v>9</v>
      </c>
      <c r="B498" s="17" t="s">
        <v>401</v>
      </c>
      <c r="C498" s="17" t="s">
        <v>292</v>
      </c>
      <c r="D498" s="17" t="s">
        <v>502</v>
      </c>
      <c r="E498" s="17" t="s">
        <v>503</v>
      </c>
      <c r="F498" s="17" t="s">
        <v>75</v>
      </c>
      <c r="G498" s="17" t="s">
        <v>76</v>
      </c>
      <c r="H498" s="17">
        <v>2357</v>
      </c>
      <c r="I498" s="17">
        <v>2179</v>
      </c>
      <c r="J498" s="17">
        <v>178</v>
      </c>
      <c r="K498" s="17" t="s">
        <v>37</v>
      </c>
      <c r="L498" s="18">
        <v>68633.45</v>
      </c>
      <c r="M498" s="18">
        <v>15381.12</v>
      </c>
      <c r="N498" s="18">
        <v>5007.43</v>
      </c>
      <c r="O498" s="18">
        <v>89022</v>
      </c>
      <c r="P498" s="18">
        <v>1624.04</v>
      </c>
      <c r="Q498" s="18">
        <v>488.43</v>
      </c>
      <c r="R498" s="18">
        <v>106.53</v>
      </c>
      <c r="S498" s="18">
        <v>2219</v>
      </c>
      <c r="T498" s="18">
        <v>0</v>
      </c>
      <c r="U498" s="18">
        <v>0</v>
      </c>
      <c r="V498" s="18">
        <v>0</v>
      </c>
      <c r="W498" s="18">
        <v>0</v>
      </c>
      <c r="X498" s="18"/>
      <c r="Y498" s="18">
        <v>70257.490000000005</v>
      </c>
      <c r="Z498" s="18">
        <v>15869.55</v>
      </c>
      <c r="AA498" s="18">
        <v>5113.96</v>
      </c>
      <c r="AB498" s="18">
        <v>91241</v>
      </c>
    </row>
    <row r="499" spans="1:28" s="15" customFormat="1" x14ac:dyDescent="0.25">
      <c r="A499" s="17">
        <v>10</v>
      </c>
      <c r="B499" s="17" t="s">
        <v>404</v>
      </c>
      <c r="C499" s="17" t="s">
        <v>292</v>
      </c>
      <c r="D499" s="17" t="s">
        <v>504</v>
      </c>
      <c r="E499" s="17" t="s">
        <v>505</v>
      </c>
      <c r="F499" s="17" t="s">
        <v>75</v>
      </c>
      <c r="G499" s="17" t="s">
        <v>76</v>
      </c>
      <c r="H499" s="17">
        <v>19629</v>
      </c>
      <c r="I499" s="17">
        <v>19359</v>
      </c>
      <c r="J499" s="17">
        <v>270</v>
      </c>
      <c r="K499" s="17" t="s">
        <v>37</v>
      </c>
      <c r="L499" s="18">
        <v>46150.52</v>
      </c>
      <c r="M499" s="18">
        <v>9946.89</v>
      </c>
      <c r="N499" s="18">
        <v>3689.59</v>
      </c>
      <c r="O499" s="18">
        <v>59787</v>
      </c>
      <c r="P499" s="18">
        <v>2003.46</v>
      </c>
      <c r="Q499" s="18">
        <v>295.94</v>
      </c>
      <c r="R499" s="18">
        <v>161.6</v>
      </c>
      <c r="S499" s="18">
        <v>2461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48153.98</v>
      </c>
      <c r="Z499" s="18">
        <v>10242.83</v>
      </c>
      <c r="AA499" s="18">
        <v>3851.19</v>
      </c>
      <c r="AB499" s="18">
        <v>62248</v>
      </c>
    </row>
    <row r="500" spans="1:28" s="15" customFormat="1" x14ac:dyDescent="0.25">
      <c r="A500" s="17">
        <v>11</v>
      </c>
      <c r="B500" s="17" t="s">
        <v>428</v>
      </c>
      <c r="C500" s="17" t="s">
        <v>292</v>
      </c>
      <c r="D500" s="17" t="s">
        <v>506</v>
      </c>
      <c r="E500" s="17" t="s">
        <v>507</v>
      </c>
      <c r="F500" s="17" t="s">
        <v>75</v>
      </c>
      <c r="G500" s="17" t="s">
        <v>76</v>
      </c>
      <c r="H500" s="17">
        <v>26609</v>
      </c>
      <c r="I500" s="17">
        <v>26382</v>
      </c>
      <c r="J500" s="17">
        <v>227</v>
      </c>
      <c r="K500" s="17" t="s">
        <v>37</v>
      </c>
      <c r="L500" s="18">
        <v>43420.66</v>
      </c>
      <c r="M500" s="18">
        <v>6716.92</v>
      </c>
      <c r="N500" s="18">
        <v>3156.42</v>
      </c>
      <c r="O500" s="18">
        <v>53294</v>
      </c>
      <c r="P500" s="18">
        <v>1834.3</v>
      </c>
      <c r="Q500" s="18">
        <v>307.83999999999997</v>
      </c>
      <c r="R500" s="18">
        <v>135.86000000000001</v>
      </c>
      <c r="S500" s="18">
        <v>2278</v>
      </c>
      <c r="T500" s="18">
        <v>0</v>
      </c>
      <c r="U500" s="18">
        <v>0</v>
      </c>
      <c r="V500" s="18">
        <v>0</v>
      </c>
      <c r="W500" s="18">
        <v>0</v>
      </c>
      <c r="X500" s="18"/>
      <c r="Y500" s="18">
        <v>45254.96</v>
      </c>
      <c r="Z500" s="18">
        <v>7024.76</v>
      </c>
      <c r="AA500" s="18">
        <v>3292.28</v>
      </c>
      <c r="AB500" s="18">
        <v>55572</v>
      </c>
    </row>
    <row r="501" spans="1:28" s="15" customFormat="1" x14ac:dyDescent="0.25">
      <c r="A501" s="17">
        <v>12</v>
      </c>
      <c r="B501" s="17" t="s">
        <v>420</v>
      </c>
      <c r="C501" s="17" t="s">
        <v>292</v>
      </c>
      <c r="D501" s="17" t="s">
        <v>508</v>
      </c>
      <c r="E501" s="17" t="s">
        <v>509</v>
      </c>
      <c r="F501" s="17" t="s">
        <v>75</v>
      </c>
      <c r="G501" s="17" t="s">
        <v>76</v>
      </c>
      <c r="H501" s="17">
        <v>9518</v>
      </c>
      <c r="I501" s="17">
        <v>9518</v>
      </c>
      <c r="J501" s="17">
        <v>0</v>
      </c>
      <c r="K501" s="17" t="s">
        <v>59</v>
      </c>
      <c r="L501" s="18">
        <v>57582.75</v>
      </c>
      <c r="M501" s="18">
        <v>12361.04</v>
      </c>
      <c r="N501" s="18">
        <v>4529.21</v>
      </c>
      <c r="O501" s="18">
        <v>74473</v>
      </c>
      <c r="P501" s="18">
        <v>250.25</v>
      </c>
      <c r="Q501" s="18">
        <v>413.75</v>
      </c>
      <c r="R501" s="18">
        <v>0</v>
      </c>
      <c r="S501" s="18">
        <v>664</v>
      </c>
      <c r="T501" s="18">
        <v>0</v>
      </c>
      <c r="U501" s="18">
        <v>0</v>
      </c>
      <c r="V501" s="18">
        <v>0</v>
      </c>
      <c r="W501" s="18">
        <v>0</v>
      </c>
      <c r="X501" s="18"/>
      <c r="Y501" s="18">
        <v>57833</v>
      </c>
      <c r="Z501" s="18">
        <v>12774.79</v>
      </c>
      <c r="AA501" s="18">
        <v>4529.21</v>
      </c>
      <c r="AB501" s="18">
        <v>75137</v>
      </c>
    </row>
    <row r="502" spans="1:28" s="15" customFormat="1" x14ac:dyDescent="0.25">
      <c r="A502" s="17">
        <v>13</v>
      </c>
      <c r="B502" s="17" t="s">
        <v>428</v>
      </c>
      <c r="C502" s="17" t="s">
        <v>292</v>
      </c>
      <c r="D502" s="17" t="s">
        <v>510</v>
      </c>
      <c r="E502" s="17" t="s">
        <v>511</v>
      </c>
      <c r="F502" s="17" t="s">
        <v>75</v>
      </c>
      <c r="G502" s="17" t="s">
        <v>76</v>
      </c>
      <c r="H502" s="17">
        <v>23273</v>
      </c>
      <c r="I502" s="17">
        <v>23148</v>
      </c>
      <c r="J502" s="17">
        <v>125</v>
      </c>
      <c r="K502" s="17" t="s">
        <v>37</v>
      </c>
      <c r="L502" s="18">
        <v>69253.67</v>
      </c>
      <c r="M502" s="18">
        <v>18788.849999999999</v>
      </c>
      <c r="N502" s="18">
        <v>5440.48</v>
      </c>
      <c r="O502" s="18">
        <v>93483</v>
      </c>
      <c r="P502" s="18">
        <v>1135.79</v>
      </c>
      <c r="Q502" s="18">
        <v>496.4</v>
      </c>
      <c r="R502" s="18">
        <v>74.81</v>
      </c>
      <c r="S502" s="18">
        <v>1707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70389.460000000006</v>
      </c>
      <c r="Z502" s="18">
        <v>19285.25</v>
      </c>
      <c r="AA502" s="18">
        <v>5515.29</v>
      </c>
      <c r="AB502" s="18">
        <v>95190</v>
      </c>
    </row>
    <row r="503" spans="1:28" s="15" customFormat="1" x14ac:dyDescent="0.25">
      <c r="A503" s="17">
        <v>14</v>
      </c>
      <c r="B503" s="17" t="s">
        <v>435</v>
      </c>
      <c r="C503" s="17" t="s">
        <v>292</v>
      </c>
      <c r="D503" s="17" t="s">
        <v>512</v>
      </c>
      <c r="E503" s="17" t="s">
        <v>513</v>
      </c>
      <c r="F503" s="17" t="s">
        <v>75</v>
      </c>
      <c r="G503" s="17" t="s">
        <v>76</v>
      </c>
      <c r="H503" s="17">
        <v>15545</v>
      </c>
      <c r="I503" s="17">
        <v>15013</v>
      </c>
      <c r="J503" s="17">
        <v>532</v>
      </c>
      <c r="K503" s="17" t="s">
        <v>37</v>
      </c>
      <c r="L503" s="18">
        <v>125040.29</v>
      </c>
      <c r="M503" s="18">
        <v>18972.72</v>
      </c>
      <c r="N503" s="18">
        <v>1210.99</v>
      </c>
      <c r="O503" s="18">
        <v>145224</v>
      </c>
      <c r="P503" s="18">
        <v>3826.37</v>
      </c>
      <c r="Q503" s="18">
        <v>837.23</v>
      </c>
      <c r="R503" s="18">
        <v>318.39999999999998</v>
      </c>
      <c r="S503" s="18">
        <v>4982</v>
      </c>
      <c r="T503" s="18">
        <v>0</v>
      </c>
      <c r="U503" s="18">
        <v>0</v>
      </c>
      <c r="V503" s="18">
        <v>0</v>
      </c>
      <c r="W503" s="18">
        <v>0</v>
      </c>
      <c r="X503" s="18"/>
      <c r="Y503" s="18">
        <v>128866.66</v>
      </c>
      <c r="Z503" s="18">
        <v>19809.95</v>
      </c>
      <c r="AA503" s="18">
        <v>1529.39</v>
      </c>
      <c r="AB503" s="18">
        <v>150206</v>
      </c>
    </row>
    <row r="504" spans="1:28" s="15" customFormat="1" x14ac:dyDescent="0.25">
      <c r="A504" s="17">
        <v>15</v>
      </c>
      <c r="B504" s="17" t="s">
        <v>416</v>
      </c>
      <c r="C504" s="17" t="s">
        <v>292</v>
      </c>
      <c r="D504" s="17" t="s">
        <v>514</v>
      </c>
      <c r="E504" s="17" t="s">
        <v>515</v>
      </c>
      <c r="F504" s="17" t="s">
        <v>75</v>
      </c>
      <c r="G504" s="17" t="s">
        <v>516</v>
      </c>
      <c r="H504" s="17">
        <v>17014</v>
      </c>
      <c r="I504" s="17">
        <v>16949</v>
      </c>
      <c r="J504" s="17">
        <v>65</v>
      </c>
      <c r="K504" s="17" t="s">
        <v>37</v>
      </c>
      <c r="L504" s="18">
        <v>31529.99</v>
      </c>
      <c r="M504" s="18">
        <v>7158.68</v>
      </c>
      <c r="N504" s="18">
        <v>2089.33</v>
      </c>
      <c r="O504" s="18">
        <v>40778</v>
      </c>
      <c r="P504" s="18">
        <v>694.26</v>
      </c>
      <c r="Q504" s="18">
        <v>222.84</v>
      </c>
      <c r="R504" s="18">
        <v>38.9</v>
      </c>
      <c r="S504" s="18">
        <v>956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32224.25</v>
      </c>
      <c r="Z504" s="18">
        <v>7381.52</v>
      </c>
      <c r="AA504" s="18">
        <v>2128.23</v>
      </c>
      <c r="AB504" s="18">
        <v>41734</v>
      </c>
    </row>
    <row r="505" spans="1:28" s="15" customFormat="1" x14ac:dyDescent="0.25">
      <c r="A505" s="17">
        <v>16</v>
      </c>
      <c r="B505" s="17" t="s">
        <v>425</v>
      </c>
      <c r="C505" s="17" t="s">
        <v>292</v>
      </c>
      <c r="D505" s="17" t="s">
        <v>517</v>
      </c>
      <c r="E505" s="17" t="s">
        <v>518</v>
      </c>
      <c r="F505" s="17" t="s">
        <v>75</v>
      </c>
      <c r="G505" s="17" t="s">
        <v>76</v>
      </c>
      <c r="H505" s="17">
        <v>7294</v>
      </c>
      <c r="I505" s="17">
        <v>7246</v>
      </c>
      <c r="J505" s="17">
        <v>48</v>
      </c>
      <c r="K505" s="17" t="s">
        <v>37</v>
      </c>
      <c r="L505" s="18">
        <v>18134.689999999999</v>
      </c>
      <c r="M505" s="18">
        <v>3835.22</v>
      </c>
      <c r="N505" s="18">
        <v>1046.0899999999999</v>
      </c>
      <c r="O505" s="18">
        <v>23016</v>
      </c>
      <c r="P505" s="18">
        <v>546.92999999999995</v>
      </c>
      <c r="Q505" s="18">
        <v>127.34</v>
      </c>
      <c r="R505" s="18">
        <v>28.73</v>
      </c>
      <c r="S505" s="18">
        <v>703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18681.62</v>
      </c>
      <c r="Z505" s="18">
        <v>3962.56</v>
      </c>
      <c r="AA505" s="18">
        <v>1074.82</v>
      </c>
      <c r="AB505" s="18">
        <v>23719</v>
      </c>
    </row>
    <row r="506" spans="1:28" s="15" customFormat="1" x14ac:dyDescent="0.25">
      <c r="A506" s="17">
        <v>17</v>
      </c>
      <c r="B506" s="17" t="s">
        <v>404</v>
      </c>
      <c r="C506" s="17" t="s">
        <v>292</v>
      </c>
      <c r="D506" s="17" t="s">
        <v>519</v>
      </c>
      <c r="E506" s="17" t="s">
        <v>520</v>
      </c>
      <c r="F506" s="17" t="s">
        <v>75</v>
      </c>
      <c r="G506" s="17" t="s">
        <v>76</v>
      </c>
      <c r="H506" s="17">
        <v>19337</v>
      </c>
      <c r="I506" s="17">
        <v>19000</v>
      </c>
      <c r="J506" s="17">
        <v>337</v>
      </c>
      <c r="K506" s="17" t="s">
        <v>37</v>
      </c>
      <c r="L506" s="18">
        <v>122901.98</v>
      </c>
      <c r="M506" s="18">
        <v>16088.42</v>
      </c>
      <c r="N506" s="18">
        <v>839.6</v>
      </c>
      <c r="O506" s="18">
        <v>139830</v>
      </c>
      <c r="P506" s="18">
        <v>2710.89</v>
      </c>
      <c r="Q506" s="18">
        <v>740.42</v>
      </c>
      <c r="R506" s="18">
        <v>201.69</v>
      </c>
      <c r="S506" s="18">
        <v>3653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125612.87</v>
      </c>
      <c r="Z506" s="18">
        <v>16828.84</v>
      </c>
      <c r="AA506" s="18">
        <v>1041.29</v>
      </c>
      <c r="AB506" s="18">
        <v>143483</v>
      </c>
    </row>
    <row r="507" spans="1:28" s="15" customFormat="1" x14ac:dyDescent="0.25">
      <c r="A507" s="17">
        <v>18</v>
      </c>
      <c r="B507" s="17" t="s">
        <v>428</v>
      </c>
      <c r="C507" s="17" t="s">
        <v>292</v>
      </c>
      <c r="D507" s="17" t="s">
        <v>521</v>
      </c>
      <c r="E507" s="17" t="s">
        <v>522</v>
      </c>
      <c r="F507" s="17" t="s">
        <v>75</v>
      </c>
      <c r="G507" s="17" t="s">
        <v>76</v>
      </c>
      <c r="H507" s="17">
        <v>19128</v>
      </c>
      <c r="I507" s="17">
        <v>19058</v>
      </c>
      <c r="J507" s="17">
        <v>70</v>
      </c>
      <c r="K507" s="17" t="s">
        <v>37</v>
      </c>
      <c r="L507" s="18">
        <v>47127.03</v>
      </c>
      <c r="M507" s="18">
        <v>12632.03</v>
      </c>
      <c r="N507" s="18">
        <v>2997.94</v>
      </c>
      <c r="O507" s="18">
        <v>62757</v>
      </c>
      <c r="P507" s="18">
        <v>885</v>
      </c>
      <c r="Q507" s="18">
        <v>332.1</v>
      </c>
      <c r="R507" s="18">
        <v>41.9</v>
      </c>
      <c r="S507" s="18">
        <v>1259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48012.03</v>
      </c>
      <c r="Z507" s="18">
        <v>12964.13</v>
      </c>
      <c r="AA507" s="18">
        <v>3039.84</v>
      </c>
      <c r="AB507" s="18">
        <v>64016</v>
      </c>
    </row>
    <row r="508" spans="1:28" s="15" customFormat="1" x14ac:dyDescent="0.25">
      <c r="A508" s="17">
        <v>19</v>
      </c>
      <c r="B508" s="17" t="s">
        <v>428</v>
      </c>
      <c r="C508" s="17" t="s">
        <v>292</v>
      </c>
      <c r="D508" s="17" t="s">
        <v>523</v>
      </c>
      <c r="E508" s="17" t="s">
        <v>524</v>
      </c>
      <c r="F508" s="17" t="s">
        <v>75</v>
      </c>
      <c r="G508" s="17" t="s">
        <v>525</v>
      </c>
      <c r="H508" s="17">
        <v>0</v>
      </c>
      <c r="I508" s="17">
        <v>0</v>
      </c>
      <c r="J508" s="17">
        <v>0</v>
      </c>
      <c r="K508" s="17" t="s">
        <v>59</v>
      </c>
      <c r="L508" s="18">
        <v>98489.78</v>
      </c>
      <c r="M508" s="18">
        <v>21681.22</v>
      </c>
      <c r="N508" s="18">
        <v>0</v>
      </c>
      <c r="O508" s="18">
        <v>120171</v>
      </c>
      <c r="P508" s="18">
        <v>156.61000000000001</v>
      </c>
      <c r="Q508" s="18">
        <v>656.39</v>
      </c>
      <c r="R508" s="18">
        <v>0</v>
      </c>
      <c r="S508" s="18">
        <v>813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98646.39</v>
      </c>
      <c r="Z508" s="18">
        <v>22337.61</v>
      </c>
      <c r="AA508" s="18">
        <v>0</v>
      </c>
      <c r="AB508" s="18">
        <v>120984</v>
      </c>
    </row>
    <row r="509" spans="1:28" s="15" customFormat="1" x14ac:dyDescent="0.25">
      <c r="A509" s="17">
        <v>20</v>
      </c>
      <c r="B509" s="17" t="s">
        <v>413</v>
      </c>
      <c r="C509" s="17" t="s">
        <v>292</v>
      </c>
      <c r="D509" s="17" t="s">
        <v>526</v>
      </c>
      <c r="E509" s="17" t="s">
        <v>527</v>
      </c>
      <c r="F509" s="17" t="s">
        <v>75</v>
      </c>
      <c r="G509" s="17" t="s">
        <v>528</v>
      </c>
      <c r="H509" s="17">
        <v>0</v>
      </c>
      <c r="I509" s="17">
        <v>0</v>
      </c>
      <c r="J509" s="17">
        <v>720</v>
      </c>
      <c r="K509" s="17" t="s">
        <v>107</v>
      </c>
      <c r="L509" s="18">
        <v>171932.23</v>
      </c>
      <c r="M509" s="18">
        <v>10250.85</v>
      </c>
      <c r="N509" s="18">
        <v>430.92</v>
      </c>
      <c r="O509" s="18">
        <v>182614</v>
      </c>
      <c r="P509" s="18">
        <v>5143.17</v>
      </c>
      <c r="Q509" s="18">
        <v>114.91</v>
      </c>
      <c r="R509" s="18">
        <v>430.92</v>
      </c>
      <c r="S509" s="18">
        <v>5689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177075.4</v>
      </c>
      <c r="Z509" s="18">
        <v>10365.76</v>
      </c>
      <c r="AA509" s="18">
        <v>861.84</v>
      </c>
      <c r="AB509" s="18">
        <v>188303</v>
      </c>
    </row>
    <row r="510" spans="1:28" s="15" customFormat="1" x14ac:dyDescent="0.25">
      <c r="A510" s="17">
        <v>21</v>
      </c>
      <c r="B510" s="17" t="s">
        <v>401</v>
      </c>
      <c r="C510" s="17" t="s">
        <v>292</v>
      </c>
      <c r="D510" s="17" t="s">
        <v>529</v>
      </c>
      <c r="E510" s="17" t="s">
        <v>530</v>
      </c>
      <c r="F510" s="17" t="s">
        <v>75</v>
      </c>
      <c r="G510" s="17" t="s">
        <v>531</v>
      </c>
      <c r="H510" s="17">
        <v>0</v>
      </c>
      <c r="I510" s="17">
        <v>0</v>
      </c>
      <c r="J510" s="17">
        <v>360</v>
      </c>
      <c r="K510" s="17" t="s">
        <v>107</v>
      </c>
      <c r="L510" s="18">
        <v>96598.34</v>
      </c>
      <c r="M510" s="18">
        <v>21925.200000000001</v>
      </c>
      <c r="N510" s="18">
        <v>215.46</v>
      </c>
      <c r="O510" s="18">
        <v>118739</v>
      </c>
      <c r="P510" s="18">
        <v>2587</v>
      </c>
      <c r="Q510" s="18">
        <v>64.540000000000006</v>
      </c>
      <c r="R510" s="18">
        <v>215.46</v>
      </c>
      <c r="S510" s="18">
        <v>2867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99185.34</v>
      </c>
      <c r="Z510" s="18">
        <v>21989.74</v>
      </c>
      <c r="AA510" s="18">
        <v>430.92</v>
      </c>
      <c r="AB510" s="18">
        <v>121606</v>
      </c>
    </row>
    <row r="511" spans="1:28" s="15" customFormat="1" x14ac:dyDescent="0.25">
      <c r="A511" s="17">
        <v>22</v>
      </c>
      <c r="B511" s="17" t="s">
        <v>416</v>
      </c>
      <c r="C511" s="17" t="s">
        <v>292</v>
      </c>
      <c r="D511" s="17" t="s">
        <v>532</v>
      </c>
      <c r="E511" s="17" t="s">
        <v>533</v>
      </c>
      <c r="F511" s="17" t="s">
        <v>75</v>
      </c>
      <c r="G511" s="17" t="s">
        <v>534</v>
      </c>
      <c r="H511" s="17">
        <v>0</v>
      </c>
      <c r="I511" s="17">
        <v>0</v>
      </c>
      <c r="J511" s="17">
        <v>360</v>
      </c>
      <c r="K511" s="17" t="s">
        <v>107</v>
      </c>
      <c r="L511" s="18">
        <v>95390.95</v>
      </c>
      <c r="M511" s="18">
        <v>21545.59</v>
      </c>
      <c r="N511" s="18">
        <v>215.46</v>
      </c>
      <c r="O511" s="18">
        <v>117152</v>
      </c>
      <c r="P511" s="18">
        <v>2587.81</v>
      </c>
      <c r="Q511" s="18">
        <v>63.73</v>
      </c>
      <c r="R511" s="18">
        <v>215.46</v>
      </c>
      <c r="S511" s="18">
        <v>2867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97978.76</v>
      </c>
      <c r="Z511" s="18">
        <v>21609.32</v>
      </c>
      <c r="AA511" s="18">
        <v>430.92</v>
      </c>
      <c r="AB511" s="18">
        <v>120019</v>
      </c>
    </row>
    <row r="512" spans="1:28" s="15" customFormat="1" x14ac:dyDescent="0.25">
      <c r="A512" s="17">
        <v>23</v>
      </c>
      <c r="B512" s="17" t="s">
        <v>425</v>
      </c>
      <c r="C512" s="17" t="s">
        <v>292</v>
      </c>
      <c r="D512" s="17" t="s">
        <v>535</v>
      </c>
      <c r="E512" s="17" t="s">
        <v>536</v>
      </c>
      <c r="F512" s="17" t="s">
        <v>75</v>
      </c>
      <c r="G512" s="17" t="s">
        <v>537</v>
      </c>
      <c r="H512" s="17">
        <v>0</v>
      </c>
      <c r="I512" s="17">
        <v>0</v>
      </c>
      <c r="J512" s="17">
        <v>360</v>
      </c>
      <c r="K512" s="17" t="s">
        <v>107</v>
      </c>
      <c r="L512" s="18">
        <v>89573.53</v>
      </c>
      <c r="M512" s="18">
        <v>19987.009999999998</v>
      </c>
      <c r="N512" s="18">
        <v>215.46</v>
      </c>
      <c r="O512" s="18">
        <v>109776</v>
      </c>
      <c r="P512" s="18">
        <v>2587.6799999999998</v>
      </c>
      <c r="Q512" s="18">
        <v>59.86</v>
      </c>
      <c r="R512" s="18">
        <v>215.46</v>
      </c>
      <c r="S512" s="18">
        <v>2863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92161.21</v>
      </c>
      <c r="Z512" s="18">
        <v>20046.87</v>
      </c>
      <c r="AA512" s="18">
        <v>430.92</v>
      </c>
      <c r="AB512" s="18">
        <v>112639</v>
      </c>
    </row>
    <row r="513" spans="1:28" s="15" customFormat="1" x14ac:dyDescent="0.25">
      <c r="A513" s="17">
        <v>24</v>
      </c>
      <c r="B513" s="17" t="s">
        <v>407</v>
      </c>
      <c r="C513" s="17" t="s">
        <v>292</v>
      </c>
      <c r="D513" s="17" t="s">
        <v>538</v>
      </c>
      <c r="E513" s="17" t="s">
        <v>539</v>
      </c>
      <c r="F513" s="17" t="s">
        <v>75</v>
      </c>
      <c r="G513" s="17" t="s">
        <v>540</v>
      </c>
      <c r="H513" s="17">
        <v>0</v>
      </c>
      <c r="I513" s="17">
        <v>0</v>
      </c>
      <c r="J513" s="17">
        <v>360</v>
      </c>
      <c r="K513" s="17" t="s">
        <v>107</v>
      </c>
      <c r="L513" s="18">
        <v>97813.89</v>
      </c>
      <c r="M513" s="18">
        <v>23594.65</v>
      </c>
      <c r="N513" s="18">
        <v>215.46</v>
      </c>
      <c r="O513" s="18">
        <v>121624</v>
      </c>
      <c r="P513" s="18">
        <v>2587.19</v>
      </c>
      <c r="Q513" s="18">
        <v>65.349999999999994</v>
      </c>
      <c r="R513" s="18">
        <v>215.46</v>
      </c>
      <c r="S513" s="18">
        <v>2868</v>
      </c>
      <c r="T513" s="18">
        <v>0</v>
      </c>
      <c r="U513" s="18">
        <v>0</v>
      </c>
      <c r="V513" s="18">
        <v>0</v>
      </c>
      <c r="W513" s="18">
        <v>0</v>
      </c>
      <c r="X513" s="18"/>
      <c r="Y513" s="18">
        <v>100401.08</v>
      </c>
      <c r="Z513" s="18">
        <v>23660</v>
      </c>
      <c r="AA513" s="18">
        <v>430.92</v>
      </c>
      <c r="AB513" s="18">
        <v>124492</v>
      </c>
    </row>
    <row r="514" spans="1:28" s="15" customFormat="1" x14ac:dyDescent="0.25">
      <c r="A514" s="17">
        <v>25</v>
      </c>
      <c r="B514" s="17" t="s">
        <v>435</v>
      </c>
      <c r="C514" s="17" t="s">
        <v>292</v>
      </c>
      <c r="D514" s="17" t="s">
        <v>541</v>
      </c>
      <c r="E514" s="17" t="s">
        <v>542</v>
      </c>
      <c r="F514" s="17" t="s">
        <v>75</v>
      </c>
      <c r="G514" s="17" t="s">
        <v>543</v>
      </c>
      <c r="H514" s="17">
        <v>0</v>
      </c>
      <c r="I514" s="17">
        <v>0</v>
      </c>
      <c r="J514" s="17">
        <v>360</v>
      </c>
      <c r="K514" s="17" t="s">
        <v>107</v>
      </c>
      <c r="L514" s="18">
        <v>93107.38</v>
      </c>
      <c r="M514" s="18">
        <v>22300.16</v>
      </c>
      <c r="N514" s="18">
        <v>215.46</v>
      </c>
      <c r="O514" s="18">
        <v>115623</v>
      </c>
      <c r="P514" s="18">
        <v>2587.33</v>
      </c>
      <c r="Q514" s="18">
        <v>62.21</v>
      </c>
      <c r="R514" s="18">
        <v>215.46</v>
      </c>
      <c r="S514" s="18">
        <v>2865</v>
      </c>
      <c r="T514" s="18">
        <v>0</v>
      </c>
      <c r="U514" s="18">
        <v>0</v>
      </c>
      <c r="V514" s="18">
        <v>0</v>
      </c>
      <c r="W514" s="18">
        <v>0</v>
      </c>
      <c r="X514" s="18"/>
      <c r="Y514" s="18">
        <v>95694.71</v>
      </c>
      <c r="Z514" s="18">
        <v>22362.37</v>
      </c>
      <c r="AA514" s="18">
        <v>430.92</v>
      </c>
      <c r="AB514" s="18">
        <v>118488</v>
      </c>
    </row>
    <row r="515" spans="1:28" s="15" customFormat="1" x14ac:dyDescent="0.25">
      <c r="A515" s="17">
        <v>26</v>
      </c>
      <c r="B515" s="17" t="s">
        <v>420</v>
      </c>
      <c r="C515" s="17" t="s">
        <v>292</v>
      </c>
      <c r="D515" s="17" t="s">
        <v>544</v>
      </c>
      <c r="E515" s="17" t="s">
        <v>545</v>
      </c>
      <c r="F515" s="17" t="s">
        <v>75</v>
      </c>
      <c r="G515" s="17" t="s">
        <v>546</v>
      </c>
      <c r="H515" s="17">
        <v>12</v>
      </c>
      <c r="I515" s="17">
        <v>12</v>
      </c>
      <c r="J515" s="17">
        <v>360</v>
      </c>
      <c r="K515" s="17" t="s">
        <v>107</v>
      </c>
      <c r="L515" s="18">
        <v>93081.83</v>
      </c>
      <c r="M515" s="18">
        <v>21365.71</v>
      </c>
      <c r="N515" s="18">
        <v>215.46</v>
      </c>
      <c r="O515" s="18">
        <v>114663</v>
      </c>
      <c r="P515" s="18">
        <v>2587.34</v>
      </c>
      <c r="Q515" s="18">
        <v>62.2</v>
      </c>
      <c r="R515" s="18">
        <v>215.46</v>
      </c>
      <c r="S515" s="18">
        <v>2865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95669.17</v>
      </c>
      <c r="Z515" s="18">
        <v>21427.91</v>
      </c>
      <c r="AA515" s="18">
        <v>430.92</v>
      </c>
      <c r="AB515" s="18">
        <v>117528</v>
      </c>
    </row>
    <row r="516" spans="1:28" s="15" customFormat="1" x14ac:dyDescent="0.25">
      <c r="A516" s="17">
        <v>27</v>
      </c>
      <c r="B516" s="17" t="s">
        <v>404</v>
      </c>
      <c r="C516" s="17" t="s">
        <v>292</v>
      </c>
      <c r="D516" s="17" t="s">
        <v>1595</v>
      </c>
      <c r="E516" s="17" t="s">
        <v>1596</v>
      </c>
      <c r="F516" s="17" t="s">
        <v>75</v>
      </c>
      <c r="G516" s="17" t="s">
        <v>1597</v>
      </c>
      <c r="H516" s="17">
        <v>0</v>
      </c>
      <c r="I516" s="17">
        <v>0</v>
      </c>
      <c r="J516" s="17">
        <v>360</v>
      </c>
      <c r="K516" s="17" t="s">
        <v>107</v>
      </c>
      <c r="L516" s="18">
        <v>107296.16</v>
      </c>
      <c r="M516" s="18">
        <v>25755.65</v>
      </c>
      <c r="N516" s="18">
        <v>6075.19</v>
      </c>
      <c r="O516" s="18">
        <v>139127</v>
      </c>
      <c r="P516" s="18">
        <v>2587.8000000000002</v>
      </c>
      <c r="Q516" s="18">
        <v>1121.74</v>
      </c>
      <c r="R516" s="18">
        <v>215.46</v>
      </c>
      <c r="S516" s="18">
        <v>3925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109883.96</v>
      </c>
      <c r="Z516" s="18">
        <v>26877.39</v>
      </c>
      <c r="AA516" s="18">
        <v>6290.65</v>
      </c>
      <c r="AB516" s="18">
        <v>143052</v>
      </c>
    </row>
    <row r="517" spans="1:28" s="15" customFormat="1" x14ac:dyDescent="0.25">
      <c r="A517" s="17">
        <v>28</v>
      </c>
      <c r="B517" s="17" t="s">
        <v>407</v>
      </c>
      <c r="C517" s="17" t="s">
        <v>292</v>
      </c>
      <c r="D517" s="17" t="s">
        <v>547</v>
      </c>
      <c r="E517" s="17" t="s">
        <v>548</v>
      </c>
      <c r="F517" s="17" t="s">
        <v>75</v>
      </c>
      <c r="G517" s="17" t="s">
        <v>549</v>
      </c>
      <c r="H517" s="17">
        <v>12113</v>
      </c>
      <c r="I517" s="17">
        <v>11895</v>
      </c>
      <c r="J517" s="17">
        <v>218</v>
      </c>
      <c r="K517" s="17" t="s">
        <v>37</v>
      </c>
      <c r="L517" s="18">
        <v>84748.04</v>
      </c>
      <c r="M517" s="18">
        <v>20475.939999999999</v>
      </c>
      <c r="N517" s="18">
        <v>5630.02</v>
      </c>
      <c r="O517" s="18">
        <v>110854</v>
      </c>
      <c r="P517" s="18">
        <v>1740.68</v>
      </c>
      <c r="Q517" s="18">
        <v>599.85</v>
      </c>
      <c r="R517" s="18">
        <v>130.47</v>
      </c>
      <c r="S517" s="18">
        <v>2471</v>
      </c>
      <c r="T517" s="18">
        <v>180</v>
      </c>
      <c r="U517" s="18">
        <v>0</v>
      </c>
      <c r="V517" s="18">
        <v>0</v>
      </c>
      <c r="W517" s="18">
        <v>0</v>
      </c>
      <c r="X517" s="18"/>
      <c r="Y517" s="18">
        <v>86488.72</v>
      </c>
      <c r="Z517" s="18">
        <v>21075.79</v>
      </c>
      <c r="AA517" s="18">
        <v>5760.49</v>
      </c>
      <c r="AB517" s="18">
        <v>113325</v>
      </c>
    </row>
    <row r="518" spans="1:28" s="15" customFormat="1" x14ac:dyDescent="0.25">
      <c r="A518" s="17">
        <v>29</v>
      </c>
      <c r="B518" s="17" t="s">
        <v>407</v>
      </c>
      <c r="C518" s="17" t="s">
        <v>292</v>
      </c>
      <c r="D518" s="17" t="s">
        <v>550</v>
      </c>
      <c r="E518" s="17" t="s">
        <v>551</v>
      </c>
      <c r="F518" s="17" t="s">
        <v>75</v>
      </c>
      <c r="G518" s="17" t="s">
        <v>549</v>
      </c>
      <c r="H518" s="17">
        <v>90039</v>
      </c>
      <c r="I518" s="17">
        <v>89759</v>
      </c>
      <c r="J518" s="17">
        <v>280</v>
      </c>
      <c r="K518" s="17" t="s">
        <v>37</v>
      </c>
      <c r="L518" s="18">
        <v>500142.13</v>
      </c>
      <c r="M518" s="18">
        <v>30844.87</v>
      </c>
      <c r="N518" s="18">
        <v>726</v>
      </c>
      <c r="O518" s="18">
        <v>531713</v>
      </c>
      <c r="P518" s="18">
        <v>2164.9299999999998</v>
      </c>
      <c r="Q518" s="18">
        <v>3336.49</v>
      </c>
      <c r="R518" s="18">
        <v>167.58</v>
      </c>
      <c r="S518" s="18">
        <v>5669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502307.06</v>
      </c>
      <c r="Z518" s="18">
        <v>34181.360000000001</v>
      </c>
      <c r="AA518" s="18">
        <v>893.58</v>
      </c>
      <c r="AB518" s="18">
        <v>537382</v>
      </c>
    </row>
    <row r="519" spans="1:28" s="15" customFormat="1" x14ac:dyDescent="0.25">
      <c r="A519" s="17">
        <v>30</v>
      </c>
      <c r="B519" s="17" t="s">
        <v>413</v>
      </c>
      <c r="C519" s="17" t="s">
        <v>292</v>
      </c>
      <c r="D519" s="17" t="s">
        <v>552</v>
      </c>
      <c r="E519" s="17" t="s">
        <v>553</v>
      </c>
      <c r="F519" s="17" t="s">
        <v>75</v>
      </c>
      <c r="G519" s="17" t="s">
        <v>528</v>
      </c>
      <c r="H519" s="17">
        <v>12552</v>
      </c>
      <c r="I519" s="17">
        <v>12451</v>
      </c>
      <c r="J519" s="17">
        <v>101</v>
      </c>
      <c r="K519" s="17" t="s">
        <v>37</v>
      </c>
      <c r="L519" s="18">
        <v>86290.77</v>
      </c>
      <c r="M519" s="18">
        <v>25675.49</v>
      </c>
      <c r="N519" s="18">
        <v>233.74</v>
      </c>
      <c r="O519" s="18">
        <v>112200</v>
      </c>
      <c r="P519" s="18">
        <v>940.92</v>
      </c>
      <c r="Q519" s="18">
        <v>575.63</v>
      </c>
      <c r="R519" s="18">
        <v>60.45</v>
      </c>
      <c r="S519" s="18">
        <v>1577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87231.69</v>
      </c>
      <c r="Z519" s="18">
        <v>26251.119999999999</v>
      </c>
      <c r="AA519" s="18">
        <v>294.19</v>
      </c>
      <c r="AB519" s="18">
        <v>113777</v>
      </c>
    </row>
    <row r="520" spans="1:28" s="15" customFormat="1" x14ac:dyDescent="0.25">
      <c r="A520" s="17">
        <v>31</v>
      </c>
      <c r="B520" s="17" t="s">
        <v>435</v>
      </c>
      <c r="C520" s="17" t="s">
        <v>292</v>
      </c>
      <c r="D520" s="17" t="s">
        <v>554</v>
      </c>
      <c r="E520" s="17" t="s">
        <v>555</v>
      </c>
      <c r="F520" s="17" t="s">
        <v>75</v>
      </c>
      <c r="G520" s="17" t="s">
        <v>543</v>
      </c>
      <c r="H520" s="17">
        <v>6124</v>
      </c>
      <c r="I520" s="17">
        <v>6053</v>
      </c>
      <c r="J520" s="17">
        <v>71</v>
      </c>
      <c r="K520" s="17" t="s">
        <v>37</v>
      </c>
      <c r="L520" s="18">
        <v>46827.57</v>
      </c>
      <c r="M520" s="18">
        <v>15580.72</v>
      </c>
      <c r="N520" s="18">
        <v>3012.71</v>
      </c>
      <c r="O520" s="18">
        <v>65421</v>
      </c>
      <c r="P520" s="18">
        <v>736.04</v>
      </c>
      <c r="Q520" s="18">
        <v>331.47</v>
      </c>
      <c r="R520" s="18">
        <v>42.49</v>
      </c>
      <c r="S520" s="18">
        <v>1110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47563.61</v>
      </c>
      <c r="Z520" s="18">
        <v>15912.19</v>
      </c>
      <c r="AA520" s="18">
        <v>3055.2</v>
      </c>
      <c r="AB520" s="18">
        <v>66531</v>
      </c>
    </row>
    <row r="521" spans="1:28" s="12" customFormat="1" x14ac:dyDescent="0.25">
      <c r="A521" s="10"/>
      <c r="B521" s="10"/>
      <c r="C521" s="10" t="s">
        <v>71</v>
      </c>
      <c r="D521" s="10"/>
      <c r="E521" s="10"/>
      <c r="F521" s="10"/>
      <c r="G521" s="10"/>
      <c r="H521" s="10"/>
      <c r="I521" s="10"/>
      <c r="J521" s="11">
        <f>SUM(J490:J520)</f>
        <v>8324</v>
      </c>
      <c r="K521" s="11"/>
      <c r="L521" s="11">
        <f t="shared" ref="L521:AA521" si="79">SUM(L490:L520)</f>
        <v>3069952.34</v>
      </c>
      <c r="M521" s="11">
        <f t="shared" si="79"/>
        <v>511177.00000000006</v>
      </c>
      <c r="N521" s="11">
        <f t="shared" si="79"/>
        <v>77125.660000000018</v>
      </c>
      <c r="O521" s="11">
        <f t="shared" si="79"/>
        <v>3658255</v>
      </c>
      <c r="P521" s="11">
        <f t="shared" si="79"/>
        <v>64187.720000000008</v>
      </c>
      <c r="Q521" s="11">
        <f t="shared" si="79"/>
        <v>16632.37</v>
      </c>
      <c r="R521" s="11">
        <f t="shared" si="79"/>
        <v>4981.91</v>
      </c>
      <c r="S521" s="11">
        <f t="shared" si="79"/>
        <v>85802</v>
      </c>
      <c r="T521" s="11">
        <f t="shared" si="79"/>
        <v>180</v>
      </c>
      <c r="U521" s="11">
        <f t="shared" si="79"/>
        <v>0</v>
      </c>
      <c r="V521" s="11">
        <f t="shared" si="79"/>
        <v>0</v>
      </c>
      <c r="W521" s="11">
        <f t="shared" si="79"/>
        <v>0</v>
      </c>
      <c r="X521" s="11">
        <f t="shared" si="79"/>
        <v>0</v>
      </c>
      <c r="Y521" s="11">
        <f t="shared" si="79"/>
        <v>3134140.06</v>
      </c>
      <c r="Z521" s="11">
        <f t="shared" si="79"/>
        <v>527809.36999999988</v>
      </c>
      <c r="AA521" s="11">
        <f t="shared" si="79"/>
        <v>82107.569999999992</v>
      </c>
      <c r="AB521" s="11">
        <f>SUM(AB490:AB520)</f>
        <v>3744057</v>
      </c>
    </row>
    <row r="522" spans="1:28" s="12" customFormat="1" x14ac:dyDescent="0.25">
      <c r="A522" s="10"/>
      <c r="B522" s="10"/>
      <c r="C522" s="10" t="s">
        <v>119</v>
      </c>
      <c r="D522" s="10"/>
      <c r="E522" s="10"/>
      <c r="F522" s="10"/>
      <c r="G522" s="10"/>
      <c r="H522" s="10"/>
      <c r="I522" s="10"/>
      <c r="J522" s="11">
        <f>J521+J489</f>
        <v>41043</v>
      </c>
      <c r="K522" s="11"/>
      <c r="L522" s="11">
        <f t="shared" ref="L522:X522" si="80">L521+L489</f>
        <v>12271843.83</v>
      </c>
      <c r="M522" s="11">
        <f t="shared" si="80"/>
        <v>1152217.31</v>
      </c>
      <c r="N522" s="11">
        <f t="shared" si="80"/>
        <v>150353.85999999999</v>
      </c>
      <c r="O522" s="11">
        <f t="shared" si="80"/>
        <v>13574415</v>
      </c>
      <c r="P522" s="11">
        <f t="shared" si="80"/>
        <v>261552.31</v>
      </c>
      <c r="Q522" s="11">
        <f t="shared" si="80"/>
        <v>76120.23</v>
      </c>
      <c r="R522" s="11">
        <f t="shared" si="80"/>
        <v>19705.460000000003</v>
      </c>
      <c r="S522" s="11">
        <f t="shared" si="80"/>
        <v>357378</v>
      </c>
      <c r="T522" s="11">
        <f t="shared" si="80"/>
        <v>46230</v>
      </c>
      <c r="U522" s="11">
        <f t="shared" si="80"/>
        <v>136064.41</v>
      </c>
      <c r="V522" s="11">
        <f t="shared" si="80"/>
        <v>57212.31</v>
      </c>
      <c r="W522" s="11">
        <f t="shared" si="80"/>
        <v>7852.28</v>
      </c>
      <c r="X522" s="11">
        <f t="shared" si="80"/>
        <v>201129</v>
      </c>
      <c r="Y522" s="11">
        <f>Y521+Y489</f>
        <v>12397331.729999999</v>
      </c>
      <c r="Z522" s="11">
        <f t="shared" ref="Z522:AA522" si="81">Z521+Z489</f>
        <v>1171125.23</v>
      </c>
      <c r="AA522" s="11">
        <f t="shared" si="81"/>
        <v>162207.03999999998</v>
      </c>
      <c r="AB522" s="11">
        <f>AB521+AB489</f>
        <v>13730664</v>
      </c>
    </row>
    <row r="523" spans="1:28" ht="18" customHeight="1" x14ac:dyDescent="0.25"/>
    <row r="524" spans="1:28" ht="18" customHeight="1" x14ac:dyDescent="0.25"/>
    <row r="527" spans="1:28" ht="15.75" x14ac:dyDescent="0.25">
      <c r="E527" s="13" t="s">
        <v>120</v>
      </c>
      <c r="G527" s="14"/>
      <c r="H527" s="14"/>
      <c r="I527" s="14"/>
      <c r="J527" s="14"/>
      <c r="K527" s="14"/>
      <c r="L527" s="13" t="s">
        <v>122</v>
      </c>
      <c r="M527" s="13"/>
      <c r="O527" s="14"/>
      <c r="Q527" s="14"/>
      <c r="R527" s="13" t="s">
        <v>121</v>
      </c>
      <c r="T527" s="14"/>
      <c r="U527" s="14"/>
      <c r="W527" s="14"/>
      <c r="X527" s="14"/>
      <c r="Y527" s="13" t="s">
        <v>123</v>
      </c>
      <c r="Z527" s="14"/>
      <c r="AA527" s="14"/>
      <c r="AB527" s="14"/>
    </row>
    <row r="528" spans="1:28" ht="15.75" x14ac:dyDescent="0.25">
      <c r="E528" s="13" t="s">
        <v>124</v>
      </c>
      <c r="G528" s="14"/>
      <c r="H528" s="14"/>
      <c r="I528" s="14"/>
      <c r="J528" s="14"/>
      <c r="K528" s="14"/>
      <c r="L528" s="13" t="s">
        <v>124</v>
      </c>
      <c r="M528" s="13"/>
      <c r="O528" s="14"/>
      <c r="Q528" s="14"/>
      <c r="R528" s="13" t="s">
        <v>124</v>
      </c>
      <c r="T528" s="14"/>
      <c r="U528" s="14"/>
      <c r="W528" s="14"/>
      <c r="X528" s="14"/>
      <c r="Y528" s="13" t="s">
        <v>124</v>
      </c>
      <c r="Z528" s="14"/>
      <c r="AA528" s="14"/>
      <c r="AB528" s="14"/>
    </row>
    <row r="529" spans="1:31" ht="32.25" customHeight="1" x14ac:dyDescent="0.55000000000000004">
      <c r="A529" s="75" t="s">
        <v>0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1"/>
      <c r="AD529" s="1"/>
      <c r="AE529" s="1"/>
    </row>
    <row r="530" spans="1:31" ht="21.75" customHeight="1" x14ac:dyDescent="0.4">
      <c r="A530" s="76" t="s">
        <v>1701</v>
      </c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2"/>
      <c r="AD530" s="2"/>
      <c r="AE530" s="2"/>
    </row>
    <row r="531" spans="1:31" s="5" customFormat="1" ht="20.25" customHeight="1" x14ac:dyDescent="0.35">
      <c r="A531" s="3" t="s">
        <v>1</v>
      </c>
      <c r="B531" s="4"/>
      <c r="C531" s="3"/>
      <c r="D531" s="3"/>
      <c r="F531" s="3" t="s">
        <v>476</v>
      </c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s="7" customFormat="1" ht="90" x14ac:dyDescent="0.25">
      <c r="A532" s="6" t="s">
        <v>3</v>
      </c>
      <c r="B532" s="6" t="s">
        <v>4</v>
      </c>
      <c r="C532" s="6" t="s">
        <v>5</v>
      </c>
      <c r="D532" s="6" t="s">
        <v>6</v>
      </c>
      <c r="E532" s="6" t="s">
        <v>7</v>
      </c>
      <c r="F532" s="6" t="s">
        <v>8</v>
      </c>
      <c r="G532" s="6" t="s">
        <v>9</v>
      </c>
      <c r="H532" s="6" t="s">
        <v>10</v>
      </c>
      <c r="I532" s="6" t="s">
        <v>11</v>
      </c>
      <c r="J532" s="6" t="s">
        <v>12</v>
      </c>
      <c r="K532" s="6" t="s">
        <v>13</v>
      </c>
      <c r="L532" s="6" t="s">
        <v>14</v>
      </c>
      <c r="M532" s="6" t="s">
        <v>15</v>
      </c>
      <c r="N532" s="6" t="s">
        <v>16</v>
      </c>
      <c r="O532" s="6" t="s">
        <v>17</v>
      </c>
      <c r="P532" s="6" t="s">
        <v>18</v>
      </c>
      <c r="Q532" s="6" t="s">
        <v>19</v>
      </c>
      <c r="R532" s="6" t="s">
        <v>20</v>
      </c>
      <c r="S532" s="6" t="s">
        <v>21</v>
      </c>
      <c r="T532" s="6" t="s">
        <v>22</v>
      </c>
      <c r="U532" s="6" t="s">
        <v>23</v>
      </c>
      <c r="V532" s="6" t="s">
        <v>24</v>
      </c>
      <c r="W532" s="6" t="s">
        <v>25</v>
      </c>
      <c r="X532" s="6" t="s">
        <v>26</v>
      </c>
      <c r="Y532" s="6" t="s">
        <v>27</v>
      </c>
      <c r="Z532" s="6" t="s">
        <v>28</v>
      </c>
      <c r="AA532" s="6" t="s">
        <v>29</v>
      </c>
      <c r="AB532" s="6" t="s">
        <v>30</v>
      </c>
    </row>
    <row r="533" spans="1:31" s="15" customFormat="1" x14ac:dyDescent="0.25">
      <c r="A533" s="17">
        <v>1</v>
      </c>
      <c r="B533" s="17" t="s">
        <v>401</v>
      </c>
      <c r="C533" s="17" t="s">
        <v>292</v>
      </c>
      <c r="D533" s="17" t="s">
        <v>402</v>
      </c>
      <c r="E533" s="17" t="s">
        <v>403</v>
      </c>
      <c r="F533" s="17" t="s">
        <v>35</v>
      </c>
      <c r="G533" s="17" t="s">
        <v>137</v>
      </c>
      <c r="H533" s="17">
        <v>104200</v>
      </c>
      <c r="I533" s="17">
        <v>102917</v>
      </c>
      <c r="J533" s="17">
        <v>1283</v>
      </c>
      <c r="K533" s="17" t="s">
        <v>37</v>
      </c>
      <c r="L533" s="18">
        <v>475020.3</v>
      </c>
      <c r="M533" s="18">
        <v>30730.92</v>
      </c>
      <c r="N533" s="18">
        <v>4280.78</v>
      </c>
      <c r="O533" s="18">
        <v>510032</v>
      </c>
      <c r="P533" s="18">
        <v>7759.21</v>
      </c>
      <c r="Q533" s="18">
        <v>4866.4399999999996</v>
      </c>
      <c r="R533" s="18">
        <v>577.35</v>
      </c>
      <c r="S533" s="18">
        <v>13203</v>
      </c>
      <c r="T533" s="18">
        <v>0</v>
      </c>
      <c r="U533" s="18">
        <v>0</v>
      </c>
      <c r="V533" s="18">
        <v>0</v>
      </c>
      <c r="W533" s="18">
        <v>0</v>
      </c>
      <c r="X533" s="18"/>
      <c r="Y533" s="18">
        <v>482779.51</v>
      </c>
      <c r="Z533" s="18">
        <v>35597.360000000001</v>
      </c>
      <c r="AA533" s="18">
        <v>4858.13</v>
      </c>
      <c r="AB533" s="18">
        <v>523235</v>
      </c>
    </row>
    <row r="534" spans="1:31" s="15" customFormat="1" x14ac:dyDescent="0.25">
      <c r="A534" s="17">
        <v>2</v>
      </c>
      <c r="B534" s="17" t="s">
        <v>404</v>
      </c>
      <c r="C534" s="17" t="s">
        <v>292</v>
      </c>
      <c r="D534" s="17" t="s">
        <v>405</v>
      </c>
      <c r="E534" s="17" t="s">
        <v>406</v>
      </c>
      <c r="F534" s="17" t="s">
        <v>35</v>
      </c>
      <c r="G534" s="17" t="s">
        <v>244</v>
      </c>
      <c r="H534" s="17">
        <v>79753</v>
      </c>
      <c r="I534" s="17">
        <v>77535</v>
      </c>
      <c r="J534" s="17">
        <v>2218</v>
      </c>
      <c r="K534" s="17" t="s">
        <v>37</v>
      </c>
      <c r="L534" s="18">
        <v>775722.69</v>
      </c>
      <c r="M534" s="18">
        <v>51852.74</v>
      </c>
      <c r="N534" s="18">
        <v>5733.57</v>
      </c>
      <c r="O534" s="18">
        <v>833309</v>
      </c>
      <c r="P534" s="18">
        <v>12089.3</v>
      </c>
      <c r="Q534" s="18">
        <v>8008.6</v>
      </c>
      <c r="R534" s="18">
        <v>998.1</v>
      </c>
      <c r="S534" s="18">
        <v>21096</v>
      </c>
      <c r="T534" s="18">
        <v>1090</v>
      </c>
      <c r="U534" s="18">
        <v>0</v>
      </c>
      <c r="V534" s="18">
        <v>0</v>
      </c>
      <c r="W534" s="18">
        <v>0</v>
      </c>
      <c r="X534" s="18"/>
      <c r="Y534" s="18">
        <v>787811.99</v>
      </c>
      <c r="Z534" s="18">
        <v>59861.34</v>
      </c>
      <c r="AA534" s="18">
        <v>6731.67</v>
      </c>
      <c r="AB534" s="18">
        <v>854405</v>
      </c>
    </row>
    <row r="535" spans="1:31" s="15" customFormat="1" x14ac:dyDescent="0.25">
      <c r="A535" s="17">
        <v>3</v>
      </c>
      <c r="B535" s="17" t="s">
        <v>407</v>
      </c>
      <c r="C535" s="17" t="s">
        <v>292</v>
      </c>
      <c r="D535" s="17" t="s">
        <v>408</v>
      </c>
      <c r="E535" s="17" t="s">
        <v>409</v>
      </c>
      <c r="F535" s="17" t="s">
        <v>35</v>
      </c>
      <c r="G535" s="17" t="s">
        <v>410</v>
      </c>
      <c r="H535" s="17">
        <v>220785</v>
      </c>
      <c r="I535" s="17">
        <v>216313</v>
      </c>
      <c r="J535" s="17">
        <v>4472</v>
      </c>
      <c r="K535" s="17" t="s">
        <v>37</v>
      </c>
      <c r="L535" s="18">
        <v>830903.41</v>
      </c>
      <c r="M535" s="18">
        <v>6306.34</v>
      </c>
      <c r="N535" s="18">
        <v>1631.25</v>
      </c>
      <c r="O535" s="18">
        <v>838841</v>
      </c>
      <c r="P535" s="18">
        <v>24969.55</v>
      </c>
      <c r="Q535" s="18">
        <v>9699.0499999999993</v>
      </c>
      <c r="R535" s="18">
        <v>2012.4</v>
      </c>
      <c r="S535" s="18">
        <v>36681</v>
      </c>
      <c r="T535" s="18">
        <v>5000</v>
      </c>
      <c r="U535" s="18">
        <v>0</v>
      </c>
      <c r="V535" s="18">
        <v>0</v>
      </c>
      <c r="W535" s="18">
        <v>0</v>
      </c>
      <c r="X535" s="18"/>
      <c r="Y535" s="18">
        <v>855872.96</v>
      </c>
      <c r="Z535" s="18">
        <v>16005.39</v>
      </c>
      <c r="AA535" s="18">
        <v>3643.65</v>
      </c>
      <c r="AB535" s="18">
        <v>875522</v>
      </c>
    </row>
    <row r="536" spans="1:31" s="15" customFormat="1" x14ac:dyDescent="0.25">
      <c r="A536" s="17">
        <v>4</v>
      </c>
      <c r="B536" s="17" t="s">
        <v>404</v>
      </c>
      <c r="C536" s="17" t="s">
        <v>292</v>
      </c>
      <c r="D536" s="17" t="s">
        <v>411</v>
      </c>
      <c r="E536" s="17" t="s">
        <v>412</v>
      </c>
      <c r="F536" s="17" t="s">
        <v>35</v>
      </c>
      <c r="G536" s="17" t="s">
        <v>181</v>
      </c>
      <c r="H536" s="17">
        <v>86634</v>
      </c>
      <c r="I536" s="17">
        <v>85016</v>
      </c>
      <c r="J536" s="17">
        <v>1618</v>
      </c>
      <c r="K536" s="17" t="s">
        <v>37</v>
      </c>
      <c r="L536" s="18">
        <v>415735.39</v>
      </c>
      <c r="M536" s="18">
        <v>26761.43</v>
      </c>
      <c r="N536" s="18">
        <v>4029.18</v>
      </c>
      <c r="O536" s="18">
        <v>446526</v>
      </c>
      <c r="P536" s="18">
        <v>9249.51</v>
      </c>
      <c r="Q536" s="18">
        <v>4285.3900000000003</v>
      </c>
      <c r="R536" s="18">
        <v>728.1</v>
      </c>
      <c r="S536" s="18">
        <v>14263</v>
      </c>
      <c r="T536" s="18">
        <v>3710</v>
      </c>
      <c r="U536" s="18">
        <v>0</v>
      </c>
      <c r="V536" s="18">
        <v>0</v>
      </c>
      <c r="W536" s="18">
        <v>0</v>
      </c>
      <c r="X536" s="18"/>
      <c r="Y536" s="18">
        <v>424984.9</v>
      </c>
      <c r="Z536" s="18">
        <v>31046.82</v>
      </c>
      <c r="AA536" s="18">
        <v>4757.28</v>
      </c>
      <c r="AB536" s="18">
        <v>460789</v>
      </c>
    </row>
    <row r="537" spans="1:31" s="15" customFormat="1" x14ac:dyDescent="0.25">
      <c r="A537" s="17">
        <v>5</v>
      </c>
      <c r="B537" s="17" t="s">
        <v>413</v>
      </c>
      <c r="C537" s="17" t="s">
        <v>292</v>
      </c>
      <c r="D537" s="17" t="s">
        <v>414</v>
      </c>
      <c r="E537" s="17" t="s">
        <v>415</v>
      </c>
      <c r="F537" s="17" t="s">
        <v>35</v>
      </c>
      <c r="G537" s="17" t="s">
        <v>410</v>
      </c>
      <c r="H537" s="17">
        <v>55190</v>
      </c>
      <c r="I537" s="17">
        <v>52007</v>
      </c>
      <c r="J537" s="17">
        <v>3183</v>
      </c>
      <c r="K537" s="17" t="s">
        <v>37</v>
      </c>
      <c r="L537" s="18">
        <v>997032.52</v>
      </c>
      <c r="M537" s="18">
        <v>67357.929999999993</v>
      </c>
      <c r="N537" s="18">
        <v>8797.5499999999993</v>
      </c>
      <c r="O537" s="18">
        <v>1073188</v>
      </c>
      <c r="P537" s="18">
        <v>17070.150000000001</v>
      </c>
      <c r="Q537" s="18">
        <v>10290.5</v>
      </c>
      <c r="R537" s="18">
        <v>1432.35</v>
      </c>
      <c r="S537" s="18">
        <v>28793</v>
      </c>
      <c r="T537" s="18">
        <v>9090</v>
      </c>
      <c r="U537" s="18">
        <v>0</v>
      </c>
      <c r="V537" s="18">
        <v>0</v>
      </c>
      <c r="W537" s="18">
        <v>0</v>
      </c>
      <c r="X537" s="18"/>
      <c r="Y537" s="18">
        <v>1014102.67</v>
      </c>
      <c r="Z537" s="18">
        <v>77648.429999999993</v>
      </c>
      <c r="AA537" s="18">
        <v>10229.9</v>
      </c>
      <c r="AB537" s="18">
        <v>1101981</v>
      </c>
    </row>
    <row r="538" spans="1:31" s="15" customFormat="1" x14ac:dyDescent="0.25">
      <c r="A538" s="17">
        <v>6</v>
      </c>
      <c r="B538" s="17" t="s">
        <v>416</v>
      </c>
      <c r="C538" s="17" t="s">
        <v>292</v>
      </c>
      <c r="D538" s="17" t="s">
        <v>417</v>
      </c>
      <c r="E538" s="17" t="s">
        <v>418</v>
      </c>
      <c r="F538" s="17" t="s">
        <v>35</v>
      </c>
      <c r="G538" s="17" t="s">
        <v>419</v>
      </c>
      <c r="H538" s="17">
        <v>22205</v>
      </c>
      <c r="I538" s="17">
        <v>20048</v>
      </c>
      <c r="J538" s="17">
        <v>2157</v>
      </c>
      <c r="K538" s="17" t="s">
        <v>37</v>
      </c>
      <c r="L538" s="18">
        <v>519351.33</v>
      </c>
      <c r="M538" s="18">
        <v>32487.51</v>
      </c>
      <c r="N538" s="18">
        <v>6686.16</v>
      </c>
      <c r="O538" s="18">
        <v>558525</v>
      </c>
      <c r="P538" s="18">
        <v>11634.42</v>
      </c>
      <c r="Q538" s="18">
        <v>5373.93</v>
      </c>
      <c r="R538" s="18">
        <v>970.65</v>
      </c>
      <c r="S538" s="18">
        <v>17979</v>
      </c>
      <c r="T538" s="18">
        <v>15390</v>
      </c>
      <c r="U538" s="18">
        <v>0</v>
      </c>
      <c r="V538" s="18">
        <v>0</v>
      </c>
      <c r="W538" s="18">
        <v>0</v>
      </c>
      <c r="X538" s="18"/>
      <c r="Y538" s="18">
        <v>530985.75</v>
      </c>
      <c r="Z538" s="18">
        <v>37861.440000000002</v>
      </c>
      <c r="AA538" s="18">
        <v>7656.81</v>
      </c>
      <c r="AB538" s="18">
        <v>576504</v>
      </c>
    </row>
    <row r="539" spans="1:31" s="15" customFormat="1" x14ac:dyDescent="0.25">
      <c r="A539" s="17">
        <v>7</v>
      </c>
      <c r="B539" s="17" t="s">
        <v>420</v>
      </c>
      <c r="C539" s="17" t="s">
        <v>292</v>
      </c>
      <c r="D539" s="17" t="s">
        <v>421</v>
      </c>
      <c r="E539" s="17" t="s">
        <v>422</v>
      </c>
      <c r="F539" s="17" t="s">
        <v>35</v>
      </c>
      <c r="G539" s="17" t="s">
        <v>181</v>
      </c>
      <c r="H539" s="17">
        <v>8986</v>
      </c>
      <c r="I539" s="17">
        <v>8893</v>
      </c>
      <c r="J539" s="17">
        <v>93</v>
      </c>
      <c r="K539" s="17" t="s">
        <v>37</v>
      </c>
      <c r="L539" s="18">
        <v>19962.68</v>
      </c>
      <c r="M539" s="18">
        <v>4114.95</v>
      </c>
      <c r="N539" s="18">
        <v>1383.37</v>
      </c>
      <c r="O539" s="18">
        <v>25461</v>
      </c>
      <c r="P539" s="18">
        <v>1308.01</v>
      </c>
      <c r="Q539" s="18">
        <v>200.14</v>
      </c>
      <c r="R539" s="18">
        <v>41.85</v>
      </c>
      <c r="S539" s="18">
        <v>1550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21270.69</v>
      </c>
      <c r="Z539" s="18">
        <v>4315.09</v>
      </c>
      <c r="AA539" s="18">
        <v>1425.22</v>
      </c>
      <c r="AB539" s="18">
        <v>27011</v>
      </c>
    </row>
    <row r="540" spans="1:31" s="15" customFormat="1" x14ac:dyDescent="0.25">
      <c r="A540" s="17">
        <v>8</v>
      </c>
      <c r="B540" s="17" t="s">
        <v>401</v>
      </c>
      <c r="C540" s="17" t="s">
        <v>292</v>
      </c>
      <c r="D540" s="17" t="s">
        <v>423</v>
      </c>
      <c r="E540" s="17" t="s">
        <v>424</v>
      </c>
      <c r="F540" s="17" t="s">
        <v>35</v>
      </c>
      <c r="G540" s="17" t="s">
        <v>45</v>
      </c>
      <c r="H540" s="17">
        <v>70910</v>
      </c>
      <c r="I540" s="17">
        <v>70910</v>
      </c>
      <c r="J540" s="17">
        <v>0</v>
      </c>
      <c r="K540" s="17" t="s">
        <v>37</v>
      </c>
      <c r="L540" s="18">
        <v>90673.03</v>
      </c>
      <c r="M540" s="18">
        <v>23059.97</v>
      </c>
      <c r="N540" s="18">
        <v>0</v>
      </c>
      <c r="O540" s="18">
        <v>113733</v>
      </c>
      <c r="P540" s="18">
        <v>852.02</v>
      </c>
      <c r="Q540" s="18">
        <v>932.98</v>
      </c>
      <c r="R540" s="18">
        <v>0</v>
      </c>
      <c r="S540" s="18">
        <v>1785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91525.05</v>
      </c>
      <c r="Z540" s="18">
        <v>23992.95</v>
      </c>
      <c r="AA540" s="18">
        <v>0</v>
      </c>
      <c r="AB540" s="18">
        <v>115518</v>
      </c>
    </row>
    <row r="541" spans="1:31" s="15" customFormat="1" x14ac:dyDescent="0.25">
      <c r="A541" s="17">
        <v>9</v>
      </c>
      <c r="B541" s="17" t="s">
        <v>425</v>
      </c>
      <c r="C541" s="17" t="s">
        <v>292</v>
      </c>
      <c r="D541" s="17" t="s">
        <v>426</v>
      </c>
      <c r="E541" s="17" t="s">
        <v>427</v>
      </c>
      <c r="F541" s="17" t="s">
        <v>35</v>
      </c>
      <c r="G541" s="17" t="s">
        <v>156</v>
      </c>
      <c r="H541" s="17">
        <v>89075</v>
      </c>
      <c r="I541" s="17">
        <v>86480</v>
      </c>
      <c r="J541" s="17">
        <v>2595</v>
      </c>
      <c r="K541" s="17" t="s">
        <v>37</v>
      </c>
      <c r="L541" s="18">
        <v>512180.97</v>
      </c>
      <c r="M541" s="18">
        <v>34157.480000000003</v>
      </c>
      <c r="N541" s="18">
        <v>4094.55</v>
      </c>
      <c r="O541" s="18">
        <v>550433</v>
      </c>
      <c r="P541" s="18">
        <v>14045.95</v>
      </c>
      <c r="Q541" s="18">
        <v>5285.3</v>
      </c>
      <c r="R541" s="18">
        <v>1167.75</v>
      </c>
      <c r="S541" s="18">
        <v>20499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526226.92000000004</v>
      </c>
      <c r="Z541" s="18">
        <v>39442.78</v>
      </c>
      <c r="AA541" s="18">
        <v>5262.3</v>
      </c>
      <c r="AB541" s="18">
        <v>570932</v>
      </c>
    </row>
    <row r="542" spans="1:31" s="15" customFormat="1" x14ac:dyDescent="0.25">
      <c r="A542" s="17">
        <v>10</v>
      </c>
      <c r="B542" s="17" t="s">
        <v>428</v>
      </c>
      <c r="C542" s="17" t="s">
        <v>292</v>
      </c>
      <c r="D542" s="17" t="s">
        <v>429</v>
      </c>
      <c r="E542" s="17" t="s">
        <v>430</v>
      </c>
      <c r="F542" s="17" t="s">
        <v>35</v>
      </c>
      <c r="G542" s="17" t="s">
        <v>419</v>
      </c>
      <c r="H542" s="17">
        <v>222108</v>
      </c>
      <c r="I542" s="17">
        <v>222108</v>
      </c>
      <c r="J542" s="17">
        <v>0</v>
      </c>
      <c r="K542" s="17" t="s">
        <v>37</v>
      </c>
      <c r="L542" s="18">
        <v>315662.56</v>
      </c>
      <c r="M542" s="18">
        <v>21764.44</v>
      </c>
      <c r="N542" s="18">
        <v>0</v>
      </c>
      <c r="O542" s="18">
        <v>337427</v>
      </c>
      <c r="P542" s="18">
        <v>329.7</v>
      </c>
      <c r="Q542" s="18">
        <v>3260.3</v>
      </c>
      <c r="R542" s="18">
        <v>0</v>
      </c>
      <c r="S542" s="18">
        <v>3590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315992.26</v>
      </c>
      <c r="Z542" s="18">
        <v>25024.74</v>
      </c>
      <c r="AA542" s="18">
        <v>0</v>
      </c>
      <c r="AB542" s="18">
        <v>341017</v>
      </c>
    </row>
    <row r="543" spans="1:31" s="15" customFormat="1" x14ac:dyDescent="0.25">
      <c r="A543" s="17">
        <v>11</v>
      </c>
      <c r="B543" s="17" t="s">
        <v>420</v>
      </c>
      <c r="C543" s="17" t="s">
        <v>292</v>
      </c>
      <c r="D543" s="17" t="s">
        <v>431</v>
      </c>
      <c r="E543" s="17" t="s">
        <v>432</v>
      </c>
      <c r="F543" s="17" t="s">
        <v>35</v>
      </c>
      <c r="G543" s="17" t="s">
        <v>410</v>
      </c>
      <c r="H543" s="17">
        <v>46387</v>
      </c>
      <c r="I543" s="17">
        <v>45802</v>
      </c>
      <c r="J543" s="17">
        <v>585</v>
      </c>
      <c r="K543" s="17" t="s">
        <v>37</v>
      </c>
      <c r="L543" s="18">
        <v>16446.310000000001</v>
      </c>
      <c r="M543" s="18">
        <v>2051.59</v>
      </c>
      <c r="N543" s="18">
        <v>1115.0999999999999</v>
      </c>
      <c r="O543" s="18">
        <v>19613</v>
      </c>
      <c r="P543" s="18">
        <v>3366.14</v>
      </c>
      <c r="Q543" s="18">
        <v>158.61000000000001</v>
      </c>
      <c r="R543" s="18">
        <v>263.25</v>
      </c>
      <c r="S543" s="18">
        <v>3788</v>
      </c>
      <c r="T543" s="18">
        <v>400</v>
      </c>
      <c r="U543" s="18">
        <v>0</v>
      </c>
      <c r="V543" s="18">
        <v>0</v>
      </c>
      <c r="W543" s="18">
        <v>0</v>
      </c>
      <c r="X543" s="18"/>
      <c r="Y543" s="18">
        <v>19812.45</v>
      </c>
      <c r="Z543" s="18">
        <v>2210.1999999999998</v>
      </c>
      <c r="AA543" s="18">
        <v>1378.35</v>
      </c>
      <c r="AB543" s="18">
        <v>23401</v>
      </c>
    </row>
    <row r="544" spans="1:31" s="15" customFormat="1" x14ac:dyDescent="0.25">
      <c r="A544" s="17">
        <v>12</v>
      </c>
      <c r="B544" s="17" t="s">
        <v>404</v>
      </c>
      <c r="C544" s="17" t="s">
        <v>292</v>
      </c>
      <c r="D544" s="17" t="s">
        <v>433</v>
      </c>
      <c r="E544" s="17" t="s">
        <v>434</v>
      </c>
      <c r="F544" s="17" t="s">
        <v>35</v>
      </c>
      <c r="G544" s="17" t="s">
        <v>410</v>
      </c>
      <c r="H544" s="17">
        <v>67747</v>
      </c>
      <c r="I544" s="17">
        <v>65734</v>
      </c>
      <c r="J544" s="17">
        <v>6039</v>
      </c>
      <c r="K544" s="17" t="s">
        <v>37</v>
      </c>
      <c r="L544" s="18">
        <v>865366.09</v>
      </c>
      <c r="M544" s="18">
        <v>55421.49</v>
      </c>
      <c r="N544" s="18">
        <v>12032.42</v>
      </c>
      <c r="O544" s="18">
        <v>932820</v>
      </c>
      <c r="P544" s="18">
        <v>31892.87</v>
      </c>
      <c r="Q544" s="18">
        <v>8953.58</v>
      </c>
      <c r="R544" s="18">
        <v>2717.55</v>
      </c>
      <c r="S544" s="18">
        <v>43564</v>
      </c>
      <c r="T544" s="18">
        <v>4030</v>
      </c>
      <c r="U544" s="18">
        <v>0</v>
      </c>
      <c r="V544" s="18">
        <v>0</v>
      </c>
      <c r="W544" s="18">
        <v>0</v>
      </c>
      <c r="X544" s="18"/>
      <c r="Y544" s="18">
        <v>897258.96</v>
      </c>
      <c r="Z544" s="18">
        <v>64375.07</v>
      </c>
      <c r="AA544" s="18">
        <v>14749.97</v>
      </c>
      <c r="AB544" s="18">
        <v>976384</v>
      </c>
    </row>
    <row r="545" spans="1:28" s="15" customFormat="1" x14ac:dyDescent="0.25">
      <c r="A545" s="17">
        <v>13</v>
      </c>
      <c r="B545" s="17" t="s">
        <v>435</v>
      </c>
      <c r="C545" s="17" t="s">
        <v>292</v>
      </c>
      <c r="D545" s="17" t="s">
        <v>436</v>
      </c>
      <c r="E545" s="17" t="s">
        <v>437</v>
      </c>
      <c r="F545" s="17" t="s">
        <v>35</v>
      </c>
      <c r="G545" s="17" t="s">
        <v>410</v>
      </c>
      <c r="H545" s="17">
        <v>231881</v>
      </c>
      <c r="I545" s="17">
        <v>230268</v>
      </c>
      <c r="J545" s="17">
        <v>1613</v>
      </c>
      <c r="K545" s="17" t="s">
        <v>37</v>
      </c>
      <c r="L545" s="18">
        <v>631282.43000000005</v>
      </c>
      <c r="M545" s="18">
        <v>42280.480000000003</v>
      </c>
      <c r="N545" s="18">
        <v>3331.09</v>
      </c>
      <c r="O545" s="18">
        <v>676894</v>
      </c>
      <c r="P545" s="18">
        <v>10131.879999999999</v>
      </c>
      <c r="Q545" s="18">
        <v>6511.27</v>
      </c>
      <c r="R545" s="18">
        <v>725.85</v>
      </c>
      <c r="S545" s="18">
        <v>17369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641414.31000000006</v>
      </c>
      <c r="Z545" s="18">
        <v>48791.75</v>
      </c>
      <c r="AA545" s="18">
        <v>4056.94</v>
      </c>
      <c r="AB545" s="18">
        <v>694263</v>
      </c>
    </row>
    <row r="546" spans="1:28" s="15" customFormat="1" x14ac:dyDescent="0.25">
      <c r="A546" s="17">
        <v>14</v>
      </c>
      <c r="B546" s="17" t="s">
        <v>407</v>
      </c>
      <c r="C546" s="17" t="s">
        <v>292</v>
      </c>
      <c r="D546" s="17" t="s">
        <v>438</v>
      </c>
      <c r="E546" s="17" t="s">
        <v>439</v>
      </c>
      <c r="F546" s="17" t="s">
        <v>35</v>
      </c>
      <c r="G546" s="17" t="s">
        <v>440</v>
      </c>
      <c r="H546" s="17">
        <v>50607</v>
      </c>
      <c r="I546" s="17">
        <v>49659</v>
      </c>
      <c r="J546" s="17">
        <v>948</v>
      </c>
      <c r="K546" s="17" t="s">
        <v>37</v>
      </c>
      <c r="L546" s="18">
        <v>203931.9</v>
      </c>
      <c r="M546" s="18">
        <v>14095.3</v>
      </c>
      <c r="N546" s="18">
        <v>2359.8000000000002</v>
      </c>
      <c r="O546" s="18">
        <v>220387</v>
      </c>
      <c r="P546" s="18">
        <v>5992.78</v>
      </c>
      <c r="Q546" s="18">
        <v>2104.62</v>
      </c>
      <c r="R546" s="18">
        <v>426.6</v>
      </c>
      <c r="S546" s="18">
        <v>8524</v>
      </c>
      <c r="T546" s="18">
        <v>1320</v>
      </c>
      <c r="U546" s="18">
        <v>0</v>
      </c>
      <c r="V546" s="18">
        <v>0</v>
      </c>
      <c r="W546" s="18">
        <v>0</v>
      </c>
      <c r="X546" s="18"/>
      <c r="Y546" s="18">
        <v>209924.68</v>
      </c>
      <c r="Z546" s="18">
        <v>16199.92</v>
      </c>
      <c r="AA546" s="18">
        <v>2786.4</v>
      </c>
      <c r="AB546" s="18">
        <v>228911</v>
      </c>
    </row>
    <row r="547" spans="1:28" s="15" customFormat="1" x14ac:dyDescent="0.25">
      <c r="A547" s="17">
        <v>15</v>
      </c>
      <c r="B547" s="17" t="s">
        <v>416</v>
      </c>
      <c r="C547" s="17" t="s">
        <v>292</v>
      </c>
      <c r="D547" s="17" t="s">
        <v>441</v>
      </c>
      <c r="E547" s="17" t="s">
        <v>442</v>
      </c>
      <c r="F547" s="17" t="s">
        <v>35</v>
      </c>
      <c r="G547" s="17" t="s">
        <v>156</v>
      </c>
      <c r="H547" s="17">
        <v>87282</v>
      </c>
      <c r="I547" s="17">
        <v>87282</v>
      </c>
      <c r="J547" s="17">
        <v>0</v>
      </c>
      <c r="K547" s="17" t="s">
        <v>59</v>
      </c>
      <c r="L547" s="18">
        <v>398401.33</v>
      </c>
      <c r="M547" s="18">
        <v>25716.720000000001</v>
      </c>
      <c r="N547" s="18">
        <v>3617.95</v>
      </c>
      <c r="O547" s="18">
        <v>427736</v>
      </c>
      <c r="P547" s="18">
        <v>577.16</v>
      </c>
      <c r="Q547" s="18">
        <v>4096.84</v>
      </c>
      <c r="R547" s="18">
        <v>0</v>
      </c>
      <c r="S547" s="18">
        <v>4674</v>
      </c>
      <c r="T547" s="18">
        <v>1210</v>
      </c>
      <c r="U547" s="18">
        <v>0</v>
      </c>
      <c r="V547" s="18">
        <v>0</v>
      </c>
      <c r="W547" s="18">
        <v>0</v>
      </c>
      <c r="X547" s="18"/>
      <c r="Y547" s="18">
        <v>398978.49</v>
      </c>
      <c r="Z547" s="18">
        <v>29813.56</v>
      </c>
      <c r="AA547" s="18">
        <v>3617.95</v>
      </c>
      <c r="AB547" s="18">
        <v>432410</v>
      </c>
    </row>
    <row r="548" spans="1:28" s="15" customFormat="1" x14ac:dyDescent="0.25">
      <c r="A548" s="17">
        <v>16</v>
      </c>
      <c r="B548" s="17" t="s">
        <v>425</v>
      </c>
      <c r="C548" s="17" t="s">
        <v>292</v>
      </c>
      <c r="D548" s="17" t="s">
        <v>443</v>
      </c>
      <c r="E548" s="17" t="s">
        <v>444</v>
      </c>
      <c r="F548" s="17" t="s">
        <v>35</v>
      </c>
      <c r="G548" s="17" t="s">
        <v>148</v>
      </c>
      <c r="H548" s="17">
        <v>46075</v>
      </c>
      <c r="I548" s="17">
        <v>46075</v>
      </c>
      <c r="J548" s="17">
        <v>0</v>
      </c>
      <c r="K548" s="17" t="s">
        <v>37</v>
      </c>
      <c r="L548" s="18">
        <v>27000.02</v>
      </c>
      <c r="M548" s="18">
        <v>7769.31</v>
      </c>
      <c r="N548" s="18">
        <v>1057.67</v>
      </c>
      <c r="O548" s="18">
        <v>35827</v>
      </c>
      <c r="P548" s="18">
        <v>329.61</v>
      </c>
      <c r="Q548" s="18">
        <v>288.39</v>
      </c>
      <c r="R548" s="18">
        <v>0</v>
      </c>
      <c r="S548" s="18">
        <v>618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27329.63</v>
      </c>
      <c r="Z548" s="18">
        <v>8057.7</v>
      </c>
      <c r="AA548" s="18">
        <v>1057.67</v>
      </c>
      <c r="AB548" s="18">
        <v>36445</v>
      </c>
    </row>
    <row r="549" spans="1:28" s="15" customFormat="1" x14ac:dyDescent="0.25">
      <c r="A549" s="17">
        <v>17</v>
      </c>
      <c r="B549" s="17" t="s">
        <v>413</v>
      </c>
      <c r="C549" s="17" t="s">
        <v>292</v>
      </c>
      <c r="D549" s="17" t="s">
        <v>445</v>
      </c>
      <c r="E549" s="17" t="s">
        <v>446</v>
      </c>
      <c r="F549" s="17" t="s">
        <v>35</v>
      </c>
      <c r="G549" s="17" t="s">
        <v>447</v>
      </c>
      <c r="H549" s="17">
        <v>63056</v>
      </c>
      <c r="I549" s="17">
        <v>62178</v>
      </c>
      <c r="J549" s="17">
        <v>878</v>
      </c>
      <c r="K549" s="17" t="s">
        <v>37</v>
      </c>
      <c r="L549" s="18">
        <v>784351.17</v>
      </c>
      <c r="M549" s="18">
        <v>52942.01</v>
      </c>
      <c r="N549" s="18">
        <v>1246.82</v>
      </c>
      <c r="O549" s="18">
        <v>838540</v>
      </c>
      <c r="P549" s="18">
        <v>5381.5</v>
      </c>
      <c r="Q549" s="18">
        <v>8109.4</v>
      </c>
      <c r="R549" s="18">
        <v>395.1</v>
      </c>
      <c r="S549" s="18">
        <v>13886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789732.67</v>
      </c>
      <c r="Z549" s="18">
        <v>61051.41</v>
      </c>
      <c r="AA549" s="18">
        <v>1641.92</v>
      </c>
      <c r="AB549" s="18">
        <v>852426</v>
      </c>
    </row>
    <row r="550" spans="1:28" s="15" customFormat="1" x14ac:dyDescent="0.25">
      <c r="A550" s="17">
        <v>18</v>
      </c>
      <c r="B550" s="17" t="s">
        <v>435</v>
      </c>
      <c r="C550" s="17" t="s">
        <v>292</v>
      </c>
      <c r="D550" s="17" t="s">
        <v>448</v>
      </c>
      <c r="E550" s="17" t="s">
        <v>449</v>
      </c>
      <c r="F550" s="17" t="s">
        <v>35</v>
      </c>
      <c r="G550" s="17" t="s">
        <v>181</v>
      </c>
      <c r="H550" s="17">
        <v>31205</v>
      </c>
      <c r="I550" s="17">
        <v>28328</v>
      </c>
      <c r="J550" s="17">
        <v>2877</v>
      </c>
      <c r="K550" s="17" t="s">
        <v>37</v>
      </c>
      <c r="L550" s="18">
        <v>808658.51</v>
      </c>
      <c r="M550" s="18">
        <v>54252.18</v>
      </c>
      <c r="N550" s="18">
        <v>6515.31</v>
      </c>
      <c r="O550" s="18">
        <v>869426</v>
      </c>
      <c r="P550" s="18">
        <v>16389.63</v>
      </c>
      <c r="Q550" s="18">
        <v>8334.7199999999993</v>
      </c>
      <c r="R550" s="18">
        <v>1294.6500000000001</v>
      </c>
      <c r="S550" s="18">
        <v>26019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825048.14</v>
      </c>
      <c r="Z550" s="18">
        <v>62586.9</v>
      </c>
      <c r="AA550" s="18">
        <v>7809.96</v>
      </c>
      <c r="AB550" s="18">
        <v>895445</v>
      </c>
    </row>
    <row r="551" spans="1:28" s="15" customFormat="1" x14ac:dyDescent="0.25">
      <c r="A551" s="17">
        <v>19</v>
      </c>
      <c r="B551" s="17" t="s">
        <v>407</v>
      </c>
      <c r="C551" s="17" t="s">
        <v>292</v>
      </c>
      <c r="D551" s="17" t="s">
        <v>450</v>
      </c>
      <c r="E551" s="17" t="s">
        <v>451</v>
      </c>
      <c r="F551" s="17" t="s">
        <v>35</v>
      </c>
      <c r="G551" s="17" t="s">
        <v>452</v>
      </c>
      <c r="H551" s="17">
        <v>24180</v>
      </c>
      <c r="I551" s="17">
        <v>24180</v>
      </c>
      <c r="J551" s="17">
        <v>0</v>
      </c>
      <c r="K551" s="17" t="s">
        <v>37</v>
      </c>
      <c r="L551" s="18">
        <v>81316.850000000006</v>
      </c>
      <c r="M551" s="18">
        <v>21528.99</v>
      </c>
      <c r="N551" s="18">
        <v>2339.16</v>
      </c>
      <c r="O551" s="18">
        <v>105185</v>
      </c>
      <c r="P551" s="18">
        <v>852.53</v>
      </c>
      <c r="Q551" s="18">
        <v>860.47</v>
      </c>
      <c r="R551" s="18">
        <v>0</v>
      </c>
      <c r="S551" s="18">
        <v>1713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82169.38</v>
      </c>
      <c r="Z551" s="18">
        <v>22389.46</v>
      </c>
      <c r="AA551" s="18">
        <v>2339.16</v>
      </c>
      <c r="AB551" s="18">
        <v>106898</v>
      </c>
    </row>
    <row r="552" spans="1:28" s="15" customFormat="1" x14ac:dyDescent="0.25">
      <c r="A552" s="17">
        <v>20</v>
      </c>
      <c r="B552" s="17" t="s">
        <v>428</v>
      </c>
      <c r="C552" s="17" t="s">
        <v>292</v>
      </c>
      <c r="D552" s="17" t="s">
        <v>453</v>
      </c>
      <c r="E552" s="17" t="s">
        <v>454</v>
      </c>
      <c r="F552" s="17" t="s">
        <v>35</v>
      </c>
      <c r="G552" s="17" t="s">
        <v>218</v>
      </c>
      <c r="H552" s="17">
        <v>3390</v>
      </c>
      <c r="I552" s="17">
        <v>3267</v>
      </c>
      <c r="J552" s="17">
        <v>369</v>
      </c>
      <c r="K552" s="17" t="s">
        <v>37</v>
      </c>
      <c r="L552" s="18">
        <v>194354.41</v>
      </c>
      <c r="M552" s="18">
        <v>12738.11</v>
      </c>
      <c r="N552" s="18">
        <v>966.48</v>
      </c>
      <c r="O552" s="18">
        <v>208059</v>
      </c>
      <c r="P552" s="18">
        <v>3867.74</v>
      </c>
      <c r="Q552" s="18">
        <v>2001.21</v>
      </c>
      <c r="R552" s="18">
        <v>166.05</v>
      </c>
      <c r="S552" s="18">
        <v>6035</v>
      </c>
      <c r="T552" s="18">
        <v>0</v>
      </c>
      <c r="U552" s="18">
        <v>0</v>
      </c>
      <c r="V552" s="18">
        <v>0</v>
      </c>
      <c r="W552" s="18">
        <v>0</v>
      </c>
      <c r="X552" s="18"/>
      <c r="Y552" s="18">
        <v>198222.15</v>
      </c>
      <c r="Z552" s="18">
        <v>14739.32</v>
      </c>
      <c r="AA552" s="18">
        <v>1132.53</v>
      </c>
      <c r="AB552" s="18">
        <v>214094</v>
      </c>
    </row>
    <row r="553" spans="1:28" s="15" customFormat="1" x14ac:dyDescent="0.25">
      <c r="A553" s="17">
        <v>21</v>
      </c>
      <c r="B553" s="17" t="s">
        <v>416</v>
      </c>
      <c r="C553" s="17" t="s">
        <v>292</v>
      </c>
      <c r="D553" s="17" t="s">
        <v>455</v>
      </c>
      <c r="E553" s="17" t="s">
        <v>456</v>
      </c>
      <c r="F553" s="17" t="s">
        <v>35</v>
      </c>
      <c r="G553" s="17" t="s">
        <v>221</v>
      </c>
      <c r="H553" s="17">
        <v>19</v>
      </c>
      <c r="I553" s="17">
        <v>19</v>
      </c>
      <c r="J553" s="17">
        <v>0</v>
      </c>
      <c r="K553" s="17" t="s">
        <v>37</v>
      </c>
      <c r="L553" s="18">
        <v>19083.919999999998</v>
      </c>
      <c r="M553" s="18">
        <v>3714.84</v>
      </c>
      <c r="N553" s="18">
        <v>1.24</v>
      </c>
      <c r="O553" s="18">
        <v>22800</v>
      </c>
      <c r="P553" s="18">
        <v>577.48</v>
      </c>
      <c r="Q553" s="18">
        <v>194.52</v>
      </c>
      <c r="R553" s="18">
        <v>0</v>
      </c>
      <c r="S553" s="18">
        <v>772</v>
      </c>
      <c r="T553" s="18">
        <v>140</v>
      </c>
      <c r="U553" s="18">
        <v>0</v>
      </c>
      <c r="V553" s="18">
        <v>0</v>
      </c>
      <c r="W553" s="18">
        <v>0</v>
      </c>
      <c r="X553" s="18"/>
      <c r="Y553" s="18">
        <v>19661.400000000001</v>
      </c>
      <c r="Z553" s="18">
        <v>3909.36</v>
      </c>
      <c r="AA553" s="18">
        <v>1.24</v>
      </c>
      <c r="AB553" s="18">
        <v>23572</v>
      </c>
    </row>
    <row r="554" spans="1:28" s="15" customFormat="1" x14ac:dyDescent="0.25">
      <c r="A554" s="17">
        <v>22</v>
      </c>
      <c r="B554" s="17" t="s">
        <v>407</v>
      </c>
      <c r="C554" s="17" t="s">
        <v>292</v>
      </c>
      <c r="D554" s="17" t="s">
        <v>457</v>
      </c>
      <c r="E554" s="17" t="s">
        <v>458</v>
      </c>
      <c r="F554" s="17" t="s">
        <v>35</v>
      </c>
      <c r="G554" s="17" t="s">
        <v>224</v>
      </c>
      <c r="H554" s="17">
        <v>6102</v>
      </c>
      <c r="I554" s="17">
        <v>6102</v>
      </c>
      <c r="J554" s="17">
        <v>0</v>
      </c>
      <c r="K554" s="17" t="s">
        <v>59</v>
      </c>
      <c r="L554" s="18">
        <v>18350.509999999998</v>
      </c>
      <c r="M554" s="18">
        <v>3807.49</v>
      </c>
      <c r="N554" s="18">
        <v>0</v>
      </c>
      <c r="O554" s="18">
        <v>22158</v>
      </c>
      <c r="P554" s="18">
        <v>577.07000000000005</v>
      </c>
      <c r="Q554" s="18">
        <v>186.93</v>
      </c>
      <c r="R554" s="18">
        <v>0</v>
      </c>
      <c r="S554" s="18">
        <v>764</v>
      </c>
      <c r="T554" s="18">
        <v>0</v>
      </c>
      <c r="U554" s="18">
        <v>0</v>
      </c>
      <c r="V554" s="18">
        <v>0</v>
      </c>
      <c r="W554" s="18">
        <v>0</v>
      </c>
      <c r="X554" s="18"/>
      <c r="Y554" s="18">
        <v>18927.580000000002</v>
      </c>
      <c r="Z554" s="18">
        <v>3994.42</v>
      </c>
      <c r="AA554" s="18">
        <v>0</v>
      </c>
      <c r="AB554" s="18">
        <v>22922</v>
      </c>
    </row>
    <row r="555" spans="1:28" s="15" customFormat="1" x14ac:dyDescent="0.25">
      <c r="A555" s="17">
        <v>23</v>
      </c>
      <c r="B555" s="17" t="s">
        <v>404</v>
      </c>
      <c r="C555" s="17" t="s">
        <v>292</v>
      </c>
      <c r="D555" s="17" t="s">
        <v>459</v>
      </c>
      <c r="E555" s="17" t="s">
        <v>460</v>
      </c>
      <c r="F555" s="17" t="s">
        <v>35</v>
      </c>
      <c r="G555" s="17" t="s">
        <v>218</v>
      </c>
      <c r="H555" s="17">
        <v>13351</v>
      </c>
      <c r="I555" s="17">
        <v>13256</v>
      </c>
      <c r="J555" s="17">
        <v>95</v>
      </c>
      <c r="K555" s="17" t="s">
        <v>37</v>
      </c>
      <c r="L555" s="18">
        <v>81159.55</v>
      </c>
      <c r="M555" s="18">
        <v>19912.88</v>
      </c>
      <c r="N555" s="18">
        <v>3246.57</v>
      </c>
      <c r="O555" s="18">
        <v>104319</v>
      </c>
      <c r="P555" s="18">
        <v>1070.3</v>
      </c>
      <c r="Q555" s="18">
        <v>866.95</v>
      </c>
      <c r="R555" s="18">
        <v>42.75</v>
      </c>
      <c r="S555" s="18">
        <v>1980</v>
      </c>
      <c r="T555" s="18">
        <v>0</v>
      </c>
      <c r="U555" s="18">
        <v>0</v>
      </c>
      <c r="V555" s="18">
        <v>0</v>
      </c>
      <c r="W555" s="18">
        <v>0</v>
      </c>
      <c r="X555" s="18"/>
      <c r="Y555" s="18">
        <v>82229.850000000006</v>
      </c>
      <c r="Z555" s="18">
        <v>20779.830000000002</v>
      </c>
      <c r="AA555" s="18">
        <v>3289.32</v>
      </c>
      <c r="AB555" s="18">
        <v>106299</v>
      </c>
    </row>
    <row r="556" spans="1:28" s="15" customFormat="1" x14ac:dyDescent="0.25">
      <c r="A556" s="17">
        <v>24</v>
      </c>
      <c r="B556" s="17" t="s">
        <v>435</v>
      </c>
      <c r="C556" s="17" t="s">
        <v>292</v>
      </c>
      <c r="D556" s="17" t="s">
        <v>461</v>
      </c>
      <c r="E556" s="17" t="s">
        <v>462</v>
      </c>
      <c r="F556" s="17" t="s">
        <v>35</v>
      </c>
      <c r="G556" s="17" t="s">
        <v>218</v>
      </c>
      <c r="H556" s="17">
        <v>1800</v>
      </c>
      <c r="I556" s="17">
        <v>1800</v>
      </c>
      <c r="J556" s="17">
        <v>0</v>
      </c>
      <c r="K556" s="17" t="s">
        <v>59</v>
      </c>
      <c r="L556" s="18">
        <v>35839.339999999997</v>
      </c>
      <c r="M556" s="18">
        <v>8786.6200000000008</v>
      </c>
      <c r="N556" s="18">
        <v>371.04</v>
      </c>
      <c r="O556" s="18">
        <v>44997</v>
      </c>
      <c r="P556" s="18">
        <v>577.52</v>
      </c>
      <c r="Q556" s="18">
        <v>371.48</v>
      </c>
      <c r="R556" s="18">
        <v>0</v>
      </c>
      <c r="S556" s="18">
        <v>949</v>
      </c>
      <c r="T556" s="18">
        <v>0</v>
      </c>
      <c r="U556" s="18">
        <v>0</v>
      </c>
      <c r="V556" s="18">
        <v>0</v>
      </c>
      <c r="W556" s="18">
        <v>0</v>
      </c>
      <c r="X556" s="18"/>
      <c r="Y556" s="18">
        <v>36416.86</v>
      </c>
      <c r="Z556" s="18">
        <v>9158.1</v>
      </c>
      <c r="AA556" s="18">
        <v>371.04</v>
      </c>
      <c r="AB556" s="18">
        <v>45946</v>
      </c>
    </row>
    <row r="557" spans="1:28" s="15" customFormat="1" x14ac:dyDescent="0.25">
      <c r="A557" s="17">
        <v>25</v>
      </c>
      <c r="B557" s="17" t="s">
        <v>420</v>
      </c>
      <c r="C557" s="17" t="s">
        <v>292</v>
      </c>
      <c r="D557" s="17" t="s">
        <v>463</v>
      </c>
      <c r="E557" s="17" t="s">
        <v>464</v>
      </c>
      <c r="F557" s="17" t="s">
        <v>35</v>
      </c>
      <c r="G557" s="17" t="s">
        <v>114</v>
      </c>
      <c r="H557" s="17">
        <v>728</v>
      </c>
      <c r="I557" s="17">
        <v>728</v>
      </c>
      <c r="J557" s="17">
        <v>0</v>
      </c>
      <c r="K557" s="17" t="s">
        <v>37</v>
      </c>
      <c r="L557" s="18">
        <v>23583.17</v>
      </c>
      <c r="M557" s="18">
        <v>4967.72</v>
      </c>
      <c r="N557" s="18">
        <v>143.11000000000001</v>
      </c>
      <c r="O557" s="18">
        <v>28694</v>
      </c>
      <c r="P557" s="18">
        <v>659.9</v>
      </c>
      <c r="Q557" s="18">
        <v>242.1</v>
      </c>
      <c r="R557" s="18">
        <v>0</v>
      </c>
      <c r="S557" s="18">
        <v>902</v>
      </c>
      <c r="T557" s="18">
        <v>0</v>
      </c>
      <c r="U557" s="18">
        <v>0</v>
      </c>
      <c r="V557" s="18">
        <v>0</v>
      </c>
      <c r="W557" s="18">
        <v>0</v>
      </c>
      <c r="X557" s="18"/>
      <c r="Y557" s="18">
        <v>24243.07</v>
      </c>
      <c r="Z557" s="18">
        <v>5209.82</v>
      </c>
      <c r="AA557" s="18">
        <v>143.11000000000001</v>
      </c>
      <c r="AB557" s="18">
        <v>29596</v>
      </c>
    </row>
    <row r="558" spans="1:28" s="15" customFormat="1" x14ac:dyDescent="0.25">
      <c r="A558" s="17">
        <v>26</v>
      </c>
      <c r="B558" s="17" t="s">
        <v>468</v>
      </c>
      <c r="C558" s="17" t="s">
        <v>292</v>
      </c>
      <c r="D558" s="17" t="s">
        <v>469</v>
      </c>
      <c r="E558" s="17" t="s">
        <v>470</v>
      </c>
      <c r="F558" s="17" t="s">
        <v>35</v>
      </c>
      <c r="G558" s="17" t="s">
        <v>471</v>
      </c>
      <c r="H558" s="17">
        <v>2694</v>
      </c>
      <c r="I558" s="17">
        <v>2694</v>
      </c>
      <c r="J558" s="17">
        <v>0</v>
      </c>
      <c r="K558" s="17" t="s">
        <v>37</v>
      </c>
      <c r="L558" s="18">
        <v>23872.62</v>
      </c>
      <c r="M558" s="18">
        <v>3985.02</v>
      </c>
      <c r="N558" s="18">
        <v>1161.3599999999999</v>
      </c>
      <c r="O558" s="18">
        <v>29019</v>
      </c>
      <c r="P558" s="18">
        <v>577.21</v>
      </c>
      <c r="Q558" s="18">
        <v>251.79</v>
      </c>
      <c r="R558" s="18">
        <v>0</v>
      </c>
      <c r="S558" s="18">
        <v>829</v>
      </c>
      <c r="T558" s="18">
        <v>0</v>
      </c>
      <c r="U558" s="18">
        <v>0</v>
      </c>
      <c r="V558" s="18">
        <v>0</v>
      </c>
      <c r="W558" s="18">
        <v>0</v>
      </c>
      <c r="X558" s="18"/>
      <c r="Y558" s="18">
        <v>24449.83</v>
      </c>
      <c r="Z558" s="18">
        <v>4236.8100000000004</v>
      </c>
      <c r="AA558" s="18">
        <v>1161.3599999999999</v>
      </c>
      <c r="AB558" s="18">
        <v>29848</v>
      </c>
    </row>
    <row r="559" spans="1:28" s="15" customFormat="1" x14ac:dyDescent="0.25">
      <c r="A559" s="17">
        <v>27</v>
      </c>
      <c r="B559" s="17" t="s">
        <v>1591</v>
      </c>
      <c r="C559" s="17" t="s">
        <v>292</v>
      </c>
      <c r="D559" s="17" t="s">
        <v>1592</v>
      </c>
      <c r="E559" s="17" t="s">
        <v>1593</v>
      </c>
      <c r="F559" s="17" t="s">
        <v>35</v>
      </c>
      <c r="G559" s="17" t="s">
        <v>1594</v>
      </c>
      <c r="H559" s="17">
        <v>475</v>
      </c>
      <c r="I559" s="17">
        <v>475</v>
      </c>
      <c r="J559" s="17">
        <v>0</v>
      </c>
      <c r="K559" s="17" t="s">
        <v>37</v>
      </c>
      <c r="L559" s="18">
        <v>14516.47</v>
      </c>
      <c r="M559" s="18">
        <v>2788.87</v>
      </c>
      <c r="N559" s="18">
        <v>196.66</v>
      </c>
      <c r="O559" s="18">
        <v>17502</v>
      </c>
      <c r="P559" s="18">
        <v>440.02</v>
      </c>
      <c r="Q559" s="18">
        <v>149.97999999999999</v>
      </c>
      <c r="R559" s="18">
        <v>0</v>
      </c>
      <c r="S559" s="18">
        <v>590</v>
      </c>
      <c r="T559" s="18">
        <v>0</v>
      </c>
      <c r="U559" s="18">
        <v>0</v>
      </c>
      <c r="V559" s="18">
        <v>0</v>
      </c>
      <c r="W559" s="18">
        <v>0</v>
      </c>
      <c r="X559" s="18"/>
      <c r="Y559" s="18">
        <v>14956.49</v>
      </c>
      <c r="Z559" s="18">
        <v>2938.85</v>
      </c>
      <c r="AA559" s="18">
        <v>196.66</v>
      </c>
      <c r="AB559" s="18">
        <v>18092</v>
      </c>
    </row>
    <row r="560" spans="1:28" s="15" customFormat="1" x14ac:dyDescent="0.25">
      <c r="A560" s="17">
        <v>28</v>
      </c>
      <c r="B560" s="17" t="s">
        <v>472</v>
      </c>
      <c r="C560" s="17" t="s">
        <v>292</v>
      </c>
      <c r="D560" s="17" t="s">
        <v>473</v>
      </c>
      <c r="E560" s="17" t="s">
        <v>474</v>
      </c>
      <c r="F560" s="17" t="s">
        <v>35</v>
      </c>
      <c r="G560" s="17" t="s">
        <v>475</v>
      </c>
      <c r="H560" s="17">
        <v>188</v>
      </c>
      <c r="I560" s="17">
        <v>188</v>
      </c>
      <c r="J560" s="17">
        <v>0</v>
      </c>
      <c r="K560" s="17" t="s">
        <v>37</v>
      </c>
      <c r="L560" s="18">
        <v>12316.61</v>
      </c>
      <c r="M560" s="18">
        <v>1948.12</v>
      </c>
      <c r="N560" s="18">
        <v>79.27</v>
      </c>
      <c r="O560" s="18">
        <v>14344</v>
      </c>
      <c r="P560" s="18">
        <v>439.96</v>
      </c>
      <c r="Q560" s="18">
        <v>126.04</v>
      </c>
      <c r="R560" s="18">
        <v>0</v>
      </c>
      <c r="S560" s="18">
        <v>566</v>
      </c>
      <c r="T560" s="18">
        <v>0</v>
      </c>
      <c r="U560" s="18">
        <v>0</v>
      </c>
      <c r="V560" s="18">
        <v>0</v>
      </c>
      <c r="W560" s="18">
        <v>0</v>
      </c>
      <c r="X560" s="18"/>
      <c r="Y560" s="18">
        <v>12756.57</v>
      </c>
      <c r="Z560" s="18">
        <v>2074.16</v>
      </c>
      <c r="AA560" s="18">
        <v>79.27</v>
      </c>
      <c r="AB560" s="18">
        <v>14910</v>
      </c>
    </row>
    <row r="561" spans="1:28" s="15" customFormat="1" x14ac:dyDescent="0.25">
      <c r="A561" s="17">
        <v>29</v>
      </c>
      <c r="B561" s="17" t="s">
        <v>476</v>
      </c>
      <c r="C561" s="17" t="s">
        <v>292</v>
      </c>
      <c r="D561" s="17" t="s">
        <v>477</v>
      </c>
      <c r="E561" s="17" t="s">
        <v>478</v>
      </c>
      <c r="F561" s="17" t="s">
        <v>35</v>
      </c>
      <c r="G561" s="17" t="s">
        <v>479</v>
      </c>
      <c r="H561" s="17">
        <v>1828</v>
      </c>
      <c r="I561" s="17">
        <v>1828</v>
      </c>
      <c r="J561" s="17">
        <v>0</v>
      </c>
      <c r="K561" s="17" t="s">
        <v>37</v>
      </c>
      <c r="L561" s="18">
        <v>16815.93</v>
      </c>
      <c r="M561" s="18">
        <v>1593.76</v>
      </c>
      <c r="N561" s="18">
        <v>803.31</v>
      </c>
      <c r="O561" s="18">
        <v>19213</v>
      </c>
      <c r="P561" s="18">
        <v>439.67</v>
      </c>
      <c r="Q561" s="18">
        <v>171.33</v>
      </c>
      <c r="R561" s="18">
        <v>0</v>
      </c>
      <c r="S561" s="18">
        <v>611</v>
      </c>
      <c r="T561" s="18">
        <v>0</v>
      </c>
      <c r="U561" s="18">
        <v>0</v>
      </c>
      <c r="V561" s="18">
        <v>0</v>
      </c>
      <c r="W561" s="18">
        <v>0</v>
      </c>
      <c r="X561" s="18"/>
      <c r="Y561" s="18">
        <v>17255.599999999999</v>
      </c>
      <c r="Z561" s="18">
        <v>1765.09</v>
      </c>
      <c r="AA561" s="18">
        <v>803.31</v>
      </c>
      <c r="AB561" s="18">
        <v>19824</v>
      </c>
    </row>
    <row r="562" spans="1:28" s="15" customFormat="1" x14ac:dyDescent="0.25">
      <c r="A562" s="17">
        <v>30</v>
      </c>
      <c r="B562" s="17" t="s">
        <v>476</v>
      </c>
      <c r="C562" s="17" t="s">
        <v>292</v>
      </c>
      <c r="D562" s="17" t="s">
        <v>480</v>
      </c>
      <c r="E562" s="17" t="s">
        <v>481</v>
      </c>
      <c r="F562" s="17" t="s">
        <v>35</v>
      </c>
      <c r="G562" s="17" t="s">
        <v>482</v>
      </c>
      <c r="H562" s="17">
        <v>6838</v>
      </c>
      <c r="I562" s="17">
        <v>6493</v>
      </c>
      <c r="J562" s="17">
        <v>345</v>
      </c>
      <c r="K562" s="17" t="s">
        <v>37</v>
      </c>
      <c r="L562" s="18">
        <v>44794.63</v>
      </c>
      <c r="M562" s="18">
        <v>3802.67</v>
      </c>
      <c r="N562" s="18">
        <v>2878.7</v>
      </c>
      <c r="O562" s="18">
        <v>51476</v>
      </c>
      <c r="P562" s="18">
        <v>3138.2</v>
      </c>
      <c r="Q562" s="18">
        <v>478.55</v>
      </c>
      <c r="R562" s="18">
        <v>155.25</v>
      </c>
      <c r="S562" s="18">
        <v>3772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47932.83</v>
      </c>
      <c r="Z562" s="18">
        <v>4281.22</v>
      </c>
      <c r="AA562" s="18">
        <v>3033.95</v>
      </c>
      <c r="AB562" s="18">
        <v>55248</v>
      </c>
    </row>
    <row r="563" spans="1:28" s="15" customFormat="1" x14ac:dyDescent="0.25">
      <c r="A563" s="17">
        <v>31</v>
      </c>
      <c r="B563" s="17" t="s">
        <v>483</v>
      </c>
      <c r="C563" s="17" t="s">
        <v>292</v>
      </c>
      <c r="D563" s="17" t="s">
        <v>484</v>
      </c>
      <c r="E563" s="17" t="s">
        <v>485</v>
      </c>
      <c r="F563" s="17" t="s">
        <v>35</v>
      </c>
      <c r="G563" s="17" t="s">
        <v>288</v>
      </c>
      <c r="H563" s="17">
        <v>1300</v>
      </c>
      <c r="I563" s="17">
        <v>1300</v>
      </c>
      <c r="J563" s="17">
        <v>0</v>
      </c>
      <c r="K563" s="17" t="s">
        <v>37</v>
      </c>
      <c r="L563" s="18">
        <v>9505.02</v>
      </c>
      <c r="M563" s="18">
        <v>617.98</v>
      </c>
      <c r="N563" s="18">
        <v>0</v>
      </c>
      <c r="O563" s="18">
        <v>10123</v>
      </c>
      <c r="P563" s="18">
        <v>577.48</v>
      </c>
      <c r="Q563" s="18">
        <v>95.52</v>
      </c>
      <c r="R563" s="18">
        <v>0</v>
      </c>
      <c r="S563" s="18">
        <v>673</v>
      </c>
      <c r="T563" s="18">
        <v>4670</v>
      </c>
      <c r="U563" s="18">
        <v>0</v>
      </c>
      <c r="V563" s="18">
        <v>0</v>
      </c>
      <c r="W563" s="18">
        <v>0</v>
      </c>
      <c r="X563" s="18"/>
      <c r="Y563" s="18">
        <v>10082.5</v>
      </c>
      <c r="Z563" s="18">
        <v>713.5</v>
      </c>
      <c r="AA563" s="18">
        <v>0</v>
      </c>
      <c r="AB563" s="18">
        <v>10796</v>
      </c>
    </row>
    <row r="564" spans="1:28" s="22" customFormat="1" x14ac:dyDescent="0.25">
      <c r="A564" s="19"/>
      <c r="B564" s="19"/>
      <c r="C564" s="10" t="s">
        <v>71</v>
      </c>
      <c r="D564" s="19"/>
      <c r="E564" s="19"/>
      <c r="F564" s="19"/>
      <c r="G564" s="19"/>
      <c r="H564" s="19"/>
      <c r="I564" s="19"/>
      <c r="J564" s="19">
        <f>SUM(J533:J563)</f>
        <v>31368</v>
      </c>
      <c r="K564" s="19"/>
      <c r="L564" s="20">
        <f t="shared" ref="L564:AB564" si="82">SUM(L533:L563)</f>
        <v>9263191.6699999981</v>
      </c>
      <c r="M564" s="20">
        <f t="shared" si="82"/>
        <v>643315.86</v>
      </c>
      <c r="N564" s="20">
        <f t="shared" si="82"/>
        <v>80099.47</v>
      </c>
      <c r="O564" s="20">
        <f t="shared" si="82"/>
        <v>9986607</v>
      </c>
      <c r="P564" s="20">
        <f t="shared" si="82"/>
        <v>187164.46999999997</v>
      </c>
      <c r="Q564" s="20">
        <f t="shared" si="82"/>
        <v>96756.93</v>
      </c>
      <c r="R564" s="20">
        <f t="shared" si="82"/>
        <v>14115.600000000002</v>
      </c>
      <c r="S564" s="20">
        <f t="shared" si="82"/>
        <v>298037</v>
      </c>
      <c r="T564" s="20">
        <f t="shared" si="82"/>
        <v>46050</v>
      </c>
      <c r="U564" s="20">
        <f t="shared" si="82"/>
        <v>0</v>
      </c>
      <c r="V564" s="20">
        <f t="shared" si="82"/>
        <v>0</v>
      </c>
      <c r="W564" s="20">
        <f t="shared" si="82"/>
        <v>0</v>
      </c>
      <c r="X564" s="20">
        <f t="shared" si="82"/>
        <v>0</v>
      </c>
      <c r="Y564" s="20">
        <f t="shared" si="82"/>
        <v>9450356.1400000006</v>
      </c>
      <c r="Z564" s="20">
        <f t="shared" si="82"/>
        <v>740072.7899999998</v>
      </c>
      <c r="AA564" s="20">
        <f t="shared" si="82"/>
        <v>94215.07</v>
      </c>
      <c r="AB564" s="20">
        <f t="shared" si="82"/>
        <v>10284644</v>
      </c>
    </row>
    <row r="565" spans="1:28" s="15" customFormat="1" x14ac:dyDescent="0.25">
      <c r="A565" s="17">
        <v>1</v>
      </c>
      <c r="B565" s="17" t="s">
        <v>416</v>
      </c>
      <c r="C565" s="17" t="s">
        <v>292</v>
      </c>
      <c r="D565" s="17" t="s">
        <v>486</v>
      </c>
      <c r="E565" s="17" t="s">
        <v>487</v>
      </c>
      <c r="F565" s="17" t="s">
        <v>75</v>
      </c>
      <c r="G565" s="17" t="s">
        <v>76</v>
      </c>
      <c r="H565" s="17">
        <v>15900</v>
      </c>
      <c r="I565" s="17">
        <v>15900</v>
      </c>
      <c r="J565" s="17">
        <v>0</v>
      </c>
      <c r="K565" s="17" t="s">
        <v>37</v>
      </c>
      <c r="L565" s="18">
        <v>50206.14</v>
      </c>
      <c r="M565" s="18">
        <v>10645.76</v>
      </c>
      <c r="N565" s="18">
        <v>3956.1</v>
      </c>
      <c r="O565" s="18">
        <v>64808</v>
      </c>
      <c r="P565" s="18">
        <v>187.2</v>
      </c>
      <c r="Q565" s="18">
        <v>558.79999999999995</v>
      </c>
      <c r="R565" s="18">
        <v>0</v>
      </c>
      <c r="S565" s="18">
        <v>746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50393.34</v>
      </c>
      <c r="Z565" s="18">
        <v>11204.56</v>
      </c>
      <c r="AA565" s="18">
        <v>3956.1</v>
      </c>
      <c r="AB565" s="18">
        <v>65554</v>
      </c>
    </row>
    <row r="566" spans="1:28" s="15" customFormat="1" x14ac:dyDescent="0.25">
      <c r="A566" s="17">
        <v>2</v>
      </c>
      <c r="B566" s="17" t="s">
        <v>425</v>
      </c>
      <c r="C566" s="17" t="s">
        <v>292</v>
      </c>
      <c r="D566" s="17" t="s">
        <v>488</v>
      </c>
      <c r="E566" s="17" t="s">
        <v>489</v>
      </c>
      <c r="F566" s="17" t="s">
        <v>75</v>
      </c>
      <c r="G566" s="17" t="s">
        <v>76</v>
      </c>
      <c r="H566" s="17">
        <v>62788</v>
      </c>
      <c r="I566" s="17">
        <v>61806</v>
      </c>
      <c r="J566" s="17">
        <v>982</v>
      </c>
      <c r="K566" s="17" t="s">
        <v>37</v>
      </c>
      <c r="L566" s="18">
        <v>295506.62</v>
      </c>
      <c r="M566" s="18">
        <v>19627.349999999999</v>
      </c>
      <c r="N566" s="18">
        <v>2910.03</v>
      </c>
      <c r="O566" s="18">
        <v>318044</v>
      </c>
      <c r="P566" s="18">
        <v>7467.07</v>
      </c>
      <c r="Q566" s="18">
        <v>3037.2</v>
      </c>
      <c r="R566" s="18">
        <v>587.73</v>
      </c>
      <c r="S566" s="18">
        <v>11092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302973.69</v>
      </c>
      <c r="Z566" s="18">
        <v>22664.55</v>
      </c>
      <c r="AA566" s="18">
        <v>3497.76</v>
      </c>
      <c r="AB566" s="18">
        <v>329136</v>
      </c>
    </row>
    <row r="567" spans="1:28" s="15" customFormat="1" x14ac:dyDescent="0.25">
      <c r="A567" s="17">
        <v>3</v>
      </c>
      <c r="B567" s="17" t="s">
        <v>416</v>
      </c>
      <c r="C567" s="17" t="s">
        <v>292</v>
      </c>
      <c r="D567" s="17" t="s">
        <v>490</v>
      </c>
      <c r="E567" s="17" t="s">
        <v>491</v>
      </c>
      <c r="F567" s="17" t="s">
        <v>75</v>
      </c>
      <c r="G567" s="17" t="s">
        <v>76</v>
      </c>
      <c r="H567" s="17">
        <v>1761</v>
      </c>
      <c r="I567" s="17">
        <v>1761</v>
      </c>
      <c r="J567" s="17">
        <v>0</v>
      </c>
      <c r="K567" s="17" t="s">
        <v>37</v>
      </c>
      <c r="L567" s="18">
        <v>60398.34</v>
      </c>
      <c r="M567" s="18">
        <v>16950.32</v>
      </c>
      <c r="N567" s="18">
        <v>4867.34</v>
      </c>
      <c r="O567" s="18">
        <v>82216</v>
      </c>
      <c r="P567" s="18">
        <v>187.07</v>
      </c>
      <c r="Q567" s="18">
        <v>671.93</v>
      </c>
      <c r="R567" s="18">
        <v>0</v>
      </c>
      <c r="S567" s="18">
        <v>859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60585.41</v>
      </c>
      <c r="Z567" s="18">
        <v>17622.25</v>
      </c>
      <c r="AA567" s="18">
        <v>4867.34</v>
      </c>
      <c r="AB567" s="18">
        <v>83075</v>
      </c>
    </row>
    <row r="568" spans="1:28" s="15" customFormat="1" x14ac:dyDescent="0.25">
      <c r="A568" s="17">
        <v>4</v>
      </c>
      <c r="B568" s="17" t="s">
        <v>413</v>
      </c>
      <c r="C568" s="17" t="s">
        <v>292</v>
      </c>
      <c r="D568" s="17" t="s">
        <v>492</v>
      </c>
      <c r="E568" s="17" t="s">
        <v>493</v>
      </c>
      <c r="F568" s="17" t="s">
        <v>75</v>
      </c>
      <c r="G568" s="17" t="s">
        <v>76</v>
      </c>
      <c r="H568" s="17">
        <v>18034</v>
      </c>
      <c r="I568" s="17">
        <v>17786</v>
      </c>
      <c r="J568" s="17">
        <v>248</v>
      </c>
      <c r="K568" s="17" t="s">
        <v>37</v>
      </c>
      <c r="L568" s="18">
        <v>62512.44</v>
      </c>
      <c r="M568" s="18">
        <v>14416.16</v>
      </c>
      <c r="N568" s="18">
        <v>4898.3999999999996</v>
      </c>
      <c r="O568" s="18">
        <v>81827</v>
      </c>
      <c r="P568" s="18">
        <v>1946.62</v>
      </c>
      <c r="Q568" s="18">
        <v>687.95</v>
      </c>
      <c r="R568" s="18">
        <v>148.43</v>
      </c>
      <c r="S568" s="18">
        <v>2783</v>
      </c>
      <c r="T568" s="18">
        <v>0</v>
      </c>
      <c r="U568" s="18">
        <v>0</v>
      </c>
      <c r="V568" s="18">
        <v>0</v>
      </c>
      <c r="W568" s="18">
        <v>0</v>
      </c>
      <c r="X568" s="18"/>
      <c r="Y568" s="18">
        <v>64459.06</v>
      </c>
      <c r="Z568" s="18">
        <v>15104.11</v>
      </c>
      <c r="AA568" s="18">
        <v>5046.83</v>
      </c>
      <c r="AB568" s="18">
        <v>84610</v>
      </c>
    </row>
    <row r="569" spans="1:28" s="15" customFormat="1" x14ac:dyDescent="0.25">
      <c r="A569" s="17">
        <v>5</v>
      </c>
      <c r="B569" s="17" t="s">
        <v>435</v>
      </c>
      <c r="C569" s="17" t="s">
        <v>292</v>
      </c>
      <c r="D569" s="17" t="s">
        <v>494</v>
      </c>
      <c r="E569" s="17" t="s">
        <v>495</v>
      </c>
      <c r="F569" s="17" t="s">
        <v>75</v>
      </c>
      <c r="G569" s="17" t="s">
        <v>76</v>
      </c>
      <c r="H569" s="17">
        <v>37409</v>
      </c>
      <c r="I569" s="17">
        <v>37345</v>
      </c>
      <c r="J569" s="17">
        <v>64</v>
      </c>
      <c r="K569" s="17" t="s">
        <v>37</v>
      </c>
      <c r="L569" s="18">
        <v>40978.370000000003</v>
      </c>
      <c r="M569" s="18">
        <v>9224.99</v>
      </c>
      <c r="N569" s="18">
        <v>2929.64</v>
      </c>
      <c r="O569" s="18">
        <v>53133</v>
      </c>
      <c r="P569" s="18">
        <v>718.91</v>
      </c>
      <c r="Q569" s="18">
        <v>448.79</v>
      </c>
      <c r="R569" s="18">
        <v>38.299999999999997</v>
      </c>
      <c r="S569" s="18">
        <v>1206</v>
      </c>
      <c r="T569" s="18">
        <v>0</v>
      </c>
      <c r="U569" s="18">
        <v>0</v>
      </c>
      <c r="V569" s="18">
        <v>0</v>
      </c>
      <c r="W569" s="18">
        <v>0</v>
      </c>
      <c r="X569" s="18"/>
      <c r="Y569" s="18">
        <v>41697.279999999999</v>
      </c>
      <c r="Z569" s="18">
        <v>9673.7800000000007</v>
      </c>
      <c r="AA569" s="18">
        <v>2967.94</v>
      </c>
      <c r="AB569" s="18">
        <v>54339</v>
      </c>
    </row>
    <row r="570" spans="1:28" s="15" customFormat="1" x14ac:dyDescent="0.25">
      <c r="A570" s="17">
        <v>6</v>
      </c>
      <c r="B570" s="17" t="s">
        <v>420</v>
      </c>
      <c r="C570" s="17" t="s">
        <v>292</v>
      </c>
      <c r="D570" s="17" t="s">
        <v>496</v>
      </c>
      <c r="E570" s="17" t="s">
        <v>497</v>
      </c>
      <c r="F570" s="17" t="s">
        <v>75</v>
      </c>
      <c r="G570" s="17" t="s">
        <v>76</v>
      </c>
      <c r="H570" s="17">
        <v>29141</v>
      </c>
      <c r="I570" s="17">
        <v>28772</v>
      </c>
      <c r="J570" s="17">
        <v>369</v>
      </c>
      <c r="K570" s="17" t="s">
        <v>37</v>
      </c>
      <c r="L570" s="18">
        <v>78710.22</v>
      </c>
      <c r="M570" s="18">
        <v>16302.12</v>
      </c>
      <c r="N570" s="18">
        <v>6678.66</v>
      </c>
      <c r="O570" s="18">
        <v>101691</v>
      </c>
      <c r="P570" s="18">
        <v>2711</v>
      </c>
      <c r="Q570" s="18">
        <v>870.15</v>
      </c>
      <c r="R570" s="18">
        <v>220.85</v>
      </c>
      <c r="S570" s="18">
        <v>3802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81421.22</v>
      </c>
      <c r="Z570" s="18">
        <v>17172.27</v>
      </c>
      <c r="AA570" s="18">
        <v>6899.51</v>
      </c>
      <c r="AB570" s="18">
        <v>105493</v>
      </c>
    </row>
    <row r="571" spans="1:28" s="15" customFormat="1" x14ac:dyDescent="0.25">
      <c r="A571" s="17">
        <v>7</v>
      </c>
      <c r="B571" s="17" t="s">
        <v>404</v>
      </c>
      <c r="C571" s="17" t="s">
        <v>292</v>
      </c>
      <c r="D571" s="17" t="s">
        <v>498</v>
      </c>
      <c r="E571" s="17" t="s">
        <v>499</v>
      </c>
      <c r="F571" s="17" t="s">
        <v>75</v>
      </c>
      <c r="G571" s="17" t="s">
        <v>76</v>
      </c>
      <c r="H571" s="17">
        <v>37622</v>
      </c>
      <c r="I571" s="17">
        <v>37019</v>
      </c>
      <c r="J571" s="17">
        <v>603</v>
      </c>
      <c r="K571" s="17" t="s">
        <v>37</v>
      </c>
      <c r="L571" s="18">
        <v>168386.78</v>
      </c>
      <c r="M571" s="18">
        <v>15919.69</v>
      </c>
      <c r="N571" s="18">
        <v>1810.53</v>
      </c>
      <c r="O571" s="18">
        <v>186117</v>
      </c>
      <c r="P571" s="18">
        <v>4436.6400000000003</v>
      </c>
      <c r="Q571" s="18">
        <v>1738.46</v>
      </c>
      <c r="R571" s="18">
        <v>360.9</v>
      </c>
      <c r="S571" s="18">
        <v>6536</v>
      </c>
      <c r="T571" s="18">
        <v>0</v>
      </c>
      <c r="U571" s="18">
        <v>0</v>
      </c>
      <c r="V571" s="18">
        <v>0</v>
      </c>
      <c r="W571" s="18">
        <v>0</v>
      </c>
      <c r="X571" s="18"/>
      <c r="Y571" s="18">
        <v>172823.42</v>
      </c>
      <c r="Z571" s="18">
        <v>17658.150000000001</v>
      </c>
      <c r="AA571" s="18">
        <v>2171.4299999999998</v>
      </c>
      <c r="AB571" s="18">
        <v>192653</v>
      </c>
    </row>
    <row r="572" spans="1:28" s="15" customFormat="1" x14ac:dyDescent="0.25">
      <c r="A572" s="17">
        <v>8</v>
      </c>
      <c r="B572" s="17" t="s">
        <v>413</v>
      </c>
      <c r="C572" s="17" t="s">
        <v>292</v>
      </c>
      <c r="D572" s="17" t="s">
        <v>500</v>
      </c>
      <c r="E572" s="17" t="s">
        <v>501</v>
      </c>
      <c r="F572" s="17" t="s">
        <v>75</v>
      </c>
      <c r="G572" s="17" t="s">
        <v>76</v>
      </c>
      <c r="H572" s="17">
        <v>15241</v>
      </c>
      <c r="I572" s="17">
        <v>15164</v>
      </c>
      <c r="J572" s="17">
        <v>77</v>
      </c>
      <c r="K572" s="17" t="s">
        <v>37</v>
      </c>
      <c r="L572" s="18">
        <v>41867.730000000003</v>
      </c>
      <c r="M572" s="18">
        <v>10481.370000000001</v>
      </c>
      <c r="N572" s="18">
        <v>3199.9</v>
      </c>
      <c r="O572" s="18">
        <v>55549</v>
      </c>
      <c r="P572" s="18">
        <v>714.45</v>
      </c>
      <c r="Q572" s="18">
        <v>462.47</v>
      </c>
      <c r="R572" s="18">
        <v>46.08</v>
      </c>
      <c r="S572" s="18">
        <v>1223</v>
      </c>
      <c r="T572" s="18">
        <v>0</v>
      </c>
      <c r="U572" s="18">
        <v>0</v>
      </c>
      <c r="V572" s="18">
        <v>0</v>
      </c>
      <c r="W572" s="18">
        <v>0</v>
      </c>
      <c r="X572" s="18"/>
      <c r="Y572" s="18">
        <v>42582.18</v>
      </c>
      <c r="Z572" s="18">
        <v>10943.84</v>
      </c>
      <c r="AA572" s="18">
        <v>3245.98</v>
      </c>
      <c r="AB572" s="18">
        <v>56772</v>
      </c>
    </row>
    <row r="573" spans="1:28" s="15" customFormat="1" x14ac:dyDescent="0.25">
      <c r="A573" s="17">
        <v>9</v>
      </c>
      <c r="B573" s="17" t="s">
        <v>401</v>
      </c>
      <c r="C573" s="17" t="s">
        <v>292</v>
      </c>
      <c r="D573" s="17" t="s">
        <v>502</v>
      </c>
      <c r="E573" s="17" t="s">
        <v>503</v>
      </c>
      <c r="F573" s="17" t="s">
        <v>75</v>
      </c>
      <c r="G573" s="17" t="s">
        <v>76</v>
      </c>
      <c r="H573" s="17">
        <v>2659</v>
      </c>
      <c r="I573" s="17">
        <v>2357</v>
      </c>
      <c r="J573" s="17">
        <v>302</v>
      </c>
      <c r="K573" s="17" t="s">
        <v>37</v>
      </c>
      <c r="L573" s="18">
        <v>70257.490000000005</v>
      </c>
      <c r="M573" s="18">
        <v>15869.55</v>
      </c>
      <c r="N573" s="18">
        <v>5113.96</v>
      </c>
      <c r="O573" s="18">
        <v>91241</v>
      </c>
      <c r="P573" s="18">
        <v>2471.48</v>
      </c>
      <c r="Q573" s="18">
        <v>770.77</v>
      </c>
      <c r="R573" s="18">
        <v>180.75</v>
      </c>
      <c r="S573" s="18">
        <v>3423</v>
      </c>
      <c r="T573" s="18">
        <v>0</v>
      </c>
      <c r="U573" s="18">
        <v>0</v>
      </c>
      <c r="V573" s="18">
        <v>0</v>
      </c>
      <c r="W573" s="18">
        <v>0</v>
      </c>
      <c r="X573" s="18"/>
      <c r="Y573" s="18">
        <v>72728.97</v>
      </c>
      <c r="Z573" s="18">
        <v>16640.32</v>
      </c>
      <c r="AA573" s="18">
        <v>5294.71</v>
      </c>
      <c r="AB573" s="18">
        <v>94664</v>
      </c>
    </row>
    <row r="574" spans="1:28" s="15" customFormat="1" x14ac:dyDescent="0.25">
      <c r="A574" s="17">
        <v>10</v>
      </c>
      <c r="B574" s="17" t="s">
        <v>404</v>
      </c>
      <c r="C574" s="17" t="s">
        <v>292</v>
      </c>
      <c r="D574" s="17" t="s">
        <v>504</v>
      </c>
      <c r="E574" s="17" t="s">
        <v>505</v>
      </c>
      <c r="F574" s="17" t="s">
        <v>75</v>
      </c>
      <c r="G574" s="17" t="s">
        <v>76</v>
      </c>
      <c r="H574" s="17">
        <v>19759</v>
      </c>
      <c r="I574" s="17">
        <v>19629</v>
      </c>
      <c r="J574" s="17">
        <v>130</v>
      </c>
      <c r="K574" s="17" t="s">
        <v>37</v>
      </c>
      <c r="L574" s="18">
        <v>48153.98</v>
      </c>
      <c r="M574" s="18">
        <v>10242.83</v>
      </c>
      <c r="N574" s="18">
        <v>3851.19</v>
      </c>
      <c r="O574" s="18">
        <v>62248</v>
      </c>
      <c r="P574" s="18">
        <v>1045.92</v>
      </c>
      <c r="Q574" s="18">
        <v>527.28</v>
      </c>
      <c r="R574" s="18">
        <v>77.8</v>
      </c>
      <c r="S574" s="18">
        <v>1651</v>
      </c>
      <c r="T574" s="18">
        <v>0</v>
      </c>
      <c r="U574" s="18">
        <v>0</v>
      </c>
      <c r="V574" s="18">
        <v>0</v>
      </c>
      <c r="W574" s="18">
        <v>0</v>
      </c>
      <c r="X574" s="18"/>
      <c r="Y574" s="18">
        <v>49199.9</v>
      </c>
      <c r="Z574" s="18">
        <v>10770.11</v>
      </c>
      <c r="AA574" s="18">
        <v>3928.99</v>
      </c>
      <c r="AB574" s="18">
        <v>63899</v>
      </c>
    </row>
    <row r="575" spans="1:28" s="15" customFormat="1" x14ac:dyDescent="0.25">
      <c r="A575" s="17">
        <v>11</v>
      </c>
      <c r="B575" s="17" t="s">
        <v>428</v>
      </c>
      <c r="C575" s="17" t="s">
        <v>292</v>
      </c>
      <c r="D575" s="17" t="s">
        <v>506</v>
      </c>
      <c r="E575" s="17" t="s">
        <v>507</v>
      </c>
      <c r="F575" s="17" t="s">
        <v>75</v>
      </c>
      <c r="G575" s="17" t="s">
        <v>76</v>
      </c>
      <c r="H575" s="17">
        <v>26846</v>
      </c>
      <c r="I575" s="17">
        <v>26609</v>
      </c>
      <c r="J575" s="17">
        <v>237</v>
      </c>
      <c r="K575" s="17" t="s">
        <v>37</v>
      </c>
      <c r="L575" s="18">
        <v>45254.96</v>
      </c>
      <c r="M575" s="18">
        <v>7024.76</v>
      </c>
      <c r="N575" s="18">
        <v>3292.28</v>
      </c>
      <c r="O575" s="18">
        <v>55572</v>
      </c>
      <c r="P575" s="18">
        <v>1902.7</v>
      </c>
      <c r="Q575" s="18">
        <v>492.46</v>
      </c>
      <c r="R575" s="18">
        <v>141.84</v>
      </c>
      <c r="S575" s="18">
        <v>2537</v>
      </c>
      <c r="T575" s="18">
        <v>0</v>
      </c>
      <c r="U575" s="18">
        <v>0</v>
      </c>
      <c r="V575" s="18">
        <v>0</v>
      </c>
      <c r="W575" s="18">
        <v>0</v>
      </c>
      <c r="X575" s="18"/>
      <c r="Y575" s="18">
        <v>47157.66</v>
      </c>
      <c r="Z575" s="18">
        <v>7517.22</v>
      </c>
      <c r="AA575" s="18">
        <v>3434.12</v>
      </c>
      <c r="AB575" s="18">
        <v>58109</v>
      </c>
    </row>
    <row r="576" spans="1:28" s="15" customFormat="1" x14ac:dyDescent="0.25">
      <c r="A576" s="17">
        <v>12</v>
      </c>
      <c r="B576" s="17" t="s">
        <v>420</v>
      </c>
      <c r="C576" s="17" t="s">
        <v>292</v>
      </c>
      <c r="D576" s="17" t="s">
        <v>508</v>
      </c>
      <c r="E576" s="17" t="s">
        <v>509</v>
      </c>
      <c r="F576" s="17" t="s">
        <v>75</v>
      </c>
      <c r="G576" s="17" t="s">
        <v>76</v>
      </c>
      <c r="H576" s="17">
        <v>9518</v>
      </c>
      <c r="I576" s="17">
        <v>9518</v>
      </c>
      <c r="J576" s="17">
        <v>0</v>
      </c>
      <c r="K576" s="17" t="s">
        <v>37</v>
      </c>
      <c r="L576" s="18">
        <v>57833</v>
      </c>
      <c r="M576" s="18">
        <v>12774.79</v>
      </c>
      <c r="N576" s="18">
        <v>4529.21</v>
      </c>
      <c r="O576" s="18">
        <v>75137</v>
      </c>
      <c r="P576" s="18">
        <v>249.76</v>
      </c>
      <c r="Q576" s="18">
        <v>643.24</v>
      </c>
      <c r="R576" s="18">
        <v>0</v>
      </c>
      <c r="S576" s="18">
        <v>893</v>
      </c>
      <c r="T576" s="18">
        <v>0</v>
      </c>
      <c r="U576" s="18">
        <v>0</v>
      </c>
      <c r="V576" s="18">
        <v>0</v>
      </c>
      <c r="W576" s="18">
        <v>0</v>
      </c>
      <c r="X576" s="18"/>
      <c r="Y576" s="18">
        <v>58082.76</v>
      </c>
      <c r="Z576" s="18">
        <v>13418.03</v>
      </c>
      <c r="AA576" s="18">
        <v>4529.21</v>
      </c>
      <c r="AB576" s="18">
        <v>76030</v>
      </c>
    </row>
    <row r="577" spans="1:28" s="15" customFormat="1" x14ac:dyDescent="0.25">
      <c r="A577" s="17">
        <v>13</v>
      </c>
      <c r="B577" s="17" t="s">
        <v>428</v>
      </c>
      <c r="C577" s="17" t="s">
        <v>292</v>
      </c>
      <c r="D577" s="17" t="s">
        <v>510</v>
      </c>
      <c r="E577" s="17" t="s">
        <v>511</v>
      </c>
      <c r="F577" s="17" t="s">
        <v>75</v>
      </c>
      <c r="G577" s="17" t="s">
        <v>76</v>
      </c>
      <c r="H577" s="17">
        <v>23398</v>
      </c>
      <c r="I577" s="17">
        <v>23273</v>
      </c>
      <c r="J577" s="17">
        <v>125</v>
      </c>
      <c r="K577" s="17" t="s">
        <v>37</v>
      </c>
      <c r="L577" s="18">
        <v>70389.460000000006</v>
      </c>
      <c r="M577" s="18">
        <v>19285.25</v>
      </c>
      <c r="N577" s="18">
        <v>5515.29</v>
      </c>
      <c r="O577" s="18">
        <v>95190</v>
      </c>
      <c r="P577" s="18">
        <v>1136.49</v>
      </c>
      <c r="Q577" s="18">
        <v>778.7</v>
      </c>
      <c r="R577" s="18">
        <v>74.81</v>
      </c>
      <c r="S577" s="18">
        <v>1990</v>
      </c>
      <c r="T577" s="18">
        <v>0</v>
      </c>
      <c r="U577" s="18">
        <v>0</v>
      </c>
      <c r="V577" s="18">
        <v>0</v>
      </c>
      <c r="W577" s="18">
        <v>0</v>
      </c>
      <c r="X577" s="18"/>
      <c r="Y577" s="18">
        <v>71525.95</v>
      </c>
      <c r="Z577" s="18">
        <v>20063.95</v>
      </c>
      <c r="AA577" s="18">
        <v>5590.1</v>
      </c>
      <c r="AB577" s="18">
        <v>97180</v>
      </c>
    </row>
    <row r="578" spans="1:28" s="15" customFormat="1" x14ac:dyDescent="0.25">
      <c r="A578" s="17">
        <v>14</v>
      </c>
      <c r="B578" s="17" t="s">
        <v>435</v>
      </c>
      <c r="C578" s="17" t="s">
        <v>292</v>
      </c>
      <c r="D578" s="17" t="s">
        <v>512</v>
      </c>
      <c r="E578" s="17" t="s">
        <v>513</v>
      </c>
      <c r="F578" s="17" t="s">
        <v>75</v>
      </c>
      <c r="G578" s="17" t="s">
        <v>76</v>
      </c>
      <c r="H578" s="17">
        <v>16025</v>
      </c>
      <c r="I578" s="17">
        <v>15545</v>
      </c>
      <c r="J578" s="17">
        <v>480</v>
      </c>
      <c r="K578" s="17" t="s">
        <v>37</v>
      </c>
      <c r="L578" s="18">
        <v>128866.66</v>
      </c>
      <c r="M578" s="18">
        <v>19809.95</v>
      </c>
      <c r="N578" s="18">
        <v>1529.39</v>
      </c>
      <c r="O578" s="18">
        <v>150206</v>
      </c>
      <c r="P578" s="18">
        <v>3470.63</v>
      </c>
      <c r="Q578" s="18">
        <v>1328.09</v>
      </c>
      <c r="R578" s="18">
        <v>287.27999999999997</v>
      </c>
      <c r="S578" s="18">
        <v>5086</v>
      </c>
      <c r="T578" s="18">
        <v>0</v>
      </c>
      <c r="U578" s="18">
        <v>0</v>
      </c>
      <c r="V578" s="18">
        <v>0</v>
      </c>
      <c r="W578" s="18">
        <v>0</v>
      </c>
      <c r="X578" s="18"/>
      <c r="Y578" s="18">
        <v>132337.29</v>
      </c>
      <c r="Z578" s="18">
        <v>21138.04</v>
      </c>
      <c r="AA578" s="18">
        <v>1816.67</v>
      </c>
      <c r="AB578" s="18">
        <v>155292</v>
      </c>
    </row>
    <row r="579" spans="1:28" s="15" customFormat="1" x14ac:dyDescent="0.25">
      <c r="A579" s="17">
        <v>15</v>
      </c>
      <c r="B579" s="17" t="s">
        <v>416</v>
      </c>
      <c r="C579" s="17" t="s">
        <v>292</v>
      </c>
      <c r="D579" s="17" t="s">
        <v>514</v>
      </c>
      <c r="E579" s="17" t="s">
        <v>515</v>
      </c>
      <c r="F579" s="17" t="s">
        <v>75</v>
      </c>
      <c r="G579" s="17" t="s">
        <v>516</v>
      </c>
      <c r="H579" s="17">
        <v>17082</v>
      </c>
      <c r="I579" s="17">
        <v>17014</v>
      </c>
      <c r="J579" s="17">
        <v>68</v>
      </c>
      <c r="K579" s="17" t="s">
        <v>37</v>
      </c>
      <c r="L579" s="18">
        <v>32224.25</v>
      </c>
      <c r="M579" s="18">
        <v>7381.52</v>
      </c>
      <c r="N579" s="18">
        <v>2128.23</v>
      </c>
      <c r="O579" s="18">
        <v>41734</v>
      </c>
      <c r="P579" s="18">
        <v>714.74</v>
      </c>
      <c r="Q579" s="18">
        <v>351.56</v>
      </c>
      <c r="R579" s="18">
        <v>40.700000000000003</v>
      </c>
      <c r="S579" s="18">
        <v>1107</v>
      </c>
      <c r="T579" s="18">
        <v>0</v>
      </c>
      <c r="U579" s="18">
        <v>0</v>
      </c>
      <c r="V579" s="18">
        <v>0</v>
      </c>
      <c r="W579" s="18">
        <v>0</v>
      </c>
      <c r="X579" s="18"/>
      <c r="Y579" s="18">
        <v>32938.99</v>
      </c>
      <c r="Z579" s="18">
        <v>7733.08</v>
      </c>
      <c r="AA579" s="18">
        <v>2168.9299999999998</v>
      </c>
      <c r="AB579" s="18">
        <v>42841</v>
      </c>
    </row>
    <row r="580" spans="1:28" s="15" customFormat="1" x14ac:dyDescent="0.25">
      <c r="A580" s="17">
        <v>16</v>
      </c>
      <c r="B580" s="17" t="s">
        <v>425</v>
      </c>
      <c r="C580" s="17" t="s">
        <v>292</v>
      </c>
      <c r="D580" s="17" t="s">
        <v>517</v>
      </c>
      <c r="E580" s="17" t="s">
        <v>518</v>
      </c>
      <c r="F580" s="17" t="s">
        <v>75</v>
      </c>
      <c r="G580" s="17" t="s">
        <v>76</v>
      </c>
      <c r="H580" s="17">
        <v>7331</v>
      </c>
      <c r="I580" s="17">
        <v>7294</v>
      </c>
      <c r="J580" s="17">
        <v>37</v>
      </c>
      <c r="K580" s="17" t="s">
        <v>37</v>
      </c>
      <c r="L580" s="18">
        <v>18681.62</v>
      </c>
      <c r="M580" s="18">
        <v>3962.56</v>
      </c>
      <c r="N580" s="18">
        <v>1074.82</v>
      </c>
      <c r="O580" s="18">
        <v>23719</v>
      </c>
      <c r="P580" s="18">
        <v>471.4</v>
      </c>
      <c r="Q580" s="18">
        <v>201.46</v>
      </c>
      <c r="R580" s="18">
        <v>22.14</v>
      </c>
      <c r="S580" s="18">
        <v>695</v>
      </c>
      <c r="T580" s="18">
        <v>0</v>
      </c>
      <c r="U580" s="18">
        <v>0</v>
      </c>
      <c r="V580" s="18">
        <v>0</v>
      </c>
      <c r="W580" s="18">
        <v>0</v>
      </c>
      <c r="X580" s="18"/>
      <c r="Y580" s="18">
        <v>19153.02</v>
      </c>
      <c r="Z580" s="18">
        <v>4164.0200000000004</v>
      </c>
      <c r="AA580" s="18">
        <v>1096.96</v>
      </c>
      <c r="AB580" s="18">
        <v>24414</v>
      </c>
    </row>
    <row r="581" spans="1:28" s="15" customFormat="1" x14ac:dyDescent="0.25">
      <c r="A581" s="17">
        <v>17</v>
      </c>
      <c r="B581" s="17" t="s">
        <v>404</v>
      </c>
      <c r="C581" s="17" t="s">
        <v>292</v>
      </c>
      <c r="D581" s="17" t="s">
        <v>519</v>
      </c>
      <c r="E581" s="17" t="s">
        <v>520</v>
      </c>
      <c r="F581" s="17" t="s">
        <v>75</v>
      </c>
      <c r="G581" s="17" t="s">
        <v>76</v>
      </c>
      <c r="H581" s="17">
        <v>19690</v>
      </c>
      <c r="I581" s="17">
        <v>19337</v>
      </c>
      <c r="J581" s="17">
        <v>353</v>
      </c>
      <c r="K581" s="17" t="s">
        <v>37</v>
      </c>
      <c r="L581" s="18">
        <v>125612.87</v>
      </c>
      <c r="M581" s="18">
        <v>16828.84</v>
      </c>
      <c r="N581" s="18">
        <v>1041.29</v>
      </c>
      <c r="O581" s="18">
        <v>143483</v>
      </c>
      <c r="P581" s="18">
        <v>2820.56</v>
      </c>
      <c r="Q581" s="18">
        <v>1295.17</v>
      </c>
      <c r="R581" s="18">
        <v>211.27</v>
      </c>
      <c r="S581" s="18">
        <v>4327</v>
      </c>
      <c r="T581" s="18">
        <v>0</v>
      </c>
      <c r="U581" s="18">
        <v>0</v>
      </c>
      <c r="V581" s="18">
        <v>0</v>
      </c>
      <c r="W581" s="18">
        <v>0</v>
      </c>
      <c r="X581" s="18"/>
      <c r="Y581" s="18">
        <v>128433.43</v>
      </c>
      <c r="Z581" s="18">
        <v>18124.009999999998</v>
      </c>
      <c r="AA581" s="18">
        <v>1252.56</v>
      </c>
      <c r="AB581" s="18">
        <v>147810</v>
      </c>
    </row>
    <row r="582" spans="1:28" s="15" customFormat="1" x14ac:dyDescent="0.25">
      <c r="A582" s="17">
        <v>18</v>
      </c>
      <c r="B582" s="17" t="s">
        <v>428</v>
      </c>
      <c r="C582" s="17" t="s">
        <v>292</v>
      </c>
      <c r="D582" s="17" t="s">
        <v>521</v>
      </c>
      <c r="E582" s="17" t="s">
        <v>522</v>
      </c>
      <c r="F582" s="17" t="s">
        <v>75</v>
      </c>
      <c r="G582" s="17" t="s">
        <v>76</v>
      </c>
      <c r="H582" s="17">
        <v>19128</v>
      </c>
      <c r="I582" s="17">
        <v>19128</v>
      </c>
      <c r="J582" s="17">
        <v>0</v>
      </c>
      <c r="K582" s="17" t="s">
        <v>59</v>
      </c>
      <c r="L582" s="18">
        <v>48012.03</v>
      </c>
      <c r="M582" s="18">
        <v>12964.13</v>
      </c>
      <c r="N582" s="18">
        <v>3039.84</v>
      </c>
      <c r="O582" s="18">
        <v>64016</v>
      </c>
      <c r="P582" s="18">
        <v>405.79</v>
      </c>
      <c r="Q582" s="18">
        <v>523.21</v>
      </c>
      <c r="R582" s="18">
        <v>0</v>
      </c>
      <c r="S582" s="18">
        <v>929</v>
      </c>
      <c r="T582" s="18">
        <v>0</v>
      </c>
      <c r="U582" s="18">
        <v>0</v>
      </c>
      <c r="V582" s="18">
        <v>0</v>
      </c>
      <c r="W582" s="18">
        <v>0</v>
      </c>
      <c r="X582" s="18"/>
      <c r="Y582" s="18">
        <v>48417.82</v>
      </c>
      <c r="Z582" s="18">
        <v>13487.34</v>
      </c>
      <c r="AA582" s="18">
        <v>3039.84</v>
      </c>
      <c r="AB582" s="18">
        <v>64945</v>
      </c>
    </row>
    <row r="583" spans="1:28" s="15" customFormat="1" x14ac:dyDescent="0.25">
      <c r="A583" s="17">
        <v>19</v>
      </c>
      <c r="B583" s="17" t="s">
        <v>428</v>
      </c>
      <c r="C583" s="17" t="s">
        <v>292</v>
      </c>
      <c r="D583" s="17" t="s">
        <v>523</v>
      </c>
      <c r="E583" s="17" t="s">
        <v>524</v>
      </c>
      <c r="F583" s="17" t="s">
        <v>75</v>
      </c>
      <c r="G583" s="17" t="s">
        <v>525</v>
      </c>
      <c r="H583" s="17">
        <v>0</v>
      </c>
      <c r="I583" s="17">
        <v>0</v>
      </c>
      <c r="J583" s="17">
        <v>0</v>
      </c>
      <c r="K583" s="17" t="s">
        <v>37</v>
      </c>
      <c r="L583" s="18">
        <v>98646.39</v>
      </c>
      <c r="M583" s="18">
        <v>22337.61</v>
      </c>
      <c r="N583" s="18">
        <v>0</v>
      </c>
      <c r="O583" s="18">
        <v>120984</v>
      </c>
      <c r="P583" s="18">
        <v>156.38</v>
      </c>
      <c r="Q583" s="18">
        <v>1018.62</v>
      </c>
      <c r="R583" s="18">
        <v>0</v>
      </c>
      <c r="S583" s="18">
        <v>1175</v>
      </c>
      <c r="T583" s="18">
        <v>0</v>
      </c>
      <c r="U583" s="18">
        <v>0</v>
      </c>
      <c r="V583" s="18">
        <v>0</v>
      </c>
      <c r="W583" s="18">
        <v>0</v>
      </c>
      <c r="X583" s="18"/>
      <c r="Y583" s="18">
        <v>98802.77</v>
      </c>
      <c r="Z583" s="18">
        <v>23356.23</v>
      </c>
      <c r="AA583" s="18">
        <v>0</v>
      </c>
      <c r="AB583" s="18">
        <v>122159</v>
      </c>
    </row>
    <row r="584" spans="1:28" s="15" customFormat="1" x14ac:dyDescent="0.25">
      <c r="A584" s="17">
        <v>20</v>
      </c>
      <c r="B584" s="17" t="s">
        <v>413</v>
      </c>
      <c r="C584" s="17" t="s">
        <v>292</v>
      </c>
      <c r="D584" s="17" t="s">
        <v>526</v>
      </c>
      <c r="E584" s="17" t="s">
        <v>527</v>
      </c>
      <c r="F584" s="17" t="s">
        <v>75</v>
      </c>
      <c r="G584" s="17" t="s">
        <v>528</v>
      </c>
      <c r="H584" s="17">
        <v>0</v>
      </c>
      <c r="I584" s="17">
        <v>0</v>
      </c>
      <c r="J584" s="17">
        <v>360</v>
      </c>
      <c r="K584" s="17" t="s">
        <v>107</v>
      </c>
      <c r="L584" s="18">
        <v>177075.4</v>
      </c>
      <c r="M584" s="18">
        <v>10365.76</v>
      </c>
      <c r="N584" s="18">
        <v>861.84</v>
      </c>
      <c r="O584" s="18">
        <v>188303</v>
      </c>
      <c r="P584" s="18">
        <v>2680.86</v>
      </c>
      <c r="Q584" s="18">
        <v>1812.68</v>
      </c>
      <c r="R584" s="18">
        <v>215.46</v>
      </c>
      <c r="S584" s="18">
        <v>4709</v>
      </c>
      <c r="T584" s="18">
        <v>0</v>
      </c>
      <c r="U584" s="18">
        <v>0</v>
      </c>
      <c r="V584" s="18">
        <v>0</v>
      </c>
      <c r="W584" s="18">
        <v>0</v>
      </c>
      <c r="X584" s="18"/>
      <c r="Y584" s="18">
        <v>179756.26</v>
      </c>
      <c r="Z584" s="18">
        <v>12178.44</v>
      </c>
      <c r="AA584" s="18">
        <v>1077.3</v>
      </c>
      <c r="AB584" s="18">
        <v>193012</v>
      </c>
    </row>
    <row r="585" spans="1:28" s="15" customFormat="1" x14ac:dyDescent="0.25">
      <c r="A585" s="17">
        <v>21</v>
      </c>
      <c r="B585" s="17" t="s">
        <v>401</v>
      </c>
      <c r="C585" s="17" t="s">
        <v>292</v>
      </c>
      <c r="D585" s="17" t="s">
        <v>529</v>
      </c>
      <c r="E585" s="17" t="s">
        <v>530</v>
      </c>
      <c r="F585" s="17" t="s">
        <v>75</v>
      </c>
      <c r="G585" s="17" t="s">
        <v>531</v>
      </c>
      <c r="H585" s="17">
        <v>0</v>
      </c>
      <c r="I585" s="17">
        <v>0</v>
      </c>
      <c r="J585" s="17">
        <v>360</v>
      </c>
      <c r="K585" s="17" t="s">
        <v>107</v>
      </c>
      <c r="L585" s="18">
        <v>99185.34</v>
      </c>
      <c r="M585" s="18">
        <v>21989.74</v>
      </c>
      <c r="N585" s="18">
        <v>430.92</v>
      </c>
      <c r="O585" s="18">
        <v>121606</v>
      </c>
      <c r="P585" s="18">
        <v>2587.25</v>
      </c>
      <c r="Q585" s="18">
        <v>1016.29</v>
      </c>
      <c r="R585" s="18">
        <v>215.46</v>
      </c>
      <c r="S585" s="18">
        <v>3819</v>
      </c>
      <c r="T585" s="18">
        <v>0</v>
      </c>
      <c r="U585" s="18">
        <v>0</v>
      </c>
      <c r="V585" s="18">
        <v>0</v>
      </c>
      <c r="W585" s="18">
        <v>0</v>
      </c>
      <c r="X585" s="18"/>
      <c r="Y585" s="18">
        <v>101772.59</v>
      </c>
      <c r="Z585" s="18">
        <v>23006.03</v>
      </c>
      <c r="AA585" s="18">
        <v>646.38</v>
      </c>
      <c r="AB585" s="18">
        <v>125425</v>
      </c>
    </row>
    <row r="586" spans="1:28" s="15" customFormat="1" x14ac:dyDescent="0.25">
      <c r="A586" s="17">
        <v>22</v>
      </c>
      <c r="B586" s="17" t="s">
        <v>416</v>
      </c>
      <c r="C586" s="17" t="s">
        <v>292</v>
      </c>
      <c r="D586" s="17" t="s">
        <v>532</v>
      </c>
      <c r="E586" s="17" t="s">
        <v>533</v>
      </c>
      <c r="F586" s="17" t="s">
        <v>75</v>
      </c>
      <c r="G586" s="17" t="s">
        <v>534</v>
      </c>
      <c r="H586" s="17">
        <v>0</v>
      </c>
      <c r="I586" s="17">
        <v>0</v>
      </c>
      <c r="J586" s="17">
        <v>360</v>
      </c>
      <c r="K586" s="17" t="s">
        <v>107</v>
      </c>
      <c r="L586" s="18">
        <v>97978.76</v>
      </c>
      <c r="M586" s="18">
        <v>21609.32</v>
      </c>
      <c r="N586" s="18">
        <v>430.92</v>
      </c>
      <c r="O586" s="18">
        <v>120019</v>
      </c>
      <c r="P586" s="18">
        <v>2587.73</v>
      </c>
      <c r="Q586" s="18">
        <v>1003.81</v>
      </c>
      <c r="R586" s="18">
        <v>215.46</v>
      </c>
      <c r="S586" s="18">
        <v>3807</v>
      </c>
      <c r="T586" s="18">
        <v>0</v>
      </c>
      <c r="U586" s="18">
        <v>0</v>
      </c>
      <c r="V586" s="18">
        <v>0</v>
      </c>
      <c r="W586" s="18">
        <v>0</v>
      </c>
      <c r="X586" s="18"/>
      <c r="Y586" s="18">
        <v>100566.49</v>
      </c>
      <c r="Z586" s="18">
        <v>22613.13</v>
      </c>
      <c r="AA586" s="18">
        <v>646.38</v>
      </c>
      <c r="AB586" s="18">
        <v>123826</v>
      </c>
    </row>
    <row r="587" spans="1:28" s="15" customFormat="1" x14ac:dyDescent="0.25">
      <c r="A587" s="17">
        <v>23</v>
      </c>
      <c r="B587" s="17" t="s">
        <v>425</v>
      </c>
      <c r="C587" s="17" t="s">
        <v>292</v>
      </c>
      <c r="D587" s="17" t="s">
        <v>535</v>
      </c>
      <c r="E587" s="17" t="s">
        <v>536</v>
      </c>
      <c r="F587" s="17" t="s">
        <v>75</v>
      </c>
      <c r="G587" s="17" t="s">
        <v>537</v>
      </c>
      <c r="H587" s="17">
        <v>0</v>
      </c>
      <c r="I587" s="17">
        <v>0</v>
      </c>
      <c r="J587" s="17">
        <v>360</v>
      </c>
      <c r="K587" s="17" t="s">
        <v>107</v>
      </c>
      <c r="L587" s="18">
        <v>92161.21</v>
      </c>
      <c r="M587" s="18">
        <v>20046.87</v>
      </c>
      <c r="N587" s="18">
        <v>430.92</v>
      </c>
      <c r="O587" s="18">
        <v>112639</v>
      </c>
      <c r="P587" s="18">
        <v>2587.84</v>
      </c>
      <c r="Q587" s="18">
        <v>943.7</v>
      </c>
      <c r="R587" s="18">
        <v>215.46</v>
      </c>
      <c r="S587" s="18">
        <v>3747</v>
      </c>
      <c r="T587" s="18">
        <v>0</v>
      </c>
      <c r="U587" s="18">
        <v>0</v>
      </c>
      <c r="V587" s="18">
        <v>0</v>
      </c>
      <c r="W587" s="18">
        <v>0</v>
      </c>
      <c r="X587" s="18"/>
      <c r="Y587" s="18">
        <v>94749.05</v>
      </c>
      <c r="Z587" s="18">
        <v>20990.57</v>
      </c>
      <c r="AA587" s="18">
        <v>646.38</v>
      </c>
      <c r="AB587" s="18">
        <v>116386</v>
      </c>
    </row>
    <row r="588" spans="1:28" s="15" customFormat="1" x14ac:dyDescent="0.25">
      <c r="A588" s="17">
        <v>24</v>
      </c>
      <c r="B588" s="17" t="s">
        <v>407</v>
      </c>
      <c r="C588" s="17" t="s">
        <v>292</v>
      </c>
      <c r="D588" s="17" t="s">
        <v>538</v>
      </c>
      <c r="E588" s="17" t="s">
        <v>539</v>
      </c>
      <c r="F588" s="17" t="s">
        <v>75</v>
      </c>
      <c r="G588" s="17" t="s">
        <v>540</v>
      </c>
      <c r="H588" s="17">
        <v>0</v>
      </c>
      <c r="I588" s="17">
        <v>0</v>
      </c>
      <c r="J588" s="17">
        <v>360</v>
      </c>
      <c r="K588" s="17" t="s">
        <v>107</v>
      </c>
      <c r="L588" s="18">
        <v>100401.08</v>
      </c>
      <c r="M588" s="18">
        <v>23660</v>
      </c>
      <c r="N588" s="18">
        <v>430.92</v>
      </c>
      <c r="O588" s="18">
        <v>124492</v>
      </c>
      <c r="P588" s="18">
        <v>2587.69</v>
      </c>
      <c r="Q588" s="18">
        <v>1028.8499999999999</v>
      </c>
      <c r="R588" s="18">
        <v>215.46</v>
      </c>
      <c r="S588" s="18">
        <v>3832</v>
      </c>
      <c r="T588" s="18">
        <v>0</v>
      </c>
      <c r="U588" s="18">
        <v>0</v>
      </c>
      <c r="V588" s="18">
        <v>0</v>
      </c>
      <c r="W588" s="18">
        <v>0</v>
      </c>
      <c r="X588" s="18"/>
      <c r="Y588" s="18">
        <v>102988.77</v>
      </c>
      <c r="Z588" s="18">
        <v>24688.85</v>
      </c>
      <c r="AA588" s="18">
        <v>646.38</v>
      </c>
      <c r="AB588" s="18">
        <v>128324</v>
      </c>
    </row>
    <row r="589" spans="1:28" s="15" customFormat="1" x14ac:dyDescent="0.25">
      <c r="A589" s="17">
        <v>25</v>
      </c>
      <c r="B589" s="17" t="s">
        <v>435</v>
      </c>
      <c r="C589" s="17" t="s">
        <v>292</v>
      </c>
      <c r="D589" s="17" t="s">
        <v>541</v>
      </c>
      <c r="E589" s="17" t="s">
        <v>542</v>
      </c>
      <c r="F589" s="17" t="s">
        <v>75</v>
      </c>
      <c r="G589" s="17" t="s">
        <v>543</v>
      </c>
      <c r="H589" s="17">
        <v>0</v>
      </c>
      <c r="I589" s="17">
        <v>0</v>
      </c>
      <c r="J589" s="17">
        <v>360</v>
      </c>
      <c r="K589" s="17" t="s">
        <v>107</v>
      </c>
      <c r="L589" s="18">
        <v>95694.71</v>
      </c>
      <c r="M589" s="18">
        <v>22362.37</v>
      </c>
      <c r="N589" s="18">
        <v>430.92</v>
      </c>
      <c r="O589" s="18">
        <v>118488</v>
      </c>
      <c r="P589" s="18">
        <v>2587.3200000000002</v>
      </c>
      <c r="Q589" s="18">
        <v>980.22</v>
      </c>
      <c r="R589" s="18">
        <v>215.46</v>
      </c>
      <c r="S589" s="18">
        <v>3783</v>
      </c>
      <c r="T589" s="18">
        <v>0</v>
      </c>
      <c r="U589" s="18">
        <v>0</v>
      </c>
      <c r="V589" s="18">
        <v>0</v>
      </c>
      <c r="W589" s="18">
        <v>0</v>
      </c>
      <c r="X589" s="18"/>
      <c r="Y589" s="18">
        <v>98282.03</v>
      </c>
      <c r="Z589" s="18">
        <v>23342.59</v>
      </c>
      <c r="AA589" s="18">
        <v>646.38</v>
      </c>
      <c r="AB589" s="18">
        <v>122271</v>
      </c>
    </row>
    <row r="590" spans="1:28" s="15" customFormat="1" x14ac:dyDescent="0.25">
      <c r="A590" s="17">
        <v>26</v>
      </c>
      <c r="B590" s="17" t="s">
        <v>420</v>
      </c>
      <c r="C590" s="17" t="s">
        <v>292</v>
      </c>
      <c r="D590" s="17" t="s">
        <v>544</v>
      </c>
      <c r="E590" s="17" t="s">
        <v>545</v>
      </c>
      <c r="F590" s="17" t="s">
        <v>75</v>
      </c>
      <c r="G590" s="17" t="s">
        <v>546</v>
      </c>
      <c r="H590" s="17">
        <v>12</v>
      </c>
      <c r="I590" s="17">
        <v>12</v>
      </c>
      <c r="J590" s="17">
        <v>360</v>
      </c>
      <c r="K590" s="17" t="s">
        <v>107</v>
      </c>
      <c r="L590" s="18">
        <v>95669.17</v>
      </c>
      <c r="M590" s="18">
        <v>21427.91</v>
      </c>
      <c r="N590" s="18">
        <v>430.92</v>
      </c>
      <c r="O590" s="18">
        <v>117528</v>
      </c>
      <c r="P590" s="18">
        <v>2587.59</v>
      </c>
      <c r="Q590" s="18">
        <v>979.95</v>
      </c>
      <c r="R590" s="18">
        <v>215.46</v>
      </c>
      <c r="S590" s="18">
        <v>3783</v>
      </c>
      <c r="T590" s="18">
        <v>0</v>
      </c>
      <c r="U590" s="18">
        <v>0</v>
      </c>
      <c r="V590" s="18">
        <v>0</v>
      </c>
      <c r="W590" s="18">
        <v>0</v>
      </c>
      <c r="X590" s="18"/>
      <c r="Y590" s="18">
        <v>98256.76</v>
      </c>
      <c r="Z590" s="18">
        <v>22407.86</v>
      </c>
      <c r="AA590" s="18">
        <v>646.38</v>
      </c>
      <c r="AB590" s="18">
        <v>121311</v>
      </c>
    </row>
    <row r="591" spans="1:28" s="15" customFormat="1" x14ac:dyDescent="0.25">
      <c r="A591" s="17">
        <v>27</v>
      </c>
      <c r="B591" s="17" t="s">
        <v>404</v>
      </c>
      <c r="C591" s="17" t="s">
        <v>292</v>
      </c>
      <c r="D591" s="17" t="s">
        <v>1595</v>
      </c>
      <c r="E591" s="17" t="s">
        <v>1596</v>
      </c>
      <c r="F591" s="17" t="s">
        <v>75</v>
      </c>
      <c r="G591" s="17" t="s">
        <v>1597</v>
      </c>
      <c r="H591" s="17">
        <v>0</v>
      </c>
      <c r="I591" s="17">
        <v>0</v>
      </c>
      <c r="J591" s="17">
        <v>337</v>
      </c>
      <c r="K591" s="17" t="s">
        <v>107</v>
      </c>
      <c r="L591" s="18">
        <v>109883.96</v>
      </c>
      <c r="M591" s="18">
        <v>26877.39</v>
      </c>
      <c r="N591" s="18">
        <v>6290.65</v>
      </c>
      <c r="O591" s="18">
        <v>143052</v>
      </c>
      <c r="P591" s="18">
        <v>2429.9299999999998</v>
      </c>
      <c r="Q591" s="18">
        <v>1187.3800000000001</v>
      </c>
      <c r="R591" s="18">
        <v>201.69</v>
      </c>
      <c r="S591" s="18">
        <v>3819</v>
      </c>
      <c r="T591" s="18">
        <v>0</v>
      </c>
      <c r="U591" s="18">
        <v>0</v>
      </c>
      <c r="V591" s="18">
        <v>0</v>
      </c>
      <c r="W591" s="18">
        <v>0</v>
      </c>
      <c r="X591" s="18"/>
      <c r="Y591" s="18">
        <v>112313.89</v>
      </c>
      <c r="Z591" s="18">
        <v>28064.77</v>
      </c>
      <c r="AA591" s="18">
        <v>6492.34</v>
      </c>
      <c r="AB591" s="18">
        <v>146871</v>
      </c>
    </row>
    <row r="592" spans="1:28" s="15" customFormat="1" x14ac:dyDescent="0.25">
      <c r="A592" s="17">
        <v>28</v>
      </c>
      <c r="B592" s="17" t="s">
        <v>407</v>
      </c>
      <c r="C592" s="17" t="s">
        <v>292</v>
      </c>
      <c r="D592" s="17" t="s">
        <v>547</v>
      </c>
      <c r="E592" s="17" t="s">
        <v>548</v>
      </c>
      <c r="F592" s="17" t="s">
        <v>75</v>
      </c>
      <c r="G592" s="17" t="s">
        <v>549</v>
      </c>
      <c r="H592" s="17">
        <v>12313</v>
      </c>
      <c r="I592" s="17">
        <v>12113</v>
      </c>
      <c r="J592" s="17">
        <v>200</v>
      </c>
      <c r="K592" s="17" t="s">
        <v>37</v>
      </c>
      <c r="L592" s="18">
        <v>86488.72</v>
      </c>
      <c r="M592" s="18">
        <v>21075.79</v>
      </c>
      <c r="N592" s="18">
        <v>5760.49</v>
      </c>
      <c r="O592" s="18">
        <v>113325</v>
      </c>
      <c r="P592" s="18">
        <v>1617.78</v>
      </c>
      <c r="Q592" s="18">
        <v>944.52</v>
      </c>
      <c r="R592" s="18">
        <v>119.7</v>
      </c>
      <c r="S592" s="18">
        <v>2682</v>
      </c>
      <c r="T592" s="18">
        <v>180</v>
      </c>
      <c r="U592" s="18">
        <v>0</v>
      </c>
      <c r="V592" s="18">
        <v>0</v>
      </c>
      <c r="W592" s="18">
        <v>0</v>
      </c>
      <c r="X592" s="18"/>
      <c r="Y592" s="18">
        <v>88106.5</v>
      </c>
      <c r="Z592" s="18">
        <v>22020.31</v>
      </c>
      <c r="AA592" s="18">
        <v>5880.19</v>
      </c>
      <c r="AB592" s="18">
        <v>116007</v>
      </c>
    </row>
    <row r="593" spans="1:31" s="15" customFormat="1" x14ac:dyDescent="0.25">
      <c r="A593" s="17">
        <v>29</v>
      </c>
      <c r="B593" s="17" t="s">
        <v>407</v>
      </c>
      <c r="C593" s="17" t="s">
        <v>292</v>
      </c>
      <c r="D593" s="17" t="s">
        <v>550</v>
      </c>
      <c r="E593" s="17" t="s">
        <v>551</v>
      </c>
      <c r="F593" s="17" t="s">
        <v>75</v>
      </c>
      <c r="G593" s="17" t="s">
        <v>549</v>
      </c>
      <c r="H593" s="17">
        <v>90436</v>
      </c>
      <c r="I593" s="17">
        <v>90039</v>
      </c>
      <c r="J593" s="17">
        <v>397</v>
      </c>
      <c r="K593" s="17" t="s">
        <v>37</v>
      </c>
      <c r="L593" s="18">
        <v>502307.06</v>
      </c>
      <c r="M593" s="18">
        <v>34181.360000000001</v>
      </c>
      <c r="N593" s="18">
        <v>893.58</v>
      </c>
      <c r="O593" s="18">
        <v>537382</v>
      </c>
      <c r="P593" s="18">
        <v>2965.54</v>
      </c>
      <c r="Q593" s="18">
        <v>5188.8599999999997</v>
      </c>
      <c r="R593" s="18">
        <v>237.6</v>
      </c>
      <c r="S593" s="18">
        <v>8392</v>
      </c>
      <c r="T593" s="18">
        <v>0</v>
      </c>
      <c r="U593" s="18">
        <v>0</v>
      </c>
      <c r="V593" s="18">
        <v>0</v>
      </c>
      <c r="W593" s="18">
        <v>0</v>
      </c>
      <c r="X593" s="18"/>
      <c r="Y593" s="18">
        <v>505272.6</v>
      </c>
      <c r="Z593" s="18">
        <v>39370.22</v>
      </c>
      <c r="AA593" s="18">
        <v>1131.18</v>
      </c>
      <c r="AB593" s="18">
        <v>545774</v>
      </c>
    </row>
    <row r="594" spans="1:31" s="15" customFormat="1" x14ac:dyDescent="0.25">
      <c r="A594" s="17">
        <v>30</v>
      </c>
      <c r="B594" s="17" t="s">
        <v>413</v>
      </c>
      <c r="C594" s="17" t="s">
        <v>292</v>
      </c>
      <c r="D594" s="17" t="s">
        <v>552</v>
      </c>
      <c r="E594" s="17" t="s">
        <v>553</v>
      </c>
      <c r="F594" s="17" t="s">
        <v>75</v>
      </c>
      <c r="G594" s="17" t="s">
        <v>528</v>
      </c>
      <c r="H594" s="17">
        <v>12650</v>
      </c>
      <c r="I594" s="17">
        <v>12552</v>
      </c>
      <c r="J594" s="17">
        <v>98</v>
      </c>
      <c r="K594" s="17" t="s">
        <v>37</v>
      </c>
      <c r="L594" s="18">
        <v>87231.69</v>
      </c>
      <c r="M594" s="18">
        <v>26251.119999999999</v>
      </c>
      <c r="N594" s="18">
        <v>294.19</v>
      </c>
      <c r="O594" s="18">
        <v>113777</v>
      </c>
      <c r="P594" s="18">
        <v>920.59</v>
      </c>
      <c r="Q594" s="18">
        <v>899.76</v>
      </c>
      <c r="R594" s="18">
        <v>58.65</v>
      </c>
      <c r="S594" s="18">
        <v>1879</v>
      </c>
      <c r="T594" s="18">
        <v>0</v>
      </c>
      <c r="U594" s="18">
        <v>0</v>
      </c>
      <c r="V594" s="18">
        <v>0</v>
      </c>
      <c r="W594" s="18">
        <v>0</v>
      </c>
      <c r="X594" s="18"/>
      <c r="Y594" s="18">
        <v>88152.28</v>
      </c>
      <c r="Z594" s="18">
        <v>27150.880000000001</v>
      </c>
      <c r="AA594" s="18">
        <v>352.84</v>
      </c>
      <c r="AB594" s="18">
        <v>115656</v>
      </c>
    </row>
    <row r="595" spans="1:31" s="15" customFormat="1" x14ac:dyDescent="0.25">
      <c r="A595" s="17">
        <v>31</v>
      </c>
      <c r="B595" s="17" t="s">
        <v>435</v>
      </c>
      <c r="C595" s="17" t="s">
        <v>292</v>
      </c>
      <c r="D595" s="17" t="s">
        <v>554</v>
      </c>
      <c r="E595" s="17" t="s">
        <v>555</v>
      </c>
      <c r="F595" s="17" t="s">
        <v>75</v>
      </c>
      <c r="G595" s="17" t="s">
        <v>543</v>
      </c>
      <c r="H595" s="17">
        <v>6235</v>
      </c>
      <c r="I595" s="17">
        <v>6124</v>
      </c>
      <c r="J595" s="17">
        <v>111</v>
      </c>
      <c r="K595" s="17" t="s">
        <v>37</v>
      </c>
      <c r="L595" s="18">
        <v>47563.61</v>
      </c>
      <c r="M595" s="18">
        <v>15912.19</v>
      </c>
      <c r="N595" s="18">
        <v>3055.2</v>
      </c>
      <c r="O595" s="18">
        <v>66531</v>
      </c>
      <c r="P595" s="18">
        <v>1009.14</v>
      </c>
      <c r="Q595" s="18">
        <v>519.42999999999995</v>
      </c>
      <c r="R595" s="18">
        <v>66.430000000000007</v>
      </c>
      <c r="S595" s="18">
        <v>1595</v>
      </c>
      <c r="T595" s="18">
        <v>0</v>
      </c>
      <c r="U595" s="18">
        <v>0</v>
      </c>
      <c r="V595" s="18">
        <v>0</v>
      </c>
      <c r="W595" s="18">
        <v>0</v>
      </c>
      <c r="X595" s="18"/>
      <c r="Y595" s="18">
        <v>48572.75</v>
      </c>
      <c r="Z595" s="18">
        <v>16431.62</v>
      </c>
      <c r="AA595" s="18">
        <v>3121.63</v>
      </c>
      <c r="AB595" s="18">
        <v>68126</v>
      </c>
    </row>
    <row r="596" spans="1:31" s="12" customFormat="1" x14ac:dyDescent="0.25">
      <c r="A596" s="10"/>
      <c r="B596" s="10"/>
      <c r="C596" s="10" t="s">
        <v>71</v>
      </c>
      <c r="D596" s="10"/>
      <c r="E596" s="10"/>
      <c r="F596" s="10"/>
      <c r="G596" s="10"/>
      <c r="H596" s="10"/>
      <c r="I596" s="10"/>
      <c r="J596" s="11">
        <f>SUM(J565:J595)</f>
        <v>7738</v>
      </c>
      <c r="K596" s="11"/>
      <c r="L596" s="11">
        <f t="shared" ref="L596:AB596" si="83">SUM(L565:L595)</f>
        <v>3134140.06</v>
      </c>
      <c r="M596" s="11">
        <f t="shared" si="83"/>
        <v>527809.36999999988</v>
      </c>
      <c r="N596" s="11">
        <f t="shared" si="83"/>
        <v>82107.569999999992</v>
      </c>
      <c r="O596" s="11">
        <f t="shared" si="83"/>
        <v>3744057</v>
      </c>
      <c r="P596" s="11">
        <f t="shared" si="83"/>
        <v>60364.070000000007</v>
      </c>
      <c r="Q596" s="11">
        <f t="shared" si="83"/>
        <v>32911.760000000002</v>
      </c>
      <c r="R596" s="11">
        <f t="shared" si="83"/>
        <v>4631.1699999999992</v>
      </c>
      <c r="S596" s="11">
        <f t="shared" si="83"/>
        <v>97907</v>
      </c>
      <c r="T596" s="11">
        <f t="shared" si="83"/>
        <v>180</v>
      </c>
      <c r="U596" s="11">
        <f t="shared" si="83"/>
        <v>0</v>
      </c>
      <c r="V596" s="11">
        <f t="shared" si="83"/>
        <v>0</v>
      </c>
      <c r="W596" s="11">
        <f t="shared" si="83"/>
        <v>0</v>
      </c>
      <c r="X596" s="11">
        <f t="shared" si="83"/>
        <v>0</v>
      </c>
      <c r="Y596" s="11">
        <f t="shared" si="83"/>
        <v>3194504.13</v>
      </c>
      <c r="Z596" s="11">
        <f t="shared" si="83"/>
        <v>560721.13</v>
      </c>
      <c r="AA596" s="11">
        <f t="shared" si="83"/>
        <v>86738.74000000002</v>
      </c>
      <c r="AB596" s="11">
        <f t="shared" si="83"/>
        <v>3841964</v>
      </c>
    </row>
    <row r="597" spans="1:31" s="12" customFormat="1" x14ac:dyDescent="0.25">
      <c r="A597" s="10"/>
      <c r="B597" s="10"/>
      <c r="C597" s="10" t="s">
        <v>119</v>
      </c>
      <c r="D597" s="10"/>
      <c r="E597" s="10"/>
      <c r="F597" s="10"/>
      <c r="G597" s="10"/>
      <c r="H597" s="10"/>
      <c r="I597" s="10"/>
      <c r="J597" s="11">
        <f>J596+J564</f>
        <v>39106</v>
      </c>
      <c r="K597" s="11"/>
      <c r="L597" s="11">
        <f t="shared" ref="L597:AB597" si="84">L596+L564</f>
        <v>12397331.729999999</v>
      </c>
      <c r="M597" s="11">
        <f t="shared" si="84"/>
        <v>1171125.23</v>
      </c>
      <c r="N597" s="11">
        <f t="shared" si="84"/>
        <v>162207.03999999998</v>
      </c>
      <c r="O597" s="11">
        <f t="shared" si="84"/>
        <v>13730664</v>
      </c>
      <c r="P597" s="11">
        <f t="shared" si="84"/>
        <v>247528.53999999998</v>
      </c>
      <c r="Q597" s="11">
        <f t="shared" si="84"/>
        <v>129668.69</v>
      </c>
      <c r="R597" s="11">
        <f t="shared" si="84"/>
        <v>18746.77</v>
      </c>
      <c r="S597" s="11">
        <f t="shared" si="84"/>
        <v>395944</v>
      </c>
      <c r="T597" s="11">
        <f t="shared" si="84"/>
        <v>46230</v>
      </c>
      <c r="U597" s="11">
        <f t="shared" si="84"/>
        <v>0</v>
      </c>
      <c r="V597" s="11">
        <f t="shared" si="84"/>
        <v>0</v>
      </c>
      <c r="W597" s="11">
        <f t="shared" si="84"/>
        <v>0</v>
      </c>
      <c r="X597" s="11">
        <f t="shared" si="84"/>
        <v>0</v>
      </c>
      <c r="Y597" s="11">
        <f t="shared" si="84"/>
        <v>12644860.27</v>
      </c>
      <c r="Z597" s="11">
        <f t="shared" si="84"/>
        <v>1300793.92</v>
      </c>
      <c r="AA597" s="11">
        <f t="shared" si="84"/>
        <v>180953.81000000003</v>
      </c>
      <c r="AB597" s="11">
        <f t="shared" si="84"/>
        <v>14126608</v>
      </c>
    </row>
    <row r="598" spans="1:31" ht="18" customHeight="1" x14ac:dyDescent="0.25"/>
    <row r="599" spans="1:31" ht="18" customHeight="1" x14ac:dyDescent="0.25"/>
    <row r="602" spans="1:31" ht="15.75" x14ac:dyDescent="0.25">
      <c r="E602" s="13" t="s">
        <v>120</v>
      </c>
      <c r="G602" s="14"/>
      <c r="H602" s="14"/>
      <c r="I602" s="14"/>
      <c r="J602" s="14"/>
      <c r="K602" s="14"/>
      <c r="L602" s="13" t="s">
        <v>122</v>
      </c>
      <c r="M602" s="13"/>
      <c r="O602" s="14"/>
      <c r="Q602" s="14"/>
      <c r="R602" s="13" t="s">
        <v>121</v>
      </c>
      <c r="T602" s="14"/>
      <c r="U602" s="14"/>
      <c r="W602" s="14"/>
      <c r="X602" s="14"/>
      <c r="Y602" s="13" t="s">
        <v>123</v>
      </c>
      <c r="Z602" s="14"/>
      <c r="AA602" s="14"/>
      <c r="AB602" s="14"/>
    </row>
    <row r="603" spans="1:31" ht="15.75" x14ac:dyDescent="0.25">
      <c r="E603" s="13" t="s">
        <v>124</v>
      </c>
      <c r="G603" s="14"/>
      <c r="H603" s="14"/>
      <c r="I603" s="14"/>
      <c r="J603" s="14"/>
      <c r="K603" s="14"/>
      <c r="L603" s="13" t="s">
        <v>124</v>
      </c>
      <c r="M603" s="13"/>
      <c r="O603" s="14"/>
      <c r="Q603" s="14"/>
      <c r="R603" s="13" t="s">
        <v>124</v>
      </c>
      <c r="T603" s="14"/>
      <c r="U603" s="14"/>
      <c r="W603" s="14"/>
      <c r="X603" s="14"/>
      <c r="Y603" s="13" t="s">
        <v>124</v>
      </c>
      <c r="Z603" s="14"/>
      <c r="AA603" s="14"/>
      <c r="AB603" s="14"/>
    </row>
    <row r="604" spans="1:31" ht="32.25" customHeight="1" x14ac:dyDescent="0.55000000000000004">
      <c r="A604" s="75" t="s">
        <v>0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1"/>
      <c r="AD604" s="1"/>
      <c r="AE604" s="1"/>
    </row>
    <row r="605" spans="1:31" ht="21.75" customHeight="1" x14ac:dyDescent="0.4">
      <c r="A605" s="76" t="s">
        <v>1704</v>
      </c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2"/>
      <c r="AD605" s="2"/>
      <c r="AE605" s="2"/>
    </row>
    <row r="606" spans="1:31" s="5" customFormat="1" ht="20.25" customHeight="1" x14ac:dyDescent="0.35">
      <c r="A606" s="3" t="s">
        <v>1</v>
      </c>
      <c r="B606" s="4"/>
      <c r="C606" s="3"/>
      <c r="D606" s="3"/>
      <c r="F606" s="3" t="s">
        <v>476</v>
      </c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s="7" customFormat="1" ht="90" x14ac:dyDescent="0.25">
      <c r="A607" s="6" t="s">
        <v>3</v>
      </c>
      <c r="B607" s="6" t="s">
        <v>4</v>
      </c>
      <c r="C607" s="6" t="s">
        <v>5</v>
      </c>
      <c r="D607" s="6" t="s">
        <v>6</v>
      </c>
      <c r="E607" s="6" t="s">
        <v>7</v>
      </c>
      <c r="F607" s="6" t="s">
        <v>8</v>
      </c>
      <c r="G607" s="6" t="s">
        <v>9</v>
      </c>
      <c r="H607" s="6" t="s">
        <v>10</v>
      </c>
      <c r="I607" s="6" t="s">
        <v>11</v>
      </c>
      <c r="J607" s="6" t="s">
        <v>12</v>
      </c>
      <c r="K607" s="6" t="s">
        <v>13</v>
      </c>
      <c r="L607" s="6" t="s">
        <v>14</v>
      </c>
      <c r="M607" s="6" t="s">
        <v>15</v>
      </c>
      <c r="N607" s="6" t="s">
        <v>16</v>
      </c>
      <c r="O607" s="6" t="s">
        <v>17</v>
      </c>
      <c r="P607" s="6" t="s">
        <v>18</v>
      </c>
      <c r="Q607" s="6" t="s">
        <v>19</v>
      </c>
      <c r="R607" s="6" t="s">
        <v>20</v>
      </c>
      <c r="S607" s="6" t="s">
        <v>21</v>
      </c>
      <c r="T607" s="6" t="s">
        <v>22</v>
      </c>
      <c r="U607" s="6" t="s">
        <v>23</v>
      </c>
      <c r="V607" s="6" t="s">
        <v>24</v>
      </c>
      <c r="W607" s="6" t="s">
        <v>25</v>
      </c>
      <c r="X607" s="6" t="s">
        <v>26</v>
      </c>
      <c r="Y607" s="6" t="s">
        <v>27</v>
      </c>
      <c r="Z607" s="6" t="s">
        <v>28</v>
      </c>
      <c r="AA607" s="6" t="s">
        <v>29</v>
      </c>
      <c r="AB607" s="6" t="s">
        <v>30</v>
      </c>
    </row>
    <row r="608" spans="1:31" s="15" customFormat="1" x14ac:dyDescent="0.25">
      <c r="A608" s="17">
        <v>1</v>
      </c>
      <c r="B608" s="17" t="s">
        <v>401</v>
      </c>
      <c r="C608" s="17" t="s">
        <v>292</v>
      </c>
      <c r="D608" s="17" t="s">
        <v>402</v>
      </c>
      <c r="E608" s="17" t="s">
        <v>403</v>
      </c>
      <c r="F608" s="17" t="s">
        <v>35</v>
      </c>
      <c r="G608" s="17" t="s">
        <v>137</v>
      </c>
      <c r="H608" s="17">
        <v>105904</v>
      </c>
      <c r="I608" s="17">
        <v>104200</v>
      </c>
      <c r="J608" s="17">
        <v>1704</v>
      </c>
      <c r="K608" s="17" t="s">
        <v>37</v>
      </c>
      <c r="L608" s="18">
        <v>482779.51</v>
      </c>
      <c r="M608" s="18">
        <v>35597.360000000001</v>
      </c>
      <c r="N608" s="18">
        <v>4858.13</v>
      </c>
      <c r="O608" s="18">
        <v>523235</v>
      </c>
      <c r="P608" s="18">
        <v>9394.18</v>
      </c>
      <c r="Q608" s="18">
        <v>5000.0200000000004</v>
      </c>
      <c r="R608" s="18">
        <v>766.8</v>
      </c>
      <c r="S608" s="18">
        <v>15161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492173.69</v>
      </c>
      <c r="Z608" s="18">
        <v>40597.379999999997</v>
      </c>
      <c r="AA608" s="18">
        <v>5624.93</v>
      </c>
      <c r="AB608" s="18">
        <v>538396</v>
      </c>
    </row>
    <row r="609" spans="1:28" s="15" customFormat="1" x14ac:dyDescent="0.25">
      <c r="A609" s="17">
        <v>2</v>
      </c>
      <c r="B609" s="17" t="s">
        <v>404</v>
      </c>
      <c r="C609" s="17" t="s">
        <v>292</v>
      </c>
      <c r="D609" s="17" t="s">
        <v>405</v>
      </c>
      <c r="E609" s="17" t="s">
        <v>406</v>
      </c>
      <c r="F609" s="17" t="s">
        <v>35</v>
      </c>
      <c r="G609" s="17" t="s">
        <v>244</v>
      </c>
      <c r="H609" s="17">
        <v>81868</v>
      </c>
      <c r="I609" s="17">
        <v>79753</v>
      </c>
      <c r="J609" s="17">
        <v>2115</v>
      </c>
      <c r="K609" s="17" t="s">
        <v>37</v>
      </c>
      <c r="L609" s="18">
        <v>787811.99</v>
      </c>
      <c r="M609" s="18">
        <v>59861.34</v>
      </c>
      <c r="N609" s="18">
        <v>6731.67</v>
      </c>
      <c r="O609" s="18">
        <v>854405</v>
      </c>
      <c r="P609" s="18">
        <v>11554.04</v>
      </c>
      <c r="Q609" s="18">
        <v>8149.21</v>
      </c>
      <c r="R609" s="18">
        <v>951.75</v>
      </c>
      <c r="S609" s="18">
        <v>20655</v>
      </c>
      <c r="T609" s="18">
        <v>1090</v>
      </c>
      <c r="U609" s="18">
        <v>0</v>
      </c>
      <c r="V609" s="18">
        <v>0</v>
      </c>
      <c r="W609" s="18">
        <v>0</v>
      </c>
      <c r="X609" s="18"/>
      <c r="Y609" s="18">
        <v>799366.03</v>
      </c>
      <c r="Z609" s="18">
        <v>68010.55</v>
      </c>
      <c r="AA609" s="18">
        <v>7683.42</v>
      </c>
      <c r="AB609" s="18">
        <v>875060</v>
      </c>
    </row>
    <row r="610" spans="1:28" s="15" customFormat="1" x14ac:dyDescent="0.25">
      <c r="A610" s="17">
        <v>3</v>
      </c>
      <c r="B610" s="17" t="s">
        <v>407</v>
      </c>
      <c r="C610" s="17" t="s">
        <v>292</v>
      </c>
      <c r="D610" s="17" t="s">
        <v>408</v>
      </c>
      <c r="E610" s="17" t="s">
        <v>409</v>
      </c>
      <c r="F610" s="17" t="s">
        <v>35</v>
      </c>
      <c r="G610" s="17" t="s">
        <v>410</v>
      </c>
      <c r="H610" s="17">
        <v>222320</v>
      </c>
      <c r="I610" s="17">
        <v>220785</v>
      </c>
      <c r="J610" s="17">
        <v>1535</v>
      </c>
      <c r="K610" s="17" t="s">
        <v>37</v>
      </c>
      <c r="L610" s="18">
        <v>855872.96</v>
      </c>
      <c r="M610" s="18">
        <v>16005.39</v>
      </c>
      <c r="N610" s="18">
        <v>3643.65</v>
      </c>
      <c r="O610" s="18">
        <v>875522</v>
      </c>
      <c r="P610" s="18">
        <v>8516.49</v>
      </c>
      <c r="Q610" s="18">
        <v>8755.76</v>
      </c>
      <c r="R610" s="18">
        <v>690.75</v>
      </c>
      <c r="S610" s="18">
        <v>17963</v>
      </c>
      <c r="T610" s="18">
        <v>5000</v>
      </c>
      <c r="U610" s="18">
        <v>0</v>
      </c>
      <c r="V610" s="18">
        <v>0</v>
      </c>
      <c r="W610" s="18">
        <v>0</v>
      </c>
      <c r="X610" s="18"/>
      <c r="Y610" s="18">
        <v>864389.45</v>
      </c>
      <c r="Z610" s="18">
        <v>24761.15</v>
      </c>
      <c r="AA610" s="18">
        <v>4334.3999999999996</v>
      </c>
      <c r="AB610" s="18">
        <v>893485</v>
      </c>
    </row>
    <row r="611" spans="1:28" s="15" customFormat="1" x14ac:dyDescent="0.25">
      <c r="A611" s="17">
        <v>4</v>
      </c>
      <c r="B611" s="17" t="s">
        <v>404</v>
      </c>
      <c r="C611" s="17" t="s">
        <v>292</v>
      </c>
      <c r="D611" s="17" t="s">
        <v>411</v>
      </c>
      <c r="E611" s="17" t="s">
        <v>412</v>
      </c>
      <c r="F611" s="17" t="s">
        <v>35</v>
      </c>
      <c r="G611" s="17" t="s">
        <v>181</v>
      </c>
      <c r="H611" s="17">
        <v>88358</v>
      </c>
      <c r="I611" s="17">
        <v>86634</v>
      </c>
      <c r="J611" s="17">
        <v>1724</v>
      </c>
      <c r="K611" s="17" t="s">
        <v>37</v>
      </c>
      <c r="L611" s="18">
        <v>424984.9</v>
      </c>
      <c r="M611" s="18">
        <v>31046.82</v>
      </c>
      <c r="N611" s="18">
        <v>4757.28</v>
      </c>
      <c r="O611" s="18">
        <v>460789</v>
      </c>
      <c r="P611" s="18">
        <v>9800.09</v>
      </c>
      <c r="Q611" s="18">
        <v>4394.1099999999997</v>
      </c>
      <c r="R611" s="18">
        <v>775.8</v>
      </c>
      <c r="S611" s="18">
        <v>14970</v>
      </c>
      <c r="T611" s="18">
        <v>3710</v>
      </c>
      <c r="U611" s="18">
        <v>0</v>
      </c>
      <c r="V611" s="18">
        <v>0</v>
      </c>
      <c r="W611" s="18">
        <v>0</v>
      </c>
      <c r="X611" s="18"/>
      <c r="Y611" s="18">
        <v>434784.99</v>
      </c>
      <c r="Z611" s="18">
        <v>35440.93</v>
      </c>
      <c r="AA611" s="18">
        <v>5533.08</v>
      </c>
      <c r="AB611" s="18">
        <v>475759</v>
      </c>
    </row>
    <row r="612" spans="1:28" s="15" customFormat="1" x14ac:dyDescent="0.25">
      <c r="A612" s="17">
        <v>5</v>
      </c>
      <c r="B612" s="17" t="s">
        <v>413</v>
      </c>
      <c r="C612" s="17" t="s">
        <v>292</v>
      </c>
      <c r="D612" s="17" t="s">
        <v>414</v>
      </c>
      <c r="E612" s="17" t="s">
        <v>415</v>
      </c>
      <c r="F612" s="17" t="s">
        <v>35</v>
      </c>
      <c r="G612" s="17" t="s">
        <v>410</v>
      </c>
      <c r="H612" s="17">
        <v>58217</v>
      </c>
      <c r="I612" s="17">
        <v>55190</v>
      </c>
      <c r="J612" s="17">
        <v>3027</v>
      </c>
      <c r="K612" s="17" t="s">
        <v>37</v>
      </c>
      <c r="L612" s="18">
        <v>1014102.67</v>
      </c>
      <c r="M612" s="18">
        <v>77648.429999999993</v>
      </c>
      <c r="N612" s="18">
        <v>10229.9</v>
      </c>
      <c r="O612" s="18">
        <v>1101981</v>
      </c>
      <c r="P612" s="18">
        <v>16260.45</v>
      </c>
      <c r="Q612" s="18">
        <v>10498.4</v>
      </c>
      <c r="R612" s="18">
        <v>1362.15</v>
      </c>
      <c r="S612" s="18">
        <v>28121</v>
      </c>
      <c r="T612" s="18">
        <v>9090</v>
      </c>
      <c r="U612" s="18">
        <v>125707.52</v>
      </c>
      <c r="V612" s="18">
        <v>67357.929999999993</v>
      </c>
      <c r="W612" s="18">
        <v>8797.5499999999993</v>
      </c>
      <c r="X612" s="18">
        <v>201863</v>
      </c>
      <c r="Y612" s="18">
        <v>904655.6</v>
      </c>
      <c r="Z612" s="18">
        <v>20788.900000000001</v>
      </c>
      <c r="AA612" s="18">
        <v>2794.5</v>
      </c>
      <c r="AB612" s="18">
        <v>928239</v>
      </c>
    </row>
    <row r="613" spans="1:28" s="15" customFormat="1" x14ac:dyDescent="0.25">
      <c r="A613" s="17">
        <v>6</v>
      </c>
      <c r="B613" s="17" t="s">
        <v>416</v>
      </c>
      <c r="C613" s="17" t="s">
        <v>292</v>
      </c>
      <c r="D613" s="17" t="s">
        <v>417</v>
      </c>
      <c r="E613" s="17" t="s">
        <v>418</v>
      </c>
      <c r="F613" s="17" t="s">
        <v>35</v>
      </c>
      <c r="G613" s="17" t="s">
        <v>419</v>
      </c>
      <c r="H613" s="17">
        <v>26890</v>
      </c>
      <c r="I613" s="17">
        <v>22205</v>
      </c>
      <c r="J613" s="17">
        <v>4685</v>
      </c>
      <c r="K613" s="17" t="s">
        <v>37</v>
      </c>
      <c r="L613" s="18">
        <v>530985.75</v>
      </c>
      <c r="M613" s="18">
        <v>37861.440000000002</v>
      </c>
      <c r="N613" s="18">
        <v>7656.81</v>
      </c>
      <c r="O613" s="18">
        <v>576504</v>
      </c>
      <c r="P613" s="18">
        <v>24755.599999999999</v>
      </c>
      <c r="Q613" s="18">
        <v>5507.15</v>
      </c>
      <c r="R613" s="18">
        <v>2108.25</v>
      </c>
      <c r="S613" s="18">
        <v>32371</v>
      </c>
      <c r="T613" s="18">
        <v>15390</v>
      </c>
      <c r="U613" s="18">
        <v>0</v>
      </c>
      <c r="V613" s="18">
        <v>0</v>
      </c>
      <c r="W613" s="18">
        <v>0</v>
      </c>
      <c r="X613" s="18"/>
      <c r="Y613" s="18">
        <v>555741.35</v>
      </c>
      <c r="Z613" s="18">
        <v>43368.59</v>
      </c>
      <c r="AA613" s="18">
        <v>9765.06</v>
      </c>
      <c r="AB613" s="18">
        <v>608875</v>
      </c>
    </row>
    <row r="614" spans="1:28" s="15" customFormat="1" x14ac:dyDescent="0.25">
      <c r="A614" s="17">
        <v>7</v>
      </c>
      <c r="B614" s="17" t="s">
        <v>420</v>
      </c>
      <c r="C614" s="17" t="s">
        <v>292</v>
      </c>
      <c r="D614" s="17" t="s">
        <v>421</v>
      </c>
      <c r="E614" s="17" t="s">
        <v>422</v>
      </c>
      <c r="F614" s="17" t="s">
        <v>35</v>
      </c>
      <c r="G614" s="17" t="s">
        <v>181</v>
      </c>
      <c r="H614" s="17">
        <v>9750</v>
      </c>
      <c r="I614" s="17">
        <v>8986</v>
      </c>
      <c r="J614" s="17">
        <v>764</v>
      </c>
      <c r="K614" s="17" t="s">
        <v>37</v>
      </c>
      <c r="L614" s="18">
        <v>21270.69</v>
      </c>
      <c r="M614" s="18">
        <v>4315.09</v>
      </c>
      <c r="N614" s="18">
        <v>1425.22</v>
      </c>
      <c r="O614" s="18">
        <v>27011</v>
      </c>
      <c r="P614" s="18">
        <v>4789.97</v>
      </c>
      <c r="Q614" s="18">
        <v>228.23</v>
      </c>
      <c r="R614" s="18">
        <v>343.8</v>
      </c>
      <c r="S614" s="18">
        <v>5362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26060.66</v>
      </c>
      <c r="Z614" s="18">
        <v>4543.32</v>
      </c>
      <c r="AA614" s="18">
        <v>1769.02</v>
      </c>
      <c r="AB614" s="18">
        <v>32373</v>
      </c>
    </row>
    <row r="615" spans="1:28" s="15" customFormat="1" x14ac:dyDescent="0.25">
      <c r="A615" s="17">
        <v>8</v>
      </c>
      <c r="B615" s="17" t="s">
        <v>401</v>
      </c>
      <c r="C615" s="17" t="s">
        <v>292</v>
      </c>
      <c r="D615" s="17" t="s">
        <v>423</v>
      </c>
      <c r="E615" s="17" t="s">
        <v>424</v>
      </c>
      <c r="F615" s="17" t="s">
        <v>35</v>
      </c>
      <c r="G615" s="17" t="s">
        <v>45</v>
      </c>
      <c r="H615" s="17">
        <v>70910</v>
      </c>
      <c r="I615" s="17">
        <v>70910</v>
      </c>
      <c r="J615" s="17">
        <v>0</v>
      </c>
      <c r="K615" s="17" t="s">
        <v>59</v>
      </c>
      <c r="L615" s="18">
        <v>91525.05</v>
      </c>
      <c r="M615" s="18">
        <v>23992.95</v>
      </c>
      <c r="N615" s="18">
        <v>0</v>
      </c>
      <c r="O615" s="18">
        <v>115518</v>
      </c>
      <c r="P615" s="18">
        <v>852.22</v>
      </c>
      <c r="Q615" s="18">
        <v>941.78</v>
      </c>
      <c r="R615" s="18">
        <v>0</v>
      </c>
      <c r="S615" s="18">
        <v>1794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92377.27</v>
      </c>
      <c r="Z615" s="18">
        <v>24934.73</v>
      </c>
      <c r="AA615" s="18">
        <v>0</v>
      </c>
      <c r="AB615" s="18">
        <v>117312</v>
      </c>
    </row>
    <row r="616" spans="1:28" s="15" customFormat="1" x14ac:dyDescent="0.25">
      <c r="A616" s="17">
        <v>9</v>
      </c>
      <c r="B616" s="17" t="s">
        <v>425</v>
      </c>
      <c r="C616" s="17" t="s">
        <v>292</v>
      </c>
      <c r="D616" s="17" t="s">
        <v>426</v>
      </c>
      <c r="E616" s="17" t="s">
        <v>427</v>
      </c>
      <c r="F616" s="17" t="s">
        <v>35</v>
      </c>
      <c r="G616" s="17" t="s">
        <v>156</v>
      </c>
      <c r="H616" s="17">
        <v>90798</v>
      </c>
      <c r="I616" s="17">
        <v>89075</v>
      </c>
      <c r="J616" s="17">
        <v>1723</v>
      </c>
      <c r="K616" s="17" t="s">
        <v>37</v>
      </c>
      <c r="L616" s="18">
        <v>526226.92000000004</v>
      </c>
      <c r="M616" s="18">
        <v>39442.78</v>
      </c>
      <c r="N616" s="18">
        <v>5262.3</v>
      </c>
      <c r="O616" s="18">
        <v>570932</v>
      </c>
      <c r="P616" s="18">
        <v>9519.59</v>
      </c>
      <c r="Q616" s="18">
        <v>5421.06</v>
      </c>
      <c r="R616" s="18">
        <v>775.35</v>
      </c>
      <c r="S616" s="18">
        <v>15716</v>
      </c>
      <c r="T616" s="18">
        <v>0</v>
      </c>
      <c r="U616" s="18">
        <v>0</v>
      </c>
      <c r="V616" s="18">
        <v>0</v>
      </c>
      <c r="W616" s="18">
        <v>0</v>
      </c>
      <c r="X616" s="18"/>
      <c r="Y616" s="18">
        <v>535746.51</v>
      </c>
      <c r="Z616" s="18">
        <v>44863.839999999997</v>
      </c>
      <c r="AA616" s="18">
        <v>6037.65</v>
      </c>
      <c r="AB616" s="18">
        <v>586648</v>
      </c>
    </row>
    <row r="617" spans="1:28" s="15" customFormat="1" x14ac:dyDescent="0.25">
      <c r="A617" s="17">
        <v>10</v>
      </c>
      <c r="B617" s="17" t="s">
        <v>428</v>
      </c>
      <c r="C617" s="17" t="s">
        <v>292</v>
      </c>
      <c r="D617" s="17" t="s">
        <v>429</v>
      </c>
      <c r="E617" s="17" t="s">
        <v>430</v>
      </c>
      <c r="F617" s="17" t="s">
        <v>35</v>
      </c>
      <c r="G617" s="17" t="s">
        <v>419</v>
      </c>
      <c r="H617" s="17">
        <v>222801</v>
      </c>
      <c r="I617" s="17">
        <v>222108</v>
      </c>
      <c r="J617" s="17">
        <v>693</v>
      </c>
      <c r="K617" s="17" t="s">
        <v>37</v>
      </c>
      <c r="L617" s="18">
        <v>315992.26</v>
      </c>
      <c r="M617" s="18">
        <v>25024.74</v>
      </c>
      <c r="N617" s="18">
        <v>0</v>
      </c>
      <c r="O617" s="18">
        <v>341017</v>
      </c>
      <c r="P617" s="18">
        <v>3926.43</v>
      </c>
      <c r="Q617" s="18">
        <v>3263.72</v>
      </c>
      <c r="R617" s="18">
        <v>311.85000000000002</v>
      </c>
      <c r="S617" s="18">
        <v>7502</v>
      </c>
      <c r="T617" s="18">
        <v>0</v>
      </c>
      <c r="U617" s="18">
        <v>0</v>
      </c>
      <c r="V617" s="18">
        <v>0</v>
      </c>
      <c r="W617" s="18">
        <v>0</v>
      </c>
      <c r="X617" s="18"/>
      <c r="Y617" s="18">
        <v>319918.69</v>
      </c>
      <c r="Z617" s="18">
        <v>28288.46</v>
      </c>
      <c r="AA617" s="18">
        <v>311.85000000000002</v>
      </c>
      <c r="AB617" s="18">
        <v>348519</v>
      </c>
    </row>
    <row r="618" spans="1:28" s="15" customFormat="1" x14ac:dyDescent="0.25">
      <c r="A618" s="17">
        <v>11</v>
      </c>
      <c r="B618" s="17" t="s">
        <v>420</v>
      </c>
      <c r="C618" s="17" t="s">
        <v>292</v>
      </c>
      <c r="D618" s="17" t="s">
        <v>431</v>
      </c>
      <c r="E618" s="17" t="s">
        <v>432</v>
      </c>
      <c r="F618" s="17" t="s">
        <v>35</v>
      </c>
      <c r="G618" s="17" t="s">
        <v>410</v>
      </c>
      <c r="H618" s="17">
        <v>47158</v>
      </c>
      <c r="I618" s="17">
        <v>46387</v>
      </c>
      <c r="J618" s="17">
        <v>771</v>
      </c>
      <c r="K618" s="17" t="s">
        <v>37</v>
      </c>
      <c r="L618" s="18">
        <v>19812.45</v>
      </c>
      <c r="M618" s="18">
        <v>2210.1999999999998</v>
      </c>
      <c r="N618" s="18">
        <v>1378.35</v>
      </c>
      <c r="O618" s="18">
        <v>23401</v>
      </c>
      <c r="P618" s="18">
        <v>4331.01</v>
      </c>
      <c r="Q618" s="18">
        <v>202.04</v>
      </c>
      <c r="R618" s="18">
        <v>346.95</v>
      </c>
      <c r="S618" s="18">
        <v>4880</v>
      </c>
      <c r="T618" s="18">
        <v>400</v>
      </c>
      <c r="U618" s="18">
        <v>0</v>
      </c>
      <c r="V618" s="18">
        <v>0</v>
      </c>
      <c r="W618" s="18">
        <v>0</v>
      </c>
      <c r="X618" s="18"/>
      <c r="Y618" s="18">
        <v>24143.46</v>
      </c>
      <c r="Z618" s="18">
        <v>2412.2399999999998</v>
      </c>
      <c r="AA618" s="18">
        <v>1725.3</v>
      </c>
      <c r="AB618" s="18">
        <v>28281</v>
      </c>
    </row>
    <row r="619" spans="1:28" s="15" customFormat="1" x14ac:dyDescent="0.25">
      <c r="A619" s="17">
        <v>12</v>
      </c>
      <c r="B619" s="17" t="s">
        <v>404</v>
      </c>
      <c r="C619" s="17" t="s">
        <v>292</v>
      </c>
      <c r="D619" s="17" t="s">
        <v>433</v>
      </c>
      <c r="E619" s="17" t="s">
        <v>434</v>
      </c>
      <c r="F619" s="17" t="s">
        <v>35</v>
      </c>
      <c r="G619" s="17" t="s">
        <v>410</v>
      </c>
      <c r="H619" s="17">
        <v>70010</v>
      </c>
      <c r="I619" s="17">
        <v>67747</v>
      </c>
      <c r="J619" s="17">
        <v>6789</v>
      </c>
      <c r="K619" s="17" t="s">
        <v>37</v>
      </c>
      <c r="L619" s="18">
        <v>897258.96</v>
      </c>
      <c r="M619" s="18">
        <v>64375.07</v>
      </c>
      <c r="N619" s="18">
        <v>14749.97</v>
      </c>
      <c r="O619" s="18">
        <v>976384</v>
      </c>
      <c r="P619" s="18">
        <v>35785.379999999997</v>
      </c>
      <c r="Q619" s="18">
        <v>9262.57</v>
      </c>
      <c r="R619" s="18">
        <v>3055.05</v>
      </c>
      <c r="S619" s="18">
        <v>48103</v>
      </c>
      <c r="T619" s="18">
        <v>4030</v>
      </c>
      <c r="U619" s="18">
        <v>0</v>
      </c>
      <c r="V619" s="18">
        <v>0</v>
      </c>
      <c r="W619" s="18">
        <v>0</v>
      </c>
      <c r="X619" s="18"/>
      <c r="Y619" s="18">
        <v>933044.34</v>
      </c>
      <c r="Z619" s="18">
        <v>73637.64</v>
      </c>
      <c r="AA619" s="18">
        <v>17805.02</v>
      </c>
      <c r="AB619" s="18">
        <v>1024487</v>
      </c>
    </row>
    <row r="620" spans="1:28" s="15" customFormat="1" x14ac:dyDescent="0.25">
      <c r="A620" s="17">
        <v>13</v>
      </c>
      <c r="B620" s="17" t="s">
        <v>435</v>
      </c>
      <c r="C620" s="17" t="s">
        <v>292</v>
      </c>
      <c r="D620" s="17" t="s">
        <v>436</v>
      </c>
      <c r="E620" s="17" t="s">
        <v>437</v>
      </c>
      <c r="F620" s="17" t="s">
        <v>35</v>
      </c>
      <c r="G620" s="17" t="s">
        <v>410</v>
      </c>
      <c r="H620" s="17">
        <v>234370</v>
      </c>
      <c r="I620" s="17">
        <v>231881</v>
      </c>
      <c r="J620" s="17">
        <v>2489</v>
      </c>
      <c r="K620" s="17" t="s">
        <v>37</v>
      </c>
      <c r="L620" s="18">
        <v>641414.31000000006</v>
      </c>
      <c r="M620" s="18">
        <v>48791.75</v>
      </c>
      <c r="N620" s="18">
        <v>4056.94</v>
      </c>
      <c r="O620" s="18">
        <v>694263</v>
      </c>
      <c r="P620" s="18">
        <v>14622.76</v>
      </c>
      <c r="Q620" s="18">
        <v>6619.19</v>
      </c>
      <c r="R620" s="18">
        <v>1120.05</v>
      </c>
      <c r="S620" s="18">
        <v>22362</v>
      </c>
      <c r="T620" s="18">
        <v>0</v>
      </c>
      <c r="U620" s="18">
        <v>0</v>
      </c>
      <c r="V620" s="18">
        <v>0</v>
      </c>
      <c r="W620" s="18">
        <v>0</v>
      </c>
      <c r="X620" s="18"/>
      <c r="Y620" s="18">
        <v>656037.06999999995</v>
      </c>
      <c r="Z620" s="18">
        <v>55410.94</v>
      </c>
      <c r="AA620" s="18">
        <v>5176.99</v>
      </c>
      <c r="AB620" s="18">
        <v>716625</v>
      </c>
    </row>
    <row r="621" spans="1:28" s="15" customFormat="1" x14ac:dyDescent="0.25">
      <c r="A621" s="17">
        <v>14</v>
      </c>
      <c r="B621" s="17" t="s">
        <v>407</v>
      </c>
      <c r="C621" s="17" t="s">
        <v>292</v>
      </c>
      <c r="D621" s="17" t="s">
        <v>438</v>
      </c>
      <c r="E621" s="17" t="s">
        <v>439</v>
      </c>
      <c r="F621" s="17" t="s">
        <v>35</v>
      </c>
      <c r="G621" s="17" t="s">
        <v>440</v>
      </c>
      <c r="H621" s="17">
        <v>50998</v>
      </c>
      <c r="I621" s="17">
        <v>50607</v>
      </c>
      <c r="J621" s="17">
        <v>391</v>
      </c>
      <c r="K621" s="17" t="s">
        <v>37</v>
      </c>
      <c r="L621" s="18">
        <v>209924.68</v>
      </c>
      <c r="M621" s="18">
        <v>16199.92</v>
      </c>
      <c r="N621" s="18">
        <v>2786.4</v>
      </c>
      <c r="O621" s="18">
        <v>228911</v>
      </c>
      <c r="P621" s="18">
        <v>2606.9899999999998</v>
      </c>
      <c r="Q621" s="18">
        <v>2168.06</v>
      </c>
      <c r="R621" s="18">
        <v>175.95</v>
      </c>
      <c r="S621" s="18">
        <v>4951</v>
      </c>
      <c r="T621" s="18">
        <v>1320</v>
      </c>
      <c r="U621" s="18">
        <v>0</v>
      </c>
      <c r="V621" s="18">
        <v>0</v>
      </c>
      <c r="W621" s="18">
        <v>0</v>
      </c>
      <c r="X621" s="18"/>
      <c r="Y621" s="18">
        <v>212531.67</v>
      </c>
      <c r="Z621" s="18">
        <v>18367.98</v>
      </c>
      <c r="AA621" s="18">
        <v>2962.35</v>
      </c>
      <c r="AB621" s="18">
        <v>233862</v>
      </c>
    </row>
    <row r="622" spans="1:28" s="15" customFormat="1" x14ac:dyDescent="0.25">
      <c r="A622" s="17">
        <v>15</v>
      </c>
      <c r="B622" s="17" t="s">
        <v>416</v>
      </c>
      <c r="C622" s="17" t="s">
        <v>292</v>
      </c>
      <c r="D622" s="17" t="s">
        <v>441</v>
      </c>
      <c r="E622" s="17" t="s">
        <v>442</v>
      </c>
      <c r="F622" s="17" t="s">
        <v>35</v>
      </c>
      <c r="G622" s="17" t="s">
        <v>156</v>
      </c>
      <c r="H622" s="17">
        <v>88951</v>
      </c>
      <c r="I622" s="17">
        <v>87282</v>
      </c>
      <c r="J622" s="17">
        <v>1669</v>
      </c>
      <c r="K622" s="17" t="s">
        <v>37</v>
      </c>
      <c r="L622" s="18">
        <v>398978.49</v>
      </c>
      <c r="M622" s="18">
        <v>29813.56</v>
      </c>
      <c r="N622" s="18">
        <v>3617.95</v>
      </c>
      <c r="O622" s="18">
        <v>432410</v>
      </c>
      <c r="P622" s="18">
        <v>9239.48</v>
      </c>
      <c r="Q622" s="18">
        <v>4157.47</v>
      </c>
      <c r="R622" s="18">
        <v>751.05</v>
      </c>
      <c r="S622" s="18">
        <v>14148</v>
      </c>
      <c r="T622" s="18">
        <v>1210</v>
      </c>
      <c r="U622" s="18">
        <v>0</v>
      </c>
      <c r="V622" s="18">
        <v>0</v>
      </c>
      <c r="W622" s="18">
        <v>0</v>
      </c>
      <c r="X622" s="18"/>
      <c r="Y622" s="18">
        <v>408217.97</v>
      </c>
      <c r="Z622" s="18">
        <v>33971.03</v>
      </c>
      <c r="AA622" s="18">
        <v>4369</v>
      </c>
      <c r="AB622" s="18">
        <v>446558</v>
      </c>
    </row>
    <row r="623" spans="1:28" s="15" customFormat="1" x14ac:dyDescent="0.25">
      <c r="A623" s="17">
        <v>16</v>
      </c>
      <c r="B623" s="17" t="s">
        <v>425</v>
      </c>
      <c r="C623" s="17" t="s">
        <v>292</v>
      </c>
      <c r="D623" s="17" t="s">
        <v>443</v>
      </c>
      <c r="E623" s="17" t="s">
        <v>444</v>
      </c>
      <c r="F623" s="17" t="s">
        <v>35</v>
      </c>
      <c r="G623" s="17" t="s">
        <v>148</v>
      </c>
      <c r="H623" s="17">
        <v>46149</v>
      </c>
      <c r="I623" s="17">
        <v>46075</v>
      </c>
      <c r="J623" s="17">
        <v>74</v>
      </c>
      <c r="K623" s="17" t="s">
        <v>37</v>
      </c>
      <c r="L623" s="18">
        <v>27329.63</v>
      </c>
      <c r="M623" s="18">
        <v>8057.7</v>
      </c>
      <c r="N623" s="18">
        <v>1057.67</v>
      </c>
      <c r="O623" s="18">
        <v>36445</v>
      </c>
      <c r="P623" s="18">
        <v>713.9</v>
      </c>
      <c r="Q623" s="18">
        <v>291.8</v>
      </c>
      <c r="R623" s="18">
        <v>33.299999999999997</v>
      </c>
      <c r="S623" s="18">
        <v>1039</v>
      </c>
      <c r="T623" s="18">
        <v>0</v>
      </c>
      <c r="U623" s="18">
        <v>0</v>
      </c>
      <c r="V623" s="18">
        <v>0</v>
      </c>
      <c r="W623" s="18">
        <v>0</v>
      </c>
      <c r="X623" s="18"/>
      <c r="Y623" s="18">
        <v>28043.53</v>
      </c>
      <c r="Z623" s="18">
        <v>8349.5</v>
      </c>
      <c r="AA623" s="18">
        <v>1090.97</v>
      </c>
      <c r="AB623" s="18">
        <v>37484</v>
      </c>
    </row>
    <row r="624" spans="1:28" s="15" customFormat="1" x14ac:dyDescent="0.25">
      <c r="A624" s="17">
        <v>17</v>
      </c>
      <c r="B624" s="17" t="s">
        <v>413</v>
      </c>
      <c r="C624" s="17" t="s">
        <v>292</v>
      </c>
      <c r="D624" s="17" t="s">
        <v>445</v>
      </c>
      <c r="E624" s="17" t="s">
        <v>446</v>
      </c>
      <c r="F624" s="17" t="s">
        <v>35</v>
      </c>
      <c r="G624" s="17" t="s">
        <v>447</v>
      </c>
      <c r="H624" s="17">
        <v>64912</v>
      </c>
      <c r="I624" s="17">
        <v>63056</v>
      </c>
      <c r="J624" s="17">
        <v>1856</v>
      </c>
      <c r="K624" s="17" t="s">
        <v>37</v>
      </c>
      <c r="L624" s="18">
        <v>789732.67</v>
      </c>
      <c r="M624" s="18">
        <v>61051.41</v>
      </c>
      <c r="N624" s="18">
        <v>1641.92</v>
      </c>
      <c r="O624" s="18">
        <v>852426</v>
      </c>
      <c r="P624" s="18">
        <v>10457.209999999999</v>
      </c>
      <c r="Q624" s="18">
        <v>8150.59</v>
      </c>
      <c r="R624" s="18">
        <v>835.2</v>
      </c>
      <c r="S624" s="18">
        <v>19443</v>
      </c>
      <c r="T624" s="18">
        <v>0</v>
      </c>
      <c r="U624" s="18">
        <v>0</v>
      </c>
      <c r="V624" s="18">
        <v>0</v>
      </c>
      <c r="W624" s="18">
        <v>0</v>
      </c>
      <c r="X624" s="18"/>
      <c r="Y624" s="18">
        <v>800189.88</v>
      </c>
      <c r="Z624" s="18">
        <v>69202</v>
      </c>
      <c r="AA624" s="18">
        <v>2477.12</v>
      </c>
      <c r="AB624" s="18">
        <v>871869</v>
      </c>
    </row>
    <row r="625" spans="1:28" s="15" customFormat="1" x14ac:dyDescent="0.25">
      <c r="A625" s="17">
        <v>18</v>
      </c>
      <c r="B625" s="17" t="s">
        <v>435</v>
      </c>
      <c r="C625" s="17" t="s">
        <v>292</v>
      </c>
      <c r="D625" s="17" t="s">
        <v>448</v>
      </c>
      <c r="E625" s="17" t="s">
        <v>449</v>
      </c>
      <c r="F625" s="17" t="s">
        <v>35</v>
      </c>
      <c r="G625" s="17" t="s">
        <v>181</v>
      </c>
      <c r="H625" s="17">
        <v>34430</v>
      </c>
      <c r="I625" s="17">
        <v>31205</v>
      </c>
      <c r="J625" s="17">
        <v>3225</v>
      </c>
      <c r="K625" s="17" t="s">
        <v>37</v>
      </c>
      <c r="L625" s="18">
        <v>825048.14</v>
      </c>
      <c r="M625" s="18">
        <v>62586.9</v>
      </c>
      <c r="N625" s="18">
        <v>7809.96</v>
      </c>
      <c r="O625" s="18">
        <v>895445</v>
      </c>
      <c r="P625" s="18">
        <v>18085.080000000002</v>
      </c>
      <c r="Q625" s="18">
        <v>8523.67</v>
      </c>
      <c r="R625" s="18">
        <v>1451.25</v>
      </c>
      <c r="S625" s="18">
        <v>28060</v>
      </c>
      <c r="T625" s="18">
        <v>0</v>
      </c>
      <c r="U625" s="18">
        <v>0</v>
      </c>
      <c r="V625" s="18">
        <v>0</v>
      </c>
      <c r="W625" s="18">
        <v>0</v>
      </c>
      <c r="X625" s="18"/>
      <c r="Y625" s="18">
        <v>843133.22</v>
      </c>
      <c r="Z625" s="18">
        <v>71110.570000000007</v>
      </c>
      <c r="AA625" s="18">
        <v>9261.2099999999991</v>
      </c>
      <c r="AB625" s="18">
        <v>923505</v>
      </c>
    </row>
    <row r="626" spans="1:28" s="15" customFormat="1" x14ac:dyDescent="0.25">
      <c r="A626" s="17">
        <v>19</v>
      </c>
      <c r="B626" s="17" t="s">
        <v>407</v>
      </c>
      <c r="C626" s="17" t="s">
        <v>292</v>
      </c>
      <c r="D626" s="17" t="s">
        <v>450</v>
      </c>
      <c r="E626" s="17" t="s">
        <v>451</v>
      </c>
      <c r="F626" s="17" t="s">
        <v>35</v>
      </c>
      <c r="G626" s="17" t="s">
        <v>452</v>
      </c>
      <c r="H626" s="17">
        <v>24290</v>
      </c>
      <c r="I626" s="17">
        <v>24180</v>
      </c>
      <c r="J626" s="17">
        <v>110</v>
      </c>
      <c r="K626" s="17" t="s">
        <v>37</v>
      </c>
      <c r="L626" s="18">
        <v>82169.38</v>
      </c>
      <c r="M626" s="18">
        <v>22389.46</v>
      </c>
      <c r="N626" s="18">
        <v>2339.16</v>
      </c>
      <c r="O626" s="18">
        <v>106898</v>
      </c>
      <c r="P626" s="18">
        <v>1423.22</v>
      </c>
      <c r="Q626" s="18">
        <v>869.28</v>
      </c>
      <c r="R626" s="18">
        <v>49.5</v>
      </c>
      <c r="S626" s="18">
        <v>2342</v>
      </c>
      <c r="T626" s="18">
        <v>0</v>
      </c>
      <c r="U626" s="18">
        <v>0</v>
      </c>
      <c r="V626" s="18">
        <v>0</v>
      </c>
      <c r="W626" s="18">
        <v>0</v>
      </c>
      <c r="X626" s="18"/>
      <c r="Y626" s="18">
        <v>83592.600000000006</v>
      </c>
      <c r="Z626" s="18">
        <v>23258.74</v>
      </c>
      <c r="AA626" s="18">
        <v>2388.66</v>
      </c>
      <c r="AB626" s="18">
        <v>109240</v>
      </c>
    </row>
    <row r="627" spans="1:28" s="15" customFormat="1" x14ac:dyDescent="0.25">
      <c r="A627" s="17">
        <v>20</v>
      </c>
      <c r="B627" s="17" t="s">
        <v>428</v>
      </c>
      <c r="C627" s="17" t="s">
        <v>292</v>
      </c>
      <c r="D627" s="17" t="s">
        <v>453</v>
      </c>
      <c r="E627" s="17" t="s">
        <v>454</v>
      </c>
      <c r="F627" s="17" t="s">
        <v>35</v>
      </c>
      <c r="G627" s="17" t="s">
        <v>218</v>
      </c>
      <c r="H627" s="17">
        <v>3495</v>
      </c>
      <c r="I627" s="17">
        <v>3390</v>
      </c>
      <c r="J627" s="17">
        <v>315</v>
      </c>
      <c r="K627" s="17" t="s">
        <v>37</v>
      </c>
      <c r="L627" s="18">
        <v>198222.15</v>
      </c>
      <c r="M627" s="18">
        <v>14739.32</v>
      </c>
      <c r="N627" s="18">
        <v>1132.53</v>
      </c>
      <c r="O627" s="18">
        <v>214094</v>
      </c>
      <c r="P627" s="18">
        <v>3422.07</v>
      </c>
      <c r="Q627" s="18">
        <v>2041.18</v>
      </c>
      <c r="R627" s="18">
        <v>141.75</v>
      </c>
      <c r="S627" s="18">
        <v>5605</v>
      </c>
      <c r="T627" s="18">
        <v>0</v>
      </c>
      <c r="U627" s="18">
        <v>0</v>
      </c>
      <c r="V627" s="18">
        <v>0</v>
      </c>
      <c r="W627" s="18">
        <v>0</v>
      </c>
      <c r="X627" s="18"/>
      <c r="Y627" s="18">
        <v>201644.22</v>
      </c>
      <c r="Z627" s="18">
        <v>16780.5</v>
      </c>
      <c r="AA627" s="18">
        <v>1274.28</v>
      </c>
      <c r="AB627" s="18">
        <v>219699</v>
      </c>
    </row>
    <row r="628" spans="1:28" s="15" customFormat="1" x14ac:dyDescent="0.25">
      <c r="A628" s="17">
        <v>21</v>
      </c>
      <c r="B628" s="17" t="s">
        <v>416</v>
      </c>
      <c r="C628" s="17" t="s">
        <v>292</v>
      </c>
      <c r="D628" s="17" t="s">
        <v>455</v>
      </c>
      <c r="E628" s="17" t="s">
        <v>456</v>
      </c>
      <c r="F628" s="17" t="s">
        <v>35</v>
      </c>
      <c r="G628" s="17" t="s">
        <v>221</v>
      </c>
      <c r="H628" s="17">
        <v>19</v>
      </c>
      <c r="I628" s="17">
        <v>19</v>
      </c>
      <c r="J628" s="17">
        <v>0</v>
      </c>
      <c r="K628" s="17" t="s">
        <v>59</v>
      </c>
      <c r="L628" s="18">
        <v>19661.400000000001</v>
      </c>
      <c r="M628" s="18">
        <v>3909.36</v>
      </c>
      <c r="N628" s="18">
        <v>1.24</v>
      </c>
      <c r="O628" s="18">
        <v>23572</v>
      </c>
      <c r="P628" s="18">
        <v>577.52</v>
      </c>
      <c r="Q628" s="18">
        <v>200.48</v>
      </c>
      <c r="R628" s="18">
        <v>0</v>
      </c>
      <c r="S628" s="18">
        <v>778</v>
      </c>
      <c r="T628" s="18">
        <v>140</v>
      </c>
      <c r="U628" s="18">
        <v>0</v>
      </c>
      <c r="V628" s="18">
        <v>0</v>
      </c>
      <c r="W628" s="18">
        <v>0</v>
      </c>
      <c r="X628" s="18"/>
      <c r="Y628" s="18">
        <v>20238.919999999998</v>
      </c>
      <c r="Z628" s="18">
        <v>4109.84</v>
      </c>
      <c r="AA628" s="18">
        <v>1.24</v>
      </c>
      <c r="AB628" s="18">
        <v>24350</v>
      </c>
    </row>
    <row r="629" spans="1:28" s="15" customFormat="1" x14ac:dyDescent="0.25">
      <c r="A629" s="17">
        <v>22</v>
      </c>
      <c r="B629" s="17" t="s">
        <v>407</v>
      </c>
      <c r="C629" s="17" t="s">
        <v>292</v>
      </c>
      <c r="D629" s="17" t="s">
        <v>457</v>
      </c>
      <c r="E629" s="17" t="s">
        <v>458</v>
      </c>
      <c r="F629" s="17" t="s">
        <v>35</v>
      </c>
      <c r="G629" s="17" t="s">
        <v>224</v>
      </c>
      <c r="H629" s="17">
        <v>6102</v>
      </c>
      <c r="I629" s="17">
        <v>6102</v>
      </c>
      <c r="J629" s="17">
        <v>0</v>
      </c>
      <c r="K629" s="17" t="s">
        <v>59</v>
      </c>
      <c r="L629" s="18">
        <v>18927.580000000002</v>
      </c>
      <c r="M629" s="18">
        <v>3994.42</v>
      </c>
      <c r="N629" s="18">
        <v>0</v>
      </c>
      <c r="O629" s="18">
        <v>22922</v>
      </c>
      <c r="P629" s="18">
        <v>577.11</v>
      </c>
      <c r="Q629" s="18">
        <v>192.89</v>
      </c>
      <c r="R629" s="18">
        <v>0</v>
      </c>
      <c r="S629" s="18">
        <v>770</v>
      </c>
      <c r="T629" s="18">
        <v>0</v>
      </c>
      <c r="U629" s="18">
        <v>0</v>
      </c>
      <c r="V629" s="18">
        <v>0</v>
      </c>
      <c r="W629" s="18">
        <v>0</v>
      </c>
      <c r="X629" s="18"/>
      <c r="Y629" s="18">
        <v>19504.689999999999</v>
      </c>
      <c r="Z629" s="18">
        <v>4187.3100000000004</v>
      </c>
      <c r="AA629" s="18">
        <v>0</v>
      </c>
      <c r="AB629" s="18">
        <v>23692</v>
      </c>
    </row>
    <row r="630" spans="1:28" s="15" customFormat="1" x14ac:dyDescent="0.25">
      <c r="A630" s="17">
        <v>23</v>
      </c>
      <c r="B630" s="17" t="s">
        <v>404</v>
      </c>
      <c r="C630" s="17" t="s">
        <v>292</v>
      </c>
      <c r="D630" s="17" t="s">
        <v>459</v>
      </c>
      <c r="E630" s="17" t="s">
        <v>460</v>
      </c>
      <c r="F630" s="17" t="s">
        <v>35</v>
      </c>
      <c r="G630" s="17" t="s">
        <v>218</v>
      </c>
      <c r="H630" s="17">
        <v>13452</v>
      </c>
      <c r="I630" s="17">
        <v>13351</v>
      </c>
      <c r="J630" s="17">
        <v>101</v>
      </c>
      <c r="K630" s="17" t="s">
        <v>37</v>
      </c>
      <c r="L630" s="18">
        <v>82229.850000000006</v>
      </c>
      <c r="M630" s="18">
        <v>20779.830000000002</v>
      </c>
      <c r="N630" s="18">
        <v>3289.32</v>
      </c>
      <c r="O630" s="18">
        <v>106299</v>
      </c>
      <c r="P630" s="18">
        <v>1102.04</v>
      </c>
      <c r="Q630" s="18">
        <v>878.51</v>
      </c>
      <c r="R630" s="18">
        <v>45.45</v>
      </c>
      <c r="S630" s="18">
        <v>2026</v>
      </c>
      <c r="T630" s="18">
        <v>0</v>
      </c>
      <c r="U630" s="18">
        <v>0</v>
      </c>
      <c r="V630" s="18">
        <v>0</v>
      </c>
      <c r="W630" s="18">
        <v>0</v>
      </c>
      <c r="X630" s="18"/>
      <c r="Y630" s="18">
        <v>83331.89</v>
      </c>
      <c r="Z630" s="18">
        <v>21658.34</v>
      </c>
      <c r="AA630" s="18">
        <v>3334.77</v>
      </c>
      <c r="AB630" s="18">
        <v>108325</v>
      </c>
    </row>
    <row r="631" spans="1:28" s="15" customFormat="1" x14ac:dyDescent="0.25">
      <c r="A631" s="17">
        <v>24</v>
      </c>
      <c r="B631" s="17" t="s">
        <v>435</v>
      </c>
      <c r="C631" s="17" t="s">
        <v>292</v>
      </c>
      <c r="D631" s="17" t="s">
        <v>461</v>
      </c>
      <c r="E631" s="17" t="s">
        <v>462</v>
      </c>
      <c r="F631" s="17" t="s">
        <v>35</v>
      </c>
      <c r="G631" s="17" t="s">
        <v>218</v>
      </c>
      <c r="H631" s="17">
        <v>1800</v>
      </c>
      <c r="I631" s="17">
        <v>1800</v>
      </c>
      <c r="J631" s="17">
        <v>0</v>
      </c>
      <c r="K631" s="17" t="s">
        <v>59</v>
      </c>
      <c r="L631" s="18">
        <v>36416.86</v>
      </c>
      <c r="M631" s="18">
        <v>9158.1</v>
      </c>
      <c r="N631" s="18">
        <v>371.04</v>
      </c>
      <c r="O631" s="18">
        <v>45946</v>
      </c>
      <c r="P631" s="18">
        <v>577.55999999999995</v>
      </c>
      <c r="Q631" s="18">
        <v>377.44</v>
      </c>
      <c r="R631" s="18">
        <v>0</v>
      </c>
      <c r="S631" s="18">
        <v>955</v>
      </c>
      <c r="T631" s="18">
        <v>0</v>
      </c>
      <c r="U631" s="18">
        <v>0</v>
      </c>
      <c r="V631" s="18">
        <v>0</v>
      </c>
      <c r="W631" s="18">
        <v>0</v>
      </c>
      <c r="X631" s="18"/>
      <c r="Y631" s="18">
        <v>36994.42</v>
      </c>
      <c r="Z631" s="18">
        <v>9535.5400000000009</v>
      </c>
      <c r="AA631" s="18">
        <v>371.04</v>
      </c>
      <c r="AB631" s="18">
        <v>46901</v>
      </c>
    </row>
    <row r="632" spans="1:28" s="15" customFormat="1" x14ac:dyDescent="0.25">
      <c r="A632" s="17">
        <v>25</v>
      </c>
      <c r="B632" s="17" t="s">
        <v>420</v>
      </c>
      <c r="C632" s="17" t="s">
        <v>292</v>
      </c>
      <c r="D632" s="17" t="s">
        <v>463</v>
      </c>
      <c r="E632" s="17" t="s">
        <v>464</v>
      </c>
      <c r="F632" s="17" t="s">
        <v>35</v>
      </c>
      <c r="G632" s="17" t="s">
        <v>114</v>
      </c>
      <c r="H632" s="17">
        <v>728</v>
      </c>
      <c r="I632" s="17">
        <v>728</v>
      </c>
      <c r="J632" s="17">
        <v>0</v>
      </c>
      <c r="K632" s="17" t="s">
        <v>37</v>
      </c>
      <c r="L632" s="18">
        <v>24243.07</v>
      </c>
      <c r="M632" s="18">
        <v>5209.82</v>
      </c>
      <c r="N632" s="18">
        <v>143.11000000000001</v>
      </c>
      <c r="O632" s="18">
        <v>29596</v>
      </c>
      <c r="P632" s="18">
        <v>660.09</v>
      </c>
      <c r="Q632" s="18">
        <v>248.91</v>
      </c>
      <c r="R632" s="18">
        <v>0</v>
      </c>
      <c r="S632" s="18">
        <v>909</v>
      </c>
      <c r="T632" s="18">
        <v>0</v>
      </c>
      <c r="U632" s="18">
        <v>0</v>
      </c>
      <c r="V632" s="18">
        <v>0</v>
      </c>
      <c r="W632" s="18">
        <v>0</v>
      </c>
      <c r="X632" s="18"/>
      <c r="Y632" s="18">
        <v>24903.16</v>
      </c>
      <c r="Z632" s="18">
        <v>5458.73</v>
      </c>
      <c r="AA632" s="18">
        <v>143.11000000000001</v>
      </c>
      <c r="AB632" s="18">
        <v>30505</v>
      </c>
    </row>
    <row r="633" spans="1:28" s="15" customFormat="1" x14ac:dyDescent="0.25">
      <c r="A633" s="17">
        <v>26</v>
      </c>
      <c r="B633" s="17" t="s">
        <v>468</v>
      </c>
      <c r="C633" s="17" t="s">
        <v>292</v>
      </c>
      <c r="D633" s="17" t="s">
        <v>469</v>
      </c>
      <c r="E633" s="17" t="s">
        <v>470</v>
      </c>
      <c r="F633" s="17" t="s">
        <v>35</v>
      </c>
      <c r="G633" s="17" t="s">
        <v>471</v>
      </c>
      <c r="H633" s="17">
        <v>2833</v>
      </c>
      <c r="I633" s="17">
        <v>2694</v>
      </c>
      <c r="J633" s="17">
        <v>139</v>
      </c>
      <c r="K633" s="17" t="s">
        <v>37</v>
      </c>
      <c r="L633" s="18">
        <v>24449.83</v>
      </c>
      <c r="M633" s="18">
        <v>4236.8100000000004</v>
      </c>
      <c r="N633" s="18">
        <v>1161.3599999999999</v>
      </c>
      <c r="O633" s="18">
        <v>29848</v>
      </c>
      <c r="P633" s="18">
        <v>1023.5</v>
      </c>
      <c r="Q633" s="18">
        <v>261.95</v>
      </c>
      <c r="R633" s="18">
        <v>62.55</v>
      </c>
      <c r="S633" s="18">
        <v>1348</v>
      </c>
      <c r="T633" s="18">
        <v>0</v>
      </c>
      <c r="U633" s="18">
        <v>0</v>
      </c>
      <c r="V633" s="18">
        <v>0</v>
      </c>
      <c r="W633" s="18">
        <v>0</v>
      </c>
      <c r="X633" s="18"/>
      <c r="Y633" s="18">
        <v>25473.33</v>
      </c>
      <c r="Z633" s="18">
        <v>4498.76</v>
      </c>
      <c r="AA633" s="18">
        <v>1223.9100000000001</v>
      </c>
      <c r="AB633" s="18">
        <v>31196</v>
      </c>
    </row>
    <row r="634" spans="1:28" s="15" customFormat="1" x14ac:dyDescent="0.25">
      <c r="A634" s="17">
        <v>27</v>
      </c>
      <c r="B634" s="17" t="s">
        <v>1591</v>
      </c>
      <c r="C634" s="17" t="s">
        <v>292</v>
      </c>
      <c r="D634" s="17" t="s">
        <v>1592</v>
      </c>
      <c r="E634" s="17" t="s">
        <v>1593</v>
      </c>
      <c r="F634" s="17" t="s">
        <v>35</v>
      </c>
      <c r="G634" s="17" t="s">
        <v>1594</v>
      </c>
      <c r="H634" s="17">
        <v>475</v>
      </c>
      <c r="I634" s="17">
        <v>475</v>
      </c>
      <c r="J634" s="17">
        <v>0</v>
      </c>
      <c r="K634" s="17" t="s">
        <v>37</v>
      </c>
      <c r="L634" s="18">
        <v>14956.49</v>
      </c>
      <c r="M634" s="18">
        <v>2938.85</v>
      </c>
      <c r="N634" s="18">
        <v>196.66</v>
      </c>
      <c r="O634" s="18">
        <v>18092</v>
      </c>
      <c r="P634" s="18">
        <v>440.47</v>
      </c>
      <c r="Q634" s="18">
        <v>154.53</v>
      </c>
      <c r="R634" s="18">
        <v>0</v>
      </c>
      <c r="S634" s="18">
        <v>595</v>
      </c>
      <c r="T634" s="18">
        <v>0</v>
      </c>
      <c r="U634" s="18">
        <v>0</v>
      </c>
      <c r="V634" s="18">
        <v>0</v>
      </c>
      <c r="W634" s="18">
        <v>0</v>
      </c>
      <c r="X634" s="18"/>
      <c r="Y634" s="18">
        <v>15396.96</v>
      </c>
      <c r="Z634" s="18">
        <v>3093.38</v>
      </c>
      <c r="AA634" s="18">
        <v>196.66</v>
      </c>
      <c r="AB634" s="18">
        <v>18687</v>
      </c>
    </row>
    <row r="635" spans="1:28" s="15" customFormat="1" x14ac:dyDescent="0.25">
      <c r="A635" s="17">
        <v>28</v>
      </c>
      <c r="B635" s="17" t="s">
        <v>472</v>
      </c>
      <c r="C635" s="17" t="s">
        <v>292</v>
      </c>
      <c r="D635" s="17" t="s">
        <v>473</v>
      </c>
      <c r="E635" s="17" t="s">
        <v>474</v>
      </c>
      <c r="F635" s="17" t="s">
        <v>35</v>
      </c>
      <c r="G635" s="17" t="s">
        <v>475</v>
      </c>
      <c r="H635" s="17">
        <v>188</v>
      </c>
      <c r="I635" s="17">
        <v>188</v>
      </c>
      <c r="J635" s="17">
        <v>0</v>
      </c>
      <c r="K635" s="17" t="s">
        <v>59</v>
      </c>
      <c r="L635" s="18">
        <v>12756.57</v>
      </c>
      <c r="M635" s="18">
        <v>2074.16</v>
      </c>
      <c r="N635" s="18">
        <v>79.27</v>
      </c>
      <c r="O635" s="18">
        <v>14910</v>
      </c>
      <c r="P635" s="18">
        <v>440.42</v>
      </c>
      <c r="Q635" s="18">
        <v>130.58000000000001</v>
      </c>
      <c r="R635" s="18">
        <v>0</v>
      </c>
      <c r="S635" s="18">
        <v>571</v>
      </c>
      <c r="T635" s="18">
        <v>0</v>
      </c>
      <c r="U635" s="18">
        <v>0</v>
      </c>
      <c r="V635" s="18">
        <v>0</v>
      </c>
      <c r="W635" s="18">
        <v>0</v>
      </c>
      <c r="X635" s="18"/>
      <c r="Y635" s="18">
        <v>13196.99</v>
      </c>
      <c r="Z635" s="18">
        <v>2204.7399999999998</v>
      </c>
      <c r="AA635" s="18">
        <v>79.27</v>
      </c>
      <c r="AB635" s="18">
        <v>15481</v>
      </c>
    </row>
    <row r="636" spans="1:28" s="15" customFormat="1" x14ac:dyDescent="0.25">
      <c r="A636" s="17">
        <v>29</v>
      </c>
      <c r="B636" s="17" t="s">
        <v>476</v>
      </c>
      <c r="C636" s="17" t="s">
        <v>292</v>
      </c>
      <c r="D636" s="17" t="s">
        <v>477</v>
      </c>
      <c r="E636" s="17" t="s">
        <v>478</v>
      </c>
      <c r="F636" s="17" t="s">
        <v>35</v>
      </c>
      <c r="G636" s="17" t="s">
        <v>479</v>
      </c>
      <c r="H636" s="17">
        <v>1828</v>
      </c>
      <c r="I636" s="17">
        <v>1828</v>
      </c>
      <c r="J636" s="17">
        <v>0</v>
      </c>
      <c r="K636" s="17" t="s">
        <v>37</v>
      </c>
      <c r="L636" s="18">
        <v>17255.599999999999</v>
      </c>
      <c r="M636" s="18">
        <v>1765.09</v>
      </c>
      <c r="N636" s="18">
        <v>803.31</v>
      </c>
      <c r="O636" s="18">
        <v>19824</v>
      </c>
      <c r="P636" s="18">
        <v>440.44</v>
      </c>
      <c r="Q636" s="18">
        <v>184.56</v>
      </c>
      <c r="R636" s="18">
        <v>0</v>
      </c>
      <c r="S636" s="18">
        <v>625</v>
      </c>
      <c r="T636" s="18">
        <v>0</v>
      </c>
      <c r="U636" s="18">
        <v>0</v>
      </c>
      <c r="V636" s="18">
        <v>0</v>
      </c>
      <c r="W636" s="18">
        <v>0</v>
      </c>
      <c r="X636" s="18"/>
      <c r="Y636" s="18">
        <v>17696.04</v>
      </c>
      <c r="Z636" s="18">
        <v>1949.65</v>
      </c>
      <c r="AA636" s="18">
        <v>803.31</v>
      </c>
      <c r="AB636" s="18">
        <v>20449</v>
      </c>
    </row>
    <row r="637" spans="1:28" s="15" customFormat="1" x14ac:dyDescent="0.25">
      <c r="A637" s="17">
        <v>30</v>
      </c>
      <c r="B637" s="17" t="s">
        <v>476</v>
      </c>
      <c r="C637" s="17" t="s">
        <v>292</v>
      </c>
      <c r="D637" s="17" t="s">
        <v>480</v>
      </c>
      <c r="E637" s="17" t="s">
        <v>481</v>
      </c>
      <c r="F637" s="17" t="s">
        <v>35</v>
      </c>
      <c r="G637" s="17" t="s">
        <v>482</v>
      </c>
      <c r="H637" s="17">
        <v>7261</v>
      </c>
      <c r="I637" s="17">
        <v>6838</v>
      </c>
      <c r="J637" s="17">
        <v>423</v>
      </c>
      <c r="K637" s="17" t="s">
        <v>37</v>
      </c>
      <c r="L637" s="18">
        <v>47932.83</v>
      </c>
      <c r="M637" s="18">
        <v>4281.22</v>
      </c>
      <c r="N637" s="18">
        <v>3033.95</v>
      </c>
      <c r="O637" s="18">
        <v>55248</v>
      </c>
      <c r="P637" s="18">
        <v>3708.37</v>
      </c>
      <c r="Q637" s="18">
        <v>511.28</v>
      </c>
      <c r="R637" s="18">
        <v>190.35</v>
      </c>
      <c r="S637" s="18">
        <v>4410</v>
      </c>
      <c r="T637" s="18">
        <v>0</v>
      </c>
      <c r="U637" s="18">
        <v>0</v>
      </c>
      <c r="V637" s="18">
        <v>0</v>
      </c>
      <c r="W637" s="18">
        <v>0</v>
      </c>
      <c r="X637" s="18"/>
      <c r="Y637" s="18">
        <v>51641.2</v>
      </c>
      <c r="Z637" s="18">
        <v>4792.5</v>
      </c>
      <c r="AA637" s="18">
        <v>3224.3</v>
      </c>
      <c r="AB637" s="18">
        <v>59658</v>
      </c>
    </row>
    <row r="638" spans="1:28" s="15" customFormat="1" x14ac:dyDescent="0.25">
      <c r="A638" s="17">
        <v>31</v>
      </c>
      <c r="B638" s="17" t="s">
        <v>483</v>
      </c>
      <c r="C638" s="17" t="s">
        <v>292</v>
      </c>
      <c r="D638" s="17" t="s">
        <v>484</v>
      </c>
      <c r="E638" s="17" t="s">
        <v>485</v>
      </c>
      <c r="F638" s="17" t="s">
        <v>35</v>
      </c>
      <c r="G638" s="17" t="s">
        <v>288</v>
      </c>
      <c r="H638" s="17">
        <v>1300</v>
      </c>
      <c r="I638" s="17">
        <v>1300</v>
      </c>
      <c r="J638" s="17">
        <v>0</v>
      </c>
      <c r="K638" s="17" t="s">
        <v>37</v>
      </c>
      <c r="L638" s="18">
        <v>10082.5</v>
      </c>
      <c r="M638" s="18">
        <v>713.5</v>
      </c>
      <c r="N638" s="18">
        <v>0</v>
      </c>
      <c r="O638" s="18">
        <v>10796</v>
      </c>
      <c r="P638" s="18">
        <v>577.51</v>
      </c>
      <c r="Q638" s="18">
        <v>101.49</v>
      </c>
      <c r="R638" s="18">
        <v>0</v>
      </c>
      <c r="S638" s="18">
        <v>679</v>
      </c>
      <c r="T638" s="18">
        <v>4670</v>
      </c>
      <c r="U638" s="18">
        <v>0</v>
      </c>
      <c r="V638" s="18">
        <v>0</v>
      </c>
      <c r="W638" s="18">
        <v>0</v>
      </c>
      <c r="X638" s="18"/>
      <c r="Y638" s="18">
        <v>10660.01</v>
      </c>
      <c r="Z638" s="18">
        <v>814.99</v>
      </c>
      <c r="AA638" s="18">
        <v>0</v>
      </c>
      <c r="AB638" s="18">
        <v>11475</v>
      </c>
    </row>
    <row r="639" spans="1:28" s="22" customFormat="1" x14ac:dyDescent="0.25">
      <c r="A639" s="19"/>
      <c r="B639" s="19"/>
      <c r="C639" s="10" t="s">
        <v>71</v>
      </c>
      <c r="D639" s="19"/>
      <c r="E639" s="19"/>
      <c r="F639" s="19"/>
      <c r="G639" s="19"/>
      <c r="H639" s="19"/>
      <c r="I639" s="19"/>
      <c r="J639" s="19">
        <f>SUM(J608:J638)</f>
        <v>36322</v>
      </c>
      <c r="K639" s="19"/>
      <c r="L639" s="20">
        <f t="shared" ref="L639:AB639" si="85">SUM(L608:L638)</f>
        <v>9450356.1400000006</v>
      </c>
      <c r="M639" s="20">
        <f t="shared" si="85"/>
        <v>740072.7899999998</v>
      </c>
      <c r="N639" s="20">
        <f t="shared" si="85"/>
        <v>94215.07</v>
      </c>
      <c r="O639" s="20">
        <f t="shared" si="85"/>
        <v>10284644</v>
      </c>
      <c r="P639" s="20">
        <f t="shared" si="85"/>
        <v>210181.19</v>
      </c>
      <c r="Q639" s="20">
        <f t="shared" si="85"/>
        <v>97687.909999999989</v>
      </c>
      <c r="R639" s="20">
        <f t="shared" si="85"/>
        <v>16344.9</v>
      </c>
      <c r="S639" s="20">
        <f t="shared" si="85"/>
        <v>324214</v>
      </c>
      <c r="T639" s="20">
        <f t="shared" si="85"/>
        <v>46050</v>
      </c>
      <c r="U639" s="20">
        <f t="shared" si="85"/>
        <v>125707.52</v>
      </c>
      <c r="V639" s="20">
        <f t="shared" si="85"/>
        <v>67357.929999999993</v>
      </c>
      <c r="W639" s="20">
        <f t="shared" si="85"/>
        <v>8797.5499999999993</v>
      </c>
      <c r="X639" s="20">
        <f t="shared" si="85"/>
        <v>201863</v>
      </c>
      <c r="Y639" s="20">
        <f t="shared" si="85"/>
        <v>9534829.8100000005</v>
      </c>
      <c r="Z639" s="20">
        <f t="shared" si="85"/>
        <v>770402.77</v>
      </c>
      <c r="AA639" s="20">
        <f t="shared" si="85"/>
        <v>101762.42000000001</v>
      </c>
      <c r="AB639" s="20">
        <f t="shared" si="85"/>
        <v>10406995</v>
      </c>
    </row>
    <row r="640" spans="1:28" s="15" customFormat="1" x14ac:dyDescent="0.25">
      <c r="A640" s="17">
        <v>1</v>
      </c>
      <c r="B640" s="17" t="s">
        <v>416</v>
      </c>
      <c r="C640" s="17" t="s">
        <v>292</v>
      </c>
      <c r="D640" s="17" t="s">
        <v>486</v>
      </c>
      <c r="E640" s="17" t="s">
        <v>487</v>
      </c>
      <c r="F640" s="17" t="s">
        <v>75</v>
      </c>
      <c r="G640" s="17" t="s">
        <v>76</v>
      </c>
      <c r="H640" s="17">
        <v>15930</v>
      </c>
      <c r="I640" s="17">
        <v>15900</v>
      </c>
      <c r="J640" s="17">
        <v>30</v>
      </c>
      <c r="K640" s="17" t="s">
        <v>37</v>
      </c>
      <c r="L640" s="18">
        <v>50393.34</v>
      </c>
      <c r="M640" s="18">
        <v>11204.56</v>
      </c>
      <c r="N640" s="18">
        <v>3956.1</v>
      </c>
      <c r="O640" s="18">
        <v>65554</v>
      </c>
      <c r="P640" s="18">
        <v>392.31</v>
      </c>
      <c r="Q640" s="18">
        <v>560.74</v>
      </c>
      <c r="R640" s="18">
        <v>17.95</v>
      </c>
      <c r="S640" s="18">
        <v>971</v>
      </c>
      <c r="T640" s="18">
        <v>0</v>
      </c>
      <c r="U640" s="18">
        <v>0</v>
      </c>
      <c r="V640" s="18">
        <v>0</v>
      </c>
      <c r="W640" s="18">
        <v>0</v>
      </c>
      <c r="X640" s="18"/>
      <c r="Y640" s="18">
        <v>50785.65</v>
      </c>
      <c r="Z640" s="18">
        <v>11765.3</v>
      </c>
      <c r="AA640" s="18">
        <v>3974.05</v>
      </c>
      <c r="AB640" s="18">
        <v>66525</v>
      </c>
    </row>
    <row r="641" spans="1:28" s="15" customFormat="1" x14ac:dyDescent="0.25">
      <c r="A641" s="17">
        <v>2</v>
      </c>
      <c r="B641" s="17" t="s">
        <v>425</v>
      </c>
      <c r="C641" s="17" t="s">
        <v>292</v>
      </c>
      <c r="D641" s="17" t="s">
        <v>488</v>
      </c>
      <c r="E641" s="17" t="s">
        <v>489</v>
      </c>
      <c r="F641" s="17" t="s">
        <v>75</v>
      </c>
      <c r="G641" s="17" t="s">
        <v>76</v>
      </c>
      <c r="H641" s="17">
        <v>63779</v>
      </c>
      <c r="I641" s="17">
        <v>62788</v>
      </c>
      <c r="J641" s="17">
        <v>991</v>
      </c>
      <c r="K641" s="17" t="s">
        <v>37</v>
      </c>
      <c r="L641" s="18">
        <v>302973.69</v>
      </c>
      <c r="M641" s="18">
        <v>22664.55</v>
      </c>
      <c r="N641" s="18">
        <v>3497.76</v>
      </c>
      <c r="O641" s="18">
        <v>329136</v>
      </c>
      <c r="P641" s="18">
        <v>7278.61</v>
      </c>
      <c r="Q641" s="18">
        <v>3129.28</v>
      </c>
      <c r="R641" s="18">
        <v>593.11</v>
      </c>
      <c r="S641" s="18">
        <v>11001</v>
      </c>
      <c r="T641" s="18">
        <v>0</v>
      </c>
      <c r="U641" s="18">
        <v>0</v>
      </c>
      <c r="V641" s="18">
        <v>0</v>
      </c>
      <c r="W641" s="18">
        <v>0</v>
      </c>
      <c r="X641" s="18"/>
      <c r="Y641" s="18">
        <v>310252.3</v>
      </c>
      <c r="Z641" s="18">
        <v>25793.83</v>
      </c>
      <c r="AA641" s="18">
        <v>4090.87</v>
      </c>
      <c r="AB641" s="18">
        <v>340137</v>
      </c>
    </row>
    <row r="642" spans="1:28" s="15" customFormat="1" x14ac:dyDescent="0.25">
      <c r="A642" s="17">
        <v>3</v>
      </c>
      <c r="B642" s="17" t="s">
        <v>416</v>
      </c>
      <c r="C642" s="17" t="s">
        <v>292</v>
      </c>
      <c r="D642" s="17" t="s">
        <v>490</v>
      </c>
      <c r="E642" s="17" t="s">
        <v>491</v>
      </c>
      <c r="F642" s="17" t="s">
        <v>75</v>
      </c>
      <c r="G642" s="17" t="s">
        <v>76</v>
      </c>
      <c r="H642" s="17">
        <v>1761</v>
      </c>
      <c r="I642" s="17">
        <v>1761</v>
      </c>
      <c r="J642" s="17">
        <v>0</v>
      </c>
      <c r="K642" s="17" t="s">
        <v>37</v>
      </c>
      <c r="L642" s="18">
        <v>60585.41</v>
      </c>
      <c r="M642" s="18">
        <v>17622.25</v>
      </c>
      <c r="N642" s="18">
        <v>4867.34</v>
      </c>
      <c r="O642" s="18">
        <v>83075</v>
      </c>
      <c r="P642" s="18">
        <v>187.53</v>
      </c>
      <c r="Q642" s="18">
        <v>675.47</v>
      </c>
      <c r="R642" s="18">
        <v>0</v>
      </c>
      <c r="S642" s="18">
        <v>863</v>
      </c>
      <c r="T642" s="18">
        <v>0</v>
      </c>
      <c r="U642" s="18">
        <v>0</v>
      </c>
      <c r="V642" s="18">
        <v>0</v>
      </c>
      <c r="W642" s="18">
        <v>0</v>
      </c>
      <c r="X642" s="18"/>
      <c r="Y642" s="18">
        <v>60772.94</v>
      </c>
      <c r="Z642" s="18">
        <v>18297.72</v>
      </c>
      <c r="AA642" s="18">
        <v>4867.34</v>
      </c>
      <c r="AB642" s="18">
        <v>83938</v>
      </c>
    </row>
    <row r="643" spans="1:28" s="15" customFormat="1" x14ac:dyDescent="0.25">
      <c r="A643" s="17">
        <v>4</v>
      </c>
      <c r="B643" s="17" t="s">
        <v>413</v>
      </c>
      <c r="C643" s="17" t="s">
        <v>292</v>
      </c>
      <c r="D643" s="17" t="s">
        <v>492</v>
      </c>
      <c r="E643" s="17" t="s">
        <v>493</v>
      </c>
      <c r="F643" s="17" t="s">
        <v>75</v>
      </c>
      <c r="G643" s="17" t="s">
        <v>76</v>
      </c>
      <c r="H643" s="17">
        <v>18264</v>
      </c>
      <c r="I643" s="17">
        <v>18034</v>
      </c>
      <c r="J643" s="17">
        <v>230</v>
      </c>
      <c r="K643" s="17" t="s">
        <v>37</v>
      </c>
      <c r="L643" s="18">
        <v>64459.06</v>
      </c>
      <c r="M643" s="18">
        <v>15104.11</v>
      </c>
      <c r="N643" s="18">
        <v>5046.83</v>
      </c>
      <c r="O643" s="18">
        <v>84610</v>
      </c>
      <c r="P643" s="18">
        <v>1822.89</v>
      </c>
      <c r="Q643" s="18">
        <v>708.45</v>
      </c>
      <c r="R643" s="18">
        <v>137.66</v>
      </c>
      <c r="S643" s="18">
        <v>2669</v>
      </c>
      <c r="T643" s="18">
        <v>0</v>
      </c>
      <c r="U643" s="18">
        <v>0</v>
      </c>
      <c r="V643" s="18">
        <v>0</v>
      </c>
      <c r="W643" s="18">
        <v>0</v>
      </c>
      <c r="X643" s="18"/>
      <c r="Y643" s="18">
        <v>66281.95</v>
      </c>
      <c r="Z643" s="18">
        <v>15812.56</v>
      </c>
      <c r="AA643" s="18">
        <v>5184.49</v>
      </c>
      <c r="AB643" s="18">
        <v>87279</v>
      </c>
    </row>
    <row r="644" spans="1:28" s="15" customFormat="1" x14ac:dyDescent="0.25">
      <c r="A644" s="17">
        <v>5</v>
      </c>
      <c r="B644" s="17" t="s">
        <v>435</v>
      </c>
      <c r="C644" s="17" t="s">
        <v>292</v>
      </c>
      <c r="D644" s="17" t="s">
        <v>494</v>
      </c>
      <c r="E644" s="17" t="s">
        <v>495</v>
      </c>
      <c r="F644" s="17" t="s">
        <v>75</v>
      </c>
      <c r="G644" s="17" t="s">
        <v>76</v>
      </c>
      <c r="H644" s="17">
        <v>37490</v>
      </c>
      <c r="I644" s="17">
        <v>37409</v>
      </c>
      <c r="J644" s="17">
        <v>81</v>
      </c>
      <c r="K644" s="17" t="s">
        <v>37</v>
      </c>
      <c r="L644" s="18">
        <v>41697.279999999999</v>
      </c>
      <c r="M644" s="18">
        <v>9673.7800000000007</v>
      </c>
      <c r="N644" s="18">
        <v>2967.94</v>
      </c>
      <c r="O644" s="18">
        <v>54339</v>
      </c>
      <c r="P644" s="18">
        <v>835.51</v>
      </c>
      <c r="Q644" s="18">
        <v>458.01</v>
      </c>
      <c r="R644" s="18">
        <v>48.48</v>
      </c>
      <c r="S644" s="18">
        <v>1342</v>
      </c>
      <c r="T644" s="18">
        <v>0</v>
      </c>
      <c r="U644" s="18">
        <v>0</v>
      </c>
      <c r="V644" s="18">
        <v>0</v>
      </c>
      <c r="W644" s="18">
        <v>0</v>
      </c>
      <c r="X644" s="18"/>
      <c r="Y644" s="18">
        <v>42532.79</v>
      </c>
      <c r="Z644" s="18">
        <v>10131.790000000001</v>
      </c>
      <c r="AA644" s="18">
        <v>3016.42</v>
      </c>
      <c r="AB644" s="18">
        <v>55681</v>
      </c>
    </row>
    <row r="645" spans="1:28" s="15" customFormat="1" x14ac:dyDescent="0.25">
      <c r="A645" s="17">
        <v>6</v>
      </c>
      <c r="B645" s="17" t="s">
        <v>420</v>
      </c>
      <c r="C645" s="17" t="s">
        <v>292</v>
      </c>
      <c r="D645" s="17" t="s">
        <v>496</v>
      </c>
      <c r="E645" s="17" t="s">
        <v>497</v>
      </c>
      <c r="F645" s="17" t="s">
        <v>75</v>
      </c>
      <c r="G645" s="17" t="s">
        <v>76</v>
      </c>
      <c r="H645" s="17">
        <v>29506</v>
      </c>
      <c r="I645" s="17">
        <v>29141</v>
      </c>
      <c r="J645" s="17">
        <v>365</v>
      </c>
      <c r="K645" s="17" t="s">
        <v>37</v>
      </c>
      <c r="L645" s="18">
        <v>81421.22</v>
      </c>
      <c r="M645" s="18">
        <v>17172.27</v>
      </c>
      <c r="N645" s="18">
        <v>6899.51</v>
      </c>
      <c r="O645" s="18">
        <v>105493</v>
      </c>
      <c r="P645" s="18">
        <v>2684.58</v>
      </c>
      <c r="Q645" s="18">
        <v>898.97</v>
      </c>
      <c r="R645" s="18">
        <v>218.45</v>
      </c>
      <c r="S645" s="18">
        <v>3802</v>
      </c>
      <c r="T645" s="18">
        <v>0</v>
      </c>
      <c r="U645" s="18">
        <v>0</v>
      </c>
      <c r="V645" s="18">
        <v>0</v>
      </c>
      <c r="W645" s="18">
        <v>0</v>
      </c>
      <c r="X645" s="18"/>
      <c r="Y645" s="18">
        <v>84105.8</v>
      </c>
      <c r="Z645" s="18">
        <v>18071.240000000002</v>
      </c>
      <c r="AA645" s="18">
        <v>7117.96</v>
      </c>
      <c r="AB645" s="18">
        <v>109295</v>
      </c>
    </row>
    <row r="646" spans="1:28" s="15" customFormat="1" x14ac:dyDescent="0.25">
      <c r="A646" s="17">
        <v>7</v>
      </c>
      <c r="B646" s="17" t="s">
        <v>404</v>
      </c>
      <c r="C646" s="17" t="s">
        <v>292</v>
      </c>
      <c r="D646" s="17" t="s">
        <v>498</v>
      </c>
      <c r="E646" s="17" t="s">
        <v>499</v>
      </c>
      <c r="F646" s="17" t="s">
        <v>75</v>
      </c>
      <c r="G646" s="17" t="s">
        <v>76</v>
      </c>
      <c r="H646" s="17">
        <v>38182</v>
      </c>
      <c r="I646" s="17">
        <v>37622</v>
      </c>
      <c r="J646" s="17">
        <v>560</v>
      </c>
      <c r="K646" s="17" t="s">
        <v>37</v>
      </c>
      <c r="L646" s="18">
        <v>172823.42</v>
      </c>
      <c r="M646" s="18">
        <v>17658.150000000001</v>
      </c>
      <c r="N646" s="18">
        <v>2171.4299999999998</v>
      </c>
      <c r="O646" s="18">
        <v>192653</v>
      </c>
      <c r="P646" s="18">
        <v>4142.9399999999996</v>
      </c>
      <c r="Q646" s="18">
        <v>1785.9</v>
      </c>
      <c r="R646" s="18">
        <v>335.16</v>
      </c>
      <c r="S646" s="18">
        <v>6264</v>
      </c>
      <c r="T646" s="18">
        <v>0</v>
      </c>
      <c r="U646" s="18">
        <v>0</v>
      </c>
      <c r="V646" s="18">
        <v>0</v>
      </c>
      <c r="W646" s="18">
        <v>0</v>
      </c>
      <c r="X646" s="18"/>
      <c r="Y646" s="18">
        <v>176966.36</v>
      </c>
      <c r="Z646" s="18">
        <v>19444.05</v>
      </c>
      <c r="AA646" s="18">
        <v>2506.59</v>
      </c>
      <c r="AB646" s="18">
        <v>198917</v>
      </c>
    </row>
    <row r="647" spans="1:28" s="15" customFormat="1" x14ac:dyDescent="0.25">
      <c r="A647" s="17">
        <v>8</v>
      </c>
      <c r="B647" s="17" t="s">
        <v>413</v>
      </c>
      <c r="C647" s="17" t="s">
        <v>292</v>
      </c>
      <c r="D647" s="17" t="s">
        <v>500</v>
      </c>
      <c r="E647" s="17" t="s">
        <v>501</v>
      </c>
      <c r="F647" s="17" t="s">
        <v>75</v>
      </c>
      <c r="G647" s="17" t="s">
        <v>76</v>
      </c>
      <c r="H647" s="17">
        <v>15316</v>
      </c>
      <c r="I647" s="17">
        <v>15241</v>
      </c>
      <c r="J647" s="17">
        <v>75</v>
      </c>
      <c r="K647" s="17" t="s">
        <v>37</v>
      </c>
      <c r="L647" s="18">
        <v>42582.18</v>
      </c>
      <c r="M647" s="18">
        <v>10943.84</v>
      </c>
      <c r="N647" s="18">
        <v>3245.98</v>
      </c>
      <c r="O647" s="18">
        <v>56772</v>
      </c>
      <c r="P647" s="18">
        <v>700.1</v>
      </c>
      <c r="Q647" s="18">
        <v>470.01</v>
      </c>
      <c r="R647" s="18">
        <v>44.89</v>
      </c>
      <c r="S647" s="18">
        <v>1215</v>
      </c>
      <c r="T647" s="18">
        <v>0</v>
      </c>
      <c r="U647" s="18">
        <v>0</v>
      </c>
      <c r="V647" s="18">
        <v>0</v>
      </c>
      <c r="W647" s="18">
        <v>0</v>
      </c>
      <c r="X647" s="18"/>
      <c r="Y647" s="18">
        <v>43282.28</v>
      </c>
      <c r="Z647" s="18">
        <v>11413.85</v>
      </c>
      <c r="AA647" s="18">
        <v>3290.87</v>
      </c>
      <c r="AB647" s="18">
        <v>57987</v>
      </c>
    </row>
    <row r="648" spans="1:28" s="15" customFormat="1" x14ac:dyDescent="0.25">
      <c r="A648" s="17">
        <v>9</v>
      </c>
      <c r="B648" s="17" t="s">
        <v>401</v>
      </c>
      <c r="C648" s="17" t="s">
        <v>292</v>
      </c>
      <c r="D648" s="17" t="s">
        <v>502</v>
      </c>
      <c r="E648" s="17" t="s">
        <v>503</v>
      </c>
      <c r="F648" s="17" t="s">
        <v>75</v>
      </c>
      <c r="G648" s="17" t="s">
        <v>76</v>
      </c>
      <c r="H648" s="17">
        <v>2909</v>
      </c>
      <c r="I648" s="17">
        <v>2659</v>
      </c>
      <c r="J648" s="17">
        <v>250</v>
      </c>
      <c r="K648" s="17" t="s">
        <v>37</v>
      </c>
      <c r="L648" s="18">
        <v>72728.97</v>
      </c>
      <c r="M648" s="18">
        <v>16640.32</v>
      </c>
      <c r="N648" s="18">
        <v>5294.71</v>
      </c>
      <c r="O648" s="18">
        <v>94664</v>
      </c>
      <c r="P648" s="18">
        <v>2116.5</v>
      </c>
      <c r="Q648" s="18">
        <v>793.87</v>
      </c>
      <c r="R648" s="18">
        <v>149.63</v>
      </c>
      <c r="S648" s="18">
        <v>3060</v>
      </c>
      <c r="T648" s="18">
        <v>0</v>
      </c>
      <c r="U648" s="18">
        <v>0</v>
      </c>
      <c r="V648" s="18">
        <v>0</v>
      </c>
      <c r="W648" s="18">
        <v>0</v>
      </c>
      <c r="X648" s="18"/>
      <c r="Y648" s="18">
        <v>74845.47</v>
      </c>
      <c r="Z648" s="18">
        <v>17434.189999999999</v>
      </c>
      <c r="AA648" s="18">
        <v>5444.34</v>
      </c>
      <c r="AB648" s="18">
        <v>97724</v>
      </c>
    </row>
    <row r="649" spans="1:28" s="15" customFormat="1" x14ac:dyDescent="0.25">
      <c r="A649" s="17">
        <v>10</v>
      </c>
      <c r="B649" s="17" t="s">
        <v>404</v>
      </c>
      <c r="C649" s="17" t="s">
        <v>292</v>
      </c>
      <c r="D649" s="17" t="s">
        <v>504</v>
      </c>
      <c r="E649" s="17" t="s">
        <v>505</v>
      </c>
      <c r="F649" s="17" t="s">
        <v>75</v>
      </c>
      <c r="G649" s="17" t="s">
        <v>76</v>
      </c>
      <c r="H649" s="17">
        <v>19909</v>
      </c>
      <c r="I649" s="17">
        <v>19759</v>
      </c>
      <c r="J649" s="17">
        <v>150</v>
      </c>
      <c r="K649" s="17" t="s">
        <v>37</v>
      </c>
      <c r="L649" s="18">
        <v>49199.9</v>
      </c>
      <c r="M649" s="18">
        <v>10770.11</v>
      </c>
      <c r="N649" s="18">
        <v>3928.99</v>
      </c>
      <c r="O649" s="18">
        <v>63899</v>
      </c>
      <c r="P649" s="18">
        <v>1182.46</v>
      </c>
      <c r="Q649" s="18">
        <v>543.76</v>
      </c>
      <c r="R649" s="18">
        <v>89.78</v>
      </c>
      <c r="S649" s="18">
        <v>1816</v>
      </c>
      <c r="T649" s="18">
        <v>0</v>
      </c>
      <c r="U649" s="18">
        <v>0</v>
      </c>
      <c r="V649" s="18">
        <v>0</v>
      </c>
      <c r="W649" s="18">
        <v>0</v>
      </c>
      <c r="X649" s="18"/>
      <c r="Y649" s="18">
        <v>50382.36</v>
      </c>
      <c r="Z649" s="18">
        <v>11313.87</v>
      </c>
      <c r="AA649" s="18">
        <v>4018.77</v>
      </c>
      <c r="AB649" s="18">
        <v>65715</v>
      </c>
    </row>
    <row r="650" spans="1:28" s="15" customFormat="1" x14ac:dyDescent="0.25">
      <c r="A650" s="17">
        <v>11</v>
      </c>
      <c r="B650" s="17" t="s">
        <v>428</v>
      </c>
      <c r="C650" s="17" t="s">
        <v>292</v>
      </c>
      <c r="D650" s="17" t="s">
        <v>506</v>
      </c>
      <c r="E650" s="17" t="s">
        <v>507</v>
      </c>
      <c r="F650" s="17" t="s">
        <v>75</v>
      </c>
      <c r="G650" s="17" t="s">
        <v>76</v>
      </c>
      <c r="H650" s="17">
        <v>27064</v>
      </c>
      <c r="I650" s="17">
        <v>26846</v>
      </c>
      <c r="J650" s="17">
        <v>218</v>
      </c>
      <c r="K650" s="17" t="s">
        <v>37</v>
      </c>
      <c r="L650" s="18">
        <v>47157.66</v>
      </c>
      <c r="M650" s="18">
        <v>7517.22</v>
      </c>
      <c r="N650" s="18">
        <v>3434.12</v>
      </c>
      <c r="O650" s="18">
        <v>58109</v>
      </c>
      <c r="P650" s="18">
        <v>1772.3</v>
      </c>
      <c r="Q650" s="18">
        <v>513.23</v>
      </c>
      <c r="R650" s="18">
        <v>130.47</v>
      </c>
      <c r="S650" s="18">
        <v>2416</v>
      </c>
      <c r="T650" s="18">
        <v>0</v>
      </c>
      <c r="U650" s="18">
        <v>0</v>
      </c>
      <c r="V650" s="18">
        <v>0</v>
      </c>
      <c r="W650" s="18">
        <v>0</v>
      </c>
      <c r="X650" s="18"/>
      <c r="Y650" s="18">
        <v>48929.96</v>
      </c>
      <c r="Z650" s="18">
        <v>8030.45</v>
      </c>
      <c r="AA650" s="18">
        <v>3564.59</v>
      </c>
      <c r="AB650" s="18">
        <v>60525</v>
      </c>
    </row>
    <row r="651" spans="1:28" s="15" customFormat="1" x14ac:dyDescent="0.25">
      <c r="A651" s="17">
        <v>12</v>
      </c>
      <c r="B651" s="17" t="s">
        <v>420</v>
      </c>
      <c r="C651" s="17" t="s">
        <v>292</v>
      </c>
      <c r="D651" s="17" t="s">
        <v>508</v>
      </c>
      <c r="E651" s="17" t="s">
        <v>509</v>
      </c>
      <c r="F651" s="17" t="s">
        <v>75</v>
      </c>
      <c r="G651" s="17" t="s">
        <v>76</v>
      </c>
      <c r="H651" s="17">
        <v>17153</v>
      </c>
      <c r="I651" s="17">
        <v>9518</v>
      </c>
      <c r="J651" s="17">
        <v>7635</v>
      </c>
      <c r="K651" s="17" t="s">
        <v>37</v>
      </c>
      <c r="L651" s="18">
        <v>58082.76</v>
      </c>
      <c r="M651" s="18">
        <v>13418.03</v>
      </c>
      <c r="N651" s="18">
        <v>4529.21</v>
      </c>
      <c r="O651" s="18">
        <v>76030</v>
      </c>
      <c r="P651" s="18">
        <v>52473.62</v>
      </c>
      <c r="Q651" s="18">
        <v>645.83000000000004</v>
      </c>
      <c r="R651" s="18">
        <v>4569.55</v>
      </c>
      <c r="S651" s="18">
        <v>57689</v>
      </c>
      <c r="T651" s="18">
        <v>0</v>
      </c>
      <c r="U651" s="18">
        <v>0</v>
      </c>
      <c r="V651" s="18">
        <v>0</v>
      </c>
      <c r="W651" s="18">
        <v>0</v>
      </c>
      <c r="X651" s="18"/>
      <c r="Y651" s="18">
        <v>110556.38</v>
      </c>
      <c r="Z651" s="18">
        <v>14063.86</v>
      </c>
      <c r="AA651" s="18">
        <v>9098.76</v>
      </c>
      <c r="AB651" s="18">
        <v>133719</v>
      </c>
    </row>
    <row r="652" spans="1:28" s="15" customFormat="1" x14ac:dyDescent="0.25">
      <c r="A652" s="17">
        <v>13</v>
      </c>
      <c r="B652" s="17" t="s">
        <v>428</v>
      </c>
      <c r="C652" s="17" t="s">
        <v>292</v>
      </c>
      <c r="D652" s="17" t="s">
        <v>510</v>
      </c>
      <c r="E652" s="17" t="s">
        <v>511</v>
      </c>
      <c r="F652" s="17" t="s">
        <v>75</v>
      </c>
      <c r="G652" s="17" t="s">
        <v>76</v>
      </c>
      <c r="H652" s="17">
        <v>23531</v>
      </c>
      <c r="I652" s="17">
        <v>23398</v>
      </c>
      <c r="J652" s="17">
        <v>133</v>
      </c>
      <c r="K652" s="17" t="s">
        <v>37</v>
      </c>
      <c r="L652" s="18">
        <v>71525.95</v>
      </c>
      <c r="M652" s="18">
        <v>20063.95</v>
      </c>
      <c r="N652" s="18">
        <v>5590.1</v>
      </c>
      <c r="O652" s="18">
        <v>97180</v>
      </c>
      <c r="P652" s="18">
        <v>1191.19</v>
      </c>
      <c r="Q652" s="18">
        <v>791.21</v>
      </c>
      <c r="R652" s="18">
        <v>79.599999999999994</v>
      </c>
      <c r="S652" s="18">
        <v>2062</v>
      </c>
      <c r="T652" s="18">
        <v>0</v>
      </c>
      <c r="U652" s="18">
        <v>0</v>
      </c>
      <c r="V652" s="18">
        <v>0</v>
      </c>
      <c r="W652" s="18">
        <v>0</v>
      </c>
      <c r="X652" s="18"/>
      <c r="Y652" s="18">
        <v>72717.14</v>
      </c>
      <c r="Z652" s="18">
        <v>20855.16</v>
      </c>
      <c r="AA652" s="18">
        <v>5669.7</v>
      </c>
      <c r="AB652" s="18">
        <v>99242</v>
      </c>
    </row>
    <row r="653" spans="1:28" s="15" customFormat="1" x14ac:dyDescent="0.25">
      <c r="A653" s="17">
        <v>14</v>
      </c>
      <c r="B653" s="17" t="s">
        <v>435</v>
      </c>
      <c r="C653" s="17" t="s">
        <v>292</v>
      </c>
      <c r="D653" s="17" t="s">
        <v>512</v>
      </c>
      <c r="E653" s="17" t="s">
        <v>513</v>
      </c>
      <c r="F653" s="17" t="s">
        <v>75</v>
      </c>
      <c r="G653" s="17" t="s">
        <v>76</v>
      </c>
      <c r="H653" s="17">
        <v>16562</v>
      </c>
      <c r="I653" s="17">
        <v>16025</v>
      </c>
      <c r="J653" s="17">
        <v>537</v>
      </c>
      <c r="K653" s="17" t="s">
        <v>37</v>
      </c>
      <c r="L653" s="18">
        <v>132337.29</v>
      </c>
      <c r="M653" s="18">
        <v>21138.04</v>
      </c>
      <c r="N653" s="18">
        <v>1816.67</v>
      </c>
      <c r="O653" s="18">
        <v>155292</v>
      </c>
      <c r="P653" s="18">
        <v>3860.88</v>
      </c>
      <c r="Q653" s="18">
        <v>1368.73</v>
      </c>
      <c r="R653" s="18">
        <v>321.39</v>
      </c>
      <c r="S653" s="18">
        <v>5551</v>
      </c>
      <c r="T653" s="18">
        <v>0</v>
      </c>
      <c r="U653" s="18">
        <v>0</v>
      </c>
      <c r="V653" s="18">
        <v>0</v>
      </c>
      <c r="W653" s="18">
        <v>0</v>
      </c>
      <c r="X653" s="18"/>
      <c r="Y653" s="18">
        <v>136198.17000000001</v>
      </c>
      <c r="Z653" s="18">
        <v>22506.77</v>
      </c>
      <c r="AA653" s="18">
        <v>2138.06</v>
      </c>
      <c r="AB653" s="18">
        <v>160843</v>
      </c>
    </row>
    <row r="654" spans="1:28" s="15" customFormat="1" x14ac:dyDescent="0.25">
      <c r="A654" s="17">
        <v>15</v>
      </c>
      <c r="B654" s="17" t="s">
        <v>416</v>
      </c>
      <c r="C654" s="17" t="s">
        <v>292</v>
      </c>
      <c r="D654" s="17" t="s">
        <v>514</v>
      </c>
      <c r="E654" s="17" t="s">
        <v>515</v>
      </c>
      <c r="F654" s="17" t="s">
        <v>75</v>
      </c>
      <c r="G654" s="17" t="s">
        <v>516</v>
      </c>
      <c r="H654" s="17">
        <v>17153</v>
      </c>
      <c r="I654" s="17">
        <v>17082</v>
      </c>
      <c r="J654" s="17">
        <v>71</v>
      </c>
      <c r="K654" s="17" t="s">
        <v>37</v>
      </c>
      <c r="L654" s="18">
        <v>32938.99</v>
      </c>
      <c r="M654" s="18">
        <v>7733.08</v>
      </c>
      <c r="N654" s="18">
        <v>2168.9299999999998</v>
      </c>
      <c r="O654" s="18">
        <v>42841</v>
      </c>
      <c r="P654" s="18">
        <v>735.25</v>
      </c>
      <c r="Q654" s="18">
        <v>359.26</v>
      </c>
      <c r="R654" s="18">
        <v>42.49</v>
      </c>
      <c r="S654" s="18">
        <v>1137</v>
      </c>
      <c r="T654" s="18">
        <v>0</v>
      </c>
      <c r="U654" s="18">
        <v>0</v>
      </c>
      <c r="V654" s="18">
        <v>0</v>
      </c>
      <c r="W654" s="18">
        <v>0</v>
      </c>
      <c r="X654" s="18"/>
      <c r="Y654" s="18">
        <v>33674.239999999998</v>
      </c>
      <c r="Z654" s="18">
        <v>8092.34</v>
      </c>
      <c r="AA654" s="18">
        <v>2211.42</v>
      </c>
      <c r="AB654" s="18">
        <v>43978</v>
      </c>
    </row>
    <row r="655" spans="1:28" s="15" customFormat="1" x14ac:dyDescent="0.25">
      <c r="A655" s="17">
        <v>16</v>
      </c>
      <c r="B655" s="17" t="s">
        <v>425</v>
      </c>
      <c r="C655" s="17" t="s">
        <v>292</v>
      </c>
      <c r="D655" s="17" t="s">
        <v>517</v>
      </c>
      <c r="E655" s="17" t="s">
        <v>518</v>
      </c>
      <c r="F655" s="17" t="s">
        <v>75</v>
      </c>
      <c r="G655" s="17" t="s">
        <v>76</v>
      </c>
      <c r="H655" s="17">
        <v>7373</v>
      </c>
      <c r="I655" s="17">
        <v>7331</v>
      </c>
      <c r="J655" s="17">
        <v>42</v>
      </c>
      <c r="K655" s="17" t="s">
        <v>37</v>
      </c>
      <c r="L655" s="18">
        <v>19153.02</v>
      </c>
      <c r="M655" s="18">
        <v>4164.0200000000004</v>
      </c>
      <c r="N655" s="18">
        <v>1096.96</v>
      </c>
      <c r="O655" s="18">
        <v>24414</v>
      </c>
      <c r="P655" s="18">
        <v>505.91</v>
      </c>
      <c r="Q655" s="18">
        <v>206.95</v>
      </c>
      <c r="R655" s="18">
        <v>25.14</v>
      </c>
      <c r="S655" s="18">
        <v>738</v>
      </c>
      <c r="T655" s="18">
        <v>0</v>
      </c>
      <c r="U655" s="18">
        <v>0</v>
      </c>
      <c r="V655" s="18">
        <v>0</v>
      </c>
      <c r="W655" s="18">
        <v>0</v>
      </c>
      <c r="X655" s="18"/>
      <c r="Y655" s="18">
        <v>19658.93</v>
      </c>
      <c r="Z655" s="18">
        <v>4370.97</v>
      </c>
      <c r="AA655" s="18">
        <v>1122.0999999999999</v>
      </c>
      <c r="AB655" s="18">
        <v>25152</v>
      </c>
    </row>
    <row r="656" spans="1:28" s="15" customFormat="1" x14ac:dyDescent="0.25">
      <c r="A656" s="17">
        <v>17</v>
      </c>
      <c r="B656" s="17" t="s">
        <v>404</v>
      </c>
      <c r="C656" s="17" t="s">
        <v>292</v>
      </c>
      <c r="D656" s="17" t="s">
        <v>519</v>
      </c>
      <c r="E656" s="17" t="s">
        <v>520</v>
      </c>
      <c r="F656" s="17" t="s">
        <v>75</v>
      </c>
      <c r="G656" s="17" t="s">
        <v>76</v>
      </c>
      <c r="H656" s="17">
        <v>19997</v>
      </c>
      <c r="I656" s="17">
        <v>19690</v>
      </c>
      <c r="J656" s="17">
        <v>307</v>
      </c>
      <c r="K656" s="17" t="s">
        <v>37</v>
      </c>
      <c r="L656" s="18">
        <v>128433.43</v>
      </c>
      <c r="M656" s="18">
        <v>18124.009999999998</v>
      </c>
      <c r="N656" s="18">
        <v>1252.56</v>
      </c>
      <c r="O656" s="18">
        <v>147810</v>
      </c>
      <c r="P656" s="18">
        <v>2506.3200000000002</v>
      </c>
      <c r="Q656" s="18">
        <v>1325.94</v>
      </c>
      <c r="R656" s="18">
        <v>183.74</v>
      </c>
      <c r="S656" s="18">
        <v>4016</v>
      </c>
      <c r="T656" s="18">
        <v>0</v>
      </c>
      <c r="U656" s="18">
        <v>0</v>
      </c>
      <c r="V656" s="18">
        <v>0</v>
      </c>
      <c r="W656" s="18">
        <v>0</v>
      </c>
      <c r="X656" s="18"/>
      <c r="Y656" s="18">
        <v>130939.75</v>
      </c>
      <c r="Z656" s="18">
        <v>19449.95</v>
      </c>
      <c r="AA656" s="18">
        <v>1436.3</v>
      </c>
      <c r="AB656" s="18">
        <v>151826</v>
      </c>
    </row>
    <row r="657" spans="1:28" s="15" customFormat="1" x14ac:dyDescent="0.25">
      <c r="A657" s="17">
        <v>18</v>
      </c>
      <c r="B657" s="17" t="s">
        <v>428</v>
      </c>
      <c r="C657" s="17" t="s">
        <v>292</v>
      </c>
      <c r="D657" s="17" t="s">
        <v>521</v>
      </c>
      <c r="E657" s="17" t="s">
        <v>522</v>
      </c>
      <c r="F657" s="17" t="s">
        <v>75</v>
      </c>
      <c r="G657" s="17" t="s">
        <v>76</v>
      </c>
      <c r="H657" s="17">
        <v>19128</v>
      </c>
      <c r="I657" s="17">
        <v>19128</v>
      </c>
      <c r="J657" s="17">
        <v>0</v>
      </c>
      <c r="K657" s="17" t="s">
        <v>59</v>
      </c>
      <c r="L657" s="18">
        <v>48417.82</v>
      </c>
      <c r="M657" s="18">
        <v>13487.34</v>
      </c>
      <c r="N657" s="18">
        <v>3039.84</v>
      </c>
      <c r="O657" s="18">
        <v>64945</v>
      </c>
      <c r="P657" s="18">
        <v>406.16</v>
      </c>
      <c r="Q657" s="18">
        <v>529.84</v>
      </c>
      <c r="R657" s="18">
        <v>0</v>
      </c>
      <c r="S657" s="18">
        <v>936</v>
      </c>
      <c r="T657" s="18">
        <v>0</v>
      </c>
      <c r="U657" s="18">
        <v>0</v>
      </c>
      <c r="V657" s="18">
        <v>0</v>
      </c>
      <c r="W657" s="18">
        <v>0</v>
      </c>
      <c r="X657" s="18"/>
      <c r="Y657" s="18">
        <v>48823.98</v>
      </c>
      <c r="Z657" s="18">
        <v>14017.18</v>
      </c>
      <c r="AA657" s="18">
        <v>3039.84</v>
      </c>
      <c r="AB657" s="18">
        <v>65881</v>
      </c>
    </row>
    <row r="658" spans="1:28" s="15" customFormat="1" x14ac:dyDescent="0.25">
      <c r="A658" s="17">
        <v>19</v>
      </c>
      <c r="B658" s="17" t="s">
        <v>428</v>
      </c>
      <c r="C658" s="17" t="s">
        <v>292</v>
      </c>
      <c r="D658" s="17" t="s">
        <v>523</v>
      </c>
      <c r="E658" s="17" t="s">
        <v>524</v>
      </c>
      <c r="F658" s="17" t="s">
        <v>75</v>
      </c>
      <c r="G658" s="17" t="s">
        <v>525</v>
      </c>
      <c r="H658" s="17">
        <v>0</v>
      </c>
      <c r="I658" s="17">
        <v>0</v>
      </c>
      <c r="J658" s="17">
        <v>480</v>
      </c>
      <c r="K658" s="17" t="s">
        <v>107</v>
      </c>
      <c r="L658" s="18">
        <v>98802.77</v>
      </c>
      <c r="M658" s="18">
        <v>23356.23</v>
      </c>
      <c r="N658" s="18">
        <v>0</v>
      </c>
      <c r="O658" s="18">
        <v>122159</v>
      </c>
      <c r="P658" s="18">
        <v>3439.48</v>
      </c>
      <c r="Q658" s="18">
        <v>1020.24</v>
      </c>
      <c r="R658" s="18">
        <v>287.27999999999997</v>
      </c>
      <c r="S658" s="18">
        <v>4747</v>
      </c>
      <c r="T658" s="18">
        <v>0</v>
      </c>
      <c r="U658" s="18">
        <v>0</v>
      </c>
      <c r="V658" s="18">
        <v>0</v>
      </c>
      <c r="W658" s="18">
        <v>0</v>
      </c>
      <c r="X658" s="18"/>
      <c r="Y658" s="18">
        <v>102242.25</v>
      </c>
      <c r="Z658" s="18">
        <v>24376.47</v>
      </c>
      <c r="AA658" s="18">
        <v>287.27999999999997</v>
      </c>
      <c r="AB658" s="18">
        <v>126906</v>
      </c>
    </row>
    <row r="659" spans="1:28" s="15" customFormat="1" x14ac:dyDescent="0.25">
      <c r="A659" s="17">
        <v>20</v>
      </c>
      <c r="B659" s="17" t="s">
        <v>413</v>
      </c>
      <c r="C659" s="17" t="s">
        <v>292</v>
      </c>
      <c r="D659" s="17" t="s">
        <v>526</v>
      </c>
      <c r="E659" s="17" t="s">
        <v>527</v>
      </c>
      <c r="F659" s="17" t="s">
        <v>75</v>
      </c>
      <c r="G659" s="17" t="s">
        <v>528</v>
      </c>
      <c r="H659" s="17">
        <v>0</v>
      </c>
      <c r="I659" s="17">
        <v>0</v>
      </c>
      <c r="J659" s="17">
        <v>622</v>
      </c>
      <c r="K659" s="17" t="s">
        <v>107</v>
      </c>
      <c r="L659" s="18">
        <v>179756.26</v>
      </c>
      <c r="M659" s="18">
        <v>12178.44</v>
      </c>
      <c r="N659" s="18">
        <v>1077.3</v>
      </c>
      <c r="O659" s="18">
        <v>193012</v>
      </c>
      <c r="P659" s="18">
        <v>4473.6400000000003</v>
      </c>
      <c r="Q659" s="18">
        <v>1855.09</v>
      </c>
      <c r="R659" s="18">
        <v>372.27</v>
      </c>
      <c r="S659" s="18">
        <v>6701</v>
      </c>
      <c r="T659" s="18">
        <v>0</v>
      </c>
      <c r="U659" s="18">
        <v>0</v>
      </c>
      <c r="V659" s="18">
        <v>0</v>
      </c>
      <c r="W659" s="18">
        <v>0</v>
      </c>
      <c r="X659" s="18"/>
      <c r="Y659" s="18">
        <v>184229.9</v>
      </c>
      <c r="Z659" s="18">
        <v>14033.53</v>
      </c>
      <c r="AA659" s="18">
        <v>1449.57</v>
      </c>
      <c r="AB659" s="18">
        <v>199713</v>
      </c>
    </row>
    <row r="660" spans="1:28" s="15" customFormat="1" x14ac:dyDescent="0.25">
      <c r="A660" s="17">
        <v>21</v>
      </c>
      <c r="B660" s="17" t="s">
        <v>401</v>
      </c>
      <c r="C660" s="17" t="s">
        <v>292</v>
      </c>
      <c r="D660" s="17" t="s">
        <v>529</v>
      </c>
      <c r="E660" s="17" t="s">
        <v>530</v>
      </c>
      <c r="F660" s="17" t="s">
        <v>75</v>
      </c>
      <c r="G660" s="17" t="s">
        <v>531</v>
      </c>
      <c r="H660" s="17">
        <v>0</v>
      </c>
      <c r="I660" s="17">
        <v>0</v>
      </c>
      <c r="J660" s="17">
        <v>65</v>
      </c>
      <c r="K660" s="17" t="s">
        <v>107</v>
      </c>
      <c r="L660" s="18">
        <v>101772.59</v>
      </c>
      <c r="M660" s="18">
        <v>23006.03</v>
      </c>
      <c r="N660" s="18">
        <v>646.38</v>
      </c>
      <c r="O660" s="18">
        <v>125425</v>
      </c>
      <c r="P660" s="18">
        <v>569.85</v>
      </c>
      <c r="Q660" s="18">
        <v>1045.25</v>
      </c>
      <c r="R660" s="18">
        <v>38.9</v>
      </c>
      <c r="S660" s="18">
        <v>1654</v>
      </c>
      <c r="T660" s="18">
        <v>0</v>
      </c>
      <c r="U660" s="18">
        <v>0</v>
      </c>
      <c r="V660" s="18">
        <v>0</v>
      </c>
      <c r="W660" s="18">
        <v>0</v>
      </c>
      <c r="X660" s="18"/>
      <c r="Y660" s="18">
        <v>102342.44</v>
      </c>
      <c r="Z660" s="18">
        <v>24051.279999999999</v>
      </c>
      <c r="AA660" s="18">
        <v>685.28</v>
      </c>
      <c r="AB660" s="18">
        <v>127079</v>
      </c>
    </row>
    <row r="661" spans="1:28" s="15" customFormat="1" x14ac:dyDescent="0.25">
      <c r="A661" s="17">
        <v>22</v>
      </c>
      <c r="B661" s="17" t="s">
        <v>416</v>
      </c>
      <c r="C661" s="17" t="s">
        <v>292</v>
      </c>
      <c r="D661" s="17" t="s">
        <v>532</v>
      </c>
      <c r="E661" s="17" t="s">
        <v>533</v>
      </c>
      <c r="F661" s="17" t="s">
        <v>75</v>
      </c>
      <c r="G661" s="17" t="s">
        <v>534</v>
      </c>
      <c r="H661" s="17">
        <v>0</v>
      </c>
      <c r="I661" s="17">
        <v>0</v>
      </c>
      <c r="J661" s="17">
        <v>130</v>
      </c>
      <c r="K661" s="17" t="s">
        <v>107</v>
      </c>
      <c r="L661" s="18">
        <v>100566.49</v>
      </c>
      <c r="M661" s="18">
        <v>22613.13</v>
      </c>
      <c r="N661" s="18">
        <v>646.38</v>
      </c>
      <c r="O661" s="18">
        <v>123826</v>
      </c>
      <c r="P661" s="18">
        <v>1014.42</v>
      </c>
      <c r="Q661" s="18">
        <v>1032.78</v>
      </c>
      <c r="R661" s="18">
        <v>77.8</v>
      </c>
      <c r="S661" s="18">
        <v>2125</v>
      </c>
      <c r="T661" s="18">
        <v>0</v>
      </c>
      <c r="U661" s="18">
        <v>0</v>
      </c>
      <c r="V661" s="18">
        <v>0</v>
      </c>
      <c r="W661" s="18">
        <v>0</v>
      </c>
      <c r="X661" s="18"/>
      <c r="Y661" s="18">
        <v>101580.91</v>
      </c>
      <c r="Z661" s="18">
        <v>23645.91</v>
      </c>
      <c r="AA661" s="18">
        <v>724.18</v>
      </c>
      <c r="AB661" s="18">
        <v>125951</v>
      </c>
    </row>
    <row r="662" spans="1:28" s="15" customFormat="1" x14ac:dyDescent="0.25">
      <c r="A662" s="17">
        <v>23</v>
      </c>
      <c r="B662" s="17" t="s">
        <v>425</v>
      </c>
      <c r="C662" s="17" t="s">
        <v>292</v>
      </c>
      <c r="D662" s="17" t="s">
        <v>535</v>
      </c>
      <c r="E662" s="17" t="s">
        <v>536</v>
      </c>
      <c r="F662" s="17" t="s">
        <v>75</v>
      </c>
      <c r="G662" s="17" t="s">
        <v>537</v>
      </c>
      <c r="H662" s="17">
        <v>0</v>
      </c>
      <c r="I662" s="17">
        <v>0</v>
      </c>
      <c r="J662" s="17">
        <v>194</v>
      </c>
      <c r="K662" s="17" t="s">
        <v>107</v>
      </c>
      <c r="L662" s="18">
        <v>94749.05</v>
      </c>
      <c r="M662" s="18">
        <v>20990.57</v>
      </c>
      <c r="N662" s="18">
        <v>646.38</v>
      </c>
      <c r="O662" s="18">
        <v>116386</v>
      </c>
      <c r="P662" s="18">
        <v>1452.22</v>
      </c>
      <c r="Q662" s="18">
        <v>972.67</v>
      </c>
      <c r="R662" s="18">
        <v>116.11</v>
      </c>
      <c r="S662" s="18">
        <v>2541</v>
      </c>
      <c r="T662" s="18">
        <v>0</v>
      </c>
      <c r="U662" s="18">
        <v>0</v>
      </c>
      <c r="V662" s="18">
        <v>0</v>
      </c>
      <c r="W662" s="18">
        <v>0</v>
      </c>
      <c r="X662" s="18"/>
      <c r="Y662" s="18">
        <v>96201.27</v>
      </c>
      <c r="Z662" s="18">
        <v>21963.24</v>
      </c>
      <c r="AA662" s="18">
        <v>762.49</v>
      </c>
      <c r="AB662" s="18">
        <v>118927</v>
      </c>
    </row>
    <row r="663" spans="1:28" s="15" customFormat="1" x14ac:dyDescent="0.25">
      <c r="A663" s="17">
        <v>24</v>
      </c>
      <c r="B663" s="17" t="s">
        <v>407</v>
      </c>
      <c r="C663" s="17" t="s">
        <v>292</v>
      </c>
      <c r="D663" s="17" t="s">
        <v>538</v>
      </c>
      <c r="E663" s="17" t="s">
        <v>539</v>
      </c>
      <c r="F663" s="17" t="s">
        <v>75</v>
      </c>
      <c r="G663" s="17" t="s">
        <v>540</v>
      </c>
      <c r="H663" s="17">
        <v>0</v>
      </c>
      <c r="I663" s="17">
        <v>0</v>
      </c>
      <c r="J663" s="17">
        <v>337</v>
      </c>
      <c r="K663" s="17" t="s">
        <v>107</v>
      </c>
      <c r="L663" s="18">
        <v>102988.77</v>
      </c>
      <c r="M663" s="18">
        <v>24688.85</v>
      </c>
      <c r="N663" s="18">
        <v>646.38</v>
      </c>
      <c r="O663" s="18">
        <v>128324</v>
      </c>
      <c r="P663" s="18">
        <v>2430.5</v>
      </c>
      <c r="Q663" s="18">
        <v>1057.81</v>
      </c>
      <c r="R663" s="18">
        <v>201.69</v>
      </c>
      <c r="S663" s="18">
        <v>3690</v>
      </c>
      <c r="T663" s="18">
        <v>0</v>
      </c>
      <c r="U663" s="18">
        <v>0</v>
      </c>
      <c r="V663" s="18">
        <v>0</v>
      </c>
      <c r="W663" s="18">
        <v>0</v>
      </c>
      <c r="X663" s="18"/>
      <c r="Y663" s="18">
        <v>105419.27</v>
      </c>
      <c r="Z663" s="18">
        <v>25746.66</v>
      </c>
      <c r="AA663" s="18">
        <v>848.07</v>
      </c>
      <c r="AB663" s="18">
        <v>132014</v>
      </c>
    </row>
    <row r="664" spans="1:28" s="15" customFormat="1" x14ac:dyDescent="0.25">
      <c r="A664" s="17">
        <v>25</v>
      </c>
      <c r="B664" s="17" t="s">
        <v>435</v>
      </c>
      <c r="C664" s="17" t="s">
        <v>292</v>
      </c>
      <c r="D664" s="17" t="s">
        <v>541</v>
      </c>
      <c r="E664" s="17" t="s">
        <v>542</v>
      </c>
      <c r="F664" s="17" t="s">
        <v>75</v>
      </c>
      <c r="G664" s="17" t="s">
        <v>543</v>
      </c>
      <c r="H664" s="17">
        <v>12</v>
      </c>
      <c r="I664" s="17">
        <v>0</v>
      </c>
      <c r="J664" s="17">
        <v>130</v>
      </c>
      <c r="K664" s="17" t="s">
        <v>107</v>
      </c>
      <c r="L664" s="18">
        <v>98282.03</v>
      </c>
      <c r="M664" s="18">
        <v>23342.59</v>
      </c>
      <c r="N664" s="18">
        <v>646.38</v>
      </c>
      <c r="O664" s="18">
        <v>122271</v>
      </c>
      <c r="P664" s="18">
        <v>1014.02</v>
      </c>
      <c r="Q664" s="18">
        <v>1009.18</v>
      </c>
      <c r="R664" s="18">
        <v>77.8</v>
      </c>
      <c r="S664" s="18">
        <v>2101</v>
      </c>
      <c r="T664" s="18">
        <v>0</v>
      </c>
      <c r="U664" s="18">
        <v>0</v>
      </c>
      <c r="V664" s="18">
        <v>0</v>
      </c>
      <c r="W664" s="18">
        <v>0</v>
      </c>
      <c r="X664" s="18"/>
      <c r="Y664" s="18">
        <v>99296.05</v>
      </c>
      <c r="Z664" s="18">
        <v>24351.77</v>
      </c>
      <c r="AA664" s="18">
        <v>724.18</v>
      </c>
      <c r="AB664" s="18">
        <v>124372</v>
      </c>
    </row>
    <row r="665" spans="1:28" s="15" customFormat="1" x14ac:dyDescent="0.25">
      <c r="A665" s="17">
        <v>26</v>
      </c>
      <c r="B665" s="17" t="s">
        <v>420</v>
      </c>
      <c r="C665" s="17" t="s">
        <v>292</v>
      </c>
      <c r="D665" s="17" t="s">
        <v>544</v>
      </c>
      <c r="E665" s="17" t="s">
        <v>545</v>
      </c>
      <c r="F665" s="17" t="s">
        <v>75</v>
      </c>
      <c r="G665" s="17" t="s">
        <v>546</v>
      </c>
      <c r="H665" s="17">
        <v>12</v>
      </c>
      <c r="I665" s="17">
        <v>12</v>
      </c>
      <c r="J665" s="17">
        <v>130</v>
      </c>
      <c r="K665" s="17" t="s">
        <v>107</v>
      </c>
      <c r="L665" s="18">
        <v>98256.76</v>
      </c>
      <c r="M665" s="18">
        <v>22407.86</v>
      </c>
      <c r="N665" s="18">
        <v>646.38</v>
      </c>
      <c r="O665" s="18">
        <v>121311</v>
      </c>
      <c r="P665" s="18">
        <v>1014.29</v>
      </c>
      <c r="Q665" s="18">
        <v>1008.91</v>
      </c>
      <c r="R665" s="18">
        <v>77.8</v>
      </c>
      <c r="S665" s="18">
        <v>2101</v>
      </c>
      <c r="T665" s="18">
        <v>0</v>
      </c>
      <c r="U665" s="18">
        <v>0</v>
      </c>
      <c r="V665" s="18">
        <v>0</v>
      </c>
      <c r="W665" s="18">
        <v>0</v>
      </c>
      <c r="X665" s="18"/>
      <c r="Y665" s="18">
        <v>99271.05</v>
      </c>
      <c r="Z665" s="18">
        <v>23416.77</v>
      </c>
      <c r="AA665" s="18">
        <v>724.18</v>
      </c>
      <c r="AB665" s="18">
        <v>123412</v>
      </c>
    </row>
    <row r="666" spans="1:28" s="15" customFormat="1" x14ac:dyDescent="0.25">
      <c r="A666" s="17">
        <v>27</v>
      </c>
      <c r="B666" s="17" t="s">
        <v>404</v>
      </c>
      <c r="C666" s="17" t="s">
        <v>292</v>
      </c>
      <c r="D666" s="17" t="s">
        <v>1595</v>
      </c>
      <c r="E666" s="17" t="s">
        <v>1596</v>
      </c>
      <c r="F666" s="17" t="s">
        <v>75</v>
      </c>
      <c r="G666" s="17" t="s">
        <v>1597</v>
      </c>
      <c r="H666" s="17">
        <v>0</v>
      </c>
      <c r="I666" s="17">
        <v>0</v>
      </c>
      <c r="J666" s="17">
        <v>337</v>
      </c>
      <c r="K666" s="17" t="s">
        <v>107</v>
      </c>
      <c r="L666" s="18">
        <v>112313.89</v>
      </c>
      <c r="M666" s="18">
        <v>28064.77</v>
      </c>
      <c r="N666" s="18">
        <v>6492.34</v>
      </c>
      <c r="O666" s="18">
        <v>146871</v>
      </c>
      <c r="P666" s="18">
        <v>2429.9299999999998</v>
      </c>
      <c r="Q666" s="18">
        <v>1215.3800000000001</v>
      </c>
      <c r="R666" s="18">
        <v>201.69</v>
      </c>
      <c r="S666" s="18">
        <v>3847</v>
      </c>
      <c r="T666" s="18">
        <v>0</v>
      </c>
      <c r="U666" s="18">
        <v>0</v>
      </c>
      <c r="V666" s="18">
        <v>0</v>
      </c>
      <c r="W666" s="18">
        <v>0</v>
      </c>
      <c r="X666" s="18"/>
      <c r="Y666" s="18">
        <v>114743.82</v>
      </c>
      <c r="Z666" s="18">
        <v>29280.15</v>
      </c>
      <c r="AA666" s="18">
        <v>6694.03</v>
      </c>
      <c r="AB666" s="18">
        <v>150718</v>
      </c>
    </row>
    <row r="667" spans="1:28" s="15" customFormat="1" x14ac:dyDescent="0.25">
      <c r="A667" s="17">
        <v>28</v>
      </c>
      <c r="B667" s="17" t="s">
        <v>407</v>
      </c>
      <c r="C667" s="17" t="s">
        <v>292</v>
      </c>
      <c r="D667" s="17" t="s">
        <v>547</v>
      </c>
      <c r="E667" s="17" t="s">
        <v>548</v>
      </c>
      <c r="F667" s="17" t="s">
        <v>75</v>
      </c>
      <c r="G667" s="17" t="s">
        <v>549</v>
      </c>
      <c r="H667" s="17">
        <v>12560</v>
      </c>
      <c r="I667" s="17">
        <v>12313</v>
      </c>
      <c r="J667" s="17">
        <v>247</v>
      </c>
      <c r="K667" s="17" t="s">
        <v>37</v>
      </c>
      <c r="L667" s="18">
        <v>88106.5</v>
      </c>
      <c r="M667" s="18">
        <v>22020.31</v>
      </c>
      <c r="N667" s="18">
        <v>5880.19</v>
      </c>
      <c r="O667" s="18">
        <v>116007</v>
      </c>
      <c r="P667" s="18">
        <v>1939.08</v>
      </c>
      <c r="Q667" s="18">
        <v>963.09</v>
      </c>
      <c r="R667" s="18">
        <v>147.83000000000001</v>
      </c>
      <c r="S667" s="18">
        <v>3050</v>
      </c>
      <c r="T667" s="18">
        <v>180</v>
      </c>
      <c r="U667" s="18">
        <v>0</v>
      </c>
      <c r="V667" s="18">
        <v>0</v>
      </c>
      <c r="W667" s="18">
        <v>0</v>
      </c>
      <c r="X667" s="18"/>
      <c r="Y667" s="18">
        <v>90045.58</v>
      </c>
      <c r="Z667" s="18">
        <v>22983.4</v>
      </c>
      <c r="AA667" s="18">
        <v>6028.02</v>
      </c>
      <c r="AB667" s="18">
        <v>119057</v>
      </c>
    </row>
    <row r="668" spans="1:28" s="15" customFormat="1" x14ac:dyDescent="0.25">
      <c r="A668" s="17">
        <v>29</v>
      </c>
      <c r="B668" s="17" t="s">
        <v>407</v>
      </c>
      <c r="C668" s="17" t="s">
        <v>292</v>
      </c>
      <c r="D668" s="17" t="s">
        <v>550</v>
      </c>
      <c r="E668" s="17" t="s">
        <v>551</v>
      </c>
      <c r="F668" s="17" t="s">
        <v>75</v>
      </c>
      <c r="G668" s="17" t="s">
        <v>549</v>
      </c>
      <c r="H668" s="17">
        <v>90995</v>
      </c>
      <c r="I668" s="17">
        <v>90436</v>
      </c>
      <c r="J668" s="17">
        <v>559</v>
      </c>
      <c r="K668" s="17" t="s">
        <v>37</v>
      </c>
      <c r="L668" s="18">
        <v>505272.6</v>
      </c>
      <c r="M668" s="18">
        <v>39370.22</v>
      </c>
      <c r="N668" s="18">
        <v>1131.18</v>
      </c>
      <c r="O668" s="18">
        <v>545774</v>
      </c>
      <c r="P668" s="18">
        <v>4073.55</v>
      </c>
      <c r="Q668" s="18">
        <v>5217.8900000000003</v>
      </c>
      <c r="R668" s="18">
        <v>334.56</v>
      </c>
      <c r="S668" s="18">
        <v>9626</v>
      </c>
      <c r="T668" s="18">
        <v>0</v>
      </c>
      <c r="U668" s="18">
        <v>0</v>
      </c>
      <c r="V668" s="18">
        <v>0</v>
      </c>
      <c r="W668" s="18">
        <v>0</v>
      </c>
      <c r="X668" s="18"/>
      <c r="Y668" s="18">
        <v>509346.15</v>
      </c>
      <c r="Z668" s="18">
        <v>44588.11</v>
      </c>
      <c r="AA668" s="18">
        <v>1465.74</v>
      </c>
      <c r="AB668" s="18">
        <v>555400</v>
      </c>
    </row>
    <row r="669" spans="1:28" s="15" customFormat="1" x14ac:dyDescent="0.25">
      <c r="A669" s="17">
        <v>30</v>
      </c>
      <c r="B669" s="17" t="s">
        <v>413</v>
      </c>
      <c r="C669" s="17" t="s">
        <v>292</v>
      </c>
      <c r="D669" s="17" t="s">
        <v>552</v>
      </c>
      <c r="E669" s="17" t="s">
        <v>553</v>
      </c>
      <c r="F669" s="17" t="s">
        <v>75</v>
      </c>
      <c r="G669" s="17" t="s">
        <v>528</v>
      </c>
      <c r="H669" s="17">
        <v>12747</v>
      </c>
      <c r="I669" s="17">
        <v>12650</v>
      </c>
      <c r="J669" s="17">
        <v>97</v>
      </c>
      <c r="K669" s="17" t="s">
        <v>37</v>
      </c>
      <c r="L669" s="18">
        <v>88152.28</v>
      </c>
      <c r="M669" s="18">
        <v>27150.880000000001</v>
      </c>
      <c r="N669" s="18">
        <v>352.84</v>
      </c>
      <c r="O669" s="18">
        <v>115656</v>
      </c>
      <c r="P669" s="18">
        <v>913.97</v>
      </c>
      <c r="Q669" s="18">
        <v>909.98</v>
      </c>
      <c r="R669" s="18">
        <v>58.05</v>
      </c>
      <c r="S669" s="18">
        <v>1882</v>
      </c>
      <c r="T669" s="18">
        <v>0</v>
      </c>
      <c r="U669" s="18">
        <v>0</v>
      </c>
      <c r="V669" s="18">
        <v>0</v>
      </c>
      <c r="W669" s="18">
        <v>0</v>
      </c>
      <c r="X669" s="18"/>
      <c r="Y669" s="18">
        <v>89066.25</v>
      </c>
      <c r="Z669" s="18">
        <v>28060.86</v>
      </c>
      <c r="AA669" s="18">
        <v>410.89</v>
      </c>
      <c r="AB669" s="18">
        <v>117538</v>
      </c>
    </row>
    <row r="670" spans="1:28" s="15" customFormat="1" x14ac:dyDescent="0.25">
      <c r="A670" s="17">
        <v>31</v>
      </c>
      <c r="B670" s="17" t="s">
        <v>435</v>
      </c>
      <c r="C670" s="17" t="s">
        <v>292</v>
      </c>
      <c r="D670" s="17" t="s">
        <v>554</v>
      </c>
      <c r="E670" s="17" t="s">
        <v>555</v>
      </c>
      <c r="F670" s="17" t="s">
        <v>75</v>
      </c>
      <c r="G670" s="17" t="s">
        <v>543</v>
      </c>
      <c r="H670" s="17">
        <v>6273</v>
      </c>
      <c r="I670" s="17">
        <v>6235</v>
      </c>
      <c r="J670" s="17">
        <v>38</v>
      </c>
      <c r="K670" s="17" t="s">
        <v>37</v>
      </c>
      <c r="L670" s="18">
        <v>48572.75</v>
      </c>
      <c r="M670" s="18">
        <v>16431.62</v>
      </c>
      <c r="N670" s="18">
        <v>3121.63</v>
      </c>
      <c r="O670" s="18">
        <v>68126</v>
      </c>
      <c r="P670" s="18">
        <v>510.1</v>
      </c>
      <c r="Q670" s="18">
        <v>529.16</v>
      </c>
      <c r="R670" s="18">
        <v>22.74</v>
      </c>
      <c r="S670" s="18">
        <v>1062</v>
      </c>
      <c r="T670" s="18">
        <v>0</v>
      </c>
      <c r="U670" s="18">
        <v>0</v>
      </c>
      <c r="V670" s="18">
        <v>0</v>
      </c>
      <c r="W670" s="18">
        <v>0</v>
      </c>
      <c r="X670" s="18"/>
      <c r="Y670" s="18">
        <v>49082.85</v>
      </c>
      <c r="Z670" s="18">
        <v>16960.78</v>
      </c>
      <c r="AA670" s="18">
        <v>3144.37</v>
      </c>
      <c r="AB670" s="18">
        <v>69188</v>
      </c>
    </row>
    <row r="671" spans="1:28" s="12" customFormat="1" x14ac:dyDescent="0.25">
      <c r="A671" s="10"/>
      <c r="B671" s="10"/>
      <c r="C671" s="10" t="s">
        <v>71</v>
      </c>
      <c r="D671" s="10"/>
      <c r="E671" s="10"/>
      <c r="F671" s="10"/>
      <c r="G671" s="10"/>
      <c r="H671" s="10"/>
      <c r="I671" s="10"/>
      <c r="J671" s="11">
        <f>SUM(J640:J670)</f>
        <v>15041</v>
      </c>
      <c r="K671" s="11"/>
      <c r="L671" s="11">
        <f t="shared" ref="L671:AB671" si="86">SUM(L640:L670)</f>
        <v>3194504.13</v>
      </c>
      <c r="M671" s="11">
        <f t="shared" si="86"/>
        <v>560721.13</v>
      </c>
      <c r="N671" s="11">
        <f t="shared" si="86"/>
        <v>86738.74000000002</v>
      </c>
      <c r="O671" s="11">
        <f t="shared" si="86"/>
        <v>3841964</v>
      </c>
      <c r="P671" s="11">
        <f t="shared" si="86"/>
        <v>110070.11000000003</v>
      </c>
      <c r="Q671" s="11">
        <f t="shared" si="86"/>
        <v>33602.880000000012</v>
      </c>
      <c r="R671" s="11">
        <f t="shared" si="86"/>
        <v>9002.0099999999984</v>
      </c>
      <c r="S671" s="11">
        <f t="shared" si="86"/>
        <v>152675</v>
      </c>
      <c r="T671" s="11">
        <f t="shared" si="86"/>
        <v>180</v>
      </c>
      <c r="U671" s="11">
        <f t="shared" si="86"/>
        <v>0</v>
      </c>
      <c r="V671" s="11">
        <f t="shared" si="86"/>
        <v>0</v>
      </c>
      <c r="W671" s="11">
        <f t="shared" si="86"/>
        <v>0</v>
      </c>
      <c r="X671" s="11">
        <f t="shared" si="86"/>
        <v>0</v>
      </c>
      <c r="Y671" s="11">
        <f t="shared" si="86"/>
        <v>3304574.2399999988</v>
      </c>
      <c r="Z671" s="11">
        <f t="shared" si="86"/>
        <v>594324.01000000013</v>
      </c>
      <c r="AA671" s="11">
        <f t="shared" si="86"/>
        <v>95740.75</v>
      </c>
      <c r="AB671" s="11">
        <f t="shared" si="86"/>
        <v>3994639</v>
      </c>
    </row>
    <row r="672" spans="1:28" s="12" customFormat="1" x14ac:dyDescent="0.25">
      <c r="A672" s="10"/>
      <c r="B672" s="10"/>
      <c r="C672" s="10" t="s">
        <v>119</v>
      </c>
      <c r="D672" s="10"/>
      <c r="E672" s="10"/>
      <c r="F672" s="10"/>
      <c r="G672" s="10"/>
      <c r="H672" s="10"/>
      <c r="I672" s="10"/>
      <c r="J672" s="11">
        <f>J671+J639</f>
        <v>51363</v>
      </c>
      <c r="K672" s="11"/>
      <c r="L672" s="11">
        <f t="shared" ref="L672:AB672" si="87">L671+L639</f>
        <v>12644860.27</v>
      </c>
      <c r="M672" s="11">
        <f t="shared" si="87"/>
        <v>1300793.92</v>
      </c>
      <c r="N672" s="11">
        <f t="shared" si="87"/>
        <v>180953.81000000003</v>
      </c>
      <c r="O672" s="11">
        <f t="shared" si="87"/>
        <v>14126608</v>
      </c>
      <c r="P672" s="11">
        <f t="shared" si="87"/>
        <v>320251.30000000005</v>
      </c>
      <c r="Q672" s="11">
        <f t="shared" si="87"/>
        <v>131290.79</v>
      </c>
      <c r="R672" s="11">
        <f t="shared" si="87"/>
        <v>25346.909999999996</v>
      </c>
      <c r="S672" s="11">
        <f t="shared" si="87"/>
        <v>476889</v>
      </c>
      <c r="T672" s="11">
        <f t="shared" si="87"/>
        <v>46230</v>
      </c>
      <c r="U672" s="11">
        <f t="shared" si="87"/>
        <v>125707.52</v>
      </c>
      <c r="V672" s="11">
        <f t="shared" si="87"/>
        <v>67357.929999999993</v>
      </c>
      <c r="W672" s="11">
        <f t="shared" si="87"/>
        <v>8797.5499999999993</v>
      </c>
      <c r="X672" s="11">
        <f t="shared" si="87"/>
        <v>201863</v>
      </c>
      <c r="Y672" s="11">
        <f t="shared" si="87"/>
        <v>12839404.049999999</v>
      </c>
      <c r="Z672" s="11">
        <f t="shared" si="87"/>
        <v>1364726.7800000003</v>
      </c>
      <c r="AA672" s="11">
        <f t="shared" si="87"/>
        <v>197503.17</v>
      </c>
      <c r="AB672" s="11">
        <f t="shared" si="87"/>
        <v>14401634</v>
      </c>
    </row>
    <row r="673" spans="1:31" ht="18" customHeight="1" x14ac:dyDescent="0.25"/>
    <row r="674" spans="1:31" ht="18" customHeight="1" x14ac:dyDescent="0.25"/>
    <row r="677" spans="1:31" ht="15.75" x14ac:dyDescent="0.25">
      <c r="E677" s="13" t="s">
        <v>120</v>
      </c>
      <c r="G677" s="14"/>
      <c r="H677" s="14"/>
      <c r="I677" s="14"/>
      <c r="J677" s="14"/>
      <c r="K677" s="14"/>
      <c r="L677" s="13" t="s">
        <v>122</v>
      </c>
      <c r="M677" s="13"/>
      <c r="O677" s="14"/>
      <c r="Q677" s="14"/>
      <c r="R677" s="13" t="s">
        <v>121</v>
      </c>
      <c r="T677" s="14"/>
      <c r="U677" s="14"/>
      <c r="W677" s="14"/>
      <c r="X677" s="14"/>
      <c r="Y677" s="13" t="s">
        <v>123</v>
      </c>
      <c r="Z677" s="14"/>
      <c r="AA677" s="14"/>
      <c r="AB677" s="14"/>
    </row>
    <row r="678" spans="1:31" ht="15.75" x14ac:dyDescent="0.25">
      <c r="E678" s="13" t="s">
        <v>124</v>
      </c>
      <c r="G678" s="14"/>
      <c r="H678" s="14"/>
      <c r="I678" s="14"/>
      <c r="J678" s="14"/>
      <c r="K678" s="14"/>
      <c r="L678" s="13" t="s">
        <v>124</v>
      </c>
      <c r="M678" s="13"/>
      <c r="O678" s="14"/>
      <c r="Q678" s="14"/>
      <c r="R678" s="13" t="s">
        <v>124</v>
      </c>
      <c r="T678" s="14"/>
      <c r="U678" s="14"/>
      <c r="W678" s="14"/>
      <c r="X678" s="14"/>
      <c r="Y678" s="13" t="s">
        <v>124</v>
      </c>
      <c r="Z678" s="14"/>
      <c r="AA678" s="14"/>
      <c r="AB678" s="14"/>
    </row>
    <row r="679" spans="1:31" ht="32.25" customHeight="1" x14ac:dyDescent="0.55000000000000004">
      <c r="A679" s="75" t="s">
        <v>0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1"/>
      <c r="AD679" s="1"/>
      <c r="AE679" s="1"/>
    </row>
    <row r="680" spans="1:31" ht="21.75" customHeight="1" x14ac:dyDescent="0.4">
      <c r="A680" s="76" t="s">
        <v>1708</v>
      </c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2"/>
      <c r="AD680" s="2"/>
      <c r="AE680" s="2"/>
    </row>
    <row r="681" spans="1:31" s="5" customFormat="1" ht="20.25" customHeight="1" x14ac:dyDescent="0.35">
      <c r="A681" s="3" t="s">
        <v>1</v>
      </c>
      <c r="B681" s="4"/>
      <c r="C681" s="3"/>
      <c r="D681" s="3"/>
      <c r="F681" s="3" t="s">
        <v>476</v>
      </c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s="7" customFormat="1" ht="90" x14ac:dyDescent="0.25">
      <c r="A682" s="6" t="s">
        <v>3</v>
      </c>
      <c r="B682" s="6" t="s">
        <v>4</v>
      </c>
      <c r="C682" s="6" t="s">
        <v>5</v>
      </c>
      <c r="D682" s="6" t="s">
        <v>6</v>
      </c>
      <c r="E682" s="6" t="s">
        <v>7</v>
      </c>
      <c r="F682" s="6" t="s">
        <v>8</v>
      </c>
      <c r="G682" s="6" t="s">
        <v>9</v>
      </c>
      <c r="H682" s="6" t="s">
        <v>10</v>
      </c>
      <c r="I682" s="6" t="s">
        <v>11</v>
      </c>
      <c r="J682" s="6" t="s">
        <v>12</v>
      </c>
      <c r="K682" s="6" t="s">
        <v>13</v>
      </c>
      <c r="L682" s="6" t="s">
        <v>14</v>
      </c>
      <c r="M682" s="6" t="s">
        <v>15</v>
      </c>
      <c r="N682" s="6" t="s">
        <v>16</v>
      </c>
      <c r="O682" s="6" t="s">
        <v>17</v>
      </c>
      <c r="P682" s="6" t="s">
        <v>18</v>
      </c>
      <c r="Q682" s="6" t="s">
        <v>19</v>
      </c>
      <c r="R682" s="6" t="s">
        <v>20</v>
      </c>
      <c r="S682" s="6" t="s">
        <v>21</v>
      </c>
      <c r="T682" s="6" t="s">
        <v>22</v>
      </c>
      <c r="U682" s="6" t="s">
        <v>23</v>
      </c>
      <c r="V682" s="6" t="s">
        <v>24</v>
      </c>
      <c r="W682" s="6" t="s">
        <v>25</v>
      </c>
      <c r="X682" s="6" t="s">
        <v>26</v>
      </c>
      <c r="Y682" s="6" t="s">
        <v>27</v>
      </c>
      <c r="Z682" s="6" t="s">
        <v>28</v>
      </c>
      <c r="AA682" s="6" t="s">
        <v>29</v>
      </c>
      <c r="AB682" s="6" t="s">
        <v>30</v>
      </c>
    </row>
    <row r="683" spans="1:31" s="15" customFormat="1" x14ac:dyDescent="0.25">
      <c r="A683" s="17">
        <v>1</v>
      </c>
      <c r="B683" s="17" t="s">
        <v>401</v>
      </c>
      <c r="C683" s="17" t="s">
        <v>292</v>
      </c>
      <c r="D683" s="17" t="s">
        <v>402</v>
      </c>
      <c r="E683" s="17" t="s">
        <v>403</v>
      </c>
      <c r="F683" s="17" t="s">
        <v>35</v>
      </c>
      <c r="G683" s="17" t="s">
        <v>137</v>
      </c>
      <c r="H683" s="17">
        <v>106927</v>
      </c>
      <c r="I683" s="17">
        <v>105904</v>
      </c>
      <c r="J683" s="17">
        <v>1023</v>
      </c>
      <c r="K683" s="17" t="s">
        <v>37</v>
      </c>
      <c r="L683" s="18">
        <v>492173.69</v>
      </c>
      <c r="M683" s="18">
        <v>40597.379999999997</v>
      </c>
      <c r="N683" s="18">
        <v>5624.93</v>
      </c>
      <c r="O683" s="18">
        <v>538396</v>
      </c>
      <c r="P683" s="18">
        <v>6702.08</v>
      </c>
      <c r="Q683" s="18">
        <v>4930.57</v>
      </c>
      <c r="R683" s="18">
        <v>460.35</v>
      </c>
      <c r="S683" s="18">
        <v>12093</v>
      </c>
      <c r="T683" s="18">
        <v>0</v>
      </c>
      <c r="U683" s="18">
        <v>0</v>
      </c>
      <c r="V683" s="18">
        <v>0</v>
      </c>
      <c r="W683" s="18">
        <v>0</v>
      </c>
      <c r="X683" s="18"/>
      <c r="Y683" s="18">
        <v>498875.77</v>
      </c>
      <c r="Z683" s="18">
        <v>45527.95</v>
      </c>
      <c r="AA683" s="18">
        <v>6085.28</v>
      </c>
      <c r="AB683" s="18">
        <v>550489</v>
      </c>
    </row>
    <row r="684" spans="1:31" s="15" customFormat="1" x14ac:dyDescent="0.25">
      <c r="A684" s="17">
        <v>2</v>
      </c>
      <c r="B684" s="17" t="s">
        <v>404</v>
      </c>
      <c r="C684" s="17" t="s">
        <v>292</v>
      </c>
      <c r="D684" s="17" t="s">
        <v>405</v>
      </c>
      <c r="E684" s="17" t="s">
        <v>406</v>
      </c>
      <c r="F684" s="17" t="s">
        <v>35</v>
      </c>
      <c r="G684" s="17" t="s">
        <v>244</v>
      </c>
      <c r="H684" s="17">
        <v>83851</v>
      </c>
      <c r="I684" s="17">
        <v>81868</v>
      </c>
      <c r="J684" s="17">
        <v>1983</v>
      </c>
      <c r="K684" s="17" t="s">
        <v>37</v>
      </c>
      <c r="L684" s="18">
        <v>799366.03</v>
      </c>
      <c r="M684" s="18">
        <v>68010.55</v>
      </c>
      <c r="N684" s="18">
        <v>7683.42</v>
      </c>
      <c r="O684" s="18">
        <v>875060</v>
      </c>
      <c r="P684" s="18">
        <v>11543.51</v>
      </c>
      <c r="Q684" s="18">
        <v>8012.14</v>
      </c>
      <c r="R684" s="18">
        <v>892.35</v>
      </c>
      <c r="S684" s="18">
        <v>20448</v>
      </c>
      <c r="T684" s="18">
        <v>1090</v>
      </c>
      <c r="U684" s="18">
        <v>0</v>
      </c>
      <c r="V684" s="18">
        <v>0</v>
      </c>
      <c r="W684" s="18">
        <v>0</v>
      </c>
      <c r="X684" s="18"/>
      <c r="Y684" s="18">
        <v>810909.54</v>
      </c>
      <c r="Z684" s="18">
        <v>76022.69</v>
      </c>
      <c r="AA684" s="18">
        <v>8575.77</v>
      </c>
      <c r="AB684" s="18">
        <v>895508</v>
      </c>
    </row>
    <row r="685" spans="1:31" s="15" customFormat="1" x14ac:dyDescent="0.25">
      <c r="A685" s="17">
        <v>3</v>
      </c>
      <c r="B685" s="17" t="s">
        <v>407</v>
      </c>
      <c r="C685" s="17" t="s">
        <v>292</v>
      </c>
      <c r="D685" s="17" t="s">
        <v>408</v>
      </c>
      <c r="E685" s="17" t="s">
        <v>409</v>
      </c>
      <c r="F685" s="17" t="s">
        <v>35</v>
      </c>
      <c r="G685" s="17" t="s">
        <v>410</v>
      </c>
      <c r="H685" s="17">
        <v>222320</v>
      </c>
      <c r="I685" s="17">
        <v>222320</v>
      </c>
      <c r="J685" s="17">
        <v>5165</v>
      </c>
      <c r="K685" s="17" t="s">
        <v>769</v>
      </c>
      <c r="L685" s="18">
        <v>864389.45</v>
      </c>
      <c r="M685" s="18">
        <v>24761.15</v>
      </c>
      <c r="N685" s="18">
        <v>4334.3999999999996</v>
      </c>
      <c r="O685" s="18">
        <v>893485</v>
      </c>
      <c r="P685" s="18">
        <v>29112.47</v>
      </c>
      <c r="Q685" s="18">
        <v>8644.2800000000007</v>
      </c>
      <c r="R685" s="18">
        <v>2324.25</v>
      </c>
      <c r="S685" s="18">
        <v>40081</v>
      </c>
      <c r="T685" s="18">
        <v>5000</v>
      </c>
      <c r="U685" s="18">
        <v>0</v>
      </c>
      <c r="V685" s="18">
        <v>0</v>
      </c>
      <c r="W685" s="18">
        <v>0</v>
      </c>
      <c r="X685" s="18"/>
      <c r="Y685" s="18">
        <v>893501.92</v>
      </c>
      <c r="Z685" s="18">
        <v>33405.43</v>
      </c>
      <c r="AA685" s="18">
        <v>6658.65</v>
      </c>
      <c r="AB685" s="18">
        <v>933566</v>
      </c>
    </row>
    <row r="686" spans="1:31" s="15" customFormat="1" x14ac:dyDescent="0.25">
      <c r="A686" s="17">
        <v>4</v>
      </c>
      <c r="B686" s="17" t="s">
        <v>404</v>
      </c>
      <c r="C686" s="17" t="s">
        <v>292</v>
      </c>
      <c r="D686" s="17" t="s">
        <v>411</v>
      </c>
      <c r="E686" s="17" t="s">
        <v>412</v>
      </c>
      <c r="F686" s="17" t="s">
        <v>35</v>
      </c>
      <c r="G686" s="17" t="s">
        <v>181</v>
      </c>
      <c r="H686" s="17">
        <v>89250</v>
      </c>
      <c r="I686" s="17">
        <v>88358</v>
      </c>
      <c r="J686" s="17">
        <v>892</v>
      </c>
      <c r="K686" s="17" t="s">
        <v>37</v>
      </c>
      <c r="L686" s="18">
        <v>434784.99</v>
      </c>
      <c r="M686" s="18">
        <v>35440.93</v>
      </c>
      <c r="N686" s="18">
        <v>5533.08</v>
      </c>
      <c r="O686" s="18">
        <v>475759</v>
      </c>
      <c r="P686" s="18">
        <v>5784.78</v>
      </c>
      <c r="Q686" s="18">
        <v>4353.82</v>
      </c>
      <c r="R686" s="18">
        <v>401.4</v>
      </c>
      <c r="S686" s="18">
        <v>10540</v>
      </c>
      <c r="T686" s="18">
        <v>3710</v>
      </c>
      <c r="U686" s="18">
        <v>0</v>
      </c>
      <c r="V686" s="18">
        <v>0</v>
      </c>
      <c r="W686" s="18">
        <v>0</v>
      </c>
      <c r="X686" s="18"/>
      <c r="Y686" s="18">
        <v>440569.77</v>
      </c>
      <c r="Z686" s="18">
        <v>39794.75</v>
      </c>
      <c r="AA686" s="18">
        <v>5934.48</v>
      </c>
      <c r="AB686" s="18">
        <v>486299</v>
      </c>
    </row>
    <row r="687" spans="1:31" s="15" customFormat="1" x14ac:dyDescent="0.25">
      <c r="A687" s="17">
        <v>5</v>
      </c>
      <c r="B687" s="17" t="s">
        <v>413</v>
      </c>
      <c r="C687" s="17" t="s">
        <v>292</v>
      </c>
      <c r="D687" s="17" t="s">
        <v>414</v>
      </c>
      <c r="E687" s="17" t="s">
        <v>415</v>
      </c>
      <c r="F687" s="17" t="s">
        <v>35</v>
      </c>
      <c r="G687" s="17" t="s">
        <v>410</v>
      </c>
      <c r="H687" s="17">
        <v>62243</v>
      </c>
      <c r="I687" s="17">
        <v>58217</v>
      </c>
      <c r="J687" s="17">
        <v>4026</v>
      </c>
      <c r="K687" s="17" t="s">
        <v>37</v>
      </c>
      <c r="L687" s="18">
        <v>904655.6</v>
      </c>
      <c r="M687" s="18">
        <v>20788.900000000001</v>
      </c>
      <c r="N687" s="18">
        <v>2794.5</v>
      </c>
      <c r="O687" s="18">
        <v>928239</v>
      </c>
      <c r="P687" s="18">
        <v>26773.39</v>
      </c>
      <c r="Q687" s="18">
        <v>305.91000000000003</v>
      </c>
      <c r="R687" s="18">
        <v>1811.7</v>
      </c>
      <c r="S687" s="18">
        <v>28891</v>
      </c>
      <c r="T687" s="18">
        <v>9090</v>
      </c>
      <c r="U687" s="18">
        <v>0</v>
      </c>
      <c r="V687" s="18">
        <v>0</v>
      </c>
      <c r="W687" s="18">
        <v>0</v>
      </c>
      <c r="X687" s="18"/>
      <c r="Y687" s="18">
        <v>931428.99</v>
      </c>
      <c r="Z687" s="18">
        <v>21094.81</v>
      </c>
      <c r="AA687" s="18">
        <v>4606.2</v>
      </c>
      <c r="AB687" s="18">
        <v>957130</v>
      </c>
    </row>
    <row r="688" spans="1:31" s="15" customFormat="1" x14ac:dyDescent="0.25">
      <c r="A688" s="17">
        <v>6</v>
      </c>
      <c r="B688" s="17" t="s">
        <v>416</v>
      </c>
      <c r="C688" s="17" t="s">
        <v>292</v>
      </c>
      <c r="D688" s="17" t="s">
        <v>417</v>
      </c>
      <c r="E688" s="17" t="s">
        <v>418</v>
      </c>
      <c r="F688" s="17" t="s">
        <v>35</v>
      </c>
      <c r="G688" s="17" t="s">
        <v>419</v>
      </c>
      <c r="H688" s="17">
        <v>31654</v>
      </c>
      <c r="I688" s="17">
        <v>26890</v>
      </c>
      <c r="J688" s="17">
        <v>4764</v>
      </c>
      <c r="K688" s="17" t="s">
        <v>37</v>
      </c>
      <c r="L688" s="18">
        <v>555741.35</v>
      </c>
      <c r="M688" s="18">
        <v>43368.59</v>
      </c>
      <c r="N688" s="18">
        <v>9765.06</v>
      </c>
      <c r="O688" s="18">
        <v>608875</v>
      </c>
      <c r="P688" s="18">
        <v>28929.5</v>
      </c>
      <c r="Q688" s="18">
        <v>5529.7</v>
      </c>
      <c r="R688" s="18">
        <v>2143.8000000000002</v>
      </c>
      <c r="S688" s="18">
        <v>36603</v>
      </c>
      <c r="T688" s="18">
        <v>15390</v>
      </c>
      <c r="U688" s="18">
        <v>0</v>
      </c>
      <c r="V688" s="18">
        <v>0</v>
      </c>
      <c r="W688" s="18">
        <v>0</v>
      </c>
      <c r="X688" s="18"/>
      <c r="Y688" s="18">
        <v>584670.85</v>
      </c>
      <c r="Z688" s="18">
        <v>48898.29</v>
      </c>
      <c r="AA688" s="18">
        <v>11908.86</v>
      </c>
      <c r="AB688" s="18">
        <v>645478</v>
      </c>
    </row>
    <row r="689" spans="1:28" s="15" customFormat="1" x14ac:dyDescent="0.25">
      <c r="A689" s="17">
        <v>7</v>
      </c>
      <c r="B689" s="17" t="s">
        <v>420</v>
      </c>
      <c r="C689" s="17" t="s">
        <v>292</v>
      </c>
      <c r="D689" s="17" t="s">
        <v>421</v>
      </c>
      <c r="E689" s="17" t="s">
        <v>422</v>
      </c>
      <c r="F689" s="17" t="s">
        <v>35</v>
      </c>
      <c r="G689" s="17" t="s">
        <v>181</v>
      </c>
      <c r="H689" s="17">
        <v>9833</v>
      </c>
      <c r="I689" s="17">
        <v>9750</v>
      </c>
      <c r="J689" s="17">
        <v>83</v>
      </c>
      <c r="K689" s="17" t="s">
        <v>37</v>
      </c>
      <c r="L689" s="18">
        <v>26060.66</v>
      </c>
      <c r="M689" s="18">
        <v>4543.32</v>
      </c>
      <c r="N689" s="18">
        <v>1769.02</v>
      </c>
      <c r="O689" s="18">
        <v>32373</v>
      </c>
      <c r="P689" s="18">
        <v>1284.31</v>
      </c>
      <c r="Q689" s="18">
        <v>254.34</v>
      </c>
      <c r="R689" s="18">
        <v>37.35</v>
      </c>
      <c r="S689" s="18">
        <v>1576</v>
      </c>
      <c r="T689" s="18">
        <v>0</v>
      </c>
      <c r="U689" s="18">
        <v>0</v>
      </c>
      <c r="V689" s="18">
        <v>0</v>
      </c>
      <c r="W689" s="18">
        <v>0</v>
      </c>
      <c r="X689" s="18"/>
      <c r="Y689" s="18">
        <v>27344.97</v>
      </c>
      <c r="Z689" s="18">
        <v>4797.66</v>
      </c>
      <c r="AA689" s="18">
        <v>1806.37</v>
      </c>
      <c r="AB689" s="18">
        <v>33949</v>
      </c>
    </row>
    <row r="690" spans="1:28" s="15" customFormat="1" x14ac:dyDescent="0.25">
      <c r="A690" s="17">
        <v>8</v>
      </c>
      <c r="B690" s="17" t="s">
        <v>401</v>
      </c>
      <c r="C690" s="17" t="s">
        <v>292</v>
      </c>
      <c r="D690" s="17" t="s">
        <v>423</v>
      </c>
      <c r="E690" s="17" t="s">
        <v>424</v>
      </c>
      <c r="F690" s="17" t="s">
        <v>35</v>
      </c>
      <c r="G690" s="17" t="s">
        <v>45</v>
      </c>
      <c r="H690" s="17">
        <v>70910</v>
      </c>
      <c r="I690" s="17">
        <v>70910</v>
      </c>
      <c r="J690" s="17">
        <v>0</v>
      </c>
      <c r="K690" s="17" t="s">
        <v>37</v>
      </c>
      <c r="L690" s="18">
        <v>92377.27</v>
      </c>
      <c r="M690" s="18">
        <v>24934.73</v>
      </c>
      <c r="N690" s="18">
        <v>0</v>
      </c>
      <c r="O690" s="18">
        <v>117312</v>
      </c>
      <c r="P690" s="18">
        <v>852.2</v>
      </c>
      <c r="Q690" s="18">
        <v>919.8</v>
      </c>
      <c r="R690" s="18">
        <v>0</v>
      </c>
      <c r="S690" s="18">
        <v>1772</v>
      </c>
      <c r="T690" s="18">
        <v>0</v>
      </c>
      <c r="U690" s="18">
        <v>0</v>
      </c>
      <c r="V690" s="18">
        <v>0</v>
      </c>
      <c r="W690" s="18">
        <v>0</v>
      </c>
      <c r="X690" s="18"/>
      <c r="Y690" s="18">
        <v>93229.47</v>
      </c>
      <c r="Z690" s="18">
        <v>25854.53</v>
      </c>
      <c r="AA690" s="18">
        <v>0</v>
      </c>
      <c r="AB690" s="18">
        <v>119084</v>
      </c>
    </row>
    <row r="691" spans="1:28" s="15" customFormat="1" x14ac:dyDescent="0.25">
      <c r="A691" s="17">
        <v>9</v>
      </c>
      <c r="B691" s="17" t="s">
        <v>425</v>
      </c>
      <c r="C691" s="17" t="s">
        <v>292</v>
      </c>
      <c r="D691" s="17" t="s">
        <v>426</v>
      </c>
      <c r="E691" s="17" t="s">
        <v>427</v>
      </c>
      <c r="F691" s="17" t="s">
        <v>35</v>
      </c>
      <c r="G691" s="17" t="s">
        <v>156</v>
      </c>
      <c r="H691" s="17">
        <v>91800</v>
      </c>
      <c r="I691" s="17">
        <v>90798</v>
      </c>
      <c r="J691" s="17">
        <v>1002</v>
      </c>
      <c r="K691" s="17" t="s">
        <v>37</v>
      </c>
      <c r="L691" s="18">
        <v>535746.51</v>
      </c>
      <c r="M691" s="18">
        <v>44863.839999999997</v>
      </c>
      <c r="N691" s="18">
        <v>6037.65</v>
      </c>
      <c r="O691" s="18">
        <v>586648</v>
      </c>
      <c r="P691" s="18">
        <v>6448.3</v>
      </c>
      <c r="Q691" s="18">
        <v>5369.8</v>
      </c>
      <c r="R691" s="18">
        <v>450.9</v>
      </c>
      <c r="S691" s="18">
        <v>12269</v>
      </c>
      <c r="T691" s="18">
        <v>0</v>
      </c>
      <c r="U691" s="18">
        <v>0</v>
      </c>
      <c r="V691" s="18">
        <v>0</v>
      </c>
      <c r="W691" s="18">
        <v>0</v>
      </c>
      <c r="X691" s="18"/>
      <c r="Y691" s="18">
        <v>542194.81000000006</v>
      </c>
      <c r="Z691" s="18">
        <v>50233.64</v>
      </c>
      <c r="AA691" s="18">
        <v>6488.55</v>
      </c>
      <c r="AB691" s="18">
        <v>598917</v>
      </c>
    </row>
    <row r="692" spans="1:28" s="15" customFormat="1" x14ac:dyDescent="0.25">
      <c r="A692" s="17">
        <v>10</v>
      </c>
      <c r="B692" s="17" t="s">
        <v>428</v>
      </c>
      <c r="C692" s="17" t="s">
        <v>292</v>
      </c>
      <c r="D692" s="17" t="s">
        <v>429</v>
      </c>
      <c r="E692" s="17" t="s">
        <v>430</v>
      </c>
      <c r="F692" s="17" t="s">
        <v>35</v>
      </c>
      <c r="G692" s="17" t="s">
        <v>419</v>
      </c>
      <c r="H692" s="17">
        <v>223231</v>
      </c>
      <c r="I692" s="17">
        <v>222801</v>
      </c>
      <c r="J692" s="17">
        <v>430</v>
      </c>
      <c r="K692" s="17" t="s">
        <v>37</v>
      </c>
      <c r="L692" s="18">
        <v>319918.69</v>
      </c>
      <c r="M692" s="18">
        <v>28288.46</v>
      </c>
      <c r="N692" s="18">
        <v>311.85000000000002</v>
      </c>
      <c r="O692" s="18">
        <v>348519</v>
      </c>
      <c r="P692" s="18">
        <v>2707.97</v>
      </c>
      <c r="Q692" s="18">
        <v>3182.53</v>
      </c>
      <c r="R692" s="18">
        <v>193.5</v>
      </c>
      <c r="S692" s="18">
        <v>6084</v>
      </c>
      <c r="T692" s="18">
        <v>0</v>
      </c>
      <c r="U692" s="18">
        <v>0</v>
      </c>
      <c r="V692" s="18">
        <v>0</v>
      </c>
      <c r="W692" s="18">
        <v>0</v>
      </c>
      <c r="X692" s="18"/>
      <c r="Y692" s="18">
        <v>322626.65999999997</v>
      </c>
      <c r="Z692" s="18">
        <v>31470.99</v>
      </c>
      <c r="AA692" s="18">
        <v>505.35</v>
      </c>
      <c r="AB692" s="18">
        <v>354603</v>
      </c>
    </row>
    <row r="693" spans="1:28" s="15" customFormat="1" x14ac:dyDescent="0.25">
      <c r="A693" s="17">
        <v>11</v>
      </c>
      <c r="B693" s="17" t="s">
        <v>420</v>
      </c>
      <c r="C693" s="17" t="s">
        <v>292</v>
      </c>
      <c r="D693" s="17" t="s">
        <v>431</v>
      </c>
      <c r="E693" s="17" t="s">
        <v>432</v>
      </c>
      <c r="F693" s="17" t="s">
        <v>35</v>
      </c>
      <c r="G693" s="17" t="s">
        <v>410</v>
      </c>
      <c r="H693" s="17">
        <v>48060</v>
      </c>
      <c r="I693" s="17">
        <v>47158</v>
      </c>
      <c r="J693" s="17">
        <v>902</v>
      </c>
      <c r="K693" s="17" t="s">
        <v>37</v>
      </c>
      <c r="L693" s="18">
        <v>24143.46</v>
      </c>
      <c r="M693" s="18">
        <v>2412.2399999999998</v>
      </c>
      <c r="N693" s="18">
        <v>1725.3</v>
      </c>
      <c r="O693" s="18">
        <v>28281</v>
      </c>
      <c r="P693" s="18">
        <v>6693.24</v>
      </c>
      <c r="Q693" s="18">
        <v>236.86</v>
      </c>
      <c r="R693" s="18">
        <v>405.9</v>
      </c>
      <c r="S693" s="18">
        <v>7336</v>
      </c>
      <c r="T693" s="18">
        <v>400</v>
      </c>
      <c r="U693" s="18">
        <v>0</v>
      </c>
      <c r="V693" s="18">
        <v>0</v>
      </c>
      <c r="W693" s="18">
        <v>0</v>
      </c>
      <c r="X693" s="18"/>
      <c r="Y693" s="18">
        <v>30836.7</v>
      </c>
      <c r="Z693" s="18">
        <v>2649.1</v>
      </c>
      <c r="AA693" s="18">
        <v>2131.1999999999998</v>
      </c>
      <c r="AB693" s="18">
        <v>35617</v>
      </c>
    </row>
    <row r="694" spans="1:28" s="15" customFormat="1" x14ac:dyDescent="0.25">
      <c r="A694" s="17">
        <v>12</v>
      </c>
      <c r="B694" s="17" t="s">
        <v>404</v>
      </c>
      <c r="C694" s="17" t="s">
        <v>292</v>
      </c>
      <c r="D694" s="17" t="s">
        <v>433</v>
      </c>
      <c r="E694" s="17" t="s">
        <v>434</v>
      </c>
      <c r="F694" s="17" t="s">
        <v>35</v>
      </c>
      <c r="G694" s="17" t="s">
        <v>410</v>
      </c>
      <c r="H694" s="17">
        <v>71904</v>
      </c>
      <c r="I694" s="17">
        <v>70010</v>
      </c>
      <c r="J694" s="17">
        <v>5682</v>
      </c>
      <c r="K694" s="17" t="s">
        <v>37</v>
      </c>
      <c r="L694" s="18">
        <v>933044.34</v>
      </c>
      <c r="M694" s="18">
        <v>73637.64</v>
      </c>
      <c r="N694" s="18">
        <v>17805.02</v>
      </c>
      <c r="O694" s="18">
        <v>1024487</v>
      </c>
      <c r="P694" s="18">
        <v>31971.86</v>
      </c>
      <c r="Q694" s="18">
        <v>9327.24</v>
      </c>
      <c r="R694" s="18">
        <v>2556.9</v>
      </c>
      <c r="S694" s="18">
        <v>43856</v>
      </c>
      <c r="T694" s="18">
        <v>4030</v>
      </c>
      <c r="U694" s="18">
        <v>0</v>
      </c>
      <c r="V694" s="18">
        <v>0</v>
      </c>
      <c r="W694" s="18">
        <v>0</v>
      </c>
      <c r="X694" s="18"/>
      <c r="Y694" s="18">
        <v>965016.2</v>
      </c>
      <c r="Z694" s="18">
        <v>82964.88</v>
      </c>
      <c r="AA694" s="18">
        <v>20361.919999999998</v>
      </c>
      <c r="AB694" s="18">
        <v>1068343</v>
      </c>
    </row>
    <row r="695" spans="1:28" s="15" customFormat="1" x14ac:dyDescent="0.25">
      <c r="A695" s="17">
        <v>13</v>
      </c>
      <c r="B695" s="17" t="s">
        <v>435</v>
      </c>
      <c r="C695" s="17" t="s">
        <v>292</v>
      </c>
      <c r="D695" s="17" t="s">
        <v>436</v>
      </c>
      <c r="E695" s="17" t="s">
        <v>437</v>
      </c>
      <c r="F695" s="17" t="s">
        <v>35</v>
      </c>
      <c r="G695" s="17" t="s">
        <v>410</v>
      </c>
      <c r="H695" s="17">
        <v>236094</v>
      </c>
      <c r="I695" s="17">
        <v>234370</v>
      </c>
      <c r="J695" s="17">
        <v>1724</v>
      </c>
      <c r="K695" s="17" t="s">
        <v>37</v>
      </c>
      <c r="L695" s="18">
        <v>656037.06999999995</v>
      </c>
      <c r="M695" s="18">
        <v>55410.94</v>
      </c>
      <c r="N695" s="18">
        <v>5176.99</v>
      </c>
      <c r="O695" s="18">
        <v>716625</v>
      </c>
      <c r="P695" s="18">
        <v>12173.53</v>
      </c>
      <c r="Q695" s="18">
        <v>6538.67</v>
      </c>
      <c r="R695" s="18">
        <v>775.8</v>
      </c>
      <c r="S695" s="18">
        <v>19488</v>
      </c>
      <c r="T695" s="18">
        <v>0</v>
      </c>
      <c r="U695" s="18">
        <v>0</v>
      </c>
      <c r="V695" s="18">
        <v>0</v>
      </c>
      <c r="W695" s="18">
        <v>0</v>
      </c>
      <c r="X695" s="18"/>
      <c r="Y695" s="18">
        <v>668210.6</v>
      </c>
      <c r="Z695" s="18">
        <v>61949.61</v>
      </c>
      <c r="AA695" s="18">
        <v>5952.79</v>
      </c>
      <c r="AB695" s="18">
        <v>736113</v>
      </c>
    </row>
    <row r="696" spans="1:28" s="15" customFormat="1" x14ac:dyDescent="0.25">
      <c r="A696" s="17">
        <v>14</v>
      </c>
      <c r="B696" s="17" t="s">
        <v>407</v>
      </c>
      <c r="C696" s="17" t="s">
        <v>292</v>
      </c>
      <c r="D696" s="17" t="s">
        <v>438</v>
      </c>
      <c r="E696" s="17" t="s">
        <v>439</v>
      </c>
      <c r="F696" s="17" t="s">
        <v>35</v>
      </c>
      <c r="G696" s="17" t="s">
        <v>440</v>
      </c>
      <c r="H696" s="17">
        <v>52522</v>
      </c>
      <c r="I696" s="17">
        <v>50998</v>
      </c>
      <c r="J696" s="17">
        <v>1524</v>
      </c>
      <c r="K696" s="17" t="s">
        <v>37</v>
      </c>
      <c r="L696" s="18">
        <v>212531.67</v>
      </c>
      <c r="M696" s="18">
        <v>18367.98</v>
      </c>
      <c r="N696" s="18">
        <v>2962.35</v>
      </c>
      <c r="O696" s="18">
        <v>233862</v>
      </c>
      <c r="P696" s="18">
        <v>9555.25</v>
      </c>
      <c r="Q696" s="18">
        <v>2141.9499999999998</v>
      </c>
      <c r="R696" s="18">
        <v>685.8</v>
      </c>
      <c r="S696" s="18">
        <v>12383</v>
      </c>
      <c r="T696" s="18">
        <v>1320</v>
      </c>
      <c r="U696" s="18">
        <v>0</v>
      </c>
      <c r="V696" s="18">
        <v>0</v>
      </c>
      <c r="W696" s="18">
        <v>0</v>
      </c>
      <c r="X696" s="18"/>
      <c r="Y696" s="18">
        <v>222086.92</v>
      </c>
      <c r="Z696" s="18">
        <v>20509.93</v>
      </c>
      <c r="AA696" s="18">
        <v>3648.15</v>
      </c>
      <c r="AB696" s="18">
        <v>246245</v>
      </c>
    </row>
    <row r="697" spans="1:28" s="15" customFormat="1" x14ac:dyDescent="0.25">
      <c r="A697" s="17">
        <v>15</v>
      </c>
      <c r="B697" s="17" t="s">
        <v>416</v>
      </c>
      <c r="C697" s="17" t="s">
        <v>292</v>
      </c>
      <c r="D697" s="17" t="s">
        <v>441</v>
      </c>
      <c r="E697" s="17" t="s">
        <v>442</v>
      </c>
      <c r="F697" s="17" t="s">
        <v>35</v>
      </c>
      <c r="G697" s="17" t="s">
        <v>156</v>
      </c>
      <c r="H697" s="17">
        <v>89500</v>
      </c>
      <c r="I697" s="17">
        <v>88951</v>
      </c>
      <c r="J697" s="17">
        <v>549</v>
      </c>
      <c r="K697" s="17" t="s">
        <v>37</v>
      </c>
      <c r="L697" s="18">
        <v>408217.97</v>
      </c>
      <c r="M697" s="18">
        <v>33971.03</v>
      </c>
      <c r="N697" s="18">
        <v>4369</v>
      </c>
      <c r="O697" s="18">
        <v>446558</v>
      </c>
      <c r="P697" s="18">
        <v>4383.71</v>
      </c>
      <c r="Q697" s="18">
        <v>4079.24</v>
      </c>
      <c r="R697" s="18">
        <v>247.05</v>
      </c>
      <c r="S697" s="18">
        <v>8710</v>
      </c>
      <c r="T697" s="18">
        <v>1210</v>
      </c>
      <c r="U697" s="18">
        <v>0</v>
      </c>
      <c r="V697" s="18">
        <v>0</v>
      </c>
      <c r="W697" s="18">
        <v>0</v>
      </c>
      <c r="X697" s="18"/>
      <c r="Y697" s="18">
        <v>412601.68</v>
      </c>
      <c r="Z697" s="18">
        <v>38050.269999999997</v>
      </c>
      <c r="AA697" s="18">
        <v>4616.05</v>
      </c>
      <c r="AB697" s="18">
        <v>455268</v>
      </c>
    </row>
    <row r="698" spans="1:28" s="15" customFormat="1" x14ac:dyDescent="0.25">
      <c r="A698" s="17">
        <v>16</v>
      </c>
      <c r="B698" s="17" t="s">
        <v>425</v>
      </c>
      <c r="C698" s="17" t="s">
        <v>292</v>
      </c>
      <c r="D698" s="17" t="s">
        <v>443</v>
      </c>
      <c r="E698" s="17" t="s">
        <v>444</v>
      </c>
      <c r="F698" s="17" t="s">
        <v>35</v>
      </c>
      <c r="G698" s="17" t="s">
        <v>148</v>
      </c>
      <c r="H698" s="17">
        <v>46149</v>
      </c>
      <c r="I698" s="17">
        <v>46149</v>
      </c>
      <c r="J698" s="17">
        <v>0</v>
      </c>
      <c r="K698" s="17" t="s">
        <v>37</v>
      </c>
      <c r="L698" s="18">
        <v>28043.53</v>
      </c>
      <c r="M698" s="18">
        <v>8349.5</v>
      </c>
      <c r="N698" s="18">
        <v>1090.97</v>
      </c>
      <c r="O698" s="18">
        <v>37484</v>
      </c>
      <c r="P698" s="18">
        <v>330.14</v>
      </c>
      <c r="Q698" s="18">
        <v>287.86</v>
      </c>
      <c r="R698" s="18">
        <v>0</v>
      </c>
      <c r="S698" s="18">
        <v>618</v>
      </c>
      <c r="T698" s="18">
        <v>0</v>
      </c>
      <c r="U698" s="18">
        <v>0</v>
      </c>
      <c r="V698" s="18">
        <v>0</v>
      </c>
      <c r="W698" s="18">
        <v>0</v>
      </c>
      <c r="X698" s="18"/>
      <c r="Y698" s="18">
        <v>28373.67</v>
      </c>
      <c r="Z698" s="18">
        <v>8637.36</v>
      </c>
      <c r="AA698" s="18">
        <v>1090.97</v>
      </c>
      <c r="AB698" s="18">
        <v>38102</v>
      </c>
    </row>
    <row r="699" spans="1:28" s="15" customFormat="1" x14ac:dyDescent="0.25">
      <c r="A699" s="17">
        <v>17</v>
      </c>
      <c r="B699" s="17" t="s">
        <v>413</v>
      </c>
      <c r="C699" s="17" t="s">
        <v>292</v>
      </c>
      <c r="D699" s="17" t="s">
        <v>445</v>
      </c>
      <c r="E699" s="17" t="s">
        <v>446</v>
      </c>
      <c r="F699" s="17" t="s">
        <v>35</v>
      </c>
      <c r="G699" s="17" t="s">
        <v>447</v>
      </c>
      <c r="H699" s="17">
        <v>65909</v>
      </c>
      <c r="I699" s="17">
        <v>64912</v>
      </c>
      <c r="J699" s="17">
        <v>997</v>
      </c>
      <c r="K699" s="17" t="s">
        <v>37</v>
      </c>
      <c r="L699" s="18">
        <v>800189.88</v>
      </c>
      <c r="M699" s="18">
        <v>69202</v>
      </c>
      <c r="N699" s="18">
        <v>2477.12</v>
      </c>
      <c r="O699" s="18">
        <v>871869</v>
      </c>
      <c r="P699" s="18">
        <v>6338.37</v>
      </c>
      <c r="Q699" s="18">
        <v>7973.98</v>
      </c>
      <c r="R699" s="18">
        <v>448.65</v>
      </c>
      <c r="S699" s="18">
        <v>14761</v>
      </c>
      <c r="T699" s="18">
        <v>0</v>
      </c>
      <c r="U699" s="18">
        <v>0</v>
      </c>
      <c r="V699" s="18">
        <v>0</v>
      </c>
      <c r="W699" s="18">
        <v>0</v>
      </c>
      <c r="X699" s="18"/>
      <c r="Y699" s="18">
        <v>806528.25</v>
      </c>
      <c r="Z699" s="18">
        <v>77175.98</v>
      </c>
      <c r="AA699" s="18">
        <v>2925.77</v>
      </c>
      <c r="AB699" s="18">
        <v>886630</v>
      </c>
    </row>
    <row r="700" spans="1:28" s="15" customFormat="1" x14ac:dyDescent="0.25">
      <c r="A700" s="17">
        <v>18</v>
      </c>
      <c r="B700" s="17" t="s">
        <v>435</v>
      </c>
      <c r="C700" s="17" t="s">
        <v>292</v>
      </c>
      <c r="D700" s="17" t="s">
        <v>448</v>
      </c>
      <c r="E700" s="17" t="s">
        <v>449</v>
      </c>
      <c r="F700" s="17" t="s">
        <v>35</v>
      </c>
      <c r="G700" s="17" t="s">
        <v>181</v>
      </c>
      <c r="H700" s="17">
        <v>37418</v>
      </c>
      <c r="I700" s="17">
        <v>34430</v>
      </c>
      <c r="J700" s="17">
        <v>2988</v>
      </c>
      <c r="K700" s="17" t="s">
        <v>37</v>
      </c>
      <c r="L700" s="18">
        <v>843133.22</v>
      </c>
      <c r="M700" s="18">
        <v>71110.570000000007</v>
      </c>
      <c r="N700" s="18">
        <v>9261.2099999999991</v>
      </c>
      <c r="O700" s="18">
        <v>923505</v>
      </c>
      <c r="P700" s="18">
        <v>17376.63</v>
      </c>
      <c r="Q700" s="18">
        <v>8432.77</v>
      </c>
      <c r="R700" s="18">
        <v>1344.6</v>
      </c>
      <c r="S700" s="18">
        <v>27154</v>
      </c>
      <c r="T700" s="18">
        <v>0</v>
      </c>
      <c r="U700" s="18">
        <v>0</v>
      </c>
      <c r="V700" s="18">
        <v>0</v>
      </c>
      <c r="W700" s="18">
        <v>0</v>
      </c>
      <c r="X700" s="18"/>
      <c r="Y700" s="18">
        <v>860509.85</v>
      </c>
      <c r="Z700" s="18">
        <v>79543.34</v>
      </c>
      <c r="AA700" s="18">
        <v>10605.81</v>
      </c>
      <c r="AB700" s="18">
        <v>950659</v>
      </c>
    </row>
    <row r="701" spans="1:28" s="15" customFormat="1" x14ac:dyDescent="0.25">
      <c r="A701" s="17">
        <v>19</v>
      </c>
      <c r="B701" s="17" t="s">
        <v>407</v>
      </c>
      <c r="C701" s="17" t="s">
        <v>292</v>
      </c>
      <c r="D701" s="17" t="s">
        <v>450</v>
      </c>
      <c r="E701" s="17" t="s">
        <v>451</v>
      </c>
      <c r="F701" s="17" t="s">
        <v>35</v>
      </c>
      <c r="G701" s="17" t="s">
        <v>452</v>
      </c>
      <c r="H701" s="17">
        <v>24400</v>
      </c>
      <c r="I701" s="17">
        <v>24290</v>
      </c>
      <c r="J701" s="17">
        <v>110</v>
      </c>
      <c r="K701" s="17" t="s">
        <v>37</v>
      </c>
      <c r="L701" s="18">
        <v>83592.600000000006</v>
      </c>
      <c r="M701" s="18">
        <v>23258.74</v>
      </c>
      <c r="N701" s="18">
        <v>2388.66</v>
      </c>
      <c r="O701" s="18">
        <v>109240</v>
      </c>
      <c r="P701" s="18">
        <v>2450.5500000000002</v>
      </c>
      <c r="Q701" s="18">
        <v>852.95</v>
      </c>
      <c r="R701" s="18">
        <v>49.5</v>
      </c>
      <c r="S701" s="18">
        <v>3353</v>
      </c>
      <c r="T701" s="18">
        <v>0</v>
      </c>
      <c r="U701" s="18">
        <v>0</v>
      </c>
      <c r="V701" s="18">
        <v>0</v>
      </c>
      <c r="W701" s="18">
        <v>0</v>
      </c>
      <c r="X701" s="18"/>
      <c r="Y701" s="18">
        <v>86043.15</v>
      </c>
      <c r="Z701" s="18">
        <v>24111.69</v>
      </c>
      <c r="AA701" s="18">
        <v>2438.16</v>
      </c>
      <c r="AB701" s="18">
        <v>112593</v>
      </c>
    </row>
    <row r="702" spans="1:28" s="15" customFormat="1" x14ac:dyDescent="0.25">
      <c r="A702" s="17">
        <v>20</v>
      </c>
      <c r="B702" s="17" t="s">
        <v>428</v>
      </c>
      <c r="C702" s="17" t="s">
        <v>292</v>
      </c>
      <c r="D702" s="17" t="s">
        <v>453</v>
      </c>
      <c r="E702" s="17" t="s">
        <v>454</v>
      </c>
      <c r="F702" s="17" t="s">
        <v>35</v>
      </c>
      <c r="G702" s="17" t="s">
        <v>218</v>
      </c>
      <c r="H702" s="17">
        <v>3637</v>
      </c>
      <c r="I702" s="17">
        <v>3495</v>
      </c>
      <c r="J702" s="17">
        <v>426</v>
      </c>
      <c r="K702" s="17" t="s">
        <v>37</v>
      </c>
      <c r="L702" s="18">
        <v>201644.22</v>
      </c>
      <c r="M702" s="18">
        <v>16780.5</v>
      </c>
      <c r="N702" s="18">
        <v>1274.28</v>
      </c>
      <c r="O702" s="18">
        <v>219699</v>
      </c>
      <c r="P702" s="18">
        <v>4253.74</v>
      </c>
      <c r="Q702" s="18">
        <v>2012.56</v>
      </c>
      <c r="R702" s="18">
        <v>191.7</v>
      </c>
      <c r="S702" s="18">
        <v>6458</v>
      </c>
      <c r="T702" s="18">
        <v>0</v>
      </c>
      <c r="U702" s="18">
        <v>0</v>
      </c>
      <c r="V702" s="18">
        <v>0</v>
      </c>
      <c r="W702" s="18">
        <v>0</v>
      </c>
      <c r="X702" s="18"/>
      <c r="Y702" s="18">
        <v>205897.96</v>
      </c>
      <c r="Z702" s="18">
        <v>18793.060000000001</v>
      </c>
      <c r="AA702" s="18">
        <v>1465.98</v>
      </c>
      <c r="AB702" s="18">
        <v>226157</v>
      </c>
    </row>
    <row r="703" spans="1:28" s="15" customFormat="1" x14ac:dyDescent="0.25">
      <c r="A703" s="17">
        <v>21</v>
      </c>
      <c r="B703" s="17" t="s">
        <v>416</v>
      </c>
      <c r="C703" s="17" t="s">
        <v>292</v>
      </c>
      <c r="D703" s="17" t="s">
        <v>455</v>
      </c>
      <c r="E703" s="17" t="s">
        <v>456</v>
      </c>
      <c r="F703" s="17" t="s">
        <v>35</v>
      </c>
      <c r="G703" s="17" t="s">
        <v>221</v>
      </c>
      <c r="H703" s="17">
        <v>19</v>
      </c>
      <c r="I703" s="17">
        <v>19</v>
      </c>
      <c r="J703" s="17">
        <v>0</v>
      </c>
      <c r="K703" s="17" t="s">
        <v>37</v>
      </c>
      <c r="L703" s="18">
        <v>20238.919999999998</v>
      </c>
      <c r="M703" s="18">
        <v>4109.84</v>
      </c>
      <c r="N703" s="18">
        <v>1.24</v>
      </c>
      <c r="O703" s="18">
        <v>24350</v>
      </c>
      <c r="P703" s="18">
        <v>577.29</v>
      </c>
      <c r="Q703" s="18">
        <v>199.71</v>
      </c>
      <c r="R703" s="18">
        <v>0</v>
      </c>
      <c r="S703" s="18">
        <v>777</v>
      </c>
      <c r="T703" s="18">
        <v>140</v>
      </c>
      <c r="U703" s="18">
        <v>0</v>
      </c>
      <c r="V703" s="18">
        <v>0</v>
      </c>
      <c r="W703" s="18">
        <v>0</v>
      </c>
      <c r="X703" s="18"/>
      <c r="Y703" s="18">
        <v>20816.21</v>
      </c>
      <c r="Z703" s="18">
        <v>4309.55</v>
      </c>
      <c r="AA703" s="18">
        <v>1.24</v>
      </c>
      <c r="AB703" s="18">
        <v>25127</v>
      </c>
    </row>
    <row r="704" spans="1:28" s="15" customFormat="1" x14ac:dyDescent="0.25">
      <c r="A704" s="17">
        <v>22</v>
      </c>
      <c r="B704" s="17" t="s">
        <v>407</v>
      </c>
      <c r="C704" s="17" t="s">
        <v>292</v>
      </c>
      <c r="D704" s="17" t="s">
        <v>457</v>
      </c>
      <c r="E704" s="17" t="s">
        <v>458</v>
      </c>
      <c r="F704" s="17" t="s">
        <v>35</v>
      </c>
      <c r="G704" s="17" t="s">
        <v>224</v>
      </c>
      <c r="H704" s="17">
        <v>6102</v>
      </c>
      <c r="I704" s="17">
        <v>6102</v>
      </c>
      <c r="J704" s="17">
        <v>0</v>
      </c>
      <c r="K704" s="17" t="s">
        <v>37</v>
      </c>
      <c r="L704" s="18">
        <v>19504.689999999999</v>
      </c>
      <c r="M704" s="18">
        <v>4187.3100000000004</v>
      </c>
      <c r="N704" s="18">
        <v>0</v>
      </c>
      <c r="O704" s="18">
        <v>23692</v>
      </c>
      <c r="P704" s="18">
        <v>577.64</v>
      </c>
      <c r="Q704" s="18">
        <v>192.36</v>
      </c>
      <c r="R704" s="18">
        <v>0</v>
      </c>
      <c r="S704" s="18">
        <v>770</v>
      </c>
      <c r="T704" s="18">
        <v>0</v>
      </c>
      <c r="U704" s="18">
        <v>0</v>
      </c>
      <c r="V704" s="18">
        <v>0</v>
      </c>
      <c r="W704" s="18">
        <v>0</v>
      </c>
      <c r="X704" s="18"/>
      <c r="Y704" s="18">
        <v>20082.330000000002</v>
      </c>
      <c r="Z704" s="18">
        <v>4379.67</v>
      </c>
      <c r="AA704" s="18">
        <v>0</v>
      </c>
      <c r="AB704" s="18">
        <v>24462</v>
      </c>
    </row>
    <row r="705" spans="1:28" s="15" customFormat="1" x14ac:dyDescent="0.25">
      <c r="A705" s="17">
        <v>23</v>
      </c>
      <c r="B705" s="17" t="s">
        <v>404</v>
      </c>
      <c r="C705" s="17" t="s">
        <v>292</v>
      </c>
      <c r="D705" s="17" t="s">
        <v>459</v>
      </c>
      <c r="E705" s="17" t="s">
        <v>460</v>
      </c>
      <c r="F705" s="17" t="s">
        <v>35</v>
      </c>
      <c r="G705" s="17" t="s">
        <v>218</v>
      </c>
      <c r="H705" s="17">
        <v>13533</v>
      </c>
      <c r="I705" s="17">
        <v>13452</v>
      </c>
      <c r="J705" s="17">
        <v>81</v>
      </c>
      <c r="K705" s="17" t="s">
        <v>37</v>
      </c>
      <c r="L705" s="18">
        <v>83331.89</v>
      </c>
      <c r="M705" s="18">
        <v>21658.34</v>
      </c>
      <c r="N705" s="18">
        <v>3334.77</v>
      </c>
      <c r="O705" s="18">
        <v>108325</v>
      </c>
      <c r="P705" s="18">
        <v>1025.24</v>
      </c>
      <c r="Q705" s="18">
        <v>861.31</v>
      </c>
      <c r="R705" s="18">
        <v>36.450000000000003</v>
      </c>
      <c r="S705" s="18">
        <v>1923</v>
      </c>
      <c r="T705" s="18">
        <v>0</v>
      </c>
      <c r="U705" s="18">
        <v>0</v>
      </c>
      <c r="V705" s="18">
        <v>0</v>
      </c>
      <c r="W705" s="18">
        <v>0</v>
      </c>
      <c r="X705" s="18"/>
      <c r="Y705" s="18">
        <v>84357.13</v>
      </c>
      <c r="Z705" s="18">
        <v>22519.65</v>
      </c>
      <c r="AA705" s="18">
        <v>3371.22</v>
      </c>
      <c r="AB705" s="18">
        <v>110248</v>
      </c>
    </row>
    <row r="706" spans="1:28" s="15" customFormat="1" x14ac:dyDescent="0.25">
      <c r="A706" s="17">
        <v>24</v>
      </c>
      <c r="B706" s="17" t="s">
        <v>435</v>
      </c>
      <c r="C706" s="17" t="s">
        <v>292</v>
      </c>
      <c r="D706" s="17" t="s">
        <v>461</v>
      </c>
      <c r="E706" s="17" t="s">
        <v>462</v>
      </c>
      <c r="F706" s="17" t="s">
        <v>35</v>
      </c>
      <c r="G706" s="17" t="s">
        <v>218</v>
      </c>
      <c r="H706" s="17">
        <v>1800</v>
      </c>
      <c r="I706" s="17">
        <v>1800</v>
      </c>
      <c r="J706" s="17">
        <v>0</v>
      </c>
      <c r="K706" s="17" t="s">
        <v>37</v>
      </c>
      <c r="L706" s="18">
        <v>36994.42</v>
      </c>
      <c r="M706" s="18">
        <v>9535.5400000000009</v>
      </c>
      <c r="N706" s="18">
        <v>371.04</v>
      </c>
      <c r="O706" s="18">
        <v>46901</v>
      </c>
      <c r="P706" s="18">
        <v>577.04</v>
      </c>
      <c r="Q706" s="18">
        <v>370.96</v>
      </c>
      <c r="R706" s="18">
        <v>0</v>
      </c>
      <c r="S706" s="18">
        <v>948</v>
      </c>
      <c r="T706" s="18">
        <v>0</v>
      </c>
      <c r="U706" s="18">
        <v>0</v>
      </c>
      <c r="V706" s="18">
        <v>0</v>
      </c>
      <c r="W706" s="18">
        <v>0</v>
      </c>
      <c r="X706" s="18"/>
      <c r="Y706" s="18">
        <v>37571.46</v>
      </c>
      <c r="Z706" s="18">
        <v>9906.5</v>
      </c>
      <c r="AA706" s="18">
        <v>371.04</v>
      </c>
      <c r="AB706" s="18">
        <v>47849</v>
      </c>
    </row>
    <row r="707" spans="1:28" s="15" customFormat="1" x14ac:dyDescent="0.25">
      <c r="A707" s="17">
        <v>25</v>
      </c>
      <c r="B707" s="17" t="s">
        <v>420</v>
      </c>
      <c r="C707" s="17" t="s">
        <v>292</v>
      </c>
      <c r="D707" s="17" t="s">
        <v>463</v>
      </c>
      <c r="E707" s="17" t="s">
        <v>464</v>
      </c>
      <c r="F707" s="17" t="s">
        <v>35</v>
      </c>
      <c r="G707" s="17" t="s">
        <v>114</v>
      </c>
      <c r="H707" s="17">
        <v>728</v>
      </c>
      <c r="I707" s="17">
        <v>728</v>
      </c>
      <c r="J707" s="17">
        <v>0</v>
      </c>
      <c r="K707" s="17" t="s">
        <v>37</v>
      </c>
      <c r="L707" s="18">
        <v>24903.16</v>
      </c>
      <c r="M707" s="18">
        <v>5458.73</v>
      </c>
      <c r="N707" s="18">
        <v>143.11000000000001</v>
      </c>
      <c r="O707" s="18">
        <v>30505</v>
      </c>
      <c r="P707" s="18">
        <v>659.62</v>
      </c>
      <c r="Q707" s="18">
        <v>247.38</v>
      </c>
      <c r="R707" s="18">
        <v>0</v>
      </c>
      <c r="S707" s="18">
        <v>907</v>
      </c>
      <c r="T707" s="18">
        <v>0</v>
      </c>
      <c r="U707" s="18">
        <v>0</v>
      </c>
      <c r="V707" s="18">
        <v>0</v>
      </c>
      <c r="W707" s="18">
        <v>0</v>
      </c>
      <c r="X707" s="18"/>
      <c r="Y707" s="18">
        <v>25562.78</v>
      </c>
      <c r="Z707" s="18">
        <v>5706.11</v>
      </c>
      <c r="AA707" s="18">
        <v>143.11000000000001</v>
      </c>
      <c r="AB707" s="18">
        <v>31412</v>
      </c>
    </row>
    <row r="708" spans="1:28" s="15" customFormat="1" x14ac:dyDescent="0.25">
      <c r="A708" s="17">
        <v>26</v>
      </c>
      <c r="B708" s="17" t="s">
        <v>468</v>
      </c>
      <c r="C708" s="17" t="s">
        <v>292</v>
      </c>
      <c r="D708" s="17" t="s">
        <v>469</v>
      </c>
      <c r="E708" s="17" t="s">
        <v>470</v>
      </c>
      <c r="F708" s="17" t="s">
        <v>35</v>
      </c>
      <c r="G708" s="17" t="s">
        <v>471</v>
      </c>
      <c r="H708" s="17">
        <v>2902</v>
      </c>
      <c r="I708" s="17">
        <v>2833</v>
      </c>
      <c r="J708" s="17">
        <v>69</v>
      </c>
      <c r="K708" s="17" t="s">
        <v>37</v>
      </c>
      <c r="L708" s="18">
        <v>25473.33</v>
      </c>
      <c r="M708" s="18">
        <v>4498.76</v>
      </c>
      <c r="N708" s="18">
        <v>1223.9100000000001</v>
      </c>
      <c r="O708" s="18">
        <v>31196</v>
      </c>
      <c r="P708" s="18">
        <v>684.05</v>
      </c>
      <c r="Q708" s="18">
        <v>261.89999999999998</v>
      </c>
      <c r="R708" s="18">
        <v>31.05</v>
      </c>
      <c r="S708" s="18">
        <v>977</v>
      </c>
      <c r="T708" s="18">
        <v>0</v>
      </c>
      <c r="U708" s="18">
        <v>0</v>
      </c>
      <c r="V708" s="18">
        <v>0</v>
      </c>
      <c r="W708" s="18">
        <v>0</v>
      </c>
      <c r="X708" s="18"/>
      <c r="Y708" s="18">
        <v>26157.38</v>
      </c>
      <c r="Z708" s="18">
        <v>4760.66</v>
      </c>
      <c r="AA708" s="18">
        <v>1254.96</v>
      </c>
      <c r="AB708" s="18">
        <v>32173</v>
      </c>
    </row>
    <row r="709" spans="1:28" s="15" customFormat="1" x14ac:dyDescent="0.25">
      <c r="A709" s="17">
        <v>27</v>
      </c>
      <c r="B709" s="17" t="s">
        <v>1591</v>
      </c>
      <c r="C709" s="17" t="s">
        <v>292</v>
      </c>
      <c r="D709" s="17" t="s">
        <v>1592</v>
      </c>
      <c r="E709" s="17" t="s">
        <v>1593</v>
      </c>
      <c r="F709" s="17" t="s">
        <v>35</v>
      </c>
      <c r="G709" s="17" t="s">
        <v>1594</v>
      </c>
      <c r="H709" s="17">
        <v>475</v>
      </c>
      <c r="I709" s="17">
        <v>475</v>
      </c>
      <c r="J709" s="17">
        <v>0</v>
      </c>
      <c r="K709" s="17" t="s">
        <v>37</v>
      </c>
      <c r="L709" s="18">
        <v>15396.96</v>
      </c>
      <c r="M709" s="18">
        <v>3093.38</v>
      </c>
      <c r="N709" s="18">
        <v>196.66</v>
      </c>
      <c r="O709" s="18">
        <v>18687</v>
      </c>
      <c r="P709" s="18">
        <v>440.12</v>
      </c>
      <c r="Q709" s="18">
        <v>153.88</v>
      </c>
      <c r="R709" s="18">
        <v>0</v>
      </c>
      <c r="S709" s="18">
        <v>594</v>
      </c>
      <c r="T709" s="18">
        <v>0</v>
      </c>
      <c r="U709" s="18">
        <v>0</v>
      </c>
      <c r="V709" s="18">
        <v>0</v>
      </c>
      <c r="W709" s="18">
        <v>0</v>
      </c>
      <c r="X709" s="18"/>
      <c r="Y709" s="18">
        <v>15837.08</v>
      </c>
      <c r="Z709" s="18">
        <v>3247.26</v>
      </c>
      <c r="AA709" s="18">
        <v>196.66</v>
      </c>
      <c r="AB709" s="18">
        <v>19281</v>
      </c>
    </row>
    <row r="710" spans="1:28" s="15" customFormat="1" x14ac:dyDescent="0.25">
      <c r="A710" s="17">
        <v>28</v>
      </c>
      <c r="B710" s="17" t="s">
        <v>472</v>
      </c>
      <c r="C710" s="17" t="s">
        <v>292</v>
      </c>
      <c r="D710" s="17" t="s">
        <v>473</v>
      </c>
      <c r="E710" s="17" t="s">
        <v>474</v>
      </c>
      <c r="F710" s="17" t="s">
        <v>35</v>
      </c>
      <c r="G710" s="17" t="s">
        <v>475</v>
      </c>
      <c r="H710" s="17">
        <v>228</v>
      </c>
      <c r="I710" s="17">
        <v>188</v>
      </c>
      <c r="J710" s="17">
        <v>40</v>
      </c>
      <c r="K710" s="17" t="s">
        <v>37</v>
      </c>
      <c r="L710" s="18">
        <v>13196.99</v>
      </c>
      <c r="M710" s="18">
        <v>2204.7399999999998</v>
      </c>
      <c r="N710" s="18">
        <v>79.27</v>
      </c>
      <c r="O710" s="18">
        <v>15481</v>
      </c>
      <c r="P710" s="18">
        <v>661.29</v>
      </c>
      <c r="Q710" s="18">
        <v>130.71</v>
      </c>
      <c r="R710" s="18">
        <v>18</v>
      </c>
      <c r="S710" s="18">
        <v>810</v>
      </c>
      <c r="T710" s="18">
        <v>0</v>
      </c>
      <c r="U710" s="18">
        <v>0</v>
      </c>
      <c r="V710" s="18">
        <v>0</v>
      </c>
      <c r="W710" s="18">
        <v>0</v>
      </c>
      <c r="X710" s="18"/>
      <c r="Y710" s="18">
        <v>13858.28</v>
      </c>
      <c r="Z710" s="18">
        <v>2335.4499999999998</v>
      </c>
      <c r="AA710" s="18">
        <v>97.27</v>
      </c>
      <c r="AB710" s="18">
        <v>16291</v>
      </c>
    </row>
    <row r="711" spans="1:28" s="15" customFormat="1" x14ac:dyDescent="0.25">
      <c r="A711" s="17">
        <v>29</v>
      </c>
      <c r="B711" s="17" t="s">
        <v>476</v>
      </c>
      <c r="C711" s="17" t="s">
        <v>292</v>
      </c>
      <c r="D711" s="17" t="s">
        <v>477</v>
      </c>
      <c r="E711" s="17" t="s">
        <v>478</v>
      </c>
      <c r="F711" s="17" t="s">
        <v>35</v>
      </c>
      <c r="G711" s="17" t="s">
        <v>479</v>
      </c>
      <c r="H711" s="17">
        <v>1828</v>
      </c>
      <c r="I711" s="17">
        <v>1828</v>
      </c>
      <c r="J711" s="17">
        <v>0</v>
      </c>
      <c r="K711" s="17" t="s">
        <v>37</v>
      </c>
      <c r="L711" s="18">
        <v>17696.04</v>
      </c>
      <c r="M711" s="18">
        <v>1949.65</v>
      </c>
      <c r="N711" s="18">
        <v>803.31</v>
      </c>
      <c r="O711" s="18">
        <v>20449</v>
      </c>
      <c r="P711" s="18">
        <v>440.06</v>
      </c>
      <c r="Q711" s="18">
        <v>182.94</v>
      </c>
      <c r="R711" s="18">
        <v>0</v>
      </c>
      <c r="S711" s="18">
        <v>623</v>
      </c>
      <c r="T711" s="18">
        <v>0</v>
      </c>
      <c r="U711" s="18">
        <v>0</v>
      </c>
      <c r="V711" s="18">
        <v>0</v>
      </c>
      <c r="W711" s="18">
        <v>0</v>
      </c>
      <c r="X711" s="18"/>
      <c r="Y711" s="18">
        <v>18136.099999999999</v>
      </c>
      <c r="Z711" s="18">
        <v>2132.59</v>
      </c>
      <c r="AA711" s="18">
        <v>803.31</v>
      </c>
      <c r="AB711" s="18">
        <v>21072</v>
      </c>
    </row>
    <row r="712" spans="1:28" s="15" customFormat="1" x14ac:dyDescent="0.25">
      <c r="A712" s="17">
        <v>30</v>
      </c>
      <c r="B712" s="17" t="s">
        <v>476</v>
      </c>
      <c r="C712" s="17" t="s">
        <v>292</v>
      </c>
      <c r="D712" s="17" t="s">
        <v>480</v>
      </c>
      <c r="E712" s="17" t="s">
        <v>481</v>
      </c>
      <c r="F712" s="17" t="s">
        <v>35</v>
      </c>
      <c r="G712" s="17" t="s">
        <v>482</v>
      </c>
      <c r="H712" s="17">
        <v>7639</v>
      </c>
      <c r="I712" s="17">
        <v>7261</v>
      </c>
      <c r="J712" s="17">
        <v>378</v>
      </c>
      <c r="K712" s="17" t="s">
        <v>37</v>
      </c>
      <c r="L712" s="18">
        <v>51641.2</v>
      </c>
      <c r="M712" s="18">
        <v>4792.5</v>
      </c>
      <c r="N712" s="18">
        <v>3224.3</v>
      </c>
      <c r="O712" s="18">
        <v>59658</v>
      </c>
      <c r="P712" s="18">
        <v>3547.44</v>
      </c>
      <c r="Q712" s="18">
        <v>530.46</v>
      </c>
      <c r="R712" s="18">
        <v>170.1</v>
      </c>
      <c r="S712" s="18">
        <v>4248</v>
      </c>
      <c r="T712" s="18">
        <v>0</v>
      </c>
      <c r="U712" s="18">
        <v>0</v>
      </c>
      <c r="V712" s="18">
        <v>0</v>
      </c>
      <c r="W712" s="18">
        <v>0</v>
      </c>
      <c r="X712" s="18"/>
      <c r="Y712" s="18">
        <v>55188.639999999999</v>
      </c>
      <c r="Z712" s="18">
        <v>5322.96</v>
      </c>
      <c r="AA712" s="18">
        <v>3394.4</v>
      </c>
      <c r="AB712" s="18">
        <v>63906</v>
      </c>
    </row>
    <row r="713" spans="1:28" s="15" customFormat="1" x14ac:dyDescent="0.25">
      <c r="A713" s="17">
        <v>31</v>
      </c>
      <c r="B713" s="17" t="s">
        <v>483</v>
      </c>
      <c r="C713" s="17" t="s">
        <v>292</v>
      </c>
      <c r="D713" s="17" t="s">
        <v>484</v>
      </c>
      <c r="E713" s="17" t="s">
        <v>485</v>
      </c>
      <c r="F713" s="17" t="s">
        <v>35</v>
      </c>
      <c r="G713" s="17" t="s">
        <v>288</v>
      </c>
      <c r="H713" s="17">
        <v>1300</v>
      </c>
      <c r="I713" s="17">
        <v>1300</v>
      </c>
      <c r="J713" s="17">
        <v>0</v>
      </c>
      <c r="K713" s="17" t="s">
        <v>37</v>
      </c>
      <c r="L713" s="18">
        <v>10660.01</v>
      </c>
      <c r="M713" s="18">
        <v>814.99</v>
      </c>
      <c r="N713" s="18">
        <v>0</v>
      </c>
      <c r="O713" s="18">
        <v>11475</v>
      </c>
      <c r="P713" s="18">
        <v>577.1</v>
      </c>
      <c r="Q713" s="18">
        <v>103.9</v>
      </c>
      <c r="R713" s="18">
        <v>0</v>
      </c>
      <c r="S713" s="18">
        <v>681</v>
      </c>
      <c r="T713" s="18">
        <v>4670</v>
      </c>
      <c r="U713" s="18">
        <v>0</v>
      </c>
      <c r="V713" s="18">
        <v>0</v>
      </c>
      <c r="W713" s="18">
        <v>0</v>
      </c>
      <c r="X713" s="18"/>
      <c r="Y713" s="18">
        <v>11237.11</v>
      </c>
      <c r="Z713" s="18">
        <v>918.89</v>
      </c>
      <c r="AA713" s="18">
        <v>0</v>
      </c>
      <c r="AB713" s="18">
        <v>12156</v>
      </c>
    </row>
    <row r="714" spans="1:28" s="22" customFormat="1" x14ac:dyDescent="0.25">
      <c r="A714" s="19"/>
      <c r="B714" s="19"/>
      <c r="C714" s="10" t="s">
        <v>71</v>
      </c>
      <c r="D714" s="19"/>
      <c r="E714" s="19"/>
      <c r="F714" s="19"/>
      <c r="G714" s="19"/>
      <c r="H714" s="19"/>
      <c r="I714" s="19"/>
      <c r="J714" s="19">
        <f>SUM(J683:J713)</f>
        <v>34838</v>
      </c>
      <c r="K714" s="19"/>
      <c r="L714" s="19">
        <f t="shared" ref="L714:AB714" si="88">SUM(L683:L713)</f>
        <v>9534829.8100000005</v>
      </c>
      <c r="M714" s="19">
        <f t="shared" si="88"/>
        <v>770402.77</v>
      </c>
      <c r="N714" s="19">
        <f t="shared" si="88"/>
        <v>101762.42000000001</v>
      </c>
      <c r="O714" s="19">
        <f t="shared" si="88"/>
        <v>10406995</v>
      </c>
      <c r="P714" s="19">
        <f t="shared" si="88"/>
        <v>225432.41999999998</v>
      </c>
      <c r="Q714" s="19">
        <f t="shared" si="88"/>
        <v>86622.48000000001</v>
      </c>
      <c r="R714" s="19">
        <f t="shared" si="88"/>
        <v>15677.099999999999</v>
      </c>
      <c r="S714" s="19">
        <f t="shared" si="88"/>
        <v>327732</v>
      </c>
      <c r="T714" s="19">
        <f t="shared" si="88"/>
        <v>46050</v>
      </c>
      <c r="U714" s="19">
        <f t="shared" si="88"/>
        <v>0</v>
      </c>
      <c r="V714" s="19">
        <f t="shared" si="88"/>
        <v>0</v>
      </c>
      <c r="W714" s="19">
        <f t="shared" si="88"/>
        <v>0</v>
      </c>
      <c r="X714" s="19">
        <f t="shared" si="88"/>
        <v>0</v>
      </c>
      <c r="Y714" s="19">
        <f t="shared" si="88"/>
        <v>9760262.2300000023</v>
      </c>
      <c r="Z714" s="19">
        <f t="shared" si="88"/>
        <v>857025.25</v>
      </c>
      <c r="AA714" s="19">
        <f t="shared" si="88"/>
        <v>117439.52</v>
      </c>
      <c r="AB714" s="19">
        <f t="shared" si="88"/>
        <v>10734727</v>
      </c>
    </row>
    <row r="715" spans="1:28" s="15" customFormat="1" x14ac:dyDescent="0.25">
      <c r="A715" s="17">
        <v>1</v>
      </c>
      <c r="B715" s="17" t="s">
        <v>416</v>
      </c>
      <c r="C715" s="17" t="s">
        <v>292</v>
      </c>
      <c r="D715" s="17" t="s">
        <v>486</v>
      </c>
      <c r="E715" s="17" t="s">
        <v>487</v>
      </c>
      <c r="F715" s="17" t="s">
        <v>75</v>
      </c>
      <c r="G715" s="17" t="s">
        <v>76</v>
      </c>
      <c r="H715" s="17">
        <v>15930</v>
      </c>
      <c r="I715" s="17">
        <v>15930</v>
      </c>
      <c r="J715" s="17">
        <v>0</v>
      </c>
      <c r="K715" s="17" t="s">
        <v>37</v>
      </c>
      <c r="L715" s="18">
        <v>50785.65</v>
      </c>
      <c r="M715" s="18">
        <v>11765.3</v>
      </c>
      <c r="N715" s="18">
        <v>3974.05</v>
      </c>
      <c r="O715" s="18">
        <v>66525</v>
      </c>
      <c r="P715" s="18">
        <v>187.32</v>
      </c>
      <c r="Q715" s="18">
        <v>545.67999999999995</v>
      </c>
      <c r="R715" s="18">
        <v>0</v>
      </c>
      <c r="S715" s="18">
        <v>733</v>
      </c>
      <c r="T715" s="18">
        <v>0</v>
      </c>
      <c r="U715" s="18">
        <v>0</v>
      </c>
      <c r="V715" s="18">
        <v>0</v>
      </c>
      <c r="W715" s="18">
        <v>0</v>
      </c>
      <c r="X715" s="18"/>
      <c r="Y715" s="18">
        <v>50972.97</v>
      </c>
      <c r="Z715" s="18">
        <v>12310.98</v>
      </c>
      <c r="AA715" s="18">
        <v>3974.05</v>
      </c>
      <c r="AB715" s="18">
        <v>67258</v>
      </c>
    </row>
    <row r="716" spans="1:28" s="15" customFormat="1" x14ac:dyDescent="0.25">
      <c r="A716" s="17">
        <v>2</v>
      </c>
      <c r="B716" s="17" t="s">
        <v>425</v>
      </c>
      <c r="C716" s="17" t="s">
        <v>292</v>
      </c>
      <c r="D716" s="17" t="s">
        <v>488</v>
      </c>
      <c r="E716" s="17" t="s">
        <v>489</v>
      </c>
      <c r="F716" s="17" t="s">
        <v>75</v>
      </c>
      <c r="G716" s="17" t="s">
        <v>76</v>
      </c>
      <c r="H716" s="17">
        <v>64731</v>
      </c>
      <c r="I716" s="17">
        <v>63779</v>
      </c>
      <c r="J716" s="17">
        <v>952</v>
      </c>
      <c r="K716" s="17" t="s">
        <v>37</v>
      </c>
      <c r="L716" s="18">
        <v>310252.3</v>
      </c>
      <c r="M716" s="18">
        <v>25793.83</v>
      </c>
      <c r="N716" s="18">
        <v>4090.87</v>
      </c>
      <c r="O716" s="18">
        <v>340137</v>
      </c>
      <c r="P716" s="18">
        <v>7022.54</v>
      </c>
      <c r="Q716" s="18">
        <v>3106.69</v>
      </c>
      <c r="R716" s="18">
        <v>569.77</v>
      </c>
      <c r="S716" s="18">
        <v>10699</v>
      </c>
      <c r="T716" s="18">
        <v>0</v>
      </c>
      <c r="U716" s="18">
        <v>0</v>
      </c>
      <c r="V716" s="18">
        <v>0</v>
      </c>
      <c r="W716" s="18">
        <v>0</v>
      </c>
      <c r="X716" s="18"/>
      <c r="Y716" s="18">
        <v>317274.84000000003</v>
      </c>
      <c r="Z716" s="18">
        <v>28900.52</v>
      </c>
      <c r="AA716" s="18">
        <v>4660.6400000000003</v>
      </c>
      <c r="AB716" s="18">
        <v>350836</v>
      </c>
    </row>
    <row r="717" spans="1:28" s="15" customFormat="1" x14ac:dyDescent="0.25">
      <c r="A717" s="17">
        <v>3</v>
      </c>
      <c r="B717" s="17" t="s">
        <v>416</v>
      </c>
      <c r="C717" s="17" t="s">
        <v>292</v>
      </c>
      <c r="D717" s="17" t="s">
        <v>490</v>
      </c>
      <c r="E717" s="17" t="s">
        <v>491</v>
      </c>
      <c r="F717" s="17" t="s">
        <v>75</v>
      </c>
      <c r="G717" s="17" t="s">
        <v>76</v>
      </c>
      <c r="H717" s="17">
        <v>1761</v>
      </c>
      <c r="I717" s="17">
        <v>1761</v>
      </c>
      <c r="J717" s="17">
        <v>0</v>
      </c>
      <c r="K717" s="17" t="s">
        <v>37</v>
      </c>
      <c r="L717" s="18">
        <v>60772.94</v>
      </c>
      <c r="M717" s="18">
        <v>18297.72</v>
      </c>
      <c r="N717" s="18">
        <v>4867.34</v>
      </c>
      <c r="O717" s="18">
        <v>83938</v>
      </c>
      <c r="P717" s="18">
        <v>187.47</v>
      </c>
      <c r="Q717" s="18">
        <v>655.53</v>
      </c>
      <c r="R717" s="18">
        <v>0</v>
      </c>
      <c r="S717" s="18">
        <v>843</v>
      </c>
      <c r="T717" s="18">
        <v>0</v>
      </c>
      <c r="U717" s="18">
        <v>0</v>
      </c>
      <c r="V717" s="18">
        <v>0</v>
      </c>
      <c r="W717" s="18">
        <v>0</v>
      </c>
      <c r="X717" s="18"/>
      <c r="Y717" s="18">
        <v>60960.41</v>
      </c>
      <c r="Z717" s="18">
        <v>18953.25</v>
      </c>
      <c r="AA717" s="18">
        <v>4867.34</v>
      </c>
      <c r="AB717" s="18">
        <v>84781</v>
      </c>
    </row>
    <row r="718" spans="1:28" s="15" customFormat="1" x14ac:dyDescent="0.25">
      <c r="A718" s="17">
        <v>4</v>
      </c>
      <c r="B718" s="17" t="s">
        <v>413</v>
      </c>
      <c r="C718" s="17" t="s">
        <v>292</v>
      </c>
      <c r="D718" s="17" t="s">
        <v>492</v>
      </c>
      <c r="E718" s="17" t="s">
        <v>493</v>
      </c>
      <c r="F718" s="17" t="s">
        <v>75</v>
      </c>
      <c r="G718" s="17" t="s">
        <v>76</v>
      </c>
      <c r="H718" s="17">
        <v>18264</v>
      </c>
      <c r="I718" s="17">
        <v>18264</v>
      </c>
      <c r="J718" s="17">
        <v>0</v>
      </c>
      <c r="K718" s="17" t="s">
        <v>37</v>
      </c>
      <c r="L718" s="18">
        <v>66281.95</v>
      </c>
      <c r="M718" s="18">
        <v>15812.56</v>
      </c>
      <c r="N718" s="18">
        <v>5184.49</v>
      </c>
      <c r="O718" s="18">
        <v>87279</v>
      </c>
      <c r="P718" s="18">
        <v>250.48</v>
      </c>
      <c r="Q718" s="18">
        <v>705.52</v>
      </c>
      <c r="R718" s="18">
        <v>0</v>
      </c>
      <c r="S718" s="18">
        <v>956</v>
      </c>
      <c r="T718" s="18">
        <v>0</v>
      </c>
      <c r="U718" s="18">
        <v>0</v>
      </c>
      <c r="V718" s="18">
        <v>0</v>
      </c>
      <c r="W718" s="18">
        <v>0</v>
      </c>
      <c r="X718" s="18"/>
      <c r="Y718" s="18">
        <v>66532.429999999993</v>
      </c>
      <c r="Z718" s="18">
        <v>16518.080000000002</v>
      </c>
      <c r="AA718" s="18">
        <v>5184.49</v>
      </c>
      <c r="AB718" s="18">
        <v>88235</v>
      </c>
    </row>
    <row r="719" spans="1:28" s="15" customFormat="1" x14ac:dyDescent="0.25">
      <c r="A719" s="17">
        <v>5</v>
      </c>
      <c r="B719" s="17" t="s">
        <v>435</v>
      </c>
      <c r="C719" s="17" t="s">
        <v>292</v>
      </c>
      <c r="D719" s="17" t="s">
        <v>494</v>
      </c>
      <c r="E719" s="17" t="s">
        <v>495</v>
      </c>
      <c r="F719" s="17" t="s">
        <v>75</v>
      </c>
      <c r="G719" s="17" t="s">
        <v>76</v>
      </c>
      <c r="H719" s="17">
        <v>37570</v>
      </c>
      <c r="I719" s="17">
        <v>37490</v>
      </c>
      <c r="J719" s="17">
        <v>80</v>
      </c>
      <c r="K719" s="17" t="s">
        <v>37</v>
      </c>
      <c r="L719" s="18">
        <v>42532.79</v>
      </c>
      <c r="M719" s="18">
        <v>10131.790000000001</v>
      </c>
      <c r="N719" s="18">
        <v>3016.42</v>
      </c>
      <c r="O719" s="18">
        <v>55681</v>
      </c>
      <c r="P719" s="18">
        <v>855.76</v>
      </c>
      <c r="Q719" s="18">
        <v>451.36</v>
      </c>
      <c r="R719" s="18">
        <v>47.88</v>
      </c>
      <c r="S719" s="18">
        <v>1355</v>
      </c>
      <c r="T719" s="18">
        <v>0</v>
      </c>
      <c r="U719" s="18">
        <v>0</v>
      </c>
      <c r="V719" s="18">
        <v>0</v>
      </c>
      <c r="W719" s="18">
        <v>0</v>
      </c>
      <c r="X719" s="18"/>
      <c r="Y719" s="18">
        <v>43388.55</v>
      </c>
      <c r="Z719" s="18">
        <v>10583.15</v>
      </c>
      <c r="AA719" s="18">
        <v>3064.3</v>
      </c>
      <c r="AB719" s="18">
        <v>57036</v>
      </c>
    </row>
    <row r="720" spans="1:28" s="15" customFormat="1" x14ac:dyDescent="0.25">
      <c r="A720" s="17">
        <v>6</v>
      </c>
      <c r="B720" s="17" t="s">
        <v>420</v>
      </c>
      <c r="C720" s="17" t="s">
        <v>292</v>
      </c>
      <c r="D720" s="17" t="s">
        <v>496</v>
      </c>
      <c r="E720" s="17" t="s">
        <v>497</v>
      </c>
      <c r="F720" s="17" t="s">
        <v>75</v>
      </c>
      <c r="G720" s="17" t="s">
        <v>76</v>
      </c>
      <c r="H720" s="17">
        <v>29889</v>
      </c>
      <c r="I720" s="17">
        <v>29506</v>
      </c>
      <c r="J720" s="17">
        <v>383</v>
      </c>
      <c r="K720" s="17" t="s">
        <v>37</v>
      </c>
      <c r="L720" s="18">
        <v>84105.8</v>
      </c>
      <c r="M720" s="18">
        <v>18071.240000000002</v>
      </c>
      <c r="N720" s="18">
        <v>7117.96</v>
      </c>
      <c r="O720" s="18">
        <v>109295</v>
      </c>
      <c r="P720" s="18">
        <v>2937.08</v>
      </c>
      <c r="Q720" s="18">
        <v>898.69</v>
      </c>
      <c r="R720" s="18">
        <v>229.23</v>
      </c>
      <c r="S720" s="18">
        <v>4065</v>
      </c>
      <c r="T720" s="18">
        <v>0</v>
      </c>
      <c r="U720" s="18">
        <v>0</v>
      </c>
      <c r="V720" s="18">
        <v>0</v>
      </c>
      <c r="W720" s="18">
        <v>0</v>
      </c>
      <c r="X720" s="18"/>
      <c r="Y720" s="18">
        <v>87042.880000000005</v>
      </c>
      <c r="Z720" s="18">
        <v>18969.93</v>
      </c>
      <c r="AA720" s="18">
        <v>7347.19</v>
      </c>
      <c r="AB720" s="18">
        <v>113360</v>
      </c>
    </row>
    <row r="721" spans="1:28" s="15" customFormat="1" x14ac:dyDescent="0.25">
      <c r="A721" s="17">
        <v>7</v>
      </c>
      <c r="B721" s="17" t="s">
        <v>404</v>
      </c>
      <c r="C721" s="17" t="s">
        <v>292</v>
      </c>
      <c r="D721" s="17" t="s">
        <v>498</v>
      </c>
      <c r="E721" s="17" t="s">
        <v>499</v>
      </c>
      <c r="F721" s="17" t="s">
        <v>75</v>
      </c>
      <c r="G721" s="17" t="s">
        <v>76</v>
      </c>
      <c r="H721" s="17">
        <v>38848</v>
      </c>
      <c r="I721" s="17">
        <v>38182</v>
      </c>
      <c r="J721" s="17">
        <v>666</v>
      </c>
      <c r="K721" s="17" t="s">
        <v>37</v>
      </c>
      <c r="L721" s="18">
        <v>176966.36</v>
      </c>
      <c r="M721" s="18">
        <v>19444.05</v>
      </c>
      <c r="N721" s="18">
        <v>2506.59</v>
      </c>
      <c r="O721" s="18">
        <v>198917</v>
      </c>
      <c r="P721" s="18">
        <v>5094.57</v>
      </c>
      <c r="Q721" s="18">
        <v>1773.83</v>
      </c>
      <c r="R721" s="18">
        <v>398.6</v>
      </c>
      <c r="S721" s="18">
        <v>7267</v>
      </c>
      <c r="T721" s="18">
        <v>0</v>
      </c>
      <c r="U721" s="18">
        <v>0</v>
      </c>
      <c r="V721" s="18">
        <v>0</v>
      </c>
      <c r="W721" s="18">
        <v>0</v>
      </c>
      <c r="X721" s="18"/>
      <c r="Y721" s="18">
        <v>182060.93</v>
      </c>
      <c r="Z721" s="18">
        <v>21217.88</v>
      </c>
      <c r="AA721" s="18">
        <v>2905.19</v>
      </c>
      <c r="AB721" s="18">
        <v>206184</v>
      </c>
    </row>
    <row r="722" spans="1:28" s="15" customFormat="1" x14ac:dyDescent="0.25">
      <c r="A722" s="17">
        <v>8</v>
      </c>
      <c r="B722" s="17" t="s">
        <v>413</v>
      </c>
      <c r="C722" s="17" t="s">
        <v>292</v>
      </c>
      <c r="D722" s="17" t="s">
        <v>500</v>
      </c>
      <c r="E722" s="17" t="s">
        <v>501</v>
      </c>
      <c r="F722" s="17" t="s">
        <v>75</v>
      </c>
      <c r="G722" s="17" t="s">
        <v>76</v>
      </c>
      <c r="H722" s="17">
        <v>15395</v>
      </c>
      <c r="I722" s="17">
        <v>15316</v>
      </c>
      <c r="J722" s="17">
        <v>79</v>
      </c>
      <c r="K722" s="17" t="s">
        <v>37</v>
      </c>
      <c r="L722" s="18">
        <v>43282.28</v>
      </c>
      <c r="M722" s="18">
        <v>11413.85</v>
      </c>
      <c r="N722" s="18">
        <v>3290.87</v>
      </c>
      <c r="O722" s="18">
        <v>57987</v>
      </c>
      <c r="P722" s="18">
        <v>754.46</v>
      </c>
      <c r="Q722" s="18">
        <v>462.26</v>
      </c>
      <c r="R722" s="18">
        <v>47.28</v>
      </c>
      <c r="S722" s="18">
        <v>1264</v>
      </c>
      <c r="T722" s="18">
        <v>0</v>
      </c>
      <c r="U722" s="18">
        <v>0</v>
      </c>
      <c r="V722" s="18">
        <v>0</v>
      </c>
      <c r="W722" s="18">
        <v>0</v>
      </c>
      <c r="X722" s="18"/>
      <c r="Y722" s="18">
        <v>44036.74</v>
      </c>
      <c r="Z722" s="18">
        <v>11876.11</v>
      </c>
      <c r="AA722" s="18">
        <v>3338.15</v>
      </c>
      <c r="AB722" s="18">
        <v>59251</v>
      </c>
    </row>
    <row r="723" spans="1:28" s="15" customFormat="1" x14ac:dyDescent="0.25">
      <c r="A723" s="17">
        <v>9</v>
      </c>
      <c r="B723" s="17" t="s">
        <v>401</v>
      </c>
      <c r="C723" s="17" t="s">
        <v>292</v>
      </c>
      <c r="D723" s="17" t="s">
        <v>502</v>
      </c>
      <c r="E723" s="17" t="s">
        <v>503</v>
      </c>
      <c r="F723" s="17" t="s">
        <v>75</v>
      </c>
      <c r="G723" s="17" t="s">
        <v>76</v>
      </c>
      <c r="H723" s="17">
        <v>3257</v>
      </c>
      <c r="I723" s="17">
        <v>2909</v>
      </c>
      <c r="J723" s="17">
        <v>348</v>
      </c>
      <c r="K723" s="17" t="s">
        <v>37</v>
      </c>
      <c r="L723" s="18">
        <v>74845.47</v>
      </c>
      <c r="M723" s="18">
        <v>17434.189999999999</v>
      </c>
      <c r="N723" s="18">
        <v>5444.34</v>
      </c>
      <c r="O723" s="18">
        <v>97724</v>
      </c>
      <c r="P723" s="18">
        <v>2904.4</v>
      </c>
      <c r="Q723" s="18">
        <v>792.32</v>
      </c>
      <c r="R723" s="18">
        <v>208.28</v>
      </c>
      <c r="S723" s="18">
        <v>3905</v>
      </c>
      <c r="T723" s="18">
        <v>0</v>
      </c>
      <c r="U723" s="18">
        <v>0</v>
      </c>
      <c r="V723" s="18">
        <v>0</v>
      </c>
      <c r="W723" s="18">
        <v>0</v>
      </c>
      <c r="X723" s="18"/>
      <c r="Y723" s="18">
        <v>77749.87</v>
      </c>
      <c r="Z723" s="18">
        <v>18226.509999999998</v>
      </c>
      <c r="AA723" s="18">
        <v>5652.62</v>
      </c>
      <c r="AB723" s="18">
        <v>101629</v>
      </c>
    </row>
    <row r="724" spans="1:28" s="15" customFormat="1" x14ac:dyDescent="0.25">
      <c r="A724" s="17">
        <v>10</v>
      </c>
      <c r="B724" s="17" t="s">
        <v>404</v>
      </c>
      <c r="C724" s="17" t="s">
        <v>292</v>
      </c>
      <c r="D724" s="17" t="s">
        <v>504</v>
      </c>
      <c r="E724" s="17" t="s">
        <v>505</v>
      </c>
      <c r="F724" s="17" t="s">
        <v>75</v>
      </c>
      <c r="G724" s="17" t="s">
        <v>76</v>
      </c>
      <c r="H724" s="17">
        <v>20523</v>
      </c>
      <c r="I724" s="17">
        <v>19909</v>
      </c>
      <c r="J724" s="17">
        <v>614</v>
      </c>
      <c r="K724" s="17" t="s">
        <v>37</v>
      </c>
      <c r="L724" s="18">
        <v>50382.36</v>
      </c>
      <c r="M724" s="18">
        <v>11313.87</v>
      </c>
      <c r="N724" s="18">
        <v>4018.77</v>
      </c>
      <c r="O724" s="18">
        <v>65715</v>
      </c>
      <c r="P724" s="18">
        <v>4564.45</v>
      </c>
      <c r="Q724" s="18">
        <v>538.07000000000005</v>
      </c>
      <c r="R724" s="18">
        <v>367.48</v>
      </c>
      <c r="S724" s="18">
        <v>5470</v>
      </c>
      <c r="T724" s="18">
        <v>0</v>
      </c>
      <c r="U724" s="18">
        <v>0</v>
      </c>
      <c r="V724" s="18">
        <v>0</v>
      </c>
      <c r="W724" s="18">
        <v>0</v>
      </c>
      <c r="X724" s="18"/>
      <c r="Y724" s="18">
        <v>54946.81</v>
      </c>
      <c r="Z724" s="18">
        <v>11851.94</v>
      </c>
      <c r="AA724" s="18">
        <v>4386.25</v>
      </c>
      <c r="AB724" s="18">
        <v>71185</v>
      </c>
    </row>
    <row r="725" spans="1:28" s="15" customFormat="1" x14ac:dyDescent="0.25">
      <c r="A725" s="17">
        <v>11</v>
      </c>
      <c r="B725" s="17" t="s">
        <v>428</v>
      </c>
      <c r="C725" s="17" t="s">
        <v>292</v>
      </c>
      <c r="D725" s="17" t="s">
        <v>506</v>
      </c>
      <c r="E725" s="17" t="s">
        <v>507</v>
      </c>
      <c r="F725" s="17" t="s">
        <v>75</v>
      </c>
      <c r="G725" s="17" t="s">
        <v>76</v>
      </c>
      <c r="H725" s="17">
        <v>27279</v>
      </c>
      <c r="I725" s="17">
        <v>27064</v>
      </c>
      <c r="J725" s="17">
        <v>215</v>
      </c>
      <c r="K725" s="17" t="s">
        <v>37</v>
      </c>
      <c r="L725" s="18">
        <v>48929.96</v>
      </c>
      <c r="M725" s="18">
        <v>8030.45</v>
      </c>
      <c r="N725" s="18">
        <v>3564.59</v>
      </c>
      <c r="O725" s="18">
        <v>60525</v>
      </c>
      <c r="P725" s="18">
        <v>1825.25</v>
      </c>
      <c r="Q725" s="18">
        <v>516.07000000000005</v>
      </c>
      <c r="R725" s="18">
        <v>128.68</v>
      </c>
      <c r="S725" s="18">
        <v>2470</v>
      </c>
      <c r="T725" s="18">
        <v>0</v>
      </c>
      <c r="U725" s="18">
        <v>0</v>
      </c>
      <c r="V725" s="18">
        <v>0</v>
      </c>
      <c r="W725" s="18">
        <v>0</v>
      </c>
      <c r="X725" s="18"/>
      <c r="Y725" s="18">
        <v>50755.21</v>
      </c>
      <c r="Z725" s="18">
        <v>8546.52</v>
      </c>
      <c r="AA725" s="18">
        <v>3693.27</v>
      </c>
      <c r="AB725" s="18">
        <v>62995</v>
      </c>
    </row>
    <row r="726" spans="1:28" s="15" customFormat="1" x14ac:dyDescent="0.25">
      <c r="A726" s="17">
        <v>12</v>
      </c>
      <c r="B726" s="17" t="s">
        <v>420</v>
      </c>
      <c r="C726" s="17" t="s">
        <v>292</v>
      </c>
      <c r="D726" s="17" t="s">
        <v>508</v>
      </c>
      <c r="E726" s="17" t="s">
        <v>509</v>
      </c>
      <c r="F726" s="17" t="s">
        <v>75</v>
      </c>
      <c r="G726" s="17" t="s">
        <v>76</v>
      </c>
      <c r="H726" s="17">
        <v>17228</v>
      </c>
      <c r="I726" s="17">
        <v>17153</v>
      </c>
      <c r="J726" s="17">
        <v>75</v>
      </c>
      <c r="K726" s="17" t="s">
        <v>37</v>
      </c>
      <c r="L726" s="18">
        <v>110556.38</v>
      </c>
      <c r="M726" s="18">
        <v>14063.86</v>
      </c>
      <c r="N726" s="18">
        <v>9098.76</v>
      </c>
      <c r="O726" s="18">
        <v>133719</v>
      </c>
      <c r="P726" s="18">
        <v>788.76</v>
      </c>
      <c r="Q726" s="18">
        <v>930.35</v>
      </c>
      <c r="R726" s="18">
        <v>44.89</v>
      </c>
      <c r="S726" s="18">
        <v>1764</v>
      </c>
      <c r="T726" s="18">
        <v>0</v>
      </c>
      <c r="U726" s="18">
        <v>0</v>
      </c>
      <c r="V726" s="18">
        <v>0</v>
      </c>
      <c r="W726" s="18">
        <v>0</v>
      </c>
      <c r="X726" s="18"/>
      <c r="Y726" s="18">
        <v>111345.14</v>
      </c>
      <c r="Z726" s="18">
        <v>14994.21</v>
      </c>
      <c r="AA726" s="18">
        <v>9143.65</v>
      </c>
      <c r="AB726" s="18">
        <v>135483</v>
      </c>
    </row>
    <row r="727" spans="1:28" s="15" customFormat="1" x14ac:dyDescent="0.25">
      <c r="A727" s="17">
        <v>13</v>
      </c>
      <c r="B727" s="17" t="s">
        <v>428</v>
      </c>
      <c r="C727" s="17" t="s">
        <v>292</v>
      </c>
      <c r="D727" s="17" t="s">
        <v>510</v>
      </c>
      <c r="E727" s="17" t="s">
        <v>511</v>
      </c>
      <c r="F727" s="17" t="s">
        <v>75</v>
      </c>
      <c r="G727" s="17" t="s">
        <v>76</v>
      </c>
      <c r="H727" s="17">
        <v>23665</v>
      </c>
      <c r="I727" s="17">
        <v>23531</v>
      </c>
      <c r="J727" s="17">
        <v>134</v>
      </c>
      <c r="K727" s="17" t="s">
        <v>37</v>
      </c>
      <c r="L727" s="18">
        <v>72717.14</v>
      </c>
      <c r="M727" s="18">
        <v>20855.16</v>
      </c>
      <c r="N727" s="18">
        <v>5669.7</v>
      </c>
      <c r="O727" s="18">
        <v>99242</v>
      </c>
      <c r="P727" s="18">
        <v>1243.8599999999999</v>
      </c>
      <c r="Q727" s="18">
        <v>777.94</v>
      </c>
      <c r="R727" s="18">
        <v>80.2</v>
      </c>
      <c r="S727" s="18">
        <v>2102</v>
      </c>
      <c r="T727" s="18">
        <v>0</v>
      </c>
      <c r="U727" s="18">
        <v>0</v>
      </c>
      <c r="V727" s="18">
        <v>0</v>
      </c>
      <c r="W727" s="18">
        <v>0</v>
      </c>
      <c r="X727" s="18"/>
      <c r="Y727" s="18">
        <v>73961</v>
      </c>
      <c r="Z727" s="18">
        <v>21633.1</v>
      </c>
      <c r="AA727" s="18">
        <v>5749.9</v>
      </c>
      <c r="AB727" s="18">
        <v>101344</v>
      </c>
    </row>
    <row r="728" spans="1:28" s="15" customFormat="1" x14ac:dyDescent="0.25">
      <c r="A728" s="17">
        <v>14</v>
      </c>
      <c r="B728" s="17" t="s">
        <v>435</v>
      </c>
      <c r="C728" s="17" t="s">
        <v>292</v>
      </c>
      <c r="D728" s="17" t="s">
        <v>512</v>
      </c>
      <c r="E728" s="17" t="s">
        <v>513</v>
      </c>
      <c r="F728" s="17" t="s">
        <v>75</v>
      </c>
      <c r="G728" s="17" t="s">
        <v>76</v>
      </c>
      <c r="H728" s="17">
        <v>16562</v>
      </c>
      <c r="I728" s="17">
        <v>16562</v>
      </c>
      <c r="J728" s="17">
        <v>0</v>
      </c>
      <c r="K728" s="17" t="s">
        <v>37</v>
      </c>
      <c r="L728" s="18">
        <v>136198.17000000001</v>
      </c>
      <c r="M728" s="18">
        <v>22506.77</v>
      </c>
      <c r="N728" s="18">
        <v>2138.06</v>
      </c>
      <c r="O728" s="18">
        <v>160843</v>
      </c>
      <c r="P728" s="18">
        <v>187.16</v>
      </c>
      <c r="Q728" s="18">
        <v>1363.84</v>
      </c>
      <c r="R728" s="18">
        <v>0</v>
      </c>
      <c r="S728" s="18">
        <v>1551</v>
      </c>
      <c r="T728" s="18">
        <v>0</v>
      </c>
      <c r="U728" s="18">
        <v>0</v>
      </c>
      <c r="V728" s="18">
        <v>0</v>
      </c>
      <c r="W728" s="18">
        <v>0</v>
      </c>
      <c r="X728" s="18"/>
      <c r="Y728" s="18">
        <v>136385.32999999999</v>
      </c>
      <c r="Z728" s="18">
        <v>23870.61</v>
      </c>
      <c r="AA728" s="18">
        <v>2138.06</v>
      </c>
      <c r="AB728" s="18">
        <v>162394</v>
      </c>
    </row>
    <row r="729" spans="1:28" s="15" customFormat="1" x14ac:dyDescent="0.25">
      <c r="A729" s="17">
        <v>15</v>
      </c>
      <c r="B729" s="17" t="s">
        <v>416</v>
      </c>
      <c r="C729" s="17" t="s">
        <v>292</v>
      </c>
      <c r="D729" s="17" t="s">
        <v>514</v>
      </c>
      <c r="E729" s="17" t="s">
        <v>515</v>
      </c>
      <c r="F729" s="17" t="s">
        <v>75</v>
      </c>
      <c r="G729" s="17" t="s">
        <v>516</v>
      </c>
      <c r="H729" s="17">
        <v>17228</v>
      </c>
      <c r="I729" s="17">
        <v>17153</v>
      </c>
      <c r="J729" s="17">
        <v>75</v>
      </c>
      <c r="K729" s="17" t="s">
        <v>37</v>
      </c>
      <c r="L729" s="18">
        <v>33674.239999999998</v>
      </c>
      <c r="M729" s="18">
        <v>8092.34</v>
      </c>
      <c r="N729" s="18">
        <v>2211.42</v>
      </c>
      <c r="O729" s="18">
        <v>43978</v>
      </c>
      <c r="P729" s="18">
        <v>788.88</v>
      </c>
      <c r="Q729" s="18">
        <v>355.23</v>
      </c>
      <c r="R729" s="18">
        <v>44.89</v>
      </c>
      <c r="S729" s="18">
        <v>1189</v>
      </c>
      <c r="T729" s="18">
        <v>0</v>
      </c>
      <c r="U729" s="18">
        <v>0</v>
      </c>
      <c r="V729" s="18">
        <v>0</v>
      </c>
      <c r="W729" s="18">
        <v>0</v>
      </c>
      <c r="X729" s="18"/>
      <c r="Y729" s="18">
        <v>34463.120000000003</v>
      </c>
      <c r="Z729" s="18">
        <v>8447.57</v>
      </c>
      <c r="AA729" s="18">
        <v>2256.31</v>
      </c>
      <c r="AB729" s="18">
        <v>45167</v>
      </c>
    </row>
    <row r="730" spans="1:28" s="15" customFormat="1" x14ac:dyDescent="0.25">
      <c r="A730" s="17">
        <v>16</v>
      </c>
      <c r="B730" s="17" t="s">
        <v>425</v>
      </c>
      <c r="C730" s="17" t="s">
        <v>292</v>
      </c>
      <c r="D730" s="17" t="s">
        <v>517</v>
      </c>
      <c r="E730" s="17" t="s">
        <v>518</v>
      </c>
      <c r="F730" s="17" t="s">
        <v>75</v>
      </c>
      <c r="G730" s="17" t="s">
        <v>76</v>
      </c>
      <c r="H730" s="17">
        <v>7373</v>
      </c>
      <c r="I730" s="17">
        <v>7373</v>
      </c>
      <c r="J730" s="17">
        <v>0</v>
      </c>
      <c r="K730" s="17" t="s">
        <v>37</v>
      </c>
      <c r="L730" s="18">
        <v>19658.93</v>
      </c>
      <c r="M730" s="18">
        <v>4370.97</v>
      </c>
      <c r="N730" s="18">
        <v>1122.0999999999999</v>
      </c>
      <c r="O730" s="18">
        <v>25152</v>
      </c>
      <c r="P730" s="18">
        <v>218.67</v>
      </c>
      <c r="Q730" s="18">
        <v>205.33</v>
      </c>
      <c r="R730" s="18">
        <v>0</v>
      </c>
      <c r="S730" s="18">
        <v>424</v>
      </c>
      <c r="T730" s="18">
        <v>0</v>
      </c>
      <c r="U730" s="18">
        <v>0</v>
      </c>
      <c r="V730" s="18">
        <v>0</v>
      </c>
      <c r="W730" s="18">
        <v>0</v>
      </c>
      <c r="X730" s="18"/>
      <c r="Y730" s="18">
        <v>19877.599999999999</v>
      </c>
      <c r="Z730" s="18">
        <v>4576.3</v>
      </c>
      <c r="AA730" s="18">
        <v>1122.0999999999999</v>
      </c>
      <c r="AB730" s="18">
        <v>25576</v>
      </c>
    </row>
    <row r="731" spans="1:28" s="15" customFormat="1" x14ac:dyDescent="0.25">
      <c r="A731" s="17">
        <v>17</v>
      </c>
      <c r="B731" s="17" t="s">
        <v>404</v>
      </c>
      <c r="C731" s="17" t="s">
        <v>292</v>
      </c>
      <c r="D731" s="17" t="s">
        <v>519</v>
      </c>
      <c r="E731" s="17" t="s">
        <v>520</v>
      </c>
      <c r="F731" s="17" t="s">
        <v>75</v>
      </c>
      <c r="G731" s="17" t="s">
        <v>76</v>
      </c>
      <c r="H731" s="17">
        <v>20286</v>
      </c>
      <c r="I731" s="17">
        <v>19997</v>
      </c>
      <c r="J731" s="17">
        <v>289</v>
      </c>
      <c r="K731" s="17" t="s">
        <v>37</v>
      </c>
      <c r="L731" s="18">
        <v>130939.75</v>
      </c>
      <c r="M731" s="18">
        <v>19449.95</v>
      </c>
      <c r="N731" s="18">
        <v>1436.3</v>
      </c>
      <c r="O731" s="18">
        <v>151826</v>
      </c>
      <c r="P731" s="18">
        <v>2480.8200000000002</v>
      </c>
      <c r="Q731" s="18">
        <v>1311.21</v>
      </c>
      <c r="R731" s="18">
        <v>172.97</v>
      </c>
      <c r="S731" s="18">
        <v>3965</v>
      </c>
      <c r="T731" s="18">
        <v>0</v>
      </c>
      <c r="U731" s="18">
        <v>0</v>
      </c>
      <c r="V731" s="18">
        <v>0</v>
      </c>
      <c r="W731" s="18">
        <v>0</v>
      </c>
      <c r="X731" s="18"/>
      <c r="Y731" s="18">
        <v>133420.57</v>
      </c>
      <c r="Z731" s="18">
        <v>20761.16</v>
      </c>
      <c r="AA731" s="18">
        <v>1609.27</v>
      </c>
      <c r="AB731" s="18">
        <v>155791</v>
      </c>
    </row>
    <row r="732" spans="1:28" s="15" customFormat="1" x14ac:dyDescent="0.25">
      <c r="A732" s="17">
        <v>18</v>
      </c>
      <c r="B732" s="17" t="s">
        <v>428</v>
      </c>
      <c r="C732" s="17" t="s">
        <v>292</v>
      </c>
      <c r="D732" s="17" t="s">
        <v>521</v>
      </c>
      <c r="E732" s="17" t="s">
        <v>522</v>
      </c>
      <c r="F732" s="17" t="s">
        <v>75</v>
      </c>
      <c r="G732" s="17" t="s">
        <v>76</v>
      </c>
      <c r="H732" s="17">
        <v>19128</v>
      </c>
      <c r="I732" s="17">
        <v>19128</v>
      </c>
      <c r="J732" s="17">
        <v>0</v>
      </c>
      <c r="K732" s="17" t="s">
        <v>37</v>
      </c>
      <c r="L732" s="18">
        <v>48823.98</v>
      </c>
      <c r="M732" s="18">
        <v>14017.18</v>
      </c>
      <c r="N732" s="18">
        <v>3039.84</v>
      </c>
      <c r="O732" s="18">
        <v>65881</v>
      </c>
      <c r="P732" s="18">
        <v>406.25</v>
      </c>
      <c r="Q732" s="18">
        <v>516.75</v>
      </c>
      <c r="R732" s="18">
        <v>0</v>
      </c>
      <c r="S732" s="18">
        <v>923</v>
      </c>
      <c r="T732" s="18">
        <v>0</v>
      </c>
      <c r="U732" s="18">
        <v>0</v>
      </c>
      <c r="V732" s="18">
        <v>0</v>
      </c>
      <c r="W732" s="18">
        <v>0</v>
      </c>
      <c r="X732" s="18"/>
      <c r="Y732" s="18">
        <v>49230.23</v>
      </c>
      <c r="Z732" s="18">
        <v>14533.93</v>
      </c>
      <c r="AA732" s="18">
        <v>3039.84</v>
      </c>
      <c r="AB732" s="18">
        <v>66804</v>
      </c>
    </row>
    <row r="733" spans="1:28" s="15" customFormat="1" x14ac:dyDescent="0.25">
      <c r="A733" s="17">
        <v>19</v>
      </c>
      <c r="B733" s="17" t="s">
        <v>428</v>
      </c>
      <c r="C733" s="17" t="s">
        <v>292</v>
      </c>
      <c r="D733" s="17" t="s">
        <v>523</v>
      </c>
      <c r="E733" s="17" t="s">
        <v>524</v>
      </c>
      <c r="F733" s="17" t="s">
        <v>75</v>
      </c>
      <c r="G733" s="17" t="s">
        <v>525</v>
      </c>
      <c r="H733" s="17">
        <v>0</v>
      </c>
      <c r="I733" s="17">
        <v>0</v>
      </c>
      <c r="J733" s="17">
        <v>480</v>
      </c>
      <c r="K733" s="17" t="s">
        <v>107</v>
      </c>
      <c r="L733" s="18">
        <v>102242.25</v>
      </c>
      <c r="M733" s="18">
        <v>24376.47</v>
      </c>
      <c r="N733" s="18">
        <v>287.27999999999997</v>
      </c>
      <c r="O733" s="18">
        <v>126906</v>
      </c>
      <c r="P733" s="18">
        <v>3602.81</v>
      </c>
      <c r="Q733" s="18">
        <v>1007.91</v>
      </c>
      <c r="R733" s="18">
        <v>287.27999999999997</v>
      </c>
      <c r="S733" s="18">
        <v>4898</v>
      </c>
      <c r="T733" s="18">
        <v>0</v>
      </c>
      <c r="U733" s="18">
        <v>0</v>
      </c>
      <c r="V733" s="18">
        <v>0</v>
      </c>
      <c r="W733" s="18">
        <v>0</v>
      </c>
      <c r="X733" s="18"/>
      <c r="Y733" s="18">
        <v>105845.06</v>
      </c>
      <c r="Z733" s="18">
        <v>25384.38</v>
      </c>
      <c r="AA733" s="18">
        <v>574.55999999999995</v>
      </c>
      <c r="AB733" s="18">
        <v>131804</v>
      </c>
    </row>
    <row r="734" spans="1:28" s="15" customFormat="1" x14ac:dyDescent="0.25">
      <c r="A734" s="17">
        <v>20</v>
      </c>
      <c r="B734" s="17" t="s">
        <v>413</v>
      </c>
      <c r="C734" s="17" t="s">
        <v>292</v>
      </c>
      <c r="D734" s="17" t="s">
        <v>526</v>
      </c>
      <c r="E734" s="17" t="s">
        <v>527</v>
      </c>
      <c r="F734" s="17" t="s">
        <v>75</v>
      </c>
      <c r="G734" s="17" t="s">
        <v>528</v>
      </c>
      <c r="H734" s="17">
        <v>0</v>
      </c>
      <c r="I734" s="17">
        <v>0</v>
      </c>
      <c r="J734" s="17">
        <v>622</v>
      </c>
      <c r="K734" s="17" t="s">
        <v>107</v>
      </c>
      <c r="L734" s="18">
        <v>184229.9</v>
      </c>
      <c r="M734" s="18">
        <v>14033.53</v>
      </c>
      <c r="N734" s="18">
        <v>1449.57</v>
      </c>
      <c r="O734" s="18">
        <v>199713</v>
      </c>
      <c r="P734" s="18">
        <v>4684.55</v>
      </c>
      <c r="Q734" s="18">
        <v>1834.18</v>
      </c>
      <c r="R734" s="18">
        <v>372.27</v>
      </c>
      <c r="S734" s="18">
        <v>6891</v>
      </c>
      <c r="T734" s="18">
        <v>0</v>
      </c>
      <c r="U734" s="18">
        <v>0</v>
      </c>
      <c r="V734" s="18">
        <v>0</v>
      </c>
      <c r="W734" s="18">
        <v>0</v>
      </c>
      <c r="X734" s="18"/>
      <c r="Y734" s="18">
        <v>188914.45</v>
      </c>
      <c r="Z734" s="18">
        <v>15867.71</v>
      </c>
      <c r="AA734" s="18">
        <v>1821.84</v>
      </c>
      <c r="AB734" s="18">
        <v>206604</v>
      </c>
    </row>
    <row r="735" spans="1:28" s="15" customFormat="1" x14ac:dyDescent="0.25">
      <c r="A735" s="17">
        <v>21</v>
      </c>
      <c r="B735" s="17" t="s">
        <v>401</v>
      </c>
      <c r="C735" s="17" t="s">
        <v>292</v>
      </c>
      <c r="D735" s="17" t="s">
        <v>529</v>
      </c>
      <c r="E735" s="17" t="s">
        <v>530</v>
      </c>
      <c r="F735" s="17" t="s">
        <v>75</v>
      </c>
      <c r="G735" s="17" t="s">
        <v>531</v>
      </c>
      <c r="H735" s="17">
        <v>0</v>
      </c>
      <c r="I735" s="17">
        <v>0</v>
      </c>
      <c r="J735" s="17">
        <v>65</v>
      </c>
      <c r="K735" s="17" t="s">
        <v>107</v>
      </c>
      <c r="L735" s="18">
        <v>102342.44</v>
      </c>
      <c r="M735" s="18">
        <v>24051.279999999999</v>
      </c>
      <c r="N735" s="18">
        <v>685.28</v>
      </c>
      <c r="O735" s="18">
        <v>127079</v>
      </c>
      <c r="P735" s="18">
        <v>591.66</v>
      </c>
      <c r="Q735" s="18">
        <v>1027.44</v>
      </c>
      <c r="R735" s="18">
        <v>38.9</v>
      </c>
      <c r="S735" s="18">
        <v>1658</v>
      </c>
      <c r="T735" s="18">
        <v>0</v>
      </c>
      <c r="U735" s="18">
        <v>0</v>
      </c>
      <c r="V735" s="18">
        <v>0</v>
      </c>
      <c r="W735" s="18">
        <v>0</v>
      </c>
      <c r="X735" s="18"/>
      <c r="Y735" s="18">
        <v>102934.1</v>
      </c>
      <c r="Z735" s="18">
        <v>25078.720000000001</v>
      </c>
      <c r="AA735" s="18">
        <v>724.18</v>
      </c>
      <c r="AB735" s="18">
        <v>128737</v>
      </c>
    </row>
    <row r="736" spans="1:28" s="15" customFormat="1" x14ac:dyDescent="0.25">
      <c r="A736" s="17">
        <v>22</v>
      </c>
      <c r="B736" s="17" t="s">
        <v>416</v>
      </c>
      <c r="C736" s="17" t="s">
        <v>292</v>
      </c>
      <c r="D736" s="17" t="s">
        <v>532</v>
      </c>
      <c r="E736" s="17" t="s">
        <v>533</v>
      </c>
      <c r="F736" s="17" t="s">
        <v>75</v>
      </c>
      <c r="G736" s="17" t="s">
        <v>534</v>
      </c>
      <c r="H736" s="17">
        <v>0</v>
      </c>
      <c r="I736" s="17">
        <v>0</v>
      </c>
      <c r="J736" s="17">
        <v>130</v>
      </c>
      <c r="K736" s="17" t="s">
        <v>107</v>
      </c>
      <c r="L736" s="18">
        <v>101580.91</v>
      </c>
      <c r="M736" s="18">
        <v>23645.91</v>
      </c>
      <c r="N736" s="18">
        <v>724.18</v>
      </c>
      <c r="O736" s="18">
        <v>125951</v>
      </c>
      <c r="P736" s="18">
        <v>1058.25</v>
      </c>
      <c r="Q736" s="18">
        <v>1017.95</v>
      </c>
      <c r="R736" s="18">
        <v>77.8</v>
      </c>
      <c r="S736" s="18">
        <v>2154</v>
      </c>
      <c r="T736" s="18">
        <v>0</v>
      </c>
      <c r="U736" s="18">
        <v>0</v>
      </c>
      <c r="V736" s="18">
        <v>0</v>
      </c>
      <c r="W736" s="18">
        <v>0</v>
      </c>
      <c r="X736" s="18"/>
      <c r="Y736" s="18">
        <v>102639.16</v>
      </c>
      <c r="Z736" s="18">
        <v>24663.86</v>
      </c>
      <c r="AA736" s="18">
        <v>801.98</v>
      </c>
      <c r="AB736" s="18">
        <v>128105</v>
      </c>
    </row>
    <row r="737" spans="1:28" s="15" customFormat="1" x14ac:dyDescent="0.25">
      <c r="A737" s="17">
        <v>23</v>
      </c>
      <c r="B737" s="17" t="s">
        <v>425</v>
      </c>
      <c r="C737" s="17" t="s">
        <v>292</v>
      </c>
      <c r="D737" s="17" t="s">
        <v>535</v>
      </c>
      <c r="E737" s="17" t="s">
        <v>536</v>
      </c>
      <c r="F737" s="17" t="s">
        <v>75</v>
      </c>
      <c r="G737" s="17" t="s">
        <v>537</v>
      </c>
      <c r="H737" s="17">
        <v>0</v>
      </c>
      <c r="I737" s="17">
        <v>0</v>
      </c>
      <c r="J737" s="17">
        <v>194</v>
      </c>
      <c r="K737" s="17" t="s">
        <v>107</v>
      </c>
      <c r="L737" s="18">
        <v>96201.27</v>
      </c>
      <c r="M737" s="18">
        <v>21963.24</v>
      </c>
      <c r="N737" s="18">
        <v>762.49</v>
      </c>
      <c r="O737" s="18">
        <v>118927</v>
      </c>
      <c r="P737" s="18">
        <v>1517.58</v>
      </c>
      <c r="Q737" s="18">
        <v>962.31</v>
      </c>
      <c r="R737" s="18">
        <v>116.11</v>
      </c>
      <c r="S737" s="18">
        <v>2596</v>
      </c>
      <c r="T737" s="18">
        <v>0</v>
      </c>
      <c r="U737" s="18">
        <v>0</v>
      </c>
      <c r="V737" s="18">
        <v>0</v>
      </c>
      <c r="W737" s="18">
        <v>0</v>
      </c>
      <c r="X737" s="18"/>
      <c r="Y737" s="18">
        <v>97718.85</v>
      </c>
      <c r="Z737" s="18">
        <v>22925.55</v>
      </c>
      <c r="AA737" s="18">
        <v>878.6</v>
      </c>
      <c r="AB737" s="18">
        <v>121523</v>
      </c>
    </row>
    <row r="738" spans="1:28" s="15" customFormat="1" x14ac:dyDescent="0.25">
      <c r="A738" s="17">
        <v>24</v>
      </c>
      <c r="B738" s="17" t="s">
        <v>407</v>
      </c>
      <c r="C738" s="17" t="s">
        <v>292</v>
      </c>
      <c r="D738" s="17" t="s">
        <v>538</v>
      </c>
      <c r="E738" s="17" t="s">
        <v>539</v>
      </c>
      <c r="F738" s="17" t="s">
        <v>75</v>
      </c>
      <c r="G738" s="17" t="s">
        <v>540</v>
      </c>
      <c r="H738" s="17">
        <v>0</v>
      </c>
      <c r="I738" s="17">
        <v>0</v>
      </c>
      <c r="J738" s="17">
        <v>337</v>
      </c>
      <c r="K738" s="17" t="s">
        <v>107</v>
      </c>
      <c r="L738" s="18">
        <v>105419.27</v>
      </c>
      <c r="M738" s="18">
        <v>25746.66</v>
      </c>
      <c r="N738" s="18">
        <v>848.07</v>
      </c>
      <c r="O738" s="18">
        <v>132014</v>
      </c>
      <c r="P738" s="18">
        <v>2544.92</v>
      </c>
      <c r="Q738" s="18">
        <v>1050.3900000000001</v>
      </c>
      <c r="R738" s="18">
        <v>201.69</v>
      </c>
      <c r="S738" s="18">
        <v>3797</v>
      </c>
      <c r="T738" s="18">
        <v>0</v>
      </c>
      <c r="U738" s="18">
        <v>0</v>
      </c>
      <c r="V738" s="18">
        <v>0</v>
      </c>
      <c r="W738" s="18">
        <v>0</v>
      </c>
      <c r="X738" s="18"/>
      <c r="Y738" s="18">
        <v>107964.19</v>
      </c>
      <c r="Z738" s="18">
        <v>26797.05</v>
      </c>
      <c r="AA738" s="18">
        <v>1049.76</v>
      </c>
      <c r="AB738" s="18">
        <v>135811</v>
      </c>
    </row>
    <row r="739" spans="1:28" s="15" customFormat="1" x14ac:dyDescent="0.25">
      <c r="A739" s="17">
        <v>25</v>
      </c>
      <c r="B739" s="17" t="s">
        <v>435</v>
      </c>
      <c r="C739" s="17" t="s">
        <v>292</v>
      </c>
      <c r="D739" s="17" t="s">
        <v>541</v>
      </c>
      <c r="E739" s="17" t="s">
        <v>542</v>
      </c>
      <c r="F739" s="17" t="s">
        <v>75</v>
      </c>
      <c r="G739" s="17" t="s">
        <v>543</v>
      </c>
      <c r="H739" s="17">
        <v>12</v>
      </c>
      <c r="I739" s="17">
        <v>12</v>
      </c>
      <c r="J739" s="17">
        <v>130</v>
      </c>
      <c r="K739" s="17" t="s">
        <v>107</v>
      </c>
      <c r="L739" s="18">
        <v>99296.05</v>
      </c>
      <c r="M739" s="18">
        <v>24351.77</v>
      </c>
      <c r="N739" s="18">
        <v>724.18</v>
      </c>
      <c r="O739" s="18">
        <v>124372</v>
      </c>
      <c r="P739" s="18">
        <v>1058.0999999999999</v>
      </c>
      <c r="Q739" s="18">
        <v>995.1</v>
      </c>
      <c r="R739" s="18">
        <v>77.8</v>
      </c>
      <c r="S739" s="18">
        <v>2131</v>
      </c>
      <c r="T739" s="18">
        <v>0</v>
      </c>
      <c r="U739" s="18">
        <v>0</v>
      </c>
      <c r="V739" s="18">
        <v>0</v>
      </c>
      <c r="W739" s="18">
        <v>0</v>
      </c>
      <c r="X739" s="18"/>
      <c r="Y739" s="18">
        <v>100354.15</v>
      </c>
      <c r="Z739" s="18">
        <v>25346.87</v>
      </c>
      <c r="AA739" s="18">
        <v>801.98</v>
      </c>
      <c r="AB739" s="18">
        <v>126503</v>
      </c>
    </row>
    <row r="740" spans="1:28" s="15" customFormat="1" x14ac:dyDescent="0.25">
      <c r="A740" s="17">
        <v>26</v>
      </c>
      <c r="B740" s="17" t="s">
        <v>420</v>
      </c>
      <c r="C740" s="17" t="s">
        <v>292</v>
      </c>
      <c r="D740" s="17" t="s">
        <v>544</v>
      </c>
      <c r="E740" s="17" t="s">
        <v>545</v>
      </c>
      <c r="F740" s="17" t="s">
        <v>75</v>
      </c>
      <c r="G740" s="17" t="s">
        <v>546</v>
      </c>
      <c r="H740" s="17">
        <v>12</v>
      </c>
      <c r="I740" s="17">
        <v>12</v>
      </c>
      <c r="J740" s="17">
        <v>130</v>
      </c>
      <c r="K740" s="17" t="s">
        <v>107</v>
      </c>
      <c r="L740" s="18">
        <v>99271.05</v>
      </c>
      <c r="M740" s="18">
        <v>23416.77</v>
      </c>
      <c r="N740" s="18">
        <v>724.18</v>
      </c>
      <c r="O740" s="18">
        <v>123412</v>
      </c>
      <c r="P740" s="18">
        <v>1058.3499999999999</v>
      </c>
      <c r="Q740" s="18">
        <v>994.85</v>
      </c>
      <c r="R740" s="18">
        <v>77.8</v>
      </c>
      <c r="S740" s="18">
        <v>2131</v>
      </c>
      <c r="T740" s="18">
        <v>0</v>
      </c>
      <c r="U740" s="18">
        <v>0</v>
      </c>
      <c r="V740" s="18">
        <v>0</v>
      </c>
      <c r="W740" s="18">
        <v>0</v>
      </c>
      <c r="X740" s="18"/>
      <c r="Y740" s="18">
        <v>100329.4</v>
      </c>
      <c r="Z740" s="18">
        <v>24411.62</v>
      </c>
      <c r="AA740" s="18">
        <v>801.98</v>
      </c>
      <c r="AB740" s="18">
        <v>125543</v>
      </c>
    </row>
    <row r="741" spans="1:28" s="15" customFormat="1" x14ac:dyDescent="0.25">
      <c r="A741" s="17">
        <v>27</v>
      </c>
      <c r="B741" s="17" t="s">
        <v>404</v>
      </c>
      <c r="C741" s="17" t="s">
        <v>292</v>
      </c>
      <c r="D741" s="17" t="s">
        <v>1595</v>
      </c>
      <c r="E741" s="17" t="s">
        <v>1596</v>
      </c>
      <c r="F741" s="17" t="s">
        <v>75</v>
      </c>
      <c r="G741" s="17" t="s">
        <v>1597</v>
      </c>
      <c r="H741" s="17">
        <v>0</v>
      </c>
      <c r="I741" s="17">
        <v>0</v>
      </c>
      <c r="J741" s="17">
        <v>337</v>
      </c>
      <c r="K741" s="17" t="s">
        <v>107</v>
      </c>
      <c r="L741" s="18">
        <v>114743.82</v>
      </c>
      <c r="M741" s="18">
        <v>29280.15</v>
      </c>
      <c r="N741" s="18">
        <v>6694.03</v>
      </c>
      <c r="O741" s="18">
        <v>150718</v>
      </c>
      <c r="P741" s="18">
        <v>2544.21</v>
      </c>
      <c r="Q741" s="18">
        <v>1202.0999999999999</v>
      </c>
      <c r="R741" s="18">
        <v>201.69</v>
      </c>
      <c r="S741" s="18">
        <v>3948</v>
      </c>
      <c r="T741" s="18">
        <v>0</v>
      </c>
      <c r="U741" s="18">
        <v>0</v>
      </c>
      <c r="V741" s="18">
        <v>0</v>
      </c>
      <c r="W741" s="18">
        <v>0</v>
      </c>
      <c r="X741" s="18"/>
      <c r="Y741" s="18">
        <v>117288.03</v>
      </c>
      <c r="Z741" s="18">
        <v>30482.25</v>
      </c>
      <c r="AA741" s="18">
        <v>6895.72</v>
      </c>
      <c r="AB741" s="18">
        <v>154666</v>
      </c>
    </row>
    <row r="742" spans="1:28" s="15" customFormat="1" x14ac:dyDescent="0.25">
      <c r="A742" s="17">
        <v>28</v>
      </c>
      <c r="B742" s="17" t="s">
        <v>407</v>
      </c>
      <c r="C742" s="17" t="s">
        <v>292</v>
      </c>
      <c r="D742" s="17" t="s">
        <v>547</v>
      </c>
      <c r="E742" s="17" t="s">
        <v>548</v>
      </c>
      <c r="F742" s="17" t="s">
        <v>75</v>
      </c>
      <c r="G742" s="17" t="s">
        <v>549</v>
      </c>
      <c r="H742" s="17">
        <v>12853</v>
      </c>
      <c r="I742" s="17">
        <v>12560</v>
      </c>
      <c r="J742" s="17">
        <v>293</v>
      </c>
      <c r="K742" s="17" t="s">
        <v>37</v>
      </c>
      <c r="L742" s="18">
        <v>90045.58</v>
      </c>
      <c r="M742" s="18">
        <v>22983.4</v>
      </c>
      <c r="N742" s="18">
        <v>6028.02</v>
      </c>
      <c r="O742" s="18">
        <v>119057</v>
      </c>
      <c r="P742" s="18">
        <v>2353.64</v>
      </c>
      <c r="Q742" s="18">
        <v>951</v>
      </c>
      <c r="R742" s="18">
        <v>175.36</v>
      </c>
      <c r="S742" s="18">
        <v>3480</v>
      </c>
      <c r="T742" s="18">
        <v>180</v>
      </c>
      <c r="U742" s="18">
        <v>0</v>
      </c>
      <c r="V742" s="18">
        <v>0</v>
      </c>
      <c r="W742" s="18">
        <v>0</v>
      </c>
      <c r="X742" s="18"/>
      <c r="Y742" s="18">
        <v>92399.22</v>
      </c>
      <c r="Z742" s="18">
        <v>23934.400000000001</v>
      </c>
      <c r="AA742" s="18">
        <v>6203.38</v>
      </c>
      <c r="AB742" s="18">
        <v>122537</v>
      </c>
    </row>
    <row r="743" spans="1:28" s="15" customFormat="1" x14ac:dyDescent="0.25">
      <c r="A743" s="17">
        <v>29</v>
      </c>
      <c r="B743" s="17" t="s">
        <v>407</v>
      </c>
      <c r="C743" s="17" t="s">
        <v>292</v>
      </c>
      <c r="D743" s="17" t="s">
        <v>550</v>
      </c>
      <c r="E743" s="17" t="s">
        <v>551</v>
      </c>
      <c r="F743" s="17" t="s">
        <v>75</v>
      </c>
      <c r="G743" s="17" t="s">
        <v>549</v>
      </c>
      <c r="H743" s="17">
        <v>91123</v>
      </c>
      <c r="I743" s="17">
        <v>90995</v>
      </c>
      <c r="J743" s="17">
        <v>128</v>
      </c>
      <c r="K743" s="17" t="s">
        <v>37</v>
      </c>
      <c r="L743" s="18">
        <v>509346.15</v>
      </c>
      <c r="M743" s="18">
        <v>44588.11</v>
      </c>
      <c r="N743" s="18">
        <v>1465.74</v>
      </c>
      <c r="O743" s="18">
        <v>555400</v>
      </c>
      <c r="P743" s="18">
        <v>1168.8399999999999</v>
      </c>
      <c r="Q743" s="18">
        <v>5087.55</v>
      </c>
      <c r="R743" s="18">
        <v>76.61</v>
      </c>
      <c r="S743" s="18">
        <v>6333</v>
      </c>
      <c r="T743" s="18">
        <v>0</v>
      </c>
      <c r="U743" s="18">
        <v>0</v>
      </c>
      <c r="V743" s="18">
        <v>0</v>
      </c>
      <c r="W743" s="18">
        <v>0</v>
      </c>
      <c r="X743" s="18"/>
      <c r="Y743" s="18">
        <v>510514.99</v>
      </c>
      <c r="Z743" s="18">
        <v>49675.66</v>
      </c>
      <c r="AA743" s="18">
        <v>1542.35</v>
      </c>
      <c r="AB743" s="18">
        <v>561733</v>
      </c>
    </row>
    <row r="744" spans="1:28" s="15" customFormat="1" x14ac:dyDescent="0.25">
      <c r="A744" s="17">
        <v>30</v>
      </c>
      <c r="B744" s="17" t="s">
        <v>413</v>
      </c>
      <c r="C744" s="17" t="s">
        <v>292</v>
      </c>
      <c r="D744" s="17" t="s">
        <v>552</v>
      </c>
      <c r="E744" s="17" t="s">
        <v>553</v>
      </c>
      <c r="F744" s="17" t="s">
        <v>75</v>
      </c>
      <c r="G744" s="17" t="s">
        <v>528</v>
      </c>
      <c r="H744" s="17">
        <v>12852</v>
      </c>
      <c r="I744" s="17">
        <v>12747</v>
      </c>
      <c r="J744" s="17">
        <v>105</v>
      </c>
      <c r="K744" s="17" t="s">
        <v>37</v>
      </c>
      <c r="L744" s="18">
        <v>89066.25</v>
      </c>
      <c r="M744" s="18">
        <v>28060.86</v>
      </c>
      <c r="N744" s="18">
        <v>410.89</v>
      </c>
      <c r="O744" s="18">
        <v>117538</v>
      </c>
      <c r="P744" s="18">
        <v>1003.93</v>
      </c>
      <c r="Q744" s="18">
        <v>890.23</v>
      </c>
      <c r="R744" s="18">
        <v>62.84</v>
      </c>
      <c r="S744" s="18">
        <v>1957</v>
      </c>
      <c r="T744" s="18">
        <v>0</v>
      </c>
      <c r="U744" s="18">
        <v>0</v>
      </c>
      <c r="V744" s="18">
        <v>0</v>
      </c>
      <c r="W744" s="18">
        <v>0</v>
      </c>
      <c r="X744" s="18"/>
      <c r="Y744" s="18">
        <v>90070.18</v>
      </c>
      <c r="Z744" s="18">
        <v>28951.09</v>
      </c>
      <c r="AA744" s="18">
        <v>473.73</v>
      </c>
      <c r="AB744" s="18">
        <v>119495</v>
      </c>
    </row>
    <row r="745" spans="1:28" s="15" customFormat="1" x14ac:dyDescent="0.25">
      <c r="A745" s="17">
        <v>31</v>
      </c>
      <c r="B745" s="17" t="s">
        <v>435</v>
      </c>
      <c r="C745" s="17" t="s">
        <v>292</v>
      </c>
      <c r="D745" s="17" t="s">
        <v>554</v>
      </c>
      <c r="E745" s="17" t="s">
        <v>555</v>
      </c>
      <c r="F745" s="17" t="s">
        <v>75</v>
      </c>
      <c r="G745" s="17" t="s">
        <v>543</v>
      </c>
      <c r="H745" s="17">
        <v>6348</v>
      </c>
      <c r="I745" s="17">
        <v>6273</v>
      </c>
      <c r="J745" s="17">
        <v>75</v>
      </c>
      <c r="K745" s="17" t="s">
        <v>37</v>
      </c>
      <c r="L745" s="18">
        <v>49082.85</v>
      </c>
      <c r="M745" s="18">
        <v>16960.78</v>
      </c>
      <c r="N745" s="18">
        <v>3144.37</v>
      </c>
      <c r="O745" s="18">
        <v>69188</v>
      </c>
      <c r="P745" s="18">
        <v>788.33</v>
      </c>
      <c r="Q745" s="18">
        <v>519.78</v>
      </c>
      <c r="R745" s="18">
        <v>44.89</v>
      </c>
      <c r="S745" s="18">
        <v>1353</v>
      </c>
      <c r="T745" s="18">
        <v>0</v>
      </c>
      <c r="U745" s="18">
        <v>0</v>
      </c>
      <c r="V745" s="18">
        <v>0</v>
      </c>
      <c r="W745" s="18">
        <v>0</v>
      </c>
      <c r="X745" s="18"/>
      <c r="Y745" s="18">
        <v>49871.18</v>
      </c>
      <c r="Z745" s="18">
        <v>17480.560000000001</v>
      </c>
      <c r="AA745" s="18">
        <v>3189.26</v>
      </c>
      <c r="AB745" s="18">
        <v>70541</v>
      </c>
    </row>
    <row r="746" spans="1:28" s="12" customFormat="1" x14ac:dyDescent="0.25">
      <c r="A746" s="10"/>
      <c r="B746" s="10"/>
      <c r="C746" s="10" t="s">
        <v>71</v>
      </c>
      <c r="D746" s="10"/>
      <c r="E746" s="10"/>
      <c r="F746" s="10"/>
      <c r="G746" s="10"/>
      <c r="H746" s="10"/>
      <c r="I746" s="10"/>
      <c r="J746" s="11">
        <f>SUM(J715:J745)</f>
        <v>6936</v>
      </c>
      <c r="K746" s="11"/>
      <c r="L746" s="11">
        <f t="shared" ref="L746:AB746" si="89">SUM(L715:L745)</f>
        <v>3304574.2399999988</v>
      </c>
      <c r="M746" s="11">
        <f t="shared" si="89"/>
        <v>594324.01000000013</v>
      </c>
      <c r="N746" s="11">
        <f t="shared" si="89"/>
        <v>95740.75</v>
      </c>
      <c r="O746" s="11">
        <f t="shared" si="89"/>
        <v>3994639</v>
      </c>
      <c r="P746" s="11">
        <f t="shared" si="89"/>
        <v>56673.35</v>
      </c>
      <c r="Q746" s="11">
        <f t="shared" si="89"/>
        <v>33447.459999999992</v>
      </c>
      <c r="R746" s="11">
        <f t="shared" si="89"/>
        <v>4151.1900000000005</v>
      </c>
      <c r="S746" s="11">
        <f t="shared" si="89"/>
        <v>94272</v>
      </c>
      <c r="T746" s="11">
        <f t="shared" si="89"/>
        <v>180</v>
      </c>
      <c r="U746" s="11">
        <f t="shared" si="89"/>
        <v>0</v>
      </c>
      <c r="V746" s="11">
        <f t="shared" si="89"/>
        <v>0</v>
      </c>
      <c r="W746" s="11">
        <f t="shared" si="89"/>
        <v>0</v>
      </c>
      <c r="X746" s="11">
        <f t="shared" si="89"/>
        <v>0</v>
      </c>
      <c r="Y746" s="11">
        <f t="shared" si="89"/>
        <v>3361247.59</v>
      </c>
      <c r="Z746" s="11">
        <f t="shared" si="89"/>
        <v>627771.47000000009</v>
      </c>
      <c r="AA746" s="11">
        <f t="shared" si="89"/>
        <v>99891.939999999988</v>
      </c>
      <c r="AB746" s="11">
        <f t="shared" si="89"/>
        <v>4088911</v>
      </c>
    </row>
    <row r="747" spans="1:28" s="12" customFormat="1" x14ac:dyDescent="0.25">
      <c r="A747" s="10"/>
      <c r="B747" s="10"/>
      <c r="C747" s="10" t="s">
        <v>119</v>
      </c>
      <c r="D747" s="10"/>
      <c r="E747" s="10"/>
      <c r="F747" s="10"/>
      <c r="G747" s="10"/>
      <c r="H747" s="10"/>
      <c r="I747" s="10"/>
      <c r="J747" s="11">
        <f>J746+J714</f>
        <v>41774</v>
      </c>
      <c r="K747" s="11"/>
      <c r="L747" s="11">
        <f t="shared" ref="L747:AB747" si="90">L746+L714</f>
        <v>12839404.049999999</v>
      </c>
      <c r="M747" s="11">
        <f t="shared" si="90"/>
        <v>1364726.7800000003</v>
      </c>
      <c r="N747" s="11">
        <f t="shared" si="90"/>
        <v>197503.17</v>
      </c>
      <c r="O747" s="11">
        <f t="shared" si="90"/>
        <v>14401634</v>
      </c>
      <c r="P747" s="11">
        <f t="shared" si="90"/>
        <v>282105.76999999996</v>
      </c>
      <c r="Q747" s="11">
        <f t="shared" si="90"/>
        <v>120069.94</v>
      </c>
      <c r="R747" s="11">
        <f t="shared" si="90"/>
        <v>19828.29</v>
      </c>
      <c r="S747" s="11">
        <f t="shared" si="90"/>
        <v>422004</v>
      </c>
      <c r="T747" s="11">
        <f t="shared" si="90"/>
        <v>46230</v>
      </c>
      <c r="U747" s="11">
        <f t="shared" si="90"/>
        <v>0</v>
      </c>
      <c r="V747" s="11">
        <f t="shared" si="90"/>
        <v>0</v>
      </c>
      <c r="W747" s="11">
        <f t="shared" si="90"/>
        <v>0</v>
      </c>
      <c r="X747" s="11">
        <f t="shared" si="90"/>
        <v>0</v>
      </c>
      <c r="Y747" s="11">
        <f t="shared" si="90"/>
        <v>13121509.820000002</v>
      </c>
      <c r="Z747" s="11">
        <f t="shared" si="90"/>
        <v>1484796.7200000002</v>
      </c>
      <c r="AA747" s="11">
        <f t="shared" si="90"/>
        <v>217331.46</v>
      </c>
      <c r="AB747" s="11">
        <f t="shared" si="90"/>
        <v>14823638</v>
      </c>
    </row>
    <row r="748" spans="1:28" ht="18" customHeight="1" x14ac:dyDescent="0.25"/>
    <row r="749" spans="1:28" ht="18" customHeight="1" x14ac:dyDescent="0.25"/>
    <row r="752" spans="1:28" ht="15.75" x14ac:dyDescent="0.25">
      <c r="E752" s="13" t="s">
        <v>120</v>
      </c>
      <c r="G752" s="14"/>
      <c r="H752" s="14"/>
      <c r="I752" s="14"/>
      <c r="J752" s="14"/>
      <c r="K752" s="14"/>
      <c r="L752" s="13" t="s">
        <v>122</v>
      </c>
      <c r="M752" s="13"/>
      <c r="O752" s="14"/>
      <c r="Q752" s="14"/>
      <c r="R752" s="13" t="s">
        <v>121</v>
      </c>
      <c r="T752" s="14"/>
      <c r="U752" s="14"/>
      <c r="W752" s="14"/>
      <c r="X752" s="14"/>
      <c r="Y752" s="13" t="s">
        <v>123</v>
      </c>
      <c r="Z752" s="14"/>
      <c r="AA752" s="14"/>
      <c r="AB752" s="14"/>
    </row>
    <row r="753" spans="1:31" ht="15.75" x14ac:dyDescent="0.25">
      <c r="E753" s="13" t="s">
        <v>124</v>
      </c>
      <c r="G753" s="14"/>
      <c r="H753" s="14"/>
      <c r="I753" s="14"/>
      <c r="J753" s="14"/>
      <c r="K753" s="14"/>
      <c r="L753" s="13" t="s">
        <v>124</v>
      </c>
      <c r="M753" s="13"/>
      <c r="O753" s="14"/>
      <c r="Q753" s="14"/>
      <c r="R753" s="13" t="s">
        <v>124</v>
      </c>
      <c r="T753" s="14"/>
      <c r="U753" s="14"/>
      <c r="W753" s="14"/>
      <c r="X753" s="14"/>
      <c r="Y753" s="13" t="s">
        <v>124</v>
      </c>
      <c r="Z753" s="14"/>
      <c r="AA753" s="14"/>
      <c r="AB753" s="14"/>
    </row>
    <row r="754" spans="1:31" ht="32.25" customHeight="1" x14ac:dyDescent="0.55000000000000004">
      <c r="A754" s="75" t="s">
        <v>0</v>
      </c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1"/>
      <c r="AD754" s="1"/>
      <c r="AE754" s="1"/>
    </row>
    <row r="755" spans="1:31" ht="21.75" customHeight="1" x14ac:dyDescent="0.4">
      <c r="A755" s="76" t="s">
        <v>1709</v>
      </c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2"/>
      <c r="AD755" s="2"/>
      <c r="AE755" s="2"/>
    </row>
    <row r="756" spans="1:31" s="5" customFormat="1" ht="20.25" customHeight="1" x14ac:dyDescent="0.35">
      <c r="A756" s="3" t="s">
        <v>1</v>
      </c>
      <c r="B756" s="4"/>
      <c r="C756" s="3"/>
      <c r="D756" s="3"/>
      <c r="F756" s="3" t="s">
        <v>476</v>
      </c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s="7" customFormat="1" ht="90" x14ac:dyDescent="0.25">
      <c r="A757" s="6" t="s">
        <v>3</v>
      </c>
      <c r="B757" s="6" t="s">
        <v>4</v>
      </c>
      <c r="C757" s="6" t="s">
        <v>5</v>
      </c>
      <c r="D757" s="6" t="s">
        <v>6</v>
      </c>
      <c r="E757" s="6" t="s">
        <v>7</v>
      </c>
      <c r="F757" s="6" t="s">
        <v>8</v>
      </c>
      <c r="G757" s="6" t="s">
        <v>9</v>
      </c>
      <c r="H757" s="6" t="s">
        <v>10</v>
      </c>
      <c r="I757" s="6" t="s">
        <v>11</v>
      </c>
      <c r="J757" s="6" t="s">
        <v>12</v>
      </c>
      <c r="K757" s="6" t="s">
        <v>13</v>
      </c>
      <c r="L757" s="6" t="s">
        <v>14</v>
      </c>
      <c r="M757" s="6" t="s">
        <v>15</v>
      </c>
      <c r="N757" s="6" t="s">
        <v>16</v>
      </c>
      <c r="O757" s="6" t="s">
        <v>17</v>
      </c>
      <c r="P757" s="6" t="s">
        <v>18</v>
      </c>
      <c r="Q757" s="6" t="s">
        <v>19</v>
      </c>
      <c r="R757" s="6" t="s">
        <v>20</v>
      </c>
      <c r="S757" s="6" t="s">
        <v>21</v>
      </c>
      <c r="T757" s="6" t="s">
        <v>22</v>
      </c>
      <c r="U757" s="6" t="s">
        <v>23</v>
      </c>
      <c r="V757" s="6" t="s">
        <v>24</v>
      </c>
      <c r="W757" s="6" t="s">
        <v>25</v>
      </c>
      <c r="X757" s="6" t="s">
        <v>26</v>
      </c>
      <c r="Y757" s="6" t="s">
        <v>27</v>
      </c>
      <c r="Z757" s="6" t="s">
        <v>28</v>
      </c>
      <c r="AA757" s="6" t="s">
        <v>29</v>
      </c>
      <c r="AB757" s="6" t="s">
        <v>30</v>
      </c>
    </row>
    <row r="758" spans="1:31" s="15" customFormat="1" x14ac:dyDescent="0.25">
      <c r="A758" s="17">
        <v>1</v>
      </c>
      <c r="B758" s="17" t="s">
        <v>401</v>
      </c>
      <c r="C758" s="17" t="s">
        <v>292</v>
      </c>
      <c r="D758" s="17" t="s">
        <v>402</v>
      </c>
      <c r="E758" s="17" t="s">
        <v>403</v>
      </c>
      <c r="F758" s="17" t="s">
        <v>35</v>
      </c>
      <c r="G758" s="17" t="s">
        <v>137</v>
      </c>
      <c r="H758" s="17">
        <v>108205</v>
      </c>
      <c r="I758" s="17">
        <v>106927</v>
      </c>
      <c r="J758" s="17">
        <v>1278</v>
      </c>
      <c r="K758" s="17" t="s">
        <v>37</v>
      </c>
      <c r="L758" s="18">
        <v>498875.77</v>
      </c>
      <c r="M758" s="18">
        <v>45527.95</v>
      </c>
      <c r="N758" s="18">
        <v>6085.28</v>
      </c>
      <c r="O758" s="18">
        <v>550489</v>
      </c>
      <c r="P758" s="18">
        <v>7617.39</v>
      </c>
      <c r="Q758" s="18">
        <v>5184.51</v>
      </c>
      <c r="R758" s="18">
        <v>575.1</v>
      </c>
      <c r="S758" s="18">
        <v>13377</v>
      </c>
      <c r="T758" s="18">
        <v>0</v>
      </c>
      <c r="U758" s="18">
        <v>0</v>
      </c>
      <c r="V758" s="18">
        <v>0</v>
      </c>
      <c r="W758" s="18">
        <v>0</v>
      </c>
      <c r="X758" s="18"/>
      <c r="Y758" s="18">
        <v>506493.16</v>
      </c>
      <c r="Z758" s="18">
        <v>50712.46</v>
      </c>
      <c r="AA758" s="18">
        <v>6660.38</v>
      </c>
      <c r="AB758" s="18">
        <v>563866</v>
      </c>
    </row>
    <row r="759" spans="1:31" s="15" customFormat="1" x14ac:dyDescent="0.25">
      <c r="A759" s="17">
        <v>2</v>
      </c>
      <c r="B759" s="17" t="s">
        <v>404</v>
      </c>
      <c r="C759" s="17" t="s">
        <v>292</v>
      </c>
      <c r="D759" s="17" t="s">
        <v>405</v>
      </c>
      <c r="E759" s="17" t="s">
        <v>406</v>
      </c>
      <c r="F759" s="17" t="s">
        <v>35</v>
      </c>
      <c r="G759" s="17" t="s">
        <v>244</v>
      </c>
      <c r="H759" s="17">
        <v>83851</v>
      </c>
      <c r="I759" s="17">
        <v>83851</v>
      </c>
      <c r="J759" s="17">
        <v>0</v>
      </c>
      <c r="K759" s="17" t="s">
        <v>59</v>
      </c>
      <c r="L759" s="18">
        <v>810909.54</v>
      </c>
      <c r="M759" s="18">
        <v>76022.69</v>
      </c>
      <c r="N759" s="18">
        <v>8575.77</v>
      </c>
      <c r="O759" s="18">
        <v>895508</v>
      </c>
      <c r="P759" s="18">
        <v>577.02</v>
      </c>
      <c r="Q759" s="18">
        <v>8409.98</v>
      </c>
      <c r="R759" s="18">
        <v>0</v>
      </c>
      <c r="S759" s="18">
        <v>8987</v>
      </c>
      <c r="T759" s="18">
        <v>1090</v>
      </c>
      <c r="U759" s="18">
        <v>0</v>
      </c>
      <c r="V759" s="18">
        <v>0</v>
      </c>
      <c r="W759" s="18">
        <v>0</v>
      </c>
      <c r="X759" s="18"/>
      <c r="Y759" s="18">
        <v>811486.56</v>
      </c>
      <c r="Z759" s="18">
        <v>84432.67</v>
      </c>
      <c r="AA759" s="18">
        <v>8575.77</v>
      </c>
      <c r="AB759" s="18">
        <v>904495</v>
      </c>
    </row>
    <row r="760" spans="1:31" s="15" customFormat="1" x14ac:dyDescent="0.25">
      <c r="A760" s="17">
        <v>3</v>
      </c>
      <c r="B760" s="17" t="s">
        <v>407</v>
      </c>
      <c r="C760" s="17" t="s">
        <v>292</v>
      </c>
      <c r="D760" s="17" t="s">
        <v>408</v>
      </c>
      <c r="E760" s="17" t="s">
        <v>409</v>
      </c>
      <c r="F760" s="17" t="s">
        <v>35</v>
      </c>
      <c r="G760" s="17" t="s">
        <v>410</v>
      </c>
      <c r="H760" s="17">
        <v>222320</v>
      </c>
      <c r="I760" s="17">
        <v>222320</v>
      </c>
      <c r="J760" s="17">
        <v>3211</v>
      </c>
      <c r="K760" s="17" t="s">
        <v>769</v>
      </c>
      <c r="L760" s="18">
        <v>893501.92</v>
      </c>
      <c r="M760" s="18">
        <v>33405.43</v>
      </c>
      <c r="N760" s="18">
        <v>6658.65</v>
      </c>
      <c r="O760" s="18">
        <v>933566</v>
      </c>
      <c r="P760" s="18">
        <v>18307.099999999999</v>
      </c>
      <c r="Q760" s="18">
        <v>9154.9500000000007</v>
      </c>
      <c r="R760" s="18">
        <v>1444.95</v>
      </c>
      <c r="S760" s="18">
        <v>28907</v>
      </c>
      <c r="T760" s="18">
        <v>5000</v>
      </c>
      <c r="U760" s="18">
        <v>0</v>
      </c>
      <c r="V760" s="18">
        <v>0</v>
      </c>
      <c r="W760" s="18">
        <v>0</v>
      </c>
      <c r="X760" s="18"/>
      <c r="Y760" s="18">
        <v>911809.02</v>
      </c>
      <c r="Z760" s="18">
        <v>42560.38</v>
      </c>
      <c r="AA760" s="18">
        <v>8103.6</v>
      </c>
      <c r="AB760" s="18">
        <v>962473</v>
      </c>
    </row>
    <row r="761" spans="1:31" s="15" customFormat="1" x14ac:dyDescent="0.25">
      <c r="A761" s="17">
        <v>4</v>
      </c>
      <c r="B761" s="17" t="s">
        <v>404</v>
      </c>
      <c r="C761" s="17" t="s">
        <v>292</v>
      </c>
      <c r="D761" s="17" t="s">
        <v>411</v>
      </c>
      <c r="E761" s="17" t="s">
        <v>412</v>
      </c>
      <c r="F761" s="17" t="s">
        <v>35</v>
      </c>
      <c r="G761" s="17" t="s">
        <v>181</v>
      </c>
      <c r="H761" s="17">
        <v>89250</v>
      </c>
      <c r="I761" s="17">
        <v>89250</v>
      </c>
      <c r="J761" s="17">
        <v>0</v>
      </c>
      <c r="K761" s="17" t="s">
        <v>59</v>
      </c>
      <c r="L761" s="18">
        <v>440569.77</v>
      </c>
      <c r="M761" s="18">
        <v>39794.75</v>
      </c>
      <c r="N761" s="18">
        <v>5934.48</v>
      </c>
      <c r="O761" s="18">
        <v>486299</v>
      </c>
      <c r="P761" s="18">
        <v>852.99</v>
      </c>
      <c r="Q761" s="18">
        <v>4585.01</v>
      </c>
      <c r="R761" s="18">
        <v>0</v>
      </c>
      <c r="S761" s="18">
        <v>5438</v>
      </c>
      <c r="T761" s="18">
        <v>3710</v>
      </c>
      <c r="U761" s="18">
        <v>0</v>
      </c>
      <c r="V761" s="18">
        <v>0</v>
      </c>
      <c r="W761" s="18">
        <v>0</v>
      </c>
      <c r="X761" s="18"/>
      <c r="Y761" s="18">
        <v>441422.76</v>
      </c>
      <c r="Z761" s="18">
        <v>44379.76</v>
      </c>
      <c r="AA761" s="18">
        <v>5934.48</v>
      </c>
      <c r="AB761" s="18">
        <v>491737</v>
      </c>
    </row>
    <row r="762" spans="1:31" s="15" customFormat="1" x14ac:dyDescent="0.25">
      <c r="A762" s="17">
        <v>5</v>
      </c>
      <c r="B762" s="17" t="s">
        <v>413</v>
      </c>
      <c r="C762" s="17" t="s">
        <v>292</v>
      </c>
      <c r="D762" s="17" t="s">
        <v>414</v>
      </c>
      <c r="E762" s="17" t="s">
        <v>415</v>
      </c>
      <c r="F762" s="17" t="s">
        <v>35</v>
      </c>
      <c r="G762" s="17" t="s">
        <v>410</v>
      </c>
      <c r="H762" s="17">
        <v>62243</v>
      </c>
      <c r="I762" s="17">
        <v>62243</v>
      </c>
      <c r="J762" s="17">
        <v>3412</v>
      </c>
      <c r="K762" s="17" t="s">
        <v>769</v>
      </c>
      <c r="L762" s="18">
        <v>931428.99</v>
      </c>
      <c r="M762" s="18">
        <v>21094.81</v>
      </c>
      <c r="N762" s="18">
        <v>4606.2</v>
      </c>
      <c r="O762" s="18">
        <v>957130</v>
      </c>
      <c r="P762" s="18">
        <v>19418.64</v>
      </c>
      <c r="Q762" s="18">
        <v>9538.9599999999991</v>
      </c>
      <c r="R762" s="18">
        <v>1535.4</v>
      </c>
      <c r="S762" s="18">
        <v>30493</v>
      </c>
      <c r="T762" s="18">
        <v>9090</v>
      </c>
      <c r="U762" s="18">
        <v>0</v>
      </c>
      <c r="V762" s="18">
        <v>0</v>
      </c>
      <c r="W762" s="18">
        <v>0</v>
      </c>
      <c r="X762" s="18"/>
      <c r="Y762" s="18">
        <v>950847.63</v>
      </c>
      <c r="Z762" s="18">
        <v>30633.77</v>
      </c>
      <c r="AA762" s="18">
        <v>6141.6</v>
      </c>
      <c r="AB762" s="18">
        <v>987623</v>
      </c>
    </row>
    <row r="763" spans="1:31" s="15" customFormat="1" x14ac:dyDescent="0.25">
      <c r="A763" s="17">
        <v>6</v>
      </c>
      <c r="B763" s="17" t="s">
        <v>416</v>
      </c>
      <c r="C763" s="17" t="s">
        <v>292</v>
      </c>
      <c r="D763" s="17" t="s">
        <v>417</v>
      </c>
      <c r="E763" s="17" t="s">
        <v>418</v>
      </c>
      <c r="F763" s="17" t="s">
        <v>35</v>
      </c>
      <c r="G763" s="17" t="s">
        <v>419</v>
      </c>
      <c r="H763" s="17">
        <v>36016</v>
      </c>
      <c r="I763" s="17">
        <v>31654</v>
      </c>
      <c r="J763" s="17">
        <v>4362</v>
      </c>
      <c r="K763" s="17" t="s">
        <v>37</v>
      </c>
      <c r="L763" s="18">
        <v>584670.85</v>
      </c>
      <c r="M763" s="18">
        <v>48898.29</v>
      </c>
      <c r="N763" s="18">
        <v>11908.86</v>
      </c>
      <c r="O763" s="18">
        <v>645478</v>
      </c>
      <c r="P763" s="18">
        <v>24561.45</v>
      </c>
      <c r="Q763" s="18">
        <v>6019.65</v>
      </c>
      <c r="R763" s="18">
        <v>1962.9</v>
      </c>
      <c r="S763" s="18">
        <v>32544</v>
      </c>
      <c r="T763" s="18">
        <v>15390</v>
      </c>
      <c r="U763" s="18">
        <v>0</v>
      </c>
      <c r="V763" s="18">
        <v>0</v>
      </c>
      <c r="W763" s="18">
        <v>0</v>
      </c>
      <c r="X763" s="18"/>
      <c r="Y763" s="18">
        <v>609232.30000000005</v>
      </c>
      <c r="Z763" s="18">
        <v>54917.94</v>
      </c>
      <c r="AA763" s="18">
        <v>13871.76</v>
      </c>
      <c r="AB763" s="18">
        <v>678022</v>
      </c>
    </row>
    <row r="764" spans="1:31" s="15" customFormat="1" x14ac:dyDescent="0.25">
      <c r="A764" s="17">
        <v>7</v>
      </c>
      <c r="B764" s="17" t="s">
        <v>420</v>
      </c>
      <c r="C764" s="17" t="s">
        <v>292</v>
      </c>
      <c r="D764" s="17" t="s">
        <v>421</v>
      </c>
      <c r="E764" s="17" t="s">
        <v>422</v>
      </c>
      <c r="F764" s="17" t="s">
        <v>35</v>
      </c>
      <c r="G764" s="17" t="s">
        <v>181</v>
      </c>
      <c r="H764" s="17">
        <v>10303</v>
      </c>
      <c r="I764" s="17">
        <v>9833</v>
      </c>
      <c r="J764" s="17">
        <v>470</v>
      </c>
      <c r="K764" s="17" t="s">
        <v>37</v>
      </c>
      <c r="L764" s="18">
        <v>27344.97</v>
      </c>
      <c r="M764" s="18">
        <v>4797.66</v>
      </c>
      <c r="N764" s="18">
        <v>1806.37</v>
      </c>
      <c r="O764" s="18">
        <v>33949</v>
      </c>
      <c r="P764" s="18">
        <v>3424.44</v>
      </c>
      <c r="Q764" s="18">
        <v>295.06</v>
      </c>
      <c r="R764" s="18">
        <v>211.5</v>
      </c>
      <c r="S764" s="18">
        <v>3931</v>
      </c>
      <c r="T764" s="18">
        <v>0</v>
      </c>
      <c r="U764" s="18">
        <v>0</v>
      </c>
      <c r="V764" s="18">
        <v>0</v>
      </c>
      <c r="W764" s="18">
        <v>0</v>
      </c>
      <c r="X764" s="18"/>
      <c r="Y764" s="18">
        <v>30769.41</v>
      </c>
      <c r="Z764" s="18">
        <v>5092.72</v>
      </c>
      <c r="AA764" s="18">
        <v>2017.87</v>
      </c>
      <c r="AB764" s="18">
        <v>37880</v>
      </c>
    </row>
    <row r="765" spans="1:31" s="15" customFormat="1" x14ac:dyDescent="0.25">
      <c r="A765" s="17">
        <v>8</v>
      </c>
      <c r="B765" s="17" t="s">
        <v>401</v>
      </c>
      <c r="C765" s="17" t="s">
        <v>292</v>
      </c>
      <c r="D765" s="17" t="s">
        <v>423</v>
      </c>
      <c r="E765" s="17" t="s">
        <v>424</v>
      </c>
      <c r="F765" s="17" t="s">
        <v>35</v>
      </c>
      <c r="G765" s="17" t="s">
        <v>45</v>
      </c>
      <c r="H765" s="17">
        <v>70910</v>
      </c>
      <c r="I765" s="17">
        <v>70910</v>
      </c>
      <c r="J765" s="17">
        <v>0</v>
      </c>
      <c r="K765" s="17" t="s">
        <v>37</v>
      </c>
      <c r="L765" s="18">
        <v>93229.47</v>
      </c>
      <c r="M765" s="18">
        <v>25854.53</v>
      </c>
      <c r="N765" s="18">
        <v>0</v>
      </c>
      <c r="O765" s="18">
        <v>119084</v>
      </c>
      <c r="P765" s="18">
        <v>852.6</v>
      </c>
      <c r="Q765" s="18">
        <v>959.4</v>
      </c>
      <c r="R765" s="18">
        <v>0</v>
      </c>
      <c r="S765" s="18">
        <v>1812</v>
      </c>
      <c r="T765" s="18">
        <v>0</v>
      </c>
      <c r="U765" s="18">
        <v>0</v>
      </c>
      <c r="V765" s="18">
        <v>0</v>
      </c>
      <c r="W765" s="18">
        <v>0</v>
      </c>
      <c r="X765" s="18"/>
      <c r="Y765" s="18">
        <v>94082.07</v>
      </c>
      <c r="Z765" s="18">
        <v>26813.93</v>
      </c>
      <c r="AA765" s="18">
        <v>0</v>
      </c>
      <c r="AB765" s="18">
        <v>120896</v>
      </c>
    </row>
    <row r="766" spans="1:31" s="15" customFormat="1" x14ac:dyDescent="0.25">
      <c r="A766" s="17">
        <v>9</v>
      </c>
      <c r="B766" s="17" t="s">
        <v>425</v>
      </c>
      <c r="C766" s="17" t="s">
        <v>292</v>
      </c>
      <c r="D766" s="17" t="s">
        <v>426</v>
      </c>
      <c r="E766" s="17" t="s">
        <v>427</v>
      </c>
      <c r="F766" s="17" t="s">
        <v>35</v>
      </c>
      <c r="G766" s="17" t="s">
        <v>156</v>
      </c>
      <c r="H766" s="17">
        <v>94074</v>
      </c>
      <c r="I766" s="17">
        <v>91800</v>
      </c>
      <c r="J766" s="17">
        <v>2274</v>
      </c>
      <c r="K766" s="17" t="s">
        <v>37</v>
      </c>
      <c r="L766" s="18">
        <v>542194.81000000006</v>
      </c>
      <c r="M766" s="18">
        <v>50233.64</v>
      </c>
      <c r="N766" s="18">
        <v>6488.55</v>
      </c>
      <c r="O766" s="18">
        <v>598917</v>
      </c>
      <c r="P766" s="18">
        <v>13153.16</v>
      </c>
      <c r="Q766" s="18">
        <v>5637.54</v>
      </c>
      <c r="R766" s="18">
        <v>1023.3</v>
      </c>
      <c r="S766" s="18">
        <v>19814</v>
      </c>
      <c r="T766" s="18">
        <v>0</v>
      </c>
      <c r="U766" s="18">
        <v>0</v>
      </c>
      <c r="V766" s="18">
        <v>0</v>
      </c>
      <c r="W766" s="18">
        <v>0</v>
      </c>
      <c r="X766" s="18"/>
      <c r="Y766" s="18">
        <v>555347.97</v>
      </c>
      <c r="Z766" s="18">
        <v>55871.18</v>
      </c>
      <c r="AA766" s="18">
        <v>7511.85</v>
      </c>
      <c r="AB766" s="18">
        <v>618731</v>
      </c>
    </row>
    <row r="767" spans="1:31" s="15" customFormat="1" x14ac:dyDescent="0.25">
      <c r="A767" s="17">
        <v>10</v>
      </c>
      <c r="B767" s="17" t="s">
        <v>428</v>
      </c>
      <c r="C767" s="17" t="s">
        <v>292</v>
      </c>
      <c r="D767" s="17" t="s">
        <v>429</v>
      </c>
      <c r="E767" s="17" t="s">
        <v>430</v>
      </c>
      <c r="F767" s="17" t="s">
        <v>35</v>
      </c>
      <c r="G767" s="17" t="s">
        <v>419</v>
      </c>
      <c r="H767" s="17">
        <v>223698</v>
      </c>
      <c r="I767" s="17">
        <v>223231</v>
      </c>
      <c r="J767" s="17">
        <v>467</v>
      </c>
      <c r="K767" s="17" t="s">
        <v>37</v>
      </c>
      <c r="L767" s="18">
        <v>322626.65999999997</v>
      </c>
      <c r="M767" s="18">
        <v>31470.99</v>
      </c>
      <c r="N767" s="18">
        <v>505.35</v>
      </c>
      <c r="O767" s="18">
        <v>354603</v>
      </c>
      <c r="P767" s="18">
        <v>2912.36</v>
      </c>
      <c r="Q767" s="18">
        <v>3325.49</v>
      </c>
      <c r="R767" s="18">
        <v>210.15</v>
      </c>
      <c r="S767" s="18">
        <v>6448</v>
      </c>
      <c r="T767" s="18">
        <v>0</v>
      </c>
      <c r="U767" s="18">
        <v>0</v>
      </c>
      <c r="V767" s="18">
        <v>0</v>
      </c>
      <c r="W767" s="18">
        <v>0</v>
      </c>
      <c r="X767" s="18"/>
      <c r="Y767" s="18">
        <v>325539.02</v>
      </c>
      <c r="Z767" s="18">
        <v>34796.480000000003</v>
      </c>
      <c r="AA767" s="18">
        <v>715.5</v>
      </c>
      <c r="AB767" s="18">
        <v>361051</v>
      </c>
    </row>
    <row r="768" spans="1:31" s="15" customFormat="1" x14ac:dyDescent="0.25">
      <c r="A768" s="17">
        <v>11</v>
      </c>
      <c r="B768" s="17" t="s">
        <v>420</v>
      </c>
      <c r="C768" s="17" t="s">
        <v>292</v>
      </c>
      <c r="D768" s="17" t="s">
        <v>431</v>
      </c>
      <c r="E768" s="17" t="s">
        <v>432</v>
      </c>
      <c r="F768" s="17" t="s">
        <v>35</v>
      </c>
      <c r="G768" s="17" t="s">
        <v>410</v>
      </c>
      <c r="H768" s="17">
        <v>48916</v>
      </c>
      <c r="I768" s="17">
        <v>48060</v>
      </c>
      <c r="J768" s="17">
        <v>856</v>
      </c>
      <c r="K768" s="17" t="s">
        <v>37</v>
      </c>
      <c r="L768" s="18">
        <v>30836.7</v>
      </c>
      <c r="M768" s="18">
        <v>2649.1</v>
      </c>
      <c r="N768" s="18">
        <v>2131.1999999999998</v>
      </c>
      <c r="O768" s="18">
        <v>35617</v>
      </c>
      <c r="P768" s="18">
        <v>5063.26</v>
      </c>
      <c r="Q768" s="18">
        <v>307.54000000000002</v>
      </c>
      <c r="R768" s="18">
        <v>385.2</v>
      </c>
      <c r="S768" s="18">
        <v>5756</v>
      </c>
      <c r="T768" s="18">
        <v>400</v>
      </c>
      <c r="U768" s="18">
        <v>0</v>
      </c>
      <c r="V768" s="18">
        <v>0</v>
      </c>
      <c r="W768" s="18">
        <v>0</v>
      </c>
      <c r="X768" s="18"/>
      <c r="Y768" s="18">
        <v>35899.96</v>
      </c>
      <c r="Z768" s="18">
        <v>2956.64</v>
      </c>
      <c r="AA768" s="18">
        <v>2516.4</v>
      </c>
      <c r="AB768" s="18">
        <v>41373</v>
      </c>
    </row>
    <row r="769" spans="1:28" s="15" customFormat="1" x14ac:dyDescent="0.25">
      <c r="A769" s="17">
        <v>12</v>
      </c>
      <c r="B769" s="17" t="s">
        <v>404</v>
      </c>
      <c r="C769" s="17" t="s">
        <v>292</v>
      </c>
      <c r="D769" s="17" t="s">
        <v>433</v>
      </c>
      <c r="E769" s="17" t="s">
        <v>434</v>
      </c>
      <c r="F769" s="17" t="s">
        <v>35</v>
      </c>
      <c r="G769" s="17" t="s">
        <v>410</v>
      </c>
      <c r="H769" s="17">
        <v>73826</v>
      </c>
      <c r="I769" s="17">
        <v>71904</v>
      </c>
      <c r="J769" s="17">
        <v>5766</v>
      </c>
      <c r="K769" s="17" t="s">
        <v>37</v>
      </c>
      <c r="L769" s="18">
        <v>965016.2</v>
      </c>
      <c r="M769" s="18">
        <v>82964.88</v>
      </c>
      <c r="N769" s="18">
        <v>20361.919999999998</v>
      </c>
      <c r="O769" s="18">
        <v>1068343</v>
      </c>
      <c r="P769" s="18">
        <v>32436.2</v>
      </c>
      <c r="Q769" s="18">
        <v>10021.1</v>
      </c>
      <c r="R769" s="18">
        <v>2594.6999999999998</v>
      </c>
      <c r="S769" s="18">
        <v>45052</v>
      </c>
      <c r="T769" s="18">
        <v>4030</v>
      </c>
      <c r="U769" s="18">
        <v>0</v>
      </c>
      <c r="V769" s="18">
        <v>0</v>
      </c>
      <c r="W769" s="18">
        <v>0</v>
      </c>
      <c r="X769" s="18"/>
      <c r="Y769" s="18">
        <v>997452.4</v>
      </c>
      <c r="Z769" s="18">
        <v>92985.98</v>
      </c>
      <c r="AA769" s="18">
        <v>22956.62</v>
      </c>
      <c r="AB769" s="18">
        <v>1113395</v>
      </c>
    </row>
    <row r="770" spans="1:28" s="15" customFormat="1" x14ac:dyDescent="0.25">
      <c r="A770" s="17">
        <v>13</v>
      </c>
      <c r="B770" s="17" t="s">
        <v>435</v>
      </c>
      <c r="C770" s="17" t="s">
        <v>292</v>
      </c>
      <c r="D770" s="17" t="s">
        <v>436</v>
      </c>
      <c r="E770" s="17" t="s">
        <v>437</v>
      </c>
      <c r="F770" s="17" t="s">
        <v>35</v>
      </c>
      <c r="G770" s="17" t="s">
        <v>410</v>
      </c>
      <c r="H770" s="17">
        <v>237404</v>
      </c>
      <c r="I770" s="17">
        <v>236094</v>
      </c>
      <c r="J770" s="17">
        <v>1310</v>
      </c>
      <c r="K770" s="17" t="s">
        <v>37</v>
      </c>
      <c r="L770" s="18">
        <v>668210.6</v>
      </c>
      <c r="M770" s="18">
        <v>61949.61</v>
      </c>
      <c r="N770" s="18">
        <v>5952.79</v>
      </c>
      <c r="O770" s="18">
        <v>736113</v>
      </c>
      <c r="P770" s="18">
        <v>8454.57</v>
      </c>
      <c r="Q770" s="18">
        <v>6905.93</v>
      </c>
      <c r="R770" s="18">
        <v>589.5</v>
      </c>
      <c r="S770" s="18">
        <v>15950</v>
      </c>
      <c r="T770" s="18">
        <v>0</v>
      </c>
      <c r="U770" s="18">
        <v>0</v>
      </c>
      <c r="V770" s="18">
        <v>0</v>
      </c>
      <c r="W770" s="18">
        <v>0</v>
      </c>
      <c r="X770" s="18"/>
      <c r="Y770" s="18">
        <v>676665.17</v>
      </c>
      <c r="Z770" s="18">
        <v>68855.539999999994</v>
      </c>
      <c r="AA770" s="18">
        <v>6542.29</v>
      </c>
      <c r="AB770" s="18">
        <v>752063</v>
      </c>
    </row>
    <row r="771" spans="1:28" s="15" customFormat="1" x14ac:dyDescent="0.25">
      <c r="A771" s="17">
        <v>14</v>
      </c>
      <c r="B771" s="17" t="s">
        <v>407</v>
      </c>
      <c r="C771" s="17" t="s">
        <v>292</v>
      </c>
      <c r="D771" s="17" t="s">
        <v>438</v>
      </c>
      <c r="E771" s="17" t="s">
        <v>439</v>
      </c>
      <c r="F771" s="17" t="s">
        <v>35</v>
      </c>
      <c r="G771" s="17" t="s">
        <v>440</v>
      </c>
      <c r="H771" s="17">
        <v>53522</v>
      </c>
      <c r="I771" s="17">
        <v>52522</v>
      </c>
      <c r="J771" s="17">
        <v>1000</v>
      </c>
      <c r="K771" s="17" t="s">
        <v>37</v>
      </c>
      <c r="L771" s="18">
        <v>222086.92</v>
      </c>
      <c r="M771" s="18">
        <v>20509.93</v>
      </c>
      <c r="N771" s="18">
        <v>3648.15</v>
      </c>
      <c r="O771" s="18">
        <v>246245</v>
      </c>
      <c r="P771" s="18">
        <v>6602.2</v>
      </c>
      <c r="Q771" s="18">
        <v>2284.8000000000002</v>
      </c>
      <c r="R771" s="18">
        <v>450</v>
      </c>
      <c r="S771" s="18">
        <v>9337</v>
      </c>
      <c r="T771" s="18">
        <v>1320</v>
      </c>
      <c r="U771" s="18">
        <v>0</v>
      </c>
      <c r="V771" s="18">
        <v>0</v>
      </c>
      <c r="W771" s="18">
        <v>0</v>
      </c>
      <c r="X771" s="18"/>
      <c r="Y771" s="18">
        <v>228689.12</v>
      </c>
      <c r="Z771" s="18">
        <v>22794.73</v>
      </c>
      <c r="AA771" s="18">
        <v>4098.1499999999996</v>
      </c>
      <c r="AB771" s="18">
        <v>255582</v>
      </c>
    </row>
    <row r="772" spans="1:28" s="15" customFormat="1" x14ac:dyDescent="0.25">
      <c r="A772" s="17">
        <v>15</v>
      </c>
      <c r="B772" s="17" t="s">
        <v>416</v>
      </c>
      <c r="C772" s="17" t="s">
        <v>292</v>
      </c>
      <c r="D772" s="17" t="s">
        <v>441</v>
      </c>
      <c r="E772" s="17" t="s">
        <v>442</v>
      </c>
      <c r="F772" s="17" t="s">
        <v>35</v>
      </c>
      <c r="G772" s="17" t="s">
        <v>156</v>
      </c>
      <c r="H772" s="17">
        <v>89818</v>
      </c>
      <c r="I772" s="17">
        <v>89500</v>
      </c>
      <c r="J772" s="17">
        <v>318</v>
      </c>
      <c r="K772" s="17" t="s">
        <v>37</v>
      </c>
      <c r="L772" s="18">
        <v>412601.68</v>
      </c>
      <c r="M772" s="18">
        <v>38050.269999999997</v>
      </c>
      <c r="N772" s="18">
        <v>4616.05</v>
      </c>
      <c r="O772" s="18">
        <v>455268</v>
      </c>
      <c r="P772" s="18">
        <v>3161.26</v>
      </c>
      <c r="Q772" s="18">
        <v>4289.6400000000003</v>
      </c>
      <c r="R772" s="18">
        <v>143.1</v>
      </c>
      <c r="S772" s="18">
        <v>7594</v>
      </c>
      <c r="T772" s="18">
        <v>1210</v>
      </c>
      <c r="U772" s="18">
        <v>0</v>
      </c>
      <c r="V772" s="18">
        <v>0</v>
      </c>
      <c r="W772" s="18">
        <v>0</v>
      </c>
      <c r="X772" s="18"/>
      <c r="Y772" s="18">
        <v>415762.94</v>
      </c>
      <c r="Z772" s="18">
        <v>42339.91</v>
      </c>
      <c r="AA772" s="18">
        <v>4759.1499999999996</v>
      </c>
      <c r="AB772" s="18">
        <v>462862</v>
      </c>
    </row>
    <row r="773" spans="1:28" s="15" customFormat="1" x14ac:dyDescent="0.25">
      <c r="A773" s="17">
        <v>16</v>
      </c>
      <c r="B773" s="17" t="s">
        <v>425</v>
      </c>
      <c r="C773" s="17" t="s">
        <v>292</v>
      </c>
      <c r="D773" s="17" t="s">
        <v>443</v>
      </c>
      <c r="E773" s="17" t="s">
        <v>444</v>
      </c>
      <c r="F773" s="17" t="s">
        <v>35</v>
      </c>
      <c r="G773" s="17" t="s">
        <v>148</v>
      </c>
      <c r="H773" s="17">
        <v>46149</v>
      </c>
      <c r="I773" s="17">
        <v>46149</v>
      </c>
      <c r="J773" s="17">
        <v>0</v>
      </c>
      <c r="K773" s="17" t="s">
        <v>37</v>
      </c>
      <c r="L773" s="18">
        <v>28373.67</v>
      </c>
      <c r="M773" s="18">
        <v>8637.36</v>
      </c>
      <c r="N773" s="18">
        <v>1090.97</v>
      </c>
      <c r="O773" s="18">
        <v>38102</v>
      </c>
      <c r="P773" s="18">
        <v>330.07</v>
      </c>
      <c r="Q773" s="18">
        <v>302.93</v>
      </c>
      <c r="R773" s="18">
        <v>0</v>
      </c>
      <c r="S773" s="18">
        <v>633</v>
      </c>
      <c r="T773" s="18">
        <v>0</v>
      </c>
      <c r="U773" s="18">
        <v>0</v>
      </c>
      <c r="V773" s="18">
        <v>0</v>
      </c>
      <c r="W773" s="18">
        <v>0</v>
      </c>
      <c r="X773" s="18"/>
      <c r="Y773" s="18">
        <v>28703.74</v>
      </c>
      <c r="Z773" s="18">
        <v>8940.2900000000009</v>
      </c>
      <c r="AA773" s="18">
        <v>1090.97</v>
      </c>
      <c r="AB773" s="18">
        <v>38735</v>
      </c>
    </row>
    <row r="774" spans="1:28" s="15" customFormat="1" x14ac:dyDescent="0.25">
      <c r="A774" s="17">
        <v>17</v>
      </c>
      <c r="B774" s="17" t="s">
        <v>413</v>
      </c>
      <c r="C774" s="17" t="s">
        <v>292</v>
      </c>
      <c r="D774" s="17" t="s">
        <v>445</v>
      </c>
      <c r="E774" s="17" t="s">
        <v>446</v>
      </c>
      <c r="F774" s="17" t="s">
        <v>35</v>
      </c>
      <c r="G774" s="17" t="s">
        <v>447</v>
      </c>
      <c r="H774" s="17">
        <v>70386</v>
      </c>
      <c r="I774" s="17">
        <v>65909</v>
      </c>
      <c r="J774" s="17">
        <v>4477</v>
      </c>
      <c r="K774" s="17" t="s">
        <v>37</v>
      </c>
      <c r="L774" s="18">
        <v>806528.25</v>
      </c>
      <c r="M774" s="18">
        <v>77175.98</v>
      </c>
      <c r="N774" s="18">
        <v>2925.77</v>
      </c>
      <c r="O774" s="18">
        <v>886630</v>
      </c>
      <c r="P774" s="18">
        <v>25582.66</v>
      </c>
      <c r="Q774" s="18">
        <v>8332.69</v>
      </c>
      <c r="R774" s="18">
        <v>2014.65</v>
      </c>
      <c r="S774" s="18">
        <v>35930</v>
      </c>
      <c r="T774" s="18">
        <v>0</v>
      </c>
      <c r="U774" s="18">
        <v>0</v>
      </c>
      <c r="V774" s="18">
        <v>0</v>
      </c>
      <c r="W774" s="18">
        <v>0</v>
      </c>
      <c r="X774" s="18"/>
      <c r="Y774" s="18">
        <v>832110.91</v>
      </c>
      <c r="Z774" s="18">
        <v>85508.67</v>
      </c>
      <c r="AA774" s="18">
        <v>4940.42</v>
      </c>
      <c r="AB774" s="18">
        <v>922560</v>
      </c>
    </row>
    <row r="775" spans="1:28" s="15" customFormat="1" x14ac:dyDescent="0.25">
      <c r="A775" s="17">
        <v>18</v>
      </c>
      <c r="B775" s="17" t="s">
        <v>435</v>
      </c>
      <c r="C775" s="17" t="s">
        <v>292</v>
      </c>
      <c r="D775" s="17" t="s">
        <v>448</v>
      </c>
      <c r="E775" s="17" t="s">
        <v>449</v>
      </c>
      <c r="F775" s="17" t="s">
        <v>35</v>
      </c>
      <c r="G775" s="17" t="s">
        <v>181</v>
      </c>
      <c r="H775" s="17">
        <v>39636</v>
      </c>
      <c r="I775" s="17">
        <v>37418</v>
      </c>
      <c r="J775" s="17">
        <v>2218</v>
      </c>
      <c r="K775" s="17" t="s">
        <v>37</v>
      </c>
      <c r="L775" s="18">
        <v>860509.85</v>
      </c>
      <c r="M775" s="18">
        <v>79543.34</v>
      </c>
      <c r="N775" s="18">
        <v>10605.81</v>
      </c>
      <c r="O775" s="18">
        <v>950659</v>
      </c>
      <c r="P775" s="18">
        <v>13117.74</v>
      </c>
      <c r="Q775" s="18">
        <v>8914.16</v>
      </c>
      <c r="R775" s="18">
        <v>998.1</v>
      </c>
      <c r="S775" s="18">
        <v>23030</v>
      </c>
      <c r="T775" s="18">
        <v>0</v>
      </c>
      <c r="U775" s="18">
        <v>0</v>
      </c>
      <c r="V775" s="18">
        <v>0</v>
      </c>
      <c r="W775" s="18">
        <v>0</v>
      </c>
      <c r="X775" s="18"/>
      <c r="Y775" s="18">
        <v>873627.59</v>
      </c>
      <c r="Z775" s="18">
        <v>88457.5</v>
      </c>
      <c r="AA775" s="18">
        <v>11603.91</v>
      </c>
      <c r="AB775" s="18">
        <v>973689</v>
      </c>
    </row>
    <row r="776" spans="1:28" s="15" customFormat="1" x14ac:dyDescent="0.25">
      <c r="A776" s="17">
        <v>19</v>
      </c>
      <c r="B776" s="17" t="s">
        <v>407</v>
      </c>
      <c r="C776" s="17" t="s">
        <v>292</v>
      </c>
      <c r="D776" s="17" t="s">
        <v>450</v>
      </c>
      <c r="E776" s="17" t="s">
        <v>451</v>
      </c>
      <c r="F776" s="17" t="s">
        <v>35</v>
      </c>
      <c r="G776" s="17" t="s">
        <v>452</v>
      </c>
      <c r="H776" s="17">
        <v>24404</v>
      </c>
      <c r="I776" s="17">
        <v>24400</v>
      </c>
      <c r="J776" s="17">
        <v>4</v>
      </c>
      <c r="K776" s="17" t="s">
        <v>37</v>
      </c>
      <c r="L776" s="18">
        <v>86043.15</v>
      </c>
      <c r="M776" s="18">
        <v>24111.69</v>
      </c>
      <c r="N776" s="18">
        <v>2438.16</v>
      </c>
      <c r="O776" s="18">
        <v>112593</v>
      </c>
      <c r="P776" s="18">
        <v>874.56</v>
      </c>
      <c r="Q776" s="18">
        <v>902.64</v>
      </c>
      <c r="R776" s="18">
        <v>1.8</v>
      </c>
      <c r="S776" s="18">
        <v>1779</v>
      </c>
      <c r="T776" s="18">
        <v>0</v>
      </c>
      <c r="U776" s="18">
        <v>0</v>
      </c>
      <c r="V776" s="18">
        <v>0</v>
      </c>
      <c r="W776" s="18">
        <v>0</v>
      </c>
      <c r="X776" s="18"/>
      <c r="Y776" s="18">
        <v>86917.71</v>
      </c>
      <c r="Z776" s="18">
        <v>25014.33</v>
      </c>
      <c r="AA776" s="18">
        <v>2439.96</v>
      </c>
      <c r="AB776" s="18">
        <v>114372</v>
      </c>
    </row>
    <row r="777" spans="1:28" s="15" customFormat="1" x14ac:dyDescent="0.25">
      <c r="A777" s="17">
        <v>20</v>
      </c>
      <c r="B777" s="17" t="s">
        <v>428</v>
      </c>
      <c r="C777" s="17" t="s">
        <v>292</v>
      </c>
      <c r="D777" s="17" t="s">
        <v>453</v>
      </c>
      <c r="E777" s="17" t="s">
        <v>454</v>
      </c>
      <c r="F777" s="17" t="s">
        <v>35</v>
      </c>
      <c r="G777" s="17" t="s">
        <v>218</v>
      </c>
      <c r="H777" s="17">
        <v>3762</v>
      </c>
      <c r="I777" s="17">
        <v>3637</v>
      </c>
      <c r="J777" s="17">
        <v>375</v>
      </c>
      <c r="K777" s="17" t="s">
        <v>37</v>
      </c>
      <c r="L777" s="18">
        <v>205897.96</v>
      </c>
      <c r="M777" s="18">
        <v>18793.060000000001</v>
      </c>
      <c r="N777" s="18">
        <v>1465.98</v>
      </c>
      <c r="O777" s="18">
        <v>226157</v>
      </c>
      <c r="P777" s="18">
        <v>3751.24</v>
      </c>
      <c r="Q777" s="18">
        <v>2122.0100000000002</v>
      </c>
      <c r="R777" s="18">
        <v>168.75</v>
      </c>
      <c r="S777" s="18">
        <v>6042</v>
      </c>
      <c r="T777" s="18">
        <v>0</v>
      </c>
      <c r="U777" s="18">
        <v>0</v>
      </c>
      <c r="V777" s="18">
        <v>0</v>
      </c>
      <c r="W777" s="18">
        <v>0</v>
      </c>
      <c r="X777" s="18"/>
      <c r="Y777" s="18">
        <v>209649.2</v>
      </c>
      <c r="Z777" s="18">
        <v>20915.07</v>
      </c>
      <c r="AA777" s="18">
        <v>1634.73</v>
      </c>
      <c r="AB777" s="18">
        <v>232199</v>
      </c>
    </row>
    <row r="778" spans="1:28" s="15" customFormat="1" x14ac:dyDescent="0.25">
      <c r="A778" s="17">
        <v>21</v>
      </c>
      <c r="B778" s="17" t="s">
        <v>416</v>
      </c>
      <c r="C778" s="17" t="s">
        <v>292</v>
      </c>
      <c r="D778" s="17" t="s">
        <v>455</v>
      </c>
      <c r="E778" s="17" t="s">
        <v>456</v>
      </c>
      <c r="F778" s="17" t="s">
        <v>35</v>
      </c>
      <c r="G778" s="17" t="s">
        <v>221</v>
      </c>
      <c r="H778" s="17">
        <v>19</v>
      </c>
      <c r="I778" s="17">
        <v>19</v>
      </c>
      <c r="J778" s="17">
        <v>0</v>
      </c>
      <c r="K778" s="17" t="s">
        <v>37</v>
      </c>
      <c r="L778" s="18">
        <v>20816.21</v>
      </c>
      <c r="M778" s="18">
        <v>4309.55</v>
      </c>
      <c r="N778" s="18">
        <v>1.24</v>
      </c>
      <c r="O778" s="18">
        <v>25127</v>
      </c>
      <c r="P778" s="18">
        <v>577.58000000000004</v>
      </c>
      <c r="Q778" s="18">
        <v>212.42</v>
      </c>
      <c r="R778" s="18">
        <v>0</v>
      </c>
      <c r="S778" s="18">
        <v>790</v>
      </c>
      <c r="T778" s="18">
        <v>140</v>
      </c>
      <c r="U778" s="18">
        <v>0</v>
      </c>
      <c r="V778" s="18">
        <v>0</v>
      </c>
      <c r="W778" s="18">
        <v>0</v>
      </c>
      <c r="X778" s="18"/>
      <c r="Y778" s="18">
        <v>21393.79</v>
      </c>
      <c r="Z778" s="18">
        <v>4521.97</v>
      </c>
      <c r="AA778" s="18">
        <v>1.24</v>
      </c>
      <c r="AB778" s="18">
        <v>25917</v>
      </c>
    </row>
    <row r="779" spans="1:28" s="15" customFormat="1" x14ac:dyDescent="0.25">
      <c r="A779" s="17">
        <v>22</v>
      </c>
      <c r="B779" s="17" t="s">
        <v>407</v>
      </c>
      <c r="C779" s="17" t="s">
        <v>292</v>
      </c>
      <c r="D779" s="17" t="s">
        <v>457</v>
      </c>
      <c r="E779" s="17" t="s">
        <v>458</v>
      </c>
      <c r="F779" s="17" t="s">
        <v>35</v>
      </c>
      <c r="G779" s="17" t="s">
        <v>224</v>
      </c>
      <c r="H779" s="17">
        <v>6102</v>
      </c>
      <c r="I779" s="17">
        <v>6102</v>
      </c>
      <c r="J779" s="17">
        <v>0</v>
      </c>
      <c r="K779" s="17" t="s">
        <v>37</v>
      </c>
      <c r="L779" s="18">
        <v>20082.330000000002</v>
      </c>
      <c r="M779" s="18">
        <v>4379.67</v>
      </c>
      <c r="N779" s="18">
        <v>0</v>
      </c>
      <c r="O779" s="18">
        <v>24462</v>
      </c>
      <c r="P779" s="18">
        <v>577.17999999999995</v>
      </c>
      <c r="Q779" s="18">
        <v>204.82</v>
      </c>
      <c r="R779" s="18">
        <v>0</v>
      </c>
      <c r="S779" s="18">
        <v>782</v>
      </c>
      <c r="T779" s="18">
        <v>0</v>
      </c>
      <c r="U779" s="18">
        <v>0</v>
      </c>
      <c r="V779" s="18">
        <v>0</v>
      </c>
      <c r="W779" s="18">
        <v>0</v>
      </c>
      <c r="X779" s="18"/>
      <c r="Y779" s="18">
        <v>20659.509999999998</v>
      </c>
      <c r="Z779" s="18">
        <v>4584.49</v>
      </c>
      <c r="AA779" s="18">
        <v>0</v>
      </c>
      <c r="AB779" s="18">
        <v>25244</v>
      </c>
    </row>
    <row r="780" spans="1:28" s="15" customFormat="1" x14ac:dyDescent="0.25">
      <c r="A780" s="17">
        <v>23</v>
      </c>
      <c r="B780" s="17" t="s">
        <v>404</v>
      </c>
      <c r="C780" s="17" t="s">
        <v>292</v>
      </c>
      <c r="D780" s="17" t="s">
        <v>459</v>
      </c>
      <c r="E780" s="17" t="s">
        <v>460</v>
      </c>
      <c r="F780" s="17" t="s">
        <v>35</v>
      </c>
      <c r="G780" s="17" t="s">
        <v>218</v>
      </c>
      <c r="H780" s="17">
        <v>13678</v>
      </c>
      <c r="I780" s="17">
        <v>13533</v>
      </c>
      <c r="J780" s="17">
        <v>145</v>
      </c>
      <c r="K780" s="17" t="s">
        <v>37</v>
      </c>
      <c r="L780" s="18">
        <v>84357.13</v>
      </c>
      <c r="M780" s="18">
        <v>22519.65</v>
      </c>
      <c r="N780" s="18">
        <v>3371.22</v>
      </c>
      <c r="O780" s="18">
        <v>110248</v>
      </c>
      <c r="P780" s="18">
        <v>1379.17</v>
      </c>
      <c r="Q780" s="18">
        <v>901.58</v>
      </c>
      <c r="R780" s="18">
        <v>65.25</v>
      </c>
      <c r="S780" s="18">
        <v>2346</v>
      </c>
      <c r="T780" s="18">
        <v>0</v>
      </c>
      <c r="U780" s="18">
        <v>0</v>
      </c>
      <c r="V780" s="18">
        <v>0</v>
      </c>
      <c r="W780" s="18">
        <v>0</v>
      </c>
      <c r="X780" s="18"/>
      <c r="Y780" s="18">
        <v>85736.3</v>
      </c>
      <c r="Z780" s="18">
        <v>23421.23</v>
      </c>
      <c r="AA780" s="18">
        <v>3436.47</v>
      </c>
      <c r="AB780" s="18">
        <v>112594</v>
      </c>
    </row>
    <row r="781" spans="1:28" s="15" customFormat="1" x14ac:dyDescent="0.25">
      <c r="A781" s="17">
        <v>24</v>
      </c>
      <c r="B781" s="17" t="s">
        <v>435</v>
      </c>
      <c r="C781" s="17" t="s">
        <v>292</v>
      </c>
      <c r="D781" s="17" t="s">
        <v>461</v>
      </c>
      <c r="E781" s="17" t="s">
        <v>462</v>
      </c>
      <c r="F781" s="17" t="s">
        <v>35</v>
      </c>
      <c r="G781" s="17" t="s">
        <v>218</v>
      </c>
      <c r="H781" s="17">
        <v>1800</v>
      </c>
      <c r="I781" s="17">
        <v>1800</v>
      </c>
      <c r="J781" s="17">
        <v>0</v>
      </c>
      <c r="K781" s="17" t="s">
        <v>37</v>
      </c>
      <c r="L781" s="18">
        <v>37571.46</v>
      </c>
      <c r="M781" s="18">
        <v>9906.5</v>
      </c>
      <c r="N781" s="18">
        <v>371.04</v>
      </c>
      <c r="O781" s="18">
        <v>47849</v>
      </c>
      <c r="P781" s="18">
        <v>577.62</v>
      </c>
      <c r="Q781" s="18">
        <v>389.38</v>
      </c>
      <c r="R781" s="18">
        <v>0</v>
      </c>
      <c r="S781" s="18">
        <v>967</v>
      </c>
      <c r="T781" s="18">
        <v>0</v>
      </c>
      <c r="U781" s="18">
        <v>0</v>
      </c>
      <c r="V781" s="18">
        <v>0</v>
      </c>
      <c r="W781" s="18">
        <v>0</v>
      </c>
      <c r="X781" s="18"/>
      <c r="Y781" s="18">
        <v>38149.08</v>
      </c>
      <c r="Z781" s="18">
        <v>10295.879999999999</v>
      </c>
      <c r="AA781" s="18">
        <v>371.04</v>
      </c>
      <c r="AB781" s="18">
        <v>48816</v>
      </c>
    </row>
    <row r="782" spans="1:28" s="15" customFormat="1" x14ac:dyDescent="0.25">
      <c r="A782" s="17">
        <v>25</v>
      </c>
      <c r="B782" s="17" t="s">
        <v>420</v>
      </c>
      <c r="C782" s="17" t="s">
        <v>292</v>
      </c>
      <c r="D782" s="17" t="s">
        <v>463</v>
      </c>
      <c r="E782" s="17" t="s">
        <v>464</v>
      </c>
      <c r="F782" s="17" t="s">
        <v>35</v>
      </c>
      <c r="G782" s="17" t="s">
        <v>114</v>
      </c>
      <c r="H782" s="17">
        <v>728</v>
      </c>
      <c r="I782" s="17">
        <v>728</v>
      </c>
      <c r="J782" s="17">
        <v>0</v>
      </c>
      <c r="K782" s="17" t="s">
        <v>37</v>
      </c>
      <c r="L782" s="18">
        <v>25562.78</v>
      </c>
      <c r="M782" s="18">
        <v>5706.11</v>
      </c>
      <c r="N782" s="18">
        <v>143.11000000000001</v>
      </c>
      <c r="O782" s="18">
        <v>31412</v>
      </c>
      <c r="P782" s="18">
        <v>660.45</v>
      </c>
      <c r="Q782" s="18">
        <v>262.55</v>
      </c>
      <c r="R782" s="18">
        <v>0</v>
      </c>
      <c r="S782" s="18">
        <v>923</v>
      </c>
      <c r="T782" s="18">
        <v>0</v>
      </c>
      <c r="U782" s="18">
        <v>0</v>
      </c>
      <c r="V782" s="18">
        <v>0</v>
      </c>
      <c r="W782" s="18">
        <v>0</v>
      </c>
      <c r="X782" s="18"/>
      <c r="Y782" s="18">
        <v>26223.23</v>
      </c>
      <c r="Z782" s="18">
        <v>5968.66</v>
      </c>
      <c r="AA782" s="18">
        <v>143.11000000000001</v>
      </c>
      <c r="AB782" s="18">
        <v>32335</v>
      </c>
    </row>
    <row r="783" spans="1:28" s="15" customFormat="1" x14ac:dyDescent="0.25">
      <c r="A783" s="17">
        <v>26</v>
      </c>
      <c r="B783" s="17" t="s">
        <v>468</v>
      </c>
      <c r="C783" s="17" t="s">
        <v>292</v>
      </c>
      <c r="D783" s="17" t="s">
        <v>469</v>
      </c>
      <c r="E783" s="17" t="s">
        <v>470</v>
      </c>
      <c r="F783" s="17" t="s">
        <v>35</v>
      </c>
      <c r="G783" s="17" t="s">
        <v>471</v>
      </c>
      <c r="H783" s="17">
        <v>2980</v>
      </c>
      <c r="I783" s="17">
        <v>2902</v>
      </c>
      <c r="J783" s="17">
        <v>78</v>
      </c>
      <c r="K783" s="17" t="s">
        <v>37</v>
      </c>
      <c r="L783" s="18">
        <v>26157.38</v>
      </c>
      <c r="M783" s="18">
        <v>4760.66</v>
      </c>
      <c r="N783" s="18">
        <v>1254.96</v>
      </c>
      <c r="O783" s="18">
        <v>32173</v>
      </c>
      <c r="P783" s="18">
        <v>733.98</v>
      </c>
      <c r="Q783" s="18">
        <v>279.92</v>
      </c>
      <c r="R783" s="18">
        <v>35.1</v>
      </c>
      <c r="S783" s="18">
        <v>1049</v>
      </c>
      <c r="T783" s="18">
        <v>0</v>
      </c>
      <c r="U783" s="18">
        <v>0</v>
      </c>
      <c r="V783" s="18">
        <v>0</v>
      </c>
      <c r="W783" s="18">
        <v>0</v>
      </c>
      <c r="X783" s="18"/>
      <c r="Y783" s="18">
        <v>26891.360000000001</v>
      </c>
      <c r="Z783" s="18">
        <v>5040.58</v>
      </c>
      <c r="AA783" s="18">
        <v>1290.06</v>
      </c>
      <c r="AB783" s="18">
        <v>33222</v>
      </c>
    </row>
    <row r="784" spans="1:28" s="15" customFormat="1" x14ac:dyDescent="0.25">
      <c r="A784" s="17">
        <v>27</v>
      </c>
      <c r="B784" s="17" t="s">
        <v>1591</v>
      </c>
      <c r="C784" s="17" t="s">
        <v>292</v>
      </c>
      <c r="D784" s="17" t="s">
        <v>1592</v>
      </c>
      <c r="E784" s="17" t="s">
        <v>1593</v>
      </c>
      <c r="F784" s="17" t="s">
        <v>35</v>
      </c>
      <c r="G784" s="17" t="s">
        <v>1594</v>
      </c>
      <c r="H784" s="17">
        <v>475</v>
      </c>
      <c r="I784" s="17">
        <v>475</v>
      </c>
      <c r="J784" s="17">
        <v>0</v>
      </c>
      <c r="K784" s="17" t="s">
        <v>37</v>
      </c>
      <c r="L784" s="18">
        <v>15837.08</v>
      </c>
      <c r="M784" s="18">
        <v>3247.26</v>
      </c>
      <c r="N784" s="18">
        <v>196.66</v>
      </c>
      <c r="O784" s="18">
        <v>19281</v>
      </c>
      <c r="P784" s="18">
        <v>440.38</v>
      </c>
      <c r="Q784" s="18">
        <v>163.62</v>
      </c>
      <c r="R784" s="18">
        <v>0</v>
      </c>
      <c r="S784" s="18">
        <v>604</v>
      </c>
      <c r="T784" s="18">
        <v>0</v>
      </c>
      <c r="U784" s="18">
        <v>0</v>
      </c>
      <c r="V784" s="18">
        <v>0</v>
      </c>
      <c r="W784" s="18">
        <v>0</v>
      </c>
      <c r="X784" s="18"/>
      <c r="Y784" s="18">
        <v>16277.46</v>
      </c>
      <c r="Z784" s="18">
        <v>3410.88</v>
      </c>
      <c r="AA784" s="18">
        <v>196.66</v>
      </c>
      <c r="AB784" s="18">
        <v>19885</v>
      </c>
    </row>
    <row r="785" spans="1:28" s="15" customFormat="1" x14ac:dyDescent="0.25">
      <c r="A785" s="17">
        <v>28</v>
      </c>
      <c r="B785" s="17" t="s">
        <v>472</v>
      </c>
      <c r="C785" s="17" t="s">
        <v>292</v>
      </c>
      <c r="D785" s="17" t="s">
        <v>473</v>
      </c>
      <c r="E785" s="17" t="s">
        <v>474</v>
      </c>
      <c r="F785" s="17" t="s">
        <v>35</v>
      </c>
      <c r="G785" s="17" t="s">
        <v>475</v>
      </c>
      <c r="H785" s="17">
        <v>228</v>
      </c>
      <c r="I785" s="17">
        <v>228</v>
      </c>
      <c r="J785" s="17">
        <v>0</v>
      </c>
      <c r="K785" s="17" t="s">
        <v>37</v>
      </c>
      <c r="L785" s="18">
        <v>13858.28</v>
      </c>
      <c r="M785" s="18">
        <v>2335.4499999999998</v>
      </c>
      <c r="N785" s="18">
        <v>97.27</v>
      </c>
      <c r="O785" s="18">
        <v>16291</v>
      </c>
      <c r="P785" s="18">
        <v>439.96</v>
      </c>
      <c r="Q785" s="18">
        <v>141.04</v>
      </c>
      <c r="R785" s="18">
        <v>0</v>
      </c>
      <c r="S785" s="18">
        <v>581</v>
      </c>
      <c r="T785" s="18">
        <v>0</v>
      </c>
      <c r="U785" s="18">
        <v>0</v>
      </c>
      <c r="V785" s="18">
        <v>0</v>
      </c>
      <c r="W785" s="18">
        <v>0</v>
      </c>
      <c r="X785" s="18"/>
      <c r="Y785" s="18">
        <v>14298.24</v>
      </c>
      <c r="Z785" s="18">
        <v>2476.4899999999998</v>
      </c>
      <c r="AA785" s="18">
        <v>97.27</v>
      </c>
      <c r="AB785" s="18">
        <v>16872</v>
      </c>
    </row>
    <row r="786" spans="1:28" s="15" customFormat="1" x14ac:dyDescent="0.25">
      <c r="A786" s="17">
        <v>29</v>
      </c>
      <c r="B786" s="17" t="s">
        <v>476</v>
      </c>
      <c r="C786" s="17" t="s">
        <v>292</v>
      </c>
      <c r="D786" s="17" t="s">
        <v>477</v>
      </c>
      <c r="E786" s="17" t="s">
        <v>478</v>
      </c>
      <c r="F786" s="17" t="s">
        <v>35</v>
      </c>
      <c r="G786" s="17" t="s">
        <v>479</v>
      </c>
      <c r="H786" s="17">
        <v>1828</v>
      </c>
      <c r="I786" s="17">
        <v>1828</v>
      </c>
      <c r="J786" s="17">
        <v>0</v>
      </c>
      <c r="K786" s="17" t="s">
        <v>37</v>
      </c>
      <c r="L786" s="18">
        <v>18136.099999999999</v>
      </c>
      <c r="M786" s="18">
        <v>2132.59</v>
      </c>
      <c r="N786" s="18">
        <v>803.31</v>
      </c>
      <c r="O786" s="18">
        <v>21072</v>
      </c>
      <c r="P786" s="18">
        <v>440.35</v>
      </c>
      <c r="Q786" s="18">
        <v>193.65</v>
      </c>
      <c r="R786" s="18">
        <v>0</v>
      </c>
      <c r="S786" s="18">
        <v>634</v>
      </c>
      <c r="T786" s="18">
        <v>0</v>
      </c>
      <c r="U786" s="18">
        <v>0</v>
      </c>
      <c r="V786" s="18">
        <v>0</v>
      </c>
      <c r="W786" s="18">
        <v>0</v>
      </c>
      <c r="X786" s="18"/>
      <c r="Y786" s="18">
        <v>18576.45</v>
      </c>
      <c r="Z786" s="18">
        <v>2326.2399999999998</v>
      </c>
      <c r="AA786" s="18">
        <v>803.31</v>
      </c>
      <c r="AB786" s="18">
        <v>21706</v>
      </c>
    </row>
    <row r="787" spans="1:28" s="15" customFormat="1" x14ac:dyDescent="0.25">
      <c r="A787" s="17">
        <v>30</v>
      </c>
      <c r="B787" s="17" t="s">
        <v>476</v>
      </c>
      <c r="C787" s="17" t="s">
        <v>292</v>
      </c>
      <c r="D787" s="17" t="s">
        <v>480</v>
      </c>
      <c r="E787" s="17" t="s">
        <v>481</v>
      </c>
      <c r="F787" s="17" t="s">
        <v>35</v>
      </c>
      <c r="G787" s="17" t="s">
        <v>482</v>
      </c>
      <c r="H787" s="17">
        <v>8016</v>
      </c>
      <c r="I787" s="17">
        <v>7639</v>
      </c>
      <c r="J787" s="17">
        <v>377</v>
      </c>
      <c r="K787" s="17" t="s">
        <v>37</v>
      </c>
      <c r="L787" s="18">
        <v>55188.639999999999</v>
      </c>
      <c r="M787" s="18">
        <v>5322.96</v>
      </c>
      <c r="N787" s="18">
        <v>3394.4</v>
      </c>
      <c r="O787" s="18">
        <v>63906</v>
      </c>
      <c r="P787" s="18">
        <v>3487.34</v>
      </c>
      <c r="Q787" s="18">
        <v>588.01</v>
      </c>
      <c r="R787" s="18">
        <v>169.65</v>
      </c>
      <c r="S787" s="18">
        <v>4245</v>
      </c>
      <c r="T787" s="18">
        <v>0</v>
      </c>
      <c r="U787" s="18">
        <v>0</v>
      </c>
      <c r="V787" s="18">
        <v>0</v>
      </c>
      <c r="W787" s="18">
        <v>0</v>
      </c>
      <c r="X787" s="18"/>
      <c r="Y787" s="18">
        <v>58675.98</v>
      </c>
      <c r="Z787" s="18">
        <v>5910.97</v>
      </c>
      <c r="AA787" s="18">
        <v>3564.05</v>
      </c>
      <c r="AB787" s="18">
        <v>68151</v>
      </c>
    </row>
    <row r="788" spans="1:28" s="15" customFormat="1" x14ac:dyDescent="0.25">
      <c r="A788" s="17">
        <v>31</v>
      </c>
      <c r="B788" s="17" t="s">
        <v>483</v>
      </c>
      <c r="C788" s="17" t="s">
        <v>292</v>
      </c>
      <c r="D788" s="17" t="s">
        <v>484</v>
      </c>
      <c r="E788" s="17" t="s">
        <v>485</v>
      </c>
      <c r="F788" s="17" t="s">
        <v>35</v>
      </c>
      <c r="G788" s="17" t="s">
        <v>288</v>
      </c>
      <c r="H788" s="17">
        <v>1300</v>
      </c>
      <c r="I788" s="17">
        <v>1300</v>
      </c>
      <c r="J788" s="17">
        <v>0</v>
      </c>
      <c r="K788" s="17" t="s">
        <v>37</v>
      </c>
      <c r="L788" s="18">
        <v>11237.11</v>
      </c>
      <c r="M788" s="18">
        <v>918.89</v>
      </c>
      <c r="N788" s="18">
        <v>0</v>
      </c>
      <c r="O788" s="18">
        <v>12156</v>
      </c>
      <c r="P788" s="18">
        <v>577.58000000000004</v>
      </c>
      <c r="Q788" s="18">
        <v>113.42</v>
      </c>
      <c r="R788" s="18">
        <v>0</v>
      </c>
      <c r="S788" s="18">
        <v>691</v>
      </c>
      <c r="T788" s="18">
        <v>4670</v>
      </c>
      <c r="U788" s="18">
        <v>0</v>
      </c>
      <c r="V788" s="18">
        <v>0</v>
      </c>
      <c r="W788" s="18">
        <v>0</v>
      </c>
      <c r="X788" s="18"/>
      <c r="Y788" s="18">
        <v>11814.69</v>
      </c>
      <c r="Z788" s="18">
        <v>1032.31</v>
      </c>
      <c r="AA788" s="18">
        <v>0</v>
      </c>
      <c r="AB788" s="18">
        <v>12847</v>
      </c>
    </row>
    <row r="789" spans="1:28" s="15" customFormat="1" x14ac:dyDescent="0.25">
      <c r="A789" s="17"/>
      <c r="B789" s="17"/>
      <c r="C789" s="10" t="s">
        <v>71</v>
      </c>
      <c r="D789" s="17"/>
      <c r="E789" s="17"/>
      <c r="F789" s="17"/>
      <c r="G789" s="17"/>
      <c r="H789" s="17"/>
      <c r="I789" s="17"/>
      <c r="J789" s="17">
        <f>SUM(J758:J788)</f>
        <v>32398</v>
      </c>
      <c r="K789" s="17"/>
      <c r="L789" s="17">
        <f t="shared" ref="L789:AB789" si="91">SUM(L758:L788)</f>
        <v>9760262.2300000023</v>
      </c>
      <c r="M789" s="17">
        <f t="shared" si="91"/>
        <v>857025.25</v>
      </c>
      <c r="N789" s="17">
        <f t="shared" si="91"/>
        <v>117439.52</v>
      </c>
      <c r="O789" s="17">
        <f t="shared" si="91"/>
        <v>10734727</v>
      </c>
      <c r="P789" s="17">
        <f t="shared" si="91"/>
        <v>200942.5</v>
      </c>
      <c r="Q789" s="17">
        <f t="shared" si="91"/>
        <v>100944.39999999998</v>
      </c>
      <c r="R789" s="17">
        <f t="shared" si="91"/>
        <v>14579.1</v>
      </c>
      <c r="S789" s="17">
        <f t="shared" si="91"/>
        <v>316466</v>
      </c>
      <c r="T789" s="17">
        <f t="shared" si="91"/>
        <v>46050</v>
      </c>
      <c r="U789" s="17">
        <f t="shared" si="91"/>
        <v>0</v>
      </c>
      <c r="V789" s="17">
        <f t="shared" si="91"/>
        <v>0</v>
      </c>
      <c r="W789" s="17">
        <f t="shared" si="91"/>
        <v>0</v>
      </c>
      <c r="X789" s="17">
        <f t="shared" si="91"/>
        <v>0</v>
      </c>
      <c r="Y789" s="17">
        <f t="shared" si="91"/>
        <v>9961204.7300000004</v>
      </c>
      <c r="Z789" s="17">
        <f t="shared" si="91"/>
        <v>957969.64999999991</v>
      </c>
      <c r="AA789" s="17">
        <f t="shared" si="91"/>
        <v>132018.62</v>
      </c>
      <c r="AB789" s="17">
        <f t="shared" si="91"/>
        <v>11051193</v>
      </c>
    </row>
    <row r="790" spans="1:28" s="15" customFormat="1" x14ac:dyDescent="0.25">
      <c r="A790" s="17">
        <v>1</v>
      </c>
      <c r="B790" s="17" t="s">
        <v>416</v>
      </c>
      <c r="C790" s="17" t="s">
        <v>292</v>
      </c>
      <c r="D790" s="17" t="s">
        <v>486</v>
      </c>
      <c r="E790" s="17" t="s">
        <v>487</v>
      </c>
      <c r="F790" s="17" t="s">
        <v>75</v>
      </c>
      <c r="G790" s="17" t="s">
        <v>76</v>
      </c>
      <c r="H790" s="17">
        <v>16040</v>
      </c>
      <c r="I790" s="17">
        <v>15930</v>
      </c>
      <c r="J790" s="17">
        <v>110</v>
      </c>
      <c r="K790" s="17" t="s">
        <v>37</v>
      </c>
      <c r="L790" s="18">
        <v>50972.97</v>
      </c>
      <c r="M790" s="18">
        <v>12310.98</v>
      </c>
      <c r="N790" s="18">
        <v>3974.05</v>
      </c>
      <c r="O790" s="18">
        <v>67258</v>
      </c>
      <c r="P790" s="18">
        <v>977.26</v>
      </c>
      <c r="Q790" s="18">
        <v>566.91</v>
      </c>
      <c r="R790" s="18">
        <v>65.83</v>
      </c>
      <c r="S790" s="18">
        <v>1610</v>
      </c>
      <c r="T790" s="18">
        <v>0</v>
      </c>
      <c r="U790" s="18">
        <v>0</v>
      </c>
      <c r="V790" s="18">
        <v>0</v>
      </c>
      <c r="W790" s="18">
        <v>0</v>
      </c>
      <c r="X790" s="18"/>
      <c r="Y790" s="18">
        <v>51950.23</v>
      </c>
      <c r="Z790" s="18">
        <v>12877.89</v>
      </c>
      <c r="AA790" s="18">
        <v>4039.88</v>
      </c>
      <c r="AB790" s="18">
        <v>68868</v>
      </c>
    </row>
    <row r="791" spans="1:28" s="15" customFormat="1" x14ac:dyDescent="0.25">
      <c r="A791" s="17">
        <v>2</v>
      </c>
      <c r="B791" s="17" t="s">
        <v>425</v>
      </c>
      <c r="C791" s="17" t="s">
        <v>292</v>
      </c>
      <c r="D791" s="17" t="s">
        <v>488</v>
      </c>
      <c r="E791" s="17" t="s">
        <v>489</v>
      </c>
      <c r="F791" s="17" t="s">
        <v>75</v>
      </c>
      <c r="G791" s="17" t="s">
        <v>76</v>
      </c>
      <c r="H791" s="17">
        <v>65632</v>
      </c>
      <c r="I791" s="17">
        <v>64731</v>
      </c>
      <c r="J791" s="17">
        <v>901</v>
      </c>
      <c r="K791" s="17" t="s">
        <v>37</v>
      </c>
      <c r="L791" s="18">
        <v>317274.84000000003</v>
      </c>
      <c r="M791" s="18">
        <v>28900.52</v>
      </c>
      <c r="N791" s="18">
        <v>4660.6400000000003</v>
      </c>
      <c r="O791" s="18">
        <v>350836</v>
      </c>
      <c r="P791" s="18">
        <v>6656.52</v>
      </c>
      <c r="Q791" s="18">
        <v>3291.23</v>
      </c>
      <c r="R791" s="18">
        <v>539.25</v>
      </c>
      <c r="S791" s="18">
        <v>10487</v>
      </c>
      <c r="T791" s="18">
        <v>0</v>
      </c>
      <c r="U791" s="18">
        <v>0</v>
      </c>
      <c r="V791" s="18">
        <v>0</v>
      </c>
      <c r="W791" s="18">
        <v>0</v>
      </c>
      <c r="X791" s="18"/>
      <c r="Y791" s="18">
        <v>323931.36</v>
      </c>
      <c r="Z791" s="18">
        <v>32191.75</v>
      </c>
      <c r="AA791" s="18">
        <v>5199.8900000000003</v>
      </c>
      <c r="AB791" s="18">
        <v>361323</v>
      </c>
    </row>
    <row r="792" spans="1:28" s="15" customFormat="1" x14ac:dyDescent="0.25">
      <c r="A792" s="17">
        <v>3</v>
      </c>
      <c r="B792" s="17" t="s">
        <v>416</v>
      </c>
      <c r="C792" s="17" t="s">
        <v>292</v>
      </c>
      <c r="D792" s="17" t="s">
        <v>490</v>
      </c>
      <c r="E792" s="17" t="s">
        <v>491</v>
      </c>
      <c r="F792" s="17" t="s">
        <v>75</v>
      </c>
      <c r="G792" s="17" t="s">
        <v>76</v>
      </c>
      <c r="H792" s="17">
        <v>1761</v>
      </c>
      <c r="I792" s="17">
        <v>1761</v>
      </c>
      <c r="J792" s="17">
        <v>0</v>
      </c>
      <c r="K792" s="17" t="s">
        <v>37</v>
      </c>
      <c r="L792" s="18">
        <v>60960.41</v>
      </c>
      <c r="M792" s="18">
        <v>18953.25</v>
      </c>
      <c r="N792" s="18">
        <v>4867.34</v>
      </c>
      <c r="O792" s="18">
        <v>84781</v>
      </c>
      <c r="P792" s="18">
        <v>187.66</v>
      </c>
      <c r="Q792" s="18">
        <v>679.34</v>
      </c>
      <c r="R792" s="18">
        <v>0</v>
      </c>
      <c r="S792" s="18">
        <v>867</v>
      </c>
      <c r="T792" s="18">
        <v>0</v>
      </c>
      <c r="U792" s="18">
        <v>0</v>
      </c>
      <c r="V792" s="18">
        <v>0</v>
      </c>
      <c r="W792" s="18">
        <v>0</v>
      </c>
      <c r="X792" s="18"/>
      <c r="Y792" s="18">
        <v>61148.07</v>
      </c>
      <c r="Z792" s="18">
        <v>19632.59</v>
      </c>
      <c r="AA792" s="18">
        <v>4867.34</v>
      </c>
      <c r="AB792" s="18">
        <v>85648</v>
      </c>
    </row>
    <row r="793" spans="1:28" s="15" customFormat="1" x14ac:dyDescent="0.25">
      <c r="A793" s="17">
        <v>4</v>
      </c>
      <c r="B793" s="17" t="s">
        <v>413</v>
      </c>
      <c r="C793" s="17" t="s">
        <v>292</v>
      </c>
      <c r="D793" s="17" t="s">
        <v>492</v>
      </c>
      <c r="E793" s="17" t="s">
        <v>493</v>
      </c>
      <c r="F793" s="17" t="s">
        <v>75</v>
      </c>
      <c r="G793" s="17" t="s">
        <v>76</v>
      </c>
      <c r="H793" s="17">
        <v>18264</v>
      </c>
      <c r="I793" s="17">
        <v>18264</v>
      </c>
      <c r="J793" s="17">
        <v>0</v>
      </c>
      <c r="K793" s="17" t="s">
        <v>37</v>
      </c>
      <c r="L793" s="18">
        <v>66532.429999999993</v>
      </c>
      <c r="M793" s="18">
        <v>16518.080000000002</v>
      </c>
      <c r="N793" s="18">
        <v>5184.49</v>
      </c>
      <c r="O793" s="18">
        <v>88235</v>
      </c>
      <c r="P793" s="18">
        <v>250.09</v>
      </c>
      <c r="Q793" s="18">
        <v>739.91</v>
      </c>
      <c r="R793" s="18">
        <v>0</v>
      </c>
      <c r="S793" s="18">
        <v>990</v>
      </c>
      <c r="T793" s="18">
        <v>0</v>
      </c>
      <c r="U793" s="18">
        <v>0</v>
      </c>
      <c r="V793" s="18">
        <v>0</v>
      </c>
      <c r="W793" s="18">
        <v>0</v>
      </c>
      <c r="X793" s="18"/>
      <c r="Y793" s="18">
        <v>66782.52</v>
      </c>
      <c r="Z793" s="18">
        <v>17257.990000000002</v>
      </c>
      <c r="AA793" s="18">
        <v>5184.49</v>
      </c>
      <c r="AB793" s="18">
        <v>89225</v>
      </c>
    </row>
    <row r="794" spans="1:28" s="15" customFormat="1" x14ac:dyDescent="0.25">
      <c r="A794" s="17">
        <v>5</v>
      </c>
      <c r="B794" s="17" t="s">
        <v>435</v>
      </c>
      <c r="C794" s="17" t="s">
        <v>292</v>
      </c>
      <c r="D794" s="17" t="s">
        <v>494</v>
      </c>
      <c r="E794" s="17" t="s">
        <v>495</v>
      </c>
      <c r="F794" s="17" t="s">
        <v>75</v>
      </c>
      <c r="G794" s="17" t="s">
        <v>76</v>
      </c>
      <c r="H794" s="17">
        <v>37644</v>
      </c>
      <c r="I794" s="17">
        <v>37570</v>
      </c>
      <c r="J794" s="17">
        <v>74</v>
      </c>
      <c r="K794" s="17" t="s">
        <v>37</v>
      </c>
      <c r="L794" s="18">
        <v>43388.55</v>
      </c>
      <c r="M794" s="18">
        <v>10583.15</v>
      </c>
      <c r="N794" s="18">
        <v>3064.3</v>
      </c>
      <c r="O794" s="18">
        <v>57036</v>
      </c>
      <c r="P794" s="18">
        <v>812.91</v>
      </c>
      <c r="Q794" s="18">
        <v>475.8</v>
      </c>
      <c r="R794" s="18">
        <v>44.29</v>
      </c>
      <c r="S794" s="18">
        <v>1333</v>
      </c>
      <c r="T794" s="18">
        <v>0</v>
      </c>
      <c r="U794" s="18">
        <v>0</v>
      </c>
      <c r="V794" s="18">
        <v>0</v>
      </c>
      <c r="W794" s="18">
        <v>0</v>
      </c>
      <c r="X794" s="18"/>
      <c r="Y794" s="18">
        <v>44201.46</v>
      </c>
      <c r="Z794" s="18">
        <v>11058.95</v>
      </c>
      <c r="AA794" s="18">
        <v>3108.59</v>
      </c>
      <c r="AB794" s="18">
        <v>58369</v>
      </c>
    </row>
    <row r="795" spans="1:28" s="15" customFormat="1" x14ac:dyDescent="0.25">
      <c r="A795" s="17">
        <v>6</v>
      </c>
      <c r="B795" s="17" t="s">
        <v>420</v>
      </c>
      <c r="C795" s="17" t="s">
        <v>292</v>
      </c>
      <c r="D795" s="17" t="s">
        <v>496</v>
      </c>
      <c r="E795" s="17" t="s">
        <v>497</v>
      </c>
      <c r="F795" s="17" t="s">
        <v>75</v>
      </c>
      <c r="G795" s="17" t="s">
        <v>76</v>
      </c>
      <c r="H795" s="17">
        <v>30281</v>
      </c>
      <c r="I795" s="17">
        <v>29889</v>
      </c>
      <c r="J795" s="17">
        <v>392</v>
      </c>
      <c r="K795" s="17" t="s">
        <v>37</v>
      </c>
      <c r="L795" s="18">
        <v>87042.880000000005</v>
      </c>
      <c r="M795" s="18">
        <v>18969.93</v>
      </c>
      <c r="N795" s="18">
        <v>7347.19</v>
      </c>
      <c r="O795" s="18">
        <v>113360</v>
      </c>
      <c r="P795" s="18">
        <v>3001.8</v>
      </c>
      <c r="Q795" s="18">
        <v>960.59</v>
      </c>
      <c r="R795" s="18">
        <v>234.61</v>
      </c>
      <c r="S795" s="18">
        <v>4197</v>
      </c>
      <c r="T795" s="18">
        <v>0</v>
      </c>
      <c r="U795" s="18">
        <v>0</v>
      </c>
      <c r="V795" s="18">
        <v>0</v>
      </c>
      <c r="W795" s="18">
        <v>0</v>
      </c>
      <c r="X795" s="18"/>
      <c r="Y795" s="18">
        <v>90044.68</v>
      </c>
      <c r="Z795" s="18">
        <v>19930.52</v>
      </c>
      <c r="AA795" s="18">
        <v>7581.8</v>
      </c>
      <c r="AB795" s="18">
        <v>117557</v>
      </c>
    </row>
    <row r="796" spans="1:28" s="15" customFormat="1" x14ac:dyDescent="0.25">
      <c r="A796" s="17">
        <v>7</v>
      </c>
      <c r="B796" s="17" t="s">
        <v>404</v>
      </c>
      <c r="C796" s="17" t="s">
        <v>292</v>
      </c>
      <c r="D796" s="17" t="s">
        <v>498</v>
      </c>
      <c r="E796" s="17" t="s">
        <v>499</v>
      </c>
      <c r="F796" s="17" t="s">
        <v>75</v>
      </c>
      <c r="G796" s="17" t="s">
        <v>76</v>
      </c>
      <c r="H796" s="17">
        <v>39604</v>
      </c>
      <c r="I796" s="17">
        <v>38848</v>
      </c>
      <c r="J796" s="17">
        <v>756</v>
      </c>
      <c r="K796" s="17" t="s">
        <v>37</v>
      </c>
      <c r="L796" s="18">
        <v>182060.93</v>
      </c>
      <c r="M796" s="18">
        <v>21217.88</v>
      </c>
      <c r="N796" s="18">
        <v>2905.19</v>
      </c>
      <c r="O796" s="18">
        <v>206184</v>
      </c>
      <c r="P796" s="18">
        <v>5740.85</v>
      </c>
      <c r="Q796" s="18">
        <v>1885.68</v>
      </c>
      <c r="R796" s="18">
        <v>452.47</v>
      </c>
      <c r="S796" s="18">
        <v>8079</v>
      </c>
      <c r="T796" s="18">
        <v>0</v>
      </c>
      <c r="U796" s="18">
        <v>0</v>
      </c>
      <c r="V796" s="18">
        <v>0</v>
      </c>
      <c r="W796" s="18">
        <v>0</v>
      </c>
      <c r="X796" s="18"/>
      <c r="Y796" s="18">
        <v>187801.78</v>
      </c>
      <c r="Z796" s="18">
        <v>23103.56</v>
      </c>
      <c r="AA796" s="18">
        <v>3357.66</v>
      </c>
      <c r="AB796" s="18">
        <v>214263</v>
      </c>
    </row>
    <row r="797" spans="1:28" s="15" customFormat="1" x14ac:dyDescent="0.25">
      <c r="A797" s="17">
        <v>8</v>
      </c>
      <c r="B797" s="17" t="s">
        <v>413</v>
      </c>
      <c r="C797" s="17" t="s">
        <v>292</v>
      </c>
      <c r="D797" s="17" t="s">
        <v>500</v>
      </c>
      <c r="E797" s="17" t="s">
        <v>501</v>
      </c>
      <c r="F797" s="17" t="s">
        <v>75</v>
      </c>
      <c r="G797" s="17" t="s">
        <v>76</v>
      </c>
      <c r="H797" s="17">
        <v>17626</v>
      </c>
      <c r="I797" s="17">
        <v>15395</v>
      </c>
      <c r="J797" s="17">
        <v>2231</v>
      </c>
      <c r="K797" s="17" t="s">
        <v>37</v>
      </c>
      <c r="L797" s="18">
        <v>44036.74</v>
      </c>
      <c r="M797" s="18">
        <v>11876.11</v>
      </c>
      <c r="N797" s="18">
        <v>3338.15</v>
      </c>
      <c r="O797" s="18">
        <v>59251</v>
      </c>
      <c r="P797" s="18">
        <v>16205.95</v>
      </c>
      <c r="Q797" s="18">
        <v>485.8</v>
      </c>
      <c r="R797" s="18">
        <v>1335.25</v>
      </c>
      <c r="S797" s="18">
        <v>18027</v>
      </c>
      <c r="T797" s="18">
        <v>0</v>
      </c>
      <c r="U797" s="18">
        <v>0</v>
      </c>
      <c r="V797" s="18">
        <v>0</v>
      </c>
      <c r="W797" s="18">
        <v>0</v>
      </c>
      <c r="X797" s="18"/>
      <c r="Y797" s="18">
        <v>60242.69</v>
      </c>
      <c r="Z797" s="18">
        <v>12361.91</v>
      </c>
      <c r="AA797" s="18">
        <v>4673.3999999999996</v>
      </c>
      <c r="AB797" s="18">
        <v>77278</v>
      </c>
    </row>
    <row r="798" spans="1:28" s="15" customFormat="1" x14ac:dyDescent="0.25">
      <c r="A798" s="17">
        <v>9</v>
      </c>
      <c r="B798" s="17" t="s">
        <v>401</v>
      </c>
      <c r="C798" s="17" t="s">
        <v>292</v>
      </c>
      <c r="D798" s="17" t="s">
        <v>502</v>
      </c>
      <c r="E798" s="17" t="s">
        <v>503</v>
      </c>
      <c r="F798" s="17" t="s">
        <v>75</v>
      </c>
      <c r="G798" s="17" t="s">
        <v>76</v>
      </c>
      <c r="H798" s="17">
        <v>3624</v>
      </c>
      <c r="I798" s="17">
        <v>3257</v>
      </c>
      <c r="J798" s="17">
        <v>367</v>
      </c>
      <c r="K798" s="17" t="s">
        <v>37</v>
      </c>
      <c r="L798" s="18">
        <v>77749.87</v>
      </c>
      <c r="M798" s="18">
        <v>18226.509999999998</v>
      </c>
      <c r="N798" s="18">
        <v>5652.62</v>
      </c>
      <c r="O798" s="18">
        <v>101629</v>
      </c>
      <c r="P798" s="18">
        <v>3041.05</v>
      </c>
      <c r="Q798" s="18">
        <v>847.3</v>
      </c>
      <c r="R798" s="18">
        <v>219.65</v>
      </c>
      <c r="S798" s="18">
        <v>4108</v>
      </c>
      <c r="T798" s="18">
        <v>0</v>
      </c>
      <c r="U798" s="18">
        <v>0</v>
      </c>
      <c r="V798" s="18">
        <v>0</v>
      </c>
      <c r="W798" s="18">
        <v>0</v>
      </c>
      <c r="X798" s="18"/>
      <c r="Y798" s="18">
        <v>80790.92</v>
      </c>
      <c r="Z798" s="18">
        <v>19073.810000000001</v>
      </c>
      <c r="AA798" s="18">
        <v>5872.27</v>
      </c>
      <c r="AB798" s="18">
        <v>105737</v>
      </c>
    </row>
    <row r="799" spans="1:28" s="15" customFormat="1" x14ac:dyDescent="0.25">
      <c r="A799" s="17">
        <v>10</v>
      </c>
      <c r="B799" s="17" t="s">
        <v>404</v>
      </c>
      <c r="C799" s="17" t="s">
        <v>292</v>
      </c>
      <c r="D799" s="17" t="s">
        <v>504</v>
      </c>
      <c r="E799" s="17" t="s">
        <v>505</v>
      </c>
      <c r="F799" s="17" t="s">
        <v>75</v>
      </c>
      <c r="G799" s="17" t="s">
        <v>76</v>
      </c>
      <c r="H799" s="17">
        <v>20825</v>
      </c>
      <c r="I799" s="17">
        <v>20523</v>
      </c>
      <c r="J799" s="17">
        <v>302</v>
      </c>
      <c r="K799" s="17" t="s">
        <v>37</v>
      </c>
      <c r="L799" s="18">
        <v>54946.81</v>
      </c>
      <c r="M799" s="18">
        <v>11851.94</v>
      </c>
      <c r="N799" s="18">
        <v>4386.25</v>
      </c>
      <c r="O799" s="18">
        <v>71185</v>
      </c>
      <c r="P799" s="18">
        <v>2324.15</v>
      </c>
      <c r="Q799" s="18">
        <v>590.1</v>
      </c>
      <c r="R799" s="18">
        <v>180.75</v>
      </c>
      <c r="S799" s="18">
        <v>3095</v>
      </c>
      <c r="T799" s="18">
        <v>0</v>
      </c>
      <c r="U799" s="18">
        <v>0</v>
      </c>
      <c r="V799" s="18">
        <v>0</v>
      </c>
      <c r="W799" s="18">
        <v>0</v>
      </c>
      <c r="X799" s="18"/>
      <c r="Y799" s="18">
        <v>57270.96</v>
      </c>
      <c r="Z799" s="18">
        <v>12442.04</v>
      </c>
      <c r="AA799" s="18">
        <v>4567</v>
      </c>
      <c r="AB799" s="18">
        <v>74280</v>
      </c>
    </row>
    <row r="800" spans="1:28" s="15" customFormat="1" x14ac:dyDescent="0.25">
      <c r="A800" s="17">
        <v>11</v>
      </c>
      <c r="B800" s="17" t="s">
        <v>428</v>
      </c>
      <c r="C800" s="17" t="s">
        <v>292</v>
      </c>
      <c r="D800" s="17" t="s">
        <v>506</v>
      </c>
      <c r="E800" s="17" t="s">
        <v>507</v>
      </c>
      <c r="F800" s="17" t="s">
        <v>75</v>
      </c>
      <c r="G800" s="17" t="s">
        <v>76</v>
      </c>
      <c r="H800" s="17">
        <v>27483</v>
      </c>
      <c r="I800" s="17">
        <v>27279</v>
      </c>
      <c r="J800" s="17">
        <v>204</v>
      </c>
      <c r="K800" s="17" t="s">
        <v>37</v>
      </c>
      <c r="L800" s="18">
        <v>50755.21</v>
      </c>
      <c r="M800" s="18">
        <v>8546.52</v>
      </c>
      <c r="N800" s="18">
        <v>3693.27</v>
      </c>
      <c r="O800" s="18">
        <v>62995</v>
      </c>
      <c r="P800" s="18">
        <v>1746.4</v>
      </c>
      <c r="Q800" s="18">
        <v>553.51</v>
      </c>
      <c r="R800" s="18">
        <v>122.09</v>
      </c>
      <c r="S800" s="18">
        <v>2422</v>
      </c>
      <c r="T800" s="18">
        <v>0</v>
      </c>
      <c r="U800" s="18">
        <v>0</v>
      </c>
      <c r="V800" s="18">
        <v>0</v>
      </c>
      <c r="W800" s="18">
        <v>0</v>
      </c>
      <c r="X800" s="18"/>
      <c r="Y800" s="18">
        <v>52501.61</v>
      </c>
      <c r="Z800" s="18">
        <v>9100.0300000000007</v>
      </c>
      <c r="AA800" s="18">
        <v>3815.36</v>
      </c>
      <c r="AB800" s="18">
        <v>65417</v>
      </c>
    </row>
    <row r="801" spans="1:28" s="15" customFormat="1" x14ac:dyDescent="0.25">
      <c r="A801" s="17">
        <v>12</v>
      </c>
      <c r="B801" s="17" t="s">
        <v>420</v>
      </c>
      <c r="C801" s="17" t="s">
        <v>292</v>
      </c>
      <c r="D801" s="17" t="s">
        <v>508</v>
      </c>
      <c r="E801" s="17" t="s">
        <v>509</v>
      </c>
      <c r="F801" s="17" t="s">
        <v>75</v>
      </c>
      <c r="G801" s="17" t="s">
        <v>76</v>
      </c>
      <c r="H801" s="17">
        <v>17820</v>
      </c>
      <c r="I801" s="17">
        <v>17228</v>
      </c>
      <c r="J801" s="17">
        <v>592</v>
      </c>
      <c r="K801" s="17" t="s">
        <v>37</v>
      </c>
      <c r="L801" s="18">
        <v>111345.14</v>
      </c>
      <c r="M801" s="18">
        <v>14994.21</v>
      </c>
      <c r="N801" s="18">
        <v>9143.65</v>
      </c>
      <c r="O801" s="18">
        <v>135483</v>
      </c>
      <c r="P801" s="18">
        <v>4500.53</v>
      </c>
      <c r="Q801" s="18">
        <v>1241.1600000000001</v>
      </c>
      <c r="R801" s="18">
        <v>354.31</v>
      </c>
      <c r="S801" s="18">
        <v>6096</v>
      </c>
      <c r="T801" s="18">
        <v>0</v>
      </c>
      <c r="U801" s="18">
        <v>0</v>
      </c>
      <c r="V801" s="18">
        <v>0</v>
      </c>
      <c r="W801" s="18">
        <v>0</v>
      </c>
      <c r="X801" s="18"/>
      <c r="Y801" s="18">
        <v>115845.67</v>
      </c>
      <c r="Z801" s="18">
        <v>16235.37</v>
      </c>
      <c r="AA801" s="18">
        <v>9497.9599999999991</v>
      </c>
      <c r="AB801" s="18">
        <v>141579</v>
      </c>
    </row>
    <row r="802" spans="1:28" s="15" customFormat="1" x14ac:dyDescent="0.25">
      <c r="A802" s="17">
        <v>13</v>
      </c>
      <c r="B802" s="17" t="s">
        <v>428</v>
      </c>
      <c r="C802" s="17" t="s">
        <v>292</v>
      </c>
      <c r="D802" s="17" t="s">
        <v>510</v>
      </c>
      <c r="E802" s="17" t="s">
        <v>511</v>
      </c>
      <c r="F802" s="17" t="s">
        <v>75</v>
      </c>
      <c r="G802" s="17" t="s">
        <v>76</v>
      </c>
      <c r="H802" s="17">
        <v>23787</v>
      </c>
      <c r="I802" s="17">
        <v>23665</v>
      </c>
      <c r="J802" s="17">
        <v>122</v>
      </c>
      <c r="K802" s="17" t="s">
        <v>37</v>
      </c>
      <c r="L802" s="18">
        <v>73961</v>
      </c>
      <c r="M802" s="18">
        <v>21633.1</v>
      </c>
      <c r="N802" s="18">
        <v>5749.9</v>
      </c>
      <c r="O802" s="18">
        <v>101344</v>
      </c>
      <c r="P802" s="18">
        <v>1157.48</v>
      </c>
      <c r="Q802" s="18">
        <v>817.5</v>
      </c>
      <c r="R802" s="18">
        <v>73.02</v>
      </c>
      <c r="S802" s="18">
        <v>2048</v>
      </c>
      <c r="T802" s="18">
        <v>0</v>
      </c>
      <c r="U802" s="18">
        <v>0</v>
      </c>
      <c r="V802" s="18">
        <v>0</v>
      </c>
      <c r="W802" s="18">
        <v>0</v>
      </c>
      <c r="X802" s="18"/>
      <c r="Y802" s="18">
        <v>75118.48</v>
      </c>
      <c r="Z802" s="18">
        <v>22450.6</v>
      </c>
      <c r="AA802" s="18">
        <v>5822.92</v>
      </c>
      <c r="AB802" s="18">
        <v>103392</v>
      </c>
    </row>
    <row r="803" spans="1:28" s="15" customFormat="1" x14ac:dyDescent="0.25">
      <c r="A803" s="17">
        <v>14</v>
      </c>
      <c r="B803" s="17" t="s">
        <v>435</v>
      </c>
      <c r="C803" s="17" t="s">
        <v>292</v>
      </c>
      <c r="D803" s="17" t="s">
        <v>512</v>
      </c>
      <c r="E803" s="17" t="s">
        <v>513</v>
      </c>
      <c r="F803" s="17" t="s">
        <v>75</v>
      </c>
      <c r="G803" s="17" t="s">
        <v>76</v>
      </c>
      <c r="H803" s="17">
        <v>17626</v>
      </c>
      <c r="I803" s="17">
        <v>16562</v>
      </c>
      <c r="J803" s="17">
        <v>1064</v>
      </c>
      <c r="K803" s="17" t="s">
        <v>37</v>
      </c>
      <c r="L803" s="18">
        <v>136385.32999999999</v>
      </c>
      <c r="M803" s="18">
        <v>23870.61</v>
      </c>
      <c r="N803" s="18">
        <v>2138.06</v>
      </c>
      <c r="O803" s="18">
        <v>162394</v>
      </c>
      <c r="P803" s="18">
        <v>7826.67</v>
      </c>
      <c r="Q803" s="18">
        <v>1430.53</v>
      </c>
      <c r="R803" s="18">
        <v>636.79999999999995</v>
      </c>
      <c r="S803" s="18">
        <v>9894</v>
      </c>
      <c r="T803" s="18">
        <v>0</v>
      </c>
      <c r="U803" s="18">
        <v>0</v>
      </c>
      <c r="V803" s="18">
        <v>0</v>
      </c>
      <c r="W803" s="18">
        <v>0</v>
      </c>
      <c r="X803" s="18"/>
      <c r="Y803" s="18">
        <v>144212</v>
      </c>
      <c r="Z803" s="18">
        <v>25301.14</v>
      </c>
      <c r="AA803" s="18">
        <v>2774.86</v>
      </c>
      <c r="AB803" s="18">
        <v>172288</v>
      </c>
    </row>
    <row r="804" spans="1:28" s="15" customFormat="1" x14ac:dyDescent="0.25">
      <c r="A804" s="17">
        <v>15</v>
      </c>
      <c r="B804" s="17" t="s">
        <v>416</v>
      </c>
      <c r="C804" s="17" t="s">
        <v>292</v>
      </c>
      <c r="D804" s="17" t="s">
        <v>514</v>
      </c>
      <c r="E804" s="17" t="s">
        <v>515</v>
      </c>
      <c r="F804" s="17" t="s">
        <v>75</v>
      </c>
      <c r="G804" s="17" t="s">
        <v>516</v>
      </c>
      <c r="H804" s="17">
        <v>17306</v>
      </c>
      <c r="I804" s="17">
        <v>17228</v>
      </c>
      <c r="J804" s="17">
        <v>78</v>
      </c>
      <c r="K804" s="17" t="s">
        <v>37</v>
      </c>
      <c r="L804" s="18">
        <v>34463.120000000003</v>
      </c>
      <c r="M804" s="18">
        <v>8447.57</v>
      </c>
      <c r="N804" s="18">
        <v>2256.31</v>
      </c>
      <c r="O804" s="18">
        <v>45167</v>
      </c>
      <c r="P804" s="18">
        <v>809.78</v>
      </c>
      <c r="Q804" s="18">
        <v>375.54</v>
      </c>
      <c r="R804" s="18">
        <v>46.68</v>
      </c>
      <c r="S804" s="18">
        <v>1232</v>
      </c>
      <c r="T804" s="18">
        <v>0</v>
      </c>
      <c r="U804" s="18">
        <v>0</v>
      </c>
      <c r="V804" s="18">
        <v>0</v>
      </c>
      <c r="W804" s="18">
        <v>0</v>
      </c>
      <c r="X804" s="18"/>
      <c r="Y804" s="18">
        <v>35272.9</v>
      </c>
      <c r="Z804" s="18">
        <v>8823.11</v>
      </c>
      <c r="AA804" s="18">
        <v>2302.9899999999998</v>
      </c>
      <c r="AB804" s="18">
        <v>46399</v>
      </c>
    </row>
    <row r="805" spans="1:28" s="15" customFormat="1" x14ac:dyDescent="0.25">
      <c r="A805" s="17">
        <v>16</v>
      </c>
      <c r="B805" s="17" t="s">
        <v>425</v>
      </c>
      <c r="C805" s="17" t="s">
        <v>292</v>
      </c>
      <c r="D805" s="17" t="s">
        <v>517</v>
      </c>
      <c r="E805" s="17" t="s">
        <v>518</v>
      </c>
      <c r="F805" s="17" t="s">
        <v>75</v>
      </c>
      <c r="G805" s="17" t="s">
        <v>76</v>
      </c>
      <c r="H805" s="17">
        <v>7469</v>
      </c>
      <c r="I805" s="17">
        <v>7373</v>
      </c>
      <c r="J805" s="17">
        <v>96</v>
      </c>
      <c r="K805" s="17" t="s">
        <v>37</v>
      </c>
      <c r="L805" s="18">
        <v>19877.599999999999</v>
      </c>
      <c r="M805" s="18">
        <v>4576.3</v>
      </c>
      <c r="N805" s="18">
        <v>1122.0999999999999</v>
      </c>
      <c r="O805" s="18">
        <v>25576</v>
      </c>
      <c r="P805" s="18">
        <v>907.56</v>
      </c>
      <c r="Q805" s="18">
        <v>215.98</v>
      </c>
      <c r="R805" s="18">
        <v>57.46</v>
      </c>
      <c r="S805" s="18">
        <v>1181</v>
      </c>
      <c r="T805" s="18">
        <v>0</v>
      </c>
      <c r="U805" s="18">
        <v>0</v>
      </c>
      <c r="V805" s="18">
        <v>0</v>
      </c>
      <c r="W805" s="18">
        <v>0</v>
      </c>
      <c r="X805" s="18"/>
      <c r="Y805" s="18">
        <v>20785.16</v>
      </c>
      <c r="Z805" s="18">
        <v>4792.28</v>
      </c>
      <c r="AA805" s="18">
        <v>1179.56</v>
      </c>
      <c r="AB805" s="18">
        <v>26757</v>
      </c>
    </row>
    <row r="806" spans="1:28" s="15" customFormat="1" x14ac:dyDescent="0.25">
      <c r="A806" s="17">
        <v>17</v>
      </c>
      <c r="B806" s="17" t="s">
        <v>404</v>
      </c>
      <c r="C806" s="17" t="s">
        <v>292</v>
      </c>
      <c r="D806" s="17" t="s">
        <v>519</v>
      </c>
      <c r="E806" s="17" t="s">
        <v>520</v>
      </c>
      <c r="F806" s="17" t="s">
        <v>75</v>
      </c>
      <c r="G806" s="17" t="s">
        <v>76</v>
      </c>
      <c r="H806" s="17">
        <v>20572</v>
      </c>
      <c r="I806" s="17">
        <v>20286</v>
      </c>
      <c r="J806" s="17">
        <v>286</v>
      </c>
      <c r="K806" s="17" t="s">
        <v>37</v>
      </c>
      <c r="L806" s="18">
        <v>133420.57</v>
      </c>
      <c r="M806" s="18">
        <v>20761.16</v>
      </c>
      <c r="N806" s="18">
        <v>1609.27</v>
      </c>
      <c r="O806" s="18">
        <v>155791</v>
      </c>
      <c r="P806" s="18">
        <v>2459.9</v>
      </c>
      <c r="Q806" s="18">
        <v>1382.93</v>
      </c>
      <c r="R806" s="18">
        <v>171.17</v>
      </c>
      <c r="S806" s="18">
        <v>4014</v>
      </c>
      <c r="T806" s="18">
        <v>0</v>
      </c>
      <c r="U806" s="18">
        <v>0</v>
      </c>
      <c r="V806" s="18">
        <v>0</v>
      </c>
      <c r="W806" s="18">
        <v>0</v>
      </c>
      <c r="X806" s="18"/>
      <c r="Y806" s="18">
        <v>135880.47</v>
      </c>
      <c r="Z806" s="18">
        <v>22144.09</v>
      </c>
      <c r="AA806" s="18">
        <v>1780.44</v>
      </c>
      <c r="AB806" s="18">
        <v>159805</v>
      </c>
    </row>
    <row r="807" spans="1:28" s="15" customFormat="1" x14ac:dyDescent="0.25">
      <c r="A807" s="17">
        <v>18</v>
      </c>
      <c r="B807" s="17" t="s">
        <v>428</v>
      </c>
      <c r="C807" s="17" t="s">
        <v>292</v>
      </c>
      <c r="D807" s="17" t="s">
        <v>521</v>
      </c>
      <c r="E807" s="17" t="s">
        <v>522</v>
      </c>
      <c r="F807" s="17" t="s">
        <v>75</v>
      </c>
      <c r="G807" s="17" t="s">
        <v>76</v>
      </c>
      <c r="H807" s="17">
        <v>19128</v>
      </c>
      <c r="I807" s="17">
        <v>19128</v>
      </c>
      <c r="J807" s="17">
        <v>0</v>
      </c>
      <c r="K807" s="17" t="s">
        <v>37</v>
      </c>
      <c r="L807" s="18">
        <v>49230.23</v>
      </c>
      <c r="M807" s="18">
        <v>14533.93</v>
      </c>
      <c r="N807" s="18">
        <v>3039.84</v>
      </c>
      <c r="O807" s="18">
        <v>66804</v>
      </c>
      <c r="P807" s="18">
        <v>405.77</v>
      </c>
      <c r="Q807" s="18">
        <v>538.23</v>
      </c>
      <c r="R807" s="18">
        <v>0</v>
      </c>
      <c r="S807" s="18">
        <v>944</v>
      </c>
      <c r="T807" s="18">
        <v>0</v>
      </c>
      <c r="U807" s="18">
        <v>0</v>
      </c>
      <c r="V807" s="18">
        <v>0</v>
      </c>
      <c r="W807" s="18">
        <v>0</v>
      </c>
      <c r="X807" s="18"/>
      <c r="Y807" s="18">
        <v>49636</v>
      </c>
      <c r="Z807" s="18">
        <v>15072.16</v>
      </c>
      <c r="AA807" s="18">
        <v>3039.84</v>
      </c>
      <c r="AB807" s="18">
        <v>67748</v>
      </c>
    </row>
    <row r="808" spans="1:28" s="15" customFormat="1" x14ac:dyDescent="0.25">
      <c r="A808" s="17">
        <v>19</v>
      </c>
      <c r="B808" s="17" t="s">
        <v>428</v>
      </c>
      <c r="C808" s="17" t="s">
        <v>292</v>
      </c>
      <c r="D808" s="17" t="s">
        <v>523</v>
      </c>
      <c r="E808" s="17" t="s">
        <v>524</v>
      </c>
      <c r="F808" s="17" t="s">
        <v>75</v>
      </c>
      <c r="G808" s="17" t="s">
        <v>525</v>
      </c>
      <c r="H808" s="17">
        <v>0</v>
      </c>
      <c r="I808" s="17">
        <v>0</v>
      </c>
      <c r="J808" s="17">
        <v>480</v>
      </c>
      <c r="K808" s="17" t="s">
        <v>107</v>
      </c>
      <c r="L808" s="18">
        <v>105845.06</v>
      </c>
      <c r="M808" s="18">
        <v>25384.38</v>
      </c>
      <c r="N808" s="18">
        <v>574.55999999999995</v>
      </c>
      <c r="O808" s="18">
        <v>131804</v>
      </c>
      <c r="P808" s="18">
        <v>3602.21</v>
      </c>
      <c r="Q808" s="18">
        <v>1081.51</v>
      </c>
      <c r="R808" s="18">
        <v>287.27999999999997</v>
      </c>
      <c r="S808" s="18">
        <v>4971</v>
      </c>
      <c r="T808" s="18">
        <v>0</v>
      </c>
      <c r="U808" s="18">
        <v>0</v>
      </c>
      <c r="V808" s="18">
        <v>0</v>
      </c>
      <c r="W808" s="18">
        <v>0</v>
      </c>
      <c r="X808" s="18"/>
      <c r="Y808" s="18">
        <v>109447.27</v>
      </c>
      <c r="Z808" s="18">
        <v>26465.89</v>
      </c>
      <c r="AA808" s="18">
        <v>861.84</v>
      </c>
      <c r="AB808" s="18">
        <v>136775</v>
      </c>
    </row>
    <row r="809" spans="1:28" s="15" customFormat="1" x14ac:dyDescent="0.25">
      <c r="A809" s="17">
        <v>20</v>
      </c>
      <c r="B809" s="17" t="s">
        <v>413</v>
      </c>
      <c r="C809" s="17" t="s">
        <v>292</v>
      </c>
      <c r="D809" s="17" t="s">
        <v>526</v>
      </c>
      <c r="E809" s="17" t="s">
        <v>527</v>
      </c>
      <c r="F809" s="17" t="s">
        <v>75</v>
      </c>
      <c r="G809" s="17" t="s">
        <v>528</v>
      </c>
      <c r="H809" s="17">
        <v>0</v>
      </c>
      <c r="I809" s="17">
        <v>0</v>
      </c>
      <c r="J809" s="17">
        <v>622</v>
      </c>
      <c r="K809" s="17" t="s">
        <v>107</v>
      </c>
      <c r="L809" s="18">
        <v>188914.45</v>
      </c>
      <c r="M809" s="18">
        <v>15867.71</v>
      </c>
      <c r="N809" s="18">
        <v>1821.84</v>
      </c>
      <c r="O809" s="18">
        <v>206604</v>
      </c>
      <c r="P809" s="18">
        <v>4684.38</v>
      </c>
      <c r="Q809" s="18">
        <v>1947.35</v>
      </c>
      <c r="R809" s="18">
        <v>372.27</v>
      </c>
      <c r="S809" s="18">
        <v>7004</v>
      </c>
      <c r="T809" s="18">
        <v>0</v>
      </c>
      <c r="U809" s="18">
        <v>0</v>
      </c>
      <c r="V809" s="18">
        <v>0</v>
      </c>
      <c r="W809" s="18">
        <v>0</v>
      </c>
      <c r="X809" s="18"/>
      <c r="Y809" s="18">
        <v>193598.83</v>
      </c>
      <c r="Z809" s="18">
        <v>17815.060000000001</v>
      </c>
      <c r="AA809" s="18">
        <v>2194.11</v>
      </c>
      <c r="AB809" s="18">
        <v>213608</v>
      </c>
    </row>
    <row r="810" spans="1:28" s="15" customFormat="1" x14ac:dyDescent="0.25">
      <c r="A810" s="17">
        <v>21</v>
      </c>
      <c r="B810" s="17" t="s">
        <v>401</v>
      </c>
      <c r="C810" s="17" t="s">
        <v>292</v>
      </c>
      <c r="D810" s="17" t="s">
        <v>529</v>
      </c>
      <c r="E810" s="17" t="s">
        <v>530</v>
      </c>
      <c r="F810" s="17" t="s">
        <v>75</v>
      </c>
      <c r="G810" s="17" t="s">
        <v>531</v>
      </c>
      <c r="H810" s="17">
        <v>0</v>
      </c>
      <c r="I810" s="17">
        <v>0</v>
      </c>
      <c r="J810" s="17">
        <v>65</v>
      </c>
      <c r="K810" s="17" t="s">
        <v>107</v>
      </c>
      <c r="L810" s="18">
        <v>102934.1</v>
      </c>
      <c r="M810" s="18">
        <v>25078.720000000001</v>
      </c>
      <c r="N810" s="18">
        <v>724.18</v>
      </c>
      <c r="O810" s="18">
        <v>128737</v>
      </c>
      <c r="P810" s="18">
        <v>591.91</v>
      </c>
      <c r="Q810" s="18">
        <v>1068.19</v>
      </c>
      <c r="R810" s="18">
        <v>38.9</v>
      </c>
      <c r="S810" s="18">
        <v>1699</v>
      </c>
      <c r="T810" s="18">
        <v>0</v>
      </c>
      <c r="U810" s="18">
        <v>0</v>
      </c>
      <c r="V810" s="18">
        <v>0</v>
      </c>
      <c r="W810" s="18">
        <v>0</v>
      </c>
      <c r="X810" s="18"/>
      <c r="Y810" s="18">
        <v>103526.01</v>
      </c>
      <c r="Z810" s="18">
        <v>26146.91</v>
      </c>
      <c r="AA810" s="18">
        <v>763.08</v>
      </c>
      <c r="AB810" s="18">
        <v>130436</v>
      </c>
    </row>
    <row r="811" spans="1:28" s="15" customFormat="1" x14ac:dyDescent="0.25">
      <c r="A811" s="17">
        <v>22</v>
      </c>
      <c r="B811" s="17" t="s">
        <v>416</v>
      </c>
      <c r="C811" s="17" t="s">
        <v>292</v>
      </c>
      <c r="D811" s="17" t="s">
        <v>532</v>
      </c>
      <c r="E811" s="17" t="s">
        <v>533</v>
      </c>
      <c r="F811" s="17" t="s">
        <v>75</v>
      </c>
      <c r="G811" s="17" t="s">
        <v>534</v>
      </c>
      <c r="H811" s="17">
        <v>0</v>
      </c>
      <c r="I811" s="17">
        <v>0</v>
      </c>
      <c r="J811" s="17">
        <v>130</v>
      </c>
      <c r="K811" s="17" t="s">
        <v>107</v>
      </c>
      <c r="L811" s="18">
        <v>102639.16</v>
      </c>
      <c r="M811" s="18">
        <v>24663.86</v>
      </c>
      <c r="N811" s="18">
        <v>801.98</v>
      </c>
      <c r="O811" s="18">
        <v>128105</v>
      </c>
      <c r="P811" s="18">
        <v>1058.6099999999999</v>
      </c>
      <c r="Q811" s="18">
        <v>1063.5899999999999</v>
      </c>
      <c r="R811" s="18">
        <v>77.8</v>
      </c>
      <c r="S811" s="18">
        <v>2200</v>
      </c>
      <c r="T811" s="18">
        <v>0</v>
      </c>
      <c r="U811" s="18">
        <v>0</v>
      </c>
      <c r="V811" s="18">
        <v>0</v>
      </c>
      <c r="W811" s="18">
        <v>0</v>
      </c>
      <c r="X811" s="18"/>
      <c r="Y811" s="18">
        <v>103697.77</v>
      </c>
      <c r="Z811" s="18">
        <v>25727.45</v>
      </c>
      <c r="AA811" s="18">
        <v>879.78</v>
      </c>
      <c r="AB811" s="18">
        <v>130305</v>
      </c>
    </row>
    <row r="812" spans="1:28" s="15" customFormat="1" x14ac:dyDescent="0.25">
      <c r="A812" s="17">
        <v>23</v>
      </c>
      <c r="B812" s="17" t="s">
        <v>425</v>
      </c>
      <c r="C812" s="17" t="s">
        <v>292</v>
      </c>
      <c r="D812" s="17" t="s">
        <v>535</v>
      </c>
      <c r="E812" s="17" t="s">
        <v>536</v>
      </c>
      <c r="F812" s="17" t="s">
        <v>75</v>
      </c>
      <c r="G812" s="17" t="s">
        <v>537</v>
      </c>
      <c r="H812" s="17">
        <v>0</v>
      </c>
      <c r="I812" s="17">
        <v>0</v>
      </c>
      <c r="J812" s="17">
        <v>194</v>
      </c>
      <c r="K812" s="17" t="s">
        <v>107</v>
      </c>
      <c r="L812" s="18">
        <v>97718.85</v>
      </c>
      <c r="M812" s="18">
        <v>22925.55</v>
      </c>
      <c r="N812" s="18">
        <v>878.6</v>
      </c>
      <c r="O812" s="18">
        <v>121523</v>
      </c>
      <c r="P812" s="18">
        <v>1517.67</v>
      </c>
      <c r="Q812" s="18">
        <v>1011.22</v>
      </c>
      <c r="R812" s="18">
        <v>116.11</v>
      </c>
      <c r="S812" s="18">
        <v>2645</v>
      </c>
      <c r="T812" s="18">
        <v>0</v>
      </c>
      <c r="U812" s="18">
        <v>0</v>
      </c>
      <c r="V812" s="18">
        <v>0</v>
      </c>
      <c r="W812" s="18">
        <v>0</v>
      </c>
      <c r="X812" s="18"/>
      <c r="Y812" s="18">
        <v>99236.52</v>
      </c>
      <c r="Z812" s="18">
        <v>23936.77</v>
      </c>
      <c r="AA812" s="18">
        <v>994.71</v>
      </c>
      <c r="AB812" s="18">
        <v>124168</v>
      </c>
    </row>
    <row r="813" spans="1:28" s="15" customFormat="1" x14ac:dyDescent="0.25">
      <c r="A813" s="17">
        <v>24</v>
      </c>
      <c r="B813" s="17" t="s">
        <v>407</v>
      </c>
      <c r="C813" s="17" t="s">
        <v>292</v>
      </c>
      <c r="D813" s="17" t="s">
        <v>538</v>
      </c>
      <c r="E813" s="17" t="s">
        <v>539</v>
      </c>
      <c r="F813" s="17" t="s">
        <v>75</v>
      </c>
      <c r="G813" s="17" t="s">
        <v>540</v>
      </c>
      <c r="H813" s="17">
        <v>0</v>
      </c>
      <c r="I813" s="17">
        <v>0</v>
      </c>
      <c r="J813" s="17">
        <v>337</v>
      </c>
      <c r="K813" s="17" t="s">
        <v>107</v>
      </c>
      <c r="L813" s="18">
        <v>107964.19</v>
      </c>
      <c r="M813" s="18">
        <v>26797.05</v>
      </c>
      <c r="N813" s="18">
        <v>1049.76</v>
      </c>
      <c r="O813" s="18">
        <v>135811</v>
      </c>
      <c r="P813" s="18">
        <v>2544.65</v>
      </c>
      <c r="Q813" s="18">
        <v>1113.6600000000001</v>
      </c>
      <c r="R813" s="18">
        <v>201.69</v>
      </c>
      <c r="S813" s="18">
        <v>3860</v>
      </c>
      <c r="T813" s="18">
        <v>0</v>
      </c>
      <c r="U813" s="18">
        <v>0</v>
      </c>
      <c r="V813" s="18">
        <v>0</v>
      </c>
      <c r="W813" s="18">
        <v>0</v>
      </c>
      <c r="X813" s="18"/>
      <c r="Y813" s="18">
        <v>110508.84</v>
      </c>
      <c r="Z813" s="18">
        <v>27910.71</v>
      </c>
      <c r="AA813" s="18">
        <v>1251.45</v>
      </c>
      <c r="AB813" s="18">
        <v>139671</v>
      </c>
    </row>
    <row r="814" spans="1:28" s="15" customFormat="1" x14ac:dyDescent="0.25">
      <c r="A814" s="17">
        <v>25</v>
      </c>
      <c r="B814" s="17" t="s">
        <v>435</v>
      </c>
      <c r="C814" s="17" t="s">
        <v>292</v>
      </c>
      <c r="D814" s="17" t="s">
        <v>541</v>
      </c>
      <c r="E814" s="17" t="s">
        <v>542</v>
      </c>
      <c r="F814" s="17" t="s">
        <v>75</v>
      </c>
      <c r="G814" s="17" t="s">
        <v>543</v>
      </c>
      <c r="H814" s="17">
        <v>12</v>
      </c>
      <c r="I814" s="17">
        <v>12</v>
      </c>
      <c r="J814" s="17">
        <v>130</v>
      </c>
      <c r="K814" s="17" t="s">
        <v>107</v>
      </c>
      <c r="L814" s="18">
        <v>100354.15</v>
      </c>
      <c r="M814" s="18">
        <v>25346.87</v>
      </c>
      <c r="N814" s="18">
        <v>801.98</v>
      </c>
      <c r="O814" s="18">
        <v>126503</v>
      </c>
      <c r="P814" s="18">
        <v>1058.22</v>
      </c>
      <c r="Q814" s="18">
        <v>1039.98</v>
      </c>
      <c r="R814" s="18">
        <v>77.8</v>
      </c>
      <c r="S814" s="18">
        <v>2176</v>
      </c>
      <c r="T814" s="18">
        <v>0</v>
      </c>
      <c r="U814" s="18">
        <v>0</v>
      </c>
      <c r="V814" s="18">
        <v>0</v>
      </c>
      <c r="W814" s="18">
        <v>0</v>
      </c>
      <c r="X814" s="18"/>
      <c r="Y814" s="18">
        <v>101412.37</v>
      </c>
      <c r="Z814" s="18">
        <v>26386.85</v>
      </c>
      <c r="AA814" s="18">
        <v>879.78</v>
      </c>
      <c r="AB814" s="18">
        <v>128679</v>
      </c>
    </row>
    <row r="815" spans="1:28" s="15" customFormat="1" x14ac:dyDescent="0.25">
      <c r="A815" s="17">
        <v>26</v>
      </c>
      <c r="B815" s="17" t="s">
        <v>420</v>
      </c>
      <c r="C815" s="17" t="s">
        <v>292</v>
      </c>
      <c r="D815" s="17" t="s">
        <v>544</v>
      </c>
      <c r="E815" s="17" t="s">
        <v>545</v>
      </c>
      <c r="F815" s="17" t="s">
        <v>75</v>
      </c>
      <c r="G815" s="17" t="s">
        <v>546</v>
      </c>
      <c r="H815" s="17">
        <v>12</v>
      </c>
      <c r="I815" s="17">
        <v>12</v>
      </c>
      <c r="J815" s="17">
        <v>130</v>
      </c>
      <c r="K815" s="17" t="s">
        <v>107</v>
      </c>
      <c r="L815" s="18">
        <v>100329.4</v>
      </c>
      <c r="M815" s="18">
        <v>24411.62</v>
      </c>
      <c r="N815" s="18">
        <v>801.98</v>
      </c>
      <c r="O815" s="18">
        <v>125543</v>
      </c>
      <c r="P815" s="18">
        <v>1058.48</v>
      </c>
      <c r="Q815" s="18">
        <v>1039.72</v>
      </c>
      <c r="R815" s="18">
        <v>77.8</v>
      </c>
      <c r="S815" s="18">
        <v>2176</v>
      </c>
      <c r="T815" s="18">
        <v>0</v>
      </c>
      <c r="U815" s="18">
        <v>0</v>
      </c>
      <c r="V815" s="18">
        <v>0</v>
      </c>
      <c r="W815" s="18">
        <v>0</v>
      </c>
      <c r="X815" s="18"/>
      <c r="Y815" s="18">
        <v>101387.88</v>
      </c>
      <c r="Z815" s="18">
        <v>25451.34</v>
      </c>
      <c r="AA815" s="18">
        <v>879.78</v>
      </c>
      <c r="AB815" s="18">
        <v>127719</v>
      </c>
    </row>
    <row r="816" spans="1:28" s="15" customFormat="1" x14ac:dyDescent="0.25">
      <c r="A816" s="17">
        <v>27</v>
      </c>
      <c r="B816" s="17" t="s">
        <v>404</v>
      </c>
      <c r="C816" s="17" t="s">
        <v>292</v>
      </c>
      <c r="D816" s="17" t="s">
        <v>1595</v>
      </c>
      <c r="E816" s="17" t="s">
        <v>1596</v>
      </c>
      <c r="F816" s="17" t="s">
        <v>75</v>
      </c>
      <c r="G816" s="17" t="s">
        <v>1597</v>
      </c>
      <c r="H816" s="17">
        <v>0</v>
      </c>
      <c r="I816" s="17">
        <v>0</v>
      </c>
      <c r="J816" s="17">
        <v>337</v>
      </c>
      <c r="K816" s="17" t="s">
        <v>107</v>
      </c>
      <c r="L816" s="18">
        <v>117288.03</v>
      </c>
      <c r="M816" s="18">
        <v>30482.25</v>
      </c>
      <c r="N816" s="18">
        <v>6895.72</v>
      </c>
      <c r="O816" s="18">
        <v>154666</v>
      </c>
      <c r="P816" s="18">
        <v>2544.89</v>
      </c>
      <c r="Q816" s="18">
        <v>1270.42</v>
      </c>
      <c r="R816" s="18">
        <v>201.69</v>
      </c>
      <c r="S816" s="18">
        <v>4017</v>
      </c>
      <c r="T816" s="18">
        <v>0</v>
      </c>
      <c r="U816" s="18">
        <v>0</v>
      </c>
      <c r="V816" s="18">
        <v>0</v>
      </c>
      <c r="W816" s="18">
        <v>0</v>
      </c>
      <c r="X816" s="18"/>
      <c r="Y816" s="18">
        <v>119832.92</v>
      </c>
      <c r="Z816" s="18">
        <v>31752.67</v>
      </c>
      <c r="AA816" s="18">
        <v>7097.41</v>
      </c>
      <c r="AB816" s="18">
        <v>158683</v>
      </c>
    </row>
    <row r="817" spans="1:31" s="15" customFormat="1" x14ac:dyDescent="0.25">
      <c r="A817" s="17">
        <v>28</v>
      </c>
      <c r="B817" s="17" t="s">
        <v>407</v>
      </c>
      <c r="C817" s="17" t="s">
        <v>292</v>
      </c>
      <c r="D817" s="17" t="s">
        <v>547</v>
      </c>
      <c r="E817" s="17" t="s">
        <v>548</v>
      </c>
      <c r="F817" s="17" t="s">
        <v>75</v>
      </c>
      <c r="G817" s="17" t="s">
        <v>549</v>
      </c>
      <c r="H817" s="17">
        <v>13082</v>
      </c>
      <c r="I817" s="17">
        <v>12853</v>
      </c>
      <c r="J817" s="17">
        <v>229</v>
      </c>
      <c r="K817" s="17" t="s">
        <v>37</v>
      </c>
      <c r="L817" s="18">
        <v>92399.22</v>
      </c>
      <c r="M817" s="18">
        <v>23934.400000000001</v>
      </c>
      <c r="N817" s="18">
        <v>6203.38</v>
      </c>
      <c r="O817" s="18">
        <v>122537</v>
      </c>
      <c r="P817" s="18">
        <v>1893.85</v>
      </c>
      <c r="Q817" s="18">
        <v>1007.09</v>
      </c>
      <c r="R817" s="18">
        <v>137.06</v>
      </c>
      <c r="S817" s="18">
        <v>3038</v>
      </c>
      <c r="T817" s="18">
        <v>180</v>
      </c>
      <c r="U817" s="18">
        <v>0</v>
      </c>
      <c r="V817" s="18">
        <v>0</v>
      </c>
      <c r="W817" s="18">
        <v>0</v>
      </c>
      <c r="X817" s="18"/>
      <c r="Y817" s="18">
        <v>94293.07</v>
      </c>
      <c r="Z817" s="18">
        <v>24941.49</v>
      </c>
      <c r="AA817" s="18">
        <v>6340.44</v>
      </c>
      <c r="AB817" s="18">
        <v>125575</v>
      </c>
    </row>
    <row r="818" spans="1:31" s="15" customFormat="1" x14ac:dyDescent="0.25">
      <c r="A818" s="17">
        <v>29</v>
      </c>
      <c r="B818" s="17" t="s">
        <v>407</v>
      </c>
      <c r="C818" s="17" t="s">
        <v>292</v>
      </c>
      <c r="D818" s="17" t="s">
        <v>550</v>
      </c>
      <c r="E818" s="17" t="s">
        <v>551</v>
      </c>
      <c r="F818" s="17" t="s">
        <v>75</v>
      </c>
      <c r="G818" s="17" t="s">
        <v>549</v>
      </c>
      <c r="H818" s="17">
        <v>91449</v>
      </c>
      <c r="I818" s="17">
        <v>91123</v>
      </c>
      <c r="J818" s="17">
        <v>326</v>
      </c>
      <c r="K818" s="17" t="s">
        <v>37</v>
      </c>
      <c r="L818" s="18">
        <v>510514.99</v>
      </c>
      <c r="M818" s="18">
        <v>49675.66</v>
      </c>
      <c r="N818" s="18">
        <v>1542.35</v>
      </c>
      <c r="O818" s="18">
        <v>561733</v>
      </c>
      <c r="P818" s="18">
        <v>2590.44</v>
      </c>
      <c r="Q818" s="18">
        <v>5285.45</v>
      </c>
      <c r="R818" s="18">
        <v>195.11</v>
      </c>
      <c r="S818" s="18">
        <v>8071</v>
      </c>
      <c r="T818" s="18">
        <v>0</v>
      </c>
      <c r="U818" s="18">
        <v>0</v>
      </c>
      <c r="V818" s="18">
        <v>0</v>
      </c>
      <c r="W818" s="18">
        <v>0</v>
      </c>
      <c r="X818" s="18"/>
      <c r="Y818" s="18">
        <v>513105.43</v>
      </c>
      <c r="Z818" s="18">
        <v>54961.11</v>
      </c>
      <c r="AA818" s="18">
        <v>1737.46</v>
      </c>
      <c r="AB818" s="18">
        <v>569804</v>
      </c>
    </row>
    <row r="819" spans="1:31" s="15" customFormat="1" x14ac:dyDescent="0.25">
      <c r="A819" s="17">
        <v>30</v>
      </c>
      <c r="B819" s="17" t="s">
        <v>413</v>
      </c>
      <c r="C819" s="17" t="s">
        <v>292</v>
      </c>
      <c r="D819" s="17" t="s">
        <v>552</v>
      </c>
      <c r="E819" s="17" t="s">
        <v>553</v>
      </c>
      <c r="F819" s="17" t="s">
        <v>75</v>
      </c>
      <c r="G819" s="17" t="s">
        <v>528</v>
      </c>
      <c r="H819" s="17">
        <v>12962</v>
      </c>
      <c r="I819" s="17">
        <v>12852</v>
      </c>
      <c r="J819" s="17">
        <v>110</v>
      </c>
      <c r="K819" s="17" t="s">
        <v>37</v>
      </c>
      <c r="L819" s="18">
        <v>90070.18</v>
      </c>
      <c r="M819" s="18">
        <v>28951.09</v>
      </c>
      <c r="N819" s="18">
        <v>473.73</v>
      </c>
      <c r="O819" s="18">
        <v>119495</v>
      </c>
      <c r="P819" s="18">
        <v>1039.53</v>
      </c>
      <c r="Q819" s="18">
        <v>930.64</v>
      </c>
      <c r="R819" s="18">
        <v>65.83</v>
      </c>
      <c r="S819" s="18">
        <v>2036</v>
      </c>
      <c r="T819" s="18">
        <v>0</v>
      </c>
      <c r="U819" s="18">
        <v>0</v>
      </c>
      <c r="V819" s="18">
        <v>0</v>
      </c>
      <c r="W819" s="18">
        <v>0</v>
      </c>
      <c r="X819" s="18"/>
      <c r="Y819" s="18">
        <v>91109.71</v>
      </c>
      <c r="Z819" s="18">
        <v>29881.73</v>
      </c>
      <c r="AA819" s="18">
        <v>539.55999999999995</v>
      </c>
      <c r="AB819" s="18">
        <v>121531</v>
      </c>
    </row>
    <row r="820" spans="1:31" s="15" customFormat="1" x14ac:dyDescent="0.25">
      <c r="A820" s="17">
        <v>31</v>
      </c>
      <c r="B820" s="17" t="s">
        <v>435</v>
      </c>
      <c r="C820" s="17" t="s">
        <v>292</v>
      </c>
      <c r="D820" s="17" t="s">
        <v>554</v>
      </c>
      <c r="E820" s="17" t="s">
        <v>555</v>
      </c>
      <c r="F820" s="17" t="s">
        <v>75</v>
      </c>
      <c r="G820" s="17" t="s">
        <v>543</v>
      </c>
      <c r="H820" s="17">
        <v>6403</v>
      </c>
      <c r="I820" s="17">
        <v>6348</v>
      </c>
      <c r="J820" s="17">
        <v>55</v>
      </c>
      <c r="K820" s="17" t="s">
        <v>37</v>
      </c>
      <c r="L820" s="18">
        <v>49871.18</v>
      </c>
      <c r="M820" s="18">
        <v>17480.560000000001</v>
      </c>
      <c r="N820" s="18">
        <v>3189.26</v>
      </c>
      <c r="O820" s="18">
        <v>70541</v>
      </c>
      <c r="P820" s="18">
        <v>644.67999999999995</v>
      </c>
      <c r="Q820" s="18">
        <v>544.4</v>
      </c>
      <c r="R820" s="18">
        <v>32.92</v>
      </c>
      <c r="S820" s="18">
        <v>1222</v>
      </c>
      <c r="T820" s="18">
        <v>0</v>
      </c>
      <c r="U820" s="18">
        <v>0</v>
      </c>
      <c r="V820" s="18">
        <v>0</v>
      </c>
      <c r="W820" s="18">
        <v>0</v>
      </c>
      <c r="X820" s="18"/>
      <c r="Y820" s="18">
        <v>50515.86</v>
      </c>
      <c r="Z820" s="18">
        <v>18024.96</v>
      </c>
      <c r="AA820" s="18">
        <v>3222.18</v>
      </c>
      <c r="AB820" s="18">
        <v>71763</v>
      </c>
    </row>
    <row r="821" spans="1:31" s="12" customFormat="1" x14ac:dyDescent="0.25">
      <c r="A821" s="10"/>
      <c r="B821" s="10"/>
      <c r="C821" s="10" t="s">
        <v>71</v>
      </c>
      <c r="D821" s="10"/>
      <c r="E821" s="10"/>
      <c r="F821" s="10"/>
      <c r="G821" s="10"/>
      <c r="H821" s="10"/>
      <c r="I821" s="10"/>
      <c r="J821" s="11">
        <f>SUM(J790:J820)</f>
        <v>10720</v>
      </c>
      <c r="K821" s="11"/>
      <c r="L821" s="11">
        <f t="shared" ref="L821:AB821" si="92">SUM(L790:L820)</f>
        <v>3361247.59</v>
      </c>
      <c r="M821" s="11">
        <f t="shared" si="92"/>
        <v>627771.47000000009</v>
      </c>
      <c r="N821" s="11">
        <f t="shared" si="92"/>
        <v>99891.939999999988</v>
      </c>
      <c r="O821" s="11">
        <f t="shared" si="92"/>
        <v>4088911</v>
      </c>
      <c r="P821" s="11">
        <f t="shared" si="92"/>
        <v>83841.850000000006</v>
      </c>
      <c r="Q821" s="11">
        <f t="shared" si="92"/>
        <v>35481.259999999995</v>
      </c>
      <c r="R821" s="11">
        <f t="shared" si="92"/>
        <v>6415.8899999999994</v>
      </c>
      <c r="S821" s="11">
        <f t="shared" si="92"/>
        <v>125739</v>
      </c>
      <c r="T821" s="11">
        <f t="shared" si="92"/>
        <v>180</v>
      </c>
      <c r="U821" s="11">
        <f t="shared" si="92"/>
        <v>0</v>
      </c>
      <c r="V821" s="11">
        <f t="shared" si="92"/>
        <v>0</v>
      </c>
      <c r="W821" s="11">
        <f t="shared" si="92"/>
        <v>0</v>
      </c>
      <c r="X821" s="11">
        <f t="shared" si="92"/>
        <v>0</v>
      </c>
      <c r="Y821" s="11">
        <f t="shared" si="92"/>
        <v>3445089.4399999995</v>
      </c>
      <c r="Z821" s="11">
        <f t="shared" si="92"/>
        <v>663252.73</v>
      </c>
      <c r="AA821" s="11">
        <f t="shared" si="92"/>
        <v>106307.83</v>
      </c>
      <c r="AB821" s="11">
        <f t="shared" si="92"/>
        <v>4214650</v>
      </c>
    </row>
    <row r="822" spans="1:31" s="12" customFormat="1" x14ac:dyDescent="0.25">
      <c r="A822" s="10"/>
      <c r="B822" s="10"/>
      <c r="C822" s="10" t="s">
        <v>119</v>
      </c>
      <c r="D822" s="10"/>
      <c r="E822" s="10"/>
      <c r="F822" s="10"/>
      <c r="G822" s="10"/>
      <c r="H822" s="10"/>
      <c r="I822" s="10"/>
      <c r="J822" s="11">
        <f>J821+J789</f>
        <v>43118</v>
      </c>
      <c r="K822" s="11"/>
      <c r="L822" s="11">
        <f t="shared" ref="L822:AB822" si="93">L821+L789</f>
        <v>13121509.820000002</v>
      </c>
      <c r="M822" s="11">
        <f t="shared" si="93"/>
        <v>1484796.7200000002</v>
      </c>
      <c r="N822" s="11">
        <f t="shared" si="93"/>
        <v>217331.46</v>
      </c>
      <c r="O822" s="11">
        <f t="shared" si="93"/>
        <v>14823638</v>
      </c>
      <c r="P822" s="11">
        <f t="shared" si="93"/>
        <v>284784.34999999998</v>
      </c>
      <c r="Q822" s="11">
        <f t="shared" si="93"/>
        <v>136425.65999999997</v>
      </c>
      <c r="R822" s="11">
        <f t="shared" si="93"/>
        <v>20994.989999999998</v>
      </c>
      <c r="S822" s="11">
        <f t="shared" si="93"/>
        <v>442205</v>
      </c>
      <c r="T822" s="11">
        <f t="shared" si="93"/>
        <v>46230</v>
      </c>
      <c r="U822" s="11">
        <f t="shared" si="93"/>
        <v>0</v>
      </c>
      <c r="V822" s="11">
        <f t="shared" si="93"/>
        <v>0</v>
      </c>
      <c r="W822" s="11">
        <f t="shared" si="93"/>
        <v>0</v>
      </c>
      <c r="X822" s="11">
        <f t="shared" si="93"/>
        <v>0</v>
      </c>
      <c r="Y822" s="11">
        <f t="shared" si="93"/>
        <v>13406294.17</v>
      </c>
      <c r="Z822" s="11">
        <f t="shared" si="93"/>
        <v>1621222.38</v>
      </c>
      <c r="AA822" s="11">
        <f t="shared" si="93"/>
        <v>238326.45</v>
      </c>
      <c r="AB822" s="11">
        <f t="shared" si="93"/>
        <v>15265843</v>
      </c>
    </row>
    <row r="823" spans="1:31" ht="18" customHeight="1" x14ac:dyDescent="0.25"/>
    <row r="824" spans="1:31" ht="18" customHeight="1" x14ac:dyDescent="0.25"/>
    <row r="827" spans="1:31" ht="15.75" x14ac:dyDescent="0.25">
      <c r="E827" s="13" t="s">
        <v>120</v>
      </c>
      <c r="G827" s="14"/>
      <c r="H827" s="14"/>
      <c r="I827" s="14"/>
      <c r="J827" s="14"/>
      <c r="K827" s="14"/>
      <c r="L827" s="13" t="s">
        <v>122</v>
      </c>
      <c r="M827" s="13"/>
      <c r="O827" s="14"/>
      <c r="Q827" s="14"/>
      <c r="R827" s="13" t="s">
        <v>121</v>
      </c>
      <c r="T827" s="14"/>
      <c r="U827" s="14"/>
      <c r="W827" s="14"/>
      <c r="X827" s="14"/>
      <c r="Y827" s="13" t="s">
        <v>123</v>
      </c>
      <c r="Z827" s="14"/>
      <c r="AA827" s="14"/>
      <c r="AB827" s="14"/>
    </row>
    <row r="828" spans="1:31" ht="15.75" x14ac:dyDescent="0.25">
      <c r="E828" s="13" t="s">
        <v>124</v>
      </c>
      <c r="G828" s="14"/>
      <c r="H828" s="14"/>
      <c r="I828" s="14"/>
      <c r="J828" s="14"/>
      <c r="K828" s="14"/>
      <c r="L828" s="13" t="s">
        <v>124</v>
      </c>
      <c r="M828" s="13"/>
      <c r="O828" s="14"/>
      <c r="Q828" s="14"/>
      <c r="R828" s="13" t="s">
        <v>124</v>
      </c>
      <c r="T828" s="14"/>
      <c r="U828" s="14"/>
      <c r="W828" s="14"/>
      <c r="X828" s="14"/>
      <c r="Y828" s="13" t="s">
        <v>124</v>
      </c>
      <c r="Z828" s="14"/>
      <c r="AA828" s="14"/>
      <c r="AB828" s="14"/>
    </row>
    <row r="829" spans="1:31" ht="32.25" customHeight="1" x14ac:dyDescent="0.55000000000000004">
      <c r="A829" s="75" t="s">
        <v>0</v>
      </c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1"/>
      <c r="AD829" s="1"/>
      <c r="AE829" s="1"/>
    </row>
    <row r="830" spans="1:31" ht="21.75" customHeight="1" x14ac:dyDescent="0.4">
      <c r="A830" s="76" t="s">
        <v>1711</v>
      </c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2"/>
      <c r="AD830" s="2"/>
      <c r="AE830" s="2"/>
    </row>
    <row r="831" spans="1:31" s="5" customFormat="1" ht="20.25" customHeight="1" x14ac:dyDescent="0.35">
      <c r="A831" s="3" t="s">
        <v>1</v>
      </c>
      <c r="B831" s="4"/>
      <c r="C831" s="3"/>
      <c r="D831" s="3"/>
      <c r="F831" s="3" t="s">
        <v>476</v>
      </c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s="7" customFormat="1" ht="90" x14ac:dyDescent="0.25">
      <c r="A832" s="6" t="s">
        <v>3</v>
      </c>
      <c r="B832" s="6" t="s">
        <v>4</v>
      </c>
      <c r="C832" s="6" t="s">
        <v>5</v>
      </c>
      <c r="D832" s="6" t="s">
        <v>6</v>
      </c>
      <c r="E832" s="6" t="s">
        <v>7</v>
      </c>
      <c r="F832" s="6" t="s">
        <v>8</v>
      </c>
      <c r="G832" s="6" t="s">
        <v>9</v>
      </c>
      <c r="H832" s="6" t="s">
        <v>10</v>
      </c>
      <c r="I832" s="6" t="s">
        <v>11</v>
      </c>
      <c r="J832" s="6" t="s">
        <v>12</v>
      </c>
      <c r="K832" s="6" t="s">
        <v>13</v>
      </c>
      <c r="L832" s="6" t="s">
        <v>14</v>
      </c>
      <c r="M832" s="6" t="s">
        <v>15</v>
      </c>
      <c r="N832" s="6" t="s">
        <v>16</v>
      </c>
      <c r="O832" s="6" t="s">
        <v>17</v>
      </c>
      <c r="P832" s="6" t="s">
        <v>18</v>
      </c>
      <c r="Q832" s="6" t="s">
        <v>19</v>
      </c>
      <c r="R832" s="6" t="s">
        <v>20</v>
      </c>
      <c r="S832" s="6" t="s">
        <v>21</v>
      </c>
      <c r="T832" s="6" t="s">
        <v>22</v>
      </c>
      <c r="U832" s="6" t="s">
        <v>23</v>
      </c>
      <c r="V832" s="6" t="s">
        <v>24</v>
      </c>
      <c r="W832" s="6" t="s">
        <v>25</v>
      </c>
      <c r="X832" s="6" t="s">
        <v>26</v>
      </c>
      <c r="Y832" s="6" t="s">
        <v>27</v>
      </c>
      <c r="Z832" s="6" t="s">
        <v>28</v>
      </c>
      <c r="AA832" s="6" t="s">
        <v>29</v>
      </c>
      <c r="AB832" s="6" t="s">
        <v>30</v>
      </c>
    </row>
    <row r="833" spans="1:28" s="15" customFormat="1" x14ac:dyDescent="0.25">
      <c r="A833" s="17">
        <v>1</v>
      </c>
      <c r="B833" s="17" t="s">
        <v>401</v>
      </c>
      <c r="C833" s="17" t="s">
        <v>292</v>
      </c>
      <c r="D833" s="17" t="s">
        <v>402</v>
      </c>
      <c r="E833" s="17" t="s">
        <v>403</v>
      </c>
      <c r="F833" s="17" t="s">
        <v>35</v>
      </c>
      <c r="G833" s="17" t="s">
        <v>137</v>
      </c>
      <c r="H833" s="17">
        <v>109320</v>
      </c>
      <c r="I833" s="17">
        <v>108205</v>
      </c>
      <c r="J833" s="17">
        <v>1115</v>
      </c>
      <c r="K833" s="17" t="s">
        <v>37</v>
      </c>
      <c r="L833" s="18">
        <v>506493.16</v>
      </c>
      <c r="M833" s="18">
        <v>50712.46</v>
      </c>
      <c r="N833" s="18">
        <v>6660.38</v>
      </c>
      <c r="O833" s="18">
        <v>563866</v>
      </c>
      <c r="P833" s="18">
        <v>7210.95</v>
      </c>
      <c r="Q833" s="18">
        <v>5093.3</v>
      </c>
      <c r="R833" s="18">
        <v>501.75</v>
      </c>
      <c r="S833" s="18">
        <v>12806</v>
      </c>
      <c r="T833" s="18">
        <v>0</v>
      </c>
      <c r="U833" s="18">
        <v>0</v>
      </c>
      <c r="V833" s="18">
        <v>0</v>
      </c>
      <c r="W833" s="18">
        <v>0</v>
      </c>
      <c r="X833" s="18"/>
      <c r="Y833" s="18">
        <v>513704.11</v>
      </c>
      <c r="Z833" s="18">
        <v>55805.760000000002</v>
      </c>
      <c r="AA833" s="18">
        <v>7162.13</v>
      </c>
      <c r="AB833" s="18">
        <v>576672</v>
      </c>
    </row>
    <row r="834" spans="1:28" s="15" customFormat="1" x14ac:dyDescent="0.25">
      <c r="A834" s="17">
        <v>2</v>
      </c>
      <c r="B834" s="17" t="s">
        <v>404</v>
      </c>
      <c r="C834" s="17" t="s">
        <v>292</v>
      </c>
      <c r="D834" s="17" t="s">
        <v>405</v>
      </c>
      <c r="E834" s="17" t="s">
        <v>406</v>
      </c>
      <c r="F834" s="17" t="s">
        <v>35</v>
      </c>
      <c r="G834" s="17" t="s">
        <v>244</v>
      </c>
      <c r="H834" s="17">
        <v>89268</v>
      </c>
      <c r="I834" s="17">
        <v>83851</v>
      </c>
      <c r="J834" s="17">
        <v>5417</v>
      </c>
      <c r="K834" s="17" t="s">
        <v>37</v>
      </c>
      <c r="L834" s="18">
        <v>811486.56</v>
      </c>
      <c r="M834" s="18">
        <v>84432.67</v>
      </c>
      <c r="N834" s="18">
        <v>8575.77</v>
      </c>
      <c r="O834" s="18">
        <v>904495</v>
      </c>
      <c r="P834" s="18">
        <v>30533.42</v>
      </c>
      <c r="Q834" s="18">
        <v>8197.93</v>
      </c>
      <c r="R834" s="18">
        <v>2437.65</v>
      </c>
      <c r="S834" s="18">
        <v>41169</v>
      </c>
      <c r="T834" s="18">
        <v>1090</v>
      </c>
      <c r="U834" s="18">
        <v>0</v>
      </c>
      <c r="V834" s="18">
        <v>0</v>
      </c>
      <c r="W834" s="18">
        <v>0</v>
      </c>
      <c r="X834" s="18"/>
      <c r="Y834" s="18">
        <v>842019.98</v>
      </c>
      <c r="Z834" s="18">
        <v>92630.6</v>
      </c>
      <c r="AA834" s="18">
        <v>11013.42</v>
      </c>
      <c r="AB834" s="18">
        <v>945664</v>
      </c>
    </row>
    <row r="835" spans="1:28" s="15" customFormat="1" x14ac:dyDescent="0.25">
      <c r="A835" s="17">
        <v>3</v>
      </c>
      <c r="B835" s="17" t="s">
        <v>407</v>
      </c>
      <c r="C835" s="17" t="s">
        <v>292</v>
      </c>
      <c r="D835" s="17" t="s">
        <v>408</v>
      </c>
      <c r="E835" s="17" t="s">
        <v>409</v>
      </c>
      <c r="F835" s="17" t="s">
        <v>35</v>
      </c>
      <c r="G835" s="17" t="s">
        <v>410</v>
      </c>
      <c r="H835" s="17">
        <v>222320</v>
      </c>
      <c r="I835" s="17">
        <v>222320</v>
      </c>
      <c r="J835" s="17">
        <v>3211</v>
      </c>
      <c r="K835" s="17" t="s">
        <v>769</v>
      </c>
      <c r="L835" s="18">
        <v>911809.02</v>
      </c>
      <c r="M835" s="18">
        <v>42560.38</v>
      </c>
      <c r="N835" s="18">
        <v>8103.6</v>
      </c>
      <c r="O835" s="18">
        <v>962473</v>
      </c>
      <c r="P835" s="18">
        <v>18307.099999999999</v>
      </c>
      <c r="Q835" s="18">
        <v>9106.9500000000007</v>
      </c>
      <c r="R835" s="18">
        <v>1444.95</v>
      </c>
      <c r="S835" s="18">
        <v>28859</v>
      </c>
      <c r="T835" s="18">
        <v>5000</v>
      </c>
      <c r="U835" s="18">
        <v>0</v>
      </c>
      <c r="V835" s="18">
        <v>0</v>
      </c>
      <c r="W835" s="18">
        <v>0</v>
      </c>
      <c r="X835" s="18"/>
      <c r="Y835" s="18">
        <v>930116.12</v>
      </c>
      <c r="Z835" s="18">
        <v>51667.33</v>
      </c>
      <c r="AA835" s="18">
        <v>9548.5499999999993</v>
      </c>
      <c r="AB835" s="18">
        <v>991332</v>
      </c>
    </row>
    <row r="836" spans="1:28" s="15" customFormat="1" x14ac:dyDescent="0.25">
      <c r="A836" s="17">
        <v>4</v>
      </c>
      <c r="B836" s="17" t="s">
        <v>404</v>
      </c>
      <c r="C836" s="17" t="s">
        <v>292</v>
      </c>
      <c r="D836" s="17" t="s">
        <v>411</v>
      </c>
      <c r="E836" s="17" t="s">
        <v>412</v>
      </c>
      <c r="F836" s="17" t="s">
        <v>35</v>
      </c>
      <c r="G836" s="17" t="s">
        <v>181</v>
      </c>
      <c r="H836" s="17">
        <v>92296</v>
      </c>
      <c r="I836" s="17">
        <v>89250</v>
      </c>
      <c r="J836" s="17">
        <v>3046</v>
      </c>
      <c r="K836" s="17" t="s">
        <v>37</v>
      </c>
      <c r="L836" s="18">
        <v>441422.76</v>
      </c>
      <c r="M836" s="18">
        <v>44379.76</v>
      </c>
      <c r="N836" s="18">
        <v>5934.48</v>
      </c>
      <c r="O836" s="18">
        <v>491737</v>
      </c>
      <c r="P836" s="18">
        <v>17696.71</v>
      </c>
      <c r="Q836" s="18">
        <v>4469.59</v>
      </c>
      <c r="R836" s="18">
        <v>1370.7</v>
      </c>
      <c r="S836" s="18">
        <v>23537</v>
      </c>
      <c r="T836" s="18">
        <v>3710</v>
      </c>
      <c r="U836" s="18">
        <v>0</v>
      </c>
      <c r="V836" s="18">
        <v>0</v>
      </c>
      <c r="W836" s="18">
        <v>0</v>
      </c>
      <c r="X836" s="18"/>
      <c r="Y836" s="18">
        <v>459119.47</v>
      </c>
      <c r="Z836" s="18">
        <v>48849.35</v>
      </c>
      <c r="AA836" s="18">
        <v>7305.18</v>
      </c>
      <c r="AB836" s="18">
        <v>515274</v>
      </c>
    </row>
    <row r="837" spans="1:28" s="15" customFormat="1" x14ac:dyDescent="0.25">
      <c r="A837" s="17">
        <v>5</v>
      </c>
      <c r="B837" s="17" t="s">
        <v>413</v>
      </c>
      <c r="C837" s="17" t="s">
        <v>292</v>
      </c>
      <c r="D837" s="17" t="s">
        <v>414</v>
      </c>
      <c r="E837" s="17" t="s">
        <v>415</v>
      </c>
      <c r="F837" s="17" t="s">
        <v>35</v>
      </c>
      <c r="G837" s="17" t="s">
        <v>410</v>
      </c>
      <c r="H837" s="17">
        <v>62243</v>
      </c>
      <c r="I837" s="17">
        <v>62243</v>
      </c>
      <c r="J837" s="17">
        <v>3412</v>
      </c>
      <c r="K837" s="17" t="s">
        <v>769</v>
      </c>
      <c r="L837" s="18">
        <v>950847.63</v>
      </c>
      <c r="M837" s="18">
        <v>30633.77</v>
      </c>
      <c r="N837" s="18">
        <v>6141.6</v>
      </c>
      <c r="O837" s="18">
        <v>987623</v>
      </c>
      <c r="P837" s="18">
        <v>19418.5</v>
      </c>
      <c r="Q837" s="18">
        <v>9472.1</v>
      </c>
      <c r="R837" s="18">
        <v>1535.4</v>
      </c>
      <c r="S837" s="18">
        <v>30426</v>
      </c>
      <c r="T837" s="18">
        <v>9090</v>
      </c>
      <c r="U837" s="18">
        <v>0</v>
      </c>
      <c r="V837" s="18">
        <v>0</v>
      </c>
      <c r="W837" s="18">
        <v>0</v>
      </c>
      <c r="X837" s="18"/>
      <c r="Y837" s="18">
        <v>970266.13</v>
      </c>
      <c r="Z837" s="18">
        <v>40105.870000000003</v>
      </c>
      <c r="AA837" s="18">
        <v>7677</v>
      </c>
      <c r="AB837" s="18">
        <v>1018049</v>
      </c>
    </row>
    <row r="838" spans="1:28" s="15" customFormat="1" x14ac:dyDescent="0.25">
      <c r="A838" s="17">
        <v>6</v>
      </c>
      <c r="B838" s="17" t="s">
        <v>416</v>
      </c>
      <c r="C838" s="17" t="s">
        <v>292</v>
      </c>
      <c r="D838" s="17" t="s">
        <v>417</v>
      </c>
      <c r="E838" s="17" t="s">
        <v>418</v>
      </c>
      <c r="F838" s="17" t="s">
        <v>35</v>
      </c>
      <c r="G838" s="17" t="s">
        <v>419</v>
      </c>
      <c r="H838" s="17">
        <v>37756</v>
      </c>
      <c r="I838" s="17">
        <v>36016</v>
      </c>
      <c r="J838" s="17">
        <v>1740</v>
      </c>
      <c r="K838" s="17" t="s">
        <v>37</v>
      </c>
      <c r="L838" s="18">
        <v>609232.30000000005</v>
      </c>
      <c r="M838" s="18">
        <v>54917.94</v>
      </c>
      <c r="N838" s="18">
        <v>13871.76</v>
      </c>
      <c r="O838" s="18">
        <v>678022</v>
      </c>
      <c r="P838" s="18">
        <v>10721.73</v>
      </c>
      <c r="Q838" s="18">
        <v>6107.27</v>
      </c>
      <c r="R838" s="18">
        <v>783</v>
      </c>
      <c r="S838" s="18">
        <v>17612</v>
      </c>
      <c r="T838" s="18">
        <v>15390</v>
      </c>
      <c r="U838" s="18">
        <v>0</v>
      </c>
      <c r="V838" s="18">
        <v>0</v>
      </c>
      <c r="W838" s="18">
        <v>0</v>
      </c>
      <c r="X838" s="18"/>
      <c r="Y838" s="18">
        <v>619954.03</v>
      </c>
      <c r="Z838" s="18">
        <v>61025.21</v>
      </c>
      <c r="AA838" s="18">
        <v>14654.76</v>
      </c>
      <c r="AB838" s="18">
        <v>695634</v>
      </c>
    </row>
    <row r="839" spans="1:28" s="15" customFormat="1" x14ac:dyDescent="0.25">
      <c r="A839" s="17">
        <v>7</v>
      </c>
      <c r="B839" s="17" t="s">
        <v>420</v>
      </c>
      <c r="C839" s="17" t="s">
        <v>292</v>
      </c>
      <c r="D839" s="17" t="s">
        <v>421</v>
      </c>
      <c r="E839" s="17" t="s">
        <v>422</v>
      </c>
      <c r="F839" s="17" t="s">
        <v>35</v>
      </c>
      <c r="G839" s="17" t="s">
        <v>181</v>
      </c>
      <c r="H839" s="17">
        <v>10782</v>
      </c>
      <c r="I839" s="17">
        <v>10303</v>
      </c>
      <c r="J839" s="17">
        <v>479</v>
      </c>
      <c r="K839" s="17" t="s">
        <v>37</v>
      </c>
      <c r="L839" s="18">
        <v>30769.41</v>
      </c>
      <c r="M839" s="18">
        <v>5092.72</v>
      </c>
      <c r="N839" s="18">
        <v>2017.87</v>
      </c>
      <c r="O839" s="18">
        <v>37880</v>
      </c>
      <c r="P839" s="18">
        <v>3473.55</v>
      </c>
      <c r="Q839" s="18">
        <v>310.89999999999998</v>
      </c>
      <c r="R839" s="18">
        <v>215.55</v>
      </c>
      <c r="S839" s="18">
        <v>4000</v>
      </c>
      <c r="T839" s="18">
        <v>0</v>
      </c>
      <c r="U839" s="18">
        <v>0</v>
      </c>
      <c r="V839" s="18">
        <v>0</v>
      </c>
      <c r="W839" s="18">
        <v>0</v>
      </c>
      <c r="X839" s="18"/>
      <c r="Y839" s="18">
        <v>34242.959999999999</v>
      </c>
      <c r="Z839" s="18">
        <v>5403.62</v>
      </c>
      <c r="AA839" s="18">
        <v>2233.42</v>
      </c>
      <c r="AB839" s="18">
        <v>41880</v>
      </c>
    </row>
    <row r="840" spans="1:28" s="15" customFormat="1" x14ac:dyDescent="0.25">
      <c r="A840" s="17">
        <v>8</v>
      </c>
      <c r="B840" s="17" t="s">
        <v>401</v>
      </c>
      <c r="C840" s="17" t="s">
        <v>292</v>
      </c>
      <c r="D840" s="17" t="s">
        <v>423</v>
      </c>
      <c r="E840" s="17" t="s">
        <v>424</v>
      </c>
      <c r="F840" s="17" t="s">
        <v>35</v>
      </c>
      <c r="G840" s="17" t="s">
        <v>45</v>
      </c>
      <c r="H840" s="17">
        <v>70910</v>
      </c>
      <c r="I840" s="17">
        <v>70910</v>
      </c>
      <c r="J840" s="17">
        <v>0</v>
      </c>
      <c r="K840" s="17" t="s">
        <v>37</v>
      </c>
      <c r="L840" s="18">
        <v>94082.07</v>
      </c>
      <c r="M840" s="18">
        <v>26813.93</v>
      </c>
      <c r="N840" s="18">
        <v>0</v>
      </c>
      <c r="O840" s="18">
        <v>120896</v>
      </c>
      <c r="P840" s="18">
        <v>852.16</v>
      </c>
      <c r="Q840" s="18">
        <v>936.84</v>
      </c>
      <c r="R840" s="18">
        <v>0</v>
      </c>
      <c r="S840" s="18">
        <v>1789</v>
      </c>
      <c r="T840" s="18">
        <v>0</v>
      </c>
      <c r="U840" s="18">
        <v>0</v>
      </c>
      <c r="V840" s="18">
        <v>0</v>
      </c>
      <c r="W840" s="18">
        <v>0</v>
      </c>
      <c r="X840" s="18"/>
      <c r="Y840" s="18">
        <v>94934.23</v>
      </c>
      <c r="Z840" s="18">
        <v>27750.77</v>
      </c>
      <c r="AA840" s="18">
        <v>0</v>
      </c>
      <c r="AB840" s="18">
        <v>122685</v>
      </c>
    </row>
    <row r="841" spans="1:28" s="15" customFormat="1" x14ac:dyDescent="0.25">
      <c r="A841" s="17">
        <v>9</v>
      </c>
      <c r="B841" s="17" t="s">
        <v>425</v>
      </c>
      <c r="C841" s="17" t="s">
        <v>292</v>
      </c>
      <c r="D841" s="17" t="s">
        <v>426</v>
      </c>
      <c r="E841" s="17" t="s">
        <v>427</v>
      </c>
      <c r="F841" s="17" t="s">
        <v>35</v>
      </c>
      <c r="G841" s="17" t="s">
        <v>156</v>
      </c>
      <c r="H841" s="17">
        <v>95762</v>
      </c>
      <c r="I841" s="17">
        <v>94074</v>
      </c>
      <c r="J841" s="17">
        <v>1688</v>
      </c>
      <c r="K841" s="17" t="s">
        <v>37</v>
      </c>
      <c r="L841" s="18">
        <v>555347.97</v>
      </c>
      <c r="M841" s="18">
        <v>55871.18</v>
      </c>
      <c r="N841" s="18">
        <v>7511.85</v>
      </c>
      <c r="O841" s="18">
        <v>618731</v>
      </c>
      <c r="P841" s="18">
        <v>9911.9599999999991</v>
      </c>
      <c r="Q841" s="18">
        <v>5562.44</v>
      </c>
      <c r="R841" s="18">
        <v>759.6</v>
      </c>
      <c r="S841" s="18">
        <v>16234</v>
      </c>
      <c r="T841" s="18">
        <v>0</v>
      </c>
      <c r="U841" s="18">
        <v>0</v>
      </c>
      <c r="V841" s="18">
        <v>0</v>
      </c>
      <c r="W841" s="18">
        <v>0</v>
      </c>
      <c r="X841" s="18"/>
      <c r="Y841" s="18">
        <v>565259.93000000005</v>
      </c>
      <c r="Z841" s="18">
        <v>61433.62</v>
      </c>
      <c r="AA841" s="18">
        <v>8271.4500000000007</v>
      </c>
      <c r="AB841" s="18">
        <v>634965</v>
      </c>
    </row>
    <row r="842" spans="1:28" s="15" customFormat="1" x14ac:dyDescent="0.25">
      <c r="A842" s="17">
        <v>10</v>
      </c>
      <c r="B842" s="17" t="s">
        <v>428</v>
      </c>
      <c r="C842" s="17" t="s">
        <v>292</v>
      </c>
      <c r="D842" s="17" t="s">
        <v>429</v>
      </c>
      <c r="E842" s="17" t="s">
        <v>430</v>
      </c>
      <c r="F842" s="17" t="s">
        <v>35</v>
      </c>
      <c r="G842" s="17" t="s">
        <v>419</v>
      </c>
      <c r="H842" s="17">
        <v>223875</v>
      </c>
      <c r="I842" s="17">
        <v>223698</v>
      </c>
      <c r="J842" s="17">
        <v>177</v>
      </c>
      <c r="K842" s="17" t="s">
        <v>37</v>
      </c>
      <c r="L842" s="18">
        <v>325539.02</v>
      </c>
      <c r="M842" s="18">
        <v>34796.480000000003</v>
      </c>
      <c r="N842" s="18">
        <v>715.5</v>
      </c>
      <c r="O842" s="18">
        <v>361051</v>
      </c>
      <c r="P842" s="18">
        <v>1308.3800000000001</v>
      </c>
      <c r="Q842" s="18">
        <v>3247.97</v>
      </c>
      <c r="R842" s="18">
        <v>79.650000000000006</v>
      </c>
      <c r="S842" s="18">
        <v>4636</v>
      </c>
      <c r="T842" s="18">
        <v>0</v>
      </c>
      <c r="U842" s="18">
        <v>0</v>
      </c>
      <c r="V842" s="18">
        <v>0</v>
      </c>
      <c r="W842" s="18">
        <v>0</v>
      </c>
      <c r="X842" s="18"/>
      <c r="Y842" s="18">
        <v>326847.40000000002</v>
      </c>
      <c r="Z842" s="18">
        <v>38044.449999999997</v>
      </c>
      <c r="AA842" s="18">
        <v>795.15</v>
      </c>
      <c r="AB842" s="18">
        <v>365687</v>
      </c>
    </row>
    <row r="843" spans="1:28" s="15" customFormat="1" x14ac:dyDescent="0.25">
      <c r="A843" s="17">
        <v>11</v>
      </c>
      <c r="B843" s="17" t="s">
        <v>420</v>
      </c>
      <c r="C843" s="17" t="s">
        <v>292</v>
      </c>
      <c r="D843" s="17" t="s">
        <v>431</v>
      </c>
      <c r="E843" s="17" t="s">
        <v>432</v>
      </c>
      <c r="F843" s="17" t="s">
        <v>35</v>
      </c>
      <c r="G843" s="17" t="s">
        <v>410</v>
      </c>
      <c r="H843" s="17">
        <v>49813</v>
      </c>
      <c r="I843" s="17">
        <v>48916</v>
      </c>
      <c r="J843" s="17">
        <v>897</v>
      </c>
      <c r="K843" s="17" t="s">
        <v>37</v>
      </c>
      <c r="L843" s="18">
        <v>35899.96</v>
      </c>
      <c r="M843" s="18">
        <v>2956.64</v>
      </c>
      <c r="N843" s="18">
        <v>2516.4</v>
      </c>
      <c r="O843" s="18">
        <v>41373</v>
      </c>
      <c r="P843" s="18">
        <v>6665.61</v>
      </c>
      <c r="Q843" s="18">
        <v>358.74</v>
      </c>
      <c r="R843" s="18">
        <v>403.65</v>
      </c>
      <c r="S843" s="18">
        <v>7428</v>
      </c>
      <c r="T843" s="18">
        <v>400</v>
      </c>
      <c r="U843" s="18">
        <v>0</v>
      </c>
      <c r="V843" s="18">
        <v>0</v>
      </c>
      <c r="W843" s="18">
        <v>0</v>
      </c>
      <c r="X843" s="18"/>
      <c r="Y843" s="18">
        <v>42565.57</v>
      </c>
      <c r="Z843" s="18">
        <v>3315.38</v>
      </c>
      <c r="AA843" s="18">
        <v>2920.05</v>
      </c>
      <c r="AB843" s="18">
        <v>48801</v>
      </c>
    </row>
    <row r="844" spans="1:28" s="15" customFormat="1" x14ac:dyDescent="0.25">
      <c r="A844" s="17">
        <v>12</v>
      </c>
      <c r="B844" s="17" t="s">
        <v>404</v>
      </c>
      <c r="C844" s="17" t="s">
        <v>292</v>
      </c>
      <c r="D844" s="17" t="s">
        <v>433</v>
      </c>
      <c r="E844" s="17" t="s">
        <v>434</v>
      </c>
      <c r="F844" s="17" t="s">
        <v>35</v>
      </c>
      <c r="G844" s="17" t="s">
        <v>410</v>
      </c>
      <c r="H844" s="17">
        <v>75993</v>
      </c>
      <c r="I844" s="17">
        <v>73826</v>
      </c>
      <c r="J844" s="17">
        <v>6501</v>
      </c>
      <c r="K844" s="17" t="s">
        <v>37</v>
      </c>
      <c r="L844" s="18">
        <v>997452.4</v>
      </c>
      <c r="M844" s="18">
        <v>92985.98</v>
      </c>
      <c r="N844" s="18">
        <v>22956.62</v>
      </c>
      <c r="O844" s="18">
        <v>1113395</v>
      </c>
      <c r="P844" s="18">
        <v>36500.949999999997</v>
      </c>
      <c r="Q844" s="18">
        <v>10040.6</v>
      </c>
      <c r="R844" s="18">
        <v>2925.45</v>
      </c>
      <c r="S844" s="18">
        <v>49467</v>
      </c>
      <c r="T844" s="18">
        <v>4030</v>
      </c>
      <c r="U844" s="18">
        <v>0</v>
      </c>
      <c r="V844" s="18">
        <v>0</v>
      </c>
      <c r="W844" s="18">
        <v>0</v>
      </c>
      <c r="X844" s="18"/>
      <c r="Y844" s="18">
        <v>1033953.35</v>
      </c>
      <c r="Z844" s="18">
        <v>103026.58</v>
      </c>
      <c r="AA844" s="18">
        <v>25882.07</v>
      </c>
      <c r="AB844" s="18">
        <v>1162862</v>
      </c>
    </row>
    <row r="845" spans="1:28" s="15" customFormat="1" x14ac:dyDescent="0.25">
      <c r="A845" s="17">
        <v>13</v>
      </c>
      <c r="B845" s="17" t="s">
        <v>435</v>
      </c>
      <c r="C845" s="17" t="s">
        <v>292</v>
      </c>
      <c r="D845" s="17" t="s">
        <v>436</v>
      </c>
      <c r="E845" s="17" t="s">
        <v>437</v>
      </c>
      <c r="F845" s="17" t="s">
        <v>35</v>
      </c>
      <c r="G845" s="17" t="s">
        <v>410</v>
      </c>
      <c r="H845" s="17">
        <v>240221</v>
      </c>
      <c r="I845" s="17">
        <v>237404</v>
      </c>
      <c r="J845" s="17">
        <v>2817</v>
      </c>
      <c r="K845" s="17" t="s">
        <v>37</v>
      </c>
      <c r="L845" s="18">
        <v>676665.17</v>
      </c>
      <c r="M845" s="18">
        <v>68855.539999999994</v>
      </c>
      <c r="N845" s="18">
        <v>6542.29</v>
      </c>
      <c r="O845" s="18">
        <v>752063</v>
      </c>
      <c r="P845" s="18">
        <v>17558.490000000002</v>
      </c>
      <c r="Q845" s="18">
        <v>6789.86</v>
      </c>
      <c r="R845" s="18">
        <v>1267.6500000000001</v>
      </c>
      <c r="S845" s="18">
        <v>25616</v>
      </c>
      <c r="T845" s="18">
        <v>0</v>
      </c>
      <c r="U845" s="18">
        <v>0</v>
      </c>
      <c r="V845" s="18">
        <v>0</v>
      </c>
      <c r="W845" s="18">
        <v>0</v>
      </c>
      <c r="X845" s="18"/>
      <c r="Y845" s="18">
        <v>694223.66</v>
      </c>
      <c r="Z845" s="18">
        <v>75645.399999999994</v>
      </c>
      <c r="AA845" s="18">
        <v>7809.94</v>
      </c>
      <c r="AB845" s="18">
        <v>777679</v>
      </c>
    </row>
    <row r="846" spans="1:28" s="15" customFormat="1" x14ac:dyDescent="0.25">
      <c r="A846" s="17">
        <v>14</v>
      </c>
      <c r="B846" s="17" t="s">
        <v>407</v>
      </c>
      <c r="C846" s="17" t="s">
        <v>292</v>
      </c>
      <c r="D846" s="17" t="s">
        <v>438</v>
      </c>
      <c r="E846" s="17" t="s">
        <v>439</v>
      </c>
      <c r="F846" s="17" t="s">
        <v>35</v>
      </c>
      <c r="G846" s="17" t="s">
        <v>440</v>
      </c>
      <c r="H846" s="17">
        <v>54420</v>
      </c>
      <c r="I846" s="17">
        <v>53522</v>
      </c>
      <c r="J846" s="17">
        <v>898</v>
      </c>
      <c r="K846" s="17" t="s">
        <v>37</v>
      </c>
      <c r="L846" s="18">
        <v>228689.12</v>
      </c>
      <c r="M846" s="18">
        <v>22794.73</v>
      </c>
      <c r="N846" s="18">
        <v>4098.1499999999996</v>
      </c>
      <c r="O846" s="18">
        <v>255582</v>
      </c>
      <c r="P846" s="18">
        <v>6038.94</v>
      </c>
      <c r="Q846" s="18">
        <v>2294.96</v>
      </c>
      <c r="R846" s="18">
        <v>404.1</v>
      </c>
      <c r="S846" s="18">
        <v>8738</v>
      </c>
      <c r="T846" s="18">
        <v>1320</v>
      </c>
      <c r="U846" s="18">
        <v>0</v>
      </c>
      <c r="V846" s="18">
        <v>0</v>
      </c>
      <c r="W846" s="18">
        <v>0</v>
      </c>
      <c r="X846" s="18"/>
      <c r="Y846" s="18">
        <v>234728.06</v>
      </c>
      <c r="Z846" s="18">
        <v>25089.69</v>
      </c>
      <c r="AA846" s="18">
        <v>4502.25</v>
      </c>
      <c r="AB846" s="18">
        <v>264320</v>
      </c>
    </row>
    <row r="847" spans="1:28" s="15" customFormat="1" x14ac:dyDescent="0.25">
      <c r="A847" s="17">
        <v>15</v>
      </c>
      <c r="B847" s="17" t="s">
        <v>416</v>
      </c>
      <c r="C847" s="17" t="s">
        <v>292</v>
      </c>
      <c r="D847" s="17" t="s">
        <v>441</v>
      </c>
      <c r="E847" s="17" t="s">
        <v>442</v>
      </c>
      <c r="F847" s="17" t="s">
        <v>35</v>
      </c>
      <c r="G847" s="17" t="s">
        <v>156</v>
      </c>
      <c r="H847" s="17">
        <v>90102</v>
      </c>
      <c r="I847" s="17">
        <v>89818</v>
      </c>
      <c r="J847" s="17">
        <v>284</v>
      </c>
      <c r="K847" s="17" t="s">
        <v>37</v>
      </c>
      <c r="L847" s="18">
        <v>415762.94</v>
      </c>
      <c r="M847" s="18">
        <v>42339.91</v>
      </c>
      <c r="N847" s="18">
        <v>4759.1499999999996</v>
      </c>
      <c r="O847" s="18">
        <v>462862</v>
      </c>
      <c r="P847" s="18">
        <v>2148.4</v>
      </c>
      <c r="Q847" s="18">
        <v>4189.8</v>
      </c>
      <c r="R847" s="18">
        <v>127.8</v>
      </c>
      <c r="S847" s="18">
        <v>6466</v>
      </c>
      <c r="T847" s="18">
        <v>1210</v>
      </c>
      <c r="U847" s="18">
        <v>0</v>
      </c>
      <c r="V847" s="18">
        <v>0</v>
      </c>
      <c r="W847" s="18">
        <v>0</v>
      </c>
      <c r="X847" s="18"/>
      <c r="Y847" s="18">
        <v>417911.34</v>
      </c>
      <c r="Z847" s="18">
        <v>46529.71</v>
      </c>
      <c r="AA847" s="18">
        <v>4886.95</v>
      </c>
      <c r="AB847" s="18">
        <v>469328</v>
      </c>
    </row>
    <row r="848" spans="1:28" s="15" customFormat="1" x14ac:dyDescent="0.25">
      <c r="A848" s="17">
        <v>16</v>
      </c>
      <c r="B848" s="17" t="s">
        <v>425</v>
      </c>
      <c r="C848" s="17" t="s">
        <v>292</v>
      </c>
      <c r="D848" s="17" t="s">
        <v>443</v>
      </c>
      <c r="E848" s="17" t="s">
        <v>444</v>
      </c>
      <c r="F848" s="17" t="s">
        <v>35</v>
      </c>
      <c r="G848" s="17" t="s">
        <v>148</v>
      </c>
      <c r="H848" s="17">
        <v>46149</v>
      </c>
      <c r="I848" s="17">
        <v>46149</v>
      </c>
      <c r="J848" s="17">
        <v>0</v>
      </c>
      <c r="K848" s="17" t="s">
        <v>37</v>
      </c>
      <c r="L848" s="18">
        <v>28703.74</v>
      </c>
      <c r="M848" s="18">
        <v>8940.2900000000009</v>
      </c>
      <c r="N848" s="18">
        <v>1090.97</v>
      </c>
      <c r="O848" s="18">
        <v>38735</v>
      </c>
      <c r="P848" s="18">
        <v>329.59</v>
      </c>
      <c r="Q848" s="18">
        <v>296.41000000000003</v>
      </c>
      <c r="R848" s="18">
        <v>0</v>
      </c>
      <c r="S848" s="18">
        <v>626</v>
      </c>
      <c r="T848" s="18">
        <v>0</v>
      </c>
      <c r="U848" s="18">
        <v>0</v>
      </c>
      <c r="V848" s="18">
        <v>0</v>
      </c>
      <c r="W848" s="18">
        <v>0</v>
      </c>
      <c r="X848" s="18"/>
      <c r="Y848" s="18">
        <v>29033.33</v>
      </c>
      <c r="Z848" s="18">
        <v>9236.7000000000007</v>
      </c>
      <c r="AA848" s="18">
        <v>1090.97</v>
      </c>
      <c r="AB848" s="18">
        <v>39361</v>
      </c>
    </row>
    <row r="849" spans="1:28" s="15" customFormat="1" x14ac:dyDescent="0.25">
      <c r="A849" s="17">
        <v>17</v>
      </c>
      <c r="B849" s="17" t="s">
        <v>413</v>
      </c>
      <c r="C849" s="17" t="s">
        <v>292</v>
      </c>
      <c r="D849" s="17" t="s">
        <v>445</v>
      </c>
      <c r="E849" s="17" t="s">
        <v>446</v>
      </c>
      <c r="F849" s="17" t="s">
        <v>35</v>
      </c>
      <c r="G849" s="17" t="s">
        <v>447</v>
      </c>
      <c r="H849" s="17">
        <v>72076</v>
      </c>
      <c r="I849" s="17">
        <v>70386</v>
      </c>
      <c r="J849" s="17">
        <v>1690</v>
      </c>
      <c r="K849" s="17" t="s">
        <v>37</v>
      </c>
      <c r="L849" s="18">
        <v>832110.91</v>
      </c>
      <c r="M849" s="18">
        <v>85508.67</v>
      </c>
      <c r="N849" s="18">
        <v>4940.42</v>
      </c>
      <c r="O849" s="18">
        <v>922560</v>
      </c>
      <c r="P849" s="18">
        <v>10170.77</v>
      </c>
      <c r="Q849" s="18">
        <v>8241.73</v>
      </c>
      <c r="R849" s="18">
        <v>760.5</v>
      </c>
      <c r="S849" s="18">
        <v>19173</v>
      </c>
      <c r="T849" s="18">
        <v>0</v>
      </c>
      <c r="U849" s="18">
        <v>0</v>
      </c>
      <c r="V849" s="18">
        <v>0</v>
      </c>
      <c r="W849" s="18">
        <v>0</v>
      </c>
      <c r="X849" s="18"/>
      <c r="Y849" s="18">
        <v>842281.68</v>
      </c>
      <c r="Z849" s="18">
        <v>93750.399999999994</v>
      </c>
      <c r="AA849" s="18">
        <v>5700.92</v>
      </c>
      <c r="AB849" s="18">
        <v>941733</v>
      </c>
    </row>
    <row r="850" spans="1:28" s="15" customFormat="1" x14ac:dyDescent="0.25">
      <c r="A850" s="17">
        <v>18</v>
      </c>
      <c r="B850" s="17" t="s">
        <v>435</v>
      </c>
      <c r="C850" s="17" t="s">
        <v>292</v>
      </c>
      <c r="D850" s="17" t="s">
        <v>448</v>
      </c>
      <c r="E850" s="17" t="s">
        <v>449</v>
      </c>
      <c r="F850" s="17" t="s">
        <v>35</v>
      </c>
      <c r="G850" s="17" t="s">
        <v>181</v>
      </c>
      <c r="H850" s="17">
        <v>42084</v>
      </c>
      <c r="I850" s="17">
        <v>39636</v>
      </c>
      <c r="J850" s="17">
        <v>2448</v>
      </c>
      <c r="K850" s="17" t="s">
        <v>37</v>
      </c>
      <c r="L850" s="18">
        <v>873627.59</v>
      </c>
      <c r="M850" s="18">
        <v>88457.5</v>
      </c>
      <c r="N850" s="18">
        <v>11603.91</v>
      </c>
      <c r="O850" s="18">
        <v>973689</v>
      </c>
      <c r="P850" s="18">
        <v>14389.95</v>
      </c>
      <c r="Q850" s="18">
        <v>8786.4500000000007</v>
      </c>
      <c r="R850" s="18">
        <v>1101.5999999999999</v>
      </c>
      <c r="S850" s="18">
        <v>24278</v>
      </c>
      <c r="T850" s="18">
        <v>0</v>
      </c>
      <c r="U850" s="18">
        <v>0</v>
      </c>
      <c r="V850" s="18">
        <v>0</v>
      </c>
      <c r="W850" s="18">
        <v>0</v>
      </c>
      <c r="X850" s="18"/>
      <c r="Y850" s="18">
        <v>888017.54</v>
      </c>
      <c r="Z850" s="18">
        <v>97243.95</v>
      </c>
      <c r="AA850" s="18">
        <v>12705.51</v>
      </c>
      <c r="AB850" s="18">
        <v>997967</v>
      </c>
    </row>
    <row r="851" spans="1:28" s="15" customFormat="1" x14ac:dyDescent="0.25">
      <c r="A851" s="17">
        <v>19</v>
      </c>
      <c r="B851" s="17" t="s">
        <v>407</v>
      </c>
      <c r="C851" s="17" t="s">
        <v>292</v>
      </c>
      <c r="D851" s="17" t="s">
        <v>450</v>
      </c>
      <c r="E851" s="17" t="s">
        <v>451</v>
      </c>
      <c r="F851" s="17" t="s">
        <v>35</v>
      </c>
      <c r="G851" s="17" t="s">
        <v>452</v>
      </c>
      <c r="H851" s="17">
        <v>24554</v>
      </c>
      <c r="I851" s="17">
        <v>24404</v>
      </c>
      <c r="J851" s="17">
        <v>150</v>
      </c>
      <c r="K851" s="17" t="s">
        <v>37</v>
      </c>
      <c r="L851" s="18">
        <v>86917.71</v>
      </c>
      <c r="M851" s="18">
        <v>25014.33</v>
      </c>
      <c r="N851" s="18">
        <v>2439.96</v>
      </c>
      <c r="O851" s="18">
        <v>114372</v>
      </c>
      <c r="P851" s="18">
        <v>1682.02</v>
      </c>
      <c r="Q851" s="18">
        <v>889.48</v>
      </c>
      <c r="R851" s="18">
        <v>67.5</v>
      </c>
      <c r="S851" s="18">
        <v>2639</v>
      </c>
      <c r="T851" s="18">
        <v>0</v>
      </c>
      <c r="U851" s="18">
        <v>0</v>
      </c>
      <c r="V851" s="18">
        <v>0</v>
      </c>
      <c r="W851" s="18">
        <v>0</v>
      </c>
      <c r="X851" s="18"/>
      <c r="Y851" s="18">
        <v>88599.73</v>
      </c>
      <c r="Z851" s="18">
        <v>25903.81</v>
      </c>
      <c r="AA851" s="18">
        <v>2507.46</v>
      </c>
      <c r="AB851" s="18">
        <v>117011</v>
      </c>
    </row>
    <row r="852" spans="1:28" s="15" customFormat="1" x14ac:dyDescent="0.25">
      <c r="A852" s="17">
        <v>20</v>
      </c>
      <c r="B852" s="17" t="s">
        <v>428</v>
      </c>
      <c r="C852" s="17" t="s">
        <v>292</v>
      </c>
      <c r="D852" s="17" t="s">
        <v>453</v>
      </c>
      <c r="E852" s="17" t="s">
        <v>454</v>
      </c>
      <c r="F852" s="17" t="s">
        <v>35</v>
      </c>
      <c r="G852" s="17" t="s">
        <v>218</v>
      </c>
      <c r="H852" s="17">
        <v>3811</v>
      </c>
      <c r="I852" s="17">
        <v>3762</v>
      </c>
      <c r="J852" s="17">
        <v>147</v>
      </c>
      <c r="K852" s="17" t="s">
        <v>37</v>
      </c>
      <c r="L852" s="18">
        <v>209649.2</v>
      </c>
      <c r="M852" s="18">
        <v>20915.07</v>
      </c>
      <c r="N852" s="18">
        <v>1634.73</v>
      </c>
      <c r="O852" s="18">
        <v>232199</v>
      </c>
      <c r="P852" s="18">
        <v>2600.3000000000002</v>
      </c>
      <c r="Q852" s="18">
        <v>2094.5500000000002</v>
      </c>
      <c r="R852" s="18">
        <v>66.150000000000006</v>
      </c>
      <c r="S852" s="18">
        <v>4761</v>
      </c>
      <c r="T852" s="18">
        <v>0</v>
      </c>
      <c r="U852" s="18">
        <v>0</v>
      </c>
      <c r="V852" s="18">
        <v>0</v>
      </c>
      <c r="W852" s="18">
        <v>0</v>
      </c>
      <c r="X852" s="18"/>
      <c r="Y852" s="18">
        <v>212249.5</v>
      </c>
      <c r="Z852" s="18">
        <v>23009.62</v>
      </c>
      <c r="AA852" s="18">
        <v>1700.88</v>
      </c>
      <c r="AB852" s="18">
        <v>236960</v>
      </c>
    </row>
    <row r="853" spans="1:28" s="15" customFormat="1" x14ac:dyDescent="0.25">
      <c r="A853" s="17">
        <v>21</v>
      </c>
      <c r="B853" s="17" t="s">
        <v>416</v>
      </c>
      <c r="C853" s="17" t="s">
        <v>292</v>
      </c>
      <c r="D853" s="17" t="s">
        <v>455</v>
      </c>
      <c r="E853" s="17" t="s">
        <v>456</v>
      </c>
      <c r="F853" s="17" t="s">
        <v>35</v>
      </c>
      <c r="G853" s="17" t="s">
        <v>221</v>
      </c>
      <c r="H853" s="17">
        <v>19</v>
      </c>
      <c r="I853" s="17">
        <v>19</v>
      </c>
      <c r="J853" s="17">
        <v>0</v>
      </c>
      <c r="K853" s="17" t="s">
        <v>37</v>
      </c>
      <c r="L853" s="18">
        <v>21393.79</v>
      </c>
      <c r="M853" s="18">
        <v>4521.97</v>
      </c>
      <c r="N853" s="18">
        <v>1.24</v>
      </c>
      <c r="O853" s="18">
        <v>25917</v>
      </c>
      <c r="P853" s="18">
        <v>577.75</v>
      </c>
      <c r="Q853" s="18">
        <v>211.25</v>
      </c>
      <c r="R853" s="18">
        <v>0</v>
      </c>
      <c r="S853" s="18">
        <v>789</v>
      </c>
      <c r="T853" s="18">
        <v>140</v>
      </c>
      <c r="U853" s="18">
        <v>0</v>
      </c>
      <c r="V853" s="18">
        <v>0</v>
      </c>
      <c r="W853" s="18">
        <v>0</v>
      </c>
      <c r="X853" s="18"/>
      <c r="Y853" s="18">
        <v>21971.54</v>
      </c>
      <c r="Z853" s="18">
        <v>4733.22</v>
      </c>
      <c r="AA853" s="18">
        <v>1.24</v>
      </c>
      <c r="AB853" s="18">
        <v>26706</v>
      </c>
    </row>
    <row r="854" spans="1:28" s="15" customFormat="1" x14ac:dyDescent="0.25">
      <c r="A854" s="17">
        <v>22</v>
      </c>
      <c r="B854" s="17" t="s">
        <v>407</v>
      </c>
      <c r="C854" s="17" t="s">
        <v>292</v>
      </c>
      <c r="D854" s="17" t="s">
        <v>457</v>
      </c>
      <c r="E854" s="17" t="s">
        <v>458</v>
      </c>
      <c r="F854" s="17" t="s">
        <v>35</v>
      </c>
      <c r="G854" s="17" t="s">
        <v>224</v>
      </c>
      <c r="H854" s="17">
        <v>6102</v>
      </c>
      <c r="I854" s="17">
        <v>6102</v>
      </c>
      <c r="J854" s="17">
        <v>0</v>
      </c>
      <c r="K854" s="17" t="s">
        <v>37</v>
      </c>
      <c r="L854" s="18">
        <v>20659.509999999998</v>
      </c>
      <c r="M854" s="18">
        <v>4584.49</v>
      </c>
      <c r="N854" s="18">
        <v>0</v>
      </c>
      <c r="O854" s="18">
        <v>25244</v>
      </c>
      <c r="P854" s="18">
        <v>577.1</v>
      </c>
      <c r="Q854" s="18">
        <v>203.9</v>
      </c>
      <c r="R854" s="18">
        <v>0</v>
      </c>
      <c r="S854" s="18">
        <v>781</v>
      </c>
      <c r="T854" s="18">
        <v>0</v>
      </c>
      <c r="U854" s="18">
        <v>0</v>
      </c>
      <c r="V854" s="18">
        <v>0</v>
      </c>
      <c r="W854" s="18">
        <v>0</v>
      </c>
      <c r="X854" s="18"/>
      <c r="Y854" s="18">
        <v>21236.61</v>
      </c>
      <c r="Z854" s="18">
        <v>4788.3900000000003</v>
      </c>
      <c r="AA854" s="18">
        <v>0</v>
      </c>
      <c r="AB854" s="18">
        <v>26025</v>
      </c>
    </row>
    <row r="855" spans="1:28" s="15" customFormat="1" x14ac:dyDescent="0.25">
      <c r="A855" s="17">
        <v>23</v>
      </c>
      <c r="B855" s="17" t="s">
        <v>404</v>
      </c>
      <c r="C855" s="17" t="s">
        <v>292</v>
      </c>
      <c r="D855" s="17" t="s">
        <v>459</v>
      </c>
      <c r="E855" s="17" t="s">
        <v>460</v>
      </c>
      <c r="F855" s="17" t="s">
        <v>35</v>
      </c>
      <c r="G855" s="17" t="s">
        <v>218</v>
      </c>
      <c r="H855" s="17">
        <v>13860</v>
      </c>
      <c r="I855" s="17">
        <v>13678</v>
      </c>
      <c r="J855" s="17">
        <v>182</v>
      </c>
      <c r="K855" s="17" t="s">
        <v>37</v>
      </c>
      <c r="L855" s="18">
        <v>85736.3</v>
      </c>
      <c r="M855" s="18">
        <v>23421.23</v>
      </c>
      <c r="N855" s="18">
        <v>3436.47</v>
      </c>
      <c r="O855" s="18">
        <v>112594</v>
      </c>
      <c r="P855" s="18">
        <v>1584.12</v>
      </c>
      <c r="Q855" s="18">
        <v>884.98</v>
      </c>
      <c r="R855" s="18">
        <v>81.900000000000006</v>
      </c>
      <c r="S855" s="18">
        <v>2551</v>
      </c>
      <c r="T855" s="18">
        <v>0</v>
      </c>
      <c r="U855" s="18">
        <v>0</v>
      </c>
      <c r="V855" s="18">
        <v>0</v>
      </c>
      <c r="W855" s="18">
        <v>0</v>
      </c>
      <c r="X855" s="18"/>
      <c r="Y855" s="18">
        <v>87320.42</v>
      </c>
      <c r="Z855" s="18">
        <v>24306.21</v>
      </c>
      <c r="AA855" s="18">
        <v>3518.37</v>
      </c>
      <c r="AB855" s="18">
        <v>115145</v>
      </c>
    </row>
    <row r="856" spans="1:28" s="15" customFormat="1" x14ac:dyDescent="0.25">
      <c r="A856" s="17">
        <v>24</v>
      </c>
      <c r="B856" s="17" t="s">
        <v>435</v>
      </c>
      <c r="C856" s="17" t="s">
        <v>292</v>
      </c>
      <c r="D856" s="17" t="s">
        <v>461</v>
      </c>
      <c r="E856" s="17" t="s">
        <v>462</v>
      </c>
      <c r="F856" s="17" t="s">
        <v>35</v>
      </c>
      <c r="G856" s="17" t="s">
        <v>218</v>
      </c>
      <c r="H856" s="17">
        <v>1800</v>
      </c>
      <c r="I856" s="17">
        <v>1800</v>
      </c>
      <c r="J856" s="17">
        <v>0</v>
      </c>
      <c r="K856" s="17" t="s">
        <v>37</v>
      </c>
      <c r="L856" s="18">
        <v>38149.08</v>
      </c>
      <c r="M856" s="18">
        <v>10295.879999999999</v>
      </c>
      <c r="N856" s="18">
        <v>371.04</v>
      </c>
      <c r="O856" s="18">
        <v>48816</v>
      </c>
      <c r="P856" s="18">
        <v>577.5</v>
      </c>
      <c r="Q856" s="18">
        <v>382.5</v>
      </c>
      <c r="R856" s="18">
        <v>0</v>
      </c>
      <c r="S856" s="18">
        <v>960</v>
      </c>
      <c r="T856" s="18">
        <v>0</v>
      </c>
      <c r="U856" s="18">
        <v>0</v>
      </c>
      <c r="V856" s="18">
        <v>0</v>
      </c>
      <c r="W856" s="18">
        <v>0</v>
      </c>
      <c r="X856" s="18"/>
      <c r="Y856" s="18">
        <v>38726.58</v>
      </c>
      <c r="Z856" s="18">
        <v>10678.38</v>
      </c>
      <c r="AA856" s="18">
        <v>371.04</v>
      </c>
      <c r="AB856" s="18">
        <v>49776</v>
      </c>
    </row>
    <row r="857" spans="1:28" s="15" customFormat="1" x14ac:dyDescent="0.25">
      <c r="A857" s="17">
        <v>25</v>
      </c>
      <c r="B857" s="17" t="s">
        <v>420</v>
      </c>
      <c r="C857" s="17" t="s">
        <v>292</v>
      </c>
      <c r="D857" s="17" t="s">
        <v>463</v>
      </c>
      <c r="E857" s="17" t="s">
        <v>464</v>
      </c>
      <c r="F857" s="17" t="s">
        <v>35</v>
      </c>
      <c r="G857" s="17" t="s">
        <v>114</v>
      </c>
      <c r="H857" s="17">
        <v>728</v>
      </c>
      <c r="I857" s="17">
        <v>728</v>
      </c>
      <c r="J857" s="17">
        <v>0</v>
      </c>
      <c r="K857" s="17" t="s">
        <v>37</v>
      </c>
      <c r="L857" s="18">
        <v>26223.23</v>
      </c>
      <c r="M857" s="18">
        <v>5968.66</v>
      </c>
      <c r="N857" s="18">
        <v>143.11000000000001</v>
      </c>
      <c r="O857" s="18">
        <v>32335</v>
      </c>
      <c r="P857" s="18">
        <v>660.42</v>
      </c>
      <c r="Q857" s="18">
        <v>260.58</v>
      </c>
      <c r="R857" s="18">
        <v>0</v>
      </c>
      <c r="S857" s="18">
        <v>921</v>
      </c>
      <c r="T857" s="18">
        <v>0</v>
      </c>
      <c r="U857" s="18">
        <v>0</v>
      </c>
      <c r="V857" s="18">
        <v>0</v>
      </c>
      <c r="W857" s="18">
        <v>0</v>
      </c>
      <c r="X857" s="18"/>
      <c r="Y857" s="18">
        <v>26883.65</v>
      </c>
      <c r="Z857" s="18">
        <v>6229.24</v>
      </c>
      <c r="AA857" s="18">
        <v>143.11000000000001</v>
      </c>
      <c r="AB857" s="18">
        <v>33256</v>
      </c>
    </row>
    <row r="858" spans="1:28" s="15" customFormat="1" x14ac:dyDescent="0.25">
      <c r="A858" s="17">
        <v>26</v>
      </c>
      <c r="B858" s="17" t="s">
        <v>468</v>
      </c>
      <c r="C858" s="17" t="s">
        <v>292</v>
      </c>
      <c r="D858" s="17" t="s">
        <v>469</v>
      </c>
      <c r="E858" s="17" t="s">
        <v>470</v>
      </c>
      <c r="F858" s="17" t="s">
        <v>35</v>
      </c>
      <c r="G858" s="17" t="s">
        <v>471</v>
      </c>
      <c r="H858" s="17">
        <v>3058</v>
      </c>
      <c r="I858" s="17">
        <v>2980</v>
      </c>
      <c r="J858" s="17">
        <v>78</v>
      </c>
      <c r="K858" s="17" t="s">
        <v>37</v>
      </c>
      <c r="L858" s="18">
        <v>26891.360000000001</v>
      </c>
      <c r="M858" s="18">
        <v>5040.58</v>
      </c>
      <c r="N858" s="18">
        <v>1290.06</v>
      </c>
      <c r="O858" s="18">
        <v>33222</v>
      </c>
      <c r="P858" s="18">
        <v>733.68</v>
      </c>
      <c r="Q858" s="18">
        <v>278.22000000000003</v>
      </c>
      <c r="R858" s="18">
        <v>35.1</v>
      </c>
      <c r="S858" s="18">
        <v>1047</v>
      </c>
      <c r="T858" s="18">
        <v>0</v>
      </c>
      <c r="U858" s="18">
        <v>0</v>
      </c>
      <c r="V858" s="18">
        <v>0</v>
      </c>
      <c r="W858" s="18">
        <v>0</v>
      </c>
      <c r="X858" s="18"/>
      <c r="Y858" s="18">
        <v>27625.040000000001</v>
      </c>
      <c r="Z858" s="18">
        <v>5318.8</v>
      </c>
      <c r="AA858" s="18">
        <v>1325.16</v>
      </c>
      <c r="AB858" s="18">
        <v>34269</v>
      </c>
    </row>
    <row r="859" spans="1:28" s="15" customFormat="1" x14ac:dyDescent="0.25">
      <c r="A859" s="17">
        <v>27</v>
      </c>
      <c r="B859" s="17" t="s">
        <v>1591</v>
      </c>
      <c r="C859" s="17" t="s">
        <v>292</v>
      </c>
      <c r="D859" s="17" t="s">
        <v>1592</v>
      </c>
      <c r="E859" s="17" t="s">
        <v>1593</v>
      </c>
      <c r="F859" s="17" t="s">
        <v>35</v>
      </c>
      <c r="G859" s="17" t="s">
        <v>1594</v>
      </c>
      <c r="H859" s="17">
        <v>475</v>
      </c>
      <c r="I859" s="17">
        <v>475</v>
      </c>
      <c r="J859" s="17">
        <v>0</v>
      </c>
      <c r="K859" s="17" t="s">
        <v>37</v>
      </c>
      <c r="L859" s="18">
        <v>16277.46</v>
      </c>
      <c r="M859" s="18">
        <v>3410.88</v>
      </c>
      <c r="N859" s="18">
        <v>196.66</v>
      </c>
      <c r="O859" s="18">
        <v>19885</v>
      </c>
      <c r="P859" s="18">
        <v>440.31</v>
      </c>
      <c r="Q859" s="18">
        <v>162.69</v>
      </c>
      <c r="R859" s="18">
        <v>0</v>
      </c>
      <c r="S859" s="18">
        <v>603</v>
      </c>
      <c r="T859" s="18">
        <v>0</v>
      </c>
      <c r="U859" s="18">
        <v>0</v>
      </c>
      <c r="V859" s="18">
        <v>0</v>
      </c>
      <c r="W859" s="18">
        <v>0</v>
      </c>
      <c r="X859" s="18"/>
      <c r="Y859" s="18">
        <v>16717.77</v>
      </c>
      <c r="Z859" s="18">
        <v>3573.57</v>
      </c>
      <c r="AA859" s="18">
        <v>196.66</v>
      </c>
      <c r="AB859" s="18">
        <v>20488</v>
      </c>
    </row>
    <row r="860" spans="1:28" s="15" customFormat="1" x14ac:dyDescent="0.25">
      <c r="A860" s="17">
        <v>28</v>
      </c>
      <c r="B860" s="17" t="s">
        <v>472</v>
      </c>
      <c r="C860" s="17" t="s">
        <v>292</v>
      </c>
      <c r="D860" s="17" t="s">
        <v>473</v>
      </c>
      <c r="E860" s="17" t="s">
        <v>474</v>
      </c>
      <c r="F860" s="17" t="s">
        <v>35</v>
      </c>
      <c r="G860" s="17" t="s">
        <v>475</v>
      </c>
      <c r="H860" s="17">
        <v>264</v>
      </c>
      <c r="I860" s="17">
        <v>228</v>
      </c>
      <c r="J860" s="17">
        <v>36</v>
      </c>
      <c r="K860" s="17" t="s">
        <v>37</v>
      </c>
      <c r="L860" s="18">
        <v>14298.24</v>
      </c>
      <c r="M860" s="18">
        <v>2476.4899999999998</v>
      </c>
      <c r="N860" s="18">
        <v>97.27</v>
      </c>
      <c r="O860" s="18">
        <v>16872</v>
      </c>
      <c r="P860" s="18">
        <v>638.89</v>
      </c>
      <c r="Q860" s="18">
        <v>141.91</v>
      </c>
      <c r="R860" s="18">
        <v>16.2</v>
      </c>
      <c r="S860" s="18">
        <v>797</v>
      </c>
      <c r="T860" s="18">
        <v>0</v>
      </c>
      <c r="U860" s="18">
        <v>0</v>
      </c>
      <c r="V860" s="18">
        <v>0</v>
      </c>
      <c r="W860" s="18">
        <v>0</v>
      </c>
      <c r="X860" s="18"/>
      <c r="Y860" s="18">
        <v>14937.13</v>
      </c>
      <c r="Z860" s="18">
        <v>2618.4</v>
      </c>
      <c r="AA860" s="18">
        <v>113.47</v>
      </c>
      <c r="AB860" s="18">
        <v>17669</v>
      </c>
    </row>
    <row r="861" spans="1:28" s="15" customFormat="1" x14ac:dyDescent="0.25">
      <c r="A861" s="17">
        <v>29</v>
      </c>
      <c r="B861" s="17" t="s">
        <v>476</v>
      </c>
      <c r="C861" s="17" t="s">
        <v>292</v>
      </c>
      <c r="D861" s="17" t="s">
        <v>477</v>
      </c>
      <c r="E861" s="17" t="s">
        <v>478</v>
      </c>
      <c r="F861" s="17" t="s">
        <v>35</v>
      </c>
      <c r="G861" s="17" t="s">
        <v>479</v>
      </c>
      <c r="H861" s="17">
        <v>1828</v>
      </c>
      <c r="I861" s="17">
        <v>1828</v>
      </c>
      <c r="J861" s="17">
        <v>0</v>
      </c>
      <c r="K861" s="17" t="s">
        <v>37</v>
      </c>
      <c r="L861" s="18">
        <v>18576.45</v>
      </c>
      <c r="M861" s="18">
        <v>2326.2399999999998</v>
      </c>
      <c r="N861" s="18">
        <v>803.31</v>
      </c>
      <c r="O861" s="18">
        <v>21706</v>
      </c>
      <c r="P861" s="18">
        <v>440.26</v>
      </c>
      <c r="Q861" s="18">
        <v>191.74</v>
      </c>
      <c r="R861" s="18">
        <v>0</v>
      </c>
      <c r="S861" s="18">
        <v>632</v>
      </c>
      <c r="T861" s="18">
        <v>0</v>
      </c>
      <c r="U861" s="18">
        <v>0</v>
      </c>
      <c r="V861" s="18">
        <v>0</v>
      </c>
      <c r="W861" s="18">
        <v>0</v>
      </c>
      <c r="X861" s="18"/>
      <c r="Y861" s="18">
        <v>19016.71</v>
      </c>
      <c r="Z861" s="18">
        <v>2517.98</v>
      </c>
      <c r="AA861" s="18">
        <v>803.31</v>
      </c>
      <c r="AB861" s="18">
        <v>22338</v>
      </c>
    </row>
    <row r="862" spans="1:28" s="15" customFormat="1" x14ac:dyDescent="0.25">
      <c r="A862" s="17">
        <v>30</v>
      </c>
      <c r="B862" s="17" t="s">
        <v>476</v>
      </c>
      <c r="C862" s="17" t="s">
        <v>292</v>
      </c>
      <c r="D862" s="17" t="s">
        <v>480</v>
      </c>
      <c r="E862" s="17" t="s">
        <v>481</v>
      </c>
      <c r="F862" s="17" t="s">
        <v>35</v>
      </c>
      <c r="G862" s="17" t="s">
        <v>482</v>
      </c>
      <c r="H862" s="17">
        <v>8333</v>
      </c>
      <c r="I862" s="17">
        <v>8016</v>
      </c>
      <c r="J862" s="17">
        <v>317</v>
      </c>
      <c r="K862" s="17" t="s">
        <v>37</v>
      </c>
      <c r="L862" s="18">
        <v>58675.98</v>
      </c>
      <c r="M862" s="18">
        <v>5910.97</v>
      </c>
      <c r="N862" s="18">
        <v>3564.05</v>
      </c>
      <c r="O862" s="18">
        <v>68151</v>
      </c>
      <c r="P862" s="18">
        <v>3155.02</v>
      </c>
      <c r="Q862" s="18">
        <v>605.33000000000004</v>
      </c>
      <c r="R862" s="18">
        <v>142.65</v>
      </c>
      <c r="S862" s="18">
        <v>3903</v>
      </c>
      <c r="T862" s="18">
        <v>0</v>
      </c>
      <c r="U862" s="18">
        <v>0</v>
      </c>
      <c r="V862" s="18">
        <v>0</v>
      </c>
      <c r="W862" s="18">
        <v>0</v>
      </c>
      <c r="X862" s="18"/>
      <c r="Y862" s="18">
        <v>61831</v>
      </c>
      <c r="Z862" s="18">
        <v>6516.3</v>
      </c>
      <c r="AA862" s="18">
        <v>3706.7</v>
      </c>
      <c r="AB862" s="18">
        <v>72054</v>
      </c>
    </row>
    <row r="863" spans="1:28" s="15" customFormat="1" x14ac:dyDescent="0.25">
      <c r="A863" s="17">
        <v>31</v>
      </c>
      <c r="B863" s="17" t="s">
        <v>483</v>
      </c>
      <c r="C863" s="17" t="s">
        <v>292</v>
      </c>
      <c r="D863" s="17" t="s">
        <v>484</v>
      </c>
      <c r="E863" s="17" t="s">
        <v>485</v>
      </c>
      <c r="F863" s="17" t="s">
        <v>35</v>
      </c>
      <c r="G863" s="17" t="s">
        <v>288</v>
      </c>
      <c r="H863" s="17"/>
      <c r="I863" s="17"/>
      <c r="J863" s="17"/>
      <c r="K863" s="17"/>
      <c r="L863" s="18">
        <v>11814.69</v>
      </c>
      <c r="M863" s="18">
        <v>1032.31</v>
      </c>
      <c r="N863" s="18">
        <v>0</v>
      </c>
      <c r="O863" s="18">
        <v>12847</v>
      </c>
      <c r="P863" s="18">
        <v>0</v>
      </c>
      <c r="Q863" s="18">
        <v>0</v>
      </c>
      <c r="R863" s="18">
        <v>0</v>
      </c>
      <c r="S863" s="18"/>
      <c r="T863" s="18">
        <v>4670</v>
      </c>
      <c r="U863" s="18">
        <v>0</v>
      </c>
      <c r="V863" s="18">
        <v>0</v>
      </c>
      <c r="W863" s="18">
        <v>0</v>
      </c>
      <c r="X863" s="18"/>
      <c r="Y863" s="18">
        <v>11814.69</v>
      </c>
      <c r="Z863" s="18">
        <v>1032.31</v>
      </c>
      <c r="AA863" s="18">
        <v>0</v>
      </c>
      <c r="AB863" s="18">
        <v>12847</v>
      </c>
    </row>
    <row r="864" spans="1:28" s="22" customFormat="1" x14ac:dyDescent="0.25">
      <c r="A864" s="19"/>
      <c r="B864" s="19"/>
      <c r="C864" s="10" t="s">
        <v>71</v>
      </c>
      <c r="D864" s="19"/>
      <c r="E864" s="19"/>
      <c r="F864" s="19"/>
      <c r="G864" s="19"/>
      <c r="H864" s="19"/>
      <c r="I864" s="19"/>
      <c r="J864" s="19">
        <f>SUM(J833:J863)</f>
        <v>36730</v>
      </c>
      <c r="K864" s="19"/>
      <c r="L864" s="20">
        <f t="shared" ref="L864:AB864" si="94">SUM(L833:L863)</f>
        <v>9961204.7300000004</v>
      </c>
      <c r="M864" s="20">
        <f t="shared" si="94"/>
        <v>957969.64999999991</v>
      </c>
      <c r="N864" s="20">
        <f t="shared" si="94"/>
        <v>132018.62</v>
      </c>
      <c r="O864" s="20">
        <f t="shared" si="94"/>
        <v>11051193</v>
      </c>
      <c r="P864" s="20">
        <f t="shared" si="94"/>
        <v>226904.52999999997</v>
      </c>
      <c r="Q864" s="20">
        <f t="shared" si="94"/>
        <v>99810.97</v>
      </c>
      <c r="R864" s="20">
        <f t="shared" si="94"/>
        <v>16528.5</v>
      </c>
      <c r="S864" s="20">
        <f t="shared" si="94"/>
        <v>343244</v>
      </c>
      <c r="T864" s="20">
        <f t="shared" si="94"/>
        <v>46050</v>
      </c>
      <c r="U864" s="20">
        <f t="shared" si="94"/>
        <v>0</v>
      </c>
      <c r="V864" s="20">
        <f t="shared" si="94"/>
        <v>0</v>
      </c>
      <c r="W864" s="20">
        <f t="shared" si="94"/>
        <v>0</v>
      </c>
      <c r="X864" s="20">
        <f t="shared" si="94"/>
        <v>0</v>
      </c>
      <c r="Y864" s="20">
        <f t="shared" si="94"/>
        <v>10188109.26</v>
      </c>
      <c r="Z864" s="20">
        <f t="shared" si="94"/>
        <v>1057780.6200000001</v>
      </c>
      <c r="AA864" s="20">
        <f t="shared" si="94"/>
        <v>148547.12</v>
      </c>
      <c r="AB864" s="20">
        <f t="shared" si="94"/>
        <v>11394437</v>
      </c>
    </row>
    <row r="865" spans="1:28" s="15" customFormat="1" x14ac:dyDescent="0.25">
      <c r="A865" s="17">
        <v>1</v>
      </c>
      <c r="B865" s="17" t="s">
        <v>416</v>
      </c>
      <c r="C865" s="17" t="s">
        <v>292</v>
      </c>
      <c r="D865" s="17" t="s">
        <v>486</v>
      </c>
      <c r="E865" s="17" t="s">
        <v>487</v>
      </c>
      <c r="F865" s="17" t="s">
        <v>75</v>
      </c>
      <c r="G865" s="17" t="s">
        <v>76</v>
      </c>
      <c r="H865" s="17">
        <v>16208</v>
      </c>
      <c r="I865" s="17">
        <v>16040</v>
      </c>
      <c r="J865" s="17">
        <v>168</v>
      </c>
      <c r="K865" s="17" t="s">
        <v>37</v>
      </c>
      <c r="L865" s="18">
        <v>51950.23</v>
      </c>
      <c r="M865" s="18">
        <v>12877.89</v>
      </c>
      <c r="N865" s="18">
        <v>4039.88</v>
      </c>
      <c r="O865" s="18">
        <v>68868</v>
      </c>
      <c r="P865" s="18">
        <v>1393.42</v>
      </c>
      <c r="Q865" s="18">
        <v>555.03</v>
      </c>
      <c r="R865" s="18">
        <v>100.55</v>
      </c>
      <c r="S865" s="18">
        <v>2049</v>
      </c>
      <c r="T865" s="18">
        <v>0</v>
      </c>
      <c r="U865" s="18">
        <v>0</v>
      </c>
      <c r="V865" s="18">
        <v>0</v>
      </c>
      <c r="W865" s="18">
        <v>0</v>
      </c>
      <c r="X865" s="18"/>
      <c r="Y865" s="18">
        <v>53343.65</v>
      </c>
      <c r="Z865" s="18">
        <v>13432.92</v>
      </c>
      <c r="AA865" s="18">
        <v>4140.43</v>
      </c>
      <c r="AB865" s="18">
        <v>70917</v>
      </c>
    </row>
    <row r="866" spans="1:28" s="15" customFormat="1" x14ac:dyDescent="0.25">
      <c r="A866" s="17">
        <v>2</v>
      </c>
      <c r="B866" s="17" t="s">
        <v>425</v>
      </c>
      <c r="C866" s="17" t="s">
        <v>292</v>
      </c>
      <c r="D866" s="17" t="s">
        <v>488</v>
      </c>
      <c r="E866" s="17" t="s">
        <v>489</v>
      </c>
      <c r="F866" s="17" t="s">
        <v>75</v>
      </c>
      <c r="G866" s="17" t="s">
        <v>76</v>
      </c>
      <c r="H866" s="17">
        <v>65728</v>
      </c>
      <c r="I866" s="17">
        <v>65632</v>
      </c>
      <c r="J866" s="17">
        <v>96</v>
      </c>
      <c r="K866" s="17" t="s">
        <v>37</v>
      </c>
      <c r="L866" s="18">
        <v>323931.36</v>
      </c>
      <c r="M866" s="18">
        <v>32191.75</v>
      </c>
      <c r="N866" s="18">
        <v>5199.8900000000003</v>
      </c>
      <c r="O866" s="18">
        <v>361323</v>
      </c>
      <c r="P866" s="18">
        <v>876.81</v>
      </c>
      <c r="Q866" s="18">
        <v>3257.73</v>
      </c>
      <c r="R866" s="18">
        <v>57.46</v>
      </c>
      <c r="S866" s="18">
        <v>4192</v>
      </c>
      <c r="T866" s="18">
        <v>0</v>
      </c>
      <c r="U866" s="18">
        <v>0</v>
      </c>
      <c r="V866" s="18">
        <v>0</v>
      </c>
      <c r="W866" s="18">
        <v>0</v>
      </c>
      <c r="X866" s="18"/>
      <c r="Y866" s="18">
        <v>324808.17</v>
      </c>
      <c r="Z866" s="18">
        <v>35449.480000000003</v>
      </c>
      <c r="AA866" s="18">
        <v>5257.35</v>
      </c>
      <c r="AB866" s="18">
        <v>365515</v>
      </c>
    </row>
    <row r="867" spans="1:28" s="15" customFormat="1" x14ac:dyDescent="0.25">
      <c r="A867" s="17">
        <v>3</v>
      </c>
      <c r="B867" s="17" t="s">
        <v>416</v>
      </c>
      <c r="C867" s="17" t="s">
        <v>292</v>
      </c>
      <c r="D867" s="17" t="s">
        <v>490</v>
      </c>
      <c r="E867" s="17" t="s">
        <v>491</v>
      </c>
      <c r="F867" s="17" t="s">
        <v>75</v>
      </c>
      <c r="G867" s="17" t="s">
        <v>76</v>
      </c>
      <c r="H867" s="17">
        <v>1761</v>
      </c>
      <c r="I867" s="17">
        <v>1761</v>
      </c>
      <c r="J867" s="17">
        <v>0</v>
      </c>
      <c r="K867" s="17" t="s">
        <v>37</v>
      </c>
      <c r="L867" s="18">
        <v>61148.07</v>
      </c>
      <c r="M867" s="18">
        <v>19632.59</v>
      </c>
      <c r="N867" s="18">
        <v>4867.34</v>
      </c>
      <c r="O867" s="18">
        <v>85648</v>
      </c>
      <c r="P867" s="18">
        <v>187.72</v>
      </c>
      <c r="Q867" s="18">
        <v>659.28</v>
      </c>
      <c r="R867" s="18">
        <v>0</v>
      </c>
      <c r="S867" s="18">
        <v>847</v>
      </c>
      <c r="T867" s="18">
        <v>0</v>
      </c>
      <c r="U867" s="18">
        <v>0</v>
      </c>
      <c r="V867" s="18">
        <v>0</v>
      </c>
      <c r="W867" s="18">
        <v>0</v>
      </c>
      <c r="X867" s="18"/>
      <c r="Y867" s="18">
        <v>61335.79</v>
      </c>
      <c r="Z867" s="18">
        <v>20291.87</v>
      </c>
      <c r="AA867" s="18">
        <v>4867.34</v>
      </c>
      <c r="AB867" s="18">
        <v>86495</v>
      </c>
    </row>
    <row r="868" spans="1:28" s="15" customFormat="1" x14ac:dyDescent="0.25">
      <c r="A868" s="17">
        <v>4</v>
      </c>
      <c r="B868" s="17" t="s">
        <v>413</v>
      </c>
      <c r="C868" s="17" t="s">
        <v>292</v>
      </c>
      <c r="D868" s="17" t="s">
        <v>492</v>
      </c>
      <c r="E868" s="17" t="s">
        <v>493</v>
      </c>
      <c r="F868" s="17" t="s">
        <v>75</v>
      </c>
      <c r="G868" s="17" t="s">
        <v>76</v>
      </c>
      <c r="H868" s="17">
        <v>18943</v>
      </c>
      <c r="I868" s="17">
        <v>18264</v>
      </c>
      <c r="J868" s="17">
        <v>679</v>
      </c>
      <c r="K868" s="17" t="s">
        <v>37</v>
      </c>
      <c r="L868" s="18">
        <v>66782.52</v>
      </c>
      <c r="M868" s="18">
        <v>17257.990000000002</v>
      </c>
      <c r="N868" s="18">
        <v>5184.49</v>
      </c>
      <c r="O868" s="18">
        <v>89225</v>
      </c>
      <c r="P868" s="18">
        <v>5125.12</v>
      </c>
      <c r="Q868" s="18">
        <v>718.5</v>
      </c>
      <c r="R868" s="18">
        <v>406.38</v>
      </c>
      <c r="S868" s="18">
        <v>6250</v>
      </c>
      <c r="T868" s="18">
        <v>0</v>
      </c>
      <c r="U868" s="18">
        <v>0</v>
      </c>
      <c r="V868" s="18">
        <v>0</v>
      </c>
      <c r="W868" s="18">
        <v>0</v>
      </c>
      <c r="X868" s="18"/>
      <c r="Y868" s="18">
        <v>71907.64</v>
      </c>
      <c r="Z868" s="18">
        <v>17976.490000000002</v>
      </c>
      <c r="AA868" s="18">
        <v>5590.87</v>
      </c>
      <c r="AB868" s="18">
        <v>95475</v>
      </c>
    </row>
    <row r="869" spans="1:28" s="15" customFormat="1" x14ac:dyDescent="0.25">
      <c r="A869" s="17">
        <v>5</v>
      </c>
      <c r="B869" s="17" t="s">
        <v>435</v>
      </c>
      <c r="C869" s="17" t="s">
        <v>292</v>
      </c>
      <c r="D869" s="17" t="s">
        <v>494</v>
      </c>
      <c r="E869" s="17" t="s">
        <v>495</v>
      </c>
      <c r="F869" s="17" t="s">
        <v>75</v>
      </c>
      <c r="G869" s="17" t="s">
        <v>76</v>
      </c>
      <c r="H869" s="17">
        <v>37728</v>
      </c>
      <c r="I869" s="17">
        <v>37644</v>
      </c>
      <c r="J869" s="17">
        <v>84</v>
      </c>
      <c r="K869" s="17" t="s">
        <v>37</v>
      </c>
      <c r="L869" s="18">
        <v>44201.46</v>
      </c>
      <c r="M869" s="18">
        <v>11058.95</v>
      </c>
      <c r="N869" s="18">
        <v>3108.59</v>
      </c>
      <c r="O869" s="18">
        <v>58369</v>
      </c>
      <c r="P869" s="18">
        <v>884.63</v>
      </c>
      <c r="Q869" s="18">
        <v>469.1</v>
      </c>
      <c r="R869" s="18">
        <v>50.27</v>
      </c>
      <c r="S869" s="18">
        <v>1404</v>
      </c>
      <c r="T869" s="18">
        <v>0</v>
      </c>
      <c r="U869" s="18">
        <v>0</v>
      </c>
      <c r="V869" s="18">
        <v>0</v>
      </c>
      <c r="W869" s="18">
        <v>0</v>
      </c>
      <c r="X869" s="18"/>
      <c r="Y869" s="18">
        <v>45086.09</v>
      </c>
      <c r="Z869" s="18">
        <v>11528.05</v>
      </c>
      <c r="AA869" s="18">
        <v>3158.86</v>
      </c>
      <c r="AB869" s="18">
        <v>59773</v>
      </c>
    </row>
    <row r="870" spans="1:28" s="15" customFormat="1" x14ac:dyDescent="0.25">
      <c r="A870" s="17">
        <v>6</v>
      </c>
      <c r="B870" s="17" t="s">
        <v>420</v>
      </c>
      <c r="C870" s="17" t="s">
        <v>292</v>
      </c>
      <c r="D870" s="17" t="s">
        <v>496</v>
      </c>
      <c r="E870" s="17" t="s">
        <v>497</v>
      </c>
      <c r="F870" s="17" t="s">
        <v>75</v>
      </c>
      <c r="G870" s="17" t="s">
        <v>76</v>
      </c>
      <c r="H870" s="17">
        <v>30736</v>
      </c>
      <c r="I870" s="17">
        <v>30281</v>
      </c>
      <c r="J870" s="17">
        <v>455</v>
      </c>
      <c r="K870" s="17" t="s">
        <v>37</v>
      </c>
      <c r="L870" s="18">
        <v>90044.68</v>
      </c>
      <c r="M870" s="18">
        <v>19930.52</v>
      </c>
      <c r="N870" s="18">
        <v>7581.8</v>
      </c>
      <c r="O870" s="18">
        <v>117557</v>
      </c>
      <c r="P870" s="18">
        <v>3454.52</v>
      </c>
      <c r="Q870" s="18">
        <v>961.16</v>
      </c>
      <c r="R870" s="18">
        <v>272.32</v>
      </c>
      <c r="S870" s="18">
        <v>4688</v>
      </c>
      <c r="T870" s="18">
        <v>0</v>
      </c>
      <c r="U870" s="18">
        <v>0</v>
      </c>
      <c r="V870" s="18">
        <v>0</v>
      </c>
      <c r="W870" s="18">
        <v>0</v>
      </c>
      <c r="X870" s="18"/>
      <c r="Y870" s="18">
        <v>93499.199999999997</v>
      </c>
      <c r="Z870" s="18">
        <v>20891.68</v>
      </c>
      <c r="AA870" s="18">
        <v>7854.12</v>
      </c>
      <c r="AB870" s="18">
        <v>122245</v>
      </c>
    </row>
    <row r="871" spans="1:28" s="15" customFormat="1" x14ac:dyDescent="0.25">
      <c r="A871" s="17">
        <v>7</v>
      </c>
      <c r="B871" s="17" t="s">
        <v>404</v>
      </c>
      <c r="C871" s="17" t="s">
        <v>292</v>
      </c>
      <c r="D871" s="17" t="s">
        <v>498</v>
      </c>
      <c r="E871" s="17" t="s">
        <v>499</v>
      </c>
      <c r="F871" s="17" t="s">
        <v>75</v>
      </c>
      <c r="G871" s="17" t="s">
        <v>76</v>
      </c>
      <c r="H871" s="17">
        <v>40524</v>
      </c>
      <c r="I871" s="17">
        <v>39604</v>
      </c>
      <c r="J871" s="17">
        <v>920</v>
      </c>
      <c r="K871" s="17" t="s">
        <v>37</v>
      </c>
      <c r="L871" s="18">
        <v>187801.78</v>
      </c>
      <c r="M871" s="18">
        <v>23103.56</v>
      </c>
      <c r="N871" s="18">
        <v>3357.66</v>
      </c>
      <c r="O871" s="18">
        <v>214263</v>
      </c>
      <c r="P871" s="18">
        <v>6917.69</v>
      </c>
      <c r="Q871" s="18">
        <v>1882.69</v>
      </c>
      <c r="R871" s="18">
        <v>550.62</v>
      </c>
      <c r="S871" s="18">
        <v>9351</v>
      </c>
      <c r="T871" s="18">
        <v>0</v>
      </c>
      <c r="U871" s="18">
        <v>0</v>
      </c>
      <c r="V871" s="18">
        <v>0</v>
      </c>
      <c r="W871" s="18">
        <v>0</v>
      </c>
      <c r="X871" s="18"/>
      <c r="Y871" s="18">
        <v>194719.47</v>
      </c>
      <c r="Z871" s="18">
        <v>24986.25</v>
      </c>
      <c r="AA871" s="18">
        <v>3908.28</v>
      </c>
      <c r="AB871" s="18">
        <v>223614</v>
      </c>
    </row>
    <row r="872" spans="1:28" s="15" customFormat="1" x14ac:dyDescent="0.25">
      <c r="A872" s="17">
        <v>8</v>
      </c>
      <c r="B872" s="17" t="s">
        <v>413</v>
      </c>
      <c r="C872" s="17" t="s">
        <v>292</v>
      </c>
      <c r="D872" s="17" t="s">
        <v>500</v>
      </c>
      <c r="E872" s="17" t="s">
        <v>501</v>
      </c>
      <c r="F872" s="17" t="s">
        <v>75</v>
      </c>
      <c r="G872" s="17" t="s">
        <v>76</v>
      </c>
      <c r="H872" s="17">
        <v>17626</v>
      </c>
      <c r="I872" s="17">
        <v>17626</v>
      </c>
      <c r="J872" s="17">
        <v>0</v>
      </c>
      <c r="K872" s="17" t="s">
        <v>37</v>
      </c>
      <c r="L872" s="18">
        <v>60242.69</v>
      </c>
      <c r="M872" s="18">
        <v>12361.91</v>
      </c>
      <c r="N872" s="18">
        <v>4673.3999999999996</v>
      </c>
      <c r="O872" s="18">
        <v>77278</v>
      </c>
      <c r="P872" s="18">
        <v>187.7</v>
      </c>
      <c r="Q872" s="18">
        <v>567.29999999999995</v>
      </c>
      <c r="R872" s="18">
        <v>0</v>
      </c>
      <c r="S872" s="18">
        <v>755</v>
      </c>
      <c r="T872" s="18">
        <v>0</v>
      </c>
      <c r="U872" s="18">
        <v>0</v>
      </c>
      <c r="V872" s="18">
        <v>0</v>
      </c>
      <c r="W872" s="18">
        <v>0</v>
      </c>
      <c r="X872" s="18"/>
      <c r="Y872" s="18">
        <v>60430.39</v>
      </c>
      <c r="Z872" s="18">
        <v>12929.21</v>
      </c>
      <c r="AA872" s="18">
        <v>4673.3999999999996</v>
      </c>
      <c r="AB872" s="18">
        <v>78033</v>
      </c>
    </row>
    <row r="873" spans="1:28" s="15" customFormat="1" x14ac:dyDescent="0.25">
      <c r="A873" s="17">
        <v>9</v>
      </c>
      <c r="B873" s="17" t="s">
        <v>401</v>
      </c>
      <c r="C873" s="17" t="s">
        <v>292</v>
      </c>
      <c r="D873" s="17" t="s">
        <v>502</v>
      </c>
      <c r="E873" s="17" t="s">
        <v>503</v>
      </c>
      <c r="F873" s="17" t="s">
        <v>75</v>
      </c>
      <c r="G873" s="17" t="s">
        <v>76</v>
      </c>
      <c r="H873" s="17">
        <v>4017</v>
      </c>
      <c r="I873" s="17">
        <v>3624</v>
      </c>
      <c r="J873" s="17">
        <v>393</v>
      </c>
      <c r="K873" s="17" t="s">
        <v>37</v>
      </c>
      <c r="L873" s="18">
        <v>80790.92</v>
      </c>
      <c r="M873" s="18">
        <v>19073.810000000001</v>
      </c>
      <c r="N873" s="18">
        <v>5872.27</v>
      </c>
      <c r="O873" s="18">
        <v>105737</v>
      </c>
      <c r="P873" s="18">
        <v>3228.38</v>
      </c>
      <c r="Q873" s="18">
        <v>851.41</v>
      </c>
      <c r="R873" s="18">
        <v>235.21</v>
      </c>
      <c r="S873" s="18">
        <v>4315</v>
      </c>
      <c r="T873" s="18">
        <v>0</v>
      </c>
      <c r="U873" s="18">
        <v>0</v>
      </c>
      <c r="V873" s="18">
        <v>0</v>
      </c>
      <c r="W873" s="18">
        <v>0</v>
      </c>
      <c r="X873" s="18"/>
      <c r="Y873" s="18">
        <v>84019.3</v>
      </c>
      <c r="Z873" s="18">
        <v>19925.22</v>
      </c>
      <c r="AA873" s="18">
        <v>6107.48</v>
      </c>
      <c r="AB873" s="18">
        <v>110052</v>
      </c>
    </row>
    <row r="874" spans="1:28" s="15" customFormat="1" x14ac:dyDescent="0.25">
      <c r="A874" s="17">
        <v>10</v>
      </c>
      <c r="B874" s="17" t="s">
        <v>404</v>
      </c>
      <c r="C874" s="17" t="s">
        <v>292</v>
      </c>
      <c r="D874" s="17" t="s">
        <v>504</v>
      </c>
      <c r="E874" s="17" t="s">
        <v>505</v>
      </c>
      <c r="F874" s="17" t="s">
        <v>75</v>
      </c>
      <c r="G874" s="17" t="s">
        <v>76</v>
      </c>
      <c r="H874" s="17">
        <v>21111</v>
      </c>
      <c r="I874" s="17">
        <v>20825</v>
      </c>
      <c r="J874" s="17">
        <v>286</v>
      </c>
      <c r="K874" s="17" t="s">
        <v>37</v>
      </c>
      <c r="L874" s="18">
        <v>57270.96</v>
      </c>
      <c r="M874" s="18">
        <v>12442.04</v>
      </c>
      <c r="N874" s="18">
        <v>4567</v>
      </c>
      <c r="O874" s="18">
        <v>74280</v>
      </c>
      <c r="P874" s="18">
        <v>2210.14</v>
      </c>
      <c r="Q874" s="18">
        <v>606.69000000000005</v>
      </c>
      <c r="R874" s="18">
        <v>171.17</v>
      </c>
      <c r="S874" s="18">
        <v>2988</v>
      </c>
      <c r="T874" s="18">
        <v>0</v>
      </c>
      <c r="U874" s="18">
        <v>0</v>
      </c>
      <c r="V874" s="18">
        <v>0</v>
      </c>
      <c r="W874" s="18">
        <v>0</v>
      </c>
      <c r="X874" s="18"/>
      <c r="Y874" s="18">
        <v>59481.1</v>
      </c>
      <c r="Z874" s="18">
        <v>13048.73</v>
      </c>
      <c r="AA874" s="18">
        <v>4738.17</v>
      </c>
      <c r="AB874" s="18">
        <v>77268</v>
      </c>
    </row>
    <row r="875" spans="1:28" s="15" customFormat="1" x14ac:dyDescent="0.25">
      <c r="A875" s="17">
        <v>11</v>
      </c>
      <c r="B875" s="17" t="s">
        <v>428</v>
      </c>
      <c r="C875" s="17" t="s">
        <v>292</v>
      </c>
      <c r="D875" s="17" t="s">
        <v>506</v>
      </c>
      <c r="E875" s="17" t="s">
        <v>507</v>
      </c>
      <c r="F875" s="17" t="s">
        <v>75</v>
      </c>
      <c r="G875" s="17" t="s">
        <v>76</v>
      </c>
      <c r="H875" s="17">
        <v>27695</v>
      </c>
      <c r="I875" s="17">
        <v>27483</v>
      </c>
      <c r="J875" s="17">
        <v>212</v>
      </c>
      <c r="K875" s="17" t="s">
        <v>37</v>
      </c>
      <c r="L875" s="18">
        <v>52501.61</v>
      </c>
      <c r="M875" s="18">
        <v>9100.0300000000007</v>
      </c>
      <c r="N875" s="18">
        <v>3815.36</v>
      </c>
      <c r="O875" s="18">
        <v>65417</v>
      </c>
      <c r="P875" s="18">
        <v>1803.68</v>
      </c>
      <c r="Q875" s="18">
        <v>554.44000000000005</v>
      </c>
      <c r="R875" s="18">
        <v>126.88</v>
      </c>
      <c r="S875" s="18">
        <v>2485</v>
      </c>
      <c r="T875" s="18">
        <v>0</v>
      </c>
      <c r="U875" s="18">
        <v>0</v>
      </c>
      <c r="V875" s="18">
        <v>0</v>
      </c>
      <c r="W875" s="18">
        <v>0</v>
      </c>
      <c r="X875" s="18"/>
      <c r="Y875" s="18">
        <v>54305.29</v>
      </c>
      <c r="Z875" s="18">
        <v>9654.4699999999993</v>
      </c>
      <c r="AA875" s="18">
        <v>3942.24</v>
      </c>
      <c r="AB875" s="18">
        <v>67902</v>
      </c>
    </row>
    <row r="876" spans="1:28" s="15" customFormat="1" x14ac:dyDescent="0.25">
      <c r="A876" s="17">
        <v>12</v>
      </c>
      <c r="B876" s="17" t="s">
        <v>420</v>
      </c>
      <c r="C876" s="17" t="s">
        <v>292</v>
      </c>
      <c r="D876" s="17" t="s">
        <v>508</v>
      </c>
      <c r="E876" s="17" t="s">
        <v>509</v>
      </c>
      <c r="F876" s="17" t="s">
        <v>75</v>
      </c>
      <c r="G876" s="17" t="s">
        <v>76</v>
      </c>
      <c r="H876" s="17">
        <v>17960</v>
      </c>
      <c r="I876" s="17">
        <v>17820</v>
      </c>
      <c r="J876" s="17">
        <v>140</v>
      </c>
      <c r="K876" s="17" t="s">
        <v>37</v>
      </c>
      <c r="L876" s="18">
        <v>115845.67</v>
      </c>
      <c r="M876" s="18">
        <v>16235.37</v>
      </c>
      <c r="N876" s="18">
        <v>9497.9599999999991</v>
      </c>
      <c r="O876" s="18">
        <v>141579</v>
      </c>
      <c r="P876" s="18">
        <v>1255.43</v>
      </c>
      <c r="Q876" s="18">
        <v>1230.78</v>
      </c>
      <c r="R876" s="18">
        <v>83.79</v>
      </c>
      <c r="S876" s="18">
        <v>2570</v>
      </c>
      <c r="T876" s="18">
        <v>0</v>
      </c>
      <c r="U876" s="18">
        <v>0</v>
      </c>
      <c r="V876" s="18">
        <v>0</v>
      </c>
      <c r="W876" s="18">
        <v>0</v>
      </c>
      <c r="X876" s="18"/>
      <c r="Y876" s="18">
        <v>117101.1</v>
      </c>
      <c r="Z876" s="18">
        <v>17466.150000000001</v>
      </c>
      <c r="AA876" s="18">
        <v>9581.75</v>
      </c>
      <c r="AB876" s="18">
        <v>144149</v>
      </c>
    </row>
    <row r="877" spans="1:28" s="15" customFormat="1" x14ac:dyDescent="0.25">
      <c r="A877" s="17">
        <v>13</v>
      </c>
      <c r="B877" s="17" t="s">
        <v>428</v>
      </c>
      <c r="C877" s="17" t="s">
        <v>292</v>
      </c>
      <c r="D877" s="17" t="s">
        <v>510</v>
      </c>
      <c r="E877" s="17" t="s">
        <v>511</v>
      </c>
      <c r="F877" s="17" t="s">
        <v>75</v>
      </c>
      <c r="G877" s="17" t="s">
        <v>76</v>
      </c>
      <c r="H877" s="17">
        <v>23908</v>
      </c>
      <c r="I877" s="17">
        <v>23787</v>
      </c>
      <c r="J877" s="17">
        <v>121</v>
      </c>
      <c r="K877" s="17" t="s">
        <v>37</v>
      </c>
      <c r="L877" s="18">
        <v>75118.48</v>
      </c>
      <c r="M877" s="18">
        <v>22450.6</v>
      </c>
      <c r="N877" s="18">
        <v>5822.92</v>
      </c>
      <c r="O877" s="18">
        <v>103392</v>
      </c>
      <c r="P877" s="18">
        <v>1149.9100000000001</v>
      </c>
      <c r="Q877" s="18">
        <v>803.67</v>
      </c>
      <c r="R877" s="18">
        <v>72.42</v>
      </c>
      <c r="S877" s="18">
        <v>2026</v>
      </c>
      <c r="T877" s="18">
        <v>0</v>
      </c>
      <c r="U877" s="18">
        <v>0</v>
      </c>
      <c r="V877" s="18">
        <v>0</v>
      </c>
      <c r="W877" s="18">
        <v>0</v>
      </c>
      <c r="X877" s="18"/>
      <c r="Y877" s="18">
        <v>76268.39</v>
      </c>
      <c r="Z877" s="18">
        <v>23254.27</v>
      </c>
      <c r="AA877" s="18">
        <v>5895.34</v>
      </c>
      <c r="AB877" s="18">
        <v>105418</v>
      </c>
    </row>
    <row r="878" spans="1:28" s="15" customFormat="1" x14ac:dyDescent="0.25">
      <c r="A878" s="17">
        <v>14</v>
      </c>
      <c r="B878" s="17" t="s">
        <v>435</v>
      </c>
      <c r="C878" s="17" t="s">
        <v>292</v>
      </c>
      <c r="D878" s="17" t="s">
        <v>512</v>
      </c>
      <c r="E878" s="17" t="s">
        <v>513</v>
      </c>
      <c r="F878" s="17" t="s">
        <v>75</v>
      </c>
      <c r="G878" s="17" t="s">
        <v>76</v>
      </c>
      <c r="H878" s="17">
        <v>18343</v>
      </c>
      <c r="I878" s="17">
        <v>17626</v>
      </c>
      <c r="J878" s="17">
        <v>717</v>
      </c>
      <c r="K878" s="17" t="s">
        <v>37</v>
      </c>
      <c r="L878" s="18">
        <v>144212</v>
      </c>
      <c r="M878" s="18">
        <v>25301.14</v>
      </c>
      <c r="N878" s="18">
        <v>2774.86</v>
      </c>
      <c r="O878" s="18">
        <v>172288</v>
      </c>
      <c r="P878" s="18">
        <v>5335.51</v>
      </c>
      <c r="Q878" s="18">
        <v>1430.37</v>
      </c>
      <c r="R878" s="18">
        <v>429.12</v>
      </c>
      <c r="S878" s="18">
        <v>7195</v>
      </c>
      <c r="T878" s="18">
        <v>0</v>
      </c>
      <c r="U878" s="18">
        <v>0</v>
      </c>
      <c r="V878" s="18">
        <v>0</v>
      </c>
      <c r="W878" s="18">
        <v>0</v>
      </c>
      <c r="X878" s="18"/>
      <c r="Y878" s="18">
        <v>149547.51</v>
      </c>
      <c r="Z878" s="18">
        <v>26731.51</v>
      </c>
      <c r="AA878" s="18">
        <v>3203.98</v>
      </c>
      <c r="AB878" s="18">
        <v>179483</v>
      </c>
    </row>
    <row r="879" spans="1:28" s="15" customFormat="1" x14ac:dyDescent="0.25">
      <c r="A879" s="17">
        <v>15</v>
      </c>
      <c r="B879" s="17" t="s">
        <v>416</v>
      </c>
      <c r="C879" s="17" t="s">
        <v>292</v>
      </c>
      <c r="D879" s="17" t="s">
        <v>514</v>
      </c>
      <c r="E879" s="17" t="s">
        <v>515</v>
      </c>
      <c r="F879" s="17" t="s">
        <v>75</v>
      </c>
      <c r="G879" s="17" t="s">
        <v>516</v>
      </c>
      <c r="H879" s="17">
        <v>17382</v>
      </c>
      <c r="I879" s="17">
        <v>17306</v>
      </c>
      <c r="J879" s="17">
        <v>76</v>
      </c>
      <c r="K879" s="17" t="s">
        <v>37</v>
      </c>
      <c r="L879" s="18">
        <v>35272.9</v>
      </c>
      <c r="M879" s="18">
        <v>8823.11</v>
      </c>
      <c r="N879" s="18">
        <v>2302.9899999999998</v>
      </c>
      <c r="O879" s="18">
        <v>46399</v>
      </c>
      <c r="P879" s="18">
        <v>795.75</v>
      </c>
      <c r="Q879" s="18">
        <v>371.76</v>
      </c>
      <c r="R879" s="18">
        <v>45.49</v>
      </c>
      <c r="S879" s="18">
        <v>1213</v>
      </c>
      <c r="T879" s="18">
        <v>0</v>
      </c>
      <c r="U879" s="18">
        <v>0</v>
      </c>
      <c r="V879" s="18">
        <v>0</v>
      </c>
      <c r="W879" s="18">
        <v>0</v>
      </c>
      <c r="X879" s="18"/>
      <c r="Y879" s="18">
        <v>36068.65</v>
      </c>
      <c r="Z879" s="18">
        <v>9194.8700000000008</v>
      </c>
      <c r="AA879" s="18">
        <v>2348.48</v>
      </c>
      <c r="AB879" s="18">
        <v>47612</v>
      </c>
    </row>
    <row r="880" spans="1:28" s="15" customFormat="1" x14ac:dyDescent="0.25">
      <c r="A880" s="17">
        <v>16</v>
      </c>
      <c r="B880" s="17" t="s">
        <v>425</v>
      </c>
      <c r="C880" s="17" t="s">
        <v>292</v>
      </c>
      <c r="D880" s="17" t="s">
        <v>517</v>
      </c>
      <c r="E880" s="17" t="s">
        <v>518</v>
      </c>
      <c r="F880" s="17" t="s">
        <v>75</v>
      </c>
      <c r="G880" s="17" t="s">
        <v>76</v>
      </c>
      <c r="H880" s="17">
        <v>7527</v>
      </c>
      <c r="I880" s="17">
        <v>7469</v>
      </c>
      <c r="J880" s="17">
        <v>58</v>
      </c>
      <c r="K880" s="17" t="s">
        <v>37</v>
      </c>
      <c r="L880" s="18">
        <v>20785.16</v>
      </c>
      <c r="M880" s="18">
        <v>4792.28</v>
      </c>
      <c r="N880" s="18">
        <v>1179.56</v>
      </c>
      <c r="O880" s="18">
        <v>26757</v>
      </c>
      <c r="P880" s="18">
        <v>635.14</v>
      </c>
      <c r="Q880" s="18">
        <v>215.15</v>
      </c>
      <c r="R880" s="18">
        <v>34.71</v>
      </c>
      <c r="S880" s="18">
        <v>885</v>
      </c>
      <c r="T880" s="18">
        <v>0</v>
      </c>
      <c r="U880" s="18">
        <v>0</v>
      </c>
      <c r="V880" s="18">
        <v>0</v>
      </c>
      <c r="W880" s="18">
        <v>0</v>
      </c>
      <c r="X880" s="18"/>
      <c r="Y880" s="18">
        <v>21420.3</v>
      </c>
      <c r="Z880" s="18">
        <v>5007.43</v>
      </c>
      <c r="AA880" s="18">
        <v>1214.27</v>
      </c>
      <c r="AB880" s="18">
        <v>27642</v>
      </c>
    </row>
    <row r="881" spans="1:28" s="15" customFormat="1" x14ac:dyDescent="0.25">
      <c r="A881" s="17">
        <v>17</v>
      </c>
      <c r="B881" s="17" t="s">
        <v>404</v>
      </c>
      <c r="C881" s="17" t="s">
        <v>292</v>
      </c>
      <c r="D881" s="17" t="s">
        <v>519</v>
      </c>
      <c r="E881" s="17" t="s">
        <v>520</v>
      </c>
      <c r="F881" s="17" t="s">
        <v>75</v>
      </c>
      <c r="G881" s="17" t="s">
        <v>76</v>
      </c>
      <c r="H881" s="17">
        <v>20845</v>
      </c>
      <c r="I881" s="17">
        <v>20572</v>
      </c>
      <c r="J881" s="17">
        <v>273</v>
      </c>
      <c r="K881" s="17" t="s">
        <v>37</v>
      </c>
      <c r="L881" s="18">
        <v>135880.47</v>
      </c>
      <c r="M881" s="18">
        <v>22144.09</v>
      </c>
      <c r="N881" s="18">
        <v>1780.44</v>
      </c>
      <c r="O881" s="18">
        <v>159805</v>
      </c>
      <c r="P881" s="18">
        <v>2366.2800000000002</v>
      </c>
      <c r="Q881" s="18">
        <v>1364.33</v>
      </c>
      <c r="R881" s="18">
        <v>163.38999999999999</v>
      </c>
      <c r="S881" s="18">
        <v>3894</v>
      </c>
      <c r="T881" s="18">
        <v>0</v>
      </c>
      <c r="U881" s="18">
        <v>0</v>
      </c>
      <c r="V881" s="18">
        <v>0</v>
      </c>
      <c r="W881" s="18">
        <v>0</v>
      </c>
      <c r="X881" s="18"/>
      <c r="Y881" s="18">
        <v>138246.75</v>
      </c>
      <c r="Z881" s="18">
        <v>23508.42</v>
      </c>
      <c r="AA881" s="18">
        <v>1943.83</v>
      </c>
      <c r="AB881" s="18">
        <v>163699</v>
      </c>
    </row>
    <row r="882" spans="1:28" s="15" customFormat="1" x14ac:dyDescent="0.25">
      <c r="A882" s="17">
        <v>18</v>
      </c>
      <c r="B882" s="17" t="s">
        <v>428</v>
      </c>
      <c r="C882" s="17" t="s">
        <v>292</v>
      </c>
      <c r="D882" s="17" t="s">
        <v>521</v>
      </c>
      <c r="E882" s="17" t="s">
        <v>522</v>
      </c>
      <c r="F882" s="17" t="s">
        <v>75</v>
      </c>
      <c r="G882" s="17" t="s">
        <v>76</v>
      </c>
      <c r="H882" s="17">
        <v>19128</v>
      </c>
      <c r="I882" s="17">
        <v>19128</v>
      </c>
      <c r="J882" s="17">
        <v>0</v>
      </c>
      <c r="K882" s="17" t="s">
        <v>37</v>
      </c>
      <c r="L882" s="18">
        <v>49636</v>
      </c>
      <c r="M882" s="18">
        <v>15072.16</v>
      </c>
      <c r="N882" s="18">
        <v>3039.84</v>
      </c>
      <c r="O882" s="18">
        <v>67748</v>
      </c>
      <c r="P882" s="18">
        <v>406.13</v>
      </c>
      <c r="Q882" s="18">
        <v>524.87</v>
      </c>
      <c r="R882" s="18">
        <v>0</v>
      </c>
      <c r="S882" s="18">
        <v>931</v>
      </c>
      <c r="T882" s="18">
        <v>0</v>
      </c>
      <c r="U882" s="18">
        <v>0</v>
      </c>
      <c r="V882" s="18">
        <v>0</v>
      </c>
      <c r="W882" s="18">
        <v>0</v>
      </c>
      <c r="X882" s="18"/>
      <c r="Y882" s="18">
        <v>50042.13</v>
      </c>
      <c r="Z882" s="18">
        <v>15597.03</v>
      </c>
      <c r="AA882" s="18">
        <v>3039.84</v>
      </c>
      <c r="AB882" s="18">
        <v>68679</v>
      </c>
    </row>
    <row r="883" spans="1:28" s="15" customFormat="1" x14ac:dyDescent="0.25">
      <c r="A883" s="17">
        <v>19</v>
      </c>
      <c r="B883" s="17" t="s">
        <v>428</v>
      </c>
      <c r="C883" s="17" t="s">
        <v>292</v>
      </c>
      <c r="D883" s="17" t="s">
        <v>523</v>
      </c>
      <c r="E883" s="17" t="s">
        <v>524</v>
      </c>
      <c r="F883" s="17" t="s">
        <v>75</v>
      </c>
      <c r="G883" s="17" t="s">
        <v>525</v>
      </c>
      <c r="H883" s="17">
        <v>0</v>
      </c>
      <c r="I883" s="17">
        <v>0</v>
      </c>
      <c r="J883" s="17">
        <v>480</v>
      </c>
      <c r="K883" s="17" t="s">
        <v>107</v>
      </c>
      <c r="L883" s="18">
        <v>109447.27</v>
      </c>
      <c r="M883" s="18">
        <v>26465.89</v>
      </c>
      <c r="N883" s="18">
        <v>861.84</v>
      </c>
      <c r="O883" s="18">
        <v>136775</v>
      </c>
      <c r="P883" s="18">
        <v>3602.77</v>
      </c>
      <c r="Q883" s="18">
        <v>1084.95</v>
      </c>
      <c r="R883" s="18">
        <v>287.27999999999997</v>
      </c>
      <c r="S883" s="18">
        <v>4975</v>
      </c>
      <c r="T883" s="18">
        <v>0</v>
      </c>
      <c r="U883" s="18">
        <v>0</v>
      </c>
      <c r="V883" s="18">
        <v>0</v>
      </c>
      <c r="W883" s="18">
        <v>0</v>
      </c>
      <c r="X883" s="18"/>
      <c r="Y883" s="18">
        <v>113050.04</v>
      </c>
      <c r="Z883" s="18">
        <v>27550.84</v>
      </c>
      <c r="AA883" s="18">
        <v>1149.1199999999999</v>
      </c>
      <c r="AB883" s="18">
        <v>141750</v>
      </c>
    </row>
    <row r="884" spans="1:28" s="15" customFormat="1" x14ac:dyDescent="0.25">
      <c r="A884" s="17">
        <v>20</v>
      </c>
      <c r="B884" s="17" t="s">
        <v>413</v>
      </c>
      <c r="C884" s="17" t="s">
        <v>292</v>
      </c>
      <c r="D884" s="17" t="s">
        <v>526</v>
      </c>
      <c r="E884" s="17" t="s">
        <v>527</v>
      </c>
      <c r="F884" s="17" t="s">
        <v>75</v>
      </c>
      <c r="G884" s="17" t="s">
        <v>528</v>
      </c>
      <c r="H884" s="17">
        <v>0</v>
      </c>
      <c r="I884" s="17">
        <v>0</v>
      </c>
      <c r="J884" s="17">
        <v>622</v>
      </c>
      <c r="K884" s="17" t="s">
        <v>107</v>
      </c>
      <c r="L884" s="18">
        <v>193598.83</v>
      </c>
      <c r="M884" s="18">
        <v>17815.060000000001</v>
      </c>
      <c r="N884" s="18">
        <v>2194.11</v>
      </c>
      <c r="O884" s="18">
        <v>213608</v>
      </c>
      <c r="P884" s="18">
        <v>4684.3999999999996</v>
      </c>
      <c r="Q884" s="18">
        <v>1934.33</v>
      </c>
      <c r="R884" s="18">
        <v>372.27</v>
      </c>
      <c r="S884" s="18">
        <v>6991</v>
      </c>
      <c r="T884" s="18">
        <v>0</v>
      </c>
      <c r="U884" s="18">
        <v>0</v>
      </c>
      <c r="V884" s="18">
        <v>0</v>
      </c>
      <c r="W884" s="18">
        <v>0</v>
      </c>
      <c r="X884" s="18"/>
      <c r="Y884" s="18">
        <v>198283.23</v>
      </c>
      <c r="Z884" s="18">
        <v>19749.39</v>
      </c>
      <c r="AA884" s="18">
        <v>2566.38</v>
      </c>
      <c r="AB884" s="18">
        <v>220599</v>
      </c>
    </row>
    <row r="885" spans="1:28" s="15" customFormat="1" x14ac:dyDescent="0.25">
      <c r="A885" s="17">
        <v>21</v>
      </c>
      <c r="B885" s="17" t="s">
        <v>401</v>
      </c>
      <c r="C885" s="17" t="s">
        <v>292</v>
      </c>
      <c r="D885" s="17" t="s">
        <v>529</v>
      </c>
      <c r="E885" s="17" t="s">
        <v>530</v>
      </c>
      <c r="F885" s="17" t="s">
        <v>75</v>
      </c>
      <c r="G885" s="17" t="s">
        <v>531</v>
      </c>
      <c r="H885" s="17">
        <v>0</v>
      </c>
      <c r="I885" s="17">
        <v>0</v>
      </c>
      <c r="J885" s="17">
        <v>65</v>
      </c>
      <c r="K885" s="17" t="s">
        <v>107</v>
      </c>
      <c r="L885" s="18">
        <v>103526.01</v>
      </c>
      <c r="M885" s="18">
        <v>26146.91</v>
      </c>
      <c r="N885" s="18">
        <v>763.08</v>
      </c>
      <c r="O885" s="18">
        <v>130436</v>
      </c>
      <c r="P885" s="18">
        <v>592.16</v>
      </c>
      <c r="Q885" s="18">
        <v>1039.94</v>
      </c>
      <c r="R885" s="18">
        <v>38.9</v>
      </c>
      <c r="S885" s="18">
        <v>1671</v>
      </c>
      <c r="T885" s="18">
        <v>0</v>
      </c>
      <c r="U885" s="18">
        <v>0</v>
      </c>
      <c r="V885" s="18">
        <v>0</v>
      </c>
      <c r="W885" s="18">
        <v>0</v>
      </c>
      <c r="X885" s="18"/>
      <c r="Y885" s="18">
        <v>104118.17</v>
      </c>
      <c r="Z885" s="18">
        <v>27186.85</v>
      </c>
      <c r="AA885" s="18">
        <v>801.98</v>
      </c>
      <c r="AB885" s="18">
        <v>132107</v>
      </c>
    </row>
    <row r="886" spans="1:28" s="15" customFormat="1" x14ac:dyDescent="0.25">
      <c r="A886" s="17">
        <v>22</v>
      </c>
      <c r="B886" s="17" t="s">
        <v>416</v>
      </c>
      <c r="C886" s="17" t="s">
        <v>292</v>
      </c>
      <c r="D886" s="17" t="s">
        <v>532</v>
      </c>
      <c r="E886" s="17" t="s">
        <v>533</v>
      </c>
      <c r="F886" s="17" t="s">
        <v>75</v>
      </c>
      <c r="G886" s="17" t="s">
        <v>534</v>
      </c>
      <c r="H886" s="17">
        <v>0</v>
      </c>
      <c r="I886" s="17">
        <v>0</v>
      </c>
      <c r="J886" s="17">
        <v>130</v>
      </c>
      <c r="K886" s="17" t="s">
        <v>107</v>
      </c>
      <c r="L886" s="18">
        <v>103697.77</v>
      </c>
      <c r="M886" s="18">
        <v>25727.45</v>
      </c>
      <c r="N886" s="18">
        <v>879.78</v>
      </c>
      <c r="O886" s="18">
        <v>130305</v>
      </c>
      <c r="P886" s="18">
        <v>1058.73</v>
      </c>
      <c r="Q886" s="18">
        <v>1040.47</v>
      </c>
      <c r="R886" s="18">
        <v>77.8</v>
      </c>
      <c r="S886" s="18">
        <v>2177</v>
      </c>
      <c r="T886" s="18">
        <v>0</v>
      </c>
      <c r="U886" s="18">
        <v>0</v>
      </c>
      <c r="V886" s="18">
        <v>0</v>
      </c>
      <c r="W886" s="18">
        <v>0</v>
      </c>
      <c r="X886" s="18"/>
      <c r="Y886" s="18">
        <v>104756.5</v>
      </c>
      <c r="Z886" s="18">
        <v>26767.919999999998</v>
      </c>
      <c r="AA886" s="18">
        <v>957.58</v>
      </c>
      <c r="AB886" s="18">
        <v>132482</v>
      </c>
    </row>
    <row r="887" spans="1:28" s="15" customFormat="1" x14ac:dyDescent="0.25">
      <c r="A887" s="17">
        <v>23</v>
      </c>
      <c r="B887" s="17" t="s">
        <v>425</v>
      </c>
      <c r="C887" s="17" t="s">
        <v>292</v>
      </c>
      <c r="D887" s="17" t="s">
        <v>535</v>
      </c>
      <c r="E887" s="17" t="s">
        <v>536</v>
      </c>
      <c r="F887" s="17" t="s">
        <v>75</v>
      </c>
      <c r="G887" s="17" t="s">
        <v>537</v>
      </c>
      <c r="H887" s="17">
        <v>0</v>
      </c>
      <c r="I887" s="17">
        <v>0</v>
      </c>
      <c r="J887" s="17">
        <v>194</v>
      </c>
      <c r="K887" s="17" t="s">
        <v>107</v>
      </c>
      <c r="L887" s="18">
        <v>99236.52</v>
      </c>
      <c r="M887" s="18">
        <v>23936.77</v>
      </c>
      <c r="N887" s="18">
        <v>994.71</v>
      </c>
      <c r="O887" s="18">
        <v>124168</v>
      </c>
      <c r="P887" s="18">
        <v>1518.21</v>
      </c>
      <c r="Q887" s="18">
        <v>994.68</v>
      </c>
      <c r="R887" s="18">
        <v>116.11</v>
      </c>
      <c r="S887" s="18">
        <v>2629</v>
      </c>
      <c r="T887" s="18">
        <v>0</v>
      </c>
      <c r="U887" s="18">
        <v>0</v>
      </c>
      <c r="V887" s="18">
        <v>0</v>
      </c>
      <c r="W887" s="18">
        <v>0</v>
      </c>
      <c r="X887" s="18"/>
      <c r="Y887" s="18">
        <v>100754.73</v>
      </c>
      <c r="Z887" s="18">
        <v>24931.45</v>
      </c>
      <c r="AA887" s="18">
        <v>1110.82</v>
      </c>
      <c r="AB887" s="18">
        <v>126797</v>
      </c>
    </row>
    <row r="888" spans="1:28" s="15" customFormat="1" x14ac:dyDescent="0.25">
      <c r="A888" s="17">
        <v>24</v>
      </c>
      <c r="B888" s="17" t="s">
        <v>407</v>
      </c>
      <c r="C888" s="17" t="s">
        <v>292</v>
      </c>
      <c r="D888" s="17" t="s">
        <v>538</v>
      </c>
      <c r="E888" s="17" t="s">
        <v>539</v>
      </c>
      <c r="F888" s="17" t="s">
        <v>75</v>
      </c>
      <c r="G888" s="17" t="s">
        <v>540</v>
      </c>
      <c r="H888" s="17">
        <v>0</v>
      </c>
      <c r="I888" s="17">
        <v>0</v>
      </c>
      <c r="J888" s="17">
        <v>337</v>
      </c>
      <c r="K888" s="17" t="s">
        <v>107</v>
      </c>
      <c r="L888" s="18">
        <v>110508.84</v>
      </c>
      <c r="M888" s="18">
        <v>27910.71</v>
      </c>
      <c r="N888" s="18">
        <v>1251.45</v>
      </c>
      <c r="O888" s="18">
        <v>139671</v>
      </c>
      <c r="P888" s="18">
        <v>2544.52</v>
      </c>
      <c r="Q888" s="18">
        <v>1104.79</v>
      </c>
      <c r="R888" s="18">
        <v>201.69</v>
      </c>
      <c r="S888" s="18">
        <v>3851</v>
      </c>
      <c r="T888" s="18">
        <v>0</v>
      </c>
      <c r="U888" s="18">
        <v>0</v>
      </c>
      <c r="V888" s="18">
        <v>0</v>
      </c>
      <c r="W888" s="18">
        <v>0</v>
      </c>
      <c r="X888" s="18"/>
      <c r="Y888" s="18">
        <v>113053.36</v>
      </c>
      <c r="Z888" s="18">
        <v>29015.5</v>
      </c>
      <c r="AA888" s="18">
        <v>1453.14</v>
      </c>
      <c r="AB888" s="18">
        <v>143522</v>
      </c>
    </row>
    <row r="889" spans="1:28" s="15" customFormat="1" x14ac:dyDescent="0.25">
      <c r="A889" s="17">
        <v>25</v>
      </c>
      <c r="B889" s="17" t="s">
        <v>435</v>
      </c>
      <c r="C889" s="17" t="s">
        <v>292</v>
      </c>
      <c r="D889" s="17" t="s">
        <v>541</v>
      </c>
      <c r="E889" s="17" t="s">
        <v>542</v>
      </c>
      <c r="F889" s="17" t="s">
        <v>75</v>
      </c>
      <c r="G889" s="17" t="s">
        <v>543</v>
      </c>
      <c r="H889" s="17">
        <v>12</v>
      </c>
      <c r="I889" s="17">
        <v>12</v>
      </c>
      <c r="J889" s="17">
        <v>130</v>
      </c>
      <c r="K889" s="17" t="s">
        <v>107</v>
      </c>
      <c r="L889" s="18">
        <v>101412.37</v>
      </c>
      <c r="M889" s="18">
        <v>26386.85</v>
      </c>
      <c r="N889" s="18">
        <v>879.78</v>
      </c>
      <c r="O889" s="18">
        <v>128679</v>
      </c>
      <c r="P889" s="18">
        <v>1058.58</v>
      </c>
      <c r="Q889" s="18">
        <v>1017.62</v>
      </c>
      <c r="R889" s="18">
        <v>77.8</v>
      </c>
      <c r="S889" s="18">
        <v>2154</v>
      </c>
      <c r="T889" s="18">
        <v>0</v>
      </c>
      <c r="U889" s="18">
        <v>0</v>
      </c>
      <c r="V889" s="18">
        <v>0</v>
      </c>
      <c r="W889" s="18">
        <v>0</v>
      </c>
      <c r="X889" s="18"/>
      <c r="Y889" s="18">
        <v>102470.95</v>
      </c>
      <c r="Z889" s="18">
        <v>27404.47</v>
      </c>
      <c r="AA889" s="18">
        <v>957.58</v>
      </c>
      <c r="AB889" s="18">
        <v>130833</v>
      </c>
    </row>
    <row r="890" spans="1:28" s="15" customFormat="1" x14ac:dyDescent="0.25">
      <c r="A890" s="17">
        <v>26</v>
      </c>
      <c r="B890" s="17" t="s">
        <v>420</v>
      </c>
      <c r="C890" s="17" t="s">
        <v>292</v>
      </c>
      <c r="D890" s="17" t="s">
        <v>544</v>
      </c>
      <c r="E890" s="17" t="s">
        <v>545</v>
      </c>
      <c r="F890" s="17" t="s">
        <v>75</v>
      </c>
      <c r="G890" s="17" t="s">
        <v>546</v>
      </c>
      <c r="H890" s="17">
        <v>12</v>
      </c>
      <c r="I890" s="17">
        <v>12</v>
      </c>
      <c r="J890" s="17">
        <v>130</v>
      </c>
      <c r="K890" s="17" t="s">
        <v>107</v>
      </c>
      <c r="L890" s="18">
        <v>101387.88</v>
      </c>
      <c r="M890" s="18">
        <v>25451.34</v>
      </c>
      <c r="N890" s="18">
        <v>879.78</v>
      </c>
      <c r="O890" s="18">
        <v>127719</v>
      </c>
      <c r="P890" s="18">
        <v>1058.83</v>
      </c>
      <c r="Q890" s="18">
        <v>1017.37</v>
      </c>
      <c r="R890" s="18">
        <v>77.8</v>
      </c>
      <c r="S890" s="18">
        <v>2154</v>
      </c>
      <c r="T890" s="18">
        <v>0</v>
      </c>
      <c r="U890" s="18">
        <v>0</v>
      </c>
      <c r="V890" s="18">
        <v>0</v>
      </c>
      <c r="W890" s="18">
        <v>0</v>
      </c>
      <c r="X890" s="18"/>
      <c r="Y890" s="18">
        <v>102446.71</v>
      </c>
      <c r="Z890" s="18">
        <v>26468.71</v>
      </c>
      <c r="AA890" s="18">
        <v>957.58</v>
      </c>
      <c r="AB890" s="18">
        <v>129873</v>
      </c>
    </row>
    <row r="891" spans="1:28" s="15" customFormat="1" x14ac:dyDescent="0.25">
      <c r="A891" s="17">
        <v>27</v>
      </c>
      <c r="B891" s="17" t="s">
        <v>404</v>
      </c>
      <c r="C891" s="17" t="s">
        <v>292</v>
      </c>
      <c r="D891" s="17" t="s">
        <v>1595</v>
      </c>
      <c r="E891" s="17" t="s">
        <v>1596</v>
      </c>
      <c r="F891" s="17" t="s">
        <v>75</v>
      </c>
      <c r="G891" s="17" t="s">
        <v>1597</v>
      </c>
      <c r="H891" s="17">
        <v>0</v>
      </c>
      <c r="I891" s="17">
        <v>0</v>
      </c>
      <c r="J891" s="17">
        <v>337</v>
      </c>
      <c r="K891" s="17" t="s">
        <v>107</v>
      </c>
      <c r="L891" s="18">
        <v>119832.92</v>
      </c>
      <c r="M891" s="18">
        <v>31752.67</v>
      </c>
      <c r="N891" s="18">
        <v>7097.41</v>
      </c>
      <c r="O891" s="18">
        <v>158683</v>
      </c>
      <c r="P891" s="18">
        <v>2544.8200000000002</v>
      </c>
      <c r="Q891" s="18">
        <v>1256.49</v>
      </c>
      <c r="R891" s="18">
        <v>201.69</v>
      </c>
      <c r="S891" s="18">
        <v>4003</v>
      </c>
      <c r="T891" s="18">
        <v>0</v>
      </c>
      <c r="U891" s="18">
        <v>0</v>
      </c>
      <c r="V891" s="18">
        <v>0</v>
      </c>
      <c r="W891" s="18">
        <v>0</v>
      </c>
      <c r="X891" s="18"/>
      <c r="Y891" s="18">
        <v>122377.74</v>
      </c>
      <c r="Z891" s="18">
        <v>33009.160000000003</v>
      </c>
      <c r="AA891" s="18">
        <v>7299.1</v>
      </c>
      <c r="AB891" s="18">
        <v>162686</v>
      </c>
    </row>
    <row r="892" spans="1:28" s="15" customFormat="1" x14ac:dyDescent="0.25">
      <c r="A892" s="17">
        <v>28</v>
      </c>
      <c r="B892" s="17" t="s">
        <v>407</v>
      </c>
      <c r="C892" s="17" t="s">
        <v>292</v>
      </c>
      <c r="D892" s="17" t="s">
        <v>547</v>
      </c>
      <c r="E892" s="17" t="s">
        <v>548</v>
      </c>
      <c r="F892" s="17" t="s">
        <v>75</v>
      </c>
      <c r="G892" s="17" t="s">
        <v>549</v>
      </c>
      <c r="H892" s="17">
        <v>13334</v>
      </c>
      <c r="I892" s="17">
        <v>13082</v>
      </c>
      <c r="J892" s="17">
        <v>252</v>
      </c>
      <c r="K892" s="17" t="s">
        <v>37</v>
      </c>
      <c r="L892" s="18">
        <v>94293.07</v>
      </c>
      <c r="M892" s="18">
        <v>24941.49</v>
      </c>
      <c r="N892" s="18">
        <v>6340.44</v>
      </c>
      <c r="O892" s="18">
        <v>125575</v>
      </c>
      <c r="P892" s="18">
        <v>2059.3200000000002</v>
      </c>
      <c r="Q892" s="18">
        <v>996.86</v>
      </c>
      <c r="R892" s="18">
        <v>150.82</v>
      </c>
      <c r="S892" s="18">
        <v>3207</v>
      </c>
      <c r="T892" s="18">
        <v>180</v>
      </c>
      <c r="U892" s="18">
        <v>0</v>
      </c>
      <c r="V892" s="18">
        <v>0</v>
      </c>
      <c r="W892" s="18">
        <v>0</v>
      </c>
      <c r="X892" s="18"/>
      <c r="Y892" s="18">
        <v>96352.39</v>
      </c>
      <c r="Z892" s="18">
        <v>25938.35</v>
      </c>
      <c r="AA892" s="18">
        <v>6491.26</v>
      </c>
      <c r="AB892" s="18">
        <v>128782</v>
      </c>
    </row>
    <row r="893" spans="1:28" s="15" customFormat="1" x14ac:dyDescent="0.25">
      <c r="A893" s="17">
        <v>29</v>
      </c>
      <c r="B893" s="17" t="s">
        <v>407</v>
      </c>
      <c r="C893" s="17" t="s">
        <v>292</v>
      </c>
      <c r="D893" s="17" t="s">
        <v>550</v>
      </c>
      <c r="E893" s="17" t="s">
        <v>551</v>
      </c>
      <c r="F893" s="17" t="s">
        <v>75</v>
      </c>
      <c r="G893" s="17" t="s">
        <v>549</v>
      </c>
      <c r="H893" s="17">
        <v>91782</v>
      </c>
      <c r="I893" s="17">
        <v>91449</v>
      </c>
      <c r="J893" s="17">
        <v>333</v>
      </c>
      <c r="K893" s="17" t="s">
        <v>37</v>
      </c>
      <c r="L893" s="18">
        <v>513105.43</v>
      </c>
      <c r="M893" s="18">
        <v>54961.11</v>
      </c>
      <c r="N893" s="18">
        <v>1737.46</v>
      </c>
      <c r="O893" s="18">
        <v>569804</v>
      </c>
      <c r="P893" s="18">
        <v>2641.27</v>
      </c>
      <c r="Q893" s="18">
        <v>5135.43</v>
      </c>
      <c r="R893" s="18">
        <v>199.3</v>
      </c>
      <c r="S893" s="18">
        <v>7976</v>
      </c>
      <c r="T893" s="18">
        <v>0</v>
      </c>
      <c r="U893" s="18">
        <v>0</v>
      </c>
      <c r="V893" s="18">
        <v>0</v>
      </c>
      <c r="W893" s="18">
        <v>0</v>
      </c>
      <c r="X893" s="18"/>
      <c r="Y893" s="18">
        <v>515746.7</v>
      </c>
      <c r="Z893" s="18">
        <v>60096.54</v>
      </c>
      <c r="AA893" s="18">
        <v>1936.76</v>
      </c>
      <c r="AB893" s="18">
        <v>577780</v>
      </c>
    </row>
    <row r="894" spans="1:28" s="15" customFormat="1" x14ac:dyDescent="0.25">
      <c r="A894" s="17">
        <v>30</v>
      </c>
      <c r="B894" s="17" t="s">
        <v>413</v>
      </c>
      <c r="C894" s="17" t="s">
        <v>292</v>
      </c>
      <c r="D894" s="17" t="s">
        <v>552</v>
      </c>
      <c r="E894" s="17" t="s">
        <v>553</v>
      </c>
      <c r="F894" s="17" t="s">
        <v>75</v>
      </c>
      <c r="G894" s="17" t="s">
        <v>528</v>
      </c>
      <c r="H894" s="17">
        <v>13071</v>
      </c>
      <c r="I894" s="17">
        <v>12962</v>
      </c>
      <c r="J894" s="17">
        <v>109</v>
      </c>
      <c r="K894" s="17" t="s">
        <v>37</v>
      </c>
      <c r="L894" s="18">
        <v>91109.71</v>
      </c>
      <c r="M894" s="18">
        <v>29881.73</v>
      </c>
      <c r="N894" s="18">
        <v>539.55999999999995</v>
      </c>
      <c r="O894" s="18">
        <v>121531</v>
      </c>
      <c r="P894" s="18">
        <v>1032.42</v>
      </c>
      <c r="Q894" s="18">
        <v>911.34</v>
      </c>
      <c r="R894" s="18">
        <v>65.239999999999995</v>
      </c>
      <c r="S894" s="18">
        <v>2009</v>
      </c>
      <c r="T894" s="18">
        <v>0</v>
      </c>
      <c r="U894" s="18">
        <v>0</v>
      </c>
      <c r="V894" s="18">
        <v>0</v>
      </c>
      <c r="W894" s="18">
        <v>0</v>
      </c>
      <c r="X894" s="18"/>
      <c r="Y894" s="18">
        <v>92142.13</v>
      </c>
      <c r="Z894" s="18">
        <v>30793.07</v>
      </c>
      <c r="AA894" s="18">
        <v>604.79999999999995</v>
      </c>
      <c r="AB894" s="18">
        <v>123540</v>
      </c>
    </row>
    <row r="895" spans="1:28" s="15" customFormat="1" x14ac:dyDescent="0.25">
      <c r="A895" s="17">
        <v>31</v>
      </c>
      <c r="B895" s="17" t="s">
        <v>435</v>
      </c>
      <c r="C895" s="17" t="s">
        <v>292</v>
      </c>
      <c r="D895" s="17" t="s">
        <v>554</v>
      </c>
      <c r="E895" s="17" t="s">
        <v>555</v>
      </c>
      <c r="F895" s="17" t="s">
        <v>75</v>
      </c>
      <c r="G895" s="17" t="s">
        <v>543</v>
      </c>
      <c r="H895" s="17">
        <v>6580</v>
      </c>
      <c r="I895" s="17">
        <v>6403</v>
      </c>
      <c r="J895" s="17">
        <v>177</v>
      </c>
      <c r="K895" s="17" t="s">
        <v>37</v>
      </c>
      <c r="L895" s="18">
        <v>50515.86</v>
      </c>
      <c r="M895" s="18">
        <v>18024.96</v>
      </c>
      <c r="N895" s="18">
        <v>3222.18</v>
      </c>
      <c r="O895" s="18">
        <v>71763</v>
      </c>
      <c r="P895" s="18">
        <v>1520.85</v>
      </c>
      <c r="Q895" s="18">
        <v>534.22</v>
      </c>
      <c r="R895" s="18">
        <v>105.93</v>
      </c>
      <c r="S895" s="18">
        <v>2161</v>
      </c>
      <c r="T895" s="18">
        <v>0</v>
      </c>
      <c r="U895" s="18">
        <v>0</v>
      </c>
      <c r="V895" s="18">
        <v>0</v>
      </c>
      <c r="W895" s="18">
        <v>0</v>
      </c>
      <c r="X895" s="18"/>
      <c r="Y895" s="18">
        <v>52036.71</v>
      </c>
      <c r="Z895" s="18">
        <v>18559.18</v>
      </c>
      <c r="AA895" s="18">
        <v>3328.11</v>
      </c>
      <c r="AB895" s="18">
        <v>73924</v>
      </c>
    </row>
    <row r="896" spans="1:28" s="12" customFormat="1" x14ac:dyDescent="0.25">
      <c r="A896" s="10"/>
      <c r="B896" s="10"/>
      <c r="C896" s="10" t="s">
        <v>71</v>
      </c>
      <c r="D896" s="10"/>
      <c r="E896" s="10"/>
      <c r="F896" s="10"/>
      <c r="G896" s="10"/>
      <c r="H896" s="10"/>
      <c r="I896" s="10"/>
      <c r="J896" s="11">
        <f>SUM(J865:J895)</f>
        <v>7974</v>
      </c>
      <c r="K896" s="11"/>
      <c r="L896" s="11">
        <f t="shared" ref="L896:AB896" si="95">SUM(L865:L895)</f>
        <v>3445089.4399999995</v>
      </c>
      <c r="M896" s="11">
        <f t="shared" si="95"/>
        <v>663252.73</v>
      </c>
      <c r="N896" s="11">
        <f t="shared" si="95"/>
        <v>106307.83</v>
      </c>
      <c r="O896" s="11">
        <f t="shared" si="95"/>
        <v>4214650</v>
      </c>
      <c r="P896" s="11">
        <f t="shared" si="95"/>
        <v>64130.84</v>
      </c>
      <c r="Q896" s="11">
        <f t="shared" si="95"/>
        <v>35092.75</v>
      </c>
      <c r="R896" s="11">
        <f t="shared" si="95"/>
        <v>4772.41</v>
      </c>
      <c r="S896" s="11">
        <f t="shared" si="95"/>
        <v>103996</v>
      </c>
      <c r="T896" s="11">
        <f t="shared" si="95"/>
        <v>180</v>
      </c>
      <c r="U896" s="11">
        <f t="shared" si="95"/>
        <v>0</v>
      </c>
      <c r="V896" s="11">
        <f t="shared" si="95"/>
        <v>0</v>
      </c>
      <c r="W896" s="11">
        <f t="shared" si="95"/>
        <v>0</v>
      </c>
      <c r="X896" s="11">
        <f t="shared" si="95"/>
        <v>0</v>
      </c>
      <c r="Y896" s="11">
        <f t="shared" si="95"/>
        <v>3509220.2800000003</v>
      </c>
      <c r="Z896" s="11">
        <f t="shared" si="95"/>
        <v>698345.48</v>
      </c>
      <c r="AA896" s="11">
        <f t="shared" si="95"/>
        <v>111080.24</v>
      </c>
      <c r="AB896" s="11">
        <f t="shared" si="95"/>
        <v>4318646</v>
      </c>
    </row>
    <row r="897" spans="1:31" s="12" customFormat="1" x14ac:dyDescent="0.25">
      <c r="A897" s="10"/>
      <c r="B897" s="10"/>
      <c r="C897" s="10" t="s">
        <v>119</v>
      </c>
      <c r="D897" s="10"/>
      <c r="E897" s="10"/>
      <c r="F897" s="10"/>
      <c r="G897" s="10"/>
      <c r="H897" s="10"/>
      <c r="I897" s="10"/>
      <c r="J897" s="11">
        <f>J896+J864</f>
        <v>44704</v>
      </c>
      <c r="K897" s="11"/>
      <c r="L897" s="11">
        <f t="shared" ref="L897:AB897" si="96">L896+L864</f>
        <v>13406294.17</v>
      </c>
      <c r="M897" s="11">
        <f t="shared" si="96"/>
        <v>1621222.38</v>
      </c>
      <c r="N897" s="11">
        <f t="shared" si="96"/>
        <v>238326.45</v>
      </c>
      <c r="O897" s="11">
        <f t="shared" si="96"/>
        <v>15265843</v>
      </c>
      <c r="P897" s="11">
        <f t="shared" si="96"/>
        <v>291035.37</v>
      </c>
      <c r="Q897" s="11">
        <f t="shared" si="96"/>
        <v>134903.72</v>
      </c>
      <c r="R897" s="11">
        <f t="shared" si="96"/>
        <v>21300.91</v>
      </c>
      <c r="S897" s="11">
        <f t="shared" si="96"/>
        <v>447240</v>
      </c>
      <c r="T897" s="11">
        <f t="shared" si="96"/>
        <v>46230</v>
      </c>
      <c r="U897" s="11">
        <f t="shared" si="96"/>
        <v>0</v>
      </c>
      <c r="V897" s="11">
        <f t="shared" si="96"/>
        <v>0</v>
      </c>
      <c r="W897" s="11">
        <f t="shared" si="96"/>
        <v>0</v>
      </c>
      <c r="X897" s="11">
        <f t="shared" si="96"/>
        <v>0</v>
      </c>
      <c r="Y897" s="11">
        <f t="shared" si="96"/>
        <v>13697329.539999999</v>
      </c>
      <c r="Z897" s="11">
        <f t="shared" si="96"/>
        <v>1756126.1</v>
      </c>
      <c r="AA897" s="11">
        <f t="shared" si="96"/>
        <v>259627.36</v>
      </c>
      <c r="AB897" s="11">
        <f t="shared" si="96"/>
        <v>15713083</v>
      </c>
    </row>
    <row r="898" spans="1:31" ht="18" customHeight="1" x14ac:dyDescent="0.25"/>
    <row r="899" spans="1:31" ht="18" customHeight="1" x14ac:dyDescent="0.25"/>
    <row r="902" spans="1:31" ht="15.75" x14ac:dyDescent="0.25">
      <c r="E902" s="13" t="s">
        <v>120</v>
      </c>
      <c r="G902" s="14"/>
      <c r="H902" s="14"/>
      <c r="I902" s="14"/>
      <c r="J902" s="14"/>
      <c r="K902" s="14"/>
      <c r="L902" s="13" t="s">
        <v>122</v>
      </c>
      <c r="M902" s="13"/>
      <c r="O902" s="14"/>
      <c r="Q902" s="14"/>
      <c r="R902" s="13" t="s">
        <v>121</v>
      </c>
      <c r="T902" s="14"/>
      <c r="U902" s="14"/>
      <c r="W902" s="14"/>
      <c r="X902" s="14"/>
      <c r="Y902" s="13" t="s">
        <v>123</v>
      </c>
      <c r="Z902" s="14"/>
      <c r="AA902" s="14"/>
      <c r="AB902" s="14"/>
    </row>
    <row r="903" spans="1:31" ht="15.75" x14ac:dyDescent="0.25">
      <c r="E903" s="13" t="s">
        <v>124</v>
      </c>
      <c r="G903" s="14"/>
      <c r="H903" s="14"/>
      <c r="I903" s="14"/>
      <c r="J903" s="14"/>
      <c r="K903" s="14"/>
      <c r="L903" s="13" t="s">
        <v>124</v>
      </c>
      <c r="M903" s="13"/>
      <c r="O903" s="14"/>
      <c r="Q903" s="14"/>
      <c r="R903" s="13" t="s">
        <v>124</v>
      </c>
      <c r="T903" s="14"/>
      <c r="U903" s="14"/>
      <c r="W903" s="14"/>
      <c r="X903" s="14"/>
      <c r="Y903" s="13" t="s">
        <v>124</v>
      </c>
      <c r="Z903" s="14"/>
      <c r="AA903" s="14"/>
      <c r="AB903" s="14"/>
    </row>
    <row r="904" spans="1:31" ht="32.25" customHeight="1" x14ac:dyDescent="0.55000000000000004">
      <c r="A904" s="75" t="s">
        <v>0</v>
      </c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1"/>
      <c r="AD904" s="1"/>
      <c r="AE904" s="1"/>
    </row>
    <row r="905" spans="1:31" ht="20.25" customHeight="1" x14ac:dyDescent="0.4">
      <c r="A905" s="76" t="s">
        <v>1714</v>
      </c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2"/>
      <c r="AD905" s="2"/>
      <c r="AE905" s="2"/>
    </row>
    <row r="906" spans="1:31" s="5" customFormat="1" ht="18.75" customHeight="1" x14ac:dyDescent="0.35">
      <c r="A906" s="3" t="s">
        <v>1</v>
      </c>
      <c r="B906" s="4"/>
      <c r="C906" s="3"/>
      <c r="D906" s="3"/>
      <c r="F906" s="3" t="s">
        <v>476</v>
      </c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s="7" customFormat="1" ht="90" x14ac:dyDescent="0.25">
      <c r="A907" s="6" t="s">
        <v>3</v>
      </c>
      <c r="B907" s="6" t="s">
        <v>4</v>
      </c>
      <c r="C907" s="6" t="s">
        <v>5</v>
      </c>
      <c r="D907" s="6" t="s">
        <v>6</v>
      </c>
      <c r="E907" s="6" t="s">
        <v>7</v>
      </c>
      <c r="F907" s="6" t="s">
        <v>8</v>
      </c>
      <c r="G907" s="6" t="s">
        <v>9</v>
      </c>
      <c r="H907" s="6" t="s">
        <v>10</v>
      </c>
      <c r="I907" s="6" t="s">
        <v>11</v>
      </c>
      <c r="J907" s="6" t="s">
        <v>12</v>
      </c>
      <c r="K907" s="6" t="s">
        <v>13</v>
      </c>
      <c r="L907" s="6" t="s">
        <v>14</v>
      </c>
      <c r="M907" s="6" t="s">
        <v>15</v>
      </c>
      <c r="N907" s="6" t="s">
        <v>16</v>
      </c>
      <c r="O907" s="6" t="s">
        <v>17</v>
      </c>
      <c r="P907" s="6" t="s">
        <v>18</v>
      </c>
      <c r="Q907" s="6" t="s">
        <v>19</v>
      </c>
      <c r="R907" s="6" t="s">
        <v>20</v>
      </c>
      <c r="S907" s="6" t="s">
        <v>21</v>
      </c>
      <c r="T907" s="6" t="s">
        <v>22</v>
      </c>
      <c r="U907" s="6" t="s">
        <v>23</v>
      </c>
      <c r="V907" s="6" t="s">
        <v>24</v>
      </c>
      <c r="W907" s="6" t="s">
        <v>25</v>
      </c>
      <c r="X907" s="6" t="s">
        <v>26</v>
      </c>
      <c r="Y907" s="6" t="s">
        <v>27</v>
      </c>
      <c r="Z907" s="6" t="s">
        <v>28</v>
      </c>
      <c r="AA907" s="6" t="s">
        <v>29</v>
      </c>
      <c r="AB907" s="6" t="s">
        <v>30</v>
      </c>
    </row>
    <row r="908" spans="1:31" s="15" customFormat="1" x14ac:dyDescent="0.25">
      <c r="A908" s="17">
        <v>1</v>
      </c>
      <c r="B908" s="17" t="s">
        <v>401</v>
      </c>
      <c r="C908" s="17" t="s">
        <v>292</v>
      </c>
      <c r="D908" s="17" t="s">
        <v>402</v>
      </c>
      <c r="E908" s="17" t="s">
        <v>403</v>
      </c>
      <c r="F908" s="17" t="s">
        <v>35</v>
      </c>
      <c r="G908" s="17" t="s">
        <v>137</v>
      </c>
      <c r="H908" s="17">
        <v>110461</v>
      </c>
      <c r="I908" s="17">
        <v>109320</v>
      </c>
      <c r="J908" s="17">
        <v>1141</v>
      </c>
      <c r="K908" s="17" t="s">
        <v>37</v>
      </c>
      <c r="L908" s="18">
        <v>513704.11</v>
      </c>
      <c r="M908" s="18">
        <v>55805.760000000002</v>
      </c>
      <c r="N908" s="18">
        <v>7162.13</v>
      </c>
      <c r="O908" s="18">
        <v>576672</v>
      </c>
      <c r="P908" s="18">
        <v>7354.25</v>
      </c>
      <c r="Q908" s="18">
        <v>5346.3</v>
      </c>
      <c r="R908" s="18">
        <v>513.45000000000005</v>
      </c>
      <c r="S908" s="18">
        <v>13214</v>
      </c>
      <c r="T908" s="18">
        <v>0</v>
      </c>
      <c r="U908" s="18">
        <v>0</v>
      </c>
      <c r="V908" s="18">
        <v>0</v>
      </c>
      <c r="W908" s="18">
        <v>0</v>
      </c>
      <c r="X908" s="18"/>
      <c r="Y908" s="18">
        <v>521058.36</v>
      </c>
      <c r="Z908" s="18">
        <v>61152.06</v>
      </c>
      <c r="AA908" s="18">
        <v>7675.58</v>
      </c>
      <c r="AB908" s="18">
        <v>589886</v>
      </c>
    </row>
    <row r="909" spans="1:31" s="15" customFormat="1" x14ac:dyDescent="0.25">
      <c r="A909" s="17">
        <v>2</v>
      </c>
      <c r="B909" s="17" t="s">
        <v>404</v>
      </c>
      <c r="C909" s="17" t="s">
        <v>292</v>
      </c>
      <c r="D909" s="17" t="s">
        <v>405</v>
      </c>
      <c r="E909" s="17" t="s">
        <v>406</v>
      </c>
      <c r="F909" s="17" t="s">
        <v>35</v>
      </c>
      <c r="G909" s="17" t="s">
        <v>244</v>
      </c>
      <c r="H909" s="17">
        <v>92191</v>
      </c>
      <c r="I909" s="17">
        <v>89268</v>
      </c>
      <c r="J909" s="17">
        <v>2923</v>
      </c>
      <c r="K909" s="17" t="s">
        <v>37</v>
      </c>
      <c r="L909" s="18">
        <v>842019.98</v>
      </c>
      <c r="M909" s="18">
        <v>92630.6</v>
      </c>
      <c r="N909" s="18">
        <v>11013.42</v>
      </c>
      <c r="O909" s="18">
        <v>945664</v>
      </c>
      <c r="P909" s="18">
        <v>16741.830000000002</v>
      </c>
      <c r="Q909" s="18">
        <v>8660.82</v>
      </c>
      <c r="R909" s="18">
        <v>1315.35</v>
      </c>
      <c r="S909" s="18">
        <v>26718</v>
      </c>
      <c r="T909" s="18">
        <v>1090</v>
      </c>
      <c r="U909" s="18">
        <v>0</v>
      </c>
      <c r="V909" s="18">
        <v>0</v>
      </c>
      <c r="W909" s="18">
        <v>0</v>
      </c>
      <c r="X909" s="18"/>
      <c r="Y909" s="18">
        <v>858761.81</v>
      </c>
      <c r="Z909" s="18">
        <v>101291.42</v>
      </c>
      <c r="AA909" s="18">
        <v>12328.77</v>
      </c>
      <c r="AB909" s="18">
        <v>972382</v>
      </c>
    </row>
    <row r="910" spans="1:31" s="15" customFormat="1" x14ac:dyDescent="0.25">
      <c r="A910" s="17">
        <v>3</v>
      </c>
      <c r="B910" s="17" t="s">
        <v>407</v>
      </c>
      <c r="C910" s="17" t="s">
        <v>292</v>
      </c>
      <c r="D910" s="17" t="s">
        <v>408</v>
      </c>
      <c r="E910" s="17" t="s">
        <v>409</v>
      </c>
      <c r="F910" s="17" t="s">
        <v>35</v>
      </c>
      <c r="G910" s="17" t="s">
        <v>410</v>
      </c>
      <c r="H910" s="17">
        <v>222320</v>
      </c>
      <c r="I910" s="17">
        <v>222320</v>
      </c>
      <c r="J910" s="17">
        <v>3211</v>
      </c>
      <c r="K910" s="17" t="s">
        <v>769</v>
      </c>
      <c r="L910" s="18">
        <v>930116.12</v>
      </c>
      <c r="M910" s="18">
        <v>51667.33</v>
      </c>
      <c r="N910" s="18">
        <v>9548.5499999999993</v>
      </c>
      <c r="O910" s="18">
        <v>991332</v>
      </c>
      <c r="P910" s="18">
        <v>18306.36</v>
      </c>
      <c r="Q910" s="18">
        <v>9617.69</v>
      </c>
      <c r="R910" s="18">
        <v>1444.95</v>
      </c>
      <c r="S910" s="18">
        <v>29369</v>
      </c>
      <c r="T910" s="18">
        <v>5000</v>
      </c>
      <c r="U910" s="18">
        <v>0</v>
      </c>
      <c r="V910" s="18">
        <v>0</v>
      </c>
      <c r="W910" s="18">
        <v>0</v>
      </c>
      <c r="X910" s="18"/>
      <c r="Y910" s="18">
        <v>948422.48</v>
      </c>
      <c r="Z910" s="18">
        <v>61285.02</v>
      </c>
      <c r="AA910" s="18">
        <v>10993.5</v>
      </c>
      <c r="AB910" s="18">
        <v>1020701</v>
      </c>
    </row>
    <row r="911" spans="1:31" s="15" customFormat="1" x14ac:dyDescent="0.25">
      <c r="A911" s="17">
        <v>4</v>
      </c>
      <c r="B911" s="17" t="s">
        <v>404</v>
      </c>
      <c r="C911" s="17" t="s">
        <v>292</v>
      </c>
      <c r="D911" s="17" t="s">
        <v>411</v>
      </c>
      <c r="E911" s="17" t="s">
        <v>412</v>
      </c>
      <c r="F911" s="17" t="s">
        <v>35</v>
      </c>
      <c r="G911" s="17" t="s">
        <v>181</v>
      </c>
      <c r="H911" s="17">
        <v>93844</v>
      </c>
      <c r="I911" s="17">
        <v>92296</v>
      </c>
      <c r="J911" s="17">
        <v>1548</v>
      </c>
      <c r="K911" s="17" t="s">
        <v>37</v>
      </c>
      <c r="L911" s="18">
        <v>459119.47</v>
      </c>
      <c r="M911" s="18">
        <v>48849.35</v>
      </c>
      <c r="N911" s="18">
        <v>7305.18</v>
      </c>
      <c r="O911" s="18">
        <v>515274</v>
      </c>
      <c r="P911" s="18">
        <v>9412.66</v>
      </c>
      <c r="Q911" s="18">
        <v>4730.74</v>
      </c>
      <c r="R911" s="18">
        <v>696.6</v>
      </c>
      <c r="S911" s="18">
        <v>14840</v>
      </c>
      <c r="T911" s="18">
        <v>3710</v>
      </c>
      <c r="U911" s="18">
        <v>0</v>
      </c>
      <c r="V911" s="18">
        <v>0</v>
      </c>
      <c r="W911" s="18">
        <v>0</v>
      </c>
      <c r="X911" s="18"/>
      <c r="Y911" s="18">
        <v>468532.13</v>
      </c>
      <c r="Z911" s="18">
        <v>53580.09</v>
      </c>
      <c r="AA911" s="18">
        <v>8001.78</v>
      </c>
      <c r="AB911" s="18">
        <v>530114</v>
      </c>
    </row>
    <row r="912" spans="1:31" s="15" customFormat="1" x14ac:dyDescent="0.25">
      <c r="A912" s="17">
        <v>5</v>
      </c>
      <c r="B912" s="17" t="s">
        <v>413</v>
      </c>
      <c r="C912" s="17" t="s">
        <v>292</v>
      </c>
      <c r="D912" s="17" t="s">
        <v>414</v>
      </c>
      <c r="E912" s="17" t="s">
        <v>415</v>
      </c>
      <c r="F912" s="17" t="s">
        <v>35</v>
      </c>
      <c r="G912" s="17" t="s">
        <v>410</v>
      </c>
      <c r="H912" s="17">
        <v>62243</v>
      </c>
      <c r="I912" s="17">
        <v>62243</v>
      </c>
      <c r="J912" s="17">
        <v>3412</v>
      </c>
      <c r="K912" s="17" t="s">
        <v>769</v>
      </c>
      <c r="L912" s="18">
        <v>970266.13</v>
      </c>
      <c r="M912" s="18">
        <v>40105.870000000003</v>
      </c>
      <c r="N912" s="18">
        <v>7677</v>
      </c>
      <c r="O912" s="18">
        <v>1018049</v>
      </c>
      <c r="P912" s="18">
        <v>19418</v>
      </c>
      <c r="Q912" s="18">
        <v>10007.6</v>
      </c>
      <c r="R912" s="18">
        <v>1535.4</v>
      </c>
      <c r="S912" s="18">
        <v>30961</v>
      </c>
      <c r="T912" s="18">
        <v>9090</v>
      </c>
      <c r="U912" s="18">
        <v>0</v>
      </c>
      <c r="V912" s="18">
        <v>0</v>
      </c>
      <c r="W912" s="18">
        <v>0</v>
      </c>
      <c r="X912" s="18"/>
      <c r="Y912" s="18">
        <v>989684.13</v>
      </c>
      <c r="Z912" s="18">
        <v>50113.47</v>
      </c>
      <c r="AA912" s="18">
        <v>9212.4</v>
      </c>
      <c r="AB912" s="18">
        <v>1049010</v>
      </c>
    </row>
    <row r="913" spans="1:28" s="15" customFormat="1" x14ac:dyDescent="0.25">
      <c r="A913" s="17">
        <v>6</v>
      </c>
      <c r="B913" s="17" t="s">
        <v>416</v>
      </c>
      <c r="C913" s="17" t="s">
        <v>292</v>
      </c>
      <c r="D913" s="17" t="s">
        <v>417</v>
      </c>
      <c r="E913" s="17" t="s">
        <v>418</v>
      </c>
      <c r="F913" s="17" t="s">
        <v>35</v>
      </c>
      <c r="G913" s="17" t="s">
        <v>419</v>
      </c>
      <c r="H913" s="17">
        <v>49938</v>
      </c>
      <c r="I913" s="17">
        <v>37756</v>
      </c>
      <c r="J913" s="17">
        <v>12182</v>
      </c>
      <c r="K913" s="17" t="s">
        <v>37</v>
      </c>
      <c r="L913" s="18">
        <v>619954.03</v>
      </c>
      <c r="M913" s="18">
        <v>61025.21</v>
      </c>
      <c r="N913" s="18">
        <v>14654.76</v>
      </c>
      <c r="O913" s="18">
        <v>695634</v>
      </c>
      <c r="P913" s="18">
        <v>68411.16</v>
      </c>
      <c r="Q913" s="18">
        <v>6503.94</v>
      </c>
      <c r="R913" s="18">
        <v>5481.9</v>
      </c>
      <c r="S913" s="18">
        <v>80397</v>
      </c>
      <c r="T913" s="18">
        <v>15390</v>
      </c>
      <c r="U913" s="18">
        <v>0</v>
      </c>
      <c r="V913" s="18">
        <v>0</v>
      </c>
      <c r="W913" s="18">
        <v>0</v>
      </c>
      <c r="X913" s="18"/>
      <c r="Y913" s="18">
        <v>688365.19</v>
      </c>
      <c r="Z913" s="18">
        <v>67529.149999999994</v>
      </c>
      <c r="AA913" s="18">
        <v>20136.66</v>
      </c>
      <c r="AB913" s="18">
        <v>776031</v>
      </c>
    </row>
    <row r="914" spans="1:28" s="15" customFormat="1" x14ac:dyDescent="0.25">
      <c r="A914" s="17">
        <v>7</v>
      </c>
      <c r="B914" s="17" t="s">
        <v>420</v>
      </c>
      <c r="C914" s="17" t="s">
        <v>292</v>
      </c>
      <c r="D914" s="17" t="s">
        <v>421</v>
      </c>
      <c r="E914" s="17" t="s">
        <v>422</v>
      </c>
      <c r="F914" s="17" t="s">
        <v>35</v>
      </c>
      <c r="G914" s="17" t="s">
        <v>181</v>
      </c>
      <c r="H914" s="17">
        <v>11289</v>
      </c>
      <c r="I914" s="17">
        <v>10782</v>
      </c>
      <c r="J914" s="17">
        <v>507</v>
      </c>
      <c r="K914" s="17" t="s">
        <v>37</v>
      </c>
      <c r="L914" s="18">
        <v>34242.959999999999</v>
      </c>
      <c r="M914" s="18">
        <v>5403.62</v>
      </c>
      <c r="N914" s="18">
        <v>2233.42</v>
      </c>
      <c r="O914" s="18">
        <v>41880</v>
      </c>
      <c r="P914" s="18">
        <v>3629.14</v>
      </c>
      <c r="Q914" s="18">
        <v>359.71</v>
      </c>
      <c r="R914" s="18">
        <v>228.15</v>
      </c>
      <c r="S914" s="18">
        <v>4217</v>
      </c>
      <c r="T914" s="18">
        <v>0</v>
      </c>
      <c r="U914" s="18">
        <v>0</v>
      </c>
      <c r="V914" s="18">
        <v>0</v>
      </c>
      <c r="W914" s="18">
        <v>0</v>
      </c>
      <c r="X914" s="18"/>
      <c r="Y914" s="18">
        <v>37872.1</v>
      </c>
      <c r="Z914" s="18">
        <v>5763.33</v>
      </c>
      <c r="AA914" s="18">
        <v>2461.5700000000002</v>
      </c>
      <c r="AB914" s="18">
        <v>46097</v>
      </c>
    </row>
    <row r="915" spans="1:28" s="15" customFormat="1" x14ac:dyDescent="0.25">
      <c r="A915" s="17">
        <v>8</v>
      </c>
      <c r="B915" s="17" t="s">
        <v>401</v>
      </c>
      <c r="C915" s="17" t="s">
        <v>292</v>
      </c>
      <c r="D915" s="17" t="s">
        <v>423</v>
      </c>
      <c r="E915" s="17" t="s">
        <v>424</v>
      </c>
      <c r="F915" s="17" t="s">
        <v>35</v>
      </c>
      <c r="G915" s="17" t="s">
        <v>45</v>
      </c>
      <c r="H915" s="17">
        <v>70910</v>
      </c>
      <c r="I915" s="17">
        <v>70910</v>
      </c>
      <c r="J915" s="17">
        <v>0</v>
      </c>
      <c r="K915" s="17" t="s">
        <v>37</v>
      </c>
      <c r="L915" s="18">
        <v>94934.23</v>
      </c>
      <c r="M915" s="18">
        <v>27750.77</v>
      </c>
      <c r="N915" s="18">
        <v>0</v>
      </c>
      <c r="O915" s="18">
        <v>122685</v>
      </c>
      <c r="P915" s="18">
        <v>852.99</v>
      </c>
      <c r="Q915" s="18">
        <v>977.01</v>
      </c>
      <c r="R915" s="18">
        <v>0</v>
      </c>
      <c r="S915" s="18">
        <v>1830</v>
      </c>
      <c r="T915" s="18">
        <v>0</v>
      </c>
      <c r="U915" s="18">
        <v>0</v>
      </c>
      <c r="V915" s="18">
        <v>0</v>
      </c>
      <c r="W915" s="18">
        <v>0</v>
      </c>
      <c r="X915" s="18"/>
      <c r="Y915" s="18">
        <v>95787.22</v>
      </c>
      <c r="Z915" s="18">
        <v>28727.78</v>
      </c>
      <c r="AA915" s="18">
        <v>0</v>
      </c>
      <c r="AB915" s="18">
        <v>124515</v>
      </c>
    </row>
    <row r="916" spans="1:28" s="15" customFormat="1" x14ac:dyDescent="0.25">
      <c r="A916" s="17">
        <v>9</v>
      </c>
      <c r="B916" s="17" t="s">
        <v>425</v>
      </c>
      <c r="C916" s="17" t="s">
        <v>292</v>
      </c>
      <c r="D916" s="17" t="s">
        <v>426</v>
      </c>
      <c r="E916" s="17" t="s">
        <v>427</v>
      </c>
      <c r="F916" s="17" t="s">
        <v>35</v>
      </c>
      <c r="G916" s="17" t="s">
        <v>156</v>
      </c>
      <c r="H916" s="17">
        <v>97804</v>
      </c>
      <c r="I916" s="17">
        <v>95762</v>
      </c>
      <c r="J916" s="17">
        <v>2042</v>
      </c>
      <c r="K916" s="17" t="s">
        <v>37</v>
      </c>
      <c r="L916" s="18">
        <v>565259.93000000005</v>
      </c>
      <c r="M916" s="18">
        <v>61433.62</v>
      </c>
      <c r="N916" s="18">
        <v>8271.4500000000007</v>
      </c>
      <c r="O916" s="18">
        <v>634965</v>
      </c>
      <c r="P916" s="18">
        <v>11869.41</v>
      </c>
      <c r="Q916" s="18">
        <v>5876.69</v>
      </c>
      <c r="R916" s="18">
        <v>918.9</v>
      </c>
      <c r="S916" s="18">
        <v>18665</v>
      </c>
      <c r="T916" s="18">
        <v>0</v>
      </c>
      <c r="U916" s="18">
        <v>0</v>
      </c>
      <c r="V916" s="18">
        <v>0</v>
      </c>
      <c r="W916" s="18">
        <v>0</v>
      </c>
      <c r="X916" s="18"/>
      <c r="Y916" s="18">
        <v>577129.34</v>
      </c>
      <c r="Z916" s="18">
        <v>67310.31</v>
      </c>
      <c r="AA916" s="18">
        <v>9190.35</v>
      </c>
      <c r="AB916" s="18">
        <v>653630</v>
      </c>
    </row>
    <row r="917" spans="1:28" s="15" customFormat="1" x14ac:dyDescent="0.25">
      <c r="A917" s="17">
        <v>10</v>
      </c>
      <c r="B917" s="17" t="s">
        <v>428</v>
      </c>
      <c r="C917" s="17" t="s">
        <v>292</v>
      </c>
      <c r="D917" s="17" t="s">
        <v>429</v>
      </c>
      <c r="E917" s="17" t="s">
        <v>430</v>
      </c>
      <c r="F917" s="17" t="s">
        <v>35</v>
      </c>
      <c r="G917" s="17" t="s">
        <v>419</v>
      </c>
      <c r="H917" s="17">
        <v>224375</v>
      </c>
      <c r="I917" s="17">
        <v>223875</v>
      </c>
      <c r="J917" s="17">
        <v>500</v>
      </c>
      <c r="K917" s="17" t="s">
        <v>37</v>
      </c>
      <c r="L917" s="18">
        <v>326847.40000000002</v>
      </c>
      <c r="M917" s="18">
        <v>38044.449999999997</v>
      </c>
      <c r="N917" s="18">
        <v>795.15</v>
      </c>
      <c r="O917" s="18">
        <v>365687</v>
      </c>
      <c r="P917" s="18">
        <v>3094.83</v>
      </c>
      <c r="Q917" s="18">
        <v>3379.17</v>
      </c>
      <c r="R917" s="18">
        <v>225</v>
      </c>
      <c r="S917" s="18">
        <v>6699</v>
      </c>
      <c r="T917" s="18">
        <v>0</v>
      </c>
      <c r="U917" s="18">
        <v>0</v>
      </c>
      <c r="V917" s="18">
        <v>0</v>
      </c>
      <c r="W917" s="18">
        <v>0</v>
      </c>
      <c r="X917" s="18"/>
      <c r="Y917" s="18">
        <v>329942.23</v>
      </c>
      <c r="Z917" s="18">
        <v>41423.620000000003</v>
      </c>
      <c r="AA917" s="18">
        <v>1020.15</v>
      </c>
      <c r="AB917" s="18">
        <v>372386</v>
      </c>
    </row>
    <row r="918" spans="1:28" s="15" customFormat="1" x14ac:dyDescent="0.25">
      <c r="A918" s="17">
        <v>11</v>
      </c>
      <c r="B918" s="17" t="s">
        <v>420</v>
      </c>
      <c r="C918" s="17" t="s">
        <v>292</v>
      </c>
      <c r="D918" s="17" t="s">
        <v>431</v>
      </c>
      <c r="E918" s="17" t="s">
        <v>432</v>
      </c>
      <c r="F918" s="17" t="s">
        <v>35</v>
      </c>
      <c r="G918" s="17" t="s">
        <v>410</v>
      </c>
      <c r="H918" s="17">
        <v>50647</v>
      </c>
      <c r="I918" s="17">
        <v>49813</v>
      </c>
      <c r="J918" s="17">
        <v>834</v>
      </c>
      <c r="K918" s="17" t="s">
        <v>37</v>
      </c>
      <c r="L918" s="18">
        <v>42565.57</v>
      </c>
      <c r="M918" s="18">
        <v>3315.38</v>
      </c>
      <c r="N918" s="18">
        <v>2920.05</v>
      </c>
      <c r="O918" s="18">
        <v>48801</v>
      </c>
      <c r="P918" s="18">
        <v>4941.67</v>
      </c>
      <c r="Q918" s="18">
        <v>437.03</v>
      </c>
      <c r="R918" s="18">
        <v>375.3</v>
      </c>
      <c r="S918" s="18">
        <v>5754</v>
      </c>
      <c r="T918" s="18">
        <v>400</v>
      </c>
      <c r="U918" s="18">
        <v>0</v>
      </c>
      <c r="V918" s="18">
        <v>0</v>
      </c>
      <c r="W918" s="18">
        <v>0</v>
      </c>
      <c r="X918" s="18"/>
      <c r="Y918" s="18">
        <v>47507.24</v>
      </c>
      <c r="Z918" s="18">
        <v>3752.41</v>
      </c>
      <c r="AA918" s="18">
        <v>3295.35</v>
      </c>
      <c r="AB918" s="18">
        <v>54555</v>
      </c>
    </row>
    <row r="919" spans="1:28" s="15" customFormat="1" x14ac:dyDescent="0.25">
      <c r="A919" s="17">
        <v>12</v>
      </c>
      <c r="B919" s="17" t="s">
        <v>404</v>
      </c>
      <c r="C919" s="17" t="s">
        <v>292</v>
      </c>
      <c r="D919" s="17" t="s">
        <v>433</v>
      </c>
      <c r="E919" s="17" t="s">
        <v>434</v>
      </c>
      <c r="F919" s="17" t="s">
        <v>35</v>
      </c>
      <c r="G919" s="17" t="s">
        <v>410</v>
      </c>
      <c r="H919" s="17">
        <v>77447</v>
      </c>
      <c r="I919" s="17">
        <v>75993</v>
      </c>
      <c r="J919" s="17">
        <v>4362</v>
      </c>
      <c r="K919" s="17" t="s">
        <v>37</v>
      </c>
      <c r="L919" s="18">
        <v>1033953.35</v>
      </c>
      <c r="M919" s="18">
        <v>103026.58</v>
      </c>
      <c r="N919" s="18">
        <v>25882.07</v>
      </c>
      <c r="O919" s="18">
        <v>1162862</v>
      </c>
      <c r="P919" s="18">
        <v>24671.5</v>
      </c>
      <c r="Q919" s="18">
        <v>10767.6</v>
      </c>
      <c r="R919" s="18">
        <v>1962.9</v>
      </c>
      <c r="S919" s="18">
        <v>37402</v>
      </c>
      <c r="T919" s="18">
        <v>4030</v>
      </c>
      <c r="U919" s="18">
        <v>0</v>
      </c>
      <c r="V919" s="18">
        <v>0</v>
      </c>
      <c r="W919" s="18">
        <v>0</v>
      </c>
      <c r="X919" s="18">
        <v>155371</v>
      </c>
      <c r="Y919" s="18">
        <v>1058624.8500000001</v>
      </c>
      <c r="Z919" s="18">
        <v>113794.18</v>
      </c>
      <c r="AA919" s="18">
        <v>27844.97</v>
      </c>
      <c r="AB919" s="18">
        <f>1200264-X919</f>
        <v>1044893</v>
      </c>
    </row>
    <row r="920" spans="1:28" s="15" customFormat="1" x14ac:dyDescent="0.25">
      <c r="A920" s="17">
        <v>13</v>
      </c>
      <c r="B920" s="17" t="s">
        <v>435</v>
      </c>
      <c r="C920" s="17" t="s">
        <v>292</v>
      </c>
      <c r="D920" s="17" t="s">
        <v>436</v>
      </c>
      <c r="E920" s="17" t="s">
        <v>437</v>
      </c>
      <c r="F920" s="17" t="s">
        <v>35</v>
      </c>
      <c r="G920" s="17" t="s">
        <v>410</v>
      </c>
      <c r="H920" s="17">
        <v>243029</v>
      </c>
      <c r="I920" s="17">
        <v>240221</v>
      </c>
      <c r="J920" s="17">
        <v>2808</v>
      </c>
      <c r="K920" s="17" t="s">
        <v>37</v>
      </c>
      <c r="L920" s="18">
        <v>694223.66</v>
      </c>
      <c r="M920" s="18">
        <v>75645.399999999994</v>
      </c>
      <c r="N920" s="18">
        <v>7809.94</v>
      </c>
      <c r="O920" s="18">
        <v>777679</v>
      </c>
      <c r="P920" s="18">
        <v>17892.91</v>
      </c>
      <c r="Q920" s="18">
        <v>7166.49</v>
      </c>
      <c r="R920" s="18">
        <v>1263.5999999999999</v>
      </c>
      <c r="S920" s="18">
        <v>26323</v>
      </c>
      <c r="T920" s="18">
        <v>0</v>
      </c>
      <c r="U920" s="18">
        <v>0</v>
      </c>
      <c r="V920" s="18">
        <v>0</v>
      </c>
      <c r="W920" s="18">
        <v>0</v>
      </c>
      <c r="X920" s="18"/>
      <c r="Y920" s="18">
        <v>712116.57</v>
      </c>
      <c r="Z920" s="18">
        <v>82811.89</v>
      </c>
      <c r="AA920" s="18">
        <v>9073.5400000000009</v>
      </c>
      <c r="AB920" s="18">
        <v>804002</v>
      </c>
    </row>
    <row r="921" spans="1:28" s="15" customFormat="1" x14ac:dyDescent="0.25">
      <c r="A921" s="17">
        <v>14</v>
      </c>
      <c r="B921" s="17" t="s">
        <v>407</v>
      </c>
      <c r="C921" s="17" t="s">
        <v>292</v>
      </c>
      <c r="D921" s="17" t="s">
        <v>438</v>
      </c>
      <c r="E921" s="17" t="s">
        <v>439</v>
      </c>
      <c r="F921" s="17" t="s">
        <v>35</v>
      </c>
      <c r="G921" s="17" t="s">
        <v>440</v>
      </c>
      <c r="H921" s="17">
        <v>55527</v>
      </c>
      <c r="I921" s="17">
        <v>54420</v>
      </c>
      <c r="J921" s="17">
        <v>1107</v>
      </c>
      <c r="K921" s="17" t="s">
        <v>37</v>
      </c>
      <c r="L921" s="18">
        <v>234728.06</v>
      </c>
      <c r="M921" s="18">
        <v>25089.69</v>
      </c>
      <c r="N921" s="18">
        <v>4502.25</v>
      </c>
      <c r="O921" s="18">
        <v>264320</v>
      </c>
      <c r="P921" s="18">
        <v>7138.87</v>
      </c>
      <c r="Q921" s="18">
        <v>2441.98</v>
      </c>
      <c r="R921" s="18">
        <v>498.15</v>
      </c>
      <c r="S921" s="18">
        <v>10079</v>
      </c>
      <c r="T921" s="18">
        <v>1320</v>
      </c>
      <c r="U921" s="18">
        <v>0</v>
      </c>
      <c r="V921" s="18">
        <v>0</v>
      </c>
      <c r="W921" s="18">
        <v>0</v>
      </c>
      <c r="X921" s="18"/>
      <c r="Y921" s="18">
        <v>241866.93</v>
      </c>
      <c r="Z921" s="18">
        <v>27531.67</v>
      </c>
      <c r="AA921" s="18">
        <v>5000.3999999999996</v>
      </c>
      <c r="AB921" s="18">
        <v>274399</v>
      </c>
    </row>
    <row r="922" spans="1:28" s="15" customFormat="1" x14ac:dyDescent="0.25">
      <c r="A922" s="17">
        <v>15</v>
      </c>
      <c r="B922" s="17" t="s">
        <v>416</v>
      </c>
      <c r="C922" s="17" t="s">
        <v>292</v>
      </c>
      <c r="D922" s="17" t="s">
        <v>441</v>
      </c>
      <c r="E922" s="17" t="s">
        <v>442</v>
      </c>
      <c r="F922" s="17" t="s">
        <v>35</v>
      </c>
      <c r="G922" s="17" t="s">
        <v>156</v>
      </c>
      <c r="H922" s="17">
        <v>90372</v>
      </c>
      <c r="I922" s="17">
        <v>90102</v>
      </c>
      <c r="J922" s="17">
        <v>270</v>
      </c>
      <c r="K922" s="17" t="s">
        <v>37</v>
      </c>
      <c r="L922" s="18">
        <v>417911.34</v>
      </c>
      <c r="M922" s="18">
        <v>46529.71</v>
      </c>
      <c r="N922" s="18">
        <v>4886.95</v>
      </c>
      <c r="O922" s="18">
        <v>469328</v>
      </c>
      <c r="P922" s="18">
        <v>2070.21</v>
      </c>
      <c r="Q922" s="18">
        <v>4358.29</v>
      </c>
      <c r="R922" s="18">
        <v>121.5</v>
      </c>
      <c r="S922" s="18">
        <v>6550</v>
      </c>
      <c r="T922" s="18">
        <v>1210</v>
      </c>
      <c r="U922" s="18">
        <v>0</v>
      </c>
      <c r="V922" s="18">
        <v>0</v>
      </c>
      <c r="W922" s="18">
        <v>0</v>
      </c>
      <c r="X922" s="18"/>
      <c r="Y922" s="18">
        <v>419981.55</v>
      </c>
      <c r="Z922" s="18">
        <v>50888</v>
      </c>
      <c r="AA922" s="18">
        <v>5008.45</v>
      </c>
      <c r="AB922" s="18">
        <v>475878</v>
      </c>
    </row>
    <row r="923" spans="1:28" s="15" customFormat="1" x14ac:dyDescent="0.25">
      <c r="A923" s="17">
        <v>16</v>
      </c>
      <c r="B923" s="17" t="s">
        <v>425</v>
      </c>
      <c r="C923" s="17" t="s">
        <v>292</v>
      </c>
      <c r="D923" s="17" t="s">
        <v>443</v>
      </c>
      <c r="E923" s="17" t="s">
        <v>444</v>
      </c>
      <c r="F923" s="17" t="s">
        <v>35</v>
      </c>
      <c r="G923" s="17" t="s">
        <v>148</v>
      </c>
      <c r="H923" s="17">
        <v>46199</v>
      </c>
      <c r="I923" s="17">
        <v>46149</v>
      </c>
      <c r="J923" s="17">
        <v>50</v>
      </c>
      <c r="K923" s="17" t="s">
        <v>37</v>
      </c>
      <c r="L923" s="18">
        <v>29033.33</v>
      </c>
      <c r="M923" s="18">
        <v>9236.7000000000007</v>
      </c>
      <c r="N923" s="18">
        <v>1090.97</v>
      </c>
      <c r="O923" s="18">
        <v>39361</v>
      </c>
      <c r="P923" s="18">
        <v>606.75</v>
      </c>
      <c r="Q923" s="18">
        <v>309.75</v>
      </c>
      <c r="R923" s="18">
        <v>22.5</v>
      </c>
      <c r="S923" s="18">
        <v>939</v>
      </c>
      <c r="T923" s="18">
        <v>0</v>
      </c>
      <c r="U923" s="18">
        <v>0</v>
      </c>
      <c r="V923" s="18">
        <v>0</v>
      </c>
      <c r="W923" s="18">
        <v>0</v>
      </c>
      <c r="X923" s="18"/>
      <c r="Y923" s="18">
        <v>29640.080000000002</v>
      </c>
      <c r="Z923" s="18">
        <v>9546.4500000000007</v>
      </c>
      <c r="AA923" s="18">
        <v>1113.47</v>
      </c>
      <c r="AB923" s="18">
        <v>40300</v>
      </c>
    </row>
    <row r="924" spans="1:28" s="15" customFormat="1" x14ac:dyDescent="0.25">
      <c r="A924" s="17">
        <v>17</v>
      </c>
      <c r="B924" s="17" t="s">
        <v>413</v>
      </c>
      <c r="C924" s="17" t="s">
        <v>292</v>
      </c>
      <c r="D924" s="17" t="s">
        <v>445</v>
      </c>
      <c r="E924" s="17" t="s">
        <v>446</v>
      </c>
      <c r="F924" s="17" t="s">
        <v>35</v>
      </c>
      <c r="G924" s="17" t="s">
        <v>447</v>
      </c>
      <c r="H924" s="17">
        <v>73096</v>
      </c>
      <c r="I924" s="17">
        <v>72076</v>
      </c>
      <c r="J924" s="17">
        <v>1020</v>
      </c>
      <c r="K924" s="17" t="s">
        <v>37</v>
      </c>
      <c r="L924" s="18">
        <v>842281.68</v>
      </c>
      <c r="M924" s="18">
        <v>93750.399999999994</v>
      </c>
      <c r="N924" s="18">
        <v>5700.92</v>
      </c>
      <c r="O924" s="18">
        <v>941733</v>
      </c>
      <c r="P924" s="18">
        <v>6465.53</v>
      </c>
      <c r="Q924" s="18">
        <v>8711.4699999999993</v>
      </c>
      <c r="R924" s="18">
        <v>459</v>
      </c>
      <c r="S924" s="18">
        <v>15636</v>
      </c>
      <c r="T924" s="18">
        <v>0</v>
      </c>
      <c r="U924" s="18">
        <v>0</v>
      </c>
      <c r="V924" s="18">
        <v>0</v>
      </c>
      <c r="W924" s="18">
        <v>0</v>
      </c>
      <c r="X924" s="18"/>
      <c r="Y924" s="18">
        <v>848747.21</v>
      </c>
      <c r="Z924" s="18">
        <v>102461.87</v>
      </c>
      <c r="AA924" s="18">
        <v>6159.92</v>
      </c>
      <c r="AB924" s="18">
        <v>957369</v>
      </c>
    </row>
    <row r="925" spans="1:28" s="15" customFormat="1" x14ac:dyDescent="0.25">
      <c r="A925" s="17">
        <v>18</v>
      </c>
      <c r="B925" s="17" t="s">
        <v>435</v>
      </c>
      <c r="C925" s="17" t="s">
        <v>292</v>
      </c>
      <c r="D925" s="17" t="s">
        <v>448</v>
      </c>
      <c r="E925" s="17" t="s">
        <v>449</v>
      </c>
      <c r="F925" s="17" t="s">
        <v>35</v>
      </c>
      <c r="G925" s="17" t="s">
        <v>181</v>
      </c>
      <c r="H925" s="17">
        <v>44480</v>
      </c>
      <c r="I925" s="17">
        <v>42084</v>
      </c>
      <c r="J925" s="17">
        <v>2396</v>
      </c>
      <c r="K925" s="17" t="s">
        <v>37</v>
      </c>
      <c r="L925" s="18">
        <v>888017.54</v>
      </c>
      <c r="M925" s="18">
        <v>97243.95</v>
      </c>
      <c r="N925" s="18">
        <v>12705.51</v>
      </c>
      <c r="O925" s="18">
        <v>997967</v>
      </c>
      <c r="P925" s="18">
        <v>14102.62</v>
      </c>
      <c r="Q925" s="18">
        <v>9235.18</v>
      </c>
      <c r="R925" s="18">
        <v>1078.2</v>
      </c>
      <c r="S925" s="18">
        <v>24416</v>
      </c>
      <c r="T925" s="18">
        <v>0</v>
      </c>
      <c r="U925" s="18">
        <v>0</v>
      </c>
      <c r="V925" s="18">
        <v>0</v>
      </c>
      <c r="W925" s="18">
        <v>0</v>
      </c>
      <c r="X925" s="18"/>
      <c r="Y925" s="18">
        <v>902120.16</v>
      </c>
      <c r="Z925" s="18">
        <v>106479.13</v>
      </c>
      <c r="AA925" s="18">
        <v>13783.71</v>
      </c>
      <c r="AB925" s="18">
        <v>1022383</v>
      </c>
    </row>
    <row r="926" spans="1:28" s="15" customFormat="1" x14ac:dyDescent="0.25">
      <c r="A926" s="17">
        <v>19</v>
      </c>
      <c r="B926" s="17" t="s">
        <v>407</v>
      </c>
      <c r="C926" s="17" t="s">
        <v>292</v>
      </c>
      <c r="D926" s="17" t="s">
        <v>450</v>
      </c>
      <c r="E926" s="17" t="s">
        <v>451</v>
      </c>
      <c r="F926" s="17" t="s">
        <v>35</v>
      </c>
      <c r="G926" s="17" t="s">
        <v>452</v>
      </c>
      <c r="H926" s="17">
        <v>24640</v>
      </c>
      <c r="I926" s="17">
        <v>24554</v>
      </c>
      <c r="J926" s="17">
        <v>86</v>
      </c>
      <c r="K926" s="17" t="s">
        <v>37</v>
      </c>
      <c r="L926" s="18">
        <v>88599.73</v>
      </c>
      <c r="M926" s="18">
        <v>25903.81</v>
      </c>
      <c r="N926" s="18">
        <v>2507.46</v>
      </c>
      <c r="O926" s="18">
        <v>117011</v>
      </c>
      <c r="P926" s="18">
        <v>1328.03</v>
      </c>
      <c r="Q926" s="18">
        <v>933.27</v>
      </c>
      <c r="R926" s="18">
        <v>38.700000000000003</v>
      </c>
      <c r="S926" s="18">
        <v>2300</v>
      </c>
      <c r="T926" s="18">
        <v>0</v>
      </c>
      <c r="U926" s="18">
        <v>0</v>
      </c>
      <c r="V926" s="18">
        <v>0</v>
      </c>
      <c r="W926" s="18">
        <v>0</v>
      </c>
      <c r="X926" s="18"/>
      <c r="Y926" s="18">
        <v>89927.76</v>
      </c>
      <c r="Z926" s="18">
        <v>26837.08</v>
      </c>
      <c r="AA926" s="18">
        <v>2546.16</v>
      </c>
      <c r="AB926" s="18">
        <v>119311</v>
      </c>
    </row>
    <row r="927" spans="1:28" s="15" customFormat="1" x14ac:dyDescent="0.25">
      <c r="A927" s="17">
        <v>20</v>
      </c>
      <c r="B927" s="17" t="s">
        <v>428</v>
      </c>
      <c r="C927" s="17" t="s">
        <v>292</v>
      </c>
      <c r="D927" s="17" t="s">
        <v>453</v>
      </c>
      <c r="E927" s="17" t="s">
        <v>454</v>
      </c>
      <c r="F927" s="17" t="s">
        <v>35</v>
      </c>
      <c r="G927" s="17" t="s">
        <v>218</v>
      </c>
      <c r="H927" s="17">
        <v>4030</v>
      </c>
      <c r="I927" s="17">
        <v>3811</v>
      </c>
      <c r="J927" s="17">
        <v>657</v>
      </c>
      <c r="K927" s="17" t="s">
        <v>37</v>
      </c>
      <c r="L927" s="18">
        <v>212249.5</v>
      </c>
      <c r="M927" s="18">
        <v>23009.62</v>
      </c>
      <c r="N927" s="18">
        <v>1700.88</v>
      </c>
      <c r="O927" s="18">
        <v>236960</v>
      </c>
      <c r="P927" s="18">
        <v>4210.97</v>
      </c>
      <c r="Q927" s="18">
        <v>2198.38</v>
      </c>
      <c r="R927" s="18">
        <v>295.64999999999998</v>
      </c>
      <c r="S927" s="18">
        <v>6705</v>
      </c>
      <c r="T927" s="18">
        <v>0</v>
      </c>
      <c r="U927" s="18">
        <v>0</v>
      </c>
      <c r="V927" s="18">
        <v>0</v>
      </c>
      <c r="W927" s="18">
        <v>0</v>
      </c>
      <c r="X927" s="18"/>
      <c r="Y927" s="18">
        <v>216460.47</v>
      </c>
      <c r="Z927" s="18">
        <v>25208</v>
      </c>
      <c r="AA927" s="18">
        <v>1996.53</v>
      </c>
      <c r="AB927" s="18">
        <v>243665</v>
      </c>
    </row>
    <row r="928" spans="1:28" s="15" customFormat="1" x14ac:dyDescent="0.25">
      <c r="A928" s="17">
        <v>21</v>
      </c>
      <c r="B928" s="17" t="s">
        <v>416</v>
      </c>
      <c r="C928" s="17" t="s">
        <v>292</v>
      </c>
      <c r="D928" s="17" t="s">
        <v>455</v>
      </c>
      <c r="E928" s="17" t="s">
        <v>456</v>
      </c>
      <c r="F928" s="17" t="s">
        <v>35</v>
      </c>
      <c r="G928" s="17" t="s">
        <v>221</v>
      </c>
      <c r="H928" s="17">
        <v>19</v>
      </c>
      <c r="I928" s="17">
        <v>19</v>
      </c>
      <c r="J928" s="17">
        <v>0</v>
      </c>
      <c r="K928" s="17" t="s">
        <v>37</v>
      </c>
      <c r="L928" s="18">
        <v>21971.54</v>
      </c>
      <c r="M928" s="18">
        <v>4733.22</v>
      </c>
      <c r="N928" s="18">
        <v>1.24</v>
      </c>
      <c r="O928" s="18">
        <v>26706</v>
      </c>
      <c r="P928" s="18">
        <v>577.65</v>
      </c>
      <c r="Q928" s="18">
        <v>224.35</v>
      </c>
      <c r="R928" s="18">
        <v>0</v>
      </c>
      <c r="S928" s="18">
        <v>802</v>
      </c>
      <c r="T928" s="18">
        <v>140</v>
      </c>
      <c r="U928" s="18">
        <v>0</v>
      </c>
      <c r="V928" s="18">
        <v>0</v>
      </c>
      <c r="W928" s="18">
        <v>0</v>
      </c>
      <c r="X928" s="18"/>
      <c r="Y928" s="18">
        <v>22549.19</v>
      </c>
      <c r="Z928" s="18">
        <v>4957.57</v>
      </c>
      <c r="AA928" s="18">
        <v>1.24</v>
      </c>
      <c r="AB928" s="18">
        <v>27508</v>
      </c>
    </row>
    <row r="929" spans="1:28" s="15" customFormat="1" x14ac:dyDescent="0.25">
      <c r="A929" s="17">
        <v>22</v>
      </c>
      <c r="B929" s="17" t="s">
        <v>407</v>
      </c>
      <c r="C929" s="17" t="s">
        <v>292</v>
      </c>
      <c r="D929" s="17" t="s">
        <v>457</v>
      </c>
      <c r="E929" s="17" t="s">
        <v>458</v>
      </c>
      <c r="F929" s="17" t="s">
        <v>35</v>
      </c>
      <c r="G929" s="17" t="s">
        <v>224</v>
      </c>
      <c r="H929" s="17">
        <v>6102</v>
      </c>
      <c r="I929" s="17">
        <v>6102</v>
      </c>
      <c r="J929" s="17">
        <v>0</v>
      </c>
      <c r="K929" s="17" t="s">
        <v>37</v>
      </c>
      <c r="L929" s="18">
        <v>21236.61</v>
      </c>
      <c r="M929" s="18">
        <v>4788.3900000000003</v>
      </c>
      <c r="N929" s="18">
        <v>0</v>
      </c>
      <c r="O929" s="18">
        <v>26025</v>
      </c>
      <c r="P929" s="18">
        <v>577.25</v>
      </c>
      <c r="Q929" s="18">
        <v>216.75</v>
      </c>
      <c r="R929" s="18">
        <v>0</v>
      </c>
      <c r="S929" s="18">
        <v>794</v>
      </c>
      <c r="T929" s="18">
        <v>0</v>
      </c>
      <c r="U929" s="18">
        <v>0</v>
      </c>
      <c r="V929" s="18">
        <v>0</v>
      </c>
      <c r="W929" s="18">
        <v>0</v>
      </c>
      <c r="X929" s="18"/>
      <c r="Y929" s="18">
        <v>21813.86</v>
      </c>
      <c r="Z929" s="18">
        <v>5005.1400000000003</v>
      </c>
      <c r="AA929" s="18">
        <v>0</v>
      </c>
      <c r="AB929" s="18">
        <v>26819</v>
      </c>
    </row>
    <row r="930" spans="1:28" s="15" customFormat="1" x14ac:dyDescent="0.25">
      <c r="A930" s="17">
        <v>23</v>
      </c>
      <c r="B930" s="17" t="s">
        <v>404</v>
      </c>
      <c r="C930" s="17" t="s">
        <v>292</v>
      </c>
      <c r="D930" s="17" t="s">
        <v>459</v>
      </c>
      <c r="E930" s="17" t="s">
        <v>460</v>
      </c>
      <c r="F930" s="17" t="s">
        <v>35</v>
      </c>
      <c r="G930" s="17" t="s">
        <v>218</v>
      </c>
      <c r="H930" s="17">
        <v>13974</v>
      </c>
      <c r="I930" s="17">
        <v>13860</v>
      </c>
      <c r="J930" s="17">
        <v>114</v>
      </c>
      <c r="K930" s="17" t="s">
        <v>37</v>
      </c>
      <c r="L930" s="18">
        <v>87320.42</v>
      </c>
      <c r="M930" s="18">
        <v>24306.21</v>
      </c>
      <c r="N930" s="18">
        <v>3518.37</v>
      </c>
      <c r="O930" s="18">
        <v>115145</v>
      </c>
      <c r="P930" s="18">
        <v>1207.81</v>
      </c>
      <c r="Q930" s="18">
        <v>930.89</v>
      </c>
      <c r="R930" s="18">
        <v>51.3</v>
      </c>
      <c r="S930" s="18">
        <v>2190</v>
      </c>
      <c r="T930" s="18">
        <v>0</v>
      </c>
      <c r="U930" s="18">
        <v>0</v>
      </c>
      <c r="V930" s="18">
        <v>0</v>
      </c>
      <c r="W930" s="18">
        <v>0</v>
      </c>
      <c r="X930" s="18"/>
      <c r="Y930" s="18">
        <v>88528.23</v>
      </c>
      <c r="Z930" s="18">
        <v>25237.1</v>
      </c>
      <c r="AA930" s="18">
        <v>3569.67</v>
      </c>
      <c r="AB930" s="18">
        <v>117335</v>
      </c>
    </row>
    <row r="931" spans="1:28" s="15" customFormat="1" x14ac:dyDescent="0.25">
      <c r="A931" s="17">
        <v>24</v>
      </c>
      <c r="B931" s="17" t="s">
        <v>435</v>
      </c>
      <c r="C931" s="17" t="s">
        <v>292</v>
      </c>
      <c r="D931" s="17" t="s">
        <v>461</v>
      </c>
      <c r="E931" s="17" t="s">
        <v>462</v>
      </c>
      <c r="F931" s="17" t="s">
        <v>35</v>
      </c>
      <c r="G931" s="17" t="s">
        <v>218</v>
      </c>
      <c r="H931" s="17">
        <v>1800</v>
      </c>
      <c r="I931" s="17">
        <v>1800</v>
      </c>
      <c r="J931" s="17">
        <v>0</v>
      </c>
      <c r="K931" s="17" t="s">
        <v>37</v>
      </c>
      <c r="L931" s="18">
        <v>38726.58</v>
      </c>
      <c r="M931" s="18">
        <v>10678.38</v>
      </c>
      <c r="N931" s="18">
        <v>371.04</v>
      </c>
      <c r="O931" s="18">
        <v>49776</v>
      </c>
      <c r="P931" s="18">
        <v>577.69000000000005</v>
      </c>
      <c r="Q931" s="18">
        <v>401.31</v>
      </c>
      <c r="R931" s="18">
        <v>0</v>
      </c>
      <c r="S931" s="18">
        <v>979</v>
      </c>
      <c r="T931" s="18">
        <v>0</v>
      </c>
      <c r="U931" s="18">
        <v>0</v>
      </c>
      <c r="V931" s="18">
        <v>0</v>
      </c>
      <c r="W931" s="18">
        <v>0</v>
      </c>
      <c r="X931" s="18"/>
      <c r="Y931" s="18">
        <v>39304.269999999997</v>
      </c>
      <c r="Z931" s="18">
        <v>11079.69</v>
      </c>
      <c r="AA931" s="18">
        <v>371.04</v>
      </c>
      <c r="AB931" s="18">
        <v>50755</v>
      </c>
    </row>
    <row r="932" spans="1:28" s="15" customFormat="1" x14ac:dyDescent="0.25">
      <c r="A932" s="17">
        <v>25</v>
      </c>
      <c r="B932" s="17" t="s">
        <v>420</v>
      </c>
      <c r="C932" s="17" t="s">
        <v>292</v>
      </c>
      <c r="D932" s="17" t="s">
        <v>463</v>
      </c>
      <c r="E932" s="17" t="s">
        <v>464</v>
      </c>
      <c r="F932" s="17" t="s">
        <v>35</v>
      </c>
      <c r="G932" s="17" t="s">
        <v>114</v>
      </c>
      <c r="H932" s="17">
        <v>728</v>
      </c>
      <c r="I932" s="17">
        <v>728</v>
      </c>
      <c r="J932" s="17">
        <v>0</v>
      </c>
      <c r="K932" s="17" t="s">
        <v>37</v>
      </c>
      <c r="L932" s="18">
        <v>26883.65</v>
      </c>
      <c r="M932" s="18">
        <v>6229.24</v>
      </c>
      <c r="N932" s="18">
        <v>143.11000000000001</v>
      </c>
      <c r="O932" s="18">
        <v>33256</v>
      </c>
      <c r="P932" s="18">
        <v>659.81</v>
      </c>
      <c r="Q932" s="18">
        <v>276.19</v>
      </c>
      <c r="R932" s="18">
        <v>0</v>
      </c>
      <c r="S932" s="18">
        <v>936</v>
      </c>
      <c r="T932" s="18">
        <v>0</v>
      </c>
      <c r="U932" s="18">
        <v>0</v>
      </c>
      <c r="V932" s="18">
        <v>0</v>
      </c>
      <c r="W932" s="18">
        <v>0</v>
      </c>
      <c r="X932" s="18"/>
      <c r="Y932" s="18">
        <v>27543.46</v>
      </c>
      <c r="Z932" s="18">
        <v>6505.43</v>
      </c>
      <c r="AA932" s="18">
        <v>143.11000000000001</v>
      </c>
      <c r="AB932" s="18">
        <v>34192</v>
      </c>
    </row>
    <row r="933" spans="1:28" s="15" customFormat="1" x14ac:dyDescent="0.25">
      <c r="A933" s="17">
        <v>26</v>
      </c>
      <c r="B933" s="17" t="s">
        <v>468</v>
      </c>
      <c r="C933" s="17" t="s">
        <v>292</v>
      </c>
      <c r="D933" s="17" t="s">
        <v>469</v>
      </c>
      <c r="E933" s="17" t="s">
        <v>470</v>
      </c>
      <c r="F933" s="17" t="s">
        <v>35</v>
      </c>
      <c r="G933" s="17" t="s">
        <v>471</v>
      </c>
      <c r="H933" s="17">
        <v>3185</v>
      </c>
      <c r="I933" s="17">
        <v>3058</v>
      </c>
      <c r="J933" s="17">
        <v>127</v>
      </c>
      <c r="K933" s="17" t="s">
        <v>37</v>
      </c>
      <c r="L933" s="18">
        <v>27625.040000000001</v>
      </c>
      <c r="M933" s="18">
        <v>5318.8</v>
      </c>
      <c r="N933" s="18">
        <v>1325.16</v>
      </c>
      <c r="O933" s="18">
        <v>34269</v>
      </c>
      <c r="P933" s="18">
        <v>1005.28</v>
      </c>
      <c r="Q933" s="18">
        <v>295.57</v>
      </c>
      <c r="R933" s="18">
        <v>57.15</v>
      </c>
      <c r="S933" s="18">
        <v>1358</v>
      </c>
      <c r="T933" s="18">
        <v>0</v>
      </c>
      <c r="U933" s="18">
        <v>0</v>
      </c>
      <c r="V933" s="18">
        <v>0</v>
      </c>
      <c r="W933" s="18">
        <v>0</v>
      </c>
      <c r="X933" s="18"/>
      <c r="Y933" s="18">
        <v>28630.32</v>
      </c>
      <c r="Z933" s="18">
        <v>5614.37</v>
      </c>
      <c r="AA933" s="18">
        <v>1382.31</v>
      </c>
      <c r="AB933" s="18">
        <v>35627</v>
      </c>
    </row>
    <row r="934" spans="1:28" s="15" customFormat="1" x14ac:dyDescent="0.25">
      <c r="A934" s="17">
        <v>27</v>
      </c>
      <c r="B934" s="17" t="s">
        <v>1591</v>
      </c>
      <c r="C934" s="17" t="s">
        <v>292</v>
      </c>
      <c r="D934" s="17" t="s">
        <v>1592</v>
      </c>
      <c r="E934" s="17" t="s">
        <v>1593</v>
      </c>
      <c r="F934" s="17" t="s">
        <v>35</v>
      </c>
      <c r="G934" s="17" t="s">
        <v>1594</v>
      </c>
      <c r="H934" s="17">
        <v>475</v>
      </c>
      <c r="I934" s="17">
        <v>475</v>
      </c>
      <c r="J934" s="17">
        <v>0</v>
      </c>
      <c r="K934" s="17" t="s">
        <v>37</v>
      </c>
      <c r="L934" s="18">
        <v>16717.77</v>
      </c>
      <c r="M934" s="18">
        <v>3573.57</v>
      </c>
      <c r="N934" s="18">
        <v>196.66</v>
      </c>
      <c r="O934" s="18">
        <v>20488</v>
      </c>
      <c r="P934" s="18">
        <v>440.28</v>
      </c>
      <c r="Q934" s="18">
        <v>172.72</v>
      </c>
      <c r="R934" s="18">
        <v>0</v>
      </c>
      <c r="S934" s="18">
        <v>613</v>
      </c>
      <c r="T934" s="18">
        <v>0</v>
      </c>
      <c r="U934" s="18">
        <v>0</v>
      </c>
      <c r="V934" s="18">
        <v>0</v>
      </c>
      <c r="W934" s="18">
        <v>0</v>
      </c>
      <c r="X934" s="18"/>
      <c r="Y934" s="18">
        <v>17158.05</v>
      </c>
      <c r="Z934" s="18">
        <v>3746.29</v>
      </c>
      <c r="AA934" s="18">
        <v>196.66</v>
      </c>
      <c r="AB934" s="18">
        <v>21101</v>
      </c>
    </row>
    <row r="935" spans="1:28" s="15" customFormat="1" x14ac:dyDescent="0.25">
      <c r="A935" s="17">
        <v>28</v>
      </c>
      <c r="B935" s="17" t="s">
        <v>472</v>
      </c>
      <c r="C935" s="17" t="s">
        <v>292</v>
      </c>
      <c r="D935" s="17" t="s">
        <v>473</v>
      </c>
      <c r="E935" s="17" t="s">
        <v>474</v>
      </c>
      <c r="F935" s="17" t="s">
        <v>35</v>
      </c>
      <c r="G935" s="17" t="s">
        <v>475</v>
      </c>
      <c r="H935" s="17">
        <v>264</v>
      </c>
      <c r="I935" s="17">
        <v>264</v>
      </c>
      <c r="J935" s="17">
        <v>0</v>
      </c>
      <c r="K935" s="17" t="s">
        <v>37</v>
      </c>
      <c r="L935" s="18">
        <v>14937.13</v>
      </c>
      <c r="M935" s="18">
        <v>2618.4</v>
      </c>
      <c r="N935" s="18">
        <v>113.47</v>
      </c>
      <c r="O935" s="18">
        <v>17669</v>
      </c>
      <c r="P935" s="18">
        <v>439.54</v>
      </c>
      <c r="Q935" s="18">
        <v>152.46</v>
      </c>
      <c r="R935" s="18">
        <v>0</v>
      </c>
      <c r="S935" s="18">
        <v>592</v>
      </c>
      <c r="T935" s="18">
        <v>0</v>
      </c>
      <c r="U935" s="18">
        <v>0</v>
      </c>
      <c r="V935" s="18">
        <v>0</v>
      </c>
      <c r="W935" s="18">
        <v>0</v>
      </c>
      <c r="X935" s="18"/>
      <c r="Y935" s="18">
        <v>15376.67</v>
      </c>
      <c r="Z935" s="18">
        <v>2770.86</v>
      </c>
      <c r="AA935" s="18">
        <v>113.47</v>
      </c>
      <c r="AB935" s="18">
        <v>18261</v>
      </c>
    </row>
    <row r="936" spans="1:28" s="15" customFormat="1" x14ac:dyDescent="0.25">
      <c r="A936" s="17">
        <v>29</v>
      </c>
      <c r="B936" s="17" t="s">
        <v>476</v>
      </c>
      <c r="C936" s="17" t="s">
        <v>292</v>
      </c>
      <c r="D936" s="17" t="s">
        <v>477</v>
      </c>
      <c r="E936" s="17" t="s">
        <v>478</v>
      </c>
      <c r="F936" s="17" t="s">
        <v>35</v>
      </c>
      <c r="G936" s="17" t="s">
        <v>479</v>
      </c>
      <c r="H936" s="17">
        <v>1828</v>
      </c>
      <c r="I936" s="17">
        <v>1828</v>
      </c>
      <c r="J936" s="17">
        <v>0</v>
      </c>
      <c r="K936" s="17" t="s">
        <v>37</v>
      </c>
      <c r="L936" s="18">
        <v>19016.71</v>
      </c>
      <c r="M936" s="18">
        <v>2517.98</v>
      </c>
      <c r="N936" s="18">
        <v>803.31</v>
      </c>
      <c r="O936" s="18">
        <v>22338</v>
      </c>
      <c r="P936" s="18">
        <v>440.25</v>
      </c>
      <c r="Q936" s="18">
        <v>202.75</v>
      </c>
      <c r="R936" s="18">
        <v>0</v>
      </c>
      <c r="S936" s="18">
        <v>643</v>
      </c>
      <c r="T936" s="18">
        <v>0</v>
      </c>
      <c r="U936" s="18">
        <v>0</v>
      </c>
      <c r="V936" s="18">
        <v>0</v>
      </c>
      <c r="W936" s="18">
        <v>0</v>
      </c>
      <c r="X936" s="18"/>
      <c r="Y936" s="18">
        <v>19456.96</v>
      </c>
      <c r="Z936" s="18">
        <v>2720.73</v>
      </c>
      <c r="AA936" s="18">
        <v>803.31</v>
      </c>
      <c r="AB936" s="18">
        <v>22981</v>
      </c>
    </row>
    <row r="937" spans="1:28" s="15" customFormat="1" x14ac:dyDescent="0.25">
      <c r="A937" s="17">
        <v>30</v>
      </c>
      <c r="B937" s="17" t="s">
        <v>476</v>
      </c>
      <c r="C937" s="17" t="s">
        <v>292</v>
      </c>
      <c r="D937" s="17" t="s">
        <v>480</v>
      </c>
      <c r="E937" s="17" t="s">
        <v>481</v>
      </c>
      <c r="F937" s="17" t="s">
        <v>35</v>
      </c>
      <c r="G937" s="17" t="s">
        <v>482</v>
      </c>
      <c r="H937" s="17">
        <v>8634</v>
      </c>
      <c r="I937" s="17">
        <v>8333</v>
      </c>
      <c r="J937" s="17">
        <v>301</v>
      </c>
      <c r="K937" s="17" t="s">
        <v>37</v>
      </c>
      <c r="L937" s="18">
        <v>61831</v>
      </c>
      <c r="M937" s="18">
        <v>6516.3</v>
      </c>
      <c r="N937" s="18">
        <v>3706.7</v>
      </c>
      <c r="O937" s="18">
        <v>72054</v>
      </c>
      <c r="P937" s="18">
        <v>2241.71</v>
      </c>
      <c r="Q937" s="18">
        <v>661.84</v>
      </c>
      <c r="R937" s="18">
        <v>135.44999999999999</v>
      </c>
      <c r="S937" s="18">
        <v>3039</v>
      </c>
      <c r="T937" s="18">
        <v>0</v>
      </c>
      <c r="U937" s="18">
        <v>0</v>
      </c>
      <c r="V937" s="18">
        <v>0</v>
      </c>
      <c r="W937" s="18">
        <v>0</v>
      </c>
      <c r="X937" s="18"/>
      <c r="Y937" s="18">
        <v>64072.71</v>
      </c>
      <c r="Z937" s="18">
        <v>7178.14</v>
      </c>
      <c r="AA937" s="18">
        <v>3842.15</v>
      </c>
      <c r="AB937" s="18">
        <v>75093</v>
      </c>
    </row>
    <row r="938" spans="1:28" s="15" customFormat="1" x14ac:dyDescent="0.25">
      <c r="A938" s="17">
        <v>31</v>
      </c>
      <c r="B938" s="17" t="s">
        <v>483</v>
      </c>
      <c r="C938" s="17" t="s">
        <v>292</v>
      </c>
      <c r="D938" s="17" t="s">
        <v>484</v>
      </c>
      <c r="E938" s="17" t="s">
        <v>485</v>
      </c>
      <c r="F938" s="17" t="s">
        <v>35</v>
      </c>
      <c r="G938" s="17" t="s">
        <v>288</v>
      </c>
      <c r="H938" s="17">
        <v>1300</v>
      </c>
      <c r="I938" s="17">
        <v>1300</v>
      </c>
      <c r="J938" s="17">
        <v>0</v>
      </c>
      <c r="K938" s="17" t="s">
        <v>37</v>
      </c>
      <c r="L938" s="18">
        <v>12392.24</v>
      </c>
      <c r="M938" s="18">
        <v>1147.76</v>
      </c>
      <c r="N938" s="18">
        <v>0</v>
      </c>
      <c r="O938" s="18">
        <v>13540</v>
      </c>
      <c r="P938" s="18">
        <v>577.64</v>
      </c>
      <c r="Q938" s="18">
        <v>125.36</v>
      </c>
      <c r="R938" s="18">
        <v>0</v>
      </c>
      <c r="S938" s="18">
        <v>703</v>
      </c>
      <c r="T938" s="18">
        <v>4670</v>
      </c>
      <c r="U938" s="18">
        <v>0</v>
      </c>
      <c r="V938" s="18">
        <v>0</v>
      </c>
      <c r="W938" s="18">
        <v>0</v>
      </c>
      <c r="X938" s="18"/>
      <c r="Y938" s="18">
        <v>12969.88</v>
      </c>
      <c r="Z938" s="18">
        <v>1273.1199999999999</v>
      </c>
      <c r="AA938" s="18">
        <v>0</v>
      </c>
      <c r="AB938" s="18">
        <v>14243</v>
      </c>
    </row>
    <row r="939" spans="1:28" s="22" customFormat="1" x14ac:dyDescent="0.25">
      <c r="A939" s="19"/>
      <c r="B939" s="19"/>
      <c r="C939" s="10" t="s">
        <v>71</v>
      </c>
      <c r="D939" s="19"/>
      <c r="E939" s="19"/>
      <c r="F939" s="19"/>
      <c r="G939" s="19"/>
      <c r="H939" s="19"/>
      <c r="I939" s="19"/>
      <c r="J939" s="19">
        <f>SUM(J908:J938)</f>
        <v>41598</v>
      </c>
      <c r="K939" s="19"/>
      <c r="L939" s="19">
        <f t="shared" ref="L939:AB939" si="97">SUM(L908:L938)</f>
        <v>10188686.810000001</v>
      </c>
      <c r="M939" s="19">
        <f t="shared" si="97"/>
        <v>1057896.07</v>
      </c>
      <c r="N939" s="19">
        <f t="shared" si="97"/>
        <v>148547.12</v>
      </c>
      <c r="O939" s="19">
        <f t="shared" si="97"/>
        <v>11395130</v>
      </c>
      <c r="P939" s="19">
        <f t="shared" si="97"/>
        <v>251264.6</v>
      </c>
      <c r="Q939" s="19">
        <f t="shared" si="97"/>
        <v>105679.30000000002</v>
      </c>
      <c r="R939" s="19">
        <f t="shared" si="97"/>
        <v>18719.100000000002</v>
      </c>
      <c r="S939" s="19">
        <f t="shared" si="97"/>
        <v>375663</v>
      </c>
      <c r="T939" s="19">
        <f t="shared" si="97"/>
        <v>46050</v>
      </c>
      <c r="U939" s="19">
        <f t="shared" si="97"/>
        <v>0</v>
      </c>
      <c r="V939" s="19">
        <f t="shared" si="97"/>
        <v>0</v>
      </c>
      <c r="W939" s="19">
        <f t="shared" si="97"/>
        <v>0</v>
      </c>
      <c r="X939" s="19">
        <f t="shared" si="97"/>
        <v>155371</v>
      </c>
      <c r="Y939" s="19">
        <f t="shared" si="97"/>
        <v>10439951.410000002</v>
      </c>
      <c r="Z939" s="19">
        <f t="shared" si="97"/>
        <v>1163575.3700000003</v>
      </c>
      <c r="AA939" s="19">
        <f t="shared" si="97"/>
        <v>167266.22000000003</v>
      </c>
      <c r="AB939" s="19">
        <f t="shared" si="97"/>
        <v>11615422</v>
      </c>
    </row>
    <row r="940" spans="1:28" s="15" customFormat="1" x14ac:dyDescent="0.25">
      <c r="A940" s="17">
        <v>1</v>
      </c>
      <c r="B940" s="17" t="s">
        <v>416</v>
      </c>
      <c r="C940" s="17" t="s">
        <v>292</v>
      </c>
      <c r="D940" s="17" t="s">
        <v>486</v>
      </c>
      <c r="E940" s="17" t="s">
        <v>487</v>
      </c>
      <c r="F940" s="17" t="s">
        <v>75</v>
      </c>
      <c r="G940" s="17" t="s">
        <v>76</v>
      </c>
      <c r="H940" s="17">
        <v>16312</v>
      </c>
      <c r="I940" s="17">
        <v>16208</v>
      </c>
      <c r="J940" s="17">
        <v>104</v>
      </c>
      <c r="K940" s="17" t="s">
        <v>37</v>
      </c>
      <c r="L940" s="18">
        <v>53343.65</v>
      </c>
      <c r="M940" s="18">
        <v>13432.92</v>
      </c>
      <c r="N940" s="18">
        <v>4140.43</v>
      </c>
      <c r="O940" s="18">
        <v>70917</v>
      </c>
      <c r="P940" s="18">
        <v>933.73</v>
      </c>
      <c r="Q940" s="18">
        <v>587.03</v>
      </c>
      <c r="R940" s="18">
        <v>62.24</v>
      </c>
      <c r="S940" s="18">
        <v>1583</v>
      </c>
      <c r="T940" s="18">
        <v>0</v>
      </c>
      <c r="U940" s="18">
        <v>0</v>
      </c>
      <c r="V940" s="18">
        <v>0</v>
      </c>
      <c r="W940" s="18">
        <v>0</v>
      </c>
      <c r="X940" s="18"/>
      <c r="Y940" s="18">
        <v>54277.38</v>
      </c>
      <c r="Z940" s="18">
        <v>14019.95</v>
      </c>
      <c r="AA940" s="18">
        <v>4202.67</v>
      </c>
      <c r="AB940" s="18">
        <v>72500</v>
      </c>
    </row>
    <row r="941" spans="1:28" s="15" customFormat="1" x14ac:dyDescent="0.25">
      <c r="A941" s="17">
        <v>2</v>
      </c>
      <c r="B941" s="17" t="s">
        <v>425</v>
      </c>
      <c r="C941" s="17" t="s">
        <v>292</v>
      </c>
      <c r="D941" s="17" t="s">
        <v>488</v>
      </c>
      <c r="E941" s="17" t="s">
        <v>489</v>
      </c>
      <c r="F941" s="17" t="s">
        <v>75</v>
      </c>
      <c r="G941" s="17" t="s">
        <v>76</v>
      </c>
      <c r="H941" s="17">
        <v>67711</v>
      </c>
      <c r="I941" s="17">
        <v>65728</v>
      </c>
      <c r="J941" s="17">
        <v>1983</v>
      </c>
      <c r="K941" s="17" t="s">
        <v>37</v>
      </c>
      <c r="L941" s="18">
        <v>324808.17</v>
      </c>
      <c r="M941" s="18">
        <v>35449.480000000003</v>
      </c>
      <c r="N941" s="18">
        <v>5257.35</v>
      </c>
      <c r="O941" s="18">
        <v>365515</v>
      </c>
      <c r="P941" s="18">
        <v>14425.86</v>
      </c>
      <c r="Q941" s="18">
        <v>3406.31</v>
      </c>
      <c r="R941" s="18">
        <v>1186.83</v>
      </c>
      <c r="S941" s="18">
        <v>19019</v>
      </c>
      <c r="T941" s="18">
        <v>0</v>
      </c>
      <c r="U941" s="18">
        <v>0</v>
      </c>
      <c r="V941" s="18">
        <v>0</v>
      </c>
      <c r="W941" s="18">
        <v>0</v>
      </c>
      <c r="X941" s="18"/>
      <c r="Y941" s="18">
        <v>339234.03</v>
      </c>
      <c r="Z941" s="18">
        <v>38855.79</v>
      </c>
      <c r="AA941" s="18">
        <v>6444.18</v>
      </c>
      <c r="AB941" s="18">
        <v>384534</v>
      </c>
    </row>
    <row r="942" spans="1:28" s="15" customFormat="1" x14ac:dyDescent="0.25">
      <c r="A942" s="17">
        <v>3</v>
      </c>
      <c r="B942" s="17" t="s">
        <v>416</v>
      </c>
      <c r="C942" s="17" t="s">
        <v>292</v>
      </c>
      <c r="D942" s="17" t="s">
        <v>490</v>
      </c>
      <c r="E942" s="17" t="s">
        <v>491</v>
      </c>
      <c r="F942" s="17" t="s">
        <v>75</v>
      </c>
      <c r="G942" s="17" t="s">
        <v>76</v>
      </c>
      <c r="H942" s="17">
        <v>1761</v>
      </c>
      <c r="I942" s="17">
        <v>1761</v>
      </c>
      <c r="J942" s="17">
        <v>0</v>
      </c>
      <c r="K942" s="17" t="s">
        <v>37</v>
      </c>
      <c r="L942" s="18">
        <v>61335.79</v>
      </c>
      <c r="M942" s="18">
        <v>20291.87</v>
      </c>
      <c r="N942" s="18">
        <v>4867.34</v>
      </c>
      <c r="O942" s="18">
        <v>86495</v>
      </c>
      <c r="P942" s="18">
        <v>187.78</v>
      </c>
      <c r="Q942" s="18">
        <v>683.22</v>
      </c>
      <c r="R942" s="18">
        <v>0</v>
      </c>
      <c r="S942" s="18">
        <v>871</v>
      </c>
      <c r="T942" s="18">
        <v>0</v>
      </c>
      <c r="U942" s="18">
        <v>0</v>
      </c>
      <c r="V942" s="18">
        <v>0</v>
      </c>
      <c r="W942" s="18">
        <v>0</v>
      </c>
      <c r="X942" s="18"/>
      <c r="Y942" s="18">
        <v>61523.57</v>
      </c>
      <c r="Z942" s="18">
        <v>20975.09</v>
      </c>
      <c r="AA942" s="18">
        <v>4867.34</v>
      </c>
      <c r="AB942" s="18">
        <v>87366</v>
      </c>
    </row>
    <row r="943" spans="1:28" s="15" customFormat="1" x14ac:dyDescent="0.25">
      <c r="A943" s="17">
        <v>4</v>
      </c>
      <c r="B943" s="17" t="s">
        <v>413</v>
      </c>
      <c r="C943" s="17" t="s">
        <v>292</v>
      </c>
      <c r="D943" s="17" t="s">
        <v>492</v>
      </c>
      <c r="E943" s="17" t="s">
        <v>493</v>
      </c>
      <c r="F943" s="17" t="s">
        <v>75</v>
      </c>
      <c r="G943" s="17" t="s">
        <v>76</v>
      </c>
      <c r="H943" s="17">
        <v>19198</v>
      </c>
      <c r="I943" s="17">
        <v>18943</v>
      </c>
      <c r="J943" s="17">
        <v>255</v>
      </c>
      <c r="K943" s="17" t="s">
        <v>37</v>
      </c>
      <c r="L943" s="18">
        <v>71907.64</v>
      </c>
      <c r="M943" s="18">
        <v>17976.490000000002</v>
      </c>
      <c r="N943" s="18">
        <v>5590.87</v>
      </c>
      <c r="O943" s="18">
        <v>95475</v>
      </c>
      <c r="P943" s="18">
        <v>2081.37</v>
      </c>
      <c r="Q943" s="18">
        <v>775.01</v>
      </c>
      <c r="R943" s="18">
        <v>152.62</v>
      </c>
      <c r="S943" s="18">
        <v>3009</v>
      </c>
      <c r="T943" s="18">
        <v>0</v>
      </c>
      <c r="U943" s="18">
        <v>0</v>
      </c>
      <c r="V943" s="18">
        <v>0</v>
      </c>
      <c r="W943" s="18">
        <v>0</v>
      </c>
      <c r="X943" s="18"/>
      <c r="Y943" s="18">
        <v>73989.009999999995</v>
      </c>
      <c r="Z943" s="18">
        <v>18751.5</v>
      </c>
      <c r="AA943" s="18">
        <v>5743.49</v>
      </c>
      <c r="AB943" s="18">
        <v>98484</v>
      </c>
    </row>
    <row r="944" spans="1:28" s="15" customFormat="1" x14ac:dyDescent="0.25">
      <c r="A944" s="17">
        <v>5</v>
      </c>
      <c r="B944" s="17" t="s">
        <v>435</v>
      </c>
      <c r="C944" s="17" t="s">
        <v>292</v>
      </c>
      <c r="D944" s="17" t="s">
        <v>494</v>
      </c>
      <c r="E944" s="17" t="s">
        <v>495</v>
      </c>
      <c r="F944" s="17" t="s">
        <v>75</v>
      </c>
      <c r="G944" s="17" t="s">
        <v>76</v>
      </c>
      <c r="H944" s="17">
        <v>37800</v>
      </c>
      <c r="I944" s="17">
        <v>37728</v>
      </c>
      <c r="J944" s="17">
        <v>72</v>
      </c>
      <c r="K944" s="17" t="s">
        <v>37</v>
      </c>
      <c r="L944" s="18">
        <v>45086.09</v>
      </c>
      <c r="M944" s="18">
        <v>11528.05</v>
      </c>
      <c r="N944" s="18">
        <v>3158.86</v>
      </c>
      <c r="O944" s="18">
        <v>59773</v>
      </c>
      <c r="P944" s="18">
        <v>797.74</v>
      </c>
      <c r="Q944" s="18">
        <v>494.17</v>
      </c>
      <c r="R944" s="18">
        <v>43.09</v>
      </c>
      <c r="S944" s="18">
        <v>1335</v>
      </c>
      <c r="T944" s="18">
        <v>0</v>
      </c>
      <c r="U944" s="18">
        <v>0</v>
      </c>
      <c r="V944" s="18">
        <v>0</v>
      </c>
      <c r="W944" s="18">
        <v>0</v>
      </c>
      <c r="X944" s="18"/>
      <c r="Y944" s="18">
        <v>45883.83</v>
      </c>
      <c r="Z944" s="18">
        <v>12022.22</v>
      </c>
      <c r="AA944" s="18">
        <v>3201.95</v>
      </c>
      <c r="AB944" s="18">
        <v>61108</v>
      </c>
    </row>
    <row r="945" spans="1:28" s="15" customFormat="1" x14ac:dyDescent="0.25">
      <c r="A945" s="17">
        <v>6</v>
      </c>
      <c r="B945" s="17" t="s">
        <v>420</v>
      </c>
      <c r="C945" s="17" t="s">
        <v>292</v>
      </c>
      <c r="D945" s="17" t="s">
        <v>496</v>
      </c>
      <c r="E945" s="17" t="s">
        <v>497</v>
      </c>
      <c r="F945" s="17" t="s">
        <v>75</v>
      </c>
      <c r="G945" s="17" t="s">
        <v>76</v>
      </c>
      <c r="H945" s="17">
        <v>31321</v>
      </c>
      <c r="I945" s="17">
        <v>30736</v>
      </c>
      <c r="J945" s="17">
        <v>585</v>
      </c>
      <c r="K945" s="17" t="s">
        <v>37</v>
      </c>
      <c r="L945" s="18">
        <v>93499.199999999997</v>
      </c>
      <c r="M945" s="18">
        <v>20891.68</v>
      </c>
      <c r="N945" s="18">
        <v>7854.12</v>
      </c>
      <c r="O945" s="18">
        <v>122245</v>
      </c>
      <c r="P945" s="18">
        <v>4574.95</v>
      </c>
      <c r="Q945" s="18">
        <v>1029.93</v>
      </c>
      <c r="R945" s="18">
        <v>350.12</v>
      </c>
      <c r="S945" s="18">
        <v>5955</v>
      </c>
      <c r="T945" s="18">
        <v>0</v>
      </c>
      <c r="U945" s="18">
        <v>0</v>
      </c>
      <c r="V945" s="18">
        <v>0</v>
      </c>
      <c r="W945" s="18">
        <v>0</v>
      </c>
      <c r="X945" s="18"/>
      <c r="Y945" s="18">
        <v>98074.15</v>
      </c>
      <c r="Z945" s="18">
        <v>21921.61</v>
      </c>
      <c r="AA945" s="18">
        <v>8204.24</v>
      </c>
      <c r="AB945" s="18">
        <v>128200</v>
      </c>
    </row>
    <row r="946" spans="1:28" s="15" customFormat="1" x14ac:dyDescent="0.25">
      <c r="A946" s="17">
        <v>7</v>
      </c>
      <c r="B946" s="17" t="s">
        <v>404</v>
      </c>
      <c r="C946" s="17" t="s">
        <v>292</v>
      </c>
      <c r="D946" s="17" t="s">
        <v>498</v>
      </c>
      <c r="E946" s="17" t="s">
        <v>499</v>
      </c>
      <c r="F946" s="17" t="s">
        <v>75</v>
      </c>
      <c r="G946" s="17" t="s">
        <v>76</v>
      </c>
      <c r="H946" s="17">
        <v>41509</v>
      </c>
      <c r="I946" s="17">
        <v>40524</v>
      </c>
      <c r="J946" s="17">
        <v>985</v>
      </c>
      <c r="K946" s="17" t="s">
        <v>37</v>
      </c>
      <c r="L946" s="18">
        <v>194719.47</v>
      </c>
      <c r="M946" s="18">
        <v>24986.25</v>
      </c>
      <c r="N946" s="18">
        <v>3908.28</v>
      </c>
      <c r="O946" s="18">
        <v>223614</v>
      </c>
      <c r="P946" s="18">
        <v>7384.85</v>
      </c>
      <c r="Q946" s="18">
        <v>2017.63</v>
      </c>
      <c r="R946" s="18">
        <v>589.52</v>
      </c>
      <c r="S946" s="18">
        <v>9992</v>
      </c>
      <c r="T946" s="18">
        <v>0</v>
      </c>
      <c r="U946" s="18">
        <v>0</v>
      </c>
      <c r="V946" s="18">
        <v>0</v>
      </c>
      <c r="W946" s="18">
        <v>0</v>
      </c>
      <c r="X946" s="18"/>
      <c r="Y946" s="18">
        <v>202104.32000000001</v>
      </c>
      <c r="Z946" s="18">
        <v>27003.88</v>
      </c>
      <c r="AA946" s="18">
        <v>4497.8</v>
      </c>
      <c r="AB946" s="18">
        <v>233606</v>
      </c>
    </row>
    <row r="947" spans="1:28" s="15" customFormat="1" x14ac:dyDescent="0.25">
      <c r="A947" s="17">
        <v>8</v>
      </c>
      <c r="B947" s="17" t="s">
        <v>413</v>
      </c>
      <c r="C947" s="17" t="s">
        <v>292</v>
      </c>
      <c r="D947" s="17" t="s">
        <v>500</v>
      </c>
      <c r="E947" s="17" t="s">
        <v>501</v>
      </c>
      <c r="F947" s="17" t="s">
        <v>75</v>
      </c>
      <c r="G947" s="17" t="s">
        <v>76</v>
      </c>
      <c r="H947" s="17">
        <v>15548</v>
      </c>
      <c r="I947" s="17">
        <v>15548</v>
      </c>
      <c r="J947" s="17">
        <v>0</v>
      </c>
      <c r="K947" s="17" t="s">
        <v>37</v>
      </c>
      <c r="L947" s="18">
        <v>45510.62</v>
      </c>
      <c r="M947" s="18">
        <v>12835.66</v>
      </c>
      <c r="N947" s="18">
        <v>3429.72</v>
      </c>
      <c r="O947" s="18">
        <v>61776</v>
      </c>
      <c r="P947" s="18">
        <v>187.33</v>
      </c>
      <c r="Q947" s="18">
        <v>679.67</v>
      </c>
      <c r="R947" s="18">
        <v>0</v>
      </c>
      <c r="S947" s="18">
        <v>867</v>
      </c>
      <c r="T947" s="18">
        <v>0</v>
      </c>
      <c r="U947" s="18">
        <v>0</v>
      </c>
      <c r="V947" s="18">
        <v>0</v>
      </c>
      <c r="W947" s="18">
        <v>0</v>
      </c>
      <c r="X947" s="18"/>
      <c r="Y947" s="18">
        <v>45697.95</v>
      </c>
      <c r="Z947" s="18">
        <v>13515.33</v>
      </c>
      <c r="AA947" s="18">
        <v>3429.72</v>
      </c>
      <c r="AB947" s="18">
        <v>62643</v>
      </c>
    </row>
    <row r="948" spans="1:28" s="15" customFormat="1" x14ac:dyDescent="0.25">
      <c r="A948" s="17">
        <v>9</v>
      </c>
      <c r="B948" s="17" t="s">
        <v>401</v>
      </c>
      <c r="C948" s="17" t="s">
        <v>292</v>
      </c>
      <c r="D948" s="17" t="s">
        <v>502</v>
      </c>
      <c r="E948" s="17" t="s">
        <v>503</v>
      </c>
      <c r="F948" s="17" t="s">
        <v>75</v>
      </c>
      <c r="G948" s="17" t="s">
        <v>76</v>
      </c>
      <c r="H948" s="17">
        <v>4434</v>
      </c>
      <c r="I948" s="17">
        <v>4017</v>
      </c>
      <c r="J948" s="17">
        <v>417</v>
      </c>
      <c r="K948" s="17" t="s">
        <v>37</v>
      </c>
      <c r="L948" s="18">
        <v>84019.3</v>
      </c>
      <c r="M948" s="18">
        <v>19925.22</v>
      </c>
      <c r="N948" s="18">
        <v>6107.48</v>
      </c>
      <c r="O948" s="18">
        <v>110052</v>
      </c>
      <c r="P948" s="18">
        <v>3400.29</v>
      </c>
      <c r="Q948" s="18">
        <v>915.14</v>
      </c>
      <c r="R948" s="18">
        <v>249.57</v>
      </c>
      <c r="S948" s="18">
        <v>4565</v>
      </c>
      <c r="T948" s="18">
        <v>0</v>
      </c>
      <c r="U948" s="18">
        <v>0</v>
      </c>
      <c r="V948" s="18">
        <v>0</v>
      </c>
      <c r="W948" s="18">
        <v>0</v>
      </c>
      <c r="X948" s="18"/>
      <c r="Y948" s="18">
        <v>87419.59</v>
      </c>
      <c r="Z948" s="18">
        <v>20840.36</v>
      </c>
      <c r="AA948" s="18">
        <v>6357.05</v>
      </c>
      <c r="AB948" s="18">
        <v>114617</v>
      </c>
    </row>
    <row r="949" spans="1:28" s="15" customFormat="1" x14ac:dyDescent="0.25">
      <c r="A949" s="17">
        <v>10</v>
      </c>
      <c r="B949" s="17" t="s">
        <v>404</v>
      </c>
      <c r="C949" s="17" t="s">
        <v>292</v>
      </c>
      <c r="D949" s="17" t="s">
        <v>504</v>
      </c>
      <c r="E949" s="17" t="s">
        <v>505</v>
      </c>
      <c r="F949" s="17" t="s">
        <v>75</v>
      </c>
      <c r="G949" s="17" t="s">
        <v>76</v>
      </c>
      <c r="H949" s="17">
        <v>21414</v>
      </c>
      <c r="I949" s="17">
        <v>21111</v>
      </c>
      <c r="J949" s="17">
        <v>303</v>
      </c>
      <c r="K949" s="17" t="s">
        <v>37</v>
      </c>
      <c r="L949" s="18">
        <v>59481.1</v>
      </c>
      <c r="M949" s="18">
        <v>13048.73</v>
      </c>
      <c r="N949" s="18">
        <v>4738.17</v>
      </c>
      <c r="O949" s="18">
        <v>77268</v>
      </c>
      <c r="P949" s="18">
        <v>2332.17</v>
      </c>
      <c r="Q949" s="18">
        <v>652.48</v>
      </c>
      <c r="R949" s="18">
        <v>181.35</v>
      </c>
      <c r="S949" s="18">
        <v>3166</v>
      </c>
      <c r="T949" s="18">
        <v>0</v>
      </c>
      <c r="U949" s="18">
        <v>0</v>
      </c>
      <c r="V949" s="18">
        <v>0</v>
      </c>
      <c r="W949" s="18">
        <v>0</v>
      </c>
      <c r="X949" s="18"/>
      <c r="Y949" s="18">
        <v>61813.27</v>
      </c>
      <c r="Z949" s="18">
        <v>13701.21</v>
      </c>
      <c r="AA949" s="18">
        <v>4919.5200000000004</v>
      </c>
      <c r="AB949" s="18">
        <v>80434</v>
      </c>
    </row>
    <row r="950" spans="1:28" s="15" customFormat="1" x14ac:dyDescent="0.25">
      <c r="A950" s="17">
        <v>11</v>
      </c>
      <c r="B950" s="17" t="s">
        <v>428</v>
      </c>
      <c r="C950" s="17" t="s">
        <v>292</v>
      </c>
      <c r="D950" s="17" t="s">
        <v>506</v>
      </c>
      <c r="E950" s="17" t="s">
        <v>507</v>
      </c>
      <c r="F950" s="17" t="s">
        <v>75</v>
      </c>
      <c r="G950" s="17" t="s">
        <v>76</v>
      </c>
      <c r="H950" s="17">
        <v>27705</v>
      </c>
      <c r="I950" s="17">
        <v>27695</v>
      </c>
      <c r="J950" s="17">
        <v>10</v>
      </c>
      <c r="K950" s="17" t="s">
        <v>37</v>
      </c>
      <c r="L950" s="18">
        <v>54305.29</v>
      </c>
      <c r="M950" s="18">
        <v>9654.4699999999993</v>
      </c>
      <c r="N950" s="18">
        <v>3942.24</v>
      </c>
      <c r="O950" s="18">
        <v>67902</v>
      </c>
      <c r="P950" s="18">
        <v>353.13</v>
      </c>
      <c r="Q950" s="18">
        <v>592.88</v>
      </c>
      <c r="R950" s="18">
        <v>5.99</v>
      </c>
      <c r="S950" s="18">
        <v>952</v>
      </c>
      <c r="T950" s="18">
        <v>0</v>
      </c>
      <c r="U950" s="18">
        <v>0</v>
      </c>
      <c r="V950" s="18">
        <v>0</v>
      </c>
      <c r="W950" s="18">
        <v>0</v>
      </c>
      <c r="X950" s="18"/>
      <c r="Y950" s="18">
        <v>54658.42</v>
      </c>
      <c r="Z950" s="18">
        <v>10247.35</v>
      </c>
      <c r="AA950" s="18">
        <v>3948.23</v>
      </c>
      <c r="AB950" s="18">
        <v>68854</v>
      </c>
    </row>
    <row r="951" spans="1:28" s="15" customFormat="1" x14ac:dyDescent="0.25">
      <c r="A951" s="17">
        <v>12</v>
      </c>
      <c r="B951" s="17" t="s">
        <v>420</v>
      </c>
      <c r="C951" s="17" t="s">
        <v>292</v>
      </c>
      <c r="D951" s="17" t="s">
        <v>508</v>
      </c>
      <c r="E951" s="17" t="s">
        <v>509</v>
      </c>
      <c r="F951" s="17" t="s">
        <v>75</v>
      </c>
      <c r="G951" s="17" t="s">
        <v>76</v>
      </c>
      <c r="H951" s="17">
        <v>17998</v>
      </c>
      <c r="I951" s="17">
        <v>17960</v>
      </c>
      <c r="J951" s="17">
        <v>38</v>
      </c>
      <c r="K951" s="17" t="s">
        <v>37</v>
      </c>
      <c r="L951" s="18">
        <v>117101.1</v>
      </c>
      <c r="M951" s="18">
        <v>17466.150000000001</v>
      </c>
      <c r="N951" s="18">
        <v>9581.75</v>
      </c>
      <c r="O951" s="18">
        <v>144149</v>
      </c>
      <c r="P951" s="18">
        <v>522.45000000000005</v>
      </c>
      <c r="Q951" s="18">
        <v>1302.81</v>
      </c>
      <c r="R951" s="18">
        <v>22.74</v>
      </c>
      <c r="S951" s="18">
        <v>1848</v>
      </c>
      <c r="T951" s="18">
        <v>0</v>
      </c>
      <c r="U951" s="18">
        <v>0</v>
      </c>
      <c r="V951" s="18">
        <v>0</v>
      </c>
      <c r="W951" s="18">
        <v>0</v>
      </c>
      <c r="X951" s="18"/>
      <c r="Y951" s="18">
        <v>117623.55</v>
      </c>
      <c r="Z951" s="18">
        <v>18768.96</v>
      </c>
      <c r="AA951" s="18">
        <v>9604.49</v>
      </c>
      <c r="AB951" s="18">
        <v>145997</v>
      </c>
    </row>
    <row r="952" spans="1:28" s="15" customFormat="1" x14ac:dyDescent="0.25">
      <c r="A952" s="17">
        <v>13</v>
      </c>
      <c r="B952" s="17" t="s">
        <v>428</v>
      </c>
      <c r="C952" s="17" t="s">
        <v>292</v>
      </c>
      <c r="D952" s="17" t="s">
        <v>510</v>
      </c>
      <c r="E952" s="17" t="s">
        <v>511</v>
      </c>
      <c r="F952" s="17" t="s">
        <v>75</v>
      </c>
      <c r="G952" s="17" t="s">
        <v>76</v>
      </c>
      <c r="H952" s="17">
        <v>24041</v>
      </c>
      <c r="I952" s="17">
        <v>23908</v>
      </c>
      <c r="J952" s="17">
        <v>133</v>
      </c>
      <c r="K952" s="17" t="s">
        <v>37</v>
      </c>
      <c r="L952" s="18">
        <v>76268.39</v>
      </c>
      <c r="M952" s="18">
        <v>23254.27</v>
      </c>
      <c r="N952" s="18">
        <v>5895.34</v>
      </c>
      <c r="O952" s="18">
        <v>105418</v>
      </c>
      <c r="P952" s="18">
        <v>1236.08</v>
      </c>
      <c r="Q952" s="18">
        <v>843.32</v>
      </c>
      <c r="R952" s="18">
        <v>79.599999999999994</v>
      </c>
      <c r="S952" s="18">
        <v>2159</v>
      </c>
      <c r="T952" s="18">
        <v>0</v>
      </c>
      <c r="U952" s="18">
        <v>0</v>
      </c>
      <c r="V952" s="18">
        <v>0</v>
      </c>
      <c r="W952" s="18">
        <v>0</v>
      </c>
      <c r="X952" s="18"/>
      <c r="Y952" s="18">
        <v>77504.47</v>
      </c>
      <c r="Z952" s="18">
        <v>24097.59</v>
      </c>
      <c r="AA952" s="18">
        <v>5974.94</v>
      </c>
      <c r="AB952" s="18">
        <v>107577</v>
      </c>
    </row>
    <row r="953" spans="1:28" s="15" customFormat="1" x14ac:dyDescent="0.25">
      <c r="A953" s="17">
        <v>14</v>
      </c>
      <c r="B953" s="17" t="s">
        <v>435</v>
      </c>
      <c r="C953" s="17" t="s">
        <v>292</v>
      </c>
      <c r="D953" s="17" t="s">
        <v>512</v>
      </c>
      <c r="E953" s="17" t="s">
        <v>513</v>
      </c>
      <c r="F953" s="17" t="s">
        <v>75</v>
      </c>
      <c r="G953" s="17" t="s">
        <v>76</v>
      </c>
      <c r="H953" s="17">
        <v>19209</v>
      </c>
      <c r="I953" s="17">
        <v>18343</v>
      </c>
      <c r="J953" s="17">
        <v>866</v>
      </c>
      <c r="K953" s="17" t="s">
        <v>37</v>
      </c>
      <c r="L953" s="18">
        <v>149547.51</v>
      </c>
      <c r="M953" s="18">
        <v>26731.51</v>
      </c>
      <c r="N953" s="18">
        <v>3203.98</v>
      </c>
      <c r="O953" s="18">
        <v>179483</v>
      </c>
      <c r="P953" s="18">
        <v>6405.17</v>
      </c>
      <c r="Q953" s="18">
        <v>1551.53</v>
      </c>
      <c r="R953" s="18">
        <v>518.29999999999995</v>
      </c>
      <c r="S953" s="18">
        <v>8475</v>
      </c>
      <c r="T953" s="18">
        <v>0</v>
      </c>
      <c r="U953" s="18">
        <v>0</v>
      </c>
      <c r="V953" s="18">
        <v>0</v>
      </c>
      <c r="W953" s="18">
        <v>0</v>
      </c>
      <c r="X953" s="18"/>
      <c r="Y953" s="18">
        <v>155952.68</v>
      </c>
      <c r="Z953" s="18">
        <v>28283.040000000001</v>
      </c>
      <c r="AA953" s="18">
        <v>3722.28</v>
      </c>
      <c r="AB953" s="18">
        <v>187958</v>
      </c>
    </row>
    <row r="954" spans="1:28" s="15" customFormat="1" x14ac:dyDescent="0.25">
      <c r="A954" s="17">
        <v>15</v>
      </c>
      <c r="B954" s="17" t="s">
        <v>416</v>
      </c>
      <c r="C954" s="17" t="s">
        <v>292</v>
      </c>
      <c r="D954" s="17" t="s">
        <v>514</v>
      </c>
      <c r="E954" s="17" t="s">
        <v>515</v>
      </c>
      <c r="F954" s="17" t="s">
        <v>75</v>
      </c>
      <c r="G954" s="17" t="s">
        <v>516</v>
      </c>
      <c r="H954" s="17">
        <v>17457</v>
      </c>
      <c r="I954" s="17">
        <v>17382</v>
      </c>
      <c r="J954" s="17">
        <v>75</v>
      </c>
      <c r="K954" s="17" t="s">
        <v>37</v>
      </c>
      <c r="L954" s="18">
        <v>36068.65</v>
      </c>
      <c r="M954" s="18">
        <v>9194.8700000000008</v>
      </c>
      <c r="N954" s="18">
        <v>2348.48</v>
      </c>
      <c r="O954" s="18">
        <v>47612</v>
      </c>
      <c r="P954" s="18">
        <v>788.06</v>
      </c>
      <c r="Q954" s="18">
        <v>393.05</v>
      </c>
      <c r="R954" s="18">
        <v>44.89</v>
      </c>
      <c r="S954" s="18">
        <v>1226</v>
      </c>
      <c r="T954" s="18">
        <v>0</v>
      </c>
      <c r="U954" s="18">
        <v>0</v>
      </c>
      <c r="V954" s="18">
        <v>0</v>
      </c>
      <c r="W954" s="18">
        <v>0</v>
      </c>
      <c r="X954" s="18"/>
      <c r="Y954" s="18">
        <v>36856.71</v>
      </c>
      <c r="Z954" s="18">
        <v>9587.92</v>
      </c>
      <c r="AA954" s="18">
        <v>2393.37</v>
      </c>
      <c r="AB954" s="18">
        <v>48838</v>
      </c>
    </row>
    <row r="955" spans="1:28" s="15" customFormat="1" x14ac:dyDescent="0.25">
      <c r="A955" s="17">
        <v>16</v>
      </c>
      <c r="B955" s="17" t="s">
        <v>425</v>
      </c>
      <c r="C955" s="17" t="s">
        <v>292</v>
      </c>
      <c r="D955" s="17" t="s">
        <v>517</v>
      </c>
      <c r="E955" s="17" t="s">
        <v>518</v>
      </c>
      <c r="F955" s="17" t="s">
        <v>75</v>
      </c>
      <c r="G955" s="17" t="s">
        <v>76</v>
      </c>
      <c r="H955" s="17">
        <v>7583</v>
      </c>
      <c r="I955" s="17">
        <v>7527</v>
      </c>
      <c r="J955" s="17">
        <v>56</v>
      </c>
      <c r="K955" s="17" t="s">
        <v>37</v>
      </c>
      <c r="L955" s="18">
        <v>21420.3</v>
      </c>
      <c r="M955" s="18">
        <v>5007.43</v>
      </c>
      <c r="N955" s="18">
        <v>1214.27</v>
      </c>
      <c r="O955" s="18">
        <v>27642</v>
      </c>
      <c r="P955" s="18">
        <v>620.71</v>
      </c>
      <c r="Q955" s="18">
        <v>230.77</v>
      </c>
      <c r="R955" s="18">
        <v>33.520000000000003</v>
      </c>
      <c r="S955" s="18">
        <v>885</v>
      </c>
      <c r="T955" s="18">
        <v>0</v>
      </c>
      <c r="U955" s="18">
        <v>0</v>
      </c>
      <c r="V955" s="18">
        <v>0</v>
      </c>
      <c r="W955" s="18">
        <v>0</v>
      </c>
      <c r="X955" s="18"/>
      <c r="Y955" s="18">
        <v>22041.01</v>
      </c>
      <c r="Z955" s="18">
        <v>5238.2</v>
      </c>
      <c r="AA955" s="18">
        <v>1247.79</v>
      </c>
      <c r="AB955" s="18">
        <v>28527</v>
      </c>
    </row>
    <row r="956" spans="1:28" s="15" customFormat="1" x14ac:dyDescent="0.25">
      <c r="A956" s="17">
        <v>17</v>
      </c>
      <c r="B956" s="17" t="s">
        <v>404</v>
      </c>
      <c r="C956" s="17" t="s">
        <v>292</v>
      </c>
      <c r="D956" s="17" t="s">
        <v>519</v>
      </c>
      <c r="E956" s="17" t="s">
        <v>520</v>
      </c>
      <c r="F956" s="17" t="s">
        <v>75</v>
      </c>
      <c r="G956" s="17" t="s">
        <v>76</v>
      </c>
      <c r="H956" s="17">
        <v>21117</v>
      </c>
      <c r="I956" s="17">
        <v>20845</v>
      </c>
      <c r="J956" s="17">
        <v>272</v>
      </c>
      <c r="K956" s="17" t="s">
        <v>37</v>
      </c>
      <c r="L956" s="18">
        <v>138246.75</v>
      </c>
      <c r="M956" s="18">
        <v>23508.42</v>
      </c>
      <c r="N956" s="18">
        <v>1943.83</v>
      </c>
      <c r="O956" s="18">
        <v>163699</v>
      </c>
      <c r="P956" s="18">
        <v>2359.37</v>
      </c>
      <c r="Q956" s="18">
        <v>1436.84</v>
      </c>
      <c r="R956" s="18">
        <v>162.79</v>
      </c>
      <c r="S956" s="18">
        <v>3959</v>
      </c>
      <c r="T956" s="18">
        <v>0</v>
      </c>
      <c r="U956" s="18">
        <v>0</v>
      </c>
      <c r="V956" s="18">
        <v>0</v>
      </c>
      <c r="W956" s="18">
        <v>0</v>
      </c>
      <c r="X956" s="18"/>
      <c r="Y956" s="18">
        <v>140606.12</v>
      </c>
      <c r="Z956" s="18">
        <v>24945.26</v>
      </c>
      <c r="AA956" s="18">
        <v>2106.62</v>
      </c>
      <c r="AB956" s="18">
        <v>167658</v>
      </c>
    </row>
    <row r="957" spans="1:28" s="15" customFormat="1" x14ac:dyDescent="0.25">
      <c r="A957" s="17">
        <v>18</v>
      </c>
      <c r="B957" s="17" t="s">
        <v>428</v>
      </c>
      <c r="C957" s="17" t="s">
        <v>292</v>
      </c>
      <c r="D957" s="17" t="s">
        <v>521</v>
      </c>
      <c r="E957" s="17" t="s">
        <v>522</v>
      </c>
      <c r="F957" s="17" t="s">
        <v>75</v>
      </c>
      <c r="G957" s="17" t="s">
        <v>76</v>
      </c>
      <c r="H957" s="17">
        <v>19144</v>
      </c>
      <c r="I957" s="17">
        <v>19128</v>
      </c>
      <c r="J957" s="17">
        <v>16</v>
      </c>
      <c r="K957" s="17" t="s">
        <v>37</v>
      </c>
      <c r="L957" s="18">
        <v>50042.13</v>
      </c>
      <c r="M957" s="18">
        <v>15597.03</v>
      </c>
      <c r="N957" s="18">
        <v>3039.84</v>
      </c>
      <c r="O957" s="18">
        <v>68679</v>
      </c>
      <c r="P957" s="18">
        <v>520.79999999999995</v>
      </c>
      <c r="Q957" s="18">
        <v>546.62</v>
      </c>
      <c r="R957" s="18">
        <v>9.58</v>
      </c>
      <c r="S957" s="18">
        <v>1077</v>
      </c>
      <c r="T957" s="18">
        <v>0</v>
      </c>
      <c r="U957" s="18">
        <v>0</v>
      </c>
      <c r="V957" s="18">
        <v>0</v>
      </c>
      <c r="W957" s="18">
        <v>0</v>
      </c>
      <c r="X957" s="18"/>
      <c r="Y957" s="18">
        <v>50562.93</v>
      </c>
      <c r="Z957" s="18">
        <v>16143.65</v>
      </c>
      <c r="AA957" s="18">
        <v>3049.42</v>
      </c>
      <c r="AB957" s="18">
        <v>69756</v>
      </c>
    </row>
    <row r="958" spans="1:28" s="15" customFormat="1" x14ac:dyDescent="0.25">
      <c r="A958" s="17">
        <v>19</v>
      </c>
      <c r="B958" s="17" t="s">
        <v>229</v>
      </c>
      <c r="C958" s="17" t="s">
        <v>292</v>
      </c>
      <c r="D958" s="17" t="s">
        <v>247</v>
      </c>
      <c r="E958" s="17" t="s">
        <v>248</v>
      </c>
      <c r="F958" s="17" t="s">
        <v>75</v>
      </c>
      <c r="G958" s="17" t="s">
        <v>249</v>
      </c>
      <c r="H958" s="17">
        <v>4508</v>
      </c>
      <c r="I958" s="17">
        <v>4507</v>
      </c>
      <c r="J958" s="17">
        <v>1</v>
      </c>
      <c r="K958" s="17" t="s">
        <v>37</v>
      </c>
      <c r="L958" s="18">
        <v>38422.29</v>
      </c>
      <c r="M958" s="18">
        <v>17652.88</v>
      </c>
      <c r="N958" s="18">
        <v>1451.83</v>
      </c>
      <c r="O958" s="18">
        <v>57527</v>
      </c>
      <c r="P958" s="18">
        <v>131.94999999999999</v>
      </c>
      <c r="Q958" s="18">
        <v>411.45</v>
      </c>
      <c r="R958" s="18">
        <v>0.6</v>
      </c>
      <c r="S958" s="18">
        <v>544</v>
      </c>
      <c r="T958" s="18">
        <v>0</v>
      </c>
      <c r="U958" s="18">
        <v>0</v>
      </c>
      <c r="V958" s="18">
        <v>0</v>
      </c>
      <c r="W958" s="18">
        <v>0</v>
      </c>
      <c r="X958" s="18"/>
      <c r="Y958" s="18">
        <v>38554.239999999998</v>
      </c>
      <c r="Z958" s="18">
        <v>18064.330000000002</v>
      </c>
      <c r="AA958" s="18">
        <v>1452.43</v>
      </c>
      <c r="AB958" s="18">
        <v>58071</v>
      </c>
    </row>
    <row r="959" spans="1:28" s="15" customFormat="1" x14ac:dyDescent="0.25">
      <c r="A959" s="17">
        <v>20</v>
      </c>
      <c r="B959" s="17" t="s">
        <v>229</v>
      </c>
      <c r="C959" s="17" t="s">
        <v>292</v>
      </c>
      <c r="D959" s="17" t="s">
        <v>1583</v>
      </c>
      <c r="E959" s="17" t="s">
        <v>1584</v>
      </c>
      <c r="F959" s="17" t="s">
        <v>75</v>
      </c>
      <c r="G959" s="17" t="s">
        <v>249</v>
      </c>
      <c r="H959" s="17">
        <v>6019</v>
      </c>
      <c r="I959" s="17">
        <v>6018</v>
      </c>
      <c r="J959" s="17">
        <v>1</v>
      </c>
      <c r="K959" s="17" t="s">
        <v>37</v>
      </c>
      <c r="L959" s="18">
        <v>44072.95</v>
      </c>
      <c r="M959" s="18">
        <v>18939.84</v>
      </c>
      <c r="N959" s="18">
        <v>2379.21</v>
      </c>
      <c r="O959" s="18">
        <v>65392</v>
      </c>
      <c r="P959" s="18">
        <v>131.97</v>
      </c>
      <c r="Q959" s="18">
        <v>479.43</v>
      </c>
      <c r="R959" s="18">
        <v>0.6</v>
      </c>
      <c r="S959" s="18">
        <v>612</v>
      </c>
      <c r="T959" s="18">
        <v>0</v>
      </c>
      <c r="U959" s="18">
        <v>0</v>
      </c>
      <c r="V959" s="18">
        <v>0</v>
      </c>
      <c r="W959" s="18">
        <v>0</v>
      </c>
      <c r="X959" s="18"/>
      <c r="Y959" s="18">
        <v>44204.92</v>
      </c>
      <c r="Z959" s="18">
        <v>19419.27</v>
      </c>
      <c r="AA959" s="18">
        <v>2379.81</v>
      </c>
      <c r="AB959" s="18">
        <v>66004</v>
      </c>
    </row>
    <row r="960" spans="1:28" s="15" customFormat="1" x14ac:dyDescent="0.25">
      <c r="A960" s="17">
        <v>21</v>
      </c>
      <c r="B960" s="17" t="s">
        <v>428</v>
      </c>
      <c r="C960" s="17" t="s">
        <v>292</v>
      </c>
      <c r="D960" s="17" t="s">
        <v>523</v>
      </c>
      <c r="E960" s="17" t="s">
        <v>524</v>
      </c>
      <c r="F960" s="17" t="s">
        <v>75</v>
      </c>
      <c r="G960" s="17" t="s">
        <v>525</v>
      </c>
      <c r="H960" s="17">
        <v>0</v>
      </c>
      <c r="I960" s="17">
        <v>0</v>
      </c>
      <c r="J960" s="17">
        <v>480</v>
      </c>
      <c r="K960" s="17" t="s">
        <v>107</v>
      </c>
      <c r="L960" s="18">
        <v>113050.04</v>
      </c>
      <c r="M960" s="18">
        <v>27550.84</v>
      </c>
      <c r="N960" s="18">
        <v>1149.1199999999999</v>
      </c>
      <c r="O960" s="18">
        <v>141750</v>
      </c>
      <c r="P960" s="18">
        <v>3602.82</v>
      </c>
      <c r="Q960" s="18">
        <v>1161.9000000000001</v>
      </c>
      <c r="R960" s="18">
        <v>287.27999999999997</v>
      </c>
      <c r="S960" s="18">
        <v>5052</v>
      </c>
      <c r="T960" s="18">
        <v>0</v>
      </c>
      <c r="U960" s="18">
        <v>0</v>
      </c>
      <c r="V960" s="18">
        <v>0</v>
      </c>
      <c r="W960" s="18">
        <v>0</v>
      </c>
      <c r="X960" s="18"/>
      <c r="Y960" s="18">
        <v>116652.86</v>
      </c>
      <c r="Z960" s="18">
        <v>28712.74</v>
      </c>
      <c r="AA960" s="18">
        <v>1436.4</v>
      </c>
      <c r="AB960" s="18">
        <v>146802</v>
      </c>
    </row>
    <row r="961" spans="1:28" s="15" customFormat="1" x14ac:dyDescent="0.25">
      <c r="A961" s="17">
        <v>22</v>
      </c>
      <c r="B961" s="17" t="s">
        <v>413</v>
      </c>
      <c r="C961" s="17" t="s">
        <v>292</v>
      </c>
      <c r="D961" s="17" t="s">
        <v>526</v>
      </c>
      <c r="E961" s="17" t="s">
        <v>527</v>
      </c>
      <c r="F961" s="17" t="s">
        <v>75</v>
      </c>
      <c r="G961" s="17" t="s">
        <v>528</v>
      </c>
      <c r="H961" s="17">
        <v>0</v>
      </c>
      <c r="I961" s="17">
        <v>0</v>
      </c>
      <c r="J961" s="17">
        <v>622</v>
      </c>
      <c r="K961" s="17" t="s">
        <v>107</v>
      </c>
      <c r="L961" s="18">
        <v>198283.23</v>
      </c>
      <c r="M961" s="18">
        <v>19749.39</v>
      </c>
      <c r="N961" s="18">
        <v>2566.38</v>
      </c>
      <c r="O961" s="18">
        <v>220599</v>
      </c>
      <c r="P961" s="18">
        <v>4684.88</v>
      </c>
      <c r="Q961" s="18">
        <v>2051.85</v>
      </c>
      <c r="R961" s="18">
        <v>372.27</v>
      </c>
      <c r="S961" s="18">
        <v>7109</v>
      </c>
      <c r="T961" s="18">
        <v>0</v>
      </c>
      <c r="U961" s="18">
        <v>0</v>
      </c>
      <c r="V961" s="18">
        <v>0</v>
      </c>
      <c r="W961" s="18">
        <v>0</v>
      </c>
      <c r="X961" s="18"/>
      <c r="Y961" s="18">
        <v>202968.11</v>
      </c>
      <c r="Z961" s="18">
        <v>21801.24</v>
      </c>
      <c r="AA961" s="18">
        <v>2938.65</v>
      </c>
      <c r="AB961" s="18">
        <v>227708</v>
      </c>
    </row>
    <row r="962" spans="1:28" s="15" customFormat="1" x14ac:dyDescent="0.25">
      <c r="A962" s="17">
        <v>23</v>
      </c>
      <c r="B962" s="17" t="s">
        <v>401</v>
      </c>
      <c r="C962" s="17" t="s">
        <v>292</v>
      </c>
      <c r="D962" s="17" t="s">
        <v>529</v>
      </c>
      <c r="E962" s="17" t="s">
        <v>530</v>
      </c>
      <c r="F962" s="17" t="s">
        <v>75</v>
      </c>
      <c r="G962" s="17" t="s">
        <v>531</v>
      </c>
      <c r="H962" s="17">
        <v>0</v>
      </c>
      <c r="I962" s="17">
        <v>0</v>
      </c>
      <c r="J962" s="17">
        <v>65</v>
      </c>
      <c r="K962" s="17" t="s">
        <v>107</v>
      </c>
      <c r="L962" s="18">
        <v>104118.17</v>
      </c>
      <c r="M962" s="18">
        <v>27186.85</v>
      </c>
      <c r="N962" s="18">
        <v>801.98</v>
      </c>
      <c r="O962" s="18">
        <v>132107</v>
      </c>
      <c r="P962" s="18">
        <v>591.88</v>
      </c>
      <c r="Q962" s="18">
        <v>1081.22</v>
      </c>
      <c r="R962" s="18">
        <v>38.9</v>
      </c>
      <c r="S962" s="18">
        <v>1712</v>
      </c>
      <c r="T962" s="18">
        <v>0</v>
      </c>
      <c r="U962" s="18">
        <v>0</v>
      </c>
      <c r="V962" s="18">
        <v>0</v>
      </c>
      <c r="W962" s="18">
        <v>0</v>
      </c>
      <c r="X962" s="18"/>
      <c r="Y962" s="18">
        <v>104710.05</v>
      </c>
      <c r="Z962" s="18">
        <v>28268.07</v>
      </c>
      <c r="AA962" s="18">
        <v>840.88</v>
      </c>
      <c r="AB962" s="18">
        <v>133819</v>
      </c>
    </row>
    <row r="963" spans="1:28" s="15" customFormat="1" x14ac:dyDescent="0.25">
      <c r="A963" s="17">
        <v>24</v>
      </c>
      <c r="B963" s="17" t="s">
        <v>416</v>
      </c>
      <c r="C963" s="17" t="s">
        <v>292</v>
      </c>
      <c r="D963" s="17" t="s">
        <v>532</v>
      </c>
      <c r="E963" s="17" t="s">
        <v>533</v>
      </c>
      <c r="F963" s="17" t="s">
        <v>75</v>
      </c>
      <c r="G963" s="17" t="s">
        <v>534</v>
      </c>
      <c r="H963" s="17">
        <v>0</v>
      </c>
      <c r="I963" s="17">
        <v>0</v>
      </c>
      <c r="J963" s="17">
        <v>130</v>
      </c>
      <c r="K963" s="17" t="s">
        <v>107</v>
      </c>
      <c r="L963" s="18">
        <v>104756.5</v>
      </c>
      <c r="M963" s="18">
        <v>26767.919999999998</v>
      </c>
      <c r="N963" s="18">
        <v>957.58</v>
      </c>
      <c r="O963" s="18">
        <v>132482</v>
      </c>
      <c r="P963" s="18">
        <v>1058.1300000000001</v>
      </c>
      <c r="Q963" s="18">
        <v>1087.07</v>
      </c>
      <c r="R963" s="18">
        <v>77.8</v>
      </c>
      <c r="S963" s="18">
        <v>2223</v>
      </c>
      <c r="T963" s="18">
        <v>0</v>
      </c>
      <c r="U963" s="18">
        <v>0</v>
      </c>
      <c r="V963" s="18">
        <v>0</v>
      </c>
      <c r="W963" s="18">
        <v>0</v>
      </c>
      <c r="X963" s="18"/>
      <c r="Y963" s="18">
        <v>105814.63</v>
      </c>
      <c r="Z963" s="18">
        <v>27854.99</v>
      </c>
      <c r="AA963" s="18">
        <v>1035.3800000000001</v>
      </c>
      <c r="AB963" s="18">
        <v>134705</v>
      </c>
    </row>
    <row r="964" spans="1:28" s="15" customFormat="1" x14ac:dyDescent="0.25">
      <c r="A964" s="17">
        <v>25</v>
      </c>
      <c r="B964" s="17" t="s">
        <v>425</v>
      </c>
      <c r="C964" s="17" t="s">
        <v>292</v>
      </c>
      <c r="D964" s="17" t="s">
        <v>535</v>
      </c>
      <c r="E964" s="17" t="s">
        <v>536</v>
      </c>
      <c r="F964" s="17" t="s">
        <v>75</v>
      </c>
      <c r="G964" s="17" t="s">
        <v>537</v>
      </c>
      <c r="H964" s="17">
        <v>0</v>
      </c>
      <c r="I964" s="17">
        <v>0</v>
      </c>
      <c r="J964" s="17">
        <v>194</v>
      </c>
      <c r="K964" s="17" t="s">
        <v>107</v>
      </c>
      <c r="L964" s="18">
        <v>100754.73</v>
      </c>
      <c r="M964" s="18">
        <v>24931.45</v>
      </c>
      <c r="N964" s="18">
        <v>1110.82</v>
      </c>
      <c r="O964" s="18">
        <v>126797</v>
      </c>
      <c r="P964" s="18">
        <v>1517.91</v>
      </c>
      <c r="Q964" s="18">
        <v>1044.98</v>
      </c>
      <c r="R964" s="18">
        <v>116.11</v>
      </c>
      <c r="S964" s="18">
        <v>2679</v>
      </c>
      <c r="T964" s="18">
        <v>0</v>
      </c>
      <c r="U964" s="18">
        <v>0</v>
      </c>
      <c r="V964" s="18">
        <v>0</v>
      </c>
      <c r="W964" s="18">
        <v>0</v>
      </c>
      <c r="X964" s="18"/>
      <c r="Y964" s="18">
        <v>102272.64</v>
      </c>
      <c r="Z964" s="18">
        <v>25976.43</v>
      </c>
      <c r="AA964" s="18">
        <v>1226.93</v>
      </c>
      <c r="AB964" s="18">
        <v>129476</v>
      </c>
    </row>
    <row r="965" spans="1:28" s="15" customFormat="1" x14ac:dyDescent="0.25">
      <c r="A965" s="17">
        <v>26</v>
      </c>
      <c r="B965" s="17" t="s">
        <v>407</v>
      </c>
      <c r="C965" s="17" t="s">
        <v>292</v>
      </c>
      <c r="D965" s="17" t="s">
        <v>538</v>
      </c>
      <c r="E965" s="17" t="s">
        <v>539</v>
      </c>
      <c r="F965" s="17" t="s">
        <v>75</v>
      </c>
      <c r="G965" s="17" t="s">
        <v>540</v>
      </c>
      <c r="H965" s="17">
        <v>0</v>
      </c>
      <c r="I965" s="17">
        <v>0</v>
      </c>
      <c r="J965" s="17">
        <v>337</v>
      </c>
      <c r="K965" s="17" t="s">
        <v>107</v>
      </c>
      <c r="L965" s="18">
        <v>113053.36</v>
      </c>
      <c r="M965" s="18">
        <v>29015.5</v>
      </c>
      <c r="N965" s="18">
        <v>1453.14</v>
      </c>
      <c r="O965" s="18">
        <v>143522</v>
      </c>
      <c r="P965" s="18">
        <v>2544.89</v>
      </c>
      <c r="Q965" s="18">
        <v>1170.42</v>
      </c>
      <c r="R965" s="18">
        <v>201.69</v>
      </c>
      <c r="S965" s="18">
        <v>3917</v>
      </c>
      <c r="T965" s="18">
        <v>0</v>
      </c>
      <c r="U965" s="18">
        <v>0</v>
      </c>
      <c r="V965" s="18">
        <v>0</v>
      </c>
      <c r="W965" s="18">
        <v>0</v>
      </c>
      <c r="X965" s="18"/>
      <c r="Y965" s="18">
        <v>115598.25</v>
      </c>
      <c r="Z965" s="18">
        <v>30185.919999999998</v>
      </c>
      <c r="AA965" s="18">
        <v>1654.83</v>
      </c>
      <c r="AB965" s="18">
        <v>147439</v>
      </c>
    </row>
    <row r="966" spans="1:28" s="15" customFormat="1" x14ac:dyDescent="0.25">
      <c r="A966" s="17">
        <v>27</v>
      </c>
      <c r="B966" s="17" t="s">
        <v>435</v>
      </c>
      <c r="C966" s="17" t="s">
        <v>292</v>
      </c>
      <c r="D966" s="17" t="s">
        <v>541</v>
      </c>
      <c r="E966" s="17" t="s">
        <v>542</v>
      </c>
      <c r="F966" s="17" t="s">
        <v>75</v>
      </c>
      <c r="G966" s="17" t="s">
        <v>543</v>
      </c>
      <c r="H966" s="17">
        <v>12</v>
      </c>
      <c r="I966" s="17">
        <v>12</v>
      </c>
      <c r="J966" s="17">
        <v>130</v>
      </c>
      <c r="K966" s="17" t="s">
        <v>107</v>
      </c>
      <c r="L966" s="18">
        <v>102470.95</v>
      </c>
      <c r="M966" s="18">
        <v>27404.47</v>
      </c>
      <c r="N966" s="18">
        <v>957.58</v>
      </c>
      <c r="O966" s="18">
        <v>130833</v>
      </c>
      <c r="P966" s="18">
        <v>1058.74</v>
      </c>
      <c r="Q966" s="18">
        <v>1063.46</v>
      </c>
      <c r="R966" s="18">
        <v>77.8</v>
      </c>
      <c r="S966" s="18">
        <v>2200</v>
      </c>
      <c r="T966" s="18">
        <v>0</v>
      </c>
      <c r="U966" s="18">
        <v>0</v>
      </c>
      <c r="V966" s="18">
        <v>0</v>
      </c>
      <c r="W966" s="18">
        <v>0</v>
      </c>
      <c r="X966" s="18"/>
      <c r="Y966" s="18">
        <v>103529.69</v>
      </c>
      <c r="Z966" s="18">
        <v>28467.93</v>
      </c>
      <c r="AA966" s="18">
        <v>1035.3800000000001</v>
      </c>
      <c r="AB966" s="18">
        <v>133033</v>
      </c>
    </row>
    <row r="967" spans="1:28" s="15" customFormat="1" x14ac:dyDescent="0.25">
      <c r="A967" s="17">
        <v>28</v>
      </c>
      <c r="B967" s="17" t="s">
        <v>420</v>
      </c>
      <c r="C967" s="17" t="s">
        <v>292</v>
      </c>
      <c r="D967" s="17" t="s">
        <v>544</v>
      </c>
      <c r="E967" s="17" t="s">
        <v>545</v>
      </c>
      <c r="F967" s="17" t="s">
        <v>75</v>
      </c>
      <c r="G967" s="17" t="s">
        <v>546</v>
      </c>
      <c r="H967" s="17">
        <v>12</v>
      </c>
      <c r="I967" s="17">
        <v>12</v>
      </c>
      <c r="J967" s="17">
        <v>130</v>
      </c>
      <c r="K967" s="17" t="s">
        <v>107</v>
      </c>
      <c r="L967" s="18">
        <v>102446.71</v>
      </c>
      <c r="M967" s="18">
        <v>26468.71</v>
      </c>
      <c r="N967" s="18">
        <v>957.58</v>
      </c>
      <c r="O967" s="18">
        <v>129873</v>
      </c>
      <c r="P967" s="18">
        <v>1057.99</v>
      </c>
      <c r="Q967" s="18">
        <v>1063.21</v>
      </c>
      <c r="R967" s="18">
        <v>77.8</v>
      </c>
      <c r="S967" s="18">
        <v>2199</v>
      </c>
      <c r="T967" s="18">
        <v>0</v>
      </c>
      <c r="U967" s="18">
        <v>0</v>
      </c>
      <c r="V967" s="18">
        <v>0</v>
      </c>
      <c r="W967" s="18">
        <v>0</v>
      </c>
      <c r="X967" s="18"/>
      <c r="Y967" s="18">
        <v>103504.7</v>
      </c>
      <c r="Z967" s="18">
        <v>27531.919999999998</v>
      </c>
      <c r="AA967" s="18">
        <v>1035.3800000000001</v>
      </c>
      <c r="AB967" s="18">
        <v>132072</v>
      </c>
    </row>
    <row r="968" spans="1:28" s="15" customFormat="1" x14ac:dyDescent="0.25">
      <c r="A968" s="17">
        <v>29</v>
      </c>
      <c r="B968" s="17" t="s">
        <v>404</v>
      </c>
      <c r="C968" s="17" t="s">
        <v>292</v>
      </c>
      <c r="D968" s="17" t="s">
        <v>1595</v>
      </c>
      <c r="E968" s="17" t="s">
        <v>1596</v>
      </c>
      <c r="F968" s="17" t="s">
        <v>75</v>
      </c>
      <c r="G968" s="17" t="s">
        <v>1597</v>
      </c>
      <c r="H968" s="17">
        <v>0</v>
      </c>
      <c r="I968" s="17">
        <v>0</v>
      </c>
      <c r="J968" s="17">
        <v>337</v>
      </c>
      <c r="K968" s="17" t="s">
        <v>107</v>
      </c>
      <c r="L968" s="18">
        <v>122377.74</v>
      </c>
      <c r="M968" s="18">
        <v>33009.160000000003</v>
      </c>
      <c r="N968" s="18">
        <v>7299.1</v>
      </c>
      <c r="O968" s="18">
        <v>162686</v>
      </c>
      <c r="P968" s="18">
        <v>2545.14</v>
      </c>
      <c r="Q968" s="18">
        <v>1327.17</v>
      </c>
      <c r="R968" s="18">
        <v>201.69</v>
      </c>
      <c r="S968" s="18">
        <v>4074</v>
      </c>
      <c r="T968" s="18">
        <v>0</v>
      </c>
      <c r="U968" s="18">
        <v>0</v>
      </c>
      <c r="V968" s="18">
        <v>0</v>
      </c>
      <c r="W968" s="18">
        <v>0</v>
      </c>
      <c r="X968" s="18"/>
      <c r="Y968" s="18">
        <v>124922.88</v>
      </c>
      <c r="Z968" s="18">
        <v>34336.33</v>
      </c>
      <c r="AA968" s="18">
        <v>7500.79</v>
      </c>
      <c r="AB968" s="18">
        <v>166760</v>
      </c>
    </row>
    <row r="969" spans="1:28" s="15" customFormat="1" x14ac:dyDescent="0.25">
      <c r="A969" s="17">
        <v>30</v>
      </c>
      <c r="B969" s="17" t="s">
        <v>407</v>
      </c>
      <c r="C969" s="17" t="s">
        <v>292</v>
      </c>
      <c r="D969" s="17" t="s">
        <v>547</v>
      </c>
      <c r="E969" s="17" t="s">
        <v>548</v>
      </c>
      <c r="F969" s="17" t="s">
        <v>75</v>
      </c>
      <c r="G969" s="17" t="s">
        <v>549</v>
      </c>
      <c r="H969" s="17">
        <v>13570</v>
      </c>
      <c r="I969" s="17">
        <v>13334</v>
      </c>
      <c r="J969" s="17">
        <v>236</v>
      </c>
      <c r="K969" s="17" t="s">
        <v>37</v>
      </c>
      <c r="L969" s="18">
        <v>96352.39</v>
      </c>
      <c r="M969" s="18">
        <v>25938.35</v>
      </c>
      <c r="N969" s="18">
        <v>6491.26</v>
      </c>
      <c r="O969" s="18">
        <v>128782</v>
      </c>
      <c r="P969" s="18">
        <v>1944.35</v>
      </c>
      <c r="Q969" s="18">
        <v>1052.4000000000001</v>
      </c>
      <c r="R969" s="18">
        <v>141.25</v>
      </c>
      <c r="S969" s="18">
        <v>3138</v>
      </c>
      <c r="T969" s="18">
        <v>180</v>
      </c>
      <c r="U969" s="18">
        <v>0</v>
      </c>
      <c r="V969" s="18">
        <v>0</v>
      </c>
      <c r="W969" s="18">
        <v>0</v>
      </c>
      <c r="X969" s="18"/>
      <c r="Y969" s="18">
        <v>98296.74</v>
      </c>
      <c r="Z969" s="18">
        <v>26990.75</v>
      </c>
      <c r="AA969" s="18">
        <v>6632.51</v>
      </c>
      <c r="AB969" s="18">
        <v>131920</v>
      </c>
    </row>
    <row r="970" spans="1:28" s="15" customFormat="1" x14ac:dyDescent="0.25">
      <c r="A970" s="17">
        <v>31</v>
      </c>
      <c r="B970" s="17" t="s">
        <v>407</v>
      </c>
      <c r="C970" s="17" t="s">
        <v>292</v>
      </c>
      <c r="D970" s="17" t="s">
        <v>550</v>
      </c>
      <c r="E970" s="17" t="s">
        <v>551</v>
      </c>
      <c r="F970" s="17" t="s">
        <v>75</v>
      </c>
      <c r="G970" s="17" t="s">
        <v>549</v>
      </c>
      <c r="H970" s="17">
        <v>92157</v>
      </c>
      <c r="I970" s="17">
        <v>91782</v>
      </c>
      <c r="J970" s="17">
        <v>375</v>
      </c>
      <c r="K970" s="17" t="s">
        <v>37</v>
      </c>
      <c r="L970" s="18">
        <v>515746.7</v>
      </c>
      <c r="M970" s="18">
        <v>60096.54</v>
      </c>
      <c r="N970" s="18">
        <v>1936.76</v>
      </c>
      <c r="O970" s="18">
        <v>577780</v>
      </c>
      <c r="P970" s="18">
        <v>2942.43</v>
      </c>
      <c r="Q970" s="18">
        <v>5336.13</v>
      </c>
      <c r="R970" s="18">
        <v>224.44</v>
      </c>
      <c r="S970" s="18">
        <v>8503</v>
      </c>
      <c r="T970" s="18">
        <v>0</v>
      </c>
      <c r="U970" s="18">
        <v>0</v>
      </c>
      <c r="V970" s="18">
        <v>0</v>
      </c>
      <c r="W970" s="18">
        <v>0</v>
      </c>
      <c r="X970" s="18"/>
      <c r="Y970" s="18">
        <v>518689.13</v>
      </c>
      <c r="Z970" s="18">
        <v>65432.67</v>
      </c>
      <c r="AA970" s="18">
        <v>2161.1999999999998</v>
      </c>
      <c r="AB970" s="18">
        <v>586283</v>
      </c>
    </row>
    <row r="971" spans="1:28" s="15" customFormat="1" x14ac:dyDescent="0.25">
      <c r="A971" s="17">
        <v>32</v>
      </c>
      <c r="B971" s="17" t="s">
        <v>413</v>
      </c>
      <c r="C971" s="17" t="s">
        <v>292</v>
      </c>
      <c r="D971" s="17" t="s">
        <v>552</v>
      </c>
      <c r="E971" s="17" t="s">
        <v>553</v>
      </c>
      <c r="F971" s="17" t="s">
        <v>75</v>
      </c>
      <c r="G971" s="17" t="s">
        <v>528</v>
      </c>
      <c r="H971" s="17">
        <v>13187</v>
      </c>
      <c r="I971" s="17">
        <v>13071</v>
      </c>
      <c r="J971" s="17">
        <v>116</v>
      </c>
      <c r="K971" s="17" t="s">
        <v>37</v>
      </c>
      <c r="L971" s="18">
        <v>92142.13</v>
      </c>
      <c r="M971" s="18">
        <v>30793.07</v>
      </c>
      <c r="N971" s="18">
        <v>604.79999999999995</v>
      </c>
      <c r="O971" s="18">
        <v>123540</v>
      </c>
      <c r="P971" s="18">
        <v>1083.31</v>
      </c>
      <c r="Q971" s="18">
        <v>953.26</v>
      </c>
      <c r="R971" s="18">
        <v>69.430000000000007</v>
      </c>
      <c r="S971" s="18">
        <v>2106</v>
      </c>
      <c r="T971" s="18">
        <v>0</v>
      </c>
      <c r="U971" s="18">
        <v>0</v>
      </c>
      <c r="V971" s="18">
        <v>0</v>
      </c>
      <c r="W971" s="18">
        <v>0</v>
      </c>
      <c r="X971" s="18"/>
      <c r="Y971" s="18">
        <v>93225.44</v>
      </c>
      <c r="Z971" s="18">
        <v>31746.33</v>
      </c>
      <c r="AA971" s="18">
        <v>674.23</v>
      </c>
      <c r="AB971" s="18">
        <v>125646</v>
      </c>
    </row>
    <row r="972" spans="1:28" s="15" customFormat="1" x14ac:dyDescent="0.25">
      <c r="A972" s="17">
        <v>33</v>
      </c>
      <c r="B972" s="17" t="s">
        <v>435</v>
      </c>
      <c r="C972" s="17" t="s">
        <v>292</v>
      </c>
      <c r="D972" s="17" t="s">
        <v>554</v>
      </c>
      <c r="E972" s="17" t="s">
        <v>555</v>
      </c>
      <c r="F972" s="17" t="s">
        <v>75</v>
      </c>
      <c r="G972" s="17" t="s">
        <v>543</v>
      </c>
      <c r="H972" s="17">
        <v>6580</v>
      </c>
      <c r="I972" s="17">
        <v>6580</v>
      </c>
      <c r="J972" s="17">
        <v>0</v>
      </c>
      <c r="K972" s="17" t="s">
        <v>37</v>
      </c>
      <c r="L972" s="18">
        <v>52036.71</v>
      </c>
      <c r="M972" s="18">
        <v>18559.18</v>
      </c>
      <c r="N972" s="18">
        <v>3328.11</v>
      </c>
      <c r="O972" s="18">
        <v>73924</v>
      </c>
      <c r="P972" s="18">
        <v>250.49</v>
      </c>
      <c r="Q972" s="18">
        <v>564.51</v>
      </c>
      <c r="R972" s="18">
        <v>0</v>
      </c>
      <c r="S972" s="18">
        <v>815</v>
      </c>
      <c r="T972" s="18">
        <v>0</v>
      </c>
      <c r="U972" s="18">
        <v>0</v>
      </c>
      <c r="V972" s="18">
        <v>0</v>
      </c>
      <c r="W972" s="18">
        <v>0</v>
      </c>
      <c r="X972" s="18"/>
      <c r="Y972" s="18">
        <v>52287.199999999997</v>
      </c>
      <c r="Z972" s="18">
        <v>19123.689999999999</v>
      </c>
      <c r="AA972" s="18">
        <v>3328.11</v>
      </c>
      <c r="AB972" s="18">
        <v>74739</v>
      </c>
    </row>
    <row r="973" spans="1:28" s="12" customFormat="1" x14ac:dyDescent="0.25">
      <c r="A973" s="10"/>
      <c r="B973" s="10"/>
      <c r="C973" s="10" t="s">
        <v>71</v>
      </c>
      <c r="D973" s="10"/>
      <c r="E973" s="10"/>
      <c r="F973" s="10"/>
      <c r="G973" s="10"/>
      <c r="H973" s="10"/>
      <c r="I973" s="10"/>
      <c r="J973" s="11">
        <f>SUM(J940:J972)</f>
        <v>9324</v>
      </c>
      <c r="K973" s="11"/>
      <c r="L973" s="11">
        <f t="shared" ref="L973:AA973" si="98">SUM(L940:L972)</f>
        <v>3576795.75</v>
      </c>
      <c r="M973" s="11">
        <f t="shared" si="98"/>
        <v>734844.65</v>
      </c>
      <c r="N973" s="11">
        <f t="shared" si="98"/>
        <v>113667.6</v>
      </c>
      <c r="O973" s="11">
        <f t="shared" si="98"/>
        <v>4425308</v>
      </c>
      <c r="P973" s="11">
        <f t="shared" si="98"/>
        <v>74258.720000000001</v>
      </c>
      <c r="Q973" s="11">
        <f t="shared" si="98"/>
        <v>37986.869999999995</v>
      </c>
      <c r="R973" s="11">
        <f t="shared" si="98"/>
        <v>5580.4099999999971</v>
      </c>
      <c r="S973" s="11">
        <f t="shared" si="98"/>
        <v>117826</v>
      </c>
      <c r="T973" s="11">
        <f t="shared" si="98"/>
        <v>180</v>
      </c>
      <c r="U973" s="11">
        <f t="shared" si="98"/>
        <v>0</v>
      </c>
      <c r="V973" s="11">
        <f t="shared" si="98"/>
        <v>0</v>
      </c>
      <c r="W973" s="11">
        <f t="shared" si="98"/>
        <v>0</v>
      </c>
      <c r="X973" s="11">
        <f t="shared" si="98"/>
        <v>0</v>
      </c>
      <c r="Y973" s="11">
        <f t="shared" si="98"/>
        <v>3651054.4699999997</v>
      </c>
      <c r="Z973" s="11">
        <f t="shared" si="98"/>
        <v>772831.52</v>
      </c>
      <c r="AA973" s="11">
        <f t="shared" si="98"/>
        <v>119248.00999999997</v>
      </c>
      <c r="AB973" s="11">
        <f>SUM(AB940:AB972)</f>
        <v>4543134</v>
      </c>
    </row>
    <row r="974" spans="1:28" s="12" customFormat="1" x14ac:dyDescent="0.25">
      <c r="A974" s="10"/>
      <c r="B974" s="10"/>
      <c r="C974" s="10" t="s">
        <v>119</v>
      </c>
      <c r="D974" s="10"/>
      <c r="E974" s="10"/>
      <c r="F974" s="10"/>
      <c r="G974" s="10"/>
      <c r="H974" s="10"/>
      <c r="I974" s="10"/>
      <c r="J974" s="11">
        <f>J973+J939</f>
        <v>50922</v>
      </c>
      <c r="K974" s="11"/>
      <c r="L974" s="11">
        <f t="shared" ref="L974:AB974" si="99">L973+L939</f>
        <v>13765482.560000001</v>
      </c>
      <c r="M974" s="11">
        <f t="shared" si="99"/>
        <v>1792740.7200000002</v>
      </c>
      <c r="N974" s="11">
        <f t="shared" si="99"/>
        <v>262214.71999999997</v>
      </c>
      <c r="O974" s="11">
        <f t="shared" si="99"/>
        <v>15820438</v>
      </c>
      <c r="P974" s="11">
        <f t="shared" si="99"/>
        <v>325523.32</v>
      </c>
      <c r="Q974" s="11">
        <f t="shared" si="99"/>
        <v>143666.17000000001</v>
      </c>
      <c r="R974" s="11">
        <f t="shared" si="99"/>
        <v>24299.51</v>
      </c>
      <c r="S974" s="11">
        <f t="shared" si="99"/>
        <v>493489</v>
      </c>
      <c r="T974" s="11">
        <f t="shared" si="99"/>
        <v>46230</v>
      </c>
      <c r="U974" s="11">
        <f t="shared" si="99"/>
        <v>0</v>
      </c>
      <c r="V974" s="11">
        <f t="shared" si="99"/>
        <v>0</v>
      </c>
      <c r="W974" s="11">
        <f t="shared" si="99"/>
        <v>0</v>
      </c>
      <c r="X974" s="11">
        <f t="shared" si="99"/>
        <v>155371</v>
      </c>
      <c r="Y974" s="11">
        <f t="shared" si="99"/>
        <v>14091005.880000003</v>
      </c>
      <c r="Z974" s="11">
        <f t="shared" si="99"/>
        <v>1936406.8900000004</v>
      </c>
      <c r="AA974" s="11">
        <f t="shared" si="99"/>
        <v>286514.23</v>
      </c>
      <c r="AB974" s="11">
        <f t="shared" si="99"/>
        <v>16158556</v>
      </c>
    </row>
    <row r="975" spans="1:28" ht="18" customHeight="1" x14ac:dyDescent="0.25"/>
    <row r="976" spans="1:28" ht="18" customHeight="1" x14ac:dyDescent="0.25"/>
    <row r="979" spans="1:31" ht="15.75" x14ac:dyDescent="0.25">
      <c r="E979" s="13" t="s">
        <v>120</v>
      </c>
      <c r="G979" s="14"/>
      <c r="H979" s="14"/>
      <c r="I979" s="14"/>
      <c r="J979" s="14"/>
      <c r="K979" s="14"/>
      <c r="L979" s="13" t="s">
        <v>122</v>
      </c>
      <c r="M979" s="13"/>
      <c r="O979" s="14"/>
      <c r="Q979" s="14"/>
      <c r="R979" s="13" t="s">
        <v>121</v>
      </c>
      <c r="T979" s="14"/>
      <c r="U979" s="14"/>
      <c r="W979" s="14"/>
      <c r="X979" s="14"/>
      <c r="Y979" s="13" t="s">
        <v>123</v>
      </c>
      <c r="Z979" s="14"/>
      <c r="AA979" s="14"/>
      <c r="AB979" s="14"/>
    </row>
    <row r="980" spans="1:31" ht="15.75" x14ac:dyDescent="0.25">
      <c r="E980" s="13" t="s">
        <v>124</v>
      </c>
      <c r="G980" s="14"/>
      <c r="H980" s="14"/>
      <c r="I980" s="14"/>
      <c r="J980" s="14"/>
      <c r="K980" s="14"/>
      <c r="L980" s="13" t="s">
        <v>124</v>
      </c>
      <c r="M980" s="13"/>
      <c r="O980" s="14"/>
      <c r="Q980" s="14"/>
      <c r="R980" s="13" t="s">
        <v>124</v>
      </c>
      <c r="T980" s="14"/>
      <c r="U980" s="14"/>
      <c r="W980" s="14"/>
      <c r="X980" s="14"/>
      <c r="Y980" s="13" t="s">
        <v>124</v>
      </c>
      <c r="Z980" s="14"/>
      <c r="AA980" s="14"/>
      <c r="AB980" s="14"/>
    </row>
    <row r="981" spans="1:31" ht="32.25" customHeight="1" x14ac:dyDescent="0.55000000000000004">
      <c r="A981" s="75" t="s">
        <v>0</v>
      </c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1"/>
      <c r="AD981" s="1"/>
      <c r="AE981" s="1"/>
    </row>
    <row r="982" spans="1:31" ht="23.25" customHeight="1" x14ac:dyDescent="0.4">
      <c r="A982" s="76" t="s">
        <v>1723</v>
      </c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AC982" s="2"/>
      <c r="AD982" s="2"/>
      <c r="AE982" s="2"/>
    </row>
    <row r="983" spans="1:31" s="5" customFormat="1" ht="18.75" customHeight="1" x14ac:dyDescent="0.35">
      <c r="A983" s="3" t="s">
        <v>1</v>
      </c>
      <c r="B983" s="4"/>
      <c r="C983" s="3"/>
      <c r="D983" s="3"/>
      <c r="F983" s="3" t="s">
        <v>476</v>
      </c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s="7" customFormat="1" ht="90" x14ac:dyDescent="0.25">
      <c r="A984" s="6" t="s">
        <v>3</v>
      </c>
      <c r="B984" s="6" t="s">
        <v>4</v>
      </c>
      <c r="C984" s="6" t="s">
        <v>5</v>
      </c>
      <c r="D984" s="6" t="s">
        <v>6</v>
      </c>
      <c r="E984" s="6" t="s">
        <v>7</v>
      </c>
      <c r="F984" s="6" t="s">
        <v>8</v>
      </c>
      <c r="G984" s="6" t="s">
        <v>9</v>
      </c>
      <c r="H984" s="6" t="s">
        <v>10</v>
      </c>
      <c r="I984" s="6" t="s">
        <v>11</v>
      </c>
      <c r="J984" s="6" t="s">
        <v>12</v>
      </c>
      <c r="K984" s="6" t="s">
        <v>13</v>
      </c>
      <c r="L984" s="6" t="s">
        <v>14</v>
      </c>
      <c r="M984" s="6" t="s">
        <v>15</v>
      </c>
      <c r="N984" s="6" t="s">
        <v>16</v>
      </c>
      <c r="O984" s="6" t="s">
        <v>17</v>
      </c>
      <c r="P984" s="6" t="s">
        <v>18</v>
      </c>
      <c r="Q984" s="6" t="s">
        <v>19</v>
      </c>
      <c r="R984" s="6" t="s">
        <v>20</v>
      </c>
      <c r="S984" s="6" t="s">
        <v>21</v>
      </c>
      <c r="T984" s="6" t="s">
        <v>22</v>
      </c>
      <c r="U984" s="6" t="s">
        <v>23</v>
      </c>
      <c r="V984" s="6" t="s">
        <v>24</v>
      </c>
      <c r="W984" s="6" t="s">
        <v>25</v>
      </c>
      <c r="X984" s="6" t="s">
        <v>26</v>
      </c>
      <c r="Y984" s="6" t="s">
        <v>27</v>
      </c>
      <c r="Z984" s="6" t="s">
        <v>28</v>
      </c>
      <c r="AA984" s="6" t="s">
        <v>29</v>
      </c>
      <c r="AB984" s="6" t="s">
        <v>30</v>
      </c>
    </row>
    <row r="985" spans="1:31" s="15" customFormat="1" x14ac:dyDescent="0.25">
      <c r="A985" s="17">
        <v>1</v>
      </c>
      <c r="B985" s="17" t="s">
        <v>401</v>
      </c>
      <c r="C985" s="17" t="s">
        <v>292</v>
      </c>
      <c r="D985" s="17" t="s">
        <v>402</v>
      </c>
      <c r="E985" s="17" t="s">
        <v>403</v>
      </c>
      <c r="F985" s="17" t="s">
        <v>35</v>
      </c>
      <c r="G985" s="17" t="s">
        <v>137</v>
      </c>
      <c r="H985" s="17">
        <v>111763</v>
      </c>
      <c r="I985" s="17">
        <v>110461</v>
      </c>
      <c r="J985" s="17">
        <v>1302</v>
      </c>
      <c r="K985" s="17" t="s">
        <v>37</v>
      </c>
      <c r="L985" s="18">
        <v>521058.36</v>
      </c>
      <c r="M985" s="18">
        <v>7675.58</v>
      </c>
      <c r="N985" s="18">
        <v>61152.06</v>
      </c>
      <c r="O985" s="18">
        <v>589886</v>
      </c>
      <c r="P985" s="18">
        <v>8190.23</v>
      </c>
      <c r="Q985" s="18">
        <v>5426.87</v>
      </c>
      <c r="R985" s="18">
        <v>585.9</v>
      </c>
      <c r="S985" s="18">
        <v>14203</v>
      </c>
      <c r="T985" s="18">
        <v>0</v>
      </c>
      <c r="U985" s="18">
        <v>0</v>
      </c>
      <c r="V985" s="18">
        <v>0</v>
      </c>
      <c r="W985" s="18">
        <v>0</v>
      </c>
      <c r="X985" s="18"/>
      <c r="Y985" s="18">
        <v>529248.59</v>
      </c>
      <c r="Z985" s="18">
        <v>66578.929999999993</v>
      </c>
      <c r="AA985" s="18">
        <v>8261.48</v>
      </c>
      <c r="AB985" s="18">
        <v>604089</v>
      </c>
    </row>
    <row r="986" spans="1:31" s="15" customFormat="1" x14ac:dyDescent="0.25">
      <c r="A986" s="17">
        <v>2</v>
      </c>
      <c r="B986" s="17" t="s">
        <v>404</v>
      </c>
      <c r="C986" s="17" t="s">
        <v>292</v>
      </c>
      <c r="D986" s="17" t="s">
        <v>405</v>
      </c>
      <c r="E986" s="17" t="s">
        <v>406</v>
      </c>
      <c r="F986" s="17" t="s">
        <v>35</v>
      </c>
      <c r="G986" s="17" t="s">
        <v>244</v>
      </c>
      <c r="H986" s="17">
        <v>95555</v>
      </c>
      <c r="I986" s="17">
        <v>92191</v>
      </c>
      <c r="J986" s="17">
        <v>3364</v>
      </c>
      <c r="K986" s="17" t="s">
        <v>37</v>
      </c>
      <c r="L986" s="18">
        <v>858761.81</v>
      </c>
      <c r="M986" s="18">
        <v>12328.77</v>
      </c>
      <c r="N986" s="18">
        <v>101291.42</v>
      </c>
      <c r="O986" s="18">
        <v>972382</v>
      </c>
      <c r="P986" s="18">
        <v>19180.2</v>
      </c>
      <c r="Q986" s="18">
        <v>8917</v>
      </c>
      <c r="R986" s="18">
        <v>1513.8</v>
      </c>
      <c r="S986" s="18">
        <v>29611</v>
      </c>
      <c r="T986" s="18">
        <v>0</v>
      </c>
      <c r="U986" s="18">
        <v>0</v>
      </c>
      <c r="V986" s="18">
        <v>0</v>
      </c>
      <c r="W986" s="18">
        <v>0</v>
      </c>
      <c r="X986" s="18"/>
      <c r="Y986" s="18">
        <v>877942.01</v>
      </c>
      <c r="Z986" s="18">
        <v>110208.42</v>
      </c>
      <c r="AA986" s="18">
        <v>13842.57</v>
      </c>
      <c r="AB986" s="18">
        <v>1001993</v>
      </c>
    </row>
    <row r="987" spans="1:31" s="15" customFormat="1" x14ac:dyDescent="0.25">
      <c r="A987" s="17">
        <v>3</v>
      </c>
      <c r="B987" s="17" t="s">
        <v>407</v>
      </c>
      <c r="C987" s="17" t="s">
        <v>292</v>
      </c>
      <c r="D987" s="17" t="s">
        <v>408</v>
      </c>
      <c r="E987" s="17" t="s">
        <v>409</v>
      </c>
      <c r="F987" s="17" t="s">
        <v>35</v>
      </c>
      <c r="G987" s="17" t="s">
        <v>410</v>
      </c>
      <c r="H987" s="17">
        <v>2651</v>
      </c>
      <c r="I987" s="17">
        <v>122</v>
      </c>
      <c r="J987" s="17">
        <v>2529</v>
      </c>
      <c r="K987" s="17" t="s">
        <v>37</v>
      </c>
      <c r="L987" s="18">
        <v>948422.48</v>
      </c>
      <c r="M987" s="18">
        <v>10993.5</v>
      </c>
      <c r="N987" s="18">
        <v>61285.02</v>
      </c>
      <c r="O987" s="18">
        <v>1020701</v>
      </c>
      <c r="P987" s="18">
        <v>14535.15</v>
      </c>
      <c r="Q987" s="18">
        <v>9821.7999999999993</v>
      </c>
      <c r="R987" s="18">
        <v>1138.05</v>
      </c>
      <c r="S987" s="18">
        <v>25495</v>
      </c>
      <c r="T987" s="18">
        <v>0</v>
      </c>
      <c r="U987" s="18">
        <v>0</v>
      </c>
      <c r="V987" s="18">
        <v>0</v>
      </c>
      <c r="W987" s="18">
        <v>0</v>
      </c>
      <c r="X987" s="18"/>
      <c r="Y987" s="18">
        <v>962957.63</v>
      </c>
      <c r="Z987" s="18">
        <v>71106.820000000007</v>
      </c>
      <c r="AA987" s="18">
        <v>12131.55</v>
      </c>
      <c r="AB987" s="18">
        <v>1046196</v>
      </c>
    </row>
    <row r="988" spans="1:31" s="15" customFormat="1" x14ac:dyDescent="0.25">
      <c r="A988" s="17">
        <v>4</v>
      </c>
      <c r="B988" s="17" t="s">
        <v>404</v>
      </c>
      <c r="C988" s="17" t="s">
        <v>292</v>
      </c>
      <c r="D988" s="17" t="s">
        <v>411</v>
      </c>
      <c r="E988" s="17" t="s">
        <v>412</v>
      </c>
      <c r="F988" s="17" t="s">
        <v>35</v>
      </c>
      <c r="G988" s="17" t="s">
        <v>181</v>
      </c>
      <c r="H988" s="17">
        <v>95418</v>
      </c>
      <c r="I988" s="17">
        <v>93844</v>
      </c>
      <c r="J988" s="17">
        <v>1574</v>
      </c>
      <c r="K988" s="17" t="s">
        <v>37</v>
      </c>
      <c r="L988" s="18">
        <v>468532.13</v>
      </c>
      <c r="M988" s="18">
        <v>8001.78</v>
      </c>
      <c r="N988" s="18">
        <v>53580.09</v>
      </c>
      <c r="O988" s="18">
        <v>530114</v>
      </c>
      <c r="P988" s="18">
        <v>9556.69</v>
      </c>
      <c r="Q988" s="18">
        <v>4877.01</v>
      </c>
      <c r="R988" s="18">
        <v>708.3</v>
      </c>
      <c r="S988" s="18">
        <v>15142</v>
      </c>
      <c r="T988" s="18">
        <v>0</v>
      </c>
      <c r="U988" s="18">
        <v>0</v>
      </c>
      <c r="V988" s="18">
        <v>0</v>
      </c>
      <c r="W988" s="18">
        <v>0</v>
      </c>
      <c r="X988" s="18"/>
      <c r="Y988" s="18">
        <v>478088.82</v>
      </c>
      <c r="Z988" s="18">
        <v>58457.1</v>
      </c>
      <c r="AA988" s="18">
        <v>8710.08</v>
      </c>
      <c r="AB988" s="18">
        <v>545256</v>
      </c>
    </row>
    <row r="989" spans="1:31" s="15" customFormat="1" x14ac:dyDescent="0.25">
      <c r="A989" s="17">
        <v>5</v>
      </c>
      <c r="B989" s="17" t="s">
        <v>413</v>
      </c>
      <c r="C989" s="17" t="s">
        <v>292</v>
      </c>
      <c r="D989" s="17" t="s">
        <v>414</v>
      </c>
      <c r="E989" s="17" t="s">
        <v>415</v>
      </c>
      <c r="F989" s="17" t="s">
        <v>35</v>
      </c>
      <c r="G989" s="17" t="s">
        <v>410</v>
      </c>
      <c r="H989" s="17">
        <v>5224</v>
      </c>
      <c r="I989" s="17">
        <v>3206</v>
      </c>
      <c r="J989" s="17">
        <v>2018</v>
      </c>
      <c r="K989" s="17" t="s">
        <v>37</v>
      </c>
      <c r="L989" s="18">
        <v>989684.13</v>
      </c>
      <c r="M989" s="18">
        <v>9212.4</v>
      </c>
      <c r="N989" s="18">
        <v>50113.47</v>
      </c>
      <c r="O989" s="18">
        <v>1049010</v>
      </c>
      <c r="P989" s="18">
        <v>12369.8</v>
      </c>
      <c r="Q989" s="18">
        <v>10224.1</v>
      </c>
      <c r="R989" s="18">
        <v>908.1</v>
      </c>
      <c r="S989" s="18">
        <v>23502</v>
      </c>
      <c r="T989" s="18">
        <v>0</v>
      </c>
      <c r="U989" s="18">
        <v>0</v>
      </c>
      <c r="V989" s="18">
        <v>0</v>
      </c>
      <c r="W989" s="18">
        <v>0</v>
      </c>
      <c r="X989" s="18"/>
      <c r="Y989" s="18">
        <v>1002053.93</v>
      </c>
      <c r="Z989" s="18">
        <v>60337.57</v>
      </c>
      <c r="AA989" s="18">
        <v>10120.5</v>
      </c>
      <c r="AB989" s="18">
        <v>1072512</v>
      </c>
    </row>
    <row r="990" spans="1:31" s="15" customFormat="1" x14ac:dyDescent="0.25">
      <c r="A990" s="17">
        <v>6</v>
      </c>
      <c r="B990" s="17" t="s">
        <v>416</v>
      </c>
      <c r="C990" s="17" t="s">
        <v>292</v>
      </c>
      <c r="D990" s="17" t="s">
        <v>417</v>
      </c>
      <c r="E990" s="17" t="s">
        <v>418</v>
      </c>
      <c r="F990" s="17" t="s">
        <v>35</v>
      </c>
      <c r="G990" s="17" t="s">
        <v>419</v>
      </c>
      <c r="H990" s="17">
        <v>56831</v>
      </c>
      <c r="I990" s="17">
        <v>49938</v>
      </c>
      <c r="J990" s="17">
        <v>6893</v>
      </c>
      <c r="K990" s="17" t="s">
        <v>37</v>
      </c>
      <c r="L990" s="18">
        <v>688365.19</v>
      </c>
      <c r="M990" s="18">
        <v>20136.66</v>
      </c>
      <c r="N990" s="18">
        <v>67529.149999999994</v>
      </c>
      <c r="O990" s="18">
        <v>776031</v>
      </c>
      <c r="P990" s="18">
        <v>40427.800000000003</v>
      </c>
      <c r="Q990" s="18">
        <v>6976.35</v>
      </c>
      <c r="R990" s="18">
        <v>3101.85</v>
      </c>
      <c r="S990" s="18">
        <v>50506</v>
      </c>
      <c r="T990" s="18">
        <v>0</v>
      </c>
      <c r="U990" s="18">
        <v>0</v>
      </c>
      <c r="V990" s="18">
        <v>0</v>
      </c>
      <c r="W990" s="18">
        <v>0</v>
      </c>
      <c r="X990" s="18"/>
      <c r="Y990" s="18">
        <v>728792.99</v>
      </c>
      <c r="Z990" s="18">
        <v>74505.5</v>
      </c>
      <c r="AA990" s="18">
        <v>23238.51</v>
      </c>
      <c r="AB990" s="18">
        <v>826537</v>
      </c>
    </row>
    <row r="991" spans="1:31" s="15" customFormat="1" x14ac:dyDescent="0.25">
      <c r="A991" s="17">
        <v>7</v>
      </c>
      <c r="B991" s="17" t="s">
        <v>420</v>
      </c>
      <c r="C991" s="17" t="s">
        <v>292</v>
      </c>
      <c r="D991" s="17" t="s">
        <v>421</v>
      </c>
      <c r="E991" s="17" t="s">
        <v>422</v>
      </c>
      <c r="F991" s="17" t="s">
        <v>35</v>
      </c>
      <c r="G991" s="17" t="s">
        <v>181</v>
      </c>
      <c r="H991" s="17">
        <v>11742</v>
      </c>
      <c r="I991" s="17">
        <v>11289</v>
      </c>
      <c r="J991" s="17">
        <v>453</v>
      </c>
      <c r="K991" s="17" t="s">
        <v>37</v>
      </c>
      <c r="L991" s="18">
        <v>37872.1</v>
      </c>
      <c r="M991" s="18">
        <v>2461.5700000000002</v>
      </c>
      <c r="N991" s="18">
        <v>5763.33</v>
      </c>
      <c r="O991" s="18">
        <v>46097</v>
      </c>
      <c r="P991" s="18">
        <v>3330.37</v>
      </c>
      <c r="Q991" s="18">
        <v>398.78</v>
      </c>
      <c r="R991" s="18">
        <v>203.85</v>
      </c>
      <c r="S991" s="18">
        <v>3933</v>
      </c>
      <c r="T991" s="18">
        <v>0</v>
      </c>
      <c r="U991" s="18">
        <v>0</v>
      </c>
      <c r="V991" s="18">
        <v>0</v>
      </c>
      <c r="W991" s="18">
        <v>0</v>
      </c>
      <c r="X991" s="18"/>
      <c r="Y991" s="18">
        <v>41202.47</v>
      </c>
      <c r="Z991" s="18">
        <v>6162.11</v>
      </c>
      <c r="AA991" s="18">
        <v>2665.42</v>
      </c>
      <c r="AB991" s="18">
        <v>50030</v>
      </c>
    </row>
    <row r="992" spans="1:31" s="15" customFormat="1" x14ac:dyDescent="0.25">
      <c r="A992" s="17">
        <v>8</v>
      </c>
      <c r="B992" s="17" t="s">
        <v>401</v>
      </c>
      <c r="C992" s="17" t="s">
        <v>292</v>
      </c>
      <c r="D992" s="17" t="s">
        <v>423</v>
      </c>
      <c r="E992" s="17" t="s">
        <v>424</v>
      </c>
      <c r="F992" s="17" t="s">
        <v>35</v>
      </c>
      <c r="G992" s="17" t="s">
        <v>45</v>
      </c>
      <c r="H992" s="17">
        <v>70910</v>
      </c>
      <c r="I992" s="17">
        <v>70910</v>
      </c>
      <c r="J992" s="17">
        <v>0</v>
      </c>
      <c r="K992" s="17" t="s">
        <v>37</v>
      </c>
      <c r="L992" s="18">
        <v>95787.22</v>
      </c>
      <c r="M992" s="18">
        <v>0</v>
      </c>
      <c r="N992" s="18">
        <v>28727.78</v>
      </c>
      <c r="O992" s="18">
        <v>124515</v>
      </c>
      <c r="P992" s="18">
        <v>852.18</v>
      </c>
      <c r="Q992" s="18">
        <v>985.82</v>
      </c>
      <c r="R992" s="18">
        <v>0</v>
      </c>
      <c r="S992" s="18">
        <v>1838</v>
      </c>
      <c r="T992" s="18">
        <v>0</v>
      </c>
      <c r="U992" s="18">
        <v>0</v>
      </c>
      <c r="V992" s="18">
        <v>0</v>
      </c>
      <c r="W992" s="18">
        <v>0</v>
      </c>
      <c r="X992" s="18"/>
      <c r="Y992" s="18">
        <v>96639.4</v>
      </c>
      <c r="Z992" s="18">
        <v>29713.599999999999</v>
      </c>
      <c r="AA992" s="18">
        <v>0</v>
      </c>
      <c r="AB992" s="18">
        <v>126353</v>
      </c>
    </row>
    <row r="993" spans="1:28" s="15" customFormat="1" x14ac:dyDescent="0.25">
      <c r="A993" s="17">
        <v>9</v>
      </c>
      <c r="B993" s="17" t="s">
        <v>425</v>
      </c>
      <c r="C993" s="17" t="s">
        <v>292</v>
      </c>
      <c r="D993" s="17" t="s">
        <v>426</v>
      </c>
      <c r="E993" s="17" t="s">
        <v>427</v>
      </c>
      <c r="F993" s="17" t="s">
        <v>35</v>
      </c>
      <c r="G993" s="17" t="s">
        <v>156</v>
      </c>
      <c r="H993" s="17">
        <v>99375</v>
      </c>
      <c r="I993" s="17">
        <v>97804</v>
      </c>
      <c r="J993" s="17">
        <v>1571</v>
      </c>
      <c r="K993" s="17" t="s">
        <v>37</v>
      </c>
      <c r="L993" s="18">
        <v>577129.34</v>
      </c>
      <c r="M993" s="18">
        <v>9190.35</v>
      </c>
      <c r="N993" s="18">
        <v>67310.31</v>
      </c>
      <c r="O993" s="18">
        <v>653630</v>
      </c>
      <c r="P993" s="18">
        <v>9265.09</v>
      </c>
      <c r="Q993" s="18">
        <v>5998.96</v>
      </c>
      <c r="R993" s="18">
        <v>706.95</v>
      </c>
      <c r="S993" s="18">
        <v>15971</v>
      </c>
      <c r="T993" s="18">
        <v>0</v>
      </c>
      <c r="U993" s="18">
        <v>0</v>
      </c>
      <c r="V993" s="18">
        <v>0</v>
      </c>
      <c r="W993" s="18">
        <v>0</v>
      </c>
      <c r="X993" s="18"/>
      <c r="Y993" s="18">
        <v>586394.43000000005</v>
      </c>
      <c r="Z993" s="18">
        <v>73309.27</v>
      </c>
      <c r="AA993" s="18">
        <v>9897.2999999999993</v>
      </c>
      <c r="AB993" s="18">
        <v>669601</v>
      </c>
    </row>
    <row r="994" spans="1:28" s="15" customFormat="1" x14ac:dyDescent="0.25">
      <c r="A994" s="17">
        <v>10</v>
      </c>
      <c r="B994" s="17" t="s">
        <v>428</v>
      </c>
      <c r="C994" s="17" t="s">
        <v>292</v>
      </c>
      <c r="D994" s="17" t="s">
        <v>429</v>
      </c>
      <c r="E994" s="17" t="s">
        <v>430</v>
      </c>
      <c r="F994" s="17" t="s">
        <v>35</v>
      </c>
      <c r="G994" s="17" t="s">
        <v>419</v>
      </c>
      <c r="H994" s="17">
        <v>224735</v>
      </c>
      <c r="I994" s="17">
        <v>224375</v>
      </c>
      <c r="J994" s="17">
        <v>360</v>
      </c>
      <c r="K994" s="17" t="s">
        <v>37</v>
      </c>
      <c r="L994" s="18">
        <v>329942.23</v>
      </c>
      <c r="M994" s="18">
        <v>1020.15</v>
      </c>
      <c r="N994" s="18">
        <v>41423.620000000003</v>
      </c>
      <c r="O994" s="18">
        <v>372386</v>
      </c>
      <c r="P994" s="18">
        <v>2320.5500000000002</v>
      </c>
      <c r="Q994" s="18">
        <v>3404.45</v>
      </c>
      <c r="R994" s="18">
        <v>162</v>
      </c>
      <c r="S994" s="18">
        <v>5887</v>
      </c>
      <c r="T994" s="18">
        <v>0</v>
      </c>
      <c r="U994" s="18">
        <v>0</v>
      </c>
      <c r="V994" s="18">
        <v>0</v>
      </c>
      <c r="W994" s="18">
        <v>0</v>
      </c>
      <c r="X994" s="18"/>
      <c r="Y994" s="18">
        <v>332262.78000000003</v>
      </c>
      <c r="Z994" s="18">
        <v>44828.07</v>
      </c>
      <c r="AA994" s="18">
        <v>1182.1500000000001</v>
      </c>
      <c r="AB994" s="18">
        <v>378273</v>
      </c>
    </row>
    <row r="995" spans="1:28" s="15" customFormat="1" x14ac:dyDescent="0.25">
      <c r="A995" s="17">
        <v>11</v>
      </c>
      <c r="B995" s="17" t="s">
        <v>420</v>
      </c>
      <c r="C995" s="17" t="s">
        <v>292</v>
      </c>
      <c r="D995" s="17" t="s">
        <v>431</v>
      </c>
      <c r="E995" s="17" t="s">
        <v>432</v>
      </c>
      <c r="F995" s="17" t="s">
        <v>35</v>
      </c>
      <c r="G995" s="17" t="s">
        <v>410</v>
      </c>
      <c r="H995" s="17">
        <v>51911</v>
      </c>
      <c r="I995" s="17">
        <v>50647</v>
      </c>
      <c r="J995" s="17">
        <v>1264</v>
      </c>
      <c r="K995" s="17" t="s">
        <v>37</v>
      </c>
      <c r="L995" s="18">
        <v>47507.24</v>
      </c>
      <c r="M995" s="18">
        <v>3295.35</v>
      </c>
      <c r="N995" s="18">
        <v>3752.41</v>
      </c>
      <c r="O995" s="18">
        <v>54555</v>
      </c>
      <c r="P995" s="18">
        <v>8750.0499999999993</v>
      </c>
      <c r="Q995" s="18">
        <v>500.15</v>
      </c>
      <c r="R995" s="18">
        <v>568.79999999999995</v>
      </c>
      <c r="S995" s="18">
        <v>9819</v>
      </c>
      <c r="T995" s="18">
        <v>0</v>
      </c>
      <c r="U995" s="18">
        <v>0</v>
      </c>
      <c r="V995" s="18">
        <v>0</v>
      </c>
      <c r="W995" s="18">
        <v>0</v>
      </c>
      <c r="X995" s="18"/>
      <c r="Y995" s="18">
        <v>56257.29</v>
      </c>
      <c r="Z995" s="18">
        <v>4252.5600000000004</v>
      </c>
      <c r="AA995" s="18">
        <v>3864.15</v>
      </c>
      <c r="AB995" s="18">
        <v>64374</v>
      </c>
    </row>
    <row r="996" spans="1:28" s="15" customFormat="1" x14ac:dyDescent="0.25">
      <c r="A996" s="17">
        <v>12</v>
      </c>
      <c r="B996" s="17" t="s">
        <v>404</v>
      </c>
      <c r="C996" s="17" t="s">
        <v>292</v>
      </c>
      <c r="D996" s="17" t="s">
        <v>433</v>
      </c>
      <c r="E996" s="17" t="s">
        <v>434</v>
      </c>
      <c r="F996" s="17" t="s">
        <v>35</v>
      </c>
      <c r="G996" s="17" t="s">
        <v>410</v>
      </c>
      <c r="H996" s="17">
        <v>78884</v>
      </c>
      <c r="I996" s="17">
        <v>77447</v>
      </c>
      <c r="J996" s="17">
        <v>4311</v>
      </c>
      <c r="K996" s="17" t="s">
        <v>37</v>
      </c>
      <c r="L996" s="18">
        <v>1032162.5</v>
      </c>
      <c r="M996" s="18">
        <v>1962.9</v>
      </c>
      <c r="N996" s="18">
        <v>10767.6</v>
      </c>
      <c r="O996" s="18">
        <v>1044893</v>
      </c>
      <c r="P996" s="18">
        <v>24389.38</v>
      </c>
      <c r="Q996" s="18">
        <v>2757.67</v>
      </c>
      <c r="R996" s="18">
        <v>1939.95</v>
      </c>
      <c r="S996" s="18">
        <v>29087</v>
      </c>
      <c r="T996" s="18">
        <v>0</v>
      </c>
      <c r="U996" s="18">
        <v>0</v>
      </c>
      <c r="V996" s="18">
        <v>0</v>
      </c>
      <c r="W996" s="18">
        <v>0</v>
      </c>
      <c r="X996" s="18"/>
      <c r="Y996" s="18">
        <v>1056551.8799999999</v>
      </c>
      <c r="Z996" s="18">
        <v>13525.27</v>
      </c>
      <c r="AA996" s="18">
        <v>3902.85</v>
      </c>
      <c r="AB996" s="18">
        <v>1073980</v>
      </c>
    </row>
    <row r="997" spans="1:28" s="15" customFormat="1" x14ac:dyDescent="0.25">
      <c r="A997" s="17">
        <v>13</v>
      </c>
      <c r="B997" s="17" t="s">
        <v>435</v>
      </c>
      <c r="C997" s="17" t="s">
        <v>292</v>
      </c>
      <c r="D997" s="17" t="s">
        <v>436</v>
      </c>
      <c r="E997" s="17" t="s">
        <v>437</v>
      </c>
      <c r="F997" s="17" t="s">
        <v>35</v>
      </c>
      <c r="G997" s="17" t="s">
        <v>410</v>
      </c>
      <c r="H997" s="17">
        <v>245728</v>
      </c>
      <c r="I997" s="17">
        <v>243029</v>
      </c>
      <c r="J997" s="17">
        <v>2699</v>
      </c>
      <c r="K997" s="17" t="s">
        <v>37</v>
      </c>
      <c r="L997" s="18">
        <v>712116.57</v>
      </c>
      <c r="M997" s="18">
        <v>9073.5400000000009</v>
      </c>
      <c r="N997" s="18">
        <v>82811.89</v>
      </c>
      <c r="O997" s="18">
        <v>804002</v>
      </c>
      <c r="P997" s="18">
        <v>16575.54</v>
      </c>
      <c r="Q997" s="18">
        <v>7362.91</v>
      </c>
      <c r="R997" s="18">
        <v>1214.55</v>
      </c>
      <c r="S997" s="18">
        <v>25153</v>
      </c>
      <c r="T997" s="18">
        <v>0</v>
      </c>
      <c r="U997" s="18">
        <v>0</v>
      </c>
      <c r="V997" s="18">
        <v>0</v>
      </c>
      <c r="W997" s="18">
        <v>0</v>
      </c>
      <c r="X997" s="18"/>
      <c r="Y997" s="18">
        <v>728692.11</v>
      </c>
      <c r="Z997" s="18">
        <v>90174.8</v>
      </c>
      <c r="AA997" s="18">
        <v>10288.09</v>
      </c>
      <c r="AB997" s="18">
        <v>829155</v>
      </c>
    </row>
    <row r="998" spans="1:28" s="15" customFormat="1" x14ac:dyDescent="0.25">
      <c r="A998" s="17">
        <v>14</v>
      </c>
      <c r="B998" s="17" t="s">
        <v>407</v>
      </c>
      <c r="C998" s="17" t="s">
        <v>292</v>
      </c>
      <c r="D998" s="17" t="s">
        <v>438</v>
      </c>
      <c r="E998" s="17" t="s">
        <v>439</v>
      </c>
      <c r="F998" s="17" t="s">
        <v>35</v>
      </c>
      <c r="G998" s="17" t="s">
        <v>440</v>
      </c>
      <c r="H998" s="17">
        <v>56620</v>
      </c>
      <c r="I998" s="17">
        <v>55527</v>
      </c>
      <c r="J998" s="17">
        <v>1093</v>
      </c>
      <c r="K998" s="17" t="s">
        <v>37</v>
      </c>
      <c r="L998" s="18">
        <v>241866.93</v>
      </c>
      <c r="M998" s="18">
        <v>5000.3999999999996</v>
      </c>
      <c r="N998" s="18">
        <v>27531.67</v>
      </c>
      <c r="O998" s="18">
        <v>274399</v>
      </c>
      <c r="P998" s="18">
        <v>7116.82</v>
      </c>
      <c r="Q998" s="18">
        <v>2515.33</v>
      </c>
      <c r="R998" s="18">
        <v>491.85</v>
      </c>
      <c r="S998" s="18">
        <v>10124</v>
      </c>
      <c r="T998" s="18">
        <v>0</v>
      </c>
      <c r="U998" s="18">
        <v>0</v>
      </c>
      <c r="V998" s="18">
        <v>0</v>
      </c>
      <c r="W998" s="18">
        <v>0</v>
      </c>
      <c r="X998" s="18"/>
      <c r="Y998" s="18">
        <v>248983.75</v>
      </c>
      <c r="Z998" s="18">
        <v>30047</v>
      </c>
      <c r="AA998" s="18">
        <v>5492.25</v>
      </c>
      <c r="AB998" s="18">
        <v>284523</v>
      </c>
    </row>
    <row r="999" spans="1:28" s="15" customFormat="1" x14ac:dyDescent="0.25">
      <c r="A999" s="17">
        <v>15</v>
      </c>
      <c r="B999" s="17" t="s">
        <v>416</v>
      </c>
      <c r="C999" s="17" t="s">
        <v>292</v>
      </c>
      <c r="D999" s="17" t="s">
        <v>441</v>
      </c>
      <c r="E999" s="17" t="s">
        <v>442</v>
      </c>
      <c r="F999" s="17" t="s">
        <v>35</v>
      </c>
      <c r="G999" s="17" t="s">
        <v>156</v>
      </c>
      <c r="H999" s="17">
        <v>91032</v>
      </c>
      <c r="I999" s="17">
        <v>90372</v>
      </c>
      <c r="J999" s="17">
        <v>660</v>
      </c>
      <c r="K999" s="17" t="s">
        <v>37</v>
      </c>
      <c r="L999" s="18">
        <v>419981.55</v>
      </c>
      <c r="M999" s="18">
        <v>5008.45</v>
      </c>
      <c r="N999" s="18">
        <v>50888</v>
      </c>
      <c r="O999" s="18">
        <v>475878</v>
      </c>
      <c r="P999" s="18">
        <v>4227.66</v>
      </c>
      <c r="Q999" s="18">
        <v>4381.34</v>
      </c>
      <c r="R999" s="18">
        <v>297</v>
      </c>
      <c r="S999" s="18">
        <v>8906</v>
      </c>
      <c r="T999" s="18">
        <v>0</v>
      </c>
      <c r="U999" s="18">
        <v>0</v>
      </c>
      <c r="V999" s="18">
        <v>0</v>
      </c>
      <c r="W999" s="18">
        <v>0</v>
      </c>
      <c r="X999" s="18"/>
      <c r="Y999" s="18">
        <v>424209.21</v>
      </c>
      <c r="Z999" s="18">
        <v>55269.34</v>
      </c>
      <c r="AA999" s="18">
        <v>5305.45</v>
      </c>
      <c r="AB999" s="18">
        <v>484784</v>
      </c>
    </row>
    <row r="1000" spans="1:28" s="15" customFormat="1" x14ac:dyDescent="0.25">
      <c r="A1000" s="17">
        <v>16</v>
      </c>
      <c r="B1000" s="17" t="s">
        <v>425</v>
      </c>
      <c r="C1000" s="17" t="s">
        <v>292</v>
      </c>
      <c r="D1000" s="17" t="s">
        <v>443</v>
      </c>
      <c r="E1000" s="17" t="s">
        <v>444</v>
      </c>
      <c r="F1000" s="17" t="s">
        <v>35</v>
      </c>
      <c r="G1000" s="17" t="s">
        <v>148</v>
      </c>
      <c r="H1000" s="17">
        <v>46199</v>
      </c>
      <c r="I1000" s="17">
        <v>46199</v>
      </c>
      <c r="J1000" s="17">
        <v>0</v>
      </c>
      <c r="K1000" s="17" t="s">
        <v>37</v>
      </c>
      <c r="L1000" s="18">
        <v>29640.080000000002</v>
      </c>
      <c r="M1000" s="18">
        <v>1113.47</v>
      </c>
      <c r="N1000" s="18">
        <v>9546.4500000000007</v>
      </c>
      <c r="O1000" s="18">
        <v>40300</v>
      </c>
      <c r="P1000" s="18">
        <v>330.16</v>
      </c>
      <c r="Q1000" s="18">
        <v>314.83999999999997</v>
      </c>
      <c r="R1000" s="18">
        <v>0</v>
      </c>
      <c r="S1000" s="18">
        <v>645</v>
      </c>
      <c r="T1000" s="18">
        <v>0</v>
      </c>
      <c r="U1000" s="18">
        <v>0</v>
      </c>
      <c r="V1000" s="18">
        <v>0</v>
      </c>
      <c r="W1000" s="18">
        <v>0</v>
      </c>
      <c r="X1000" s="18"/>
      <c r="Y1000" s="18">
        <v>29970.240000000002</v>
      </c>
      <c r="Z1000" s="18">
        <v>9861.2900000000009</v>
      </c>
      <c r="AA1000" s="18">
        <v>1113.47</v>
      </c>
      <c r="AB1000" s="18">
        <v>40945</v>
      </c>
    </row>
    <row r="1001" spans="1:28" s="15" customFormat="1" x14ac:dyDescent="0.25">
      <c r="A1001" s="17">
        <v>17</v>
      </c>
      <c r="B1001" s="17" t="s">
        <v>413</v>
      </c>
      <c r="C1001" s="17" t="s">
        <v>292</v>
      </c>
      <c r="D1001" s="17" t="s">
        <v>445</v>
      </c>
      <c r="E1001" s="17" t="s">
        <v>446</v>
      </c>
      <c r="F1001" s="17" t="s">
        <v>35</v>
      </c>
      <c r="G1001" s="17" t="s">
        <v>447</v>
      </c>
      <c r="H1001" s="17">
        <v>74735</v>
      </c>
      <c r="I1001" s="17">
        <v>73096</v>
      </c>
      <c r="J1001" s="17">
        <v>1639</v>
      </c>
      <c r="K1001" s="17" t="s">
        <v>37</v>
      </c>
      <c r="L1001" s="18">
        <v>848747.21</v>
      </c>
      <c r="M1001" s="18">
        <v>6159.92</v>
      </c>
      <c r="N1001" s="18">
        <v>102461.87</v>
      </c>
      <c r="O1001" s="18">
        <v>957369</v>
      </c>
      <c r="P1001" s="18">
        <v>9888.7199999999993</v>
      </c>
      <c r="Q1001" s="18">
        <v>8801.73</v>
      </c>
      <c r="R1001" s="18">
        <v>737.55</v>
      </c>
      <c r="S1001" s="18">
        <v>19428</v>
      </c>
      <c r="T1001" s="18">
        <v>0</v>
      </c>
      <c r="U1001" s="18">
        <v>0</v>
      </c>
      <c r="V1001" s="18">
        <v>0</v>
      </c>
      <c r="W1001" s="18">
        <v>0</v>
      </c>
      <c r="X1001" s="18"/>
      <c r="Y1001" s="18">
        <v>858635.93</v>
      </c>
      <c r="Z1001" s="18">
        <v>111263.6</v>
      </c>
      <c r="AA1001" s="18">
        <v>6897.47</v>
      </c>
      <c r="AB1001" s="18">
        <v>976797</v>
      </c>
    </row>
    <row r="1002" spans="1:28" s="15" customFormat="1" x14ac:dyDescent="0.25">
      <c r="A1002" s="17">
        <v>18</v>
      </c>
      <c r="B1002" s="17" t="s">
        <v>435</v>
      </c>
      <c r="C1002" s="17" t="s">
        <v>292</v>
      </c>
      <c r="D1002" s="17" t="s">
        <v>448</v>
      </c>
      <c r="E1002" s="17" t="s">
        <v>449</v>
      </c>
      <c r="F1002" s="17" t="s">
        <v>35</v>
      </c>
      <c r="G1002" s="17" t="s">
        <v>181</v>
      </c>
      <c r="H1002" s="17">
        <v>46971</v>
      </c>
      <c r="I1002" s="17">
        <v>44480</v>
      </c>
      <c r="J1002" s="17">
        <v>2491</v>
      </c>
      <c r="K1002" s="17" t="s">
        <v>37</v>
      </c>
      <c r="L1002" s="18">
        <v>902120.16</v>
      </c>
      <c r="M1002" s="18">
        <v>13783.71</v>
      </c>
      <c r="N1002" s="18">
        <v>106479.13</v>
      </c>
      <c r="O1002" s="18">
        <v>1022383</v>
      </c>
      <c r="P1002" s="18">
        <v>14627.56</v>
      </c>
      <c r="Q1002" s="18">
        <v>9393.49</v>
      </c>
      <c r="R1002" s="18">
        <v>1120.95</v>
      </c>
      <c r="S1002" s="18">
        <v>25142</v>
      </c>
      <c r="T1002" s="18">
        <v>0</v>
      </c>
      <c r="U1002" s="18">
        <v>0</v>
      </c>
      <c r="V1002" s="18">
        <v>0</v>
      </c>
      <c r="W1002" s="18">
        <v>0</v>
      </c>
      <c r="X1002" s="18"/>
      <c r="Y1002" s="18">
        <v>916747.72</v>
      </c>
      <c r="Z1002" s="18">
        <v>115872.62</v>
      </c>
      <c r="AA1002" s="18">
        <v>14904.66</v>
      </c>
      <c r="AB1002" s="18">
        <v>1047525</v>
      </c>
    </row>
    <row r="1003" spans="1:28" s="15" customFormat="1" x14ac:dyDescent="0.25">
      <c r="A1003" s="17">
        <v>19</v>
      </c>
      <c r="B1003" s="17" t="s">
        <v>407</v>
      </c>
      <c r="C1003" s="17" t="s">
        <v>292</v>
      </c>
      <c r="D1003" s="17" t="s">
        <v>450</v>
      </c>
      <c r="E1003" s="17" t="s">
        <v>451</v>
      </c>
      <c r="F1003" s="17" t="s">
        <v>35</v>
      </c>
      <c r="G1003" s="17" t="s">
        <v>452</v>
      </c>
      <c r="H1003" s="17">
        <v>24788</v>
      </c>
      <c r="I1003" s="17">
        <v>24640</v>
      </c>
      <c r="J1003" s="17">
        <v>148</v>
      </c>
      <c r="K1003" s="17" t="s">
        <v>37</v>
      </c>
      <c r="L1003" s="18">
        <v>89927.76</v>
      </c>
      <c r="M1003" s="18">
        <v>2546.16</v>
      </c>
      <c r="N1003" s="18">
        <v>26837.08</v>
      </c>
      <c r="O1003" s="18">
        <v>119311</v>
      </c>
      <c r="P1003" s="18">
        <v>1671.21</v>
      </c>
      <c r="Q1003" s="18">
        <v>949.19</v>
      </c>
      <c r="R1003" s="18">
        <v>66.599999999999994</v>
      </c>
      <c r="S1003" s="18">
        <v>2687</v>
      </c>
      <c r="T1003" s="18">
        <v>0</v>
      </c>
      <c r="U1003" s="18">
        <v>0</v>
      </c>
      <c r="V1003" s="18">
        <v>0</v>
      </c>
      <c r="W1003" s="18">
        <v>0</v>
      </c>
      <c r="X1003" s="18"/>
      <c r="Y1003" s="18">
        <v>91598.97</v>
      </c>
      <c r="Z1003" s="18">
        <v>27786.27</v>
      </c>
      <c r="AA1003" s="18">
        <v>2612.7600000000002</v>
      </c>
      <c r="AB1003" s="18">
        <v>121998</v>
      </c>
    </row>
    <row r="1004" spans="1:28" s="15" customFormat="1" x14ac:dyDescent="0.25">
      <c r="A1004" s="17">
        <v>20</v>
      </c>
      <c r="B1004" s="17" t="s">
        <v>428</v>
      </c>
      <c r="C1004" s="17" t="s">
        <v>292</v>
      </c>
      <c r="D1004" s="17" t="s">
        <v>453</v>
      </c>
      <c r="E1004" s="17" t="s">
        <v>454</v>
      </c>
      <c r="F1004" s="17" t="s">
        <v>35</v>
      </c>
      <c r="G1004" s="17" t="s">
        <v>218</v>
      </c>
      <c r="H1004" s="17">
        <v>4150</v>
      </c>
      <c r="I1004" s="17">
        <v>4030</v>
      </c>
      <c r="J1004" s="17">
        <v>360</v>
      </c>
      <c r="K1004" s="17" t="s">
        <v>37</v>
      </c>
      <c r="L1004" s="18">
        <v>216460.47</v>
      </c>
      <c r="M1004" s="18">
        <v>1996.53</v>
      </c>
      <c r="N1004" s="18">
        <v>25208</v>
      </c>
      <c r="O1004" s="18">
        <v>243665</v>
      </c>
      <c r="P1004" s="18">
        <v>3833.64</v>
      </c>
      <c r="Q1004" s="18">
        <v>2236.36</v>
      </c>
      <c r="R1004" s="18">
        <v>162</v>
      </c>
      <c r="S1004" s="18">
        <v>6232</v>
      </c>
      <c r="T1004" s="18">
        <v>0</v>
      </c>
      <c r="U1004" s="18">
        <v>0</v>
      </c>
      <c r="V1004" s="18">
        <v>0</v>
      </c>
      <c r="W1004" s="18">
        <v>0</v>
      </c>
      <c r="X1004" s="18"/>
      <c r="Y1004" s="18">
        <v>220294.11</v>
      </c>
      <c r="Z1004" s="18">
        <v>27444.36</v>
      </c>
      <c r="AA1004" s="18">
        <v>2158.5300000000002</v>
      </c>
      <c r="AB1004" s="18">
        <v>249897</v>
      </c>
    </row>
    <row r="1005" spans="1:28" s="15" customFormat="1" x14ac:dyDescent="0.25">
      <c r="A1005" s="17">
        <v>21</v>
      </c>
      <c r="B1005" s="17" t="s">
        <v>416</v>
      </c>
      <c r="C1005" s="17" t="s">
        <v>292</v>
      </c>
      <c r="D1005" s="17" t="s">
        <v>455</v>
      </c>
      <c r="E1005" s="17" t="s">
        <v>456</v>
      </c>
      <c r="F1005" s="17" t="s">
        <v>35</v>
      </c>
      <c r="G1005" s="17" t="s">
        <v>221</v>
      </c>
      <c r="H1005" s="17">
        <v>19</v>
      </c>
      <c r="I1005" s="17">
        <v>19</v>
      </c>
      <c r="J1005" s="17">
        <v>0</v>
      </c>
      <c r="K1005" s="17" t="s">
        <v>37</v>
      </c>
      <c r="L1005" s="18">
        <v>22549.19</v>
      </c>
      <c r="M1005" s="18">
        <v>1.24</v>
      </c>
      <c r="N1005" s="18">
        <v>4957.57</v>
      </c>
      <c r="O1005" s="18">
        <v>27508</v>
      </c>
      <c r="P1005" s="18">
        <v>577.67999999999995</v>
      </c>
      <c r="Q1005" s="18">
        <v>230.32</v>
      </c>
      <c r="R1005" s="18">
        <v>0</v>
      </c>
      <c r="S1005" s="18">
        <v>808</v>
      </c>
      <c r="T1005" s="18">
        <v>0</v>
      </c>
      <c r="U1005" s="18">
        <v>0</v>
      </c>
      <c r="V1005" s="18">
        <v>0</v>
      </c>
      <c r="W1005" s="18">
        <v>0</v>
      </c>
      <c r="X1005" s="18"/>
      <c r="Y1005" s="18">
        <v>23126.87</v>
      </c>
      <c r="Z1005" s="18">
        <v>5187.8900000000003</v>
      </c>
      <c r="AA1005" s="18">
        <v>1.24</v>
      </c>
      <c r="AB1005" s="18">
        <v>28316</v>
      </c>
    </row>
    <row r="1006" spans="1:28" s="15" customFormat="1" x14ac:dyDescent="0.25">
      <c r="A1006" s="17">
        <v>22</v>
      </c>
      <c r="B1006" s="17" t="s">
        <v>407</v>
      </c>
      <c r="C1006" s="17" t="s">
        <v>292</v>
      </c>
      <c r="D1006" s="17" t="s">
        <v>457</v>
      </c>
      <c r="E1006" s="17" t="s">
        <v>458</v>
      </c>
      <c r="F1006" s="17" t="s">
        <v>35</v>
      </c>
      <c r="G1006" s="17" t="s">
        <v>224</v>
      </c>
      <c r="H1006" s="17">
        <v>6102</v>
      </c>
      <c r="I1006" s="17">
        <v>6102</v>
      </c>
      <c r="J1006" s="17">
        <v>0</v>
      </c>
      <c r="K1006" s="17" t="s">
        <v>37</v>
      </c>
      <c r="L1006" s="18">
        <v>21813.86</v>
      </c>
      <c r="M1006" s="18">
        <v>0</v>
      </c>
      <c r="N1006" s="18">
        <v>5005.1400000000003</v>
      </c>
      <c r="O1006" s="18">
        <v>26819</v>
      </c>
      <c r="P1006" s="18">
        <v>577.29</v>
      </c>
      <c r="Q1006" s="18">
        <v>222.71</v>
      </c>
      <c r="R1006" s="18">
        <v>0</v>
      </c>
      <c r="S1006" s="18">
        <v>800</v>
      </c>
      <c r="T1006" s="18">
        <v>0</v>
      </c>
      <c r="U1006" s="18">
        <v>0</v>
      </c>
      <c r="V1006" s="18">
        <v>0</v>
      </c>
      <c r="W1006" s="18">
        <v>0</v>
      </c>
      <c r="X1006" s="18"/>
      <c r="Y1006" s="18">
        <v>22391.15</v>
      </c>
      <c r="Z1006" s="18">
        <v>5227.8500000000004</v>
      </c>
      <c r="AA1006" s="18">
        <v>0</v>
      </c>
      <c r="AB1006" s="18">
        <v>27619</v>
      </c>
    </row>
    <row r="1007" spans="1:28" s="15" customFormat="1" x14ac:dyDescent="0.25">
      <c r="A1007" s="17">
        <v>23</v>
      </c>
      <c r="B1007" s="17" t="s">
        <v>404</v>
      </c>
      <c r="C1007" s="17" t="s">
        <v>292</v>
      </c>
      <c r="D1007" s="17" t="s">
        <v>459</v>
      </c>
      <c r="E1007" s="17" t="s">
        <v>460</v>
      </c>
      <c r="F1007" s="17" t="s">
        <v>35</v>
      </c>
      <c r="G1007" s="17" t="s">
        <v>218</v>
      </c>
      <c r="H1007" s="17">
        <v>14125</v>
      </c>
      <c r="I1007" s="17">
        <v>13974</v>
      </c>
      <c r="J1007" s="17">
        <v>151</v>
      </c>
      <c r="K1007" s="17" t="s">
        <v>37</v>
      </c>
      <c r="L1007" s="18">
        <v>88528.23</v>
      </c>
      <c r="M1007" s="18">
        <v>3569.67</v>
      </c>
      <c r="N1007" s="18">
        <v>25237.1</v>
      </c>
      <c r="O1007" s="18">
        <v>117335</v>
      </c>
      <c r="P1007" s="18">
        <v>1412.24</v>
      </c>
      <c r="Q1007" s="18">
        <v>945.81</v>
      </c>
      <c r="R1007" s="18">
        <v>67.95</v>
      </c>
      <c r="S1007" s="18">
        <v>2426</v>
      </c>
      <c r="T1007" s="18">
        <v>0</v>
      </c>
      <c r="U1007" s="18">
        <v>0</v>
      </c>
      <c r="V1007" s="18">
        <v>0</v>
      </c>
      <c r="W1007" s="18">
        <v>0</v>
      </c>
      <c r="X1007" s="18"/>
      <c r="Y1007" s="18">
        <v>89940.47</v>
      </c>
      <c r="Z1007" s="18">
        <v>26182.91</v>
      </c>
      <c r="AA1007" s="18">
        <v>3637.62</v>
      </c>
      <c r="AB1007" s="18">
        <v>119761</v>
      </c>
    </row>
    <row r="1008" spans="1:28" s="15" customFormat="1" x14ac:dyDescent="0.25">
      <c r="A1008" s="17">
        <v>24</v>
      </c>
      <c r="B1008" s="17" t="s">
        <v>435</v>
      </c>
      <c r="C1008" s="17" t="s">
        <v>292</v>
      </c>
      <c r="D1008" s="17" t="s">
        <v>461</v>
      </c>
      <c r="E1008" s="17" t="s">
        <v>462</v>
      </c>
      <c r="F1008" s="17" t="s">
        <v>35</v>
      </c>
      <c r="G1008" s="17" t="s">
        <v>218</v>
      </c>
      <c r="H1008" s="17">
        <v>1800</v>
      </c>
      <c r="I1008" s="17">
        <v>1800</v>
      </c>
      <c r="J1008" s="17">
        <v>0</v>
      </c>
      <c r="K1008" s="17" t="s">
        <v>37</v>
      </c>
      <c r="L1008" s="18">
        <v>39304.269999999997</v>
      </c>
      <c r="M1008" s="18">
        <v>371.04</v>
      </c>
      <c r="N1008" s="18">
        <v>11079.69</v>
      </c>
      <c r="O1008" s="18">
        <v>50755</v>
      </c>
      <c r="P1008" s="18">
        <v>577.72</v>
      </c>
      <c r="Q1008" s="18">
        <v>407.28</v>
      </c>
      <c r="R1008" s="18">
        <v>0</v>
      </c>
      <c r="S1008" s="18">
        <v>985</v>
      </c>
      <c r="T1008" s="18">
        <v>0</v>
      </c>
      <c r="U1008" s="18">
        <v>0</v>
      </c>
      <c r="V1008" s="18">
        <v>0</v>
      </c>
      <c r="W1008" s="18">
        <v>0</v>
      </c>
      <c r="X1008" s="18"/>
      <c r="Y1008" s="18">
        <v>39881.99</v>
      </c>
      <c r="Z1008" s="18">
        <v>11486.97</v>
      </c>
      <c r="AA1008" s="18">
        <v>371.04</v>
      </c>
      <c r="AB1008" s="18">
        <v>51740</v>
      </c>
    </row>
    <row r="1009" spans="1:28" s="15" customFormat="1" x14ac:dyDescent="0.25">
      <c r="A1009" s="17">
        <v>25</v>
      </c>
      <c r="B1009" s="17" t="s">
        <v>420</v>
      </c>
      <c r="C1009" s="17" t="s">
        <v>292</v>
      </c>
      <c r="D1009" s="17" t="s">
        <v>463</v>
      </c>
      <c r="E1009" s="17" t="s">
        <v>464</v>
      </c>
      <c r="F1009" s="17" t="s">
        <v>35</v>
      </c>
      <c r="G1009" s="17" t="s">
        <v>114</v>
      </c>
      <c r="H1009" s="17">
        <v>728</v>
      </c>
      <c r="I1009" s="17">
        <v>728</v>
      </c>
      <c r="J1009" s="17">
        <v>0</v>
      </c>
      <c r="K1009" s="17" t="s">
        <v>37</v>
      </c>
      <c r="L1009" s="18">
        <v>27543.46</v>
      </c>
      <c r="M1009" s="18">
        <v>143.11000000000001</v>
      </c>
      <c r="N1009" s="18">
        <v>6505.43</v>
      </c>
      <c r="O1009" s="18">
        <v>34192</v>
      </c>
      <c r="P1009" s="18">
        <v>659.98</v>
      </c>
      <c r="Q1009" s="18">
        <v>283.02</v>
      </c>
      <c r="R1009" s="18">
        <v>0</v>
      </c>
      <c r="S1009" s="18">
        <v>943</v>
      </c>
      <c r="T1009" s="18">
        <v>0</v>
      </c>
      <c r="U1009" s="18">
        <v>0</v>
      </c>
      <c r="V1009" s="18">
        <v>0</v>
      </c>
      <c r="W1009" s="18">
        <v>0</v>
      </c>
      <c r="X1009" s="18"/>
      <c r="Y1009" s="18">
        <v>28203.439999999999</v>
      </c>
      <c r="Z1009" s="18">
        <v>6788.45</v>
      </c>
      <c r="AA1009" s="18">
        <v>143.11000000000001</v>
      </c>
      <c r="AB1009" s="18">
        <v>35135</v>
      </c>
    </row>
    <row r="1010" spans="1:28" s="15" customFormat="1" x14ac:dyDescent="0.25">
      <c r="A1010" s="17">
        <v>26</v>
      </c>
      <c r="B1010" s="17" t="s">
        <v>468</v>
      </c>
      <c r="C1010" s="17" t="s">
        <v>292</v>
      </c>
      <c r="D1010" s="17" t="s">
        <v>469</v>
      </c>
      <c r="E1010" s="17" t="s">
        <v>470</v>
      </c>
      <c r="F1010" s="17" t="s">
        <v>35</v>
      </c>
      <c r="G1010" s="17" t="s">
        <v>471</v>
      </c>
      <c r="H1010" s="17">
        <v>3282</v>
      </c>
      <c r="I1010" s="17">
        <v>3185</v>
      </c>
      <c r="J1010" s="17">
        <v>97</v>
      </c>
      <c r="K1010" s="17" t="s">
        <v>37</v>
      </c>
      <c r="L1010" s="18">
        <v>28630.32</v>
      </c>
      <c r="M1010" s="18">
        <v>1382.31</v>
      </c>
      <c r="N1010" s="18">
        <v>5614.37</v>
      </c>
      <c r="O1010" s="18">
        <v>35627</v>
      </c>
      <c r="P1010" s="18">
        <v>949.18</v>
      </c>
      <c r="Q1010" s="18">
        <v>305.17</v>
      </c>
      <c r="R1010" s="18">
        <v>43.65</v>
      </c>
      <c r="S1010" s="18">
        <v>1298</v>
      </c>
      <c r="T1010" s="18">
        <v>0</v>
      </c>
      <c r="U1010" s="18">
        <v>0</v>
      </c>
      <c r="V1010" s="18">
        <v>0</v>
      </c>
      <c r="W1010" s="18">
        <v>0</v>
      </c>
      <c r="X1010" s="18"/>
      <c r="Y1010" s="18">
        <v>29579.5</v>
      </c>
      <c r="Z1010" s="18">
        <v>5919.54</v>
      </c>
      <c r="AA1010" s="18">
        <v>1425.96</v>
      </c>
      <c r="AB1010" s="18">
        <v>36925</v>
      </c>
    </row>
    <row r="1011" spans="1:28" s="15" customFormat="1" x14ac:dyDescent="0.25">
      <c r="A1011" s="17">
        <v>27</v>
      </c>
      <c r="B1011" s="17" t="s">
        <v>1591</v>
      </c>
      <c r="C1011" s="17" t="s">
        <v>292</v>
      </c>
      <c r="D1011" s="17" t="s">
        <v>1592</v>
      </c>
      <c r="E1011" s="17" t="s">
        <v>1593</v>
      </c>
      <c r="F1011" s="17" t="s">
        <v>35</v>
      </c>
      <c r="G1011" s="17" t="s">
        <v>1594</v>
      </c>
      <c r="H1011" s="17">
        <v>475</v>
      </c>
      <c r="I1011" s="17">
        <v>475</v>
      </c>
      <c r="J1011" s="17">
        <v>0</v>
      </c>
      <c r="K1011" s="17" t="s">
        <v>37</v>
      </c>
      <c r="L1011" s="18">
        <v>17158.05</v>
      </c>
      <c r="M1011" s="18">
        <v>196.66</v>
      </c>
      <c r="N1011" s="18">
        <v>3746.29</v>
      </c>
      <c r="O1011" s="18">
        <v>21101</v>
      </c>
      <c r="P1011" s="18">
        <v>439.73</v>
      </c>
      <c r="Q1011" s="18">
        <v>177.27</v>
      </c>
      <c r="R1011" s="18">
        <v>0</v>
      </c>
      <c r="S1011" s="18">
        <v>617</v>
      </c>
      <c r="T1011" s="18">
        <v>0</v>
      </c>
      <c r="U1011" s="18">
        <v>0</v>
      </c>
      <c r="V1011" s="18">
        <v>0</v>
      </c>
      <c r="W1011" s="18">
        <v>0</v>
      </c>
      <c r="X1011" s="18"/>
      <c r="Y1011" s="18">
        <v>17597.78</v>
      </c>
      <c r="Z1011" s="18">
        <v>3923.56</v>
      </c>
      <c r="AA1011" s="18">
        <v>196.66</v>
      </c>
      <c r="AB1011" s="18">
        <v>21718</v>
      </c>
    </row>
    <row r="1012" spans="1:28" s="15" customFormat="1" x14ac:dyDescent="0.25">
      <c r="A1012" s="17">
        <v>28</v>
      </c>
      <c r="B1012" s="17" t="s">
        <v>472</v>
      </c>
      <c r="C1012" s="17" t="s">
        <v>292</v>
      </c>
      <c r="D1012" s="17" t="s">
        <v>473</v>
      </c>
      <c r="E1012" s="17" t="s">
        <v>474</v>
      </c>
      <c r="F1012" s="17" t="s">
        <v>35</v>
      </c>
      <c r="G1012" s="17" t="s">
        <v>475</v>
      </c>
      <c r="H1012" s="17">
        <v>264</v>
      </c>
      <c r="I1012" s="17">
        <v>264</v>
      </c>
      <c r="J1012" s="17">
        <v>0</v>
      </c>
      <c r="K1012" s="17" t="s">
        <v>37</v>
      </c>
      <c r="L1012" s="18">
        <v>15376.67</v>
      </c>
      <c r="M1012" s="18">
        <v>113.47</v>
      </c>
      <c r="N1012" s="18">
        <v>2770.86</v>
      </c>
      <c r="O1012" s="18">
        <v>18261</v>
      </c>
      <c r="P1012" s="18">
        <v>439.99</v>
      </c>
      <c r="Q1012" s="18">
        <v>158.01</v>
      </c>
      <c r="R1012" s="18">
        <v>0</v>
      </c>
      <c r="S1012" s="18">
        <v>598</v>
      </c>
      <c r="T1012" s="18">
        <v>0</v>
      </c>
      <c r="U1012" s="18">
        <v>0</v>
      </c>
      <c r="V1012" s="18">
        <v>0</v>
      </c>
      <c r="W1012" s="18">
        <v>0</v>
      </c>
      <c r="X1012" s="18"/>
      <c r="Y1012" s="18">
        <v>15816.66</v>
      </c>
      <c r="Z1012" s="18">
        <v>2928.87</v>
      </c>
      <c r="AA1012" s="18">
        <v>113.47</v>
      </c>
      <c r="AB1012" s="18">
        <v>18859</v>
      </c>
    </row>
    <row r="1013" spans="1:28" s="15" customFormat="1" x14ac:dyDescent="0.25">
      <c r="A1013" s="17">
        <v>29</v>
      </c>
      <c r="B1013" s="17" t="s">
        <v>476</v>
      </c>
      <c r="C1013" s="17" t="s">
        <v>292</v>
      </c>
      <c r="D1013" s="17" t="s">
        <v>477</v>
      </c>
      <c r="E1013" s="17" t="s">
        <v>478</v>
      </c>
      <c r="F1013" s="17" t="s">
        <v>35</v>
      </c>
      <c r="G1013" s="17" t="s">
        <v>479</v>
      </c>
      <c r="H1013" s="17">
        <v>1850</v>
      </c>
      <c r="I1013" s="17">
        <v>1828</v>
      </c>
      <c r="J1013" s="17">
        <v>22</v>
      </c>
      <c r="K1013" s="17" t="s">
        <v>37</v>
      </c>
      <c r="L1013" s="18">
        <v>19456.96</v>
      </c>
      <c r="M1013" s="18">
        <v>803.31</v>
      </c>
      <c r="N1013" s="18">
        <v>2720.73</v>
      </c>
      <c r="O1013" s="18">
        <v>22981</v>
      </c>
      <c r="P1013" s="18">
        <v>561.79999999999995</v>
      </c>
      <c r="Q1013" s="18">
        <v>207.3</v>
      </c>
      <c r="R1013" s="18">
        <v>9.9</v>
      </c>
      <c r="S1013" s="18">
        <v>779</v>
      </c>
      <c r="T1013" s="18">
        <v>0</v>
      </c>
      <c r="U1013" s="18">
        <v>0</v>
      </c>
      <c r="V1013" s="18">
        <v>0</v>
      </c>
      <c r="W1013" s="18">
        <v>0</v>
      </c>
      <c r="X1013" s="18"/>
      <c r="Y1013" s="18">
        <v>20018.759999999998</v>
      </c>
      <c r="Z1013" s="18">
        <v>2928.03</v>
      </c>
      <c r="AA1013" s="18">
        <v>813.21</v>
      </c>
      <c r="AB1013" s="18">
        <v>23760</v>
      </c>
    </row>
    <row r="1014" spans="1:28" s="15" customFormat="1" x14ac:dyDescent="0.25">
      <c r="A1014" s="17">
        <v>30</v>
      </c>
      <c r="B1014" s="17" t="s">
        <v>476</v>
      </c>
      <c r="C1014" s="17" t="s">
        <v>292</v>
      </c>
      <c r="D1014" s="17" t="s">
        <v>480</v>
      </c>
      <c r="E1014" s="17" t="s">
        <v>481</v>
      </c>
      <c r="F1014" s="17" t="s">
        <v>35</v>
      </c>
      <c r="G1014" s="17" t="s">
        <v>482</v>
      </c>
      <c r="H1014" s="17">
        <v>8927</v>
      </c>
      <c r="I1014" s="17">
        <v>8634</v>
      </c>
      <c r="J1014" s="17">
        <v>293</v>
      </c>
      <c r="K1014" s="17" t="s">
        <v>37</v>
      </c>
      <c r="L1014" s="18">
        <v>64072.71</v>
      </c>
      <c r="M1014" s="18">
        <v>3842.15</v>
      </c>
      <c r="N1014" s="18">
        <v>7178.14</v>
      </c>
      <c r="O1014" s="18">
        <v>75093</v>
      </c>
      <c r="P1014" s="18">
        <v>3077.46</v>
      </c>
      <c r="Q1014" s="18">
        <v>690.69</v>
      </c>
      <c r="R1014" s="18">
        <v>131.85</v>
      </c>
      <c r="S1014" s="18">
        <v>3900</v>
      </c>
      <c r="T1014" s="18">
        <v>0</v>
      </c>
      <c r="U1014" s="18">
        <v>0</v>
      </c>
      <c r="V1014" s="18">
        <v>0</v>
      </c>
      <c r="W1014" s="18">
        <v>0</v>
      </c>
      <c r="X1014" s="18"/>
      <c r="Y1014" s="18">
        <v>67150.17</v>
      </c>
      <c r="Z1014" s="18">
        <v>7868.83</v>
      </c>
      <c r="AA1014" s="18">
        <v>3974</v>
      </c>
      <c r="AB1014" s="18">
        <v>78993</v>
      </c>
    </row>
    <row r="1015" spans="1:28" s="15" customFormat="1" x14ac:dyDescent="0.25">
      <c r="A1015" s="17">
        <v>31</v>
      </c>
      <c r="B1015" s="17" t="s">
        <v>483</v>
      </c>
      <c r="C1015" s="17" t="s">
        <v>292</v>
      </c>
      <c r="D1015" s="17" t="s">
        <v>484</v>
      </c>
      <c r="E1015" s="17" t="s">
        <v>485</v>
      </c>
      <c r="F1015" s="17" t="s">
        <v>35</v>
      </c>
      <c r="G1015" s="17" t="s">
        <v>288</v>
      </c>
      <c r="H1015" s="17">
        <v>1300</v>
      </c>
      <c r="I1015" s="17">
        <v>1300</v>
      </c>
      <c r="J1015" s="17">
        <v>0</v>
      </c>
      <c r="K1015" s="17" t="s">
        <v>37</v>
      </c>
      <c r="L1015" s="18">
        <v>12969.88</v>
      </c>
      <c r="M1015" s="18">
        <v>0</v>
      </c>
      <c r="N1015" s="18">
        <v>1273.1199999999999</v>
      </c>
      <c r="O1015" s="18">
        <v>14243</v>
      </c>
      <c r="P1015" s="18">
        <v>577.67999999999995</v>
      </c>
      <c r="Q1015" s="18">
        <v>131.32</v>
      </c>
      <c r="R1015" s="18">
        <v>0</v>
      </c>
      <c r="S1015" s="18">
        <v>709</v>
      </c>
      <c r="T1015" s="18">
        <v>0</v>
      </c>
      <c r="U1015" s="18">
        <v>0</v>
      </c>
      <c r="V1015" s="18">
        <v>0</v>
      </c>
      <c r="W1015" s="18">
        <v>0</v>
      </c>
      <c r="X1015" s="18"/>
      <c r="Y1015" s="18">
        <v>13547.56</v>
      </c>
      <c r="Z1015" s="18">
        <v>1404.44</v>
      </c>
      <c r="AA1015" s="18">
        <v>0</v>
      </c>
      <c r="AB1015" s="18">
        <v>14952</v>
      </c>
    </row>
    <row r="1016" spans="1:28" s="22" customFormat="1" x14ac:dyDescent="0.25">
      <c r="A1016" s="19"/>
      <c r="B1016" s="19"/>
      <c r="C1016" s="10" t="s">
        <v>71</v>
      </c>
      <c r="D1016" s="19"/>
      <c r="E1016" s="19"/>
      <c r="F1016" s="19"/>
      <c r="G1016" s="19"/>
      <c r="H1016" s="19"/>
      <c r="I1016" s="19"/>
      <c r="J1016" s="19">
        <f>SUM(J985:J1015)</f>
        <v>35292</v>
      </c>
      <c r="K1016" s="19"/>
      <c r="L1016" s="19">
        <f t="shared" ref="L1016:AB1016" si="100">SUM(L985:L1015)</f>
        <v>10413489.060000002</v>
      </c>
      <c r="M1016" s="19">
        <f t="shared" si="100"/>
        <v>141384.15</v>
      </c>
      <c r="N1016" s="19">
        <f t="shared" si="100"/>
        <v>1060548.79</v>
      </c>
      <c r="O1016" s="19">
        <f t="shared" si="100"/>
        <v>11615422</v>
      </c>
      <c r="P1016" s="19">
        <f t="shared" si="100"/>
        <v>221289.55</v>
      </c>
      <c r="Q1016" s="19">
        <f t="shared" si="100"/>
        <v>100003.05000000002</v>
      </c>
      <c r="R1016" s="19">
        <f t="shared" si="100"/>
        <v>15881.400000000001</v>
      </c>
      <c r="S1016" s="19">
        <f t="shared" si="100"/>
        <v>337174</v>
      </c>
      <c r="T1016" s="19">
        <f t="shared" si="100"/>
        <v>0</v>
      </c>
      <c r="U1016" s="19">
        <f t="shared" si="100"/>
        <v>0</v>
      </c>
      <c r="V1016" s="19">
        <f t="shared" si="100"/>
        <v>0</v>
      </c>
      <c r="W1016" s="19">
        <f t="shared" si="100"/>
        <v>0</v>
      </c>
      <c r="X1016" s="19">
        <f t="shared" si="100"/>
        <v>0</v>
      </c>
      <c r="Y1016" s="19">
        <f t="shared" si="100"/>
        <v>10634778.610000001</v>
      </c>
      <c r="Z1016" s="19">
        <f t="shared" si="100"/>
        <v>1160551.8400000001</v>
      </c>
      <c r="AA1016" s="19">
        <f t="shared" si="100"/>
        <v>157265.54999999996</v>
      </c>
      <c r="AB1016" s="19">
        <f t="shared" si="100"/>
        <v>11952596</v>
      </c>
    </row>
    <row r="1017" spans="1:28" s="15" customFormat="1" x14ac:dyDescent="0.25">
      <c r="A1017" s="17">
        <v>1</v>
      </c>
      <c r="B1017" s="17" t="s">
        <v>416</v>
      </c>
      <c r="C1017" s="17" t="s">
        <v>292</v>
      </c>
      <c r="D1017" s="17" t="s">
        <v>486</v>
      </c>
      <c r="E1017" s="17" t="s">
        <v>487</v>
      </c>
      <c r="F1017" s="17" t="s">
        <v>75</v>
      </c>
      <c r="G1017" s="17" t="s">
        <v>76</v>
      </c>
      <c r="H1017" s="17">
        <v>16427</v>
      </c>
      <c r="I1017" s="17">
        <v>16312</v>
      </c>
      <c r="J1017" s="17">
        <v>115</v>
      </c>
      <c r="K1017" s="17" t="s">
        <v>37</v>
      </c>
      <c r="L1017" s="18">
        <v>54277.38</v>
      </c>
      <c r="M1017" s="18">
        <v>4202.67</v>
      </c>
      <c r="N1017" s="18">
        <v>14019.95</v>
      </c>
      <c r="O1017" s="18">
        <v>72500</v>
      </c>
      <c r="P1017" s="18">
        <v>1013.52</v>
      </c>
      <c r="Q1017" s="18">
        <v>599.65</v>
      </c>
      <c r="R1017" s="18">
        <v>68.83</v>
      </c>
      <c r="S1017" s="18">
        <v>1682</v>
      </c>
      <c r="T1017" s="18">
        <v>0</v>
      </c>
      <c r="U1017" s="18">
        <v>0</v>
      </c>
      <c r="V1017" s="18">
        <v>0</v>
      </c>
      <c r="W1017" s="18">
        <v>0</v>
      </c>
      <c r="X1017" s="18"/>
      <c r="Y1017" s="18">
        <v>55290.9</v>
      </c>
      <c r="Z1017" s="18">
        <v>14619.6</v>
      </c>
      <c r="AA1017" s="18">
        <v>4271.5</v>
      </c>
      <c r="AB1017" s="18">
        <v>74182</v>
      </c>
    </row>
    <row r="1018" spans="1:28" s="15" customFormat="1" x14ac:dyDescent="0.25">
      <c r="A1018" s="17">
        <v>2</v>
      </c>
      <c r="B1018" s="17" t="s">
        <v>425</v>
      </c>
      <c r="C1018" s="17" t="s">
        <v>292</v>
      </c>
      <c r="D1018" s="17" t="s">
        <v>488</v>
      </c>
      <c r="E1018" s="17" t="s">
        <v>489</v>
      </c>
      <c r="F1018" s="17" t="s">
        <v>75</v>
      </c>
      <c r="G1018" s="17" t="s">
        <v>76</v>
      </c>
      <c r="H1018" s="17">
        <v>68813</v>
      </c>
      <c r="I1018" s="17">
        <v>67711</v>
      </c>
      <c r="J1018" s="17">
        <v>1102</v>
      </c>
      <c r="K1018" s="17" t="s">
        <v>37</v>
      </c>
      <c r="L1018" s="18">
        <v>339234.03</v>
      </c>
      <c r="M1018" s="18">
        <v>6444.18</v>
      </c>
      <c r="N1018" s="18">
        <v>38855.79</v>
      </c>
      <c r="O1018" s="18">
        <v>384534</v>
      </c>
      <c r="P1018" s="18">
        <v>8350.2999999999993</v>
      </c>
      <c r="Q1018" s="18">
        <v>3499.15</v>
      </c>
      <c r="R1018" s="18">
        <v>659.55</v>
      </c>
      <c r="S1018" s="18">
        <v>12509</v>
      </c>
      <c r="T1018" s="18">
        <v>0</v>
      </c>
      <c r="U1018" s="18">
        <v>0</v>
      </c>
      <c r="V1018" s="18">
        <v>0</v>
      </c>
      <c r="W1018" s="18">
        <v>0</v>
      </c>
      <c r="X1018" s="18"/>
      <c r="Y1018" s="18">
        <v>347584.33</v>
      </c>
      <c r="Z1018" s="18">
        <v>42354.94</v>
      </c>
      <c r="AA1018" s="18">
        <v>7103.73</v>
      </c>
      <c r="AB1018" s="18">
        <v>397043</v>
      </c>
    </row>
    <row r="1019" spans="1:28" s="15" customFormat="1" x14ac:dyDescent="0.25">
      <c r="A1019" s="17">
        <v>3</v>
      </c>
      <c r="B1019" s="17" t="s">
        <v>416</v>
      </c>
      <c r="C1019" s="17" t="s">
        <v>292</v>
      </c>
      <c r="D1019" s="17" t="s">
        <v>490</v>
      </c>
      <c r="E1019" s="17" t="s">
        <v>491</v>
      </c>
      <c r="F1019" s="17" t="s">
        <v>75</v>
      </c>
      <c r="G1019" s="17" t="s">
        <v>76</v>
      </c>
      <c r="H1019" s="17">
        <v>1761</v>
      </c>
      <c r="I1019" s="17">
        <v>1761</v>
      </c>
      <c r="J1019" s="17">
        <v>0</v>
      </c>
      <c r="K1019" s="17" t="s">
        <v>37</v>
      </c>
      <c r="L1019" s="18">
        <v>61523.57</v>
      </c>
      <c r="M1019" s="18">
        <v>4867.34</v>
      </c>
      <c r="N1019" s="18">
        <v>20975.09</v>
      </c>
      <c r="O1019" s="18">
        <v>87366</v>
      </c>
      <c r="P1019" s="18">
        <v>187.84</v>
      </c>
      <c r="Q1019" s="18">
        <v>685.16</v>
      </c>
      <c r="R1019" s="18">
        <v>0</v>
      </c>
      <c r="S1019" s="18">
        <v>873</v>
      </c>
      <c r="T1019" s="18">
        <v>0</v>
      </c>
      <c r="U1019" s="18">
        <v>0</v>
      </c>
      <c r="V1019" s="18">
        <v>0</v>
      </c>
      <c r="W1019" s="18">
        <v>0</v>
      </c>
      <c r="X1019" s="18"/>
      <c r="Y1019" s="18">
        <v>61711.41</v>
      </c>
      <c r="Z1019" s="18">
        <v>21660.25</v>
      </c>
      <c r="AA1019" s="18">
        <v>4867.34</v>
      </c>
      <c r="AB1019" s="18">
        <v>88239</v>
      </c>
    </row>
    <row r="1020" spans="1:28" s="15" customFormat="1" x14ac:dyDescent="0.25">
      <c r="A1020" s="17">
        <v>4</v>
      </c>
      <c r="B1020" s="17" t="s">
        <v>413</v>
      </c>
      <c r="C1020" s="17" t="s">
        <v>292</v>
      </c>
      <c r="D1020" s="17" t="s">
        <v>492</v>
      </c>
      <c r="E1020" s="17" t="s">
        <v>493</v>
      </c>
      <c r="F1020" s="17" t="s">
        <v>75</v>
      </c>
      <c r="G1020" s="17" t="s">
        <v>76</v>
      </c>
      <c r="H1020" s="17">
        <v>19455</v>
      </c>
      <c r="I1020" s="17">
        <v>19198</v>
      </c>
      <c r="J1020" s="17">
        <v>257</v>
      </c>
      <c r="K1020" s="17" t="s">
        <v>37</v>
      </c>
      <c r="L1020" s="18">
        <v>73989.009999999995</v>
      </c>
      <c r="M1020" s="18">
        <v>5743.49</v>
      </c>
      <c r="N1020" s="18">
        <v>18751.5</v>
      </c>
      <c r="O1020" s="18">
        <v>98484</v>
      </c>
      <c r="P1020" s="18">
        <v>2095.71</v>
      </c>
      <c r="Q1020" s="18">
        <v>813.48</v>
      </c>
      <c r="R1020" s="18">
        <v>153.81</v>
      </c>
      <c r="S1020" s="18">
        <v>3063</v>
      </c>
      <c r="T1020" s="18">
        <v>0</v>
      </c>
      <c r="U1020" s="18">
        <v>0</v>
      </c>
      <c r="V1020" s="18">
        <v>0</v>
      </c>
      <c r="W1020" s="18">
        <v>0</v>
      </c>
      <c r="X1020" s="18"/>
      <c r="Y1020" s="18">
        <v>76084.72</v>
      </c>
      <c r="Z1020" s="18">
        <v>19564.98</v>
      </c>
      <c r="AA1020" s="18">
        <v>5897.3</v>
      </c>
      <c r="AB1020" s="18">
        <v>101547</v>
      </c>
    </row>
    <row r="1021" spans="1:28" s="15" customFormat="1" x14ac:dyDescent="0.25">
      <c r="A1021" s="17">
        <v>5</v>
      </c>
      <c r="B1021" s="17" t="s">
        <v>435</v>
      </c>
      <c r="C1021" s="17" t="s">
        <v>292</v>
      </c>
      <c r="D1021" s="17" t="s">
        <v>494</v>
      </c>
      <c r="E1021" s="17" t="s">
        <v>495</v>
      </c>
      <c r="F1021" s="17" t="s">
        <v>75</v>
      </c>
      <c r="G1021" s="17" t="s">
        <v>76</v>
      </c>
      <c r="H1021" s="17">
        <v>37800</v>
      </c>
      <c r="I1021" s="17">
        <v>37800</v>
      </c>
      <c r="J1021" s="17">
        <v>0</v>
      </c>
      <c r="K1021" s="17" t="s">
        <v>37</v>
      </c>
      <c r="L1021" s="18">
        <v>45883.83</v>
      </c>
      <c r="M1021" s="18">
        <v>3201.95</v>
      </c>
      <c r="N1021" s="18">
        <v>12022.22</v>
      </c>
      <c r="O1021" s="18">
        <v>61108</v>
      </c>
      <c r="P1021" s="18">
        <v>281.7</v>
      </c>
      <c r="Q1021" s="18">
        <v>503.3</v>
      </c>
      <c r="R1021" s="18">
        <v>0</v>
      </c>
      <c r="S1021" s="18">
        <v>785</v>
      </c>
      <c r="T1021" s="18">
        <v>0</v>
      </c>
      <c r="U1021" s="18">
        <v>0</v>
      </c>
      <c r="V1021" s="18">
        <v>0</v>
      </c>
      <c r="W1021" s="18">
        <v>0</v>
      </c>
      <c r="X1021" s="18"/>
      <c r="Y1021" s="18">
        <v>46165.53</v>
      </c>
      <c r="Z1021" s="18">
        <v>12525.52</v>
      </c>
      <c r="AA1021" s="18">
        <v>3201.95</v>
      </c>
      <c r="AB1021" s="18">
        <v>61893</v>
      </c>
    </row>
    <row r="1022" spans="1:28" s="15" customFormat="1" x14ac:dyDescent="0.25">
      <c r="A1022" s="17">
        <v>6</v>
      </c>
      <c r="B1022" s="17" t="s">
        <v>420</v>
      </c>
      <c r="C1022" s="17" t="s">
        <v>292</v>
      </c>
      <c r="D1022" s="17" t="s">
        <v>496</v>
      </c>
      <c r="E1022" s="17" t="s">
        <v>497</v>
      </c>
      <c r="F1022" s="17" t="s">
        <v>75</v>
      </c>
      <c r="G1022" s="17" t="s">
        <v>76</v>
      </c>
      <c r="H1022" s="17">
        <v>31841</v>
      </c>
      <c r="I1022" s="17">
        <v>31321</v>
      </c>
      <c r="J1022" s="17">
        <v>520</v>
      </c>
      <c r="K1022" s="17" t="s">
        <v>37</v>
      </c>
      <c r="L1022" s="18">
        <v>98074.15</v>
      </c>
      <c r="M1022" s="18">
        <v>8204.24</v>
      </c>
      <c r="N1022" s="18">
        <v>21921.61</v>
      </c>
      <c r="O1022" s="18">
        <v>128200</v>
      </c>
      <c r="P1022" s="18">
        <v>3921.55</v>
      </c>
      <c r="Q1022" s="18">
        <v>1075.23</v>
      </c>
      <c r="R1022" s="18">
        <v>311.22000000000003</v>
      </c>
      <c r="S1022" s="18">
        <v>5308</v>
      </c>
      <c r="T1022" s="18">
        <v>0</v>
      </c>
      <c r="U1022" s="18">
        <v>0</v>
      </c>
      <c r="V1022" s="18">
        <v>0</v>
      </c>
      <c r="W1022" s="18">
        <v>0</v>
      </c>
      <c r="X1022" s="18"/>
      <c r="Y1022" s="18">
        <v>101995.7</v>
      </c>
      <c r="Z1022" s="18">
        <v>22996.84</v>
      </c>
      <c r="AA1022" s="18">
        <v>8515.4599999999991</v>
      </c>
      <c r="AB1022" s="18">
        <v>133508</v>
      </c>
    </row>
    <row r="1023" spans="1:28" s="15" customFormat="1" x14ac:dyDescent="0.25">
      <c r="A1023" s="17">
        <v>7</v>
      </c>
      <c r="B1023" s="17" t="s">
        <v>404</v>
      </c>
      <c r="C1023" s="17" t="s">
        <v>292</v>
      </c>
      <c r="D1023" s="17" t="s">
        <v>498</v>
      </c>
      <c r="E1023" s="17" t="s">
        <v>499</v>
      </c>
      <c r="F1023" s="17" t="s">
        <v>75</v>
      </c>
      <c r="G1023" s="17" t="s">
        <v>76</v>
      </c>
      <c r="H1023" s="17">
        <v>42479</v>
      </c>
      <c r="I1023" s="17">
        <v>41509</v>
      </c>
      <c r="J1023" s="17">
        <v>970</v>
      </c>
      <c r="K1023" s="17" t="s">
        <v>37</v>
      </c>
      <c r="L1023" s="18">
        <v>202104.32000000001</v>
      </c>
      <c r="M1023" s="18">
        <v>4497.8</v>
      </c>
      <c r="N1023" s="18">
        <v>27003.88</v>
      </c>
      <c r="O1023" s="18">
        <v>233606</v>
      </c>
      <c r="P1023" s="18">
        <v>7276.78</v>
      </c>
      <c r="Q1023" s="18">
        <v>2097.6799999999998</v>
      </c>
      <c r="R1023" s="18">
        <v>580.54</v>
      </c>
      <c r="S1023" s="18">
        <v>9955</v>
      </c>
      <c r="T1023" s="18">
        <v>0</v>
      </c>
      <c r="U1023" s="18">
        <v>0</v>
      </c>
      <c r="V1023" s="18">
        <v>0</v>
      </c>
      <c r="W1023" s="18">
        <v>0</v>
      </c>
      <c r="X1023" s="18"/>
      <c r="Y1023" s="18">
        <v>209381.1</v>
      </c>
      <c r="Z1023" s="18">
        <v>29101.56</v>
      </c>
      <c r="AA1023" s="18">
        <v>5078.34</v>
      </c>
      <c r="AB1023" s="18">
        <v>243561</v>
      </c>
    </row>
    <row r="1024" spans="1:28" s="15" customFormat="1" x14ac:dyDescent="0.25">
      <c r="A1024" s="17">
        <v>8</v>
      </c>
      <c r="B1024" s="17" t="s">
        <v>413</v>
      </c>
      <c r="C1024" s="17" t="s">
        <v>292</v>
      </c>
      <c r="D1024" s="17" t="s">
        <v>500</v>
      </c>
      <c r="E1024" s="17" t="s">
        <v>501</v>
      </c>
      <c r="F1024" s="17" t="s">
        <v>75</v>
      </c>
      <c r="G1024" s="17" t="s">
        <v>76</v>
      </c>
      <c r="H1024" s="17">
        <v>15713</v>
      </c>
      <c r="I1024" s="17">
        <v>15548</v>
      </c>
      <c r="J1024" s="17">
        <v>165</v>
      </c>
      <c r="K1024" s="17" t="s">
        <v>37</v>
      </c>
      <c r="L1024" s="18">
        <v>45697.95</v>
      </c>
      <c r="M1024" s="18">
        <v>3429.72</v>
      </c>
      <c r="N1024" s="18">
        <v>13515.33</v>
      </c>
      <c r="O1024" s="18">
        <v>62643</v>
      </c>
      <c r="P1024" s="18">
        <v>1372.47</v>
      </c>
      <c r="Q1024" s="18">
        <v>506.78</v>
      </c>
      <c r="R1024" s="18">
        <v>98.75</v>
      </c>
      <c r="S1024" s="18">
        <v>1978</v>
      </c>
      <c r="T1024" s="18">
        <v>0</v>
      </c>
      <c r="U1024" s="18">
        <v>0</v>
      </c>
      <c r="V1024" s="18">
        <v>0</v>
      </c>
      <c r="W1024" s="18">
        <v>0</v>
      </c>
      <c r="X1024" s="18"/>
      <c r="Y1024" s="18">
        <v>47070.42</v>
      </c>
      <c r="Z1024" s="18">
        <v>14022.11</v>
      </c>
      <c r="AA1024" s="18">
        <v>3528.47</v>
      </c>
      <c r="AB1024" s="18">
        <v>64621</v>
      </c>
    </row>
    <row r="1025" spans="1:28" s="15" customFormat="1" x14ac:dyDescent="0.25">
      <c r="A1025" s="17">
        <v>9</v>
      </c>
      <c r="B1025" s="17" t="s">
        <v>401</v>
      </c>
      <c r="C1025" s="17" t="s">
        <v>292</v>
      </c>
      <c r="D1025" s="17" t="s">
        <v>502</v>
      </c>
      <c r="E1025" s="17" t="s">
        <v>503</v>
      </c>
      <c r="F1025" s="17" t="s">
        <v>75</v>
      </c>
      <c r="G1025" s="17" t="s">
        <v>76</v>
      </c>
      <c r="H1025" s="17">
        <v>4833</v>
      </c>
      <c r="I1025" s="17">
        <v>4434</v>
      </c>
      <c r="J1025" s="17">
        <v>399</v>
      </c>
      <c r="K1025" s="17" t="s">
        <v>37</v>
      </c>
      <c r="L1025" s="18">
        <v>87419.59</v>
      </c>
      <c r="M1025" s="18">
        <v>6357.05</v>
      </c>
      <c r="N1025" s="18">
        <v>20840.36</v>
      </c>
      <c r="O1025" s="18">
        <v>114617</v>
      </c>
      <c r="P1025" s="18">
        <v>3271.21</v>
      </c>
      <c r="Q1025" s="18">
        <v>951.99</v>
      </c>
      <c r="R1025" s="18">
        <v>238.8</v>
      </c>
      <c r="S1025" s="18">
        <v>4462</v>
      </c>
      <c r="T1025" s="18">
        <v>0</v>
      </c>
      <c r="U1025" s="18">
        <v>0</v>
      </c>
      <c r="V1025" s="18">
        <v>0</v>
      </c>
      <c r="W1025" s="18">
        <v>0</v>
      </c>
      <c r="X1025" s="18"/>
      <c r="Y1025" s="18">
        <v>90690.8</v>
      </c>
      <c r="Z1025" s="18">
        <v>21792.35</v>
      </c>
      <c r="AA1025" s="18">
        <v>6595.85</v>
      </c>
      <c r="AB1025" s="18">
        <v>119079</v>
      </c>
    </row>
    <row r="1026" spans="1:28" s="15" customFormat="1" x14ac:dyDescent="0.25">
      <c r="A1026" s="17">
        <v>10</v>
      </c>
      <c r="B1026" s="17" t="s">
        <v>404</v>
      </c>
      <c r="C1026" s="17" t="s">
        <v>292</v>
      </c>
      <c r="D1026" s="17" t="s">
        <v>504</v>
      </c>
      <c r="E1026" s="17" t="s">
        <v>505</v>
      </c>
      <c r="F1026" s="17" t="s">
        <v>75</v>
      </c>
      <c r="G1026" s="17" t="s">
        <v>76</v>
      </c>
      <c r="H1026" s="17">
        <v>21714</v>
      </c>
      <c r="I1026" s="17">
        <v>21414</v>
      </c>
      <c r="J1026" s="17">
        <v>300</v>
      </c>
      <c r="K1026" s="17" t="s">
        <v>37</v>
      </c>
      <c r="L1026" s="18">
        <v>61813.27</v>
      </c>
      <c r="M1026" s="18">
        <v>4919.5200000000004</v>
      </c>
      <c r="N1026" s="18">
        <v>13701.21</v>
      </c>
      <c r="O1026" s="18">
        <v>80434</v>
      </c>
      <c r="P1026" s="18">
        <v>2310.61</v>
      </c>
      <c r="Q1026" s="18">
        <v>677.84</v>
      </c>
      <c r="R1026" s="18">
        <v>179.55</v>
      </c>
      <c r="S1026" s="18">
        <v>3168</v>
      </c>
      <c r="T1026" s="18">
        <v>0</v>
      </c>
      <c r="U1026" s="18">
        <v>0</v>
      </c>
      <c r="V1026" s="18">
        <v>0</v>
      </c>
      <c r="W1026" s="18">
        <v>0</v>
      </c>
      <c r="X1026" s="18"/>
      <c r="Y1026" s="18">
        <v>64123.88</v>
      </c>
      <c r="Z1026" s="18">
        <v>14379.05</v>
      </c>
      <c r="AA1026" s="18">
        <v>5099.07</v>
      </c>
      <c r="AB1026" s="18">
        <v>83602</v>
      </c>
    </row>
    <row r="1027" spans="1:28" s="15" customFormat="1" x14ac:dyDescent="0.25">
      <c r="A1027" s="17">
        <v>11</v>
      </c>
      <c r="B1027" s="17" t="s">
        <v>428</v>
      </c>
      <c r="C1027" s="17" t="s">
        <v>292</v>
      </c>
      <c r="D1027" s="17" t="s">
        <v>506</v>
      </c>
      <c r="E1027" s="17" t="s">
        <v>507</v>
      </c>
      <c r="F1027" s="17" t="s">
        <v>75</v>
      </c>
      <c r="G1027" s="17" t="s">
        <v>76</v>
      </c>
      <c r="H1027" s="17">
        <v>28256</v>
      </c>
      <c r="I1027" s="17">
        <v>27705</v>
      </c>
      <c r="J1027" s="17">
        <v>551</v>
      </c>
      <c r="K1027" s="17" t="s">
        <v>37</v>
      </c>
      <c r="L1027" s="18">
        <v>54658.42</v>
      </c>
      <c r="M1027" s="18">
        <v>3948.23</v>
      </c>
      <c r="N1027" s="18">
        <v>10247.35</v>
      </c>
      <c r="O1027" s="18">
        <v>68854</v>
      </c>
      <c r="P1027" s="18">
        <v>4237.3100000000004</v>
      </c>
      <c r="Q1027" s="18">
        <v>603.91999999999996</v>
      </c>
      <c r="R1027" s="18">
        <v>329.77</v>
      </c>
      <c r="S1027" s="18">
        <v>5171</v>
      </c>
      <c r="T1027" s="18">
        <v>0</v>
      </c>
      <c r="U1027" s="18">
        <v>0</v>
      </c>
      <c r="V1027" s="18">
        <v>0</v>
      </c>
      <c r="W1027" s="18">
        <v>0</v>
      </c>
      <c r="X1027" s="18"/>
      <c r="Y1027" s="18">
        <v>58895.73</v>
      </c>
      <c r="Z1027" s="18">
        <v>10851.27</v>
      </c>
      <c r="AA1027" s="18">
        <v>4278</v>
      </c>
      <c r="AB1027" s="18">
        <v>74025</v>
      </c>
    </row>
    <row r="1028" spans="1:28" s="15" customFormat="1" x14ac:dyDescent="0.25">
      <c r="A1028" s="17">
        <v>12</v>
      </c>
      <c r="B1028" s="17" t="s">
        <v>420</v>
      </c>
      <c r="C1028" s="17" t="s">
        <v>292</v>
      </c>
      <c r="D1028" s="17" t="s">
        <v>508</v>
      </c>
      <c r="E1028" s="17" t="s">
        <v>509</v>
      </c>
      <c r="F1028" s="17" t="s">
        <v>75</v>
      </c>
      <c r="G1028" s="17" t="s">
        <v>76</v>
      </c>
      <c r="H1028" s="17">
        <v>17998</v>
      </c>
      <c r="I1028" s="17">
        <v>17998</v>
      </c>
      <c r="J1028" s="17">
        <v>0</v>
      </c>
      <c r="K1028" s="17" t="s">
        <v>37</v>
      </c>
      <c r="L1028" s="18">
        <v>117623.55</v>
      </c>
      <c r="M1028" s="18">
        <v>9604.49</v>
      </c>
      <c r="N1028" s="18">
        <v>18768.96</v>
      </c>
      <c r="O1028" s="18">
        <v>145997</v>
      </c>
      <c r="P1028" s="18">
        <v>249.85</v>
      </c>
      <c r="Q1028" s="18">
        <v>1312.15</v>
      </c>
      <c r="R1028" s="18">
        <v>0</v>
      </c>
      <c r="S1028" s="18">
        <v>1562</v>
      </c>
      <c r="T1028" s="18">
        <v>0</v>
      </c>
      <c r="U1028" s="18">
        <v>0</v>
      </c>
      <c r="V1028" s="18">
        <v>0</v>
      </c>
      <c r="W1028" s="18">
        <v>0</v>
      </c>
      <c r="X1028" s="18"/>
      <c r="Y1028" s="18">
        <v>117873.4</v>
      </c>
      <c r="Z1028" s="18">
        <v>20081.11</v>
      </c>
      <c r="AA1028" s="18">
        <v>9604.49</v>
      </c>
      <c r="AB1028" s="18">
        <v>147559</v>
      </c>
    </row>
    <row r="1029" spans="1:28" s="15" customFormat="1" x14ac:dyDescent="0.25">
      <c r="A1029" s="17">
        <v>13</v>
      </c>
      <c r="B1029" s="17" t="s">
        <v>428</v>
      </c>
      <c r="C1029" s="17" t="s">
        <v>292</v>
      </c>
      <c r="D1029" s="17" t="s">
        <v>510</v>
      </c>
      <c r="E1029" s="17" t="s">
        <v>511</v>
      </c>
      <c r="F1029" s="17" t="s">
        <v>75</v>
      </c>
      <c r="G1029" s="17" t="s">
        <v>76</v>
      </c>
      <c r="H1029" s="17">
        <v>24172</v>
      </c>
      <c r="I1029" s="17">
        <v>24041</v>
      </c>
      <c r="J1029" s="17">
        <v>131</v>
      </c>
      <c r="K1029" s="17" t="s">
        <v>37</v>
      </c>
      <c r="L1029" s="18">
        <v>77504.47</v>
      </c>
      <c r="M1029" s="18">
        <v>5974.94</v>
      </c>
      <c r="N1029" s="18">
        <v>24097.59</v>
      </c>
      <c r="O1029" s="18">
        <v>107577</v>
      </c>
      <c r="P1029" s="18">
        <v>1222.1099999999999</v>
      </c>
      <c r="Q1029" s="18">
        <v>856.49</v>
      </c>
      <c r="R1029" s="18">
        <v>78.400000000000006</v>
      </c>
      <c r="S1029" s="18">
        <v>2157</v>
      </c>
      <c r="T1029" s="18">
        <v>0</v>
      </c>
      <c r="U1029" s="18">
        <v>0</v>
      </c>
      <c r="V1029" s="18">
        <v>0</v>
      </c>
      <c r="W1029" s="18">
        <v>0</v>
      </c>
      <c r="X1029" s="18"/>
      <c r="Y1029" s="18">
        <v>78726.58</v>
      </c>
      <c r="Z1029" s="18">
        <v>24954.080000000002</v>
      </c>
      <c r="AA1029" s="18">
        <v>6053.34</v>
      </c>
      <c r="AB1029" s="18">
        <v>109734</v>
      </c>
    </row>
    <row r="1030" spans="1:28" s="15" customFormat="1" x14ac:dyDescent="0.25">
      <c r="A1030" s="17">
        <v>14</v>
      </c>
      <c r="B1030" s="17" t="s">
        <v>435</v>
      </c>
      <c r="C1030" s="17" t="s">
        <v>292</v>
      </c>
      <c r="D1030" s="17" t="s">
        <v>512</v>
      </c>
      <c r="E1030" s="17" t="s">
        <v>513</v>
      </c>
      <c r="F1030" s="17" t="s">
        <v>75</v>
      </c>
      <c r="G1030" s="17" t="s">
        <v>76</v>
      </c>
      <c r="H1030" s="17">
        <v>20231</v>
      </c>
      <c r="I1030" s="17">
        <v>19209</v>
      </c>
      <c r="J1030" s="17">
        <v>1022</v>
      </c>
      <c r="K1030" s="17" t="s">
        <v>37</v>
      </c>
      <c r="L1030" s="18">
        <v>155952.68</v>
      </c>
      <c r="M1030" s="18">
        <v>3722.28</v>
      </c>
      <c r="N1030" s="18">
        <v>28283.040000000001</v>
      </c>
      <c r="O1030" s="18">
        <v>187958</v>
      </c>
      <c r="P1030" s="18">
        <v>8087.67</v>
      </c>
      <c r="Q1030" s="18">
        <v>1617.66</v>
      </c>
      <c r="R1030" s="18">
        <v>611.66999999999996</v>
      </c>
      <c r="S1030" s="18">
        <v>10317</v>
      </c>
      <c r="T1030" s="18">
        <v>0</v>
      </c>
      <c r="U1030" s="18">
        <v>0</v>
      </c>
      <c r="V1030" s="18">
        <v>0</v>
      </c>
      <c r="W1030" s="18">
        <v>0</v>
      </c>
      <c r="X1030" s="18"/>
      <c r="Y1030" s="18">
        <v>164040.35</v>
      </c>
      <c r="Z1030" s="18">
        <v>29900.7</v>
      </c>
      <c r="AA1030" s="18">
        <v>4333.95</v>
      </c>
      <c r="AB1030" s="18">
        <v>198275</v>
      </c>
    </row>
    <row r="1031" spans="1:28" s="15" customFormat="1" x14ac:dyDescent="0.25">
      <c r="A1031" s="17">
        <v>15</v>
      </c>
      <c r="B1031" s="17" t="s">
        <v>416</v>
      </c>
      <c r="C1031" s="17" t="s">
        <v>292</v>
      </c>
      <c r="D1031" s="17" t="s">
        <v>514</v>
      </c>
      <c r="E1031" s="17" t="s">
        <v>515</v>
      </c>
      <c r="F1031" s="17" t="s">
        <v>75</v>
      </c>
      <c r="G1031" s="17" t="s">
        <v>516</v>
      </c>
      <c r="H1031" s="17">
        <v>17570</v>
      </c>
      <c r="I1031" s="17">
        <v>17457</v>
      </c>
      <c r="J1031" s="17">
        <v>113</v>
      </c>
      <c r="K1031" s="17" t="s">
        <v>37</v>
      </c>
      <c r="L1031" s="18">
        <v>36856.71</v>
      </c>
      <c r="M1031" s="18">
        <v>2393.37</v>
      </c>
      <c r="N1031" s="18">
        <v>9587.92</v>
      </c>
      <c r="O1031" s="18">
        <v>48838</v>
      </c>
      <c r="P1031" s="18">
        <v>1061.67</v>
      </c>
      <c r="Q1031" s="18">
        <v>401.7</v>
      </c>
      <c r="R1031" s="18">
        <v>67.63</v>
      </c>
      <c r="S1031" s="18">
        <v>1531</v>
      </c>
      <c r="T1031" s="18">
        <v>0</v>
      </c>
      <c r="U1031" s="18">
        <v>0</v>
      </c>
      <c r="V1031" s="18">
        <v>0</v>
      </c>
      <c r="W1031" s="18">
        <v>0</v>
      </c>
      <c r="X1031" s="18"/>
      <c r="Y1031" s="18">
        <v>37918.379999999997</v>
      </c>
      <c r="Z1031" s="18">
        <v>9989.6200000000008</v>
      </c>
      <c r="AA1031" s="18">
        <v>2461</v>
      </c>
      <c r="AB1031" s="18">
        <v>50369</v>
      </c>
    </row>
    <row r="1032" spans="1:28" s="15" customFormat="1" x14ac:dyDescent="0.25">
      <c r="A1032" s="17">
        <v>16</v>
      </c>
      <c r="B1032" s="17" t="s">
        <v>425</v>
      </c>
      <c r="C1032" s="17" t="s">
        <v>292</v>
      </c>
      <c r="D1032" s="17" t="s">
        <v>517</v>
      </c>
      <c r="E1032" s="17" t="s">
        <v>518</v>
      </c>
      <c r="F1032" s="17" t="s">
        <v>75</v>
      </c>
      <c r="G1032" s="17" t="s">
        <v>76</v>
      </c>
      <c r="H1032" s="17">
        <v>7630</v>
      </c>
      <c r="I1032" s="17">
        <v>7583</v>
      </c>
      <c r="J1032" s="17">
        <v>47</v>
      </c>
      <c r="K1032" s="17" t="s">
        <v>37</v>
      </c>
      <c r="L1032" s="18">
        <v>22041.01</v>
      </c>
      <c r="M1032" s="18">
        <v>1247.79</v>
      </c>
      <c r="N1032" s="18">
        <v>5238.2</v>
      </c>
      <c r="O1032" s="18">
        <v>28527</v>
      </c>
      <c r="P1032" s="18">
        <v>556.27</v>
      </c>
      <c r="Q1032" s="18">
        <v>237.6</v>
      </c>
      <c r="R1032" s="18">
        <v>28.13</v>
      </c>
      <c r="S1032" s="18">
        <v>822</v>
      </c>
      <c r="T1032" s="18">
        <v>0</v>
      </c>
      <c r="U1032" s="18">
        <v>0</v>
      </c>
      <c r="V1032" s="18">
        <v>0</v>
      </c>
      <c r="W1032" s="18">
        <v>0</v>
      </c>
      <c r="X1032" s="18"/>
      <c r="Y1032" s="18">
        <v>22597.279999999999</v>
      </c>
      <c r="Z1032" s="18">
        <v>5475.8</v>
      </c>
      <c r="AA1032" s="18">
        <v>1275.92</v>
      </c>
      <c r="AB1032" s="18">
        <v>29349</v>
      </c>
    </row>
    <row r="1033" spans="1:28" s="15" customFormat="1" x14ac:dyDescent="0.25">
      <c r="A1033" s="17">
        <v>17</v>
      </c>
      <c r="B1033" s="17" t="s">
        <v>404</v>
      </c>
      <c r="C1033" s="17" t="s">
        <v>292</v>
      </c>
      <c r="D1033" s="17" t="s">
        <v>519</v>
      </c>
      <c r="E1033" s="17" t="s">
        <v>520</v>
      </c>
      <c r="F1033" s="17" t="s">
        <v>75</v>
      </c>
      <c r="G1033" s="17" t="s">
        <v>76</v>
      </c>
      <c r="H1033" s="17">
        <v>21413</v>
      </c>
      <c r="I1033" s="17">
        <v>21117</v>
      </c>
      <c r="J1033" s="17">
        <v>296</v>
      </c>
      <c r="K1033" s="17" t="s">
        <v>37</v>
      </c>
      <c r="L1033" s="18">
        <v>140606.12</v>
      </c>
      <c r="M1033" s="18">
        <v>2106.62</v>
      </c>
      <c r="N1033" s="18">
        <v>24945.26</v>
      </c>
      <c r="O1033" s="18">
        <v>167658</v>
      </c>
      <c r="P1033" s="18">
        <v>2531.91</v>
      </c>
      <c r="Q1033" s="18">
        <v>1462.93</v>
      </c>
      <c r="R1033" s="18">
        <v>177.16</v>
      </c>
      <c r="S1033" s="18">
        <v>4172</v>
      </c>
      <c r="T1033" s="18">
        <v>0</v>
      </c>
      <c r="U1033" s="18">
        <v>0</v>
      </c>
      <c r="V1033" s="18">
        <v>0</v>
      </c>
      <c r="W1033" s="18">
        <v>0</v>
      </c>
      <c r="X1033" s="18"/>
      <c r="Y1033" s="18">
        <v>143138.03</v>
      </c>
      <c r="Z1033" s="18">
        <v>26408.19</v>
      </c>
      <c r="AA1033" s="18">
        <v>2283.7800000000002</v>
      </c>
      <c r="AB1033" s="18">
        <v>171830</v>
      </c>
    </row>
    <row r="1034" spans="1:28" s="15" customFormat="1" x14ac:dyDescent="0.25">
      <c r="A1034" s="17">
        <v>18</v>
      </c>
      <c r="B1034" s="17" t="s">
        <v>428</v>
      </c>
      <c r="C1034" s="17" t="s">
        <v>292</v>
      </c>
      <c r="D1034" s="17" t="s">
        <v>521</v>
      </c>
      <c r="E1034" s="17" t="s">
        <v>522</v>
      </c>
      <c r="F1034" s="17" t="s">
        <v>75</v>
      </c>
      <c r="G1034" s="17" t="s">
        <v>76</v>
      </c>
      <c r="H1034" s="17">
        <v>19191</v>
      </c>
      <c r="I1034" s="17">
        <v>19144</v>
      </c>
      <c r="J1034" s="17">
        <v>47</v>
      </c>
      <c r="K1034" s="17" t="s">
        <v>37</v>
      </c>
      <c r="L1034" s="18">
        <v>50562.93</v>
      </c>
      <c r="M1034" s="18">
        <v>3049.42</v>
      </c>
      <c r="N1034" s="18">
        <v>16143.65</v>
      </c>
      <c r="O1034" s="18">
        <v>69756</v>
      </c>
      <c r="P1034" s="18">
        <v>743.35</v>
      </c>
      <c r="Q1034" s="18">
        <v>551.52</v>
      </c>
      <c r="R1034" s="18">
        <v>28.13</v>
      </c>
      <c r="S1034" s="18">
        <v>1323</v>
      </c>
      <c r="T1034" s="18">
        <v>0</v>
      </c>
      <c r="U1034" s="18">
        <v>0</v>
      </c>
      <c r="V1034" s="18">
        <v>0</v>
      </c>
      <c r="W1034" s="18">
        <v>0</v>
      </c>
      <c r="X1034" s="18"/>
      <c r="Y1034" s="18">
        <v>51306.28</v>
      </c>
      <c r="Z1034" s="18">
        <v>16695.169999999998</v>
      </c>
      <c r="AA1034" s="18">
        <v>3077.55</v>
      </c>
      <c r="AB1034" s="18">
        <v>71079</v>
      </c>
    </row>
    <row r="1035" spans="1:28" s="15" customFormat="1" x14ac:dyDescent="0.25">
      <c r="A1035" s="17">
        <v>19</v>
      </c>
      <c r="B1035" s="17" t="s">
        <v>229</v>
      </c>
      <c r="C1035" s="17" t="s">
        <v>292</v>
      </c>
      <c r="D1035" s="17" t="s">
        <v>247</v>
      </c>
      <c r="E1035" s="17" t="s">
        <v>248</v>
      </c>
      <c r="F1035" s="17" t="s">
        <v>75</v>
      </c>
      <c r="G1035" s="17" t="s">
        <v>249</v>
      </c>
      <c r="H1035" s="17">
        <v>4586</v>
      </c>
      <c r="I1035" s="17">
        <v>4508</v>
      </c>
      <c r="J1035" s="17">
        <v>78</v>
      </c>
      <c r="K1035" s="17" t="s">
        <v>37</v>
      </c>
      <c r="L1035" s="18">
        <v>38554.239999999998</v>
      </c>
      <c r="M1035" s="18">
        <v>1452.43</v>
      </c>
      <c r="N1035" s="18">
        <v>18064.330000000002</v>
      </c>
      <c r="O1035" s="18">
        <v>58071</v>
      </c>
      <c r="P1035" s="18">
        <v>685.54</v>
      </c>
      <c r="Q1035" s="18">
        <v>412.78</v>
      </c>
      <c r="R1035" s="18">
        <v>46.68</v>
      </c>
      <c r="S1035" s="18">
        <v>1145</v>
      </c>
      <c r="T1035" s="18">
        <v>0</v>
      </c>
      <c r="U1035" s="18">
        <v>0</v>
      </c>
      <c r="V1035" s="18">
        <v>0</v>
      </c>
      <c r="W1035" s="18">
        <v>0</v>
      </c>
      <c r="X1035" s="18"/>
      <c r="Y1035" s="18">
        <v>39239.78</v>
      </c>
      <c r="Z1035" s="18">
        <v>18477.11</v>
      </c>
      <c r="AA1035" s="18">
        <v>1499.11</v>
      </c>
      <c r="AB1035" s="18">
        <v>59216</v>
      </c>
    </row>
    <row r="1036" spans="1:28" s="15" customFormat="1" x14ac:dyDescent="0.25">
      <c r="A1036" s="17">
        <v>20</v>
      </c>
      <c r="B1036" s="17" t="s">
        <v>229</v>
      </c>
      <c r="C1036" s="17" t="s">
        <v>292</v>
      </c>
      <c r="D1036" s="17" t="s">
        <v>1583</v>
      </c>
      <c r="E1036" s="17" t="s">
        <v>1584</v>
      </c>
      <c r="F1036" s="17" t="s">
        <v>75</v>
      </c>
      <c r="G1036" s="17" t="s">
        <v>249</v>
      </c>
      <c r="H1036" s="17">
        <v>6105</v>
      </c>
      <c r="I1036" s="17">
        <v>6019</v>
      </c>
      <c r="J1036" s="17">
        <v>86</v>
      </c>
      <c r="K1036" s="17" t="s">
        <v>37</v>
      </c>
      <c r="L1036" s="18">
        <v>44204.92</v>
      </c>
      <c r="M1036" s="18">
        <v>2379.81</v>
      </c>
      <c r="N1036" s="18">
        <v>19419.27</v>
      </c>
      <c r="O1036" s="18">
        <v>66004</v>
      </c>
      <c r="P1036" s="18">
        <v>804.77</v>
      </c>
      <c r="Q1036" s="18">
        <v>480.76</v>
      </c>
      <c r="R1036" s="18">
        <v>51.47</v>
      </c>
      <c r="S1036" s="18">
        <v>1337</v>
      </c>
      <c r="T1036" s="18">
        <v>0</v>
      </c>
      <c r="U1036" s="18">
        <v>0</v>
      </c>
      <c r="V1036" s="18">
        <v>0</v>
      </c>
      <c r="W1036" s="18">
        <v>0</v>
      </c>
      <c r="X1036" s="18"/>
      <c r="Y1036" s="18">
        <v>45009.69</v>
      </c>
      <c r="Z1036" s="18">
        <v>19900.03</v>
      </c>
      <c r="AA1036" s="18">
        <v>2431.2800000000002</v>
      </c>
      <c r="AB1036" s="18">
        <v>67341</v>
      </c>
    </row>
    <row r="1037" spans="1:28" s="15" customFormat="1" x14ac:dyDescent="0.25">
      <c r="A1037" s="17">
        <v>21</v>
      </c>
      <c r="B1037" s="17" t="s">
        <v>428</v>
      </c>
      <c r="C1037" s="17" t="s">
        <v>292</v>
      </c>
      <c r="D1037" s="17" t="s">
        <v>523</v>
      </c>
      <c r="E1037" s="17" t="s">
        <v>524</v>
      </c>
      <c r="F1037" s="17" t="s">
        <v>75</v>
      </c>
      <c r="G1037" s="17" t="s">
        <v>525</v>
      </c>
      <c r="H1037" s="17">
        <v>0</v>
      </c>
      <c r="I1037" s="17">
        <v>0</v>
      </c>
      <c r="J1037" s="17">
        <v>480</v>
      </c>
      <c r="K1037" s="17" t="s">
        <v>107</v>
      </c>
      <c r="L1037" s="18">
        <v>116652.86</v>
      </c>
      <c r="M1037" s="18">
        <v>1436.4</v>
      </c>
      <c r="N1037" s="18">
        <v>28712.74</v>
      </c>
      <c r="O1037" s="18">
        <v>146802</v>
      </c>
      <c r="P1037" s="18">
        <v>3602.62</v>
      </c>
      <c r="Q1037" s="18">
        <v>1202.0999999999999</v>
      </c>
      <c r="R1037" s="18">
        <v>287.27999999999997</v>
      </c>
      <c r="S1037" s="18">
        <v>5092</v>
      </c>
      <c r="T1037" s="18">
        <v>0</v>
      </c>
      <c r="U1037" s="18">
        <v>0</v>
      </c>
      <c r="V1037" s="18">
        <v>0</v>
      </c>
      <c r="W1037" s="18">
        <v>0</v>
      </c>
      <c r="X1037" s="18"/>
      <c r="Y1037" s="18">
        <v>120255.48</v>
      </c>
      <c r="Z1037" s="18">
        <v>29914.84</v>
      </c>
      <c r="AA1037" s="18">
        <v>1723.68</v>
      </c>
      <c r="AB1037" s="18">
        <v>151894</v>
      </c>
    </row>
    <row r="1038" spans="1:28" s="15" customFormat="1" x14ac:dyDescent="0.25">
      <c r="A1038" s="17">
        <v>22</v>
      </c>
      <c r="B1038" s="17" t="s">
        <v>413</v>
      </c>
      <c r="C1038" s="17" t="s">
        <v>292</v>
      </c>
      <c r="D1038" s="17" t="s">
        <v>526</v>
      </c>
      <c r="E1038" s="17" t="s">
        <v>527</v>
      </c>
      <c r="F1038" s="17" t="s">
        <v>75</v>
      </c>
      <c r="G1038" s="17" t="s">
        <v>528</v>
      </c>
      <c r="H1038" s="17">
        <v>0</v>
      </c>
      <c r="I1038" s="17">
        <v>0</v>
      </c>
      <c r="J1038" s="17">
        <v>622</v>
      </c>
      <c r="K1038" s="17" t="s">
        <v>107</v>
      </c>
      <c r="L1038" s="18">
        <v>202968.11</v>
      </c>
      <c r="M1038" s="18">
        <v>2938.65</v>
      </c>
      <c r="N1038" s="18">
        <v>21801.24</v>
      </c>
      <c r="O1038" s="18">
        <v>227708</v>
      </c>
      <c r="P1038" s="18">
        <v>4684.62</v>
      </c>
      <c r="Q1038" s="18">
        <v>2104.11</v>
      </c>
      <c r="R1038" s="18">
        <v>372.27</v>
      </c>
      <c r="S1038" s="18">
        <v>7161</v>
      </c>
      <c r="T1038" s="18">
        <v>0</v>
      </c>
      <c r="U1038" s="18">
        <v>0</v>
      </c>
      <c r="V1038" s="18">
        <v>0</v>
      </c>
      <c r="W1038" s="18">
        <v>0</v>
      </c>
      <c r="X1038" s="18"/>
      <c r="Y1038" s="18">
        <v>207652.73</v>
      </c>
      <c r="Z1038" s="18">
        <v>23905.35</v>
      </c>
      <c r="AA1038" s="18">
        <v>3310.92</v>
      </c>
      <c r="AB1038" s="18">
        <v>234869</v>
      </c>
    </row>
    <row r="1039" spans="1:28" s="15" customFormat="1" x14ac:dyDescent="0.25">
      <c r="A1039" s="17">
        <v>23</v>
      </c>
      <c r="B1039" s="17" t="s">
        <v>401</v>
      </c>
      <c r="C1039" s="17" t="s">
        <v>292</v>
      </c>
      <c r="D1039" s="17" t="s">
        <v>529</v>
      </c>
      <c r="E1039" s="17" t="s">
        <v>530</v>
      </c>
      <c r="F1039" s="17" t="s">
        <v>75</v>
      </c>
      <c r="G1039" s="17" t="s">
        <v>531</v>
      </c>
      <c r="H1039" s="17">
        <v>0</v>
      </c>
      <c r="I1039" s="17">
        <v>0</v>
      </c>
      <c r="J1039" s="17">
        <v>65</v>
      </c>
      <c r="K1039" s="17" t="s">
        <v>107</v>
      </c>
      <c r="L1039" s="18">
        <v>104710.05</v>
      </c>
      <c r="M1039" s="18">
        <v>840.88</v>
      </c>
      <c r="N1039" s="18">
        <v>28268.07</v>
      </c>
      <c r="O1039" s="18">
        <v>133819</v>
      </c>
      <c r="P1039" s="18">
        <v>591.36</v>
      </c>
      <c r="Q1039" s="18">
        <v>1087.74</v>
      </c>
      <c r="R1039" s="18">
        <v>38.9</v>
      </c>
      <c r="S1039" s="18">
        <v>1718</v>
      </c>
      <c r="T1039" s="18">
        <v>0</v>
      </c>
      <c r="U1039" s="18">
        <v>0</v>
      </c>
      <c r="V1039" s="18">
        <v>0</v>
      </c>
      <c r="W1039" s="18">
        <v>0</v>
      </c>
      <c r="X1039" s="18"/>
      <c r="Y1039" s="18">
        <v>105301.41</v>
      </c>
      <c r="Z1039" s="18">
        <v>29355.81</v>
      </c>
      <c r="AA1039" s="18">
        <v>879.78</v>
      </c>
      <c r="AB1039" s="18">
        <v>135537</v>
      </c>
    </row>
    <row r="1040" spans="1:28" s="15" customFormat="1" x14ac:dyDescent="0.25">
      <c r="A1040" s="17">
        <v>24</v>
      </c>
      <c r="B1040" s="17" t="s">
        <v>416</v>
      </c>
      <c r="C1040" s="17" t="s">
        <v>292</v>
      </c>
      <c r="D1040" s="17" t="s">
        <v>532</v>
      </c>
      <c r="E1040" s="17" t="s">
        <v>533</v>
      </c>
      <c r="F1040" s="17" t="s">
        <v>75</v>
      </c>
      <c r="G1040" s="17" t="s">
        <v>534</v>
      </c>
      <c r="H1040" s="17">
        <v>0</v>
      </c>
      <c r="I1040" s="17">
        <v>0</v>
      </c>
      <c r="J1040" s="17">
        <v>130</v>
      </c>
      <c r="K1040" s="17" t="s">
        <v>107</v>
      </c>
      <c r="L1040" s="18">
        <v>105814.63</v>
      </c>
      <c r="M1040" s="18">
        <v>1035.3800000000001</v>
      </c>
      <c r="N1040" s="18">
        <v>27854.99</v>
      </c>
      <c r="O1040" s="18">
        <v>134705</v>
      </c>
      <c r="P1040" s="18">
        <v>1058.3800000000001</v>
      </c>
      <c r="Q1040" s="18">
        <v>1098.82</v>
      </c>
      <c r="R1040" s="18">
        <v>77.8</v>
      </c>
      <c r="S1040" s="18">
        <v>2235</v>
      </c>
      <c r="T1040" s="18">
        <v>0</v>
      </c>
      <c r="U1040" s="18">
        <v>0</v>
      </c>
      <c r="V1040" s="18">
        <v>0</v>
      </c>
      <c r="W1040" s="18">
        <v>0</v>
      </c>
      <c r="X1040" s="18"/>
      <c r="Y1040" s="18">
        <v>106873.01</v>
      </c>
      <c r="Z1040" s="18">
        <v>28953.81</v>
      </c>
      <c r="AA1040" s="18">
        <v>1113.18</v>
      </c>
      <c r="AB1040" s="18">
        <v>136940</v>
      </c>
    </row>
    <row r="1041" spans="1:28" s="15" customFormat="1" x14ac:dyDescent="0.25">
      <c r="A1041" s="17">
        <v>25</v>
      </c>
      <c r="B1041" s="17" t="s">
        <v>425</v>
      </c>
      <c r="C1041" s="17" t="s">
        <v>292</v>
      </c>
      <c r="D1041" s="17" t="s">
        <v>535</v>
      </c>
      <c r="E1041" s="17" t="s">
        <v>536</v>
      </c>
      <c r="F1041" s="17" t="s">
        <v>75</v>
      </c>
      <c r="G1041" s="17" t="s">
        <v>537</v>
      </c>
      <c r="H1041" s="17">
        <v>0</v>
      </c>
      <c r="I1041" s="17">
        <v>0</v>
      </c>
      <c r="J1041" s="17">
        <v>194</v>
      </c>
      <c r="K1041" s="17" t="s">
        <v>107</v>
      </c>
      <c r="L1041" s="18">
        <v>102272.64</v>
      </c>
      <c r="M1041" s="18">
        <v>1226.93</v>
      </c>
      <c r="N1041" s="18">
        <v>25976.43</v>
      </c>
      <c r="O1041" s="18">
        <v>129476</v>
      </c>
      <c r="P1041" s="18">
        <v>1518.02</v>
      </c>
      <c r="Q1041" s="18">
        <v>1061.8699999999999</v>
      </c>
      <c r="R1041" s="18">
        <v>116.11</v>
      </c>
      <c r="S1041" s="18">
        <v>2696</v>
      </c>
      <c r="T1041" s="18">
        <v>0</v>
      </c>
      <c r="U1041" s="18">
        <v>0</v>
      </c>
      <c r="V1041" s="18">
        <v>0</v>
      </c>
      <c r="W1041" s="18">
        <v>0</v>
      </c>
      <c r="X1041" s="18"/>
      <c r="Y1041" s="18">
        <v>103790.66</v>
      </c>
      <c r="Z1041" s="18">
        <v>27038.3</v>
      </c>
      <c r="AA1041" s="18">
        <v>1343.04</v>
      </c>
      <c r="AB1041" s="18">
        <v>132172</v>
      </c>
    </row>
    <row r="1042" spans="1:28" s="15" customFormat="1" x14ac:dyDescent="0.25">
      <c r="A1042" s="17">
        <v>26</v>
      </c>
      <c r="B1042" s="17" t="s">
        <v>407</v>
      </c>
      <c r="C1042" s="17" t="s">
        <v>292</v>
      </c>
      <c r="D1042" s="17" t="s">
        <v>538</v>
      </c>
      <c r="E1042" s="17" t="s">
        <v>539</v>
      </c>
      <c r="F1042" s="17" t="s">
        <v>75</v>
      </c>
      <c r="G1042" s="17" t="s">
        <v>540</v>
      </c>
      <c r="H1042" s="17">
        <v>0</v>
      </c>
      <c r="I1042" s="17">
        <v>0</v>
      </c>
      <c r="J1042" s="17">
        <v>337</v>
      </c>
      <c r="K1042" s="17" t="s">
        <v>107</v>
      </c>
      <c r="L1042" s="18">
        <v>115598.25</v>
      </c>
      <c r="M1042" s="18">
        <v>1654.83</v>
      </c>
      <c r="N1042" s="18">
        <v>30185.919999999998</v>
      </c>
      <c r="O1042" s="18">
        <v>147439</v>
      </c>
      <c r="P1042" s="18">
        <v>2544.52</v>
      </c>
      <c r="Q1042" s="18">
        <v>1198.79</v>
      </c>
      <c r="R1042" s="18">
        <v>201.69</v>
      </c>
      <c r="S1042" s="18">
        <v>3945</v>
      </c>
      <c r="T1042" s="18">
        <v>0</v>
      </c>
      <c r="U1042" s="18">
        <v>0</v>
      </c>
      <c r="V1042" s="18">
        <v>0</v>
      </c>
      <c r="W1042" s="18">
        <v>0</v>
      </c>
      <c r="X1042" s="18"/>
      <c r="Y1042" s="18">
        <v>118142.77</v>
      </c>
      <c r="Z1042" s="18">
        <v>31384.71</v>
      </c>
      <c r="AA1042" s="18">
        <v>1856.52</v>
      </c>
      <c r="AB1042" s="18">
        <v>151384</v>
      </c>
    </row>
    <row r="1043" spans="1:28" s="15" customFormat="1" x14ac:dyDescent="0.25">
      <c r="A1043" s="17">
        <v>27</v>
      </c>
      <c r="B1043" s="17" t="s">
        <v>435</v>
      </c>
      <c r="C1043" s="17" t="s">
        <v>292</v>
      </c>
      <c r="D1043" s="17" t="s">
        <v>541</v>
      </c>
      <c r="E1043" s="17" t="s">
        <v>542</v>
      </c>
      <c r="F1043" s="17" t="s">
        <v>75</v>
      </c>
      <c r="G1043" s="17" t="s">
        <v>543</v>
      </c>
      <c r="H1043" s="17">
        <v>12</v>
      </c>
      <c r="I1043" s="17">
        <v>12</v>
      </c>
      <c r="J1043" s="17">
        <v>130</v>
      </c>
      <c r="K1043" s="17" t="s">
        <v>107</v>
      </c>
      <c r="L1043" s="18">
        <v>103529.69</v>
      </c>
      <c r="M1043" s="18">
        <v>1035.3800000000001</v>
      </c>
      <c r="N1043" s="18">
        <v>28467.93</v>
      </c>
      <c r="O1043" s="18">
        <v>133033</v>
      </c>
      <c r="P1043" s="18">
        <v>1058</v>
      </c>
      <c r="Q1043" s="18">
        <v>1075.2</v>
      </c>
      <c r="R1043" s="18">
        <v>77.8</v>
      </c>
      <c r="S1043" s="18">
        <v>2211</v>
      </c>
      <c r="T1043" s="18">
        <v>0</v>
      </c>
      <c r="U1043" s="18">
        <v>0</v>
      </c>
      <c r="V1043" s="18">
        <v>0</v>
      </c>
      <c r="W1043" s="18">
        <v>0</v>
      </c>
      <c r="X1043" s="18"/>
      <c r="Y1043" s="18">
        <v>104587.69</v>
      </c>
      <c r="Z1043" s="18">
        <v>29543.13</v>
      </c>
      <c r="AA1043" s="18">
        <v>1113.18</v>
      </c>
      <c r="AB1043" s="18">
        <v>135244</v>
      </c>
    </row>
    <row r="1044" spans="1:28" s="15" customFormat="1" x14ac:dyDescent="0.25">
      <c r="A1044" s="17">
        <v>28</v>
      </c>
      <c r="B1044" s="17" t="s">
        <v>420</v>
      </c>
      <c r="C1044" s="17" t="s">
        <v>292</v>
      </c>
      <c r="D1044" s="17" t="s">
        <v>544</v>
      </c>
      <c r="E1044" s="17" t="s">
        <v>545</v>
      </c>
      <c r="F1044" s="17" t="s">
        <v>75</v>
      </c>
      <c r="G1044" s="17" t="s">
        <v>546</v>
      </c>
      <c r="H1044" s="17">
        <v>12</v>
      </c>
      <c r="I1044" s="17">
        <v>12</v>
      </c>
      <c r="J1044" s="17">
        <v>130</v>
      </c>
      <c r="K1044" s="17" t="s">
        <v>107</v>
      </c>
      <c r="L1044" s="18">
        <v>103504.7</v>
      </c>
      <c r="M1044" s="18">
        <v>1035.3800000000001</v>
      </c>
      <c r="N1044" s="18">
        <v>27531.919999999998</v>
      </c>
      <c r="O1044" s="18">
        <v>132072</v>
      </c>
      <c r="P1044" s="18">
        <v>1058.25</v>
      </c>
      <c r="Q1044" s="18">
        <v>1074.95</v>
      </c>
      <c r="R1044" s="18">
        <v>77.8</v>
      </c>
      <c r="S1044" s="18">
        <v>2211</v>
      </c>
      <c r="T1044" s="18">
        <v>0</v>
      </c>
      <c r="U1044" s="18">
        <v>0</v>
      </c>
      <c r="V1044" s="18">
        <v>0</v>
      </c>
      <c r="W1044" s="18">
        <v>0</v>
      </c>
      <c r="X1044" s="18"/>
      <c r="Y1044" s="18">
        <v>104562.95</v>
      </c>
      <c r="Z1044" s="18">
        <v>28606.87</v>
      </c>
      <c r="AA1044" s="18">
        <v>1113.18</v>
      </c>
      <c r="AB1044" s="18">
        <v>134283</v>
      </c>
    </row>
    <row r="1045" spans="1:28" s="15" customFormat="1" x14ac:dyDescent="0.25">
      <c r="A1045" s="17">
        <v>29</v>
      </c>
      <c r="B1045" s="17" t="s">
        <v>404</v>
      </c>
      <c r="C1045" s="17" t="s">
        <v>292</v>
      </c>
      <c r="D1045" s="17" t="s">
        <v>1595</v>
      </c>
      <c r="E1045" s="17" t="s">
        <v>1596</v>
      </c>
      <c r="F1045" s="17" t="s">
        <v>75</v>
      </c>
      <c r="G1045" s="17" t="s">
        <v>1597</v>
      </c>
      <c r="H1045" s="17">
        <v>0</v>
      </c>
      <c r="I1045" s="17">
        <v>0</v>
      </c>
      <c r="J1045" s="17">
        <v>337</v>
      </c>
      <c r="K1045" s="17" t="s">
        <v>107</v>
      </c>
      <c r="L1045" s="18">
        <v>124922.88</v>
      </c>
      <c r="M1045" s="18">
        <v>7500.79</v>
      </c>
      <c r="N1045" s="18">
        <v>34336.33</v>
      </c>
      <c r="O1045" s="18">
        <v>166760</v>
      </c>
      <c r="P1045" s="18">
        <v>2544.7600000000002</v>
      </c>
      <c r="Q1045" s="18">
        <v>1355.55</v>
      </c>
      <c r="R1045" s="18">
        <v>201.69</v>
      </c>
      <c r="S1045" s="18">
        <v>4102</v>
      </c>
      <c r="T1045" s="18">
        <v>0</v>
      </c>
      <c r="U1045" s="18">
        <v>0</v>
      </c>
      <c r="V1045" s="18">
        <v>0</v>
      </c>
      <c r="W1045" s="18">
        <v>0</v>
      </c>
      <c r="X1045" s="18"/>
      <c r="Y1045" s="18">
        <v>127467.64</v>
      </c>
      <c r="Z1045" s="18">
        <v>35691.879999999997</v>
      </c>
      <c r="AA1045" s="18">
        <v>7702.48</v>
      </c>
      <c r="AB1045" s="18">
        <v>170862</v>
      </c>
    </row>
    <row r="1046" spans="1:28" s="15" customFormat="1" x14ac:dyDescent="0.25">
      <c r="A1046" s="17">
        <v>30</v>
      </c>
      <c r="B1046" s="17" t="s">
        <v>407</v>
      </c>
      <c r="C1046" s="17" t="s">
        <v>292</v>
      </c>
      <c r="D1046" s="17" t="s">
        <v>547</v>
      </c>
      <c r="E1046" s="17" t="s">
        <v>548</v>
      </c>
      <c r="F1046" s="17" t="s">
        <v>75</v>
      </c>
      <c r="G1046" s="17" t="s">
        <v>549</v>
      </c>
      <c r="H1046" s="17">
        <v>13798</v>
      </c>
      <c r="I1046" s="17">
        <v>13570</v>
      </c>
      <c r="J1046" s="17">
        <v>228</v>
      </c>
      <c r="K1046" s="17" t="s">
        <v>37</v>
      </c>
      <c r="L1046" s="18">
        <v>98296.74</v>
      </c>
      <c r="M1046" s="18">
        <v>6632.51</v>
      </c>
      <c r="N1046" s="18">
        <v>26990.75</v>
      </c>
      <c r="O1046" s="18">
        <v>131920</v>
      </c>
      <c r="P1046" s="18">
        <v>1887</v>
      </c>
      <c r="Q1046" s="18">
        <v>1074.54</v>
      </c>
      <c r="R1046" s="18">
        <v>136.46</v>
      </c>
      <c r="S1046" s="18">
        <v>3098</v>
      </c>
      <c r="T1046" s="18">
        <v>0</v>
      </c>
      <c r="U1046" s="18">
        <v>0</v>
      </c>
      <c r="V1046" s="18">
        <v>0</v>
      </c>
      <c r="W1046" s="18">
        <v>0</v>
      </c>
      <c r="X1046" s="18"/>
      <c r="Y1046" s="18">
        <v>100183.74</v>
      </c>
      <c r="Z1046" s="18">
        <v>28065.29</v>
      </c>
      <c r="AA1046" s="18">
        <v>6768.97</v>
      </c>
      <c r="AB1046" s="18">
        <v>135018</v>
      </c>
    </row>
    <row r="1047" spans="1:28" s="15" customFormat="1" x14ac:dyDescent="0.25">
      <c r="A1047" s="17">
        <v>31</v>
      </c>
      <c r="B1047" s="17" t="s">
        <v>407</v>
      </c>
      <c r="C1047" s="17" t="s">
        <v>292</v>
      </c>
      <c r="D1047" s="17" t="s">
        <v>550</v>
      </c>
      <c r="E1047" s="17" t="s">
        <v>551</v>
      </c>
      <c r="F1047" s="17" t="s">
        <v>75</v>
      </c>
      <c r="G1047" s="17" t="s">
        <v>549</v>
      </c>
      <c r="H1047" s="17">
        <v>92611</v>
      </c>
      <c r="I1047" s="17">
        <v>92157</v>
      </c>
      <c r="J1047" s="17">
        <v>454</v>
      </c>
      <c r="K1047" s="17" t="s">
        <v>37</v>
      </c>
      <c r="L1047" s="18">
        <v>518689.13</v>
      </c>
      <c r="M1047" s="18">
        <v>2161.1999999999998</v>
      </c>
      <c r="N1047" s="18">
        <v>65432.67</v>
      </c>
      <c r="O1047" s="18">
        <v>586283</v>
      </c>
      <c r="P1047" s="18">
        <v>3571.93</v>
      </c>
      <c r="Q1047" s="18">
        <v>5367.35</v>
      </c>
      <c r="R1047" s="18">
        <v>271.72000000000003</v>
      </c>
      <c r="S1047" s="18">
        <v>9211</v>
      </c>
      <c r="T1047" s="18">
        <v>0</v>
      </c>
      <c r="U1047" s="18">
        <v>0</v>
      </c>
      <c r="V1047" s="18">
        <v>0</v>
      </c>
      <c r="W1047" s="18">
        <v>0</v>
      </c>
      <c r="X1047" s="18"/>
      <c r="Y1047" s="18">
        <v>522261.06</v>
      </c>
      <c r="Z1047" s="18">
        <v>70800.02</v>
      </c>
      <c r="AA1047" s="18">
        <v>2432.92</v>
      </c>
      <c r="AB1047" s="18">
        <v>595494</v>
      </c>
    </row>
    <row r="1048" spans="1:28" s="15" customFormat="1" x14ac:dyDescent="0.25">
      <c r="A1048" s="17">
        <v>32</v>
      </c>
      <c r="B1048" s="17" t="s">
        <v>413</v>
      </c>
      <c r="C1048" s="17" t="s">
        <v>292</v>
      </c>
      <c r="D1048" s="17" t="s">
        <v>552</v>
      </c>
      <c r="E1048" s="17" t="s">
        <v>553</v>
      </c>
      <c r="F1048" s="17" t="s">
        <v>75</v>
      </c>
      <c r="G1048" s="17" t="s">
        <v>528</v>
      </c>
      <c r="H1048" s="17">
        <v>13303</v>
      </c>
      <c r="I1048" s="17">
        <v>13187</v>
      </c>
      <c r="J1048" s="17">
        <v>116</v>
      </c>
      <c r="K1048" s="17" t="s">
        <v>37</v>
      </c>
      <c r="L1048" s="18">
        <v>93225.44</v>
      </c>
      <c r="M1048" s="18">
        <v>674.23</v>
      </c>
      <c r="N1048" s="18">
        <v>31746.33</v>
      </c>
      <c r="O1048" s="18">
        <v>125646</v>
      </c>
      <c r="P1048" s="18">
        <v>1082.6600000000001</v>
      </c>
      <c r="Q1048" s="18">
        <v>964.91</v>
      </c>
      <c r="R1048" s="18">
        <v>69.430000000000007</v>
      </c>
      <c r="S1048" s="18">
        <v>2117</v>
      </c>
      <c r="T1048" s="18">
        <v>0</v>
      </c>
      <c r="U1048" s="18">
        <v>0</v>
      </c>
      <c r="V1048" s="18">
        <v>0</v>
      </c>
      <c r="W1048" s="18">
        <v>0</v>
      </c>
      <c r="X1048" s="18"/>
      <c r="Y1048" s="18">
        <v>94308.1</v>
      </c>
      <c r="Z1048" s="18">
        <v>32711.24</v>
      </c>
      <c r="AA1048" s="18">
        <v>743.66</v>
      </c>
      <c r="AB1048" s="18">
        <v>127763</v>
      </c>
    </row>
    <row r="1049" spans="1:28" s="15" customFormat="1" x14ac:dyDescent="0.25">
      <c r="A1049" s="17">
        <v>33</v>
      </c>
      <c r="B1049" s="17" t="s">
        <v>435</v>
      </c>
      <c r="C1049" s="17" t="s">
        <v>292</v>
      </c>
      <c r="D1049" s="17" t="s">
        <v>554</v>
      </c>
      <c r="E1049" s="17" t="s">
        <v>555</v>
      </c>
      <c r="F1049" s="17" t="s">
        <v>75</v>
      </c>
      <c r="G1049" s="17" t="s">
        <v>543</v>
      </c>
      <c r="H1049" s="17">
        <v>6608</v>
      </c>
      <c r="I1049" s="17">
        <v>6580</v>
      </c>
      <c r="J1049" s="17">
        <v>28</v>
      </c>
      <c r="K1049" s="17" t="s">
        <v>37</v>
      </c>
      <c r="L1049" s="18">
        <v>52287.199999999997</v>
      </c>
      <c r="M1049" s="18">
        <v>3328.11</v>
      </c>
      <c r="N1049" s="18">
        <v>19123.689999999999</v>
      </c>
      <c r="O1049" s="18">
        <v>74739</v>
      </c>
      <c r="P1049" s="18">
        <v>450.72</v>
      </c>
      <c r="Q1049" s="18">
        <v>573.52</v>
      </c>
      <c r="R1049" s="18">
        <v>16.760000000000002</v>
      </c>
      <c r="S1049" s="18">
        <v>1041</v>
      </c>
      <c r="T1049" s="18">
        <v>0</v>
      </c>
      <c r="U1049" s="18">
        <v>0</v>
      </c>
      <c r="V1049" s="18">
        <v>0</v>
      </c>
      <c r="W1049" s="18">
        <v>0</v>
      </c>
      <c r="X1049" s="18"/>
      <c r="Y1049" s="18">
        <v>52737.919999999998</v>
      </c>
      <c r="Z1049" s="18">
        <v>19697.21</v>
      </c>
      <c r="AA1049" s="18">
        <v>3344.87</v>
      </c>
      <c r="AB1049" s="18">
        <v>75780</v>
      </c>
    </row>
    <row r="1050" spans="1:28" s="12" customFormat="1" x14ac:dyDescent="0.25">
      <c r="A1050" s="10"/>
      <c r="B1050" s="10"/>
      <c r="C1050" s="10" t="s">
        <v>71</v>
      </c>
      <c r="D1050" s="10"/>
      <c r="E1050" s="10"/>
      <c r="F1050" s="10"/>
      <c r="G1050" s="10"/>
      <c r="H1050" s="10"/>
      <c r="I1050" s="10"/>
      <c r="J1050" s="11">
        <f>SUM(J1017:J1049)</f>
        <v>9450</v>
      </c>
      <c r="K1050" s="11"/>
      <c r="L1050" s="11">
        <f t="shared" ref="L1050:AA1050" si="101">SUM(L1017:L1049)</f>
        <v>3651054.4699999997</v>
      </c>
      <c r="M1050" s="11">
        <f t="shared" si="101"/>
        <v>119248.00999999997</v>
      </c>
      <c r="N1050" s="11">
        <f t="shared" si="101"/>
        <v>772831.52</v>
      </c>
      <c r="O1050" s="11">
        <f t="shared" si="101"/>
        <v>4543134</v>
      </c>
      <c r="P1050" s="11">
        <f t="shared" si="101"/>
        <v>75914.979999999981</v>
      </c>
      <c r="Q1050" s="11">
        <f t="shared" si="101"/>
        <v>38587.22</v>
      </c>
      <c r="R1050" s="11">
        <f t="shared" si="101"/>
        <v>5655.7999999999993</v>
      </c>
      <c r="S1050" s="11">
        <f t="shared" si="101"/>
        <v>120158</v>
      </c>
      <c r="T1050" s="11">
        <f t="shared" si="101"/>
        <v>0</v>
      </c>
      <c r="U1050" s="11">
        <f t="shared" si="101"/>
        <v>0</v>
      </c>
      <c r="V1050" s="11">
        <f t="shared" si="101"/>
        <v>0</v>
      </c>
      <c r="W1050" s="11">
        <f t="shared" si="101"/>
        <v>0</v>
      </c>
      <c r="X1050" s="11">
        <f t="shared" si="101"/>
        <v>0</v>
      </c>
      <c r="Y1050" s="11">
        <f t="shared" si="101"/>
        <v>3726969.4500000007</v>
      </c>
      <c r="Z1050" s="11">
        <f t="shared" si="101"/>
        <v>811418.73999999987</v>
      </c>
      <c r="AA1050" s="11">
        <f t="shared" si="101"/>
        <v>124903.80999999995</v>
      </c>
      <c r="AB1050" s="11">
        <f>SUM(AB1017:AB1049)</f>
        <v>4663292</v>
      </c>
    </row>
    <row r="1051" spans="1:28" s="12" customFormat="1" x14ac:dyDescent="0.25">
      <c r="A1051" s="10"/>
      <c r="B1051" s="10"/>
      <c r="C1051" s="10" t="s">
        <v>119</v>
      </c>
      <c r="D1051" s="10"/>
      <c r="E1051" s="10"/>
      <c r="F1051" s="10"/>
      <c r="G1051" s="10"/>
      <c r="H1051" s="10"/>
      <c r="I1051" s="10"/>
      <c r="J1051" s="11">
        <f>J1050+J1016</f>
        <v>44742</v>
      </c>
      <c r="K1051" s="11"/>
      <c r="L1051" s="11">
        <f t="shared" ref="L1051:AB1051" si="102">L1050+L1016</f>
        <v>14064543.530000001</v>
      </c>
      <c r="M1051" s="11">
        <f t="shared" si="102"/>
        <v>260632.15999999997</v>
      </c>
      <c r="N1051" s="11">
        <f t="shared" si="102"/>
        <v>1833380.31</v>
      </c>
      <c r="O1051" s="11">
        <f t="shared" si="102"/>
        <v>16158556</v>
      </c>
      <c r="P1051" s="11">
        <f t="shared" si="102"/>
        <v>297204.52999999997</v>
      </c>
      <c r="Q1051" s="11">
        <f t="shared" si="102"/>
        <v>138590.27000000002</v>
      </c>
      <c r="R1051" s="11">
        <f t="shared" si="102"/>
        <v>21537.200000000001</v>
      </c>
      <c r="S1051" s="11">
        <f t="shared" si="102"/>
        <v>457332</v>
      </c>
      <c r="T1051" s="11">
        <f t="shared" si="102"/>
        <v>0</v>
      </c>
      <c r="U1051" s="11">
        <f t="shared" si="102"/>
        <v>0</v>
      </c>
      <c r="V1051" s="11">
        <f t="shared" si="102"/>
        <v>0</v>
      </c>
      <c r="W1051" s="11">
        <f t="shared" si="102"/>
        <v>0</v>
      </c>
      <c r="X1051" s="11">
        <f t="shared" si="102"/>
        <v>0</v>
      </c>
      <c r="Y1051" s="11">
        <f t="shared" si="102"/>
        <v>14361748.060000002</v>
      </c>
      <c r="Z1051" s="11">
        <f t="shared" si="102"/>
        <v>1971970.58</v>
      </c>
      <c r="AA1051" s="11">
        <f t="shared" si="102"/>
        <v>282169.35999999993</v>
      </c>
      <c r="AB1051" s="11">
        <f t="shared" si="102"/>
        <v>16615888</v>
      </c>
    </row>
    <row r="1052" spans="1:28" ht="18" customHeight="1" x14ac:dyDescent="0.25"/>
    <row r="1053" spans="1:28" ht="18" customHeight="1" x14ac:dyDescent="0.25">
      <c r="O1053" s="34"/>
    </row>
    <row r="1056" spans="1:28" ht="15.75" x14ac:dyDescent="0.25">
      <c r="E1056" s="13" t="s">
        <v>120</v>
      </c>
      <c r="G1056" s="14"/>
      <c r="H1056" s="14"/>
      <c r="I1056" s="14"/>
      <c r="J1056" s="14"/>
      <c r="K1056" s="14"/>
      <c r="L1056" s="13" t="s">
        <v>122</v>
      </c>
      <c r="M1056" s="13"/>
      <c r="O1056" s="14"/>
      <c r="Q1056" s="14"/>
      <c r="R1056" s="13" t="s">
        <v>121</v>
      </c>
      <c r="T1056" s="14"/>
      <c r="U1056" s="14"/>
      <c r="W1056" s="14"/>
      <c r="X1056" s="14"/>
      <c r="Y1056" s="13" t="s">
        <v>123</v>
      </c>
      <c r="Z1056" s="14"/>
      <c r="AA1056" s="14"/>
      <c r="AB1056" s="14"/>
    </row>
    <row r="1057" spans="1:28" ht="15.75" x14ac:dyDescent="0.25">
      <c r="E1057" s="13" t="s">
        <v>124</v>
      </c>
      <c r="G1057" s="14"/>
      <c r="H1057" s="14"/>
      <c r="I1057" s="14"/>
      <c r="J1057" s="14"/>
      <c r="K1057" s="14"/>
      <c r="L1057" s="13" t="s">
        <v>124</v>
      </c>
      <c r="M1057" s="13"/>
      <c r="O1057" s="14"/>
      <c r="Q1057" s="14"/>
      <c r="R1057" s="13" t="s">
        <v>124</v>
      </c>
      <c r="T1057" s="14"/>
      <c r="U1057" s="14"/>
      <c r="W1057" s="14"/>
      <c r="X1057" s="14"/>
      <c r="Y1057" s="13" t="s">
        <v>124</v>
      </c>
      <c r="Z1057" s="14"/>
      <c r="AA1057" s="14"/>
      <c r="AB1057" s="14"/>
    </row>
    <row r="1058" spans="1:28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</row>
    <row r="1059" spans="1:28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</row>
    <row r="1060" spans="1:28" x14ac:dyDescent="0.25">
      <c r="A1060" s="15">
        <v>1</v>
      </c>
      <c r="B1060" s="15"/>
      <c r="C1060" s="15" t="s">
        <v>292</v>
      </c>
      <c r="D1060" s="15" t="s">
        <v>556</v>
      </c>
      <c r="E1060" s="15" t="s">
        <v>557</v>
      </c>
      <c r="F1060" s="15" t="s">
        <v>298</v>
      </c>
      <c r="G1060" s="15" t="s">
        <v>558</v>
      </c>
      <c r="H1060" s="15">
        <v>535</v>
      </c>
      <c r="I1060" s="15">
        <v>510</v>
      </c>
      <c r="J1060" s="15">
        <v>25</v>
      </c>
      <c r="K1060" s="15" t="s">
        <v>37</v>
      </c>
      <c r="L1060" s="15">
        <v>-1050</v>
      </c>
      <c r="M1060" s="15"/>
      <c r="N1060" s="15">
        <v>0</v>
      </c>
      <c r="O1060" s="15">
        <v>-1050</v>
      </c>
      <c r="P1060" s="15">
        <v>3998.5</v>
      </c>
      <c r="Q1060" s="15">
        <v>0</v>
      </c>
      <c r="R1060" s="15">
        <v>24.98</v>
      </c>
      <c r="S1060" s="15">
        <v>4023.48</v>
      </c>
      <c r="T1060" s="15">
        <v>0</v>
      </c>
      <c r="U1060" s="15">
        <v>2444.02</v>
      </c>
      <c r="V1060" s="15">
        <v>0</v>
      </c>
      <c r="W1060" s="15">
        <v>24.98</v>
      </c>
      <c r="X1060" s="15">
        <v>2469</v>
      </c>
      <c r="Y1060" s="15">
        <v>504.48</v>
      </c>
      <c r="Z1060" s="15">
        <v>0</v>
      </c>
      <c r="AA1060" s="15">
        <v>0</v>
      </c>
      <c r="AB1060" s="15">
        <v>504.48</v>
      </c>
    </row>
    <row r="1061" spans="1:28" x14ac:dyDescent="0.25">
      <c r="A1061" s="15">
        <v>71</v>
      </c>
      <c r="B1061" s="15"/>
      <c r="C1061" s="15" t="s">
        <v>292</v>
      </c>
      <c r="D1061" s="15"/>
      <c r="E1061" s="15"/>
      <c r="F1061" s="15" t="s">
        <v>208</v>
      </c>
      <c r="G1061" s="15" t="s">
        <v>559</v>
      </c>
      <c r="H1061" s="15"/>
      <c r="I1061" s="15"/>
      <c r="J1061" s="15"/>
      <c r="K1061" s="15"/>
      <c r="L1061" s="15"/>
      <c r="M1061" s="15"/>
      <c r="N1061" s="15"/>
      <c r="O1061" s="15"/>
      <c r="P1061" s="15">
        <v>0</v>
      </c>
      <c r="Q1061" s="15">
        <v>0</v>
      </c>
      <c r="R1061" s="15">
        <v>0</v>
      </c>
      <c r="S1061" s="15"/>
      <c r="T1061" s="15">
        <v>0</v>
      </c>
      <c r="U1061" s="15">
        <v>0</v>
      </c>
      <c r="V1061" s="15">
        <v>0</v>
      </c>
      <c r="W1061" s="15">
        <v>0</v>
      </c>
      <c r="X1061" s="15"/>
      <c r="Y1061" s="15">
        <v>0</v>
      </c>
      <c r="Z1061" s="15">
        <v>0</v>
      </c>
      <c r="AA1061" s="15">
        <v>0</v>
      </c>
      <c r="AB1061" s="15">
        <v>0</v>
      </c>
    </row>
    <row r="1062" spans="1:28" x14ac:dyDescent="0.25">
      <c r="A1062" s="15">
        <v>67</v>
      </c>
      <c r="B1062" s="15" t="s">
        <v>476</v>
      </c>
      <c r="C1062" s="15" t="s">
        <v>292</v>
      </c>
      <c r="D1062" s="15" t="s">
        <v>560</v>
      </c>
      <c r="E1062" s="15" t="s">
        <v>561</v>
      </c>
      <c r="F1062" s="15" t="s">
        <v>562</v>
      </c>
      <c r="G1062" s="15" t="s">
        <v>563</v>
      </c>
      <c r="H1062" s="15">
        <v>10</v>
      </c>
      <c r="I1062" s="15">
        <v>0</v>
      </c>
      <c r="J1062" s="15">
        <v>10</v>
      </c>
      <c r="K1062" s="15" t="s">
        <v>37</v>
      </c>
      <c r="L1062" s="15">
        <v>-8</v>
      </c>
      <c r="M1062" s="15"/>
      <c r="N1062" s="15">
        <v>0</v>
      </c>
      <c r="O1062" s="15">
        <v>-8</v>
      </c>
      <c r="P1062" s="15">
        <v>463.76</v>
      </c>
      <c r="Q1062" s="15">
        <v>0</v>
      </c>
      <c r="R1062" s="15">
        <v>7.07</v>
      </c>
      <c r="S1062" s="15">
        <v>470.83</v>
      </c>
      <c r="T1062" s="15">
        <v>0</v>
      </c>
      <c r="U1062" s="15">
        <v>0</v>
      </c>
      <c r="V1062" s="15">
        <v>0</v>
      </c>
      <c r="W1062" s="15">
        <v>0</v>
      </c>
      <c r="X1062" s="15"/>
      <c r="Y1062" s="15">
        <v>455.76</v>
      </c>
      <c r="Z1062" s="15">
        <v>0</v>
      </c>
      <c r="AA1062" s="15">
        <v>7.07</v>
      </c>
      <c r="AB1062" s="15">
        <v>462.83</v>
      </c>
    </row>
    <row r="1063" spans="1:28" x14ac:dyDescent="0.25">
      <c r="A1063" s="15">
        <v>68</v>
      </c>
      <c r="B1063" s="15" t="s">
        <v>476</v>
      </c>
      <c r="C1063" s="15" t="s">
        <v>292</v>
      </c>
      <c r="D1063" s="15" t="s">
        <v>564</v>
      </c>
      <c r="E1063" s="15" t="s">
        <v>565</v>
      </c>
      <c r="F1063" s="15" t="s">
        <v>562</v>
      </c>
      <c r="G1063" s="15" t="s">
        <v>563</v>
      </c>
      <c r="H1063" s="15">
        <v>100</v>
      </c>
      <c r="I1063" s="15">
        <v>0</v>
      </c>
      <c r="J1063" s="15">
        <v>100</v>
      </c>
      <c r="K1063" s="15" t="s">
        <v>37</v>
      </c>
      <c r="L1063" s="15">
        <v>-8</v>
      </c>
      <c r="M1063" s="15"/>
      <c r="N1063" s="15">
        <v>0</v>
      </c>
      <c r="O1063" s="15">
        <v>-8</v>
      </c>
      <c r="P1063" s="15">
        <v>1160.6099999999999</v>
      </c>
      <c r="Q1063" s="15">
        <v>0</v>
      </c>
      <c r="R1063" s="15">
        <v>70.650000000000006</v>
      </c>
      <c r="S1063" s="15">
        <v>1231.26</v>
      </c>
      <c r="T1063" s="15">
        <v>0</v>
      </c>
      <c r="U1063" s="15">
        <v>1154.3499999999999</v>
      </c>
      <c r="V1063" s="15">
        <v>0</v>
      </c>
      <c r="W1063" s="15">
        <v>70.650000000000006</v>
      </c>
      <c r="X1063" s="15">
        <v>1225</v>
      </c>
      <c r="Y1063" s="15">
        <v>-1.74</v>
      </c>
      <c r="Z1063" s="15">
        <v>0</v>
      </c>
      <c r="AA1063" s="15">
        <v>0</v>
      </c>
      <c r="AB1063" s="15">
        <v>-1.74</v>
      </c>
    </row>
    <row r="1064" spans="1:28" x14ac:dyDescent="0.25">
      <c r="A1064" s="15">
        <v>69</v>
      </c>
      <c r="B1064" s="15" t="s">
        <v>476</v>
      </c>
      <c r="C1064" s="15" t="s">
        <v>292</v>
      </c>
      <c r="D1064" s="15" t="s">
        <v>566</v>
      </c>
      <c r="E1064" s="15" t="s">
        <v>567</v>
      </c>
      <c r="F1064" s="15" t="s">
        <v>562</v>
      </c>
      <c r="G1064" s="15" t="s">
        <v>563</v>
      </c>
      <c r="H1064" s="15">
        <v>70</v>
      </c>
      <c r="I1064" s="15">
        <v>0</v>
      </c>
      <c r="J1064" s="15">
        <v>70</v>
      </c>
      <c r="K1064" s="15" t="s">
        <v>37</v>
      </c>
      <c r="L1064" s="15">
        <v>-8</v>
      </c>
      <c r="M1064" s="15"/>
      <c r="N1064" s="15">
        <v>0</v>
      </c>
      <c r="O1064" s="15">
        <v>-8</v>
      </c>
      <c r="P1064" s="15">
        <v>928.33</v>
      </c>
      <c r="Q1064" s="15">
        <v>0</v>
      </c>
      <c r="R1064" s="15">
        <v>49.46</v>
      </c>
      <c r="S1064" s="15">
        <v>977.79</v>
      </c>
      <c r="T1064" s="15">
        <v>0</v>
      </c>
      <c r="U1064" s="15">
        <v>920.54</v>
      </c>
      <c r="V1064" s="15">
        <v>0</v>
      </c>
      <c r="W1064" s="15">
        <v>49.46</v>
      </c>
      <c r="X1064" s="15">
        <v>970</v>
      </c>
      <c r="Y1064" s="15">
        <v>-0.21</v>
      </c>
      <c r="Z1064" s="15">
        <v>0</v>
      </c>
      <c r="AA1064" s="15">
        <v>0</v>
      </c>
      <c r="AB1064" s="15">
        <v>-0.21</v>
      </c>
    </row>
    <row r="1065" spans="1:28" x14ac:dyDescent="0.25">
      <c r="A1065" s="15">
        <v>70</v>
      </c>
      <c r="B1065" s="15" t="s">
        <v>476</v>
      </c>
      <c r="C1065" s="15" t="s">
        <v>292</v>
      </c>
      <c r="D1065" s="15" t="s">
        <v>568</v>
      </c>
      <c r="E1065" s="15" t="s">
        <v>569</v>
      </c>
      <c r="F1065" s="15" t="s">
        <v>562</v>
      </c>
      <c r="G1065" s="15" t="s">
        <v>563</v>
      </c>
      <c r="H1065" s="15">
        <v>0</v>
      </c>
      <c r="I1065" s="15">
        <v>0</v>
      </c>
      <c r="J1065" s="15">
        <v>0</v>
      </c>
      <c r="K1065" s="15" t="s">
        <v>37</v>
      </c>
      <c r="L1065" s="15">
        <v>-8</v>
      </c>
      <c r="M1065" s="15"/>
      <c r="N1065" s="15">
        <v>0</v>
      </c>
      <c r="O1065" s="15">
        <v>-8</v>
      </c>
      <c r="P1065" s="15">
        <v>386.33</v>
      </c>
      <c r="Q1065" s="15">
        <v>0</v>
      </c>
      <c r="R1065" s="15">
        <v>0</v>
      </c>
      <c r="S1065" s="15">
        <v>386.33</v>
      </c>
      <c r="T1065" s="15">
        <v>0</v>
      </c>
      <c r="U1065" s="15">
        <v>378</v>
      </c>
      <c r="V1065" s="15">
        <v>0</v>
      </c>
      <c r="W1065" s="15">
        <v>0</v>
      </c>
      <c r="X1065" s="15">
        <v>378</v>
      </c>
      <c r="Y1065" s="15">
        <v>0.33</v>
      </c>
      <c r="Z1065" s="15">
        <v>0</v>
      </c>
      <c r="AA1065" s="15">
        <v>0</v>
      </c>
      <c r="AB1065" s="15">
        <v>0.33</v>
      </c>
    </row>
  </sheetData>
  <autoFilter ref="A757:AE822"/>
  <mergeCells count="28">
    <mergeCell ref="A754:AB754"/>
    <mergeCell ref="A755:AB755"/>
    <mergeCell ref="A530:AB530"/>
    <mergeCell ref="A454:AB454"/>
    <mergeCell ref="A455:AB455"/>
    <mergeCell ref="A155:AB155"/>
    <mergeCell ref="A379:AB379"/>
    <mergeCell ref="A380:AB380"/>
    <mergeCell ref="A304:AB304"/>
    <mergeCell ref="A305:AB305"/>
    <mergeCell ref="A229:AB229"/>
    <mergeCell ref="A230:AB230"/>
    <mergeCell ref="A981:AB981"/>
    <mergeCell ref="A982:AB982"/>
    <mergeCell ref="A1:AB1"/>
    <mergeCell ref="A2:AB2"/>
    <mergeCell ref="A76:AB76"/>
    <mergeCell ref="A77:AB77"/>
    <mergeCell ref="A154:AB154"/>
    <mergeCell ref="A679:AB679"/>
    <mergeCell ref="A680:AB680"/>
    <mergeCell ref="A604:AB604"/>
    <mergeCell ref="A605:AB605"/>
    <mergeCell ref="A529:AB529"/>
    <mergeCell ref="A904:AB904"/>
    <mergeCell ref="A905:AB905"/>
    <mergeCell ref="A829:AB829"/>
    <mergeCell ref="A830:AB830"/>
  </mergeCells>
  <printOptions horizontalCentered="1"/>
  <pageMargins left="0.25" right="0.25" top="0.28000000000000003" bottom="0.26" header="0" footer="0"/>
  <pageSetup scale="66" orientation="landscape" horizontalDpi="300" verticalDpi="300" r:id="rId1"/>
  <rowBreaks count="14" manualBreakCount="14">
    <brk id="75" max="16383" man="1"/>
    <brk id="153" max="16383" man="1"/>
    <brk id="228" max="16383" man="1"/>
    <brk id="303" max="16383" man="1"/>
    <brk id="378" max="16383" man="1"/>
    <brk id="453" max="16383" man="1"/>
    <brk id="528" max="16383" man="1"/>
    <brk id="603" max="16383" man="1"/>
    <brk id="678" max="16383" man="1"/>
    <brk id="753" max="16383" man="1"/>
    <brk id="828" max="16383" man="1"/>
    <brk id="903" max="16383" man="1"/>
    <brk id="980" max="16383" man="1"/>
    <brk id="105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F736"/>
  <sheetViews>
    <sheetView view="pageBreakPreview" topLeftCell="A672" zoomScaleNormal="100" zoomScaleSheetLayoutView="100" workbookViewId="0">
      <selection activeCell="M728" sqref="M728"/>
    </sheetView>
  </sheetViews>
  <sheetFormatPr defaultRowHeight="15" x14ac:dyDescent="0.25"/>
  <cols>
    <col min="1" max="1" width="4.140625" customWidth="1"/>
    <col min="2" max="2" width="11.5703125" customWidth="1"/>
    <col min="3" max="3" width="9.5703125" customWidth="1"/>
    <col min="4" max="4" width="9.140625" hidden="1" customWidth="1"/>
    <col min="5" max="5" width="14.57031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8.28515625" customWidth="1"/>
    <col min="13" max="13" width="8" customWidth="1"/>
    <col min="14" max="14" width="7.85546875" customWidth="1"/>
    <col min="15" max="15" width="8.425781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5.7109375" customWidth="1"/>
    <col min="21" max="21" width="6.7109375" customWidth="1"/>
    <col min="22" max="22" width="7.28515625" customWidth="1"/>
    <col min="23" max="23" width="6.42578125" customWidth="1"/>
    <col min="24" max="24" width="7.28515625" customWidth="1"/>
    <col min="25" max="26" width="9" customWidth="1"/>
    <col min="27" max="27" width="7.7109375" customWidth="1"/>
    <col min="28" max="28" width="8.7109375" customWidth="1"/>
  </cols>
  <sheetData>
    <row r="1" spans="1:32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  <c r="AF1" s="1"/>
    </row>
    <row r="2" spans="1:32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  <c r="AF2" s="2"/>
    </row>
    <row r="3" spans="1:32" s="5" customFormat="1" ht="20.25" customHeight="1" x14ac:dyDescent="0.35">
      <c r="A3" s="3" t="s">
        <v>1</v>
      </c>
      <c r="B3" s="4"/>
      <c r="C3" s="3"/>
      <c r="D3" s="3"/>
      <c r="F3" s="3" t="s">
        <v>400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</row>
    <row r="4" spans="1:32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2" x14ac:dyDescent="0.25">
      <c r="A5" s="17">
        <v>1</v>
      </c>
      <c r="B5" s="17" t="s">
        <v>307</v>
      </c>
      <c r="C5" s="17" t="s">
        <v>308</v>
      </c>
      <c r="D5" s="17" t="s">
        <v>309</v>
      </c>
      <c r="E5" s="17" t="s">
        <v>310</v>
      </c>
      <c r="F5" s="17" t="s">
        <v>35</v>
      </c>
      <c r="G5" s="17" t="s">
        <v>41</v>
      </c>
      <c r="H5" s="17">
        <v>81425</v>
      </c>
      <c r="I5" s="17">
        <v>79737</v>
      </c>
      <c r="J5" s="17">
        <v>1688</v>
      </c>
      <c r="K5" s="17" t="s">
        <v>37</v>
      </c>
      <c r="L5" s="18">
        <v>96338.15</v>
      </c>
      <c r="M5" s="18">
        <v>4912.67</v>
      </c>
      <c r="N5" s="18">
        <v>8535.18</v>
      </c>
      <c r="O5" s="18">
        <v>109786</v>
      </c>
      <c r="P5" s="18">
        <v>8995.0300000000007</v>
      </c>
      <c r="Q5" s="18">
        <v>1006.88</v>
      </c>
      <c r="R5" s="18">
        <v>752</v>
      </c>
      <c r="S5" s="18">
        <v>10753.91</v>
      </c>
      <c r="T5" s="18">
        <v>0</v>
      </c>
      <c r="U5" s="18">
        <v>86552.15</v>
      </c>
      <c r="V5" s="18">
        <v>4912.67</v>
      </c>
      <c r="W5" s="18">
        <v>8535.18</v>
      </c>
      <c r="X5" s="18">
        <v>100000</v>
      </c>
      <c r="Y5" s="9">
        <f t="shared" ref="Y5:AB5" si="0">L5+P5-U5</f>
        <v>18781.03</v>
      </c>
      <c r="Z5" s="9">
        <f t="shared" si="0"/>
        <v>1006.8800000000001</v>
      </c>
      <c r="AA5" s="9">
        <f t="shared" si="0"/>
        <v>752</v>
      </c>
      <c r="AB5" s="9">
        <f t="shared" si="0"/>
        <v>20539.910000000003</v>
      </c>
    </row>
    <row r="6" spans="1:32" x14ac:dyDescent="0.25">
      <c r="A6" s="17">
        <v>2</v>
      </c>
      <c r="B6" s="17" t="s">
        <v>311</v>
      </c>
      <c r="C6" s="17" t="s">
        <v>308</v>
      </c>
      <c r="D6" s="17" t="s">
        <v>312</v>
      </c>
      <c r="E6" s="17" t="s">
        <v>313</v>
      </c>
      <c r="F6" s="17" t="s">
        <v>35</v>
      </c>
      <c r="G6" s="17" t="s">
        <v>41</v>
      </c>
      <c r="H6" s="17">
        <v>44285</v>
      </c>
      <c r="I6" s="17">
        <v>43468</v>
      </c>
      <c r="J6" s="17">
        <v>817</v>
      </c>
      <c r="K6" s="17" t="s">
        <v>37</v>
      </c>
      <c r="L6" s="18">
        <v>45093.49</v>
      </c>
      <c r="M6" s="18">
        <v>2369.5100000000002</v>
      </c>
      <c r="N6" s="18">
        <v>3641.98</v>
      </c>
      <c r="O6" s="18">
        <v>51104.98</v>
      </c>
      <c r="P6" s="18">
        <v>4423.3100000000004</v>
      </c>
      <c r="Q6" s="18">
        <v>467.19</v>
      </c>
      <c r="R6" s="18">
        <v>363.97</v>
      </c>
      <c r="S6" s="18">
        <v>5254.47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22" si="1">L6+P6-U6</f>
        <v>49516.799999999996</v>
      </c>
      <c r="Z6" s="9">
        <f t="shared" ref="Z6:Z22" si="2">M6+Q6-V6</f>
        <v>2836.7000000000003</v>
      </c>
      <c r="AA6" s="9">
        <f t="shared" ref="AA6:AA22" si="3">N6+R6-W6</f>
        <v>4005.95</v>
      </c>
      <c r="AB6" s="9">
        <f t="shared" ref="AB6:AB22" si="4">O6+S6-X6</f>
        <v>56359.450000000004</v>
      </c>
    </row>
    <row r="7" spans="1:32" x14ac:dyDescent="0.25">
      <c r="A7" s="17">
        <v>3</v>
      </c>
      <c r="B7" s="17" t="s">
        <v>314</v>
      </c>
      <c r="C7" s="17" t="s">
        <v>308</v>
      </c>
      <c r="D7" s="17" t="s">
        <v>315</v>
      </c>
      <c r="E7" s="17" t="s">
        <v>316</v>
      </c>
      <c r="F7" s="17" t="s">
        <v>35</v>
      </c>
      <c r="G7" s="17" t="s">
        <v>45</v>
      </c>
      <c r="H7" s="17">
        <v>70150</v>
      </c>
      <c r="I7" s="17">
        <v>70150</v>
      </c>
      <c r="J7" s="17">
        <v>0</v>
      </c>
      <c r="K7" s="17" t="s">
        <v>59</v>
      </c>
      <c r="L7" s="18">
        <v>10038.94</v>
      </c>
      <c r="M7" s="18">
        <v>1009.41</v>
      </c>
      <c r="N7" s="18">
        <v>0</v>
      </c>
      <c r="O7" s="18">
        <v>11048.35</v>
      </c>
      <c r="P7" s="18">
        <v>404.5</v>
      </c>
      <c r="Q7" s="18">
        <v>98.06</v>
      </c>
      <c r="R7" s="18">
        <v>0</v>
      </c>
      <c r="S7" s="18">
        <v>502.56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10443.44</v>
      </c>
      <c r="Z7" s="9">
        <f t="shared" si="2"/>
        <v>1107.47</v>
      </c>
      <c r="AA7" s="9">
        <f t="shared" si="3"/>
        <v>0</v>
      </c>
      <c r="AB7" s="9">
        <f t="shared" si="4"/>
        <v>11550.91</v>
      </c>
    </row>
    <row r="8" spans="1:32" x14ac:dyDescent="0.25">
      <c r="A8" s="17">
        <v>4</v>
      </c>
      <c r="B8" s="17" t="s">
        <v>317</v>
      </c>
      <c r="C8" s="17" t="s">
        <v>308</v>
      </c>
      <c r="D8" s="17" t="s">
        <v>318</v>
      </c>
      <c r="E8" s="17" t="s">
        <v>319</v>
      </c>
      <c r="F8" s="17" t="s">
        <v>35</v>
      </c>
      <c r="G8" s="17" t="s">
        <v>41</v>
      </c>
      <c r="H8" s="17">
        <v>199792</v>
      </c>
      <c r="I8" s="17">
        <v>195364</v>
      </c>
      <c r="J8" s="17">
        <v>4428</v>
      </c>
      <c r="K8" s="17" t="s">
        <v>37</v>
      </c>
      <c r="L8" s="18">
        <v>56799.62</v>
      </c>
      <c r="M8" s="18">
        <v>717.27</v>
      </c>
      <c r="N8" s="18">
        <v>1841.7</v>
      </c>
      <c r="O8" s="18">
        <v>59358.59</v>
      </c>
      <c r="P8" s="18">
        <v>22416.76</v>
      </c>
      <c r="Q8" s="18">
        <v>603.54999999999995</v>
      </c>
      <c r="R8" s="18">
        <v>1972.67</v>
      </c>
      <c r="S8" s="18">
        <v>24992.98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79216.38</v>
      </c>
      <c r="Z8" s="9">
        <f t="shared" si="2"/>
        <v>1320.82</v>
      </c>
      <c r="AA8" s="9">
        <f t="shared" si="3"/>
        <v>3814.37</v>
      </c>
      <c r="AB8" s="9">
        <f t="shared" si="4"/>
        <v>84351.569999999992</v>
      </c>
    </row>
    <row r="9" spans="1:32" x14ac:dyDescent="0.25">
      <c r="A9" s="17">
        <v>5</v>
      </c>
      <c r="B9" s="17" t="s">
        <v>311</v>
      </c>
      <c r="C9" s="17" t="s">
        <v>308</v>
      </c>
      <c r="D9" s="17" t="s">
        <v>320</v>
      </c>
      <c r="E9" s="17" t="s">
        <v>321</v>
      </c>
      <c r="F9" s="17" t="s">
        <v>35</v>
      </c>
      <c r="G9" s="17" t="s">
        <v>41</v>
      </c>
      <c r="H9" s="17">
        <v>72256</v>
      </c>
      <c r="I9" s="17">
        <v>71732</v>
      </c>
      <c r="J9" s="17">
        <v>524</v>
      </c>
      <c r="K9" s="17" t="s">
        <v>37</v>
      </c>
      <c r="L9" s="18">
        <v>45031.34</v>
      </c>
      <c r="M9" s="18">
        <v>433.66</v>
      </c>
      <c r="N9" s="18">
        <v>309.62</v>
      </c>
      <c r="O9" s="18">
        <v>45774.62</v>
      </c>
      <c r="P9" s="18">
        <v>2753.42</v>
      </c>
      <c r="Q9" s="18">
        <v>442.87</v>
      </c>
      <c r="R9" s="18">
        <v>233.44</v>
      </c>
      <c r="S9" s="18">
        <v>3429.73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1"/>
        <v>47784.759999999995</v>
      </c>
      <c r="Z9" s="9">
        <f t="shared" si="2"/>
        <v>876.53</v>
      </c>
      <c r="AA9" s="9">
        <f t="shared" si="3"/>
        <v>543.05999999999995</v>
      </c>
      <c r="AB9" s="9">
        <f t="shared" si="4"/>
        <v>49204.350000000006</v>
      </c>
    </row>
    <row r="10" spans="1:32" x14ac:dyDescent="0.25">
      <c r="A10" s="17">
        <v>6</v>
      </c>
      <c r="B10" s="17" t="s">
        <v>322</v>
      </c>
      <c r="C10" s="17" t="s">
        <v>308</v>
      </c>
      <c r="D10" s="17" t="s">
        <v>323</v>
      </c>
      <c r="E10" s="17" t="s">
        <v>324</v>
      </c>
      <c r="F10" s="17" t="s">
        <v>35</v>
      </c>
      <c r="G10" s="17" t="s">
        <v>41</v>
      </c>
      <c r="H10" s="17">
        <v>25299</v>
      </c>
      <c r="I10" s="17">
        <v>23207</v>
      </c>
      <c r="J10" s="17">
        <v>2092</v>
      </c>
      <c r="K10" s="17" t="s">
        <v>37</v>
      </c>
      <c r="L10" s="18">
        <v>89704.75</v>
      </c>
      <c r="M10" s="18">
        <v>3229.67</v>
      </c>
      <c r="N10" s="18">
        <v>4616.72</v>
      </c>
      <c r="O10" s="18">
        <v>97551.14</v>
      </c>
      <c r="P10" s="18">
        <v>10544.99</v>
      </c>
      <c r="Q10" s="18">
        <v>897.44</v>
      </c>
      <c r="R10" s="18">
        <v>931.99</v>
      </c>
      <c r="S10" s="18">
        <v>12374.42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1"/>
        <v>100249.74</v>
      </c>
      <c r="Z10" s="9">
        <f t="shared" si="2"/>
        <v>4127.1100000000006</v>
      </c>
      <c r="AA10" s="9">
        <f t="shared" si="3"/>
        <v>5548.71</v>
      </c>
      <c r="AB10" s="9">
        <f t="shared" si="4"/>
        <v>109925.56</v>
      </c>
    </row>
    <row r="11" spans="1:32" x14ac:dyDescent="0.25">
      <c r="A11" s="17">
        <v>7</v>
      </c>
      <c r="B11" s="17" t="s">
        <v>322</v>
      </c>
      <c r="C11" s="17" t="s">
        <v>308</v>
      </c>
      <c r="D11" s="17" t="s">
        <v>325</v>
      </c>
      <c r="E11" s="17" t="s">
        <v>326</v>
      </c>
      <c r="F11" s="17" t="s">
        <v>35</v>
      </c>
      <c r="G11" s="17" t="s">
        <v>41</v>
      </c>
      <c r="H11" s="17">
        <v>12489</v>
      </c>
      <c r="I11" s="17">
        <v>11266</v>
      </c>
      <c r="J11" s="17">
        <v>1223</v>
      </c>
      <c r="K11" s="17" t="s">
        <v>37</v>
      </c>
      <c r="L11" s="18">
        <v>48650.54</v>
      </c>
      <c r="M11" s="18">
        <v>2293.7399999999998</v>
      </c>
      <c r="N11" s="18">
        <v>4091.27</v>
      </c>
      <c r="O11" s="18">
        <v>55035.55</v>
      </c>
      <c r="P11" s="18">
        <v>6698.43</v>
      </c>
      <c r="Q11" s="18">
        <v>498.92</v>
      </c>
      <c r="R11" s="18">
        <v>544.85</v>
      </c>
      <c r="S11" s="18">
        <v>7742.2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1"/>
        <v>55348.97</v>
      </c>
      <c r="Z11" s="9">
        <f t="shared" si="2"/>
        <v>2792.66</v>
      </c>
      <c r="AA11" s="9">
        <f t="shared" si="3"/>
        <v>4636.12</v>
      </c>
      <c r="AB11" s="9">
        <f t="shared" si="4"/>
        <v>62777.75</v>
      </c>
    </row>
    <row r="12" spans="1:32" x14ac:dyDescent="0.25">
      <c r="A12" s="17">
        <v>8</v>
      </c>
      <c r="B12" s="17" t="s">
        <v>327</v>
      </c>
      <c r="C12" s="17" t="s">
        <v>308</v>
      </c>
      <c r="D12" s="17" t="s">
        <v>328</v>
      </c>
      <c r="E12" s="17" t="s">
        <v>329</v>
      </c>
      <c r="F12" s="17" t="s">
        <v>35</v>
      </c>
      <c r="G12" s="17" t="s">
        <v>41</v>
      </c>
      <c r="H12" s="17">
        <v>14581</v>
      </c>
      <c r="I12" s="17">
        <v>14581</v>
      </c>
      <c r="J12" s="17">
        <v>0</v>
      </c>
      <c r="K12" s="17" t="s">
        <v>59</v>
      </c>
      <c r="L12" s="18">
        <v>14265.14</v>
      </c>
      <c r="M12" s="18">
        <v>1345.14</v>
      </c>
      <c r="N12" s="18">
        <v>0</v>
      </c>
      <c r="O12" s="18">
        <v>15610.28</v>
      </c>
      <c r="P12" s="18">
        <v>611.5</v>
      </c>
      <c r="Q12" s="18">
        <v>139.22</v>
      </c>
      <c r="R12" s="18">
        <v>0</v>
      </c>
      <c r="S12" s="18">
        <v>750.72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1"/>
        <v>14876.64</v>
      </c>
      <c r="Z12" s="9">
        <f t="shared" si="2"/>
        <v>1484.3600000000001</v>
      </c>
      <c r="AA12" s="9">
        <f t="shared" si="3"/>
        <v>0</v>
      </c>
      <c r="AB12" s="9">
        <f t="shared" si="4"/>
        <v>16361</v>
      </c>
    </row>
    <row r="13" spans="1:32" x14ac:dyDescent="0.25">
      <c r="A13" s="17">
        <v>9</v>
      </c>
      <c r="B13" s="17" t="s">
        <v>327</v>
      </c>
      <c r="C13" s="17" t="s">
        <v>308</v>
      </c>
      <c r="D13" s="17" t="s">
        <v>330</v>
      </c>
      <c r="E13" s="17" t="s">
        <v>331</v>
      </c>
      <c r="F13" s="17" t="s">
        <v>35</v>
      </c>
      <c r="G13" s="17" t="s">
        <v>45</v>
      </c>
      <c r="H13" s="17">
        <v>27390</v>
      </c>
      <c r="I13" s="17">
        <v>25325</v>
      </c>
      <c r="J13" s="17">
        <v>2065</v>
      </c>
      <c r="K13" s="17" t="s">
        <v>37</v>
      </c>
      <c r="L13" s="18">
        <v>81273.77</v>
      </c>
      <c r="M13" s="18">
        <v>901.47</v>
      </c>
      <c r="N13" s="18">
        <v>875.85</v>
      </c>
      <c r="O13" s="18">
        <v>83051.09</v>
      </c>
      <c r="P13" s="18">
        <v>10373.200000000001</v>
      </c>
      <c r="Q13" s="18">
        <v>829.75</v>
      </c>
      <c r="R13" s="18">
        <v>919.96</v>
      </c>
      <c r="S13" s="18">
        <v>12122.91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91646.97</v>
      </c>
      <c r="Z13" s="9">
        <f t="shared" si="2"/>
        <v>1731.22</v>
      </c>
      <c r="AA13" s="9">
        <f t="shared" si="3"/>
        <v>1795.81</v>
      </c>
      <c r="AB13" s="9">
        <f t="shared" si="4"/>
        <v>95174</v>
      </c>
    </row>
    <row r="14" spans="1:32" x14ac:dyDescent="0.25">
      <c r="A14" s="17">
        <v>10</v>
      </c>
      <c r="B14" s="17" t="s">
        <v>327</v>
      </c>
      <c r="C14" s="17" t="s">
        <v>308</v>
      </c>
      <c r="D14" s="17" t="s">
        <v>332</v>
      </c>
      <c r="E14" s="17" t="s">
        <v>333</v>
      </c>
      <c r="F14" s="17" t="s">
        <v>35</v>
      </c>
      <c r="G14" s="17" t="s">
        <v>45</v>
      </c>
      <c r="H14" s="17">
        <v>379</v>
      </c>
      <c r="I14" s="17">
        <v>363</v>
      </c>
      <c r="J14" s="17">
        <v>16</v>
      </c>
      <c r="K14" s="17" t="s">
        <v>37</v>
      </c>
      <c r="L14" s="18">
        <v>8757.41</v>
      </c>
      <c r="M14" s="18">
        <v>636.16999999999996</v>
      </c>
      <c r="N14" s="18">
        <v>176.63</v>
      </c>
      <c r="O14" s="18">
        <v>9570.2099999999991</v>
      </c>
      <c r="P14" s="18">
        <v>781.85</v>
      </c>
      <c r="Q14" s="18">
        <v>85.85</v>
      </c>
      <c r="R14" s="18">
        <v>7.13</v>
      </c>
      <c r="S14" s="18">
        <v>874.83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1"/>
        <v>9539.26</v>
      </c>
      <c r="Z14" s="9">
        <f t="shared" si="2"/>
        <v>722.02</v>
      </c>
      <c r="AA14" s="9">
        <f t="shared" si="3"/>
        <v>183.76</v>
      </c>
      <c r="AB14" s="9">
        <f t="shared" si="4"/>
        <v>10445.039999999999</v>
      </c>
    </row>
    <row r="15" spans="1:32" x14ac:dyDescent="0.25">
      <c r="A15" s="17">
        <v>11</v>
      </c>
      <c r="B15" s="17" t="s">
        <v>334</v>
      </c>
      <c r="C15" s="17" t="s">
        <v>308</v>
      </c>
      <c r="D15" s="17" t="s">
        <v>335</v>
      </c>
      <c r="E15" s="17" t="s">
        <v>336</v>
      </c>
      <c r="F15" s="17" t="s">
        <v>35</v>
      </c>
      <c r="G15" s="17" t="s">
        <v>41</v>
      </c>
      <c r="H15" s="17">
        <v>104898</v>
      </c>
      <c r="I15" s="17">
        <v>103502</v>
      </c>
      <c r="J15" s="17">
        <v>1396</v>
      </c>
      <c r="K15" s="17" t="s">
        <v>37</v>
      </c>
      <c r="L15" s="18">
        <v>46400.06</v>
      </c>
      <c r="M15" s="18">
        <v>808.68</v>
      </c>
      <c r="N15" s="18">
        <v>878.53</v>
      </c>
      <c r="O15" s="18">
        <v>48087.27</v>
      </c>
      <c r="P15" s="18">
        <v>7419.17</v>
      </c>
      <c r="Q15" s="18">
        <v>539.02</v>
      </c>
      <c r="R15" s="18">
        <v>621.91999999999996</v>
      </c>
      <c r="S15" s="18">
        <v>8580.11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53819.229999999996</v>
      </c>
      <c r="Z15" s="9">
        <f t="shared" si="2"/>
        <v>1347.6999999999998</v>
      </c>
      <c r="AA15" s="9">
        <f t="shared" si="3"/>
        <v>1500.4499999999998</v>
      </c>
      <c r="AB15" s="9">
        <f t="shared" si="4"/>
        <v>56667.38</v>
      </c>
    </row>
    <row r="16" spans="1:32" x14ac:dyDescent="0.25">
      <c r="A16" s="17">
        <v>12</v>
      </c>
      <c r="B16" s="17" t="s">
        <v>322</v>
      </c>
      <c r="C16" s="17" t="s">
        <v>308</v>
      </c>
      <c r="D16" s="17" t="s">
        <v>337</v>
      </c>
      <c r="E16" s="17" t="s">
        <v>338</v>
      </c>
      <c r="F16" s="17" t="s">
        <v>35</v>
      </c>
      <c r="G16" s="17" t="s">
        <v>41</v>
      </c>
      <c r="H16" s="17">
        <v>412</v>
      </c>
      <c r="I16" s="17">
        <v>412</v>
      </c>
      <c r="J16" s="17">
        <v>0</v>
      </c>
      <c r="K16" s="17" t="s">
        <v>59</v>
      </c>
      <c r="L16" s="18">
        <v>14321.43</v>
      </c>
      <c r="M16" s="18">
        <v>1477.64</v>
      </c>
      <c r="N16" s="18">
        <v>0</v>
      </c>
      <c r="O16" s="18">
        <v>15799.07</v>
      </c>
      <c r="P16" s="18">
        <v>-78</v>
      </c>
      <c r="Q16" s="18">
        <v>141.22</v>
      </c>
      <c r="R16" s="18">
        <v>0</v>
      </c>
      <c r="S16" s="18">
        <v>63.22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 t="shared" si="1"/>
        <v>14243.43</v>
      </c>
      <c r="Z16" s="9">
        <f t="shared" si="2"/>
        <v>1618.8600000000001</v>
      </c>
      <c r="AA16" s="9">
        <f t="shared" si="3"/>
        <v>0</v>
      </c>
      <c r="AB16" s="9">
        <f t="shared" si="4"/>
        <v>15862.289999999999</v>
      </c>
    </row>
    <row r="17" spans="1:28" x14ac:dyDescent="0.25">
      <c r="A17" s="17">
        <v>13</v>
      </c>
      <c r="B17" s="17" t="s">
        <v>339</v>
      </c>
      <c r="C17" s="17" t="s">
        <v>308</v>
      </c>
      <c r="D17" s="17" t="s">
        <v>340</v>
      </c>
      <c r="E17" s="17" t="s">
        <v>341</v>
      </c>
      <c r="F17" s="17" t="s">
        <v>35</v>
      </c>
      <c r="G17" s="17" t="s">
        <v>342</v>
      </c>
      <c r="H17" s="17">
        <v>5701</v>
      </c>
      <c r="I17" s="17">
        <v>5701</v>
      </c>
      <c r="J17" s="17">
        <v>0</v>
      </c>
      <c r="K17" s="17" t="s">
        <v>59</v>
      </c>
      <c r="L17" s="18">
        <v>21767.89</v>
      </c>
      <c r="M17" s="18">
        <v>2607.27</v>
      </c>
      <c r="N17" s="18">
        <v>0</v>
      </c>
      <c r="O17" s="18">
        <v>24375.16</v>
      </c>
      <c r="P17" s="18">
        <v>1.5</v>
      </c>
      <c r="Q17" s="18">
        <v>215.35</v>
      </c>
      <c r="R17" s="18">
        <v>0</v>
      </c>
      <c r="S17" s="18">
        <v>216.85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1"/>
        <v>21769.39</v>
      </c>
      <c r="Z17" s="9">
        <f t="shared" si="2"/>
        <v>2822.62</v>
      </c>
      <c r="AA17" s="9">
        <f t="shared" si="3"/>
        <v>0</v>
      </c>
      <c r="AB17" s="9">
        <f t="shared" si="4"/>
        <v>24592.01</v>
      </c>
    </row>
    <row r="18" spans="1:28" x14ac:dyDescent="0.25">
      <c r="A18" s="17">
        <v>14</v>
      </c>
      <c r="B18" s="17" t="s">
        <v>334</v>
      </c>
      <c r="C18" s="17" t="s">
        <v>308</v>
      </c>
      <c r="D18" s="17" t="s">
        <v>343</v>
      </c>
      <c r="E18" s="17" t="s">
        <v>344</v>
      </c>
      <c r="F18" s="17" t="s">
        <v>35</v>
      </c>
      <c r="G18" s="17" t="s">
        <v>218</v>
      </c>
      <c r="H18" s="17">
        <v>23</v>
      </c>
      <c r="I18" s="17">
        <v>23</v>
      </c>
      <c r="J18" s="17">
        <v>0</v>
      </c>
      <c r="K18" s="17" t="s">
        <v>59</v>
      </c>
      <c r="L18" s="18">
        <v>14890.45</v>
      </c>
      <c r="M18" s="18">
        <v>2510.87</v>
      </c>
      <c r="N18" s="18">
        <v>8.56</v>
      </c>
      <c r="O18" s="18">
        <v>17409.88</v>
      </c>
      <c r="P18" s="18">
        <v>551.5</v>
      </c>
      <c r="Q18" s="18">
        <v>146.66</v>
      </c>
      <c r="R18" s="18">
        <v>0</v>
      </c>
      <c r="S18" s="18">
        <v>698.16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1"/>
        <v>15441.95</v>
      </c>
      <c r="Z18" s="9">
        <f t="shared" si="2"/>
        <v>2657.5299999999997</v>
      </c>
      <c r="AA18" s="9">
        <f t="shared" si="3"/>
        <v>8.56</v>
      </c>
      <c r="AB18" s="9">
        <f t="shared" si="4"/>
        <v>18108.04</v>
      </c>
    </row>
    <row r="19" spans="1:28" x14ac:dyDescent="0.25">
      <c r="A19" s="17">
        <v>15</v>
      </c>
      <c r="B19" s="17" t="s">
        <v>311</v>
      </c>
      <c r="C19" s="17" t="s">
        <v>308</v>
      </c>
      <c r="D19" s="17" t="s">
        <v>345</v>
      </c>
      <c r="E19" s="17" t="s">
        <v>346</v>
      </c>
      <c r="F19" s="17" t="s">
        <v>35</v>
      </c>
      <c r="G19" s="17" t="s">
        <v>347</v>
      </c>
      <c r="H19" s="17">
        <v>3749</v>
      </c>
      <c r="I19" s="17">
        <v>3749</v>
      </c>
      <c r="J19" s="17">
        <v>0</v>
      </c>
      <c r="K19" s="17" t="s">
        <v>59</v>
      </c>
      <c r="L19" s="18">
        <v>16177.65</v>
      </c>
      <c r="M19" s="18">
        <v>1366.34</v>
      </c>
      <c r="N19" s="18">
        <v>0</v>
      </c>
      <c r="O19" s="18">
        <v>17543.990000000002</v>
      </c>
      <c r="P19" s="18">
        <v>538.5</v>
      </c>
      <c r="Q19" s="18">
        <v>158.34</v>
      </c>
      <c r="R19" s="18">
        <v>0</v>
      </c>
      <c r="S19" s="18">
        <v>696.84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1"/>
        <v>16716.150000000001</v>
      </c>
      <c r="Z19" s="9">
        <f t="shared" si="2"/>
        <v>1524.6799999999998</v>
      </c>
      <c r="AA19" s="9">
        <f t="shared" si="3"/>
        <v>0</v>
      </c>
      <c r="AB19" s="9">
        <f t="shared" si="4"/>
        <v>18240.830000000002</v>
      </c>
    </row>
    <row r="20" spans="1:28" x14ac:dyDescent="0.25">
      <c r="A20" s="17">
        <v>16</v>
      </c>
      <c r="B20" s="17" t="s">
        <v>311</v>
      </c>
      <c r="C20" s="17" t="s">
        <v>308</v>
      </c>
      <c r="D20" s="17" t="s">
        <v>348</v>
      </c>
      <c r="E20" s="17" t="s">
        <v>349</v>
      </c>
      <c r="F20" s="17" t="s">
        <v>35</v>
      </c>
      <c r="G20" s="17" t="s">
        <v>264</v>
      </c>
      <c r="H20" s="17">
        <v>83007</v>
      </c>
      <c r="I20" s="17">
        <v>81703</v>
      </c>
      <c r="J20" s="17">
        <v>1304</v>
      </c>
      <c r="K20" s="17" t="s">
        <v>37</v>
      </c>
      <c r="L20" s="18">
        <v>76712.929999999993</v>
      </c>
      <c r="M20" s="18">
        <v>947.99</v>
      </c>
      <c r="N20" s="18">
        <v>736.41</v>
      </c>
      <c r="O20" s="18">
        <v>78397.33</v>
      </c>
      <c r="P20" s="18">
        <v>7459.4</v>
      </c>
      <c r="Q20" s="18">
        <v>805.8</v>
      </c>
      <c r="R20" s="18">
        <v>580.92999999999995</v>
      </c>
      <c r="S20" s="18">
        <v>8846.1299999999992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1"/>
        <v>84172.329999999987</v>
      </c>
      <c r="Z20" s="9">
        <f t="shared" si="2"/>
        <v>1753.79</v>
      </c>
      <c r="AA20" s="9">
        <f t="shared" si="3"/>
        <v>1317.34</v>
      </c>
      <c r="AB20" s="9">
        <f t="shared" si="4"/>
        <v>87243.46</v>
      </c>
    </row>
    <row r="21" spans="1:28" x14ac:dyDescent="0.25">
      <c r="A21" s="17">
        <v>17</v>
      </c>
      <c r="B21" s="17" t="s">
        <v>322</v>
      </c>
      <c r="C21" s="17" t="s">
        <v>308</v>
      </c>
      <c r="D21" s="17" t="s">
        <v>350</v>
      </c>
      <c r="E21" s="17" t="s">
        <v>351</v>
      </c>
      <c r="F21" s="17" t="s">
        <v>35</v>
      </c>
      <c r="G21" s="17" t="s">
        <v>264</v>
      </c>
      <c r="H21" s="17">
        <v>67781</v>
      </c>
      <c r="I21" s="17">
        <v>66403</v>
      </c>
      <c r="J21" s="17">
        <v>1378</v>
      </c>
      <c r="K21" s="17" t="s">
        <v>37</v>
      </c>
      <c r="L21" s="18">
        <v>82249.350000000006</v>
      </c>
      <c r="M21" s="18">
        <v>4374.8500000000004</v>
      </c>
      <c r="N21" s="18">
        <v>7019.97</v>
      </c>
      <c r="O21" s="18">
        <v>93644.17</v>
      </c>
      <c r="P21" s="18">
        <v>7686.63</v>
      </c>
      <c r="Q21" s="18">
        <v>861.03</v>
      </c>
      <c r="R21" s="18">
        <v>613.9</v>
      </c>
      <c r="S21" s="18">
        <v>9161.56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1"/>
        <v>89935.98000000001</v>
      </c>
      <c r="Z21" s="9">
        <f t="shared" si="2"/>
        <v>5235.88</v>
      </c>
      <c r="AA21" s="9">
        <f t="shared" si="3"/>
        <v>7633.87</v>
      </c>
      <c r="AB21" s="9">
        <f t="shared" si="4"/>
        <v>102805.73</v>
      </c>
    </row>
    <row r="22" spans="1:28" x14ac:dyDescent="0.25">
      <c r="A22" s="17">
        <v>18</v>
      </c>
      <c r="B22" s="17" t="s">
        <v>327</v>
      </c>
      <c r="C22" s="17" t="s">
        <v>308</v>
      </c>
      <c r="D22" s="17" t="s">
        <v>352</v>
      </c>
      <c r="E22" s="17" t="s">
        <v>353</v>
      </c>
      <c r="F22" s="17" t="s">
        <v>35</v>
      </c>
      <c r="G22" s="17" t="s">
        <v>264</v>
      </c>
      <c r="H22" s="17">
        <v>50534</v>
      </c>
      <c r="I22" s="17">
        <v>48797</v>
      </c>
      <c r="J22" s="17">
        <v>1737</v>
      </c>
      <c r="K22" s="17" t="s">
        <v>37</v>
      </c>
      <c r="L22" s="18">
        <v>82081.78</v>
      </c>
      <c r="M22" s="18">
        <v>4287.99</v>
      </c>
      <c r="N22" s="18">
        <v>6992.2</v>
      </c>
      <c r="O22" s="18">
        <v>93361.97</v>
      </c>
      <c r="P22" s="18">
        <v>9466.01</v>
      </c>
      <c r="Q22" s="18">
        <v>854.67</v>
      </c>
      <c r="R22" s="18">
        <v>773.83</v>
      </c>
      <c r="S22" s="18">
        <v>11094.51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1"/>
        <v>91547.79</v>
      </c>
      <c r="Z22" s="9">
        <f t="shared" si="2"/>
        <v>5142.66</v>
      </c>
      <c r="AA22" s="9">
        <f t="shared" si="3"/>
        <v>7766.03</v>
      </c>
      <c r="AB22" s="9">
        <f t="shared" si="4"/>
        <v>104456.48</v>
      </c>
    </row>
    <row r="23" spans="1:28" s="12" customFormat="1" x14ac:dyDescent="0.25">
      <c r="A23" s="19"/>
      <c r="B23" s="19"/>
      <c r="C23" s="10" t="s">
        <v>71</v>
      </c>
      <c r="D23" s="19"/>
      <c r="E23" s="19"/>
      <c r="F23" s="19"/>
      <c r="G23" s="19"/>
      <c r="H23" s="19"/>
      <c r="I23" s="19"/>
      <c r="J23" s="19">
        <f>SUM(J5:J22)</f>
        <v>18668</v>
      </c>
      <c r="K23" s="19"/>
      <c r="L23" s="20">
        <f t="shared" ref="L23:AB23" si="5">SUM(L5:L22)</f>
        <v>850554.69000000006</v>
      </c>
      <c r="M23" s="20">
        <f t="shared" si="5"/>
        <v>36230.339999999997</v>
      </c>
      <c r="N23" s="20">
        <f t="shared" si="5"/>
        <v>39724.620000000003</v>
      </c>
      <c r="O23" s="20">
        <f t="shared" si="5"/>
        <v>926509.65</v>
      </c>
      <c r="P23" s="20">
        <f t="shared" si="5"/>
        <v>101047.7</v>
      </c>
      <c r="Q23" s="20">
        <f t="shared" si="5"/>
        <v>8791.82</v>
      </c>
      <c r="R23" s="20">
        <f t="shared" si="5"/>
        <v>8316.590000000002</v>
      </c>
      <c r="S23" s="20">
        <f t="shared" si="5"/>
        <v>118156.11</v>
      </c>
      <c r="T23" s="20">
        <f t="shared" si="5"/>
        <v>0</v>
      </c>
      <c r="U23" s="20">
        <f t="shared" si="5"/>
        <v>86552.15</v>
      </c>
      <c r="V23" s="20">
        <f t="shared" si="5"/>
        <v>4912.67</v>
      </c>
      <c r="W23" s="20">
        <f t="shared" si="5"/>
        <v>8535.18</v>
      </c>
      <c r="X23" s="20">
        <f t="shared" si="5"/>
        <v>100000</v>
      </c>
      <c r="Y23" s="20">
        <f t="shared" si="5"/>
        <v>865050.24</v>
      </c>
      <c r="Z23" s="20">
        <f t="shared" si="5"/>
        <v>40109.490000000005</v>
      </c>
      <c r="AA23" s="20">
        <f t="shared" si="5"/>
        <v>39506.03</v>
      </c>
      <c r="AB23" s="20">
        <f t="shared" si="5"/>
        <v>944665.75999999989</v>
      </c>
    </row>
    <row r="24" spans="1:28" x14ac:dyDescent="0.25">
      <c r="A24" s="17">
        <v>1</v>
      </c>
      <c r="B24" s="17" t="s">
        <v>317</v>
      </c>
      <c r="C24" s="17" t="s">
        <v>308</v>
      </c>
      <c r="D24" s="17" t="s">
        <v>354</v>
      </c>
      <c r="E24" s="17" t="s">
        <v>355</v>
      </c>
      <c r="F24" s="17" t="s">
        <v>75</v>
      </c>
      <c r="G24" s="17" t="s">
        <v>76</v>
      </c>
      <c r="H24" s="17">
        <v>48657</v>
      </c>
      <c r="I24" s="17">
        <v>48449</v>
      </c>
      <c r="J24" s="17">
        <v>208</v>
      </c>
      <c r="K24" s="17" t="s">
        <v>37</v>
      </c>
      <c r="L24" s="18">
        <v>28556.1</v>
      </c>
      <c r="M24" s="18">
        <v>2840.39</v>
      </c>
      <c r="N24" s="18">
        <v>2033.18</v>
      </c>
      <c r="O24" s="18">
        <v>33429.67</v>
      </c>
      <c r="P24" s="18">
        <v>1764.16</v>
      </c>
      <c r="Q24" s="18">
        <v>299.39</v>
      </c>
      <c r="R24" s="18">
        <v>123.55</v>
      </c>
      <c r="S24" s="18">
        <v>2187.1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ref="Y24:Y44" si="6">L24+P24-U24</f>
        <v>30320.26</v>
      </c>
      <c r="Z24" s="9">
        <f t="shared" ref="Z24:Z44" si="7">M24+Q24-V24</f>
        <v>3139.7799999999997</v>
      </c>
      <c r="AA24" s="9">
        <f t="shared" ref="AA24:AA44" si="8">N24+R24-W24</f>
        <v>2156.73</v>
      </c>
      <c r="AB24" s="9">
        <f t="shared" ref="AB24:AB44" si="9">O24+S24-X24</f>
        <v>35616.769999999997</v>
      </c>
    </row>
    <row r="25" spans="1:28" x14ac:dyDescent="0.25">
      <c r="A25" s="17">
        <v>2</v>
      </c>
      <c r="B25" s="17" t="s">
        <v>322</v>
      </c>
      <c r="C25" s="17" t="s">
        <v>308</v>
      </c>
      <c r="D25" s="17" t="s">
        <v>356</v>
      </c>
      <c r="E25" s="17" t="s">
        <v>357</v>
      </c>
      <c r="F25" s="17" t="s">
        <v>75</v>
      </c>
      <c r="G25" s="17" t="s">
        <v>76</v>
      </c>
      <c r="H25" s="17">
        <v>5544</v>
      </c>
      <c r="I25" s="17">
        <v>5428</v>
      </c>
      <c r="J25" s="17">
        <v>116</v>
      </c>
      <c r="K25" s="17" t="s">
        <v>37</v>
      </c>
      <c r="L25" s="18">
        <v>10335.49</v>
      </c>
      <c r="M25" s="18">
        <v>872.95</v>
      </c>
      <c r="N25" s="18">
        <v>577.30999999999995</v>
      </c>
      <c r="O25" s="18">
        <v>11785.75</v>
      </c>
      <c r="P25" s="18">
        <v>947.25</v>
      </c>
      <c r="Q25" s="18">
        <v>105.76</v>
      </c>
      <c r="R25" s="18">
        <v>68.900000000000006</v>
      </c>
      <c r="S25" s="18">
        <v>1121.9100000000001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6"/>
        <v>11282.74</v>
      </c>
      <c r="Z25" s="9">
        <f t="shared" si="7"/>
        <v>978.71</v>
      </c>
      <c r="AA25" s="9">
        <f t="shared" si="8"/>
        <v>646.20999999999992</v>
      </c>
      <c r="AB25" s="9">
        <f t="shared" si="9"/>
        <v>12907.66</v>
      </c>
    </row>
    <row r="26" spans="1:28" x14ac:dyDescent="0.25">
      <c r="A26" s="17">
        <v>3</v>
      </c>
      <c r="B26" s="17" t="s">
        <v>322</v>
      </c>
      <c r="C26" s="17" t="s">
        <v>308</v>
      </c>
      <c r="D26" s="17" t="s">
        <v>358</v>
      </c>
      <c r="E26" s="17" t="s">
        <v>359</v>
      </c>
      <c r="F26" s="17" t="s">
        <v>75</v>
      </c>
      <c r="G26" s="17" t="s">
        <v>76</v>
      </c>
      <c r="H26" s="17">
        <v>11414</v>
      </c>
      <c r="I26" s="17">
        <v>11308</v>
      </c>
      <c r="J26" s="17">
        <v>106</v>
      </c>
      <c r="K26" s="17" t="s">
        <v>37</v>
      </c>
      <c r="L26" s="18">
        <v>22477.98</v>
      </c>
      <c r="M26" s="18">
        <v>3313.88</v>
      </c>
      <c r="N26" s="18">
        <v>1437.76</v>
      </c>
      <c r="O26" s="18">
        <v>27229.62</v>
      </c>
      <c r="P26" s="18">
        <v>1000.87</v>
      </c>
      <c r="Q26" s="18">
        <v>235.51</v>
      </c>
      <c r="R26" s="18">
        <v>62.96</v>
      </c>
      <c r="S26" s="18">
        <v>1299.3399999999999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6"/>
        <v>23478.85</v>
      </c>
      <c r="Z26" s="9">
        <f t="shared" si="7"/>
        <v>3549.3900000000003</v>
      </c>
      <c r="AA26" s="9">
        <f t="shared" si="8"/>
        <v>1500.72</v>
      </c>
      <c r="AB26" s="9">
        <f t="shared" si="9"/>
        <v>28528.959999999999</v>
      </c>
    </row>
    <row r="27" spans="1:28" x14ac:dyDescent="0.25">
      <c r="A27" s="17">
        <v>4</v>
      </c>
      <c r="B27" s="17" t="s">
        <v>311</v>
      </c>
      <c r="C27" s="17" t="s">
        <v>308</v>
      </c>
      <c r="D27" s="17" t="s">
        <v>360</v>
      </c>
      <c r="E27" s="17" t="s">
        <v>361</v>
      </c>
      <c r="F27" s="17" t="s">
        <v>75</v>
      </c>
      <c r="G27" s="17" t="s">
        <v>76</v>
      </c>
      <c r="H27" s="17">
        <v>35179</v>
      </c>
      <c r="I27" s="17">
        <v>34638</v>
      </c>
      <c r="J27" s="17">
        <v>541</v>
      </c>
      <c r="K27" s="17" t="s">
        <v>37</v>
      </c>
      <c r="L27" s="18">
        <v>27019.69</v>
      </c>
      <c r="M27" s="18">
        <v>2589.9299999999998</v>
      </c>
      <c r="N27" s="18">
        <v>2111.41</v>
      </c>
      <c r="O27" s="18">
        <v>31721.03</v>
      </c>
      <c r="P27" s="18">
        <v>3808.55</v>
      </c>
      <c r="Q27" s="18">
        <v>285.29000000000002</v>
      </c>
      <c r="R27" s="18">
        <v>321.35000000000002</v>
      </c>
      <c r="S27" s="18">
        <v>4415.1899999999996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6"/>
        <v>30828.239999999998</v>
      </c>
      <c r="Z27" s="9">
        <f t="shared" si="7"/>
        <v>2875.22</v>
      </c>
      <c r="AA27" s="9">
        <f t="shared" si="8"/>
        <v>2432.7599999999998</v>
      </c>
      <c r="AB27" s="9">
        <f t="shared" si="9"/>
        <v>36136.22</v>
      </c>
    </row>
    <row r="28" spans="1:28" x14ac:dyDescent="0.25">
      <c r="A28" s="17">
        <v>5</v>
      </c>
      <c r="B28" s="17" t="s">
        <v>334</v>
      </c>
      <c r="C28" s="17" t="s">
        <v>308</v>
      </c>
      <c r="D28" s="17" t="s">
        <v>362</v>
      </c>
      <c r="E28" s="17" t="s">
        <v>363</v>
      </c>
      <c r="F28" s="17" t="s">
        <v>75</v>
      </c>
      <c r="G28" s="17" t="s">
        <v>76</v>
      </c>
      <c r="H28" s="17">
        <v>16841</v>
      </c>
      <c r="I28" s="17">
        <v>16653</v>
      </c>
      <c r="J28" s="17">
        <v>188</v>
      </c>
      <c r="K28" s="17" t="s">
        <v>37</v>
      </c>
      <c r="L28" s="18">
        <v>23451.99</v>
      </c>
      <c r="M28" s="18">
        <v>2079.8200000000002</v>
      </c>
      <c r="N28" s="18">
        <v>1836.17</v>
      </c>
      <c r="O28" s="18">
        <v>27367.98</v>
      </c>
      <c r="P28" s="18">
        <v>1508.13</v>
      </c>
      <c r="Q28" s="18">
        <v>243.23</v>
      </c>
      <c r="R28" s="18">
        <v>111.67</v>
      </c>
      <c r="S28" s="18">
        <v>1863.03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6"/>
        <v>24960.120000000003</v>
      </c>
      <c r="Z28" s="9">
        <f t="shared" si="7"/>
        <v>2323.0500000000002</v>
      </c>
      <c r="AA28" s="9">
        <f t="shared" si="8"/>
        <v>1947.8400000000001</v>
      </c>
      <c r="AB28" s="9">
        <f t="shared" si="9"/>
        <v>29231.01</v>
      </c>
    </row>
    <row r="29" spans="1:28" x14ac:dyDescent="0.25">
      <c r="A29" s="17">
        <v>6</v>
      </c>
      <c r="B29" s="17" t="s">
        <v>364</v>
      </c>
      <c r="C29" s="17" t="s">
        <v>308</v>
      </c>
      <c r="D29" s="17" t="s">
        <v>365</v>
      </c>
      <c r="E29" s="17" t="s">
        <v>366</v>
      </c>
      <c r="F29" s="17" t="s">
        <v>75</v>
      </c>
      <c r="G29" s="17" t="s">
        <v>76</v>
      </c>
      <c r="H29" s="17">
        <v>5566</v>
      </c>
      <c r="I29" s="17">
        <v>5497</v>
      </c>
      <c r="J29" s="17">
        <v>69</v>
      </c>
      <c r="K29" s="17" t="s">
        <v>37</v>
      </c>
      <c r="L29" s="18">
        <v>25315.39</v>
      </c>
      <c r="M29" s="18">
        <v>4308.45</v>
      </c>
      <c r="N29" s="18">
        <v>976.29</v>
      </c>
      <c r="O29" s="18">
        <v>30600.13</v>
      </c>
      <c r="P29" s="18">
        <v>965.29</v>
      </c>
      <c r="Q29" s="18">
        <v>259.02999999999997</v>
      </c>
      <c r="R29" s="18">
        <v>40.99</v>
      </c>
      <c r="S29" s="18">
        <v>1265.31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6"/>
        <v>26280.68</v>
      </c>
      <c r="Z29" s="9">
        <f t="shared" si="7"/>
        <v>4567.4799999999996</v>
      </c>
      <c r="AA29" s="9">
        <f t="shared" si="8"/>
        <v>1017.28</v>
      </c>
      <c r="AB29" s="9">
        <f t="shared" si="9"/>
        <v>31865.440000000002</v>
      </c>
    </row>
    <row r="30" spans="1:28" x14ac:dyDescent="0.25">
      <c r="A30" s="17">
        <v>7</v>
      </c>
      <c r="B30" s="17" t="s">
        <v>311</v>
      </c>
      <c r="C30" s="17" t="s">
        <v>308</v>
      </c>
      <c r="D30" s="17" t="s">
        <v>367</v>
      </c>
      <c r="E30" s="17" t="s">
        <v>368</v>
      </c>
      <c r="F30" s="17" t="s">
        <v>75</v>
      </c>
      <c r="G30" s="17" t="s">
        <v>76</v>
      </c>
      <c r="H30" s="17">
        <v>24501</v>
      </c>
      <c r="I30" s="17">
        <v>24098</v>
      </c>
      <c r="J30" s="17">
        <v>403</v>
      </c>
      <c r="K30" s="17" t="s">
        <v>37</v>
      </c>
      <c r="L30" s="18">
        <v>26381.23</v>
      </c>
      <c r="M30" s="18">
        <v>2580.35</v>
      </c>
      <c r="N30" s="18">
        <v>1920.11</v>
      </c>
      <c r="O30" s="18">
        <v>30881.69</v>
      </c>
      <c r="P30" s="18">
        <v>2980.88</v>
      </c>
      <c r="Q30" s="18">
        <v>272.08999999999997</v>
      </c>
      <c r="R30" s="18">
        <v>239.38</v>
      </c>
      <c r="S30" s="18">
        <v>3492.35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6"/>
        <v>29362.11</v>
      </c>
      <c r="Z30" s="9">
        <f t="shared" si="7"/>
        <v>2852.44</v>
      </c>
      <c r="AA30" s="9">
        <f t="shared" si="8"/>
        <v>2159.4899999999998</v>
      </c>
      <c r="AB30" s="9">
        <f t="shared" si="9"/>
        <v>34374.04</v>
      </c>
    </row>
    <row r="31" spans="1:28" x14ac:dyDescent="0.25">
      <c r="A31" s="17">
        <v>8</v>
      </c>
      <c r="B31" s="17" t="s">
        <v>307</v>
      </c>
      <c r="C31" s="17" t="s">
        <v>308</v>
      </c>
      <c r="D31" s="17" t="s">
        <v>369</v>
      </c>
      <c r="E31" s="17" t="s">
        <v>370</v>
      </c>
      <c r="F31" s="17" t="s">
        <v>75</v>
      </c>
      <c r="G31" s="17" t="s">
        <v>76</v>
      </c>
      <c r="H31" s="17">
        <v>26947</v>
      </c>
      <c r="I31" s="17">
        <v>26788</v>
      </c>
      <c r="J31" s="17">
        <v>159</v>
      </c>
      <c r="K31" s="17" t="s">
        <v>37</v>
      </c>
      <c r="L31" s="18">
        <v>19669.900000000001</v>
      </c>
      <c r="M31" s="18">
        <v>1853.14</v>
      </c>
      <c r="N31" s="18">
        <v>1223.1400000000001</v>
      </c>
      <c r="O31" s="18">
        <v>22746.18</v>
      </c>
      <c r="P31" s="18">
        <v>1440.21</v>
      </c>
      <c r="Q31" s="18">
        <v>203.57</v>
      </c>
      <c r="R31" s="18">
        <v>94.45</v>
      </c>
      <c r="S31" s="18">
        <v>1738.23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6"/>
        <v>21110.11</v>
      </c>
      <c r="Z31" s="9">
        <f t="shared" si="7"/>
        <v>2056.71</v>
      </c>
      <c r="AA31" s="9">
        <f t="shared" si="8"/>
        <v>1317.5900000000001</v>
      </c>
      <c r="AB31" s="9">
        <f t="shared" si="9"/>
        <v>24484.41</v>
      </c>
    </row>
    <row r="32" spans="1:28" x14ac:dyDescent="0.25">
      <c r="A32" s="17">
        <v>9</v>
      </c>
      <c r="B32" s="17" t="s">
        <v>327</v>
      </c>
      <c r="C32" s="17" t="s">
        <v>308</v>
      </c>
      <c r="D32" s="17" t="s">
        <v>371</v>
      </c>
      <c r="E32" s="17" t="s">
        <v>372</v>
      </c>
      <c r="F32" s="17" t="s">
        <v>75</v>
      </c>
      <c r="G32" s="17" t="s">
        <v>76</v>
      </c>
      <c r="H32" s="17">
        <v>28510</v>
      </c>
      <c r="I32" s="17">
        <v>27895</v>
      </c>
      <c r="J32" s="17">
        <v>615</v>
      </c>
      <c r="K32" s="17" t="s">
        <v>37</v>
      </c>
      <c r="L32" s="18">
        <v>31516.39</v>
      </c>
      <c r="M32" s="18">
        <v>1724.65</v>
      </c>
      <c r="N32" s="18">
        <v>2522.75</v>
      </c>
      <c r="O32" s="18">
        <v>35763.79</v>
      </c>
      <c r="P32" s="18">
        <v>4606.1400000000003</v>
      </c>
      <c r="Q32" s="18">
        <v>325.19</v>
      </c>
      <c r="R32" s="18">
        <v>365.31</v>
      </c>
      <c r="S32" s="18">
        <v>5296.64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36122.53</v>
      </c>
      <c r="Z32" s="9">
        <f t="shared" si="7"/>
        <v>2049.84</v>
      </c>
      <c r="AA32" s="9">
        <f t="shared" si="8"/>
        <v>2888.06</v>
      </c>
      <c r="AB32" s="9">
        <f t="shared" si="9"/>
        <v>41060.43</v>
      </c>
    </row>
    <row r="33" spans="1:28" x14ac:dyDescent="0.25">
      <c r="A33" s="17">
        <v>10</v>
      </c>
      <c r="B33" s="17" t="s">
        <v>311</v>
      </c>
      <c r="C33" s="17" t="s">
        <v>308</v>
      </c>
      <c r="D33" s="17" t="s">
        <v>373</v>
      </c>
      <c r="E33" s="17" t="s">
        <v>374</v>
      </c>
      <c r="F33" s="17" t="s">
        <v>75</v>
      </c>
      <c r="G33" s="17" t="s">
        <v>76</v>
      </c>
      <c r="H33" s="17">
        <v>5971</v>
      </c>
      <c r="I33" s="17">
        <v>5845</v>
      </c>
      <c r="J33" s="17">
        <v>126</v>
      </c>
      <c r="K33" s="17" t="s">
        <v>37</v>
      </c>
      <c r="L33" s="18">
        <v>17592.04</v>
      </c>
      <c r="M33" s="18">
        <v>1757.42</v>
      </c>
      <c r="N33" s="18">
        <v>1207.98</v>
      </c>
      <c r="O33" s="18">
        <v>20557.439999999999</v>
      </c>
      <c r="P33" s="18">
        <v>1104.83</v>
      </c>
      <c r="Q33" s="18">
        <v>183.58</v>
      </c>
      <c r="R33" s="18">
        <v>74.84</v>
      </c>
      <c r="S33" s="18">
        <v>1363.25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18696.870000000003</v>
      </c>
      <c r="Z33" s="9">
        <f t="shared" si="7"/>
        <v>1941</v>
      </c>
      <c r="AA33" s="9">
        <f t="shared" si="8"/>
        <v>1282.82</v>
      </c>
      <c r="AB33" s="9">
        <f t="shared" si="9"/>
        <v>21920.69</v>
      </c>
    </row>
    <row r="34" spans="1:28" x14ac:dyDescent="0.25">
      <c r="A34" s="17">
        <v>11</v>
      </c>
      <c r="B34" s="17" t="s">
        <v>311</v>
      </c>
      <c r="C34" s="17" t="s">
        <v>308</v>
      </c>
      <c r="D34" s="17" t="s">
        <v>375</v>
      </c>
      <c r="E34" s="17" t="s">
        <v>376</v>
      </c>
      <c r="F34" s="17" t="s">
        <v>75</v>
      </c>
      <c r="G34" s="17" t="s">
        <v>114</v>
      </c>
      <c r="H34" s="17">
        <v>0</v>
      </c>
      <c r="I34" s="17">
        <v>0</v>
      </c>
      <c r="J34" s="17">
        <v>389</v>
      </c>
      <c r="K34" s="17" t="s">
        <v>107</v>
      </c>
      <c r="L34" s="18">
        <v>18208.34</v>
      </c>
      <c r="M34" s="18">
        <v>924.57</v>
      </c>
      <c r="N34" s="18">
        <v>1603.33</v>
      </c>
      <c r="O34" s="18">
        <v>20736.240000000002</v>
      </c>
      <c r="P34" s="18">
        <v>2706.46</v>
      </c>
      <c r="Q34" s="18">
        <v>184.66</v>
      </c>
      <c r="R34" s="18">
        <v>231.07</v>
      </c>
      <c r="S34" s="18">
        <v>3122.19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20914.8</v>
      </c>
      <c r="Z34" s="9">
        <f t="shared" si="7"/>
        <v>1109.23</v>
      </c>
      <c r="AA34" s="9">
        <f t="shared" si="8"/>
        <v>1834.3999999999999</v>
      </c>
      <c r="AB34" s="9">
        <f t="shared" si="9"/>
        <v>23858.43</v>
      </c>
    </row>
    <row r="35" spans="1:28" x14ac:dyDescent="0.25">
      <c r="A35" s="17">
        <v>12</v>
      </c>
      <c r="B35" s="17" t="s">
        <v>327</v>
      </c>
      <c r="C35" s="17" t="s">
        <v>308</v>
      </c>
      <c r="D35" s="17" t="s">
        <v>377</v>
      </c>
      <c r="E35" s="17" t="s">
        <v>378</v>
      </c>
      <c r="F35" s="17" t="s">
        <v>75</v>
      </c>
      <c r="G35" s="17" t="s">
        <v>114</v>
      </c>
      <c r="H35" s="17">
        <v>0</v>
      </c>
      <c r="I35" s="17">
        <v>0</v>
      </c>
      <c r="J35" s="17">
        <v>360</v>
      </c>
      <c r="K35" s="17" t="s">
        <v>107</v>
      </c>
      <c r="L35" s="18">
        <v>16702.04</v>
      </c>
      <c r="M35" s="18">
        <v>580.26</v>
      </c>
      <c r="N35" s="18">
        <v>1487.16</v>
      </c>
      <c r="O35" s="18">
        <v>18769.46</v>
      </c>
      <c r="P35" s="18">
        <v>2513.64</v>
      </c>
      <c r="Q35" s="18">
        <v>169.39</v>
      </c>
      <c r="R35" s="18">
        <v>213.84</v>
      </c>
      <c r="S35" s="18">
        <v>2896.87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6"/>
        <v>19215.68</v>
      </c>
      <c r="Z35" s="9">
        <f t="shared" si="7"/>
        <v>749.65</v>
      </c>
      <c r="AA35" s="9">
        <f t="shared" si="8"/>
        <v>1701</v>
      </c>
      <c r="AB35" s="9">
        <f t="shared" si="9"/>
        <v>21666.329999999998</v>
      </c>
    </row>
    <row r="36" spans="1:28" x14ac:dyDescent="0.25">
      <c r="A36" s="17">
        <v>13</v>
      </c>
      <c r="B36" s="17" t="s">
        <v>317</v>
      </c>
      <c r="C36" s="17" t="s">
        <v>308</v>
      </c>
      <c r="D36" s="17" t="s">
        <v>379</v>
      </c>
      <c r="E36" s="17" t="s">
        <v>380</v>
      </c>
      <c r="F36" s="17" t="s">
        <v>75</v>
      </c>
      <c r="G36" s="17" t="s">
        <v>114</v>
      </c>
      <c r="H36" s="17">
        <v>0</v>
      </c>
      <c r="I36" s="17">
        <v>0</v>
      </c>
      <c r="J36" s="17">
        <v>425</v>
      </c>
      <c r="K36" s="17" t="s">
        <v>107</v>
      </c>
      <c r="L36" s="18">
        <v>22683.49</v>
      </c>
      <c r="M36" s="18">
        <v>1031.94</v>
      </c>
      <c r="N36" s="18">
        <v>2004.32</v>
      </c>
      <c r="O36" s="18">
        <v>25719.75</v>
      </c>
      <c r="P36" s="18">
        <v>2975.82</v>
      </c>
      <c r="Q36" s="18">
        <v>232.08</v>
      </c>
      <c r="R36" s="18">
        <v>252.45</v>
      </c>
      <c r="S36" s="18">
        <v>3460.35</v>
      </c>
      <c r="T36" s="18">
        <v>0</v>
      </c>
      <c r="U36" s="18">
        <v>0</v>
      </c>
      <c r="V36" s="18">
        <v>0</v>
      </c>
      <c r="W36" s="18">
        <v>0</v>
      </c>
      <c r="X36" s="18"/>
      <c r="Y36" s="9">
        <f t="shared" si="6"/>
        <v>25659.31</v>
      </c>
      <c r="Z36" s="9">
        <f t="shared" si="7"/>
        <v>1264.02</v>
      </c>
      <c r="AA36" s="9">
        <f t="shared" si="8"/>
        <v>2256.77</v>
      </c>
      <c r="AB36" s="9">
        <f t="shared" si="9"/>
        <v>29180.1</v>
      </c>
    </row>
    <row r="37" spans="1:28" x14ac:dyDescent="0.25">
      <c r="A37" s="17">
        <v>14</v>
      </c>
      <c r="B37" s="17" t="s">
        <v>364</v>
      </c>
      <c r="C37" s="17" t="s">
        <v>308</v>
      </c>
      <c r="D37" s="17" t="s">
        <v>381</v>
      </c>
      <c r="E37" s="17" t="s">
        <v>382</v>
      </c>
      <c r="F37" s="17" t="s">
        <v>75</v>
      </c>
      <c r="G37" s="17" t="s">
        <v>114</v>
      </c>
      <c r="H37" s="17">
        <v>0</v>
      </c>
      <c r="I37" s="17">
        <v>0</v>
      </c>
      <c r="J37" s="17">
        <v>360</v>
      </c>
      <c r="K37" s="17" t="s">
        <v>107</v>
      </c>
      <c r="L37" s="18">
        <v>39630.21</v>
      </c>
      <c r="M37" s="18">
        <v>2046.5</v>
      </c>
      <c r="N37" s="18">
        <v>1697.76</v>
      </c>
      <c r="O37" s="18">
        <v>43374.47</v>
      </c>
      <c r="P37" s="18">
        <v>2513.64</v>
      </c>
      <c r="Q37" s="18">
        <v>400.78</v>
      </c>
      <c r="R37" s="18">
        <v>213.84</v>
      </c>
      <c r="S37" s="18">
        <v>3128.26</v>
      </c>
      <c r="T37" s="18">
        <v>0</v>
      </c>
      <c r="U37" s="18">
        <v>0</v>
      </c>
      <c r="V37" s="18">
        <v>0</v>
      </c>
      <c r="W37" s="18">
        <v>0</v>
      </c>
      <c r="X37" s="18"/>
      <c r="Y37" s="9">
        <f t="shared" si="6"/>
        <v>42143.85</v>
      </c>
      <c r="Z37" s="9">
        <f t="shared" si="7"/>
        <v>2447.2799999999997</v>
      </c>
      <c r="AA37" s="9">
        <f t="shared" si="8"/>
        <v>1911.6</v>
      </c>
      <c r="AB37" s="9">
        <f t="shared" si="9"/>
        <v>46502.73</v>
      </c>
    </row>
    <row r="38" spans="1:28" x14ac:dyDescent="0.25">
      <c r="A38" s="17">
        <v>15</v>
      </c>
      <c r="B38" s="17" t="s">
        <v>307</v>
      </c>
      <c r="C38" s="17" t="s">
        <v>308</v>
      </c>
      <c r="D38" s="17" t="s">
        <v>383</v>
      </c>
      <c r="E38" s="17" t="s">
        <v>384</v>
      </c>
      <c r="F38" s="17" t="s">
        <v>75</v>
      </c>
      <c r="G38" s="17" t="s">
        <v>114</v>
      </c>
      <c r="H38" s="17">
        <v>0</v>
      </c>
      <c r="I38" s="17">
        <v>0</v>
      </c>
      <c r="J38" s="17">
        <v>360</v>
      </c>
      <c r="K38" s="17" t="s">
        <v>107</v>
      </c>
      <c r="L38" s="18">
        <v>19160.2</v>
      </c>
      <c r="M38" s="18">
        <v>872.77</v>
      </c>
      <c r="N38" s="18">
        <v>1697.26</v>
      </c>
      <c r="O38" s="18">
        <v>21730.23</v>
      </c>
      <c r="P38" s="18">
        <v>2513.64</v>
      </c>
      <c r="Q38" s="18">
        <v>196.07</v>
      </c>
      <c r="R38" s="18">
        <v>213.84</v>
      </c>
      <c r="S38" s="18">
        <v>2923.55</v>
      </c>
      <c r="T38" s="18">
        <v>0</v>
      </c>
      <c r="U38" s="18">
        <v>0</v>
      </c>
      <c r="V38" s="18">
        <v>0</v>
      </c>
      <c r="W38" s="18">
        <v>0</v>
      </c>
      <c r="X38" s="18"/>
      <c r="Y38" s="9">
        <f t="shared" si="6"/>
        <v>21673.84</v>
      </c>
      <c r="Z38" s="9">
        <f t="shared" si="7"/>
        <v>1068.8399999999999</v>
      </c>
      <c r="AA38" s="9">
        <f t="shared" si="8"/>
        <v>1911.1</v>
      </c>
      <c r="AB38" s="9">
        <f t="shared" si="9"/>
        <v>24653.78</v>
      </c>
    </row>
    <row r="39" spans="1:28" x14ac:dyDescent="0.25">
      <c r="A39" s="17">
        <v>16</v>
      </c>
      <c r="B39" s="17" t="s">
        <v>322</v>
      </c>
      <c r="C39" s="17" t="s">
        <v>308</v>
      </c>
      <c r="D39" s="17" t="s">
        <v>385</v>
      </c>
      <c r="E39" s="17" t="s">
        <v>386</v>
      </c>
      <c r="F39" s="17" t="s">
        <v>75</v>
      </c>
      <c r="G39" s="17" t="s">
        <v>114</v>
      </c>
      <c r="H39" s="17">
        <v>248</v>
      </c>
      <c r="I39" s="17">
        <v>248</v>
      </c>
      <c r="J39" s="17">
        <v>41</v>
      </c>
      <c r="K39" s="17" t="s">
        <v>107</v>
      </c>
      <c r="L39" s="18">
        <v>14233.18</v>
      </c>
      <c r="M39" s="18">
        <v>576.01</v>
      </c>
      <c r="N39" s="18">
        <v>1256.0899999999999</v>
      </c>
      <c r="O39" s="18">
        <v>16065.28</v>
      </c>
      <c r="P39" s="18">
        <v>427.38</v>
      </c>
      <c r="Q39" s="18">
        <v>151.61000000000001</v>
      </c>
      <c r="R39" s="18">
        <v>24.35</v>
      </c>
      <c r="S39" s="18">
        <v>603.34</v>
      </c>
      <c r="T39" s="18">
        <v>0</v>
      </c>
      <c r="U39" s="18">
        <v>0</v>
      </c>
      <c r="V39" s="18">
        <v>0</v>
      </c>
      <c r="W39" s="18">
        <v>0</v>
      </c>
      <c r="X39" s="18"/>
      <c r="Y39" s="9">
        <f t="shared" si="6"/>
        <v>14660.56</v>
      </c>
      <c r="Z39" s="9">
        <f t="shared" si="7"/>
        <v>727.62</v>
      </c>
      <c r="AA39" s="9">
        <f t="shared" si="8"/>
        <v>1280.4399999999998</v>
      </c>
      <c r="AB39" s="9">
        <f t="shared" si="9"/>
        <v>16668.62</v>
      </c>
    </row>
    <row r="40" spans="1:28" x14ac:dyDescent="0.25">
      <c r="A40" s="17">
        <v>17</v>
      </c>
      <c r="B40" s="17" t="s">
        <v>317</v>
      </c>
      <c r="C40" s="17" t="s">
        <v>308</v>
      </c>
      <c r="D40" s="17" t="s">
        <v>387</v>
      </c>
      <c r="E40" s="17" t="s">
        <v>388</v>
      </c>
      <c r="F40" s="17" t="s">
        <v>75</v>
      </c>
      <c r="G40" s="17" t="s">
        <v>389</v>
      </c>
      <c r="H40" s="17">
        <v>5996</v>
      </c>
      <c r="I40" s="17">
        <v>5867</v>
      </c>
      <c r="J40" s="17">
        <v>129</v>
      </c>
      <c r="K40" s="17" t="s">
        <v>37</v>
      </c>
      <c r="L40" s="18">
        <v>17047.43</v>
      </c>
      <c r="M40" s="18">
        <v>1714.11</v>
      </c>
      <c r="N40" s="18">
        <v>1224.57</v>
      </c>
      <c r="O40" s="18">
        <v>19986.11</v>
      </c>
      <c r="P40" s="18">
        <v>1093.03</v>
      </c>
      <c r="Q40" s="18">
        <v>179.16</v>
      </c>
      <c r="R40" s="18">
        <v>76.63</v>
      </c>
      <c r="S40" s="18">
        <v>1348.82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si="6"/>
        <v>18140.46</v>
      </c>
      <c r="Z40" s="9">
        <f t="shared" si="7"/>
        <v>1893.27</v>
      </c>
      <c r="AA40" s="9">
        <f t="shared" si="8"/>
        <v>1301.1999999999998</v>
      </c>
      <c r="AB40" s="9">
        <f t="shared" si="9"/>
        <v>21334.93</v>
      </c>
    </row>
    <row r="41" spans="1:28" x14ac:dyDescent="0.25">
      <c r="A41" s="17">
        <v>18</v>
      </c>
      <c r="B41" s="17" t="s">
        <v>322</v>
      </c>
      <c r="C41" s="17" t="s">
        <v>308</v>
      </c>
      <c r="D41" s="17" t="s">
        <v>390</v>
      </c>
      <c r="E41" s="17" t="s">
        <v>391</v>
      </c>
      <c r="F41" s="17" t="s">
        <v>75</v>
      </c>
      <c r="G41" s="17" t="s">
        <v>392</v>
      </c>
      <c r="H41" s="17">
        <v>5592</v>
      </c>
      <c r="I41" s="17">
        <v>5488</v>
      </c>
      <c r="J41" s="17">
        <v>104</v>
      </c>
      <c r="K41" s="17" t="s">
        <v>37</v>
      </c>
      <c r="L41" s="18">
        <v>24043.1</v>
      </c>
      <c r="M41" s="18">
        <v>3400.45</v>
      </c>
      <c r="N41" s="18">
        <v>1063.18</v>
      </c>
      <c r="O41" s="18">
        <v>28506.73</v>
      </c>
      <c r="P41" s="18">
        <v>928.88</v>
      </c>
      <c r="Q41" s="18">
        <v>247.14</v>
      </c>
      <c r="R41" s="18">
        <v>61.78</v>
      </c>
      <c r="S41" s="18">
        <v>1237.8</v>
      </c>
      <c r="T41" s="18">
        <v>0</v>
      </c>
      <c r="U41" s="18">
        <v>0</v>
      </c>
      <c r="V41" s="18">
        <v>0</v>
      </c>
      <c r="W41" s="18">
        <v>0</v>
      </c>
      <c r="X41" s="18"/>
      <c r="Y41" s="9">
        <f t="shared" si="6"/>
        <v>24971.98</v>
      </c>
      <c r="Z41" s="9">
        <f t="shared" si="7"/>
        <v>3647.5899999999997</v>
      </c>
      <c r="AA41" s="9">
        <f t="shared" si="8"/>
        <v>1124.96</v>
      </c>
      <c r="AB41" s="9">
        <f t="shared" si="9"/>
        <v>29744.53</v>
      </c>
    </row>
    <row r="42" spans="1:28" x14ac:dyDescent="0.25">
      <c r="A42" s="17">
        <v>19</v>
      </c>
      <c r="B42" s="17" t="s">
        <v>322</v>
      </c>
      <c r="C42" s="17" t="s">
        <v>308</v>
      </c>
      <c r="D42" s="17" t="s">
        <v>393</v>
      </c>
      <c r="E42" s="17" t="s">
        <v>394</v>
      </c>
      <c r="F42" s="17" t="s">
        <v>75</v>
      </c>
      <c r="G42" s="17" t="s">
        <v>392</v>
      </c>
      <c r="H42" s="17">
        <v>9680</v>
      </c>
      <c r="I42" s="17">
        <v>9317</v>
      </c>
      <c r="J42" s="17">
        <v>363</v>
      </c>
      <c r="K42" s="17" t="s">
        <v>37</v>
      </c>
      <c r="L42" s="18">
        <v>31666.240000000002</v>
      </c>
      <c r="M42" s="18">
        <v>2635.58</v>
      </c>
      <c r="N42" s="18">
        <v>2547.23</v>
      </c>
      <c r="O42" s="18">
        <v>36849.050000000003</v>
      </c>
      <c r="P42" s="18">
        <v>2646.07</v>
      </c>
      <c r="Q42" s="18">
        <v>332.92</v>
      </c>
      <c r="R42" s="18">
        <v>215.62</v>
      </c>
      <c r="S42" s="18">
        <v>3194.61</v>
      </c>
      <c r="T42" s="18">
        <v>0</v>
      </c>
      <c r="U42" s="18">
        <v>0</v>
      </c>
      <c r="V42" s="18">
        <v>0</v>
      </c>
      <c r="W42" s="18">
        <v>0</v>
      </c>
      <c r="X42" s="18"/>
      <c r="Y42" s="9">
        <f t="shared" si="6"/>
        <v>34312.310000000005</v>
      </c>
      <c r="Z42" s="9">
        <f t="shared" si="7"/>
        <v>2968.5</v>
      </c>
      <c r="AA42" s="9">
        <f t="shared" si="8"/>
        <v>2762.85</v>
      </c>
      <c r="AB42" s="9">
        <f t="shared" si="9"/>
        <v>40043.660000000003</v>
      </c>
    </row>
    <row r="43" spans="1:28" x14ac:dyDescent="0.25">
      <c r="A43" s="17">
        <v>20</v>
      </c>
      <c r="B43" s="17" t="s">
        <v>311</v>
      </c>
      <c r="C43" s="17" t="s">
        <v>308</v>
      </c>
      <c r="D43" s="17" t="s">
        <v>395</v>
      </c>
      <c r="E43" s="17" t="s">
        <v>396</v>
      </c>
      <c r="F43" s="17" t="s">
        <v>75</v>
      </c>
      <c r="G43" s="17" t="s">
        <v>397</v>
      </c>
      <c r="H43" s="17">
        <v>3572</v>
      </c>
      <c r="I43" s="17">
        <v>3502</v>
      </c>
      <c r="J43" s="17">
        <v>70</v>
      </c>
      <c r="K43" s="17" t="s">
        <v>37</v>
      </c>
      <c r="L43" s="18">
        <v>20952.18</v>
      </c>
      <c r="M43" s="18">
        <v>3953.04</v>
      </c>
      <c r="N43" s="18">
        <v>1272.68</v>
      </c>
      <c r="O43" s="18">
        <v>26177.9</v>
      </c>
      <c r="P43" s="18">
        <v>703.14</v>
      </c>
      <c r="Q43" s="18">
        <v>219.23</v>
      </c>
      <c r="R43" s="18">
        <v>41.58</v>
      </c>
      <c r="S43" s="18">
        <v>963.95</v>
      </c>
      <c r="T43" s="18">
        <v>0</v>
      </c>
      <c r="U43" s="18">
        <v>0</v>
      </c>
      <c r="V43" s="18">
        <v>0</v>
      </c>
      <c r="W43" s="18">
        <v>0</v>
      </c>
      <c r="X43" s="18"/>
      <c r="Y43" s="9">
        <f t="shared" si="6"/>
        <v>21655.32</v>
      </c>
      <c r="Z43" s="9">
        <f t="shared" si="7"/>
        <v>4172.2699999999995</v>
      </c>
      <c r="AA43" s="9">
        <f t="shared" si="8"/>
        <v>1314.26</v>
      </c>
      <c r="AB43" s="9">
        <f t="shared" si="9"/>
        <v>27141.850000000002</v>
      </c>
    </row>
    <row r="44" spans="1:28" x14ac:dyDescent="0.25">
      <c r="A44" s="17">
        <v>21</v>
      </c>
      <c r="B44" s="17" t="s">
        <v>311</v>
      </c>
      <c r="C44" s="17" t="s">
        <v>308</v>
      </c>
      <c r="D44" s="17" t="s">
        <v>398</v>
      </c>
      <c r="E44" s="17" t="s">
        <v>399</v>
      </c>
      <c r="F44" s="17" t="s">
        <v>75</v>
      </c>
      <c r="G44" s="17" t="s">
        <v>397</v>
      </c>
      <c r="H44" s="17">
        <v>5537</v>
      </c>
      <c r="I44" s="17">
        <v>3488</v>
      </c>
      <c r="J44" s="17">
        <v>2049</v>
      </c>
      <c r="K44" s="17" t="s">
        <v>37</v>
      </c>
      <c r="L44" s="18">
        <v>21119.71</v>
      </c>
      <c r="M44" s="18">
        <v>4089.61</v>
      </c>
      <c r="N44" s="18">
        <v>1288.1500000000001</v>
      </c>
      <c r="O44" s="18">
        <v>26497.47</v>
      </c>
      <c r="P44" s="18">
        <v>13646.67</v>
      </c>
      <c r="Q44" s="18">
        <v>221.06</v>
      </c>
      <c r="R44" s="18">
        <v>1217.1099999999999</v>
      </c>
      <c r="S44" s="18">
        <v>15084.84</v>
      </c>
      <c r="T44" s="18">
        <v>0</v>
      </c>
      <c r="U44" s="18">
        <v>0</v>
      </c>
      <c r="V44" s="18">
        <v>0</v>
      </c>
      <c r="W44" s="18">
        <v>0</v>
      </c>
      <c r="X44" s="18"/>
      <c r="Y44" s="9">
        <f t="shared" si="6"/>
        <v>34766.379999999997</v>
      </c>
      <c r="Z44" s="9">
        <f t="shared" si="7"/>
        <v>4310.67</v>
      </c>
      <c r="AA44" s="9">
        <f t="shared" si="8"/>
        <v>2505.2600000000002</v>
      </c>
      <c r="AB44" s="9">
        <f t="shared" si="9"/>
        <v>41582.31</v>
      </c>
    </row>
    <row r="45" spans="1:28" s="12" customFormat="1" x14ac:dyDescent="0.25">
      <c r="A45" s="10"/>
      <c r="B45" s="10"/>
      <c r="C45" s="10" t="s">
        <v>71</v>
      </c>
      <c r="D45" s="10"/>
      <c r="E45" s="10"/>
      <c r="F45" s="10"/>
      <c r="G45" s="10"/>
      <c r="H45" s="10"/>
      <c r="I45" s="10"/>
      <c r="J45" s="11">
        <f>SUM(J24:J44)</f>
        <v>7181</v>
      </c>
      <c r="K45" s="10"/>
      <c r="L45" s="11">
        <f t="shared" ref="L45:AB45" si="10">SUM(L24:L44)</f>
        <v>477762.32</v>
      </c>
      <c r="M45" s="11">
        <f t="shared" si="10"/>
        <v>45745.819999999992</v>
      </c>
      <c r="N45" s="11">
        <f t="shared" si="10"/>
        <v>32987.829999999994</v>
      </c>
      <c r="O45" s="11">
        <f t="shared" si="10"/>
        <v>556495.96999999986</v>
      </c>
      <c r="P45" s="11">
        <f t="shared" si="10"/>
        <v>52794.679999999986</v>
      </c>
      <c r="Q45" s="11">
        <f t="shared" si="10"/>
        <v>4946.74</v>
      </c>
      <c r="R45" s="11">
        <f t="shared" si="10"/>
        <v>4265.51</v>
      </c>
      <c r="S45" s="11">
        <f t="shared" si="10"/>
        <v>62006.930000000008</v>
      </c>
      <c r="T45" s="11">
        <f t="shared" si="10"/>
        <v>0</v>
      </c>
      <c r="U45" s="11">
        <f t="shared" si="10"/>
        <v>0</v>
      </c>
      <c r="V45" s="11">
        <f t="shared" si="10"/>
        <v>0</v>
      </c>
      <c r="W45" s="11">
        <f t="shared" si="10"/>
        <v>0</v>
      </c>
      <c r="X45" s="11">
        <f t="shared" si="10"/>
        <v>0</v>
      </c>
      <c r="Y45" s="11">
        <f t="shared" si="10"/>
        <v>530557</v>
      </c>
      <c r="Z45" s="11">
        <f t="shared" si="10"/>
        <v>50692.55999999999</v>
      </c>
      <c r="AA45" s="11">
        <f t="shared" si="10"/>
        <v>37253.340000000004</v>
      </c>
      <c r="AB45" s="11">
        <f t="shared" si="10"/>
        <v>618502.89999999991</v>
      </c>
    </row>
    <row r="46" spans="1:28" s="12" customFormat="1" x14ac:dyDescent="0.25">
      <c r="A46" s="10"/>
      <c r="B46" s="10"/>
      <c r="C46" s="10" t="s">
        <v>119</v>
      </c>
      <c r="D46" s="10"/>
      <c r="E46" s="10"/>
      <c r="F46" s="10"/>
      <c r="G46" s="10"/>
      <c r="H46" s="10"/>
      <c r="I46" s="10"/>
      <c r="J46" s="11">
        <f>J45+J23</f>
        <v>25849</v>
      </c>
      <c r="K46" s="11"/>
      <c r="L46" s="11">
        <f t="shared" ref="L46:AB46" si="11">L45+L23</f>
        <v>1328317.01</v>
      </c>
      <c r="M46" s="11">
        <f t="shared" si="11"/>
        <v>81976.159999999989</v>
      </c>
      <c r="N46" s="11">
        <f t="shared" si="11"/>
        <v>72712.45</v>
      </c>
      <c r="O46" s="11">
        <f t="shared" si="11"/>
        <v>1483005.6199999999</v>
      </c>
      <c r="P46" s="11">
        <f t="shared" si="11"/>
        <v>153842.37999999998</v>
      </c>
      <c r="Q46" s="11">
        <f t="shared" si="11"/>
        <v>13738.56</v>
      </c>
      <c r="R46" s="11">
        <f t="shared" si="11"/>
        <v>12582.100000000002</v>
      </c>
      <c r="S46" s="11">
        <f t="shared" si="11"/>
        <v>180163.04</v>
      </c>
      <c r="T46" s="11">
        <f t="shared" si="11"/>
        <v>0</v>
      </c>
      <c r="U46" s="11">
        <f t="shared" si="11"/>
        <v>86552.15</v>
      </c>
      <c r="V46" s="11">
        <f t="shared" si="11"/>
        <v>4912.67</v>
      </c>
      <c r="W46" s="11">
        <f t="shared" si="11"/>
        <v>8535.18</v>
      </c>
      <c r="X46" s="11">
        <f t="shared" si="11"/>
        <v>100000</v>
      </c>
      <c r="Y46" s="11">
        <f t="shared" si="11"/>
        <v>1395607.24</v>
      </c>
      <c r="Z46" s="11">
        <f t="shared" si="11"/>
        <v>90802.049999999988</v>
      </c>
      <c r="AA46" s="11">
        <f t="shared" si="11"/>
        <v>76759.37</v>
      </c>
      <c r="AB46" s="11">
        <f t="shared" si="11"/>
        <v>1563168.6599999997</v>
      </c>
    </row>
    <row r="47" spans="1:28" ht="18" customHeight="1" x14ac:dyDescent="0.25"/>
    <row r="48" spans="1:28" ht="18" customHeight="1" x14ac:dyDescent="0.25"/>
    <row r="51" spans="1:32" ht="15.75" x14ac:dyDescent="0.25">
      <c r="E51" s="13" t="s">
        <v>120</v>
      </c>
      <c r="G51" s="14"/>
      <c r="H51" s="14"/>
      <c r="I51" s="14"/>
      <c r="J51" s="14"/>
      <c r="K51" s="14"/>
      <c r="L51" s="13" t="s">
        <v>122</v>
      </c>
      <c r="O51" s="14"/>
      <c r="Q51" s="14"/>
      <c r="R51" s="13" t="s">
        <v>121</v>
      </c>
      <c r="T51" s="14"/>
      <c r="U51" s="14"/>
      <c r="W51" s="14"/>
      <c r="X51" s="14"/>
      <c r="Y51" s="13" t="s">
        <v>123</v>
      </c>
      <c r="Z51" s="14"/>
      <c r="AA51" s="14"/>
      <c r="AB51" s="14"/>
      <c r="AC51" s="14"/>
    </row>
    <row r="52" spans="1:32" ht="15.75" x14ac:dyDescent="0.25">
      <c r="E52" s="13" t="s">
        <v>124</v>
      </c>
      <c r="G52" s="14"/>
      <c r="H52" s="14"/>
      <c r="I52" s="14"/>
      <c r="J52" s="14"/>
      <c r="K52" s="14"/>
      <c r="L52" s="13" t="s">
        <v>124</v>
      </c>
      <c r="O52" s="14"/>
      <c r="Q52" s="14"/>
      <c r="R52" s="13" t="s">
        <v>124</v>
      </c>
      <c r="T52" s="14"/>
      <c r="U52" s="14"/>
      <c r="W52" s="14"/>
      <c r="X52" s="14"/>
      <c r="Y52" s="13" t="s">
        <v>124</v>
      </c>
      <c r="Z52" s="14"/>
      <c r="AA52" s="14"/>
      <c r="AB52" s="14"/>
      <c r="AC52" s="14"/>
    </row>
    <row r="53" spans="1:32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32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6" spans="1:32" ht="32.25" customHeight="1" x14ac:dyDescent="0.55000000000000004">
      <c r="A56" s="75" t="s">
        <v>0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1"/>
      <c r="AD56" s="1"/>
      <c r="AE56" s="1"/>
      <c r="AF56" s="1"/>
    </row>
    <row r="57" spans="1:32" ht="21.75" customHeight="1" x14ac:dyDescent="0.4">
      <c r="A57" s="76" t="s">
        <v>1575</v>
      </c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2"/>
      <c r="AD57" s="2"/>
      <c r="AE57" s="2"/>
      <c r="AF57" s="2"/>
    </row>
    <row r="58" spans="1:32" s="5" customFormat="1" ht="20.25" customHeight="1" x14ac:dyDescent="0.35">
      <c r="A58" s="3" t="s">
        <v>1</v>
      </c>
      <c r="B58" s="4"/>
      <c r="C58" s="3"/>
      <c r="D58" s="3"/>
      <c r="F58" s="3" t="s">
        <v>400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1:32" s="7" customFormat="1" ht="90" x14ac:dyDescent="0.25">
      <c r="A59" s="6" t="s">
        <v>3</v>
      </c>
      <c r="B59" s="6" t="s">
        <v>4</v>
      </c>
      <c r="C59" s="6" t="s">
        <v>5</v>
      </c>
      <c r="D59" s="6" t="s">
        <v>6</v>
      </c>
      <c r="E59" s="6" t="s">
        <v>7</v>
      </c>
      <c r="F59" s="6" t="s">
        <v>8</v>
      </c>
      <c r="G59" s="6" t="s">
        <v>9</v>
      </c>
      <c r="H59" s="6" t="s">
        <v>10</v>
      </c>
      <c r="I59" s="6" t="s">
        <v>11</v>
      </c>
      <c r="J59" s="6" t="s">
        <v>12</v>
      </c>
      <c r="K59" s="6" t="s">
        <v>13</v>
      </c>
      <c r="L59" s="6" t="s">
        <v>14</v>
      </c>
      <c r="M59" s="6" t="s">
        <v>15</v>
      </c>
      <c r="N59" s="6" t="s">
        <v>16</v>
      </c>
      <c r="O59" s="6" t="s">
        <v>17</v>
      </c>
      <c r="P59" s="6" t="s">
        <v>18</v>
      </c>
      <c r="Q59" s="6" t="s">
        <v>19</v>
      </c>
      <c r="R59" s="6" t="s">
        <v>20</v>
      </c>
      <c r="S59" s="6" t="s">
        <v>21</v>
      </c>
      <c r="T59" s="6" t="s">
        <v>22</v>
      </c>
      <c r="U59" s="6" t="s">
        <v>23</v>
      </c>
      <c r="V59" s="6" t="s">
        <v>24</v>
      </c>
      <c r="W59" s="6" t="s">
        <v>25</v>
      </c>
      <c r="X59" s="6" t="s">
        <v>26</v>
      </c>
      <c r="Y59" s="6" t="s">
        <v>27</v>
      </c>
      <c r="Z59" s="6" t="s">
        <v>28</v>
      </c>
      <c r="AA59" s="6" t="s">
        <v>29</v>
      </c>
      <c r="AB59" s="6" t="s">
        <v>30</v>
      </c>
    </row>
    <row r="60" spans="1:32" s="15" customFormat="1" x14ac:dyDescent="0.25">
      <c r="A60" s="17">
        <v>1</v>
      </c>
      <c r="B60" s="17" t="s">
        <v>307</v>
      </c>
      <c r="C60" s="17" t="s">
        <v>1581</v>
      </c>
      <c r="D60" s="17" t="s">
        <v>309</v>
      </c>
      <c r="E60" s="17" t="s">
        <v>310</v>
      </c>
      <c r="F60" s="17" t="s">
        <v>35</v>
      </c>
      <c r="G60" s="17" t="s">
        <v>41</v>
      </c>
      <c r="H60" s="17">
        <v>82831</v>
      </c>
      <c r="I60" s="17">
        <v>81425</v>
      </c>
      <c r="J60" s="17">
        <v>1406</v>
      </c>
      <c r="K60" s="17" t="s">
        <v>37</v>
      </c>
      <c r="L60" s="18">
        <v>18781.03</v>
      </c>
      <c r="M60" s="18">
        <v>1006.88</v>
      </c>
      <c r="N60" s="18">
        <v>752</v>
      </c>
      <c r="O60" s="18">
        <v>20539.91</v>
      </c>
      <c r="P60" s="18">
        <v>7700.41</v>
      </c>
      <c r="Q60" s="18">
        <v>1012.15</v>
      </c>
      <c r="R60" s="18">
        <v>626.37</v>
      </c>
      <c r="S60" s="18">
        <v>9338.93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ref="Y60" si="12">L60+P60-U60</f>
        <v>26481.439999999999</v>
      </c>
      <c r="Z60" s="9">
        <f t="shared" ref="Z60" si="13">M60+Q60-V60</f>
        <v>2019.03</v>
      </c>
      <c r="AA60" s="9">
        <f t="shared" ref="AA60" si="14">N60+R60-W60</f>
        <v>1378.37</v>
      </c>
      <c r="AB60" s="9">
        <f t="shared" ref="AB60" si="15">O60+S60-X60</f>
        <v>29878.84</v>
      </c>
    </row>
    <row r="61" spans="1:32" s="15" customFormat="1" x14ac:dyDescent="0.25">
      <c r="A61" s="17">
        <v>2</v>
      </c>
      <c r="B61" s="17" t="s">
        <v>311</v>
      </c>
      <c r="C61" s="17" t="s">
        <v>1581</v>
      </c>
      <c r="D61" s="17" t="s">
        <v>312</v>
      </c>
      <c r="E61" s="17" t="s">
        <v>313</v>
      </c>
      <c r="F61" s="17" t="s">
        <v>35</v>
      </c>
      <c r="G61" s="17" t="s">
        <v>41</v>
      </c>
      <c r="H61" s="17">
        <v>44980</v>
      </c>
      <c r="I61" s="17">
        <v>44285</v>
      </c>
      <c r="J61" s="17">
        <v>695</v>
      </c>
      <c r="K61" s="17" t="s">
        <v>37</v>
      </c>
      <c r="L61" s="18">
        <v>49516.800000000003</v>
      </c>
      <c r="M61" s="18">
        <v>2836.7</v>
      </c>
      <c r="N61" s="18">
        <v>4005.95</v>
      </c>
      <c r="O61" s="18">
        <v>56359.45</v>
      </c>
      <c r="P61" s="18">
        <v>3868.43</v>
      </c>
      <c r="Q61" s="18">
        <v>530.73</v>
      </c>
      <c r="R61" s="18">
        <v>309.62</v>
      </c>
      <c r="S61" s="18">
        <v>4708.78</v>
      </c>
      <c r="T61" s="18">
        <v>0</v>
      </c>
      <c r="U61" s="18">
        <v>51418</v>
      </c>
      <c r="V61" s="18">
        <v>3367.43</v>
      </c>
      <c r="W61" s="18">
        <v>4315.57</v>
      </c>
      <c r="X61" s="18">
        <v>59101</v>
      </c>
      <c r="Y61" s="9">
        <f t="shared" ref="Y61:Y77" si="16">L61+P61-U61</f>
        <v>1967.2300000000032</v>
      </c>
      <c r="Z61" s="9">
        <f t="shared" ref="Z61:Z77" si="17">M61+Q61-V61</f>
        <v>0</v>
      </c>
      <c r="AA61" s="9">
        <f t="shared" ref="AA61:AA77" si="18">N61+R61-W61</f>
        <v>0</v>
      </c>
      <c r="AB61" s="9">
        <f t="shared" ref="AB61:AB77" si="19">O61+S61-X61</f>
        <v>1967.2299999999959</v>
      </c>
    </row>
    <row r="62" spans="1:32" s="15" customFormat="1" x14ac:dyDescent="0.25">
      <c r="A62" s="17">
        <v>3</v>
      </c>
      <c r="B62" s="17" t="s">
        <v>314</v>
      </c>
      <c r="C62" s="17" t="s">
        <v>1581</v>
      </c>
      <c r="D62" s="17" t="s">
        <v>315</v>
      </c>
      <c r="E62" s="17" t="s">
        <v>316</v>
      </c>
      <c r="F62" s="17" t="s">
        <v>35</v>
      </c>
      <c r="G62" s="17" t="s">
        <v>45</v>
      </c>
      <c r="H62" s="17">
        <v>70150</v>
      </c>
      <c r="I62" s="17">
        <v>70150</v>
      </c>
      <c r="J62" s="17">
        <v>0</v>
      </c>
      <c r="K62" s="17" t="s">
        <v>59</v>
      </c>
      <c r="L62" s="18">
        <v>10443.44</v>
      </c>
      <c r="M62" s="18">
        <v>1107.47</v>
      </c>
      <c r="N62" s="18">
        <v>0</v>
      </c>
      <c r="O62" s="18">
        <v>11550.91</v>
      </c>
      <c r="P62" s="18">
        <v>404.5</v>
      </c>
      <c r="Q62" s="18">
        <v>106.03</v>
      </c>
      <c r="R62" s="18">
        <v>0</v>
      </c>
      <c r="S62" s="18">
        <v>510.53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6"/>
        <v>10847.94</v>
      </c>
      <c r="Z62" s="9">
        <f t="shared" si="17"/>
        <v>1213.5</v>
      </c>
      <c r="AA62" s="9">
        <f t="shared" si="18"/>
        <v>0</v>
      </c>
      <c r="AB62" s="9">
        <f t="shared" si="19"/>
        <v>12061.44</v>
      </c>
    </row>
    <row r="63" spans="1:32" s="15" customFormat="1" x14ac:dyDescent="0.25">
      <c r="A63" s="17">
        <v>4</v>
      </c>
      <c r="B63" s="17" t="s">
        <v>317</v>
      </c>
      <c r="C63" s="17" t="s">
        <v>1581</v>
      </c>
      <c r="D63" s="17" t="s">
        <v>318</v>
      </c>
      <c r="E63" s="17" t="s">
        <v>319</v>
      </c>
      <c r="F63" s="17" t="s">
        <v>35</v>
      </c>
      <c r="G63" s="17" t="s">
        <v>41</v>
      </c>
      <c r="H63" s="17">
        <v>204655</v>
      </c>
      <c r="I63" s="17">
        <v>199792</v>
      </c>
      <c r="J63" s="17">
        <v>4863</v>
      </c>
      <c r="K63" s="17" t="s">
        <v>37</v>
      </c>
      <c r="L63" s="18">
        <v>79216.38</v>
      </c>
      <c r="M63" s="18">
        <v>1320.82</v>
      </c>
      <c r="N63" s="18">
        <v>3814.37</v>
      </c>
      <c r="O63" s="18">
        <v>84351.57</v>
      </c>
      <c r="P63" s="18">
        <v>24835.69</v>
      </c>
      <c r="Q63" s="18">
        <v>744.17</v>
      </c>
      <c r="R63" s="18">
        <v>2166.4699999999998</v>
      </c>
      <c r="S63" s="18">
        <v>27746.33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6"/>
        <v>104052.07</v>
      </c>
      <c r="Z63" s="9">
        <f t="shared" si="17"/>
        <v>2064.9899999999998</v>
      </c>
      <c r="AA63" s="9">
        <f t="shared" si="18"/>
        <v>5980.84</v>
      </c>
      <c r="AB63" s="9">
        <f t="shared" si="19"/>
        <v>112097.90000000001</v>
      </c>
    </row>
    <row r="64" spans="1:32" s="15" customFormat="1" x14ac:dyDescent="0.25">
      <c r="A64" s="17">
        <v>5</v>
      </c>
      <c r="B64" s="17" t="s">
        <v>311</v>
      </c>
      <c r="C64" s="17" t="s">
        <v>1581</v>
      </c>
      <c r="D64" s="17" t="s">
        <v>320</v>
      </c>
      <c r="E64" s="17" t="s">
        <v>321</v>
      </c>
      <c r="F64" s="17" t="s">
        <v>35</v>
      </c>
      <c r="G64" s="17" t="s">
        <v>41</v>
      </c>
      <c r="H64" s="17">
        <v>72256</v>
      </c>
      <c r="I64" s="17">
        <v>72256</v>
      </c>
      <c r="J64" s="17">
        <v>0</v>
      </c>
      <c r="K64" s="17" t="s">
        <v>37</v>
      </c>
      <c r="L64" s="18">
        <v>47784.76</v>
      </c>
      <c r="M64" s="18">
        <v>876.53</v>
      </c>
      <c r="N64" s="18">
        <v>543.05999999999995</v>
      </c>
      <c r="O64" s="18">
        <v>49204.35</v>
      </c>
      <c r="P64" s="18">
        <v>191.06</v>
      </c>
      <c r="Q64" s="18">
        <v>485.45</v>
      </c>
      <c r="R64" s="18">
        <v>0</v>
      </c>
      <c r="S64" s="18">
        <v>676.51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6"/>
        <v>47975.82</v>
      </c>
      <c r="Z64" s="9">
        <f t="shared" si="17"/>
        <v>1361.98</v>
      </c>
      <c r="AA64" s="9">
        <f t="shared" si="18"/>
        <v>543.05999999999995</v>
      </c>
      <c r="AB64" s="9">
        <f t="shared" si="19"/>
        <v>49880.86</v>
      </c>
    </row>
    <row r="65" spans="1:28" s="15" customFormat="1" x14ac:dyDescent="0.25">
      <c r="A65" s="17">
        <v>6</v>
      </c>
      <c r="B65" s="17" t="s">
        <v>322</v>
      </c>
      <c r="C65" s="17" t="s">
        <v>1581</v>
      </c>
      <c r="D65" s="17" t="s">
        <v>323</v>
      </c>
      <c r="E65" s="17" t="s">
        <v>324</v>
      </c>
      <c r="F65" s="17" t="s">
        <v>35</v>
      </c>
      <c r="G65" s="17" t="s">
        <v>41</v>
      </c>
      <c r="H65" s="17">
        <v>27064</v>
      </c>
      <c r="I65" s="17">
        <v>25299</v>
      </c>
      <c r="J65" s="17">
        <v>1765</v>
      </c>
      <c r="K65" s="17" t="s">
        <v>37</v>
      </c>
      <c r="L65" s="18">
        <v>100249.74</v>
      </c>
      <c r="M65" s="18">
        <v>4127.1099999999997</v>
      </c>
      <c r="N65" s="18">
        <v>5548.71</v>
      </c>
      <c r="O65" s="18">
        <v>109925.56</v>
      </c>
      <c r="P65" s="18">
        <v>9051.86</v>
      </c>
      <c r="Q65" s="18">
        <v>1039.7</v>
      </c>
      <c r="R65" s="18">
        <v>786.31</v>
      </c>
      <c r="S65" s="18">
        <v>10877.87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6"/>
        <v>109301.6</v>
      </c>
      <c r="Z65" s="9">
        <f t="shared" si="17"/>
        <v>5166.8099999999995</v>
      </c>
      <c r="AA65" s="9">
        <f t="shared" si="18"/>
        <v>6335.02</v>
      </c>
      <c r="AB65" s="9">
        <f t="shared" si="19"/>
        <v>120803.43</v>
      </c>
    </row>
    <row r="66" spans="1:28" s="15" customFormat="1" x14ac:dyDescent="0.25">
      <c r="A66" s="17">
        <v>7</v>
      </c>
      <c r="B66" s="17" t="s">
        <v>322</v>
      </c>
      <c r="C66" s="17" t="s">
        <v>1581</v>
      </c>
      <c r="D66" s="17" t="s">
        <v>325</v>
      </c>
      <c r="E66" s="17" t="s">
        <v>326</v>
      </c>
      <c r="F66" s="17" t="s">
        <v>35</v>
      </c>
      <c r="G66" s="17" t="s">
        <v>41</v>
      </c>
      <c r="H66" s="17">
        <v>13480</v>
      </c>
      <c r="I66" s="17">
        <v>12489</v>
      </c>
      <c r="J66" s="17">
        <v>991</v>
      </c>
      <c r="K66" s="17" t="s">
        <v>37</v>
      </c>
      <c r="L66" s="18">
        <v>55348.97</v>
      </c>
      <c r="M66" s="18">
        <v>2792.66</v>
      </c>
      <c r="N66" s="18">
        <v>4636.12</v>
      </c>
      <c r="O66" s="18">
        <v>62777.75</v>
      </c>
      <c r="P66" s="18">
        <v>5623.41</v>
      </c>
      <c r="Q66" s="18">
        <v>586.04999999999995</v>
      </c>
      <c r="R66" s="18">
        <v>441.49</v>
      </c>
      <c r="S66" s="18">
        <v>6650.95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6"/>
        <v>60972.380000000005</v>
      </c>
      <c r="Z66" s="9">
        <f t="shared" si="17"/>
        <v>3378.71</v>
      </c>
      <c r="AA66" s="9">
        <f t="shared" si="18"/>
        <v>5077.6099999999997</v>
      </c>
      <c r="AB66" s="9">
        <f t="shared" si="19"/>
        <v>69428.7</v>
      </c>
    </row>
    <row r="67" spans="1:28" s="15" customFormat="1" x14ac:dyDescent="0.25">
      <c r="A67" s="17">
        <v>8</v>
      </c>
      <c r="B67" s="17" t="s">
        <v>327</v>
      </c>
      <c r="C67" s="17" t="s">
        <v>1581</v>
      </c>
      <c r="D67" s="17" t="s">
        <v>328</v>
      </c>
      <c r="E67" s="17" t="s">
        <v>329</v>
      </c>
      <c r="F67" s="17" t="s">
        <v>35</v>
      </c>
      <c r="G67" s="17" t="s">
        <v>41</v>
      </c>
      <c r="H67" s="17">
        <v>14581</v>
      </c>
      <c r="I67" s="17">
        <v>14581</v>
      </c>
      <c r="J67" s="17">
        <v>0</v>
      </c>
      <c r="K67" s="17" t="s">
        <v>59</v>
      </c>
      <c r="L67" s="18">
        <v>14876.64</v>
      </c>
      <c r="M67" s="18">
        <v>1484.36</v>
      </c>
      <c r="N67" s="18">
        <v>0</v>
      </c>
      <c r="O67" s="18">
        <v>16361</v>
      </c>
      <c r="P67" s="18">
        <v>611.5</v>
      </c>
      <c r="Q67" s="18">
        <v>150.88</v>
      </c>
      <c r="R67" s="18">
        <v>0</v>
      </c>
      <c r="S67" s="18">
        <v>762.38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6"/>
        <v>15488.14</v>
      </c>
      <c r="Z67" s="9">
        <f t="shared" si="17"/>
        <v>1635.2399999999998</v>
      </c>
      <c r="AA67" s="9">
        <f t="shared" si="18"/>
        <v>0</v>
      </c>
      <c r="AB67" s="9">
        <f t="shared" si="19"/>
        <v>17123.38</v>
      </c>
    </row>
    <row r="68" spans="1:28" s="15" customFormat="1" x14ac:dyDescent="0.25">
      <c r="A68" s="17">
        <v>9</v>
      </c>
      <c r="B68" s="17" t="s">
        <v>327</v>
      </c>
      <c r="C68" s="17" t="s">
        <v>1581</v>
      </c>
      <c r="D68" s="17" t="s">
        <v>330</v>
      </c>
      <c r="E68" s="17" t="s">
        <v>331</v>
      </c>
      <c r="F68" s="17" t="s">
        <v>35</v>
      </c>
      <c r="G68" s="17" t="s">
        <v>45</v>
      </c>
      <c r="H68" s="17">
        <v>29325</v>
      </c>
      <c r="I68" s="17">
        <v>27390</v>
      </c>
      <c r="J68" s="17">
        <v>1935</v>
      </c>
      <c r="K68" s="17" t="s">
        <v>37</v>
      </c>
      <c r="L68" s="18">
        <v>91646.97</v>
      </c>
      <c r="M68" s="18">
        <v>1731.22</v>
      </c>
      <c r="N68" s="18">
        <v>1795.81</v>
      </c>
      <c r="O68" s="18">
        <v>95174</v>
      </c>
      <c r="P68" s="18">
        <v>9853.6</v>
      </c>
      <c r="Q68" s="18">
        <v>912.87</v>
      </c>
      <c r="R68" s="18">
        <v>862.04</v>
      </c>
      <c r="S68" s="18">
        <v>11628.51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101500.57</v>
      </c>
      <c r="Z68" s="9">
        <f t="shared" si="17"/>
        <v>2644.09</v>
      </c>
      <c r="AA68" s="9">
        <f t="shared" si="18"/>
        <v>2657.85</v>
      </c>
      <c r="AB68" s="9">
        <f t="shared" si="19"/>
        <v>106802.51</v>
      </c>
    </row>
    <row r="69" spans="1:28" s="15" customFormat="1" x14ac:dyDescent="0.25">
      <c r="A69" s="17">
        <v>10</v>
      </c>
      <c r="B69" s="17" t="s">
        <v>327</v>
      </c>
      <c r="C69" s="17" t="s">
        <v>1581</v>
      </c>
      <c r="D69" s="17" t="s">
        <v>332</v>
      </c>
      <c r="E69" s="17" t="s">
        <v>333</v>
      </c>
      <c r="F69" s="17" t="s">
        <v>35</v>
      </c>
      <c r="G69" s="17" t="s">
        <v>45</v>
      </c>
      <c r="H69" s="17">
        <v>578</v>
      </c>
      <c r="I69" s="17">
        <v>379</v>
      </c>
      <c r="J69" s="17">
        <v>199</v>
      </c>
      <c r="K69" s="17" t="s">
        <v>37</v>
      </c>
      <c r="L69" s="18">
        <v>9539.26</v>
      </c>
      <c r="M69" s="18">
        <v>722.02</v>
      </c>
      <c r="N69" s="18">
        <v>183.76</v>
      </c>
      <c r="O69" s="18">
        <v>10445.040000000001</v>
      </c>
      <c r="P69" s="18">
        <v>1688.66</v>
      </c>
      <c r="Q69" s="18">
        <v>96.79</v>
      </c>
      <c r="R69" s="18">
        <v>88.65</v>
      </c>
      <c r="S69" s="18">
        <v>1874.1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6"/>
        <v>11227.92</v>
      </c>
      <c r="Z69" s="9">
        <f t="shared" si="17"/>
        <v>818.81</v>
      </c>
      <c r="AA69" s="9">
        <f t="shared" si="18"/>
        <v>272.40999999999997</v>
      </c>
      <c r="AB69" s="9">
        <f t="shared" si="19"/>
        <v>12319.140000000001</v>
      </c>
    </row>
    <row r="70" spans="1:28" s="15" customFormat="1" x14ac:dyDescent="0.25">
      <c r="A70" s="17">
        <v>11</v>
      </c>
      <c r="B70" s="17" t="s">
        <v>334</v>
      </c>
      <c r="C70" s="17" t="s">
        <v>1581</v>
      </c>
      <c r="D70" s="17" t="s">
        <v>335</v>
      </c>
      <c r="E70" s="17" t="s">
        <v>336</v>
      </c>
      <c r="F70" s="17" t="s">
        <v>35</v>
      </c>
      <c r="G70" s="17" t="s">
        <v>41</v>
      </c>
      <c r="H70" s="17">
        <v>106150</v>
      </c>
      <c r="I70" s="17">
        <v>104898</v>
      </c>
      <c r="J70" s="17">
        <v>1252</v>
      </c>
      <c r="K70" s="17" t="s">
        <v>37</v>
      </c>
      <c r="L70" s="18">
        <v>53819.23</v>
      </c>
      <c r="M70" s="18">
        <v>1347.7</v>
      </c>
      <c r="N70" s="18">
        <v>1500.45</v>
      </c>
      <c r="O70" s="18">
        <v>56667.38</v>
      </c>
      <c r="P70" s="18">
        <v>6790.13</v>
      </c>
      <c r="Q70" s="18">
        <v>534.12</v>
      </c>
      <c r="R70" s="18">
        <v>557.77</v>
      </c>
      <c r="S70" s="18">
        <v>7882.02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60609.36</v>
      </c>
      <c r="Z70" s="9">
        <f t="shared" si="17"/>
        <v>1881.8200000000002</v>
      </c>
      <c r="AA70" s="9">
        <f t="shared" si="18"/>
        <v>2058.2200000000003</v>
      </c>
      <c r="AB70" s="9">
        <f t="shared" si="19"/>
        <v>64549.399999999994</v>
      </c>
    </row>
    <row r="71" spans="1:28" s="15" customFormat="1" x14ac:dyDescent="0.25">
      <c r="A71" s="17">
        <v>12</v>
      </c>
      <c r="B71" s="17" t="s">
        <v>322</v>
      </c>
      <c r="C71" s="17" t="s">
        <v>1581</v>
      </c>
      <c r="D71" s="17" t="s">
        <v>337</v>
      </c>
      <c r="E71" s="17" t="s">
        <v>338</v>
      </c>
      <c r="F71" s="17" t="s">
        <v>35</v>
      </c>
      <c r="G71" s="17" t="s">
        <v>41</v>
      </c>
      <c r="H71" s="17">
        <v>412</v>
      </c>
      <c r="I71" s="17">
        <v>412</v>
      </c>
      <c r="J71" s="17">
        <v>0</v>
      </c>
      <c r="K71" s="17" t="s">
        <v>59</v>
      </c>
      <c r="L71" s="18">
        <v>14243.43</v>
      </c>
      <c r="M71" s="18">
        <v>1618.86</v>
      </c>
      <c r="N71" s="18">
        <v>0</v>
      </c>
      <c r="O71" s="18">
        <v>15862.29</v>
      </c>
      <c r="P71" s="18">
        <v>-78</v>
      </c>
      <c r="Q71" s="18">
        <v>147.99</v>
      </c>
      <c r="R71" s="18">
        <v>0</v>
      </c>
      <c r="S71" s="18">
        <v>69.989999999999995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6"/>
        <v>14165.43</v>
      </c>
      <c r="Z71" s="9">
        <f t="shared" si="17"/>
        <v>1766.85</v>
      </c>
      <c r="AA71" s="9">
        <f t="shared" si="18"/>
        <v>0</v>
      </c>
      <c r="AB71" s="9">
        <f t="shared" si="19"/>
        <v>15932.28</v>
      </c>
    </row>
    <row r="72" spans="1:28" s="15" customFormat="1" x14ac:dyDescent="0.25">
      <c r="A72" s="17">
        <v>13</v>
      </c>
      <c r="B72" s="17" t="s">
        <v>339</v>
      </c>
      <c r="C72" s="17" t="s">
        <v>1581</v>
      </c>
      <c r="D72" s="17" t="s">
        <v>340</v>
      </c>
      <c r="E72" s="17" t="s">
        <v>341</v>
      </c>
      <c r="F72" s="17" t="s">
        <v>35</v>
      </c>
      <c r="G72" s="17" t="s">
        <v>342</v>
      </c>
      <c r="H72" s="17">
        <v>5701</v>
      </c>
      <c r="I72" s="17">
        <v>5701</v>
      </c>
      <c r="J72" s="17">
        <v>0</v>
      </c>
      <c r="K72" s="17" t="s">
        <v>59</v>
      </c>
      <c r="L72" s="18">
        <v>21769.39</v>
      </c>
      <c r="M72" s="18">
        <v>2822.62</v>
      </c>
      <c r="N72" s="18">
        <v>0</v>
      </c>
      <c r="O72" s="18">
        <v>24592.01</v>
      </c>
      <c r="P72" s="18">
        <v>1.5</v>
      </c>
      <c r="Q72" s="18">
        <v>224.93</v>
      </c>
      <c r="R72" s="18">
        <v>0</v>
      </c>
      <c r="S72" s="18">
        <v>226.43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6"/>
        <v>21770.89</v>
      </c>
      <c r="Z72" s="9">
        <f t="shared" si="17"/>
        <v>3047.5499999999997</v>
      </c>
      <c r="AA72" s="9">
        <f t="shared" si="18"/>
        <v>0</v>
      </c>
      <c r="AB72" s="9">
        <f t="shared" si="19"/>
        <v>24818.44</v>
      </c>
    </row>
    <row r="73" spans="1:28" s="15" customFormat="1" x14ac:dyDescent="0.25">
      <c r="A73" s="17">
        <v>14</v>
      </c>
      <c r="B73" s="17" t="s">
        <v>334</v>
      </c>
      <c r="C73" s="17" t="s">
        <v>1581</v>
      </c>
      <c r="D73" s="17" t="s">
        <v>343</v>
      </c>
      <c r="E73" s="17" t="s">
        <v>344</v>
      </c>
      <c r="F73" s="17" t="s">
        <v>35</v>
      </c>
      <c r="G73" s="17" t="s">
        <v>218</v>
      </c>
      <c r="H73" s="17">
        <v>23</v>
      </c>
      <c r="I73" s="17">
        <v>23</v>
      </c>
      <c r="J73" s="17">
        <v>0</v>
      </c>
      <c r="K73" s="17" t="s">
        <v>59</v>
      </c>
      <c r="L73" s="18">
        <v>15441.95</v>
      </c>
      <c r="M73" s="18">
        <v>2657.53</v>
      </c>
      <c r="N73" s="18">
        <v>8.56</v>
      </c>
      <c r="O73" s="18">
        <v>18108.04</v>
      </c>
      <c r="P73" s="18">
        <v>551.5</v>
      </c>
      <c r="Q73" s="18">
        <v>157.09</v>
      </c>
      <c r="R73" s="18">
        <v>0</v>
      </c>
      <c r="S73" s="18">
        <v>708.59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6"/>
        <v>15993.45</v>
      </c>
      <c r="Z73" s="9">
        <f t="shared" si="17"/>
        <v>2814.6200000000003</v>
      </c>
      <c r="AA73" s="9">
        <f t="shared" si="18"/>
        <v>8.56</v>
      </c>
      <c r="AB73" s="9">
        <f t="shared" si="19"/>
        <v>18816.63</v>
      </c>
    </row>
    <row r="74" spans="1:28" s="15" customFormat="1" x14ac:dyDescent="0.25">
      <c r="A74" s="17">
        <v>15</v>
      </c>
      <c r="B74" s="17" t="s">
        <v>311</v>
      </c>
      <c r="C74" s="17" t="s">
        <v>1581</v>
      </c>
      <c r="D74" s="17" t="s">
        <v>345</v>
      </c>
      <c r="E74" s="17" t="s">
        <v>346</v>
      </c>
      <c r="F74" s="17" t="s">
        <v>35</v>
      </c>
      <c r="G74" s="17" t="s">
        <v>347</v>
      </c>
      <c r="H74" s="17">
        <v>3749</v>
      </c>
      <c r="I74" s="17">
        <v>3749</v>
      </c>
      <c r="J74" s="17">
        <v>0</v>
      </c>
      <c r="K74" s="17" t="s">
        <v>59</v>
      </c>
      <c r="L74" s="18">
        <v>16716.150000000001</v>
      </c>
      <c r="M74" s="18">
        <v>1524.68</v>
      </c>
      <c r="N74" s="18">
        <v>0</v>
      </c>
      <c r="O74" s="18">
        <v>18240.830000000002</v>
      </c>
      <c r="P74" s="18">
        <v>538.5</v>
      </c>
      <c r="Q74" s="18">
        <v>170.22</v>
      </c>
      <c r="R74" s="18">
        <v>0</v>
      </c>
      <c r="S74" s="18">
        <v>708.72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16"/>
        <v>17254.650000000001</v>
      </c>
      <c r="Z74" s="9">
        <f t="shared" si="17"/>
        <v>1694.9</v>
      </c>
      <c r="AA74" s="9">
        <f t="shared" si="18"/>
        <v>0</v>
      </c>
      <c r="AB74" s="9">
        <f t="shared" si="19"/>
        <v>18949.550000000003</v>
      </c>
    </row>
    <row r="75" spans="1:28" s="15" customFormat="1" x14ac:dyDescent="0.25">
      <c r="A75" s="17">
        <v>16</v>
      </c>
      <c r="B75" s="17" t="s">
        <v>311</v>
      </c>
      <c r="C75" s="17" t="s">
        <v>1581</v>
      </c>
      <c r="D75" s="17" t="s">
        <v>348</v>
      </c>
      <c r="E75" s="17" t="s">
        <v>349</v>
      </c>
      <c r="F75" s="17" t="s">
        <v>35</v>
      </c>
      <c r="G75" s="17" t="s">
        <v>264</v>
      </c>
      <c r="H75" s="17">
        <v>84412</v>
      </c>
      <c r="I75" s="17">
        <v>83007</v>
      </c>
      <c r="J75" s="17">
        <v>1405</v>
      </c>
      <c r="K75" s="17" t="s">
        <v>37</v>
      </c>
      <c r="L75" s="18">
        <v>84172.33</v>
      </c>
      <c r="M75" s="18">
        <v>1753.79</v>
      </c>
      <c r="N75" s="18">
        <v>1317.34</v>
      </c>
      <c r="O75" s="18">
        <v>87243.46</v>
      </c>
      <c r="P75" s="18">
        <v>8037.59</v>
      </c>
      <c r="Q75" s="18">
        <v>845.87</v>
      </c>
      <c r="R75" s="18">
        <v>625.92999999999995</v>
      </c>
      <c r="S75" s="18">
        <v>9509.39</v>
      </c>
      <c r="T75" s="18">
        <v>0</v>
      </c>
      <c r="U75" s="18">
        <v>92210.07</v>
      </c>
      <c r="V75" s="18">
        <v>2599.66</v>
      </c>
      <c r="W75" s="18">
        <v>1943.27</v>
      </c>
      <c r="X75" s="18">
        <v>96753</v>
      </c>
      <c r="Y75" s="9">
        <f t="shared" si="16"/>
        <v>-0.15000000000873115</v>
      </c>
      <c r="Z75" s="9">
        <f t="shared" si="17"/>
        <v>0</v>
      </c>
      <c r="AA75" s="9">
        <f t="shared" si="18"/>
        <v>0</v>
      </c>
      <c r="AB75" s="9">
        <f t="shared" si="19"/>
        <v>-0.14999999999417923</v>
      </c>
    </row>
    <row r="76" spans="1:28" s="15" customFormat="1" x14ac:dyDescent="0.25">
      <c r="A76" s="17">
        <v>17</v>
      </c>
      <c r="B76" s="17" t="s">
        <v>322</v>
      </c>
      <c r="C76" s="17" t="s">
        <v>1581</v>
      </c>
      <c r="D76" s="17" t="s">
        <v>350</v>
      </c>
      <c r="E76" s="17" t="s">
        <v>351</v>
      </c>
      <c r="F76" s="17" t="s">
        <v>35</v>
      </c>
      <c r="G76" s="17" t="s">
        <v>264</v>
      </c>
      <c r="H76" s="17">
        <v>68949</v>
      </c>
      <c r="I76" s="17">
        <v>67781</v>
      </c>
      <c r="J76" s="17">
        <v>1168</v>
      </c>
      <c r="K76" s="17" t="s">
        <v>37</v>
      </c>
      <c r="L76" s="18">
        <v>89935.98</v>
      </c>
      <c r="M76" s="18">
        <v>5235.88</v>
      </c>
      <c r="N76" s="18">
        <v>7633.87</v>
      </c>
      <c r="O76" s="18">
        <v>102805.73</v>
      </c>
      <c r="P76" s="18">
        <v>6729.81</v>
      </c>
      <c r="Q76" s="18">
        <v>969.49</v>
      </c>
      <c r="R76" s="18">
        <v>520.34</v>
      </c>
      <c r="S76" s="18">
        <v>8219.64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6"/>
        <v>96665.79</v>
      </c>
      <c r="Z76" s="9">
        <f t="shared" si="17"/>
        <v>6205.37</v>
      </c>
      <c r="AA76" s="9">
        <f t="shared" si="18"/>
        <v>8154.21</v>
      </c>
      <c r="AB76" s="9">
        <f t="shared" si="19"/>
        <v>111025.37</v>
      </c>
    </row>
    <row r="77" spans="1:28" s="15" customFormat="1" x14ac:dyDescent="0.25">
      <c r="A77" s="17">
        <v>18</v>
      </c>
      <c r="B77" s="17" t="s">
        <v>327</v>
      </c>
      <c r="C77" s="17" t="s">
        <v>1581</v>
      </c>
      <c r="D77" s="17" t="s">
        <v>352</v>
      </c>
      <c r="E77" s="17" t="s">
        <v>353</v>
      </c>
      <c r="F77" s="17" t="s">
        <v>35</v>
      </c>
      <c r="G77" s="17" t="s">
        <v>264</v>
      </c>
      <c r="H77" s="17">
        <v>52071</v>
      </c>
      <c r="I77" s="17">
        <v>50534</v>
      </c>
      <c r="J77" s="17">
        <v>1537</v>
      </c>
      <c r="K77" s="17" t="s">
        <v>37</v>
      </c>
      <c r="L77" s="18">
        <v>91547.79</v>
      </c>
      <c r="M77" s="18">
        <v>5142.66</v>
      </c>
      <c r="N77" s="18">
        <v>7766.03</v>
      </c>
      <c r="O77" s="18">
        <v>104456.48</v>
      </c>
      <c r="P77" s="18">
        <v>8580.23</v>
      </c>
      <c r="Q77" s="18">
        <v>978.46</v>
      </c>
      <c r="R77" s="18">
        <v>684.73</v>
      </c>
      <c r="S77" s="18">
        <v>10243.42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16"/>
        <v>100128.01999999999</v>
      </c>
      <c r="Z77" s="9">
        <f t="shared" si="17"/>
        <v>6121.12</v>
      </c>
      <c r="AA77" s="9">
        <f t="shared" si="18"/>
        <v>8450.76</v>
      </c>
      <c r="AB77" s="9">
        <f t="shared" si="19"/>
        <v>114699.9</v>
      </c>
    </row>
    <row r="78" spans="1:28" s="22" customFormat="1" x14ac:dyDescent="0.25">
      <c r="A78" s="19"/>
      <c r="B78" s="19"/>
      <c r="C78" s="10" t="s">
        <v>71</v>
      </c>
      <c r="D78" s="19"/>
      <c r="E78" s="19"/>
      <c r="F78" s="19"/>
      <c r="G78" s="19"/>
      <c r="H78" s="19"/>
      <c r="I78" s="19"/>
      <c r="J78" s="19">
        <f>SUM(J60:J77)</f>
        <v>17216</v>
      </c>
      <c r="K78" s="19"/>
      <c r="L78" s="20">
        <f t="shared" ref="L78:AA78" si="20">SUM(L60:L77)</f>
        <v>865050.24</v>
      </c>
      <c r="M78" s="20">
        <f t="shared" si="20"/>
        <v>40109.490000000005</v>
      </c>
      <c r="N78" s="20">
        <f t="shared" si="20"/>
        <v>39506.03</v>
      </c>
      <c r="O78" s="20">
        <f t="shared" si="20"/>
        <v>944665.75999999989</v>
      </c>
      <c r="P78" s="20">
        <f t="shared" si="20"/>
        <v>94980.37999999999</v>
      </c>
      <c r="Q78" s="20">
        <f t="shared" si="20"/>
        <v>9692.9900000000016</v>
      </c>
      <c r="R78" s="20">
        <f t="shared" si="20"/>
        <v>7669.7199999999993</v>
      </c>
      <c r="S78" s="20">
        <f t="shared" si="20"/>
        <v>112343.09</v>
      </c>
      <c r="T78" s="20">
        <f t="shared" si="20"/>
        <v>0</v>
      </c>
      <c r="U78" s="20">
        <f t="shared" si="20"/>
        <v>143628.07</v>
      </c>
      <c r="V78" s="20">
        <f t="shared" si="20"/>
        <v>5967.09</v>
      </c>
      <c r="W78" s="20">
        <f t="shared" si="20"/>
        <v>6258.84</v>
      </c>
      <c r="X78" s="20">
        <f t="shared" si="20"/>
        <v>155854</v>
      </c>
      <c r="Y78" s="20">
        <f t="shared" si="20"/>
        <v>816402.55</v>
      </c>
      <c r="Z78" s="20">
        <f t="shared" si="20"/>
        <v>43835.390000000007</v>
      </c>
      <c r="AA78" s="20">
        <f t="shared" si="20"/>
        <v>40916.910000000003</v>
      </c>
      <c r="AB78" s="20">
        <f>SUM(AB60:AB77)</f>
        <v>901154.85000000009</v>
      </c>
    </row>
    <row r="79" spans="1:28" s="15" customFormat="1" x14ac:dyDescent="0.25">
      <c r="A79" s="17">
        <v>1</v>
      </c>
      <c r="B79" s="17" t="s">
        <v>317</v>
      </c>
      <c r="C79" s="17" t="s">
        <v>1581</v>
      </c>
      <c r="D79" s="17" t="s">
        <v>354</v>
      </c>
      <c r="E79" s="17" t="s">
        <v>355</v>
      </c>
      <c r="F79" s="17" t="s">
        <v>75</v>
      </c>
      <c r="G79" s="17" t="s">
        <v>76</v>
      </c>
      <c r="H79" s="17">
        <v>48837</v>
      </c>
      <c r="I79" s="17">
        <v>48657</v>
      </c>
      <c r="J79" s="17">
        <v>180</v>
      </c>
      <c r="K79" s="17" t="s">
        <v>37</v>
      </c>
      <c r="L79" s="18">
        <v>30320.26</v>
      </c>
      <c r="M79" s="18">
        <v>3139.78</v>
      </c>
      <c r="N79" s="18">
        <v>2156.73</v>
      </c>
      <c r="O79" s="18">
        <v>35616.769999999997</v>
      </c>
      <c r="P79" s="18">
        <v>1591.84</v>
      </c>
      <c r="Q79" s="18">
        <v>326.79000000000002</v>
      </c>
      <c r="R79" s="18">
        <v>106.92</v>
      </c>
      <c r="S79" s="18">
        <v>2025.55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ref="Y79:Y99" si="21">L79+P79-U79</f>
        <v>31912.1</v>
      </c>
      <c r="Z79" s="9">
        <f t="shared" ref="Z79:Z99" si="22">M79+Q79-V79</f>
        <v>3466.57</v>
      </c>
      <c r="AA79" s="9">
        <f t="shared" ref="AA79:AA99" si="23">N79+R79-W79</f>
        <v>2263.65</v>
      </c>
      <c r="AB79" s="9">
        <f t="shared" ref="AB79:AB99" si="24">O79+S79-X79</f>
        <v>37642.32</v>
      </c>
    </row>
    <row r="80" spans="1:28" s="15" customFormat="1" x14ac:dyDescent="0.25">
      <c r="A80" s="17">
        <v>2</v>
      </c>
      <c r="B80" s="17" t="s">
        <v>322</v>
      </c>
      <c r="C80" s="17" t="s">
        <v>1581</v>
      </c>
      <c r="D80" s="17" t="s">
        <v>356</v>
      </c>
      <c r="E80" s="17" t="s">
        <v>357</v>
      </c>
      <c r="F80" s="17" t="s">
        <v>75</v>
      </c>
      <c r="G80" s="17" t="s">
        <v>76</v>
      </c>
      <c r="H80" s="17">
        <v>5636</v>
      </c>
      <c r="I80" s="17">
        <v>5544</v>
      </c>
      <c r="J80" s="17">
        <v>92</v>
      </c>
      <c r="K80" s="17" t="s">
        <v>37</v>
      </c>
      <c r="L80" s="18">
        <v>11282.74</v>
      </c>
      <c r="M80" s="18">
        <v>978.71</v>
      </c>
      <c r="N80" s="18">
        <v>646.21</v>
      </c>
      <c r="O80" s="18">
        <v>12907.66</v>
      </c>
      <c r="P80" s="18">
        <v>795.81</v>
      </c>
      <c r="Q80" s="18">
        <v>118.53</v>
      </c>
      <c r="R80" s="18">
        <v>54.65</v>
      </c>
      <c r="S80" s="18">
        <v>968.99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21"/>
        <v>12078.55</v>
      </c>
      <c r="Z80" s="9">
        <f t="shared" si="22"/>
        <v>1097.24</v>
      </c>
      <c r="AA80" s="9">
        <f t="shared" si="23"/>
        <v>700.86</v>
      </c>
      <c r="AB80" s="9">
        <f t="shared" si="24"/>
        <v>13876.65</v>
      </c>
    </row>
    <row r="81" spans="1:28" s="15" customFormat="1" x14ac:dyDescent="0.25">
      <c r="A81" s="17">
        <v>3</v>
      </c>
      <c r="B81" s="17" t="s">
        <v>322</v>
      </c>
      <c r="C81" s="17" t="s">
        <v>1581</v>
      </c>
      <c r="D81" s="17" t="s">
        <v>358</v>
      </c>
      <c r="E81" s="17" t="s">
        <v>359</v>
      </c>
      <c r="F81" s="17" t="s">
        <v>75</v>
      </c>
      <c r="G81" s="17" t="s">
        <v>76</v>
      </c>
      <c r="H81" s="17">
        <v>11504</v>
      </c>
      <c r="I81" s="17">
        <v>11414</v>
      </c>
      <c r="J81" s="17">
        <v>90</v>
      </c>
      <c r="K81" s="17" t="s">
        <v>37</v>
      </c>
      <c r="L81" s="18">
        <v>23478.85</v>
      </c>
      <c r="M81" s="18">
        <v>3549.39</v>
      </c>
      <c r="N81" s="18">
        <v>1500.72</v>
      </c>
      <c r="O81" s="18">
        <v>28528.959999999999</v>
      </c>
      <c r="P81" s="18">
        <v>901.63</v>
      </c>
      <c r="Q81" s="18">
        <v>253.16</v>
      </c>
      <c r="R81" s="18">
        <v>53.46</v>
      </c>
      <c r="S81" s="18">
        <v>1208.25</v>
      </c>
      <c r="T81" s="18">
        <v>0</v>
      </c>
      <c r="U81" s="18">
        <v>0</v>
      </c>
      <c r="V81" s="18">
        <v>0</v>
      </c>
      <c r="W81" s="18">
        <v>0</v>
      </c>
      <c r="X81" s="18"/>
      <c r="Y81" s="9">
        <f t="shared" si="21"/>
        <v>24380.48</v>
      </c>
      <c r="Z81" s="9">
        <f t="shared" si="22"/>
        <v>3802.5499999999997</v>
      </c>
      <c r="AA81" s="9">
        <f t="shared" si="23"/>
        <v>1554.18</v>
      </c>
      <c r="AB81" s="9">
        <f t="shared" si="24"/>
        <v>29737.21</v>
      </c>
    </row>
    <row r="82" spans="1:28" s="15" customFormat="1" x14ac:dyDescent="0.25">
      <c r="A82" s="17">
        <v>4</v>
      </c>
      <c r="B82" s="17" t="s">
        <v>311</v>
      </c>
      <c r="C82" s="17" t="s">
        <v>1581</v>
      </c>
      <c r="D82" s="17" t="s">
        <v>360</v>
      </c>
      <c r="E82" s="17" t="s">
        <v>361</v>
      </c>
      <c r="F82" s="17" t="s">
        <v>75</v>
      </c>
      <c r="G82" s="17" t="s">
        <v>76</v>
      </c>
      <c r="H82" s="17">
        <v>35570</v>
      </c>
      <c r="I82" s="17">
        <v>35179</v>
      </c>
      <c r="J82" s="17">
        <v>391</v>
      </c>
      <c r="K82" s="17" t="s">
        <v>37</v>
      </c>
      <c r="L82" s="18">
        <v>30828.240000000002</v>
      </c>
      <c r="M82" s="18">
        <v>2875.22</v>
      </c>
      <c r="N82" s="18">
        <v>2432.7600000000002</v>
      </c>
      <c r="O82" s="18">
        <v>36136.22</v>
      </c>
      <c r="P82" s="18">
        <v>2851.01</v>
      </c>
      <c r="Q82" s="18">
        <v>324.42</v>
      </c>
      <c r="R82" s="18">
        <v>232.25</v>
      </c>
      <c r="S82" s="18">
        <v>3407.68</v>
      </c>
      <c r="T82" s="18">
        <v>0</v>
      </c>
      <c r="U82" s="18">
        <v>0</v>
      </c>
      <c r="V82" s="18">
        <v>0</v>
      </c>
      <c r="W82" s="18">
        <v>0</v>
      </c>
      <c r="X82" s="18"/>
      <c r="Y82" s="9">
        <f t="shared" si="21"/>
        <v>33679.25</v>
      </c>
      <c r="Z82" s="9">
        <f t="shared" si="22"/>
        <v>3199.64</v>
      </c>
      <c r="AA82" s="9">
        <f t="shared" si="23"/>
        <v>2665.01</v>
      </c>
      <c r="AB82" s="9">
        <f t="shared" si="24"/>
        <v>39543.9</v>
      </c>
    </row>
    <row r="83" spans="1:28" s="15" customFormat="1" x14ac:dyDescent="0.25">
      <c r="A83" s="17">
        <v>5</v>
      </c>
      <c r="B83" s="17" t="s">
        <v>334</v>
      </c>
      <c r="C83" s="17" t="s">
        <v>1581</v>
      </c>
      <c r="D83" s="17" t="s">
        <v>362</v>
      </c>
      <c r="E83" s="17" t="s">
        <v>363</v>
      </c>
      <c r="F83" s="17" t="s">
        <v>75</v>
      </c>
      <c r="G83" s="17" t="s">
        <v>76</v>
      </c>
      <c r="H83" s="17">
        <v>17037</v>
      </c>
      <c r="I83" s="17">
        <v>16841</v>
      </c>
      <c r="J83" s="17">
        <v>196</v>
      </c>
      <c r="K83" s="17" t="s">
        <v>37</v>
      </c>
      <c r="L83" s="18">
        <v>24960.12</v>
      </c>
      <c r="M83" s="18">
        <v>2323.0500000000002</v>
      </c>
      <c r="N83" s="18">
        <v>1947.84</v>
      </c>
      <c r="O83" s="18">
        <v>29231.01</v>
      </c>
      <c r="P83" s="18">
        <v>1572.21</v>
      </c>
      <c r="Q83" s="18">
        <v>270.49</v>
      </c>
      <c r="R83" s="18">
        <v>116.42</v>
      </c>
      <c r="S83" s="18">
        <v>1959.12</v>
      </c>
      <c r="T83" s="18">
        <v>0</v>
      </c>
      <c r="U83" s="18">
        <v>0</v>
      </c>
      <c r="V83" s="18">
        <v>0</v>
      </c>
      <c r="W83" s="18">
        <v>0</v>
      </c>
      <c r="X83" s="18"/>
      <c r="Y83" s="9">
        <f t="shared" si="21"/>
        <v>26532.329999999998</v>
      </c>
      <c r="Z83" s="9">
        <f t="shared" si="22"/>
        <v>2593.54</v>
      </c>
      <c r="AA83" s="9">
        <f t="shared" si="23"/>
        <v>2064.2599999999998</v>
      </c>
      <c r="AB83" s="9">
        <f t="shared" si="24"/>
        <v>31190.129999999997</v>
      </c>
    </row>
    <row r="84" spans="1:28" s="15" customFormat="1" x14ac:dyDescent="0.25">
      <c r="A84" s="17">
        <v>6</v>
      </c>
      <c r="B84" s="17" t="s">
        <v>364</v>
      </c>
      <c r="C84" s="17" t="s">
        <v>1581</v>
      </c>
      <c r="D84" s="17" t="s">
        <v>365</v>
      </c>
      <c r="E84" s="17" t="s">
        <v>366</v>
      </c>
      <c r="F84" s="17" t="s">
        <v>75</v>
      </c>
      <c r="G84" s="17" t="s">
        <v>76</v>
      </c>
      <c r="H84" s="17">
        <v>5662</v>
      </c>
      <c r="I84" s="17">
        <v>5566</v>
      </c>
      <c r="J84" s="17">
        <v>96</v>
      </c>
      <c r="K84" s="17" t="s">
        <v>37</v>
      </c>
      <c r="L84" s="18">
        <v>26280.68</v>
      </c>
      <c r="M84" s="18">
        <v>4567.4799999999996</v>
      </c>
      <c r="N84" s="18">
        <v>1017.28</v>
      </c>
      <c r="O84" s="18">
        <v>31865.439999999999</v>
      </c>
      <c r="P84" s="18">
        <v>1147.6300000000001</v>
      </c>
      <c r="Q84" s="18">
        <v>277.38</v>
      </c>
      <c r="R84" s="18">
        <v>57.02</v>
      </c>
      <c r="S84" s="18">
        <v>1482.03</v>
      </c>
      <c r="T84" s="18">
        <v>0</v>
      </c>
      <c r="U84" s="18">
        <v>0</v>
      </c>
      <c r="V84" s="18">
        <v>0</v>
      </c>
      <c r="W84" s="18">
        <v>0</v>
      </c>
      <c r="X84" s="18"/>
      <c r="Y84" s="9">
        <f t="shared" si="21"/>
        <v>27428.31</v>
      </c>
      <c r="Z84" s="9">
        <f t="shared" si="22"/>
        <v>4844.8599999999997</v>
      </c>
      <c r="AA84" s="9">
        <f t="shared" si="23"/>
        <v>1074.3</v>
      </c>
      <c r="AB84" s="9">
        <f t="shared" si="24"/>
        <v>33347.47</v>
      </c>
    </row>
    <row r="85" spans="1:28" s="15" customFormat="1" x14ac:dyDescent="0.25">
      <c r="A85" s="17">
        <v>7</v>
      </c>
      <c r="B85" s="17" t="s">
        <v>311</v>
      </c>
      <c r="C85" s="17" t="s">
        <v>1581</v>
      </c>
      <c r="D85" s="17" t="s">
        <v>367</v>
      </c>
      <c r="E85" s="17" t="s">
        <v>368</v>
      </c>
      <c r="F85" s="17" t="s">
        <v>75</v>
      </c>
      <c r="G85" s="17" t="s">
        <v>76</v>
      </c>
      <c r="H85" s="17">
        <v>24890</v>
      </c>
      <c r="I85" s="17">
        <v>24501</v>
      </c>
      <c r="J85" s="17">
        <v>389</v>
      </c>
      <c r="K85" s="17" t="s">
        <v>37</v>
      </c>
      <c r="L85" s="18">
        <v>29362.11</v>
      </c>
      <c r="M85" s="18">
        <v>2852.44</v>
      </c>
      <c r="N85" s="18">
        <v>2159.4899999999998</v>
      </c>
      <c r="O85" s="18">
        <v>34374.04</v>
      </c>
      <c r="P85" s="18">
        <v>2912.66</v>
      </c>
      <c r="Q85" s="18">
        <v>310.7</v>
      </c>
      <c r="R85" s="18">
        <v>231.07</v>
      </c>
      <c r="S85" s="18">
        <v>3454.43</v>
      </c>
      <c r="T85" s="18">
        <v>0</v>
      </c>
      <c r="U85" s="18">
        <v>0</v>
      </c>
      <c r="V85" s="18">
        <v>0</v>
      </c>
      <c r="W85" s="18">
        <v>0</v>
      </c>
      <c r="X85" s="18"/>
      <c r="Y85" s="9">
        <f t="shared" si="21"/>
        <v>32274.77</v>
      </c>
      <c r="Z85" s="9">
        <f t="shared" si="22"/>
        <v>3163.14</v>
      </c>
      <c r="AA85" s="9">
        <f t="shared" si="23"/>
        <v>2390.56</v>
      </c>
      <c r="AB85" s="9">
        <f t="shared" si="24"/>
        <v>37828.47</v>
      </c>
    </row>
    <row r="86" spans="1:28" s="15" customFormat="1" x14ac:dyDescent="0.25">
      <c r="A86" s="17">
        <v>8</v>
      </c>
      <c r="B86" s="17" t="s">
        <v>307</v>
      </c>
      <c r="C86" s="17" t="s">
        <v>1581</v>
      </c>
      <c r="D86" s="17" t="s">
        <v>369</v>
      </c>
      <c r="E86" s="17" t="s">
        <v>370</v>
      </c>
      <c r="F86" s="17" t="s">
        <v>75</v>
      </c>
      <c r="G86" s="17" t="s">
        <v>76</v>
      </c>
      <c r="H86" s="17">
        <v>27080</v>
      </c>
      <c r="I86" s="17">
        <v>26947</v>
      </c>
      <c r="J86" s="17">
        <v>133</v>
      </c>
      <c r="K86" s="17" t="s">
        <v>37</v>
      </c>
      <c r="L86" s="18">
        <v>21110.11</v>
      </c>
      <c r="M86" s="18">
        <v>2056.71</v>
      </c>
      <c r="N86" s="18">
        <v>1317.59</v>
      </c>
      <c r="O86" s="18">
        <v>24484.41</v>
      </c>
      <c r="P86" s="18">
        <v>1278.1500000000001</v>
      </c>
      <c r="Q86" s="18">
        <v>224.59</v>
      </c>
      <c r="R86" s="18">
        <v>79</v>
      </c>
      <c r="S86" s="18">
        <v>1581.74</v>
      </c>
      <c r="T86" s="18">
        <v>0</v>
      </c>
      <c r="U86" s="18">
        <v>0</v>
      </c>
      <c r="V86" s="18">
        <v>0</v>
      </c>
      <c r="W86" s="18">
        <v>0</v>
      </c>
      <c r="X86" s="18"/>
      <c r="Y86" s="9">
        <f t="shared" si="21"/>
        <v>22388.260000000002</v>
      </c>
      <c r="Z86" s="9">
        <f t="shared" si="22"/>
        <v>2281.3000000000002</v>
      </c>
      <c r="AA86" s="9">
        <f t="shared" si="23"/>
        <v>1396.59</v>
      </c>
      <c r="AB86" s="9">
        <f t="shared" si="24"/>
        <v>26066.15</v>
      </c>
    </row>
    <row r="87" spans="1:28" s="15" customFormat="1" x14ac:dyDescent="0.25">
      <c r="A87" s="17">
        <v>9</v>
      </c>
      <c r="B87" s="17" t="s">
        <v>327</v>
      </c>
      <c r="C87" s="17" t="s">
        <v>1581</v>
      </c>
      <c r="D87" s="17" t="s">
        <v>371</v>
      </c>
      <c r="E87" s="17" t="s">
        <v>372</v>
      </c>
      <c r="F87" s="17" t="s">
        <v>75</v>
      </c>
      <c r="G87" s="17" t="s">
        <v>76</v>
      </c>
      <c r="H87" s="17">
        <v>28994</v>
      </c>
      <c r="I87" s="17">
        <v>28510</v>
      </c>
      <c r="J87" s="17">
        <v>484</v>
      </c>
      <c r="K87" s="17" t="s">
        <v>37</v>
      </c>
      <c r="L87" s="18">
        <v>36122.53</v>
      </c>
      <c r="M87" s="18">
        <v>2049.84</v>
      </c>
      <c r="N87" s="18">
        <v>2888.06</v>
      </c>
      <c r="O87" s="18">
        <v>41060.43</v>
      </c>
      <c r="P87" s="18">
        <v>3778.44</v>
      </c>
      <c r="Q87" s="18">
        <v>379.91</v>
      </c>
      <c r="R87" s="18">
        <v>287.5</v>
      </c>
      <c r="S87" s="18">
        <v>4445.8500000000004</v>
      </c>
      <c r="T87" s="18">
        <v>0</v>
      </c>
      <c r="U87" s="18">
        <v>0</v>
      </c>
      <c r="V87" s="18">
        <v>0</v>
      </c>
      <c r="W87" s="18">
        <v>0</v>
      </c>
      <c r="X87" s="18"/>
      <c r="Y87" s="9">
        <f t="shared" si="21"/>
        <v>39900.97</v>
      </c>
      <c r="Z87" s="9">
        <f t="shared" si="22"/>
        <v>2429.75</v>
      </c>
      <c r="AA87" s="9">
        <f t="shared" si="23"/>
        <v>3175.56</v>
      </c>
      <c r="AB87" s="9">
        <f t="shared" si="24"/>
        <v>45506.28</v>
      </c>
    </row>
    <row r="88" spans="1:28" s="15" customFormat="1" x14ac:dyDescent="0.25">
      <c r="A88" s="17">
        <v>10</v>
      </c>
      <c r="B88" s="17" t="s">
        <v>311</v>
      </c>
      <c r="C88" s="17" t="s">
        <v>1581</v>
      </c>
      <c r="D88" s="17" t="s">
        <v>373</v>
      </c>
      <c r="E88" s="17" t="s">
        <v>374</v>
      </c>
      <c r="F88" s="17" t="s">
        <v>75</v>
      </c>
      <c r="G88" s="17" t="s">
        <v>76</v>
      </c>
      <c r="H88" s="17">
        <v>6084</v>
      </c>
      <c r="I88" s="17">
        <v>5971</v>
      </c>
      <c r="J88" s="17">
        <v>113</v>
      </c>
      <c r="K88" s="17" t="s">
        <v>37</v>
      </c>
      <c r="L88" s="18">
        <v>18696.87</v>
      </c>
      <c r="M88" s="18">
        <v>1941</v>
      </c>
      <c r="N88" s="18">
        <v>1282.82</v>
      </c>
      <c r="O88" s="18">
        <v>21920.69</v>
      </c>
      <c r="P88" s="18">
        <v>1026.5899999999999</v>
      </c>
      <c r="Q88" s="18">
        <v>200.95</v>
      </c>
      <c r="R88" s="18">
        <v>67.12</v>
      </c>
      <c r="S88" s="18">
        <v>1294.6600000000001</v>
      </c>
      <c r="T88" s="18">
        <v>0</v>
      </c>
      <c r="U88" s="18">
        <v>0</v>
      </c>
      <c r="V88" s="18">
        <v>0</v>
      </c>
      <c r="W88" s="18">
        <v>0</v>
      </c>
      <c r="X88" s="18"/>
      <c r="Y88" s="9">
        <f t="shared" si="21"/>
        <v>19723.46</v>
      </c>
      <c r="Z88" s="9">
        <f t="shared" si="22"/>
        <v>2141.9499999999998</v>
      </c>
      <c r="AA88" s="9">
        <f t="shared" si="23"/>
        <v>1349.94</v>
      </c>
      <c r="AB88" s="9">
        <f t="shared" si="24"/>
        <v>23215.35</v>
      </c>
    </row>
    <row r="89" spans="1:28" s="15" customFormat="1" x14ac:dyDescent="0.25">
      <c r="A89" s="17">
        <v>11</v>
      </c>
      <c r="B89" s="17" t="s">
        <v>311</v>
      </c>
      <c r="C89" s="17" t="s">
        <v>1581</v>
      </c>
      <c r="D89" s="17" t="s">
        <v>375</v>
      </c>
      <c r="E89" s="17" t="s">
        <v>376</v>
      </c>
      <c r="F89" s="17" t="s">
        <v>75</v>
      </c>
      <c r="G89" s="17" t="s">
        <v>114</v>
      </c>
      <c r="H89" s="17">
        <v>0</v>
      </c>
      <c r="I89" s="17">
        <v>0</v>
      </c>
      <c r="J89" s="17">
        <v>389</v>
      </c>
      <c r="K89" s="17" t="s">
        <v>107</v>
      </c>
      <c r="L89" s="18">
        <v>20914.8</v>
      </c>
      <c r="M89" s="18">
        <v>1109.23</v>
      </c>
      <c r="N89" s="18">
        <v>1834.4</v>
      </c>
      <c r="O89" s="18">
        <v>23858.43</v>
      </c>
      <c r="P89" s="18">
        <v>2729.8</v>
      </c>
      <c r="Q89" s="18">
        <v>221.37</v>
      </c>
      <c r="R89" s="18">
        <v>231.07</v>
      </c>
      <c r="S89" s="18">
        <v>3182.24</v>
      </c>
      <c r="T89" s="18">
        <v>0</v>
      </c>
      <c r="U89" s="18">
        <v>0</v>
      </c>
      <c r="V89" s="18">
        <v>0</v>
      </c>
      <c r="W89" s="18">
        <v>0</v>
      </c>
      <c r="X89" s="18"/>
      <c r="Y89" s="9">
        <f t="shared" si="21"/>
        <v>23644.6</v>
      </c>
      <c r="Z89" s="9">
        <f t="shared" si="22"/>
        <v>1330.6</v>
      </c>
      <c r="AA89" s="9">
        <f t="shared" si="23"/>
        <v>2065.4700000000003</v>
      </c>
      <c r="AB89" s="9">
        <f t="shared" si="24"/>
        <v>27040.67</v>
      </c>
    </row>
    <row r="90" spans="1:28" s="15" customFormat="1" x14ac:dyDescent="0.25">
      <c r="A90" s="17">
        <v>12</v>
      </c>
      <c r="B90" s="17" t="s">
        <v>327</v>
      </c>
      <c r="C90" s="17" t="s">
        <v>1581</v>
      </c>
      <c r="D90" s="17" t="s">
        <v>377</v>
      </c>
      <c r="E90" s="17" t="s">
        <v>378</v>
      </c>
      <c r="F90" s="17" t="s">
        <v>75</v>
      </c>
      <c r="G90" s="17" t="s">
        <v>114</v>
      </c>
      <c r="H90" s="17">
        <v>0</v>
      </c>
      <c r="I90" s="17">
        <v>0</v>
      </c>
      <c r="J90" s="17">
        <v>360</v>
      </c>
      <c r="K90" s="17" t="s">
        <v>107</v>
      </c>
      <c r="L90" s="18">
        <v>19215.68</v>
      </c>
      <c r="M90" s="18">
        <v>749.65</v>
      </c>
      <c r="N90" s="18">
        <v>1701</v>
      </c>
      <c r="O90" s="18">
        <v>21666.33</v>
      </c>
      <c r="P90" s="18">
        <v>2535.2399999999998</v>
      </c>
      <c r="Q90" s="18">
        <v>203.42</v>
      </c>
      <c r="R90" s="18">
        <v>213.84</v>
      </c>
      <c r="S90" s="18">
        <v>2952.5</v>
      </c>
      <c r="T90" s="18">
        <v>0</v>
      </c>
      <c r="U90" s="18">
        <v>0</v>
      </c>
      <c r="V90" s="18">
        <v>0</v>
      </c>
      <c r="W90" s="18">
        <v>0</v>
      </c>
      <c r="X90" s="18"/>
      <c r="Y90" s="9">
        <f t="shared" si="21"/>
        <v>21750.92</v>
      </c>
      <c r="Z90" s="9">
        <f t="shared" si="22"/>
        <v>953.06999999999994</v>
      </c>
      <c r="AA90" s="9">
        <f t="shared" si="23"/>
        <v>1914.84</v>
      </c>
      <c r="AB90" s="9">
        <f t="shared" si="24"/>
        <v>24618.83</v>
      </c>
    </row>
    <row r="91" spans="1:28" s="15" customFormat="1" x14ac:dyDescent="0.25">
      <c r="A91" s="17">
        <v>13</v>
      </c>
      <c r="B91" s="17" t="s">
        <v>317</v>
      </c>
      <c r="C91" s="17" t="s">
        <v>1581</v>
      </c>
      <c r="D91" s="17" t="s">
        <v>379</v>
      </c>
      <c r="E91" s="17" t="s">
        <v>380</v>
      </c>
      <c r="F91" s="17" t="s">
        <v>75</v>
      </c>
      <c r="G91" s="17" t="s">
        <v>114</v>
      </c>
      <c r="H91" s="17">
        <v>0</v>
      </c>
      <c r="I91" s="17">
        <v>0</v>
      </c>
      <c r="J91" s="17">
        <v>425</v>
      </c>
      <c r="K91" s="17" t="s">
        <v>107</v>
      </c>
      <c r="L91" s="18">
        <v>25659.31</v>
      </c>
      <c r="M91" s="18">
        <v>1264.02</v>
      </c>
      <c r="N91" s="18">
        <v>2256.77</v>
      </c>
      <c r="O91" s="18">
        <v>29180.1</v>
      </c>
      <c r="P91" s="18">
        <v>3001.32</v>
      </c>
      <c r="Q91" s="18">
        <v>273.39999999999998</v>
      </c>
      <c r="R91" s="18">
        <v>252.45</v>
      </c>
      <c r="S91" s="18">
        <v>3527.17</v>
      </c>
      <c r="T91" s="18">
        <v>0</v>
      </c>
      <c r="U91" s="18">
        <v>0</v>
      </c>
      <c r="V91" s="18">
        <v>0</v>
      </c>
      <c r="W91" s="18">
        <v>0</v>
      </c>
      <c r="X91" s="18"/>
      <c r="Y91" s="9">
        <f t="shared" si="21"/>
        <v>28660.63</v>
      </c>
      <c r="Z91" s="9">
        <f t="shared" si="22"/>
        <v>1537.42</v>
      </c>
      <c r="AA91" s="9">
        <f t="shared" si="23"/>
        <v>2509.2199999999998</v>
      </c>
      <c r="AB91" s="9">
        <f t="shared" si="24"/>
        <v>32707.269999999997</v>
      </c>
    </row>
    <row r="92" spans="1:28" s="15" customFormat="1" x14ac:dyDescent="0.25">
      <c r="A92" s="17">
        <v>14</v>
      </c>
      <c r="B92" s="17" t="s">
        <v>364</v>
      </c>
      <c r="C92" s="17" t="s">
        <v>1581</v>
      </c>
      <c r="D92" s="17" t="s">
        <v>381</v>
      </c>
      <c r="E92" s="17" t="s">
        <v>382</v>
      </c>
      <c r="F92" s="17" t="s">
        <v>75</v>
      </c>
      <c r="G92" s="17" t="s">
        <v>114</v>
      </c>
      <c r="H92" s="17">
        <v>0</v>
      </c>
      <c r="I92" s="17">
        <v>0</v>
      </c>
      <c r="J92" s="17">
        <v>360</v>
      </c>
      <c r="K92" s="17" t="s">
        <v>107</v>
      </c>
      <c r="L92" s="18">
        <v>42143.85</v>
      </c>
      <c r="M92" s="18">
        <v>2447.2800000000002</v>
      </c>
      <c r="N92" s="18">
        <v>1911.6</v>
      </c>
      <c r="O92" s="18">
        <v>46502.73</v>
      </c>
      <c r="P92" s="18">
        <v>2535.2399999999998</v>
      </c>
      <c r="Q92" s="18">
        <v>442.52</v>
      </c>
      <c r="R92" s="18">
        <v>213.84</v>
      </c>
      <c r="S92" s="18">
        <v>3191.6</v>
      </c>
      <c r="T92" s="18">
        <v>0</v>
      </c>
      <c r="U92" s="18">
        <v>0</v>
      </c>
      <c r="V92" s="18">
        <v>0</v>
      </c>
      <c r="W92" s="18">
        <v>0</v>
      </c>
      <c r="X92" s="18"/>
      <c r="Y92" s="9">
        <f t="shared" si="21"/>
        <v>44679.09</v>
      </c>
      <c r="Z92" s="9">
        <f t="shared" si="22"/>
        <v>2889.8</v>
      </c>
      <c r="AA92" s="9">
        <f t="shared" si="23"/>
        <v>2125.44</v>
      </c>
      <c r="AB92" s="9">
        <f t="shared" si="24"/>
        <v>49694.33</v>
      </c>
    </row>
    <row r="93" spans="1:28" s="15" customFormat="1" x14ac:dyDescent="0.25">
      <c r="A93" s="17">
        <v>15</v>
      </c>
      <c r="B93" s="17" t="s">
        <v>307</v>
      </c>
      <c r="C93" s="17" t="s">
        <v>1581</v>
      </c>
      <c r="D93" s="17" t="s">
        <v>383</v>
      </c>
      <c r="E93" s="17" t="s">
        <v>384</v>
      </c>
      <c r="F93" s="17" t="s">
        <v>75</v>
      </c>
      <c r="G93" s="17" t="s">
        <v>114</v>
      </c>
      <c r="H93" s="17">
        <v>0</v>
      </c>
      <c r="I93" s="17">
        <v>0</v>
      </c>
      <c r="J93" s="17">
        <v>360</v>
      </c>
      <c r="K93" s="17" t="s">
        <v>107</v>
      </c>
      <c r="L93" s="18">
        <v>21673.84</v>
      </c>
      <c r="M93" s="18">
        <v>1068.8399999999999</v>
      </c>
      <c r="N93" s="18">
        <v>1911.1</v>
      </c>
      <c r="O93" s="18">
        <v>24653.78</v>
      </c>
      <c r="P93" s="18">
        <v>2535.2399999999998</v>
      </c>
      <c r="Q93" s="18">
        <v>230.99</v>
      </c>
      <c r="R93" s="18">
        <v>213.84</v>
      </c>
      <c r="S93" s="18">
        <v>2980.07</v>
      </c>
      <c r="T93" s="18">
        <v>0</v>
      </c>
      <c r="U93" s="18">
        <v>0</v>
      </c>
      <c r="V93" s="18">
        <v>0</v>
      </c>
      <c r="W93" s="18">
        <v>0</v>
      </c>
      <c r="X93" s="18"/>
      <c r="Y93" s="9">
        <f t="shared" si="21"/>
        <v>24209.08</v>
      </c>
      <c r="Z93" s="9">
        <f t="shared" si="22"/>
        <v>1299.83</v>
      </c>
      <c r="AA93" s="9">
        <f t="shared" si="23"/>
        <v>2124.94</v>
      </c>
      <c r="AB93" s="9">
        <f t="shared" si="24"/>
        <v>27633.85</v>
      </c>
    </row>
    <row r="94" spans="1:28" s="15" customFormat="1" x14ac:dyDescent="0.25">
      <c r="A94" s="17">
        <v>16</v>
      </c>
      <c r="B94" s="17" t="s">
        <v>322</v>
      </c>
      <c r="C94" s="17" t="s">
        <v>1581</v>
      </c>
      <c r="D94" s="17" t="s">
        <v>385</v>
      </c>
      <c r="E94" s="17" t="s">
        <v>386</v>
      </c>
      <c r="F94" s="17" t="s">
        <v>75</v>
      </c>
      <c r="G94" s="17" t="s">
        <v>114</v>
      </c>
      <c r="H94" s="17">
        <v>248</v>
      </c>
      <c r="I94" s="17">
        <v>248</v>
      </c>
      <c r="J94" s="17">
        <v>41</v>
      </c>
      <c r="K94" s="17" t="s">
        <v>107</v>
      </c>
      <c r="L94" s="18">
        <v>14660.56</v>
      </c>
      <c r="M94" s="18">
        <v>727.62</v>
      </c>
      <c r="N94" s="18">
        <v>1280.44</v>
      </c>
      <c r="O94" s="18">
        <v>16668.62</v>
      </c>
      <c r="P94" s="18">
        <v>429.84</v>
      </c>
      <c r="Q94" s="18">
        <v>162.62</v>
      </c>
      <c r="R94" s="18">
        <v>24.35</v>
      </c>
      <c r="S94" s="18">
        <v>616.80999999999995</v>
      </c>
      <c r="T94" s="18">
        <v>0</v>
      </c>
      <c r="U94" s="18">
        <v>0</v>
      </c>
      <c r="V94" s="18">
        <v>0</v>
      </c>
      <c r="W94" s="18">
        <v>0</v>
      </c>
      <c r="X94" s="18"/>
      <c r="Y94" s="9">
        <f t="shared" si="21"/>
        <v>15090.4</v>
      </c>
      <c r="Z94" s="9">
        <f t="shared" si="22"/>
        <v>890.24</v>
      </c>
      <c r="AA94" s="9">
        <f t="shared" si="23"/>
        <v>1304.79</v>
      </c>
      <c r="AB94" s="9">
        <f t="shared" si="24"/>
        <v>17285.43</v>
      </c>
    </row>
    <row r="95" spans="1:28" s="15" customFormat="1" x14ac:dyDescent="0.25">
      <c r="A95" s="17">
        <v>17</v>
      </c>
      <c r="B95" s="17" t="s">
        <v>317</v>
      </c>
      <c r="C95" s="17" t="s">
        <v>1581</v>
      </c>
      <c r="D95" s="17" t="s">
        <v>387</v>
      </c>
      <c r="E95" s="17" t="s">
        <v>388</v>
      </c>
      <c r="F95" s="17" t="s">
        <v>75</v>
      </c>
      <c r="G95" s="17" t="s">
        <v>389</v>
      </c>
      <c r="H95" s="17">
        <v>6109</v>
      </c>
      <c r="I95" s="17">
        <v>5996</v>
      </c>
      <c r="J95" s="17">
        <v>113</v>
      </c>
      <c r="K95" s="17" t="s">
        <v>37</v>
      </c>
      <c r="L95" s="18">
        <v>18140.46</v>
      </c>
      <c r="M95" s="18">
        <v>1893.27</v>
      </c>
      <c r="N95" s="18">
        <v>1301.2</v>
      </c>
      <c r="O95" s="18">
        <v>21334.93</v>
      </c>
      <c r="P95" s="18">
        <v>995.17</v>
      </c>
      <c r="Q95" s="18">
        <v>195.44</v>
      </c>
      <c r="R95" s="18">
        <v>67.12</v>
      </c>
      <c r="S95" s="18">
        <v>1257.73</v>
      </c>
      <c r="T95" s="18">
        <v>0</v>
      </c>
      <c r="U95" s="18">
        <v>0</v>
      </c>
      <c r="V95" s="18">
        <v>0</v>
      </c>
      <c r="W95" s="18">
        <v>0</v>
      </c>
      <c r="X95" s="18"/>
      <c r="Y95" s="9">
        <f t="shared" si="21"/>
        <v>19135.629999999997</v>
      </c>
      <c r="Z95" s="9">
        <f t="shared" si="22"/>
        <v>2088.71</v>
      </c>
      <c r="AA95" s="9">
        <f t="shared" si="23"/>
        <v>1368.3200000000002</v>
      </c>
      <c r="AB95" s="9">
        <f t="shared" si="24"/>
        <v>22592.66</v>
      </c>
    </row>
    <row r="96" spans="1:28" s="15" customFormat="1" x14ac:dyDescent="0.25">
      <c r="A96" s="17">
        <v>18</v>
      </c>
      <c r="B96" s="17" t="s">
        <v>322</v>
      </c>
      <c r="C96" s="17" t="s">
        <v>1581</v>
      </c>
      <c r="D96" s="17" t="s">
        <v>390</v>
      </c>
      <c r="E96" s="17" t="s">
        <v>391</v>
      </c>
      <c r="F96" s="17" t="s">
        <v>75</v>
      </c>
      <c r="G96" s="17" t="s">
        <v>392</v>
      </c>
      <c r="H96" s="17">
        <v>5683</v>
      </c>
      <c r="I96" s="17">
        <v>5592</v>
      </c>
      <c r="J96" s="17">
        <v>91</v>
      </c>
      <c r="K96" s="17" t="s">
        <v>37</v>
      </c>
      <c r="L96" s="18">
        <v>24971.98</v>
      </c>
      <c r="M96" s="18">
        <v>3647.59</v>
      </c>
      <c r="N96" s="18">
        <v>1124.96</v>
      </c>
      <c r="O96" s="18">
        <v>29744.53</v>
      </c>
      <c r="P96" s="18">
        <v>849.32</v>
      </c>
      <c r="Q96" s="18">
        <v>265.04000000000002</v>
      </c>
      <c r="R96" s="18">
        <v>54.05</v>
      </c>
      <c r="S96" s="18">
        <v>1168.4100000000001</v>
      </c>
      <c r="T96" s="18">
        <v>0</v>
      </c>
      <c r="U96" s="18">
        <v>0</v>
      </c>
      <c r="V96" s="18">
        <v>0</v>
      </c>
      <c r="W96" s="18">
        <v>0</v>
      </c>
      <c r="X96" s="18"/>
      <c r="Y96" s="9">
        <f t="shared" si="21"/>
        <v>25821.3</v>
      </c>
      <c r="Z96" s="9">
        <f t="shared" si="22"/>
        <v>3912.63</v>
      </c>
      <c r="AA96" s="9">
        <f t="shared" si="23"/>
        <v>1179.01</v>
      </c>
      <c r="AB96" s="9">
        <f t="shared" si="24"/>
        <v>30912.94</v>
      </c>
    </row>
    <row r="97" spans="1:32" s="15" customFormat="1" x14ac:dyDescent="0.25">
      <c r="A97" s="17">
        <v>19</v>
      </c>
      <c r="B97" s="17" t="s">
        <v>322</v>
      </c>
      <c r="C97" s="17" t="s">
        <v>1581</v>
      </c>
      <c r="D97" s="17" t="s">
        <v>393</v>
      </c>
      <c r="E97" s="17" t="s">
        <v>394</v>
      </c>
      <c r="F97" s="17" t="s">
        <v>75</v>
      </c>
      <c r="G97" s="17" t="s">
        <v>392</v>
      </c>
      <c r="H97" s="17">
        <v>9975</v>
      </c>
      <c r="I97" s="17">
        <v>9680</v>
      </c>
      <c r="J97" s="17">
        <v>295</v>
      </c>
      <c r="K97" s="17" t="s">
        <v>37</v>
      </c>
      <c r="L97" s="18">
        <v>34312.31</v>
      </c>
      <c r="M97" s="18">
        <v>2968.5</v>
      </c>
      <c r="N97" s="18">
        <v>2762.85</v>
      </c>
      <c r="O97" s="18">
        <v>40043.660000000003</v>
      </c>
      <c r="P97" s="18">
        <v>2219.0500000000002</v>
      </c>
      <c r="Q97" s="18">
        <v>369.76</v>
      </c>
      <c r="R97" s="18">
        <v>175.23</v>
      </c>
      <c r="S97" s="18">
        <v>2764.04</v>
      </c>
      <c r="T97" s="18">
        <v>0</v>
      </c>
      <c r="U97" s="18">
        <v>0</v>
      </c>
      <c r="V97" s="18">
        <v>0</v>
      </c>
      <c r="W97" s="18">
        <v>0</v>
      </c>
      <c r="X97" s="18"/>
      <c r="Y97" s="9">
        <f t="shared" si="21"/>
        <v>36531.360000000001</v>
      </c>
      <c r="Z97" s="9">
        <f t="shared" si="22"/>
        <v>3338.26</v>
      </c>
      <c r="AA97" s="9">
        <f t="shared" si="23"/>
        <v>2938.08</v>
      </c>
      <c r="AB97" s="9">
        <f t="shared" si="24"/>
        <v>42807.700000000004</v>
      </c>
    </row>
    <row r="98" spans="1:32" s="15" customFormat="1" x14ac:dyDescent="0.25">
      <c r="A98" s="17">
        <v>20</v>
      </c>
      <c r="B98" s="17" t="s">
        <v>311</v>
      </c>
      <c r="C98" s="17" t="s">
        <v>1581</v>
      </c>
      <c r="D98" s="17" t="s">
        <v>395</v>
      </c>
      <c r="E98" s="17" t="s">
        <v>396</v>
      </c>
      <c r="F98" s="17" t="s">
        <v>75</v>
      </c>
      <c r="G98" s="17" t="s">
        <v>397</v>
      </c>
      <c r="H98" s="17">
        <v>3643</v>
      </c>
      <c r="I98" s="17">
        <v>3572</v>
      </c>
      <c r="J98" s="17">
        <v>71</v>
      </c>
      <c r="K98" s="17" t="s">
        <v>37</v>
      </c>
      <c r="L98" s="18">
        <v>21655.32</v>
      </c>
      <c r="M98" s="18">
        <v>4172.2700000000004</v>
      </c>
      <c r="N98" s="18">
        <v>1314.26</v>
      </c>
      <c r="O98" s="18">
        <v>27141.85</v>
      </c>
      <c r="P98" s="18">
        <v>713.94</v>
      </c>
      <c r="Q98" s="18">
        <v>233.88</v>
      </c>
      <c r="R98" s="18">
        <v>42.17</v>
      </c>
      <c r="S98" s="18">
        <v>989.99</v>
      </c>
      <c r="T98" s="18">
        <v>0</v>
      </c>
      <c r="U98" s="18">
        <v>0</v>
      </c>
      <c r="V98" s="18">
        <v>0</v>
      </c>
      <c r="W98" s="18">
        <v>0</v>
      </c>
      <c r="X98" s="18"/>
      <c r="Y98" s="9">
        <f t="shared" si="21"/>
        <v>22369.26</v>
      </c>
      <c r="Z98" s="9">
        <f t="shared" si="22"/>
        <v>4406.1500000000005</v>
      </c>
      <c r="AA98" s="9">
        <f t="shared" si="23"/>
        <v>1356.43</v>
      </c>
      <c r="AB98" s="9">
        <f t="shared" si="24"/>
        <v>28131.84</v>
      </c>
    </row>
    <row r="99" spans="1:32" s="15" customFormat="1" x14ac:dyDescent="0.25">
      <c r="A99" s="17">
        <v>21</v>
      </c>
      <c r="B99" s="17" t="s">
        <v>311</v>
      </c>
      <c r="C99" s="17" t="s">
        <v>1581</v>
      </c>
      <c r="D99" s="17" t="s">
        <v>398</v>
      </c>
      <c r="E99" s="17" t="s">
        <v>399</v>
      </c>
      <c r="F99" s="17" t="s">
        <v>75</v>
      </c>
      <c r="G99" s="17" t="s">
        <v>397</v>
      </c>
      <c r="H99" s="17">
        <v>5617</v>
      </c>
      <c r="I99" s="17">
        <v>5537</v>
      </c>
      <c r="J99" s="17">
        <v>80</v>
      </c>
      <c r="K99" s="17" t="s">
        <v>37</v>
      </c>
      <c r="L99" s="18">
        <v>34766.379999999997</v>
      </c>
      <c r="M99" s="18">
        <v>4310.67</v>
      </c>
      <c r="N99" s="18">
        <v>2505.2600000000002</v>
      </c>
      <c r="O99" s="18">
        <v>41582.31</v>
      </c>
      <c r="P99" s="18">
        <v>774.21</v>
      </c>
      <c r="Q99" s="18">
        <v>315.77999999999997</v>
      </c>
      <c r="R99" s="18">
        <v>47.52</v>
      </c>
      <c r="S99" s="18">
        <v>1137.51</v>
      </c>
      <c r="T99" s="18">
        <v>0</v>
      </c>
      <c r="U99" s="18">
        <v>0</v>
      </c>
      <c r="V99" s="18">
        <v>0</v>
      </c>
      <c r="W99" s="18">
        <v>0</v>
      </c>
      <c r="X99" s="18"/>
      <c r="Y99" s="9">
        <f t="shared" si="21"/>
        <v>35540.589999999997</v>
      </c>
      <c r="Z99" s="9">
        <f t="shared" si="22"/>
        <v>4626.45</v>
      </c>
      <c r="AA99" s="9">
        <f t="shared" si="23"/>
        <v>2552.7800000000002</v>
      </c>
      <c r="AB99" s="9">
        <f t="shared" si="24"/>
        <v>42719.82</v>
      </c>
    </row>
    <row r="100" spans="1:32" s="12" customFormat="1" x14ac:dyDescent="0.25">
      <c r="A100" s="10"/>
      <c r="B100" s="10"/>
      <c r="C100" s="10" t="s">
        <v>71</v>
      </c>
      <c r="D100" s="10"/>
      <c r="E100" s="10"/>
      <c r="F100" s="10"/>
      <c r="G100" s="10"/>
      <c r="H100" s="10"/>
      <c r="I100" s="10"/>
      <c r="J100" s="11">
        <f>SUM(J79:J99)</f>
        <v>4749</v>
      </c>
      <c r="K100" s="10"/>
      <c r="L100" s="11">
        <f t="shared" ref="L100:AB100" si="25">SUM(L79:L99)</f>
        <v>530557</v>
      </c>
      <c r="M100" s="11">
        <f t="shared" si="25"/>
        <v>50692.56</v>
      </c>
      <c r="N100" s="11">
        <f t="shared" si="25"/>
        <v>37253.340000000004</v>
      </c>
      <c r="O100" s="11">
        <f t="shared" si="25"/>
        <v>618502.89999999991</v>
      </c>
      <c r="P100" s="11">
        <f t="shared" si="25"/>
        <v>37174.340000000004</v>
      </c>
      <c r="Q100" s="11">
        <f t="shared" si="25"/>
        <v>5601.1399999999994</v>
      </c>
      <c r="R100" s="11">
        <f t="shared" si="25"/>
        <v>2820.89</v>
      </c>
      <c r="S100" s="11">
        <f t="shared" si="25"/>
        <v>45596.37</v>
      </c>
      <c r="T100" s="11">
        <f t="shared" si="25"/>
        <v>0</v>
      </c>
      <c r="U100" s="11">
        <f t="shared" si="25"/>
        <v>0</v>
      </c>
      <c r="V100" s="11">
        <f t="shared" si="25"/>
        <v>0</v>
      </c>
      <c r="W100" s="11">
        <f t="shared" si="25"/>
        <v>0</v>
      </c>
      <c r="X100" s="11">
        <f t="shared" si="25"/>
        <v>0</v>
      </c>
      <c r="Y100" s="11">
        <f t="shared" si="25"/>
        <v>567731.34</v>
      </c>
      <c r="Z100" s="11">
        <f t="shared" si="25"/>
        <v>56293.7</v>
      </c>
      <c r="AA100" s="11">
        <f t="shared" si="25"/>
        <v>40074.230000000003</v>
      </c>
      <c r="AB100" s="11">
        <f t="shared" si="25"/>
        <v>664099.26999999979</v>
      </c>
    </row>
    <row r="101" spans="1:32" s="12" customFormat="1" x14ac:dyDescent="0.25">
      <c r="A101" s="10"/>
      <c r="B101" s="10"/>
      <c r="C101" s="10" t="s">
        <v>119</v>
      </c>
      <c r="D101" s="10"/>
      <c r="E101" s="10"/>
      <c r="F101" s="10"/>
      <c r="G101" s="10"/>
      <c r="H101" s="10"/>
      <c r="I101" s="10"/>
      <c r="J101" s="11">
        <f>J100+J78</f>
        <v>21965</v>
      </c>
      <c r="K101" s="11"/>
      <c r="L101" s="11">
        <f t="shared" ref="L101:AB101" si="26">L100+L78</f>
        <v>1395607.24</v>
      </c>
      <c r="M101" s="11">
        <f t="shared" si="26"/>
        <v>90802.05</v>
      </c>
      <c r="N101" s="11">
        <f t="shared" si="26"/>
        <v>76759.37</v>
      </c>
      <c r="O101" s="11">
        <f t="shared" si="26"/>
        <v>1563168.6599999997</v>
      </c>
      <c r="P101" s="11">
        <f t="shared" si="26"/>
        <v>132154.72</v>
      </c>
      <c r="Q101" s="11">
        <f t="shared" si="26"/>
        <v>15294.130000000001</v>
      </c>
      <c r="R101" s="11">
        <f t="shared" si="26"/>
        <v>10490.609999999999</v>
      </c>
      <c r="S101" s="11">
        <f t="shared" si="26"/>
        <v>157939.46</v>
      </c>
      <c r="T101" s="11">
        <f t="shared" si="26"/>
        <v>0</v>
      </c>
      <c r="U101" s="11">
        <f t="shared" si="26"/>
        <v>143628.07</v>
      </c>
      <c r="V101" s="11">
        <f t="shared" si="26"/>
        <v>5967.09</v>
      </c>
      <c r="W101" s="11">
        <f t="shared" si="26"/>
        <v>6258.84</v>
      </c>
      <c r="X101" s="11">
        <f t="shared" si="26"/>
        <v>155854</v>
      </c>
      <c r="Y101" s="11">
        <f t="shared" si="26"/>
        <v>1384133.8900000001</v>
      </c>
      <c r="Z101" s="11">
        <f t="shared" si="26"/>
        <v>100129.09</v>
      </c>
      <c r="AA101" s="11">
        <f t="shared" si="26"/>
        <v>80991.140000000014</v>
      </c>
      <c r="AB101" s="11">
        <f t="shared" si="26"/>
        <v>1565254.1199999999</v>
      </c>
    </row>
    <row r="102" spans="1:32" ht="18" customHeight="1" x14ac:dyDescent="0.25"/>
    <row r="103" spans="1:32" ht="18" customHeight="1" x14ac:dyDescent="0.25"/>
    <row r="106" spans="1:32" ht="15.75" x14ac:dyDescent="0.25">
      <c r="E106" s="13" t="s">
        <v>120</v>
      </c>
      <c r="G106" s="14"/>
      <c r="H106" s="14"/>
      <c r="I106" s="14"/>
      <c r="J106" s="14"/>
      <c r="K106" s="14"/>
      <c r="L106" s="13" t="s">
        <v>122</v>
      </c>
      <c r="O106" s="14"/>
      <c r="Q106" s="14"/>
      <c r="R106" s="13" t="s">
        <v>121</v>
      </c>
      <c r="T106" s="14"/>
      <c r="U106" s="14"/>
      <c r="W106" s="14"/>
      <c r="X106" s="14"/>
      <c r="Y106" s="13" t="s">
        <v>123</v>
      </c>
      <c r="Z106" s="14"/>
      <c r="AA106" s="14"/>
      <c r="AB106" s="14"/>
      <c r="AC106" s="14"/>
    </row>
    <row r="107" spans="1:32" ht="15.75" x14ac:dyDescent="0.25">
      <c r="E107" s="13" t="s">
        <v>124</v>
      </c>
      <c r="G107" s="14"/>
      <c r="H107" s="14"/>
      <c r="I107" s="14"/>
      <c r="J107" s="14"/>
      <c r="K107" s="14"/>
      <c r="L107" s="13" t="s">
        <v>124</v>
      </c>
      <c r="O107" s="14"/>
      <c r="Q107" s="14"/>
      <c r="R107" s="13" t="s">
        <v>124</v>
      </c>
      <c r="T107" s="14"/>
      <c r="U107" s="14"/>
      <c r="W107" s="14"/>
      <c r="X107" s="14"/>
      <c r="Y107" s="13" t="s">
        <v>124</v>
      </c>
      <c r="Z107" s="14"/>
      <c r="AA107" s="14"/>
      <c r="AB107" s="14"/>
      <c r="AC107" s="14"/>
    </row>
    <row r="108" spans="1:32" ht="32.25" customHeight="1" x14ac:dyDescent="0.55000000000000004">
      <c r="A108" s="75" t="s">
        <v>0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1"/>
      <c r="AD108" s="1"/>
      <c r="AE108" s="1"/>
      <c r="AF108" s="1"/>
    </row>
    <row r="109" spans="1:32" ht="21.75" customHeight="1" x14ac:dyDescent="0.4">
      <c r="A109" s="76" t="s">
        <v>1650</v>
      </c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2"/>
      <c r="AD109" s="2"/>
      <c r="AE109" s="2"/>
      <c r="AF109" s="2"/>
    </row>
    <row r="110" spans="1:32" s="5" customFormat="1" ht="20.25" customHeight="1" x14ac:dyDescent="0.35">
      <c r="A110" s="3" t="s">
        <v>1</v>
      </c>
      <c r="B110" s="4"/>
      <c r="C110" s="3"/>
      <c r="D110" s="3"/>
      <c r="F110" s="3" t="s">
        <v>400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2" s="7" customFormat="1" ht="90" x14ac:dyDescent="0.25">
      <c r="A111" s="6" t="s">
        <v>3</v>
      </c>
      <c r="B111" s="6" t="s">
        <v>4</v>
      </c>
      <c r="C111" s="6" t="s">
        <v>5</v>
      </c>
      <c r="D111" s="6" t="s">
        <v>6</v>
      </c>
      <c r="E111" s="6" t="s">
        <v>7</v>
      </c>
      <c r="F111" s="6" t="s">
        <v>8</v>
      </c>
      <c r="G111" s="6" t="s">
        <v>9</v>
      </c>
      <c r="H111" s="6" t="s">
        <v>10</v>
      </c>
      <c r="I111" s="6" t="s">
        <v>11</v>
      </c>
      <c r="J111" s="6" t="s">
        <v>12</v>
      </c>
      <c r="K111" s="6" t="s">
        <v>13</v>
      </c>
      <c r="L111" s="6" t="s">
        <v>14</v>
      </c>
      <c r="M111" s="6" t="s">
        <v>15</v>
      </c>
      <c r="N111" s="6" t="s">
        <v>16</v>
      </c>
      <c r="O111" s="6" t="s">
        <v>17</v>
      </c>
      <c r="P111" s="6" t="s">
        <v>18</v>
      </c>
      <c r="Q111" s="6" t="s">
        <v>19</v>
      </c>
      <c r="R111" s="6" t="s">
        <v>20</v>
      </c>
      <c r="S111" s="6" t="s">
        <v>21</v>
      </c>
      <c r="T111" s="6" t="s">
        <v>22</v>
      </c>
      <c r="U111" s="6" t="s">
        <v>23</v>
      </c>
      <c r="V111" s="6" t="s">
        <v>24</v>
      </c>
      <c r="W111" s="6" t="s">
        <v>25</v>
      </c>
      <c r="X111" s="6" t="s">
        <v>26</v>
      </c>
      <c r="Y111" s="6" t="s">
        <v>27</v>
      </c>
      <c r="Z111" s="6" t="s">
        <v>28</v>
      </c>
      <c r="AA111" s="6" t="s">
        <v>29</v>
      </c>
      <c r="AB111" s="6" t="s">
        <v>30</v>
      </c>
    </row>
    <row r="112" spans="1:32" s="15" customFormat="1" x14ac:dyDescent="0.25">
      <c r="A112" s="17">
        <v>1</v>
      </c>
      <c r="B112" s="17" t="s">
        <v>307</v>
      </c>
      <c r="C112" s="17" t="s">
        <v>308</v>
      </c>
      <c r="D112" s="17" t="s">
        <v>309</v>
      </c>
      <c r="E112" s="17" t="s">
        <v>310</v>
      </c>
      <c r="F112" s="17" t="s">
        <v>35</v>
      </c>
      <c r="G112" s="17" t="s">
        <v>41</v>
      </c>
      <c r="H112" s="17">
        <v>84493</v>
      </c>
      <c r="I112" s="17">
        <v>82831</v>
      </c>
      <c r="J112" s="17">
        <v>1662</v>
      </c>
      <c r="K112" s="17" t="s">
        <v>37</v>
      </c>
      <c r="L112" s="18">
        <v>26481.439999999999</v>
      </c>
      <c r="M112" s="18">
        <v>2019.03</v>
      </c>
      <c r="N112" s="18">
        <v>1378.37</v>
      </c>
      <c r="O112" s="18">
        <v>29878.84</v>
      </c>
      <c r="P112" s="18">
        <v>8701.9</v>
      </c>
      <c r="Q112" s="18">
        <v>249.03</v>
      </c>
      <c r="R112" s="18">
        <v>740.42</v>
      </c>
      <c r="S112" s="18">
        <v>9691.35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9">
        <f t="shared" ref="Y112:Y129" si="27">L112+P112-U112</f>
        <v>35183.339999999997</v>
      </c>
      <c r="Z112" s="9">
        <f t="shared" ref="Z112:Z129" si="28">M112+Q112-V112</f>
        <v>2268.06</v>
      </c>
      <c r="AA112" s="9">
        <f t="shared" ref="AA112:AA129" si="29">N112+R112-W112</f>
        <v>2118.79</v>
      </c>
      <c r="AB112" s="9">
        <f t="shared" ref="AB112:AB129" si="30">O112+S112-X112</f>
        <v>39570.19</v>
      </c>
    </row>
    <row r="113" spans="1:28" s="15" customFormat="1" x14ac:dyDescent="0.25">
      <c r="A113" s="17">
        <v>2</v>
      </c>
      <c r="B113" s="17" t="s">
        <v>311</v>
      </c>
      <c r="C113" s="17" t="s">
        <v>308</v>
      </c>
      <c r="D113" s="17" t="s">
        <v>312</v>
      </c>
      <c r="E113" s="17" t="s">
        <v>313</v>
      </c>
      <c r="F113" s="17" t="s">
        <v>35</v>
      </c>
      <c r="G113" s="17" t="s">
        <v>41</v>
      </c>
      <c r="H113" s="17">
        <v>45841</v>
      </c>
      <c r="I113" s="17">
        <v>44980</v>
      </c>
      <c r="J113" s="17">
        <v>861</v>
      </c>
      <c r="K113" s="17" t="s">
        <v>37</v>
      </c>
      <c r="L113" s="18">
        <v>1967.23</v>
      </c>
      <c r="M113" s="18">
        <v>0</v>
      </c>
      <c r="N113" s="18">
        <v>0</v>
      </c>
      <c r="O113" s="18">
        <v>1967.23</v>
      </c>
      <c r="P113" s="18">
        <v>4760.7</v>
      </c>
      <c r="Q113" s="18">
        <v>189.56</v>
      </c>
      <c r="R113" s="18">
        <v>383.58</v>
      </c>
      <c r="S113" s="18">
        <v>5333.84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9">
        <f t="shared" si="27"/>
        <v>6727.93</v>
      </c>
      <c r="Z113" s="9">
        <f t="shared" si="28"/>
        <v>189.56</v>
      </c>
      <c r="AA113" s="9">
        <f t="shared" si="29"/>
        <v>383.58</v>
      </c>
      <c r="AB113" s="9">
        <f t="shared" si="30"/>
        <v>7301.07</v>
      </c>
    </row>
    <row r="114" spans="1:28" s="15" customFormat="1" x14ac:dyDescent="0.25">
      <c r="A114" s="17">
        <v>3</v>
      </c>
      <c r="B114" s="17" t="s">
        <v>314</v>
      </c>
      <c r="C114" s="17" t="s">
        <v>308</v>
      </c>
      <c r="D114" s="17" t="s">
        <v>315</v>
      </c>
      <c r="E114" s="17" t="s">
        <v>316</v>
      </c>
      <c r="F114" s="17" t="s">
        <v>35</v>
      </c>
      <c r="G114" s="17" t="s">
        <v>45</v>
      </c>
      <c r="H114" s="17">
        <v>70150</v>
      </c>
      <c r="I114" s="17">
        <v>70150</v>
      </c>
      <c r="J114" s="17">
        <v>0</v>
      </c>
      <c r="K114" s="17" t="s">
        <v>59</v>
      </c>
      <c r="L114" s="18">
        <v>10847.94</v>
      </c>
      <c r="M114" s="18">
        <v>1213.5</v>
      </c>
      <c r="N114" s="18">
        <v>0</v>
      </c>
      <c r="O114" s="18">
        <v>12061.44</v>
      </c>
      <c r="P114" s="18">
        <v>498.75</v>
      </c>
      <c r="Q114" s="18">
        <v>110.21</v>
      </c>
      <c r="R114" s="18">
        <v>0</v>
      </c>
      <c r="S114" s="18">
        <v>608.96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9">
        <f t="shared" si="27"/>
        <v>11346.69</v>
      </c>
      <c r="Z114" s="9">
        <f t="shared" si="28"/>
        <v>1323.71</v>
      </c>
      <c r="AA114" s="9">
        <f t="shared" si="29"/>
        <v>0</v>
      </c>
      <c r="AB114" s="9">
        <f t="shared" si="30"/>
        <v>12670.400000000001</v>
      </c>
    </row>
    <row r="115" spans="1:28" s="15" customFormat="1" x14ac:dyDescent="0.25">
      <c r="A115" s="17">
        <v>4</v>
      </c>
      <c r="B115" s="17" t="s">
        <v>317</v>
      </c>
      <c r="C115" s="17" t="s">
        <v>308</v>
      </c>
      <c r="D115" s="17" t="s">
        <v>318</v>
      </c>
      <c r="E115" s="17" t="s">
        <v>319</v>
      </c>
      <c r="F115" s="17" t="s">
        <v>35</v>
      </c>
      <c r="G115" s="17" t="s">
        <v>41</v>
      </c>
      <c r="H115" s="17">
        <v>210117</v>
      </c>
      <c r="I115" s="17">
        <v>204655</v>
      </c>
      <c r="J115" s="17">
        <v>5462</v>
      </c>
      <c r="K115" s="17" t="s">
        <v>37</v>
      </c>
      <c r="L115" s="18">
        <v>104052.07</v>
      </c>
      <c r="M115" s="18">
        <v>2064.9899999999998</v>
      </c>
      <c r="N115" s="18">
        <v>5980.84</v>
      </c>
      <c r="O115" s="18">
        <v>112097.9</v>
      </c>
      <c r="P115" s="18">
        <v>27535.65</v>
      </c>
      <c r="Q115" s="18">
        <v>1010.99</v>
      </c>
      <c r="R115" s="18">
        <v>2433.3200000000002</v>
      </c>
      <c r="S115" s="18">
        <v>30979.96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9">
        <f t="shared" si="27"/>
        <v>131587.72</v>
      </c>
      <c r="Z115" s="9">
        <f t="shared" si="28"/>
        <v>3075.9799999999996</v>
      </c>
      <c r="AA115" s="9">
        <f t="shared" si="29"/>
        <v>8414.16</v>
      </c>
      <c r="AB115" s="9">
        <f t="shared" si="30"/>
        <v>143077.85999999999</v>
      </c>
    </row>
    <row r="116" spans="1:28" s="15" customFormat="1" x14ac:dyDescent="0.25">
      <c r="A116" s="17">
        <v>5</v>
      </c>
      <c r="B116" s="17" t="s">
        <v>311</v>
      </c>
      <c r="C116" s="17" t="s">
        <v>308</v>
      </c>
      <c r="D116" s="17" t="s">
        <v>320</v>
      </c>
      <c r="E116" s="17" t="s">
        <v>321</v>
      </c>
      <c r="F116" s="17" t="s">
        <v>35</v>
      </c>
      <c r="G116" s="17" t="s">
        <v>41</v>
      </c>
      <c r="H116" s="17">
        <v>72256</v>
      </c>
      <c r="I116" s="17">
        <v>72256</v>
      </c>
      <c r="J116" s="17">
        <v>0</v>
      </c>
      <c r="K116" s="17" t="s">
        <v>59</v>
      </c>
      <c r="L116" s="18">
        <v>47975.82</v>
      </c>
      <c r="M116" s="18">
        <v>1361.98</v>
      </c>
      <c r="N116" s="18">
        <v>543.05999999999995</v>
      </c>
      <c r="O116" s="18">
        <v>49880.86</v>
      </c>
      <c r="P116" s="18">
        <v>474.67</v>
      </c>
      <c r="Q116" s="18">
        <v>500.47</v>
      </c>
      <c r="R116" s="18">
        <v>0</v>
      </c>
      <c r="S116" s="18">
        <v>975.14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9">
        <f t="shared" si="27"/>
        <v>48450.49</v>
      </c>
      <c r="Z116" s="9">
        <f t="shared" si="28"/>
        <v>1862.45</v>
      </c>
      <c r="AA116" s="9">
        <f t="shared" si="29"/>
        <v>543.05999999999995</v>
      </c>
      <c r="AB116" s="9">
        <f t="shared" si="30"/>
        <v>50856</v>
      </c>
    </row>
    <row r="117" spans="1:28" s="15" customFormat="1" x14ac:dyDescent="0.25">
      <c r="A117" s="17">
        <v>6</v>
      </c>
      <c r="B117" s="17" t="s">
        <v>322</v>
      </c>
      <c r="C117" s="17" t="s">
        <v>308</v>
      </c>
      <c r="D117" s="17" t="s">
        <v>323</v>
      </c>
      <c r="E117" s="17" t="s">
        <v>324</v>
      </c>
      <c r="F117" s="17" t="s">
        <v>35</v>
      </c>
      <c r="G117" s="17" t="s">
        <v>41</v>
      </c>
      <c r="H117" s="17">
        <v>29072</v>
      </c>
      <c r="I117" s="17">
        <v>27064</v>
      </c>
      <c r="J117" s="17">
        <v>2008</v>
      </c>
      <c r="K117" s="17" t="s">
        <v>37</v>
      </c>
      <c r="L117" s="18">
        <v>109301.6</v>
      </c>
      <c r="M117" s="18">
        <v>5166.8100000000004</v>
      </c>
      <c r="N117" s="18">
        <v>6335.02</v>
      </c>
      <c r="O117" s="18">
        <v>120803.43</v>
      </c>
      <c r="P117" s="18">
        <v>10438.35</v>
      </c>
      <c r="Q117" s="18">
        <v>1149</v>
      </c>
      <c r="R117" s="18">
        <v>894.56</v>
      </c>
      <c r="S117" s="18">
        <v>12481.91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9">
        <f t="shared" si="27"/>
        <v>119739.95000000001</v>
      </c>
      <c r="Z117" s="9">
        <f t="shared" si="28"/>
        <v>6315.81</v>
      </c>
      <c r="AA117" s="9">
        <f t="shared" si="29"/>
        <v>7229.58</v>
      </c>
      <c r="AB117" s="9">
        <f t="shared" si="30"/>
        <v>133285.34</v>
      </c>
    </row>
    <row r="118" spans="1:28" s="15" customFormat="1" x14ac:dyDescent="0.25">
      <c r="A118" s="17">
        <v>7</v>
      </c>
      <c r="B118" s="17" t="s">
        <v>322</v>
      </c>
      <c r="C118" s="17" t="s">
        <v>308</v>
      </c>
      <c r="D118" s="17" t="s">
        <v>325</v>
      </c>
      <c r="E118" s="17" t="s">
        <v>326</v>
      </c>
      <c r="F118" s="17" t="s">
        <v>35</v>
      </c>
      <c r="G118" s="17" t="s">
        <v>41</v>
      </c>
      <c r="H118" s="17">
        <v>14666</v>
      </c>
      <c r="I118" s="17">
        <v>13480</v>
      </c>
      <c r="J118" s="17">
        <v>1186</v>
      </c>
      <c r="K118" s="17" t="s">
        <v>37</v>
      </c>
      <c r="L118" s="18">
        <v>60972.38</v>
      </c>
      <c r="M118" s="18">
        <v>3378.71</v>
      </c>
      <c r="N118" s="18">
        <v>5077.6099999999997</v>
      </c>
      <c r="O118" s="18">
        <v>69428.7</v>
      </c>
      <c r="P118" s="18">
        <v>6440.7</v>
      </c>
      <c r="Q118" s="18">
        <v>654.22</v>
      </c>
      <c r="R118" s="18">
        <v>528.36</v>
      </c>
      <c r="S118" s="18">
        <v>7623.28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9">
        <f t="shared" si="27"/>
        <v>67413.08</v>
      </c>
      <c r="Z118" s="9">
        <f t="shared" si="28"/>
        <v>4032.9300000000003</v>
      </c>
      <c r="AA118" s="9">
        <f t="shared" si="29"/>
        <v>5605.9699999999993</v>
      </c>
      <c r="AB118" s="9">
        <f t="shared" si="30"/>
        <v>77051.98</v>
      </c>
    </row>
    <row r="119" spans="1:28" s="15" customFormat="1" x14ac:dyDescent="0.25">
      <c r="A119" s="17">
        <v>8</v>
      </c>
      <c r="B119" s="17" t="s">
        <v>327</v>
      </c>
      <c r="C119" s="17" t="s">
        <v>308</v>
      </c>
      <c r="D119" s="17" t="s">
        <v>328</v>
      </c>
      <c r="E119" s="17" t="s">
        <v>329</v>
      </c>
      <c r="F119" s="17" t="s">
        <v>35</v>
      </c>
      <c r="G119" s="17" t="s">
        <v>41</v>
      </c>
      <c r="H119" s="17">
        <v>14581</v>
      </c>
      <c r="I119" s="17">
        <v>14581</v>
      </c>
      <c r="J119" s="17">
        <v>0</v>
      </c>
      <c r="K119" s="17" t="s">
        <v>59</v>
      </c>
      <c r="L119" s="18">
        <v>15488.14</v>
      </c>
      <c r="M119" s="18">
        <v>1635.24</v>
      </c>
      <c r="N119" s="18">
        <v>0</v>
      </c>
      <c r="O119" s="18">
        <v>17123.38</v>
      </c>
      <c r="P119" s="18">
        <v>736.25</v>
      </c>
      <c r="Q119" s="18">
        <v>157.19999999999999</v>
      </c>
      <c r="R119" s="18">
        <v>0</v>
      </c>
      <c r="S119" s="18">
        <v>893.45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9">
        <f t="shared" si="27"/>
        <v>16224.39</v>
      </c>
      <c r="Z119" s="9">
        <f t="shared" si="28"/>
        <v>1792.44</v>
      </c>
      <c r="AA119" s="9">
        <f t="shared" si="29"/>
        <v>0</v>
      </c>
      <c r="AB119" s="9">
        <f t="shared" si="30"/>
        <v>18016.830000000002</v>
      </c>
    </row>
    <row r="120" spans="1:28" s="15" customFormat="1" x14ac:dyDescent="0.25">
      <c r="A120" s="17">
        <v>9</v>
      </c>
      <c r="B120" s="17" t="s">
        <v>327</v>
      </c>
      <c r="C120" s="17" t="s">
        <v>308</v>
      </c>
      <c r="D120" s="17" t="s">
        <v>330</v>
      </c>
      <c r="E120" s="17" t="s">
        <v>331</v>
      </c>
      <c r="F120" s="17" t="s">
        <v>35</v>
      </c>
      <c r="G120" s="17" t="s">
        <v>45</v>
      </c>
      <c r="H120" s="17">
        <v>31046</v>
      </c>
      <c r="I120" s="17">
        <v>29325</v>
      </c>
      <c r="J120" s="17">
        <v>1721</v>
      </c>
      <c r="K120" s="17" t="s">
        <v>37</v>
      </c>
      <c r="L120" s="18">
        <v>101500.57</v>
      </c>
      <c r="M120" s="18">
        <v>2644.09</v>
      </c>
      <c r="N120" s="18">
        <v>2657.85</v>
      </c>
      <c r="O120" s="18">
        <v>106802.51</v>
      </c>
      <c r="P120" s="18">
        <v>9017.7000000000007</v>
      </c>
      <c r="Q120" s="18">
        <v>1026.3</v>
      </c>
      <c r="R120" s="18">
        <v>766.71</v>
      </c>
      <c r="S120" s="18">
        <v>10810.71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9">
        <f t="shared" si="27"/>
        <v>110518.27</v>
      </c>
      <c r="Z120" s="9">
        <f t="shared" si="28"/>
        <v>3670.3900000000003</v>
      </c>
      <c r="AA120" s="9">
        <f t="shared" si="29"/>
        <v>3424.56</v>
      </c>
      <c r="AB120" s="9">
        <f t="shared" si="30"/>
        <v>117613.22</v>
      </c>
    </row>
    <row r="121" spans="1:28" s="15" customFormat="1" x14ac:dyDescent="0.25">
      <c r="A121" s="17">
        <v>10</v>
      </c>
      <c r="B121" s="17" t="s">
        <v>327</v>
      </c>
      <c r="C121" s="17" t="s">
        <v>308</v>
      </c>
      <c r="D121" s="17" t="s">
        <v>332</v>
      </c>
      <c r="E121" s="17" t="s">
        <v>333</v>
      </c>
      <c r="F121" s="17" t="s">
        <v>35</v>
      </c>
      <c r="G121" s="17" t="s">
        <v>45</v>
      </c>
      <c r="H121" s="17">
        <v>1169</v>
      </c>
      <c r="I121" s="17">
        <v>578</v>
      </c>
      <c r="J121" s="17">
        <v>591</v>
      </c>
      <c r="K121" s="17" t="s">
        <v>37</v>
      </c>
      <c r="L121" s="18">
        <v>11227.92</v>
      </c>
      <c r="M121" s="18">
        <v>818.81</v>
      </c>
      <c r="N121" s="18">
        <v>272.41000000000003</v>
      </c>
      <c r="O121" s="18">
        <v>12319.14</v>
      </c>
      <c r="P121" s="18">
        <v>3661.7</v>
      </c>
      <c r="Q121" s="18">
        <v>110.54</v>
      </c>
      <c r="R121" s="18">
        <v>263.29000000000002</v>
      </c>
      <c r="S121" s="18">
        <v>4035.53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9">
        <f t="shared" si="27"/>
        <v>14889.619999999999</v>
      </c>
      <c r="Z121" s="9">
        <f t="shared" si="28"/>
        <v>929.34999999999991</v>
      </c>
      <c r="AA121" s="9">
        <f t="shared" si="29"/>
        <v>535.70000000000005</v>
      </c>
      <c r="AB121" s="9">
        <f t="shared" si="30"/>
        <v>16354.67</v>
      </c>
    </row>
    <row r="122" spans="1:28" s="15" customFormat="1" x14ac:dyDescent="0.25">
      <c r="A122" s="17">
        <v>11</v>
      </c>
      <c r="B122" s="17" t="s">
        <v>334</v>
      </c>
      <c r="C122" s="17" t="s">
        <v>308</v>
      </c>
      <c r="D122" s="17" t="s">
        <v>335</v>
      </c>
      <c r="E122" s="17" t="s">
        <v>336</v>
      </c>
      <c r="F122" s="17" t="s">
        <v>35</v>
      </c>
      <c r="G122" s="17" t="s">
        <v>41</v>
      </c>
      <c r="H122" s="17">
        <v>107927</v>
      </c>
      <c r="I122" s="17">
        <v>106150</v>
      </c>
      <c r="J122" s="17">
        <v>1777</v>
      </c>
      <c r="K122" s="17" t="s">
        <v>37</v>
      </c>
      <c r="L122" s="18">
        <v>60609.36</v>
      </c>
      <c r="M122" s="18">
        <v>1881.82</v>
      </c>
      <c r="N122" s="18">
        <v>2058.2199999999998</v>
      </c>
      <c r="O122" s="18">
        <v>64549.4</v>
      </c>
      <c r="P122" s="18">
        <v>9888.65</v>
      </c>
      <c r="Q122" s="18">
        <v>613.28</v>
      </c>
      <c r="R122" s="18">
        <v>791.65</v>
      </c>
      <c r="S122" s="18">
        <v>11293.58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9">
        <f t="shared" si="27"/>
        <v>70498.009999999995</v>
      </c>
      <c r="Z122" s="9">
        <f t="shared" si="28"/>
        <v>2495.1</v>
      </c>
      <c r="AA122" s="9">
        <f t="shared" si="29"/>
        <v>2849.87</v>
      </c>
      <c r="AB122" s="9">
        <f t="shared" si="30"/>
        <v>75842.98</v>
      </c>
    </row>
    <row r="123" spans="1:28" s="15" customFormat="1" x14ac:dyDescent="0.25">
      <c r="A123" s="17">
        <v>12</v>
      </c>
      <c r="B123" s="17" t="s">
        <v>322</v>
      </c>
      <c r="C123" s="17" t="s">
        <v>308</v>
      </c>
      <c r="D123" s="17" t="s">
        <v>337</v>
      </c>
      <c r="E123" s="17" t="s">
        <v>338</v>
      </c>
      <c r="F123" s="17" t="s">
        <v>35</v>
      </c>
      <c r="G123" s="17" t="s">
        <v>41</v>
      </c>
      <c r="H123" s="17">
        <v>412</v>
      </c>
      <c r="I123" s="17">
        <v>412</v>
      </c>
      <c r="J123" s="17">
        <v>0</v>
      </c>
      <c r="K123" s="17" t="s">
        <v>59</v>
      </c>
      <c r="L123" s="18">
        <v>14165.43</v>
      </c>
      <c r="M123" s="18">
        <v>1766.85</v>
      </c>
      <c r="N123" s="18">
        <v>0</v>
      </c>
      <c r="O123" s="18">
        <v>15932.28</v>
      </c>
      <c r="P123" s="18">
        <v>427.5</v>
      </c>
      <c r="Q123" s="18">
        <v>147.18</v>
      </c>
      <c r="R123" s="18">
        <v>0</v>
      </c>
      <c r="S123" s="18">
        <v>574.67999999999995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9">
        <f t="shared" si="27"/>
        <v>14592.93</v>
      </c>
      <c r="Z123" s="9">
        <f t="shared" si="28"/>
        <v>1914.03</v>
      </c>
      <c r="AA123" s="9">
        <f t="shared" si="29"/>
        <v>0</v>
      </c>
      <c r="AB123" s="9">
        <f t="shared" si="30"/>
        <v>16506.96</v>
      </c>
    </row>
    <row r="124" spans="1:28" s="15" customFormat="1" x14ac:dyDescent="0.25">
      <c r="A124" s="17">
        <v>13</v>
      </c>
      <c r="B124" s="17" t="s">
        <v>339</v>
      </c>
      <c r="C124" s="17" t="s">
        <v>308</v>
      </c>
      <c r="D124" s="17" t="s">
        <v>340</v>
      </c>
      <c r="E124" s="17" t="s">
        <v>341</v>
      </c>
      <c r="F124" s="17" t="s">
        <v>35</v>
      </c>
      <c r="G124" s="17" t="s">
        <v>342</v>
      </c>
      <c r="H124" s="17">
        <v>5701</v>
      </c>
      <c r="I124" s="17">
        <v>5701</v>
      </c>
      <c r="J124" s="17">
        <v>0</v>
      </c>
      <c r="K124" s="17" t="s">
        <v>59</v>
      </c>
      <c r="L124" s="18">
        <v>21770.89</v>
      </c>
      <c r="M124" s="18">
        <v>3047.55</v>
      </c>
      <c r="N124" s="18">
        <v>0</v>
      </c>
      <c r="O124" s="18">
        <v>24818.44</v>
      </c>
      <c r="P124" s="18">
        <v>498.75</v>
      </c>
      <c r="Q124" s="18">
        <v>224.95</v>
      </c>
      <c r="R124" s="18">
        <v>0</v>
      </c>
      <c r="S124" s="18">
        <v>723.7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9">
        <f t="shared" si="27"/>
        <v>22269.64</v>
      </c>
      <c r="Z124" s="9">
        <f t="shared" si="28"/>
        <v>3272.5</v>
      </c>
      <c r="AA124" s="9">
        <f t="shared" si="29"/>
        <v>0</v>
      </c>
      <c r="AB124" s="9">
        <f t="shared" si="30"/>
        <v>25542.14</v>
      </c>
    </row>
    <row r="125" spans="1:28" s="15" customFormat="1" x14ac:dyDescent="0.25">
      <c r="A125" s="17">
        <v>14</v>
      </c>
      <c r="B125" s="17" t="s">
        <v>334</v>
      </c>
      <c r="C125" s="17" t="s">
        <v>308</v>
      </c>
      <c r="D125" s="17" t="s">
        <v>343</v>
      </c>
      <c r="E125" s="17" t="s">
        <v>344</v>
      </c>
      <c r="F125" s="17" t="s">
        <v>35</v>
      </c>
      <c r="G125" s="17" t="s">
        <v>218</v>
      </c>
      <c r="H125" s="17">
        <v>23</v>
      </c>
      <c r="I125" s="17">
        <v>23</v>
      </c>
      <c r="J125" s="17">
        <v>0</v>
      </c>
      <c r="K125" s="17" t="s">
        <v>59</v>
      </c>
      <c r="L125" s="18">
        <v>15993.45</v>
      </c>
      <c r="M125" s="18">
        <v>2814.62</v>
      </c>
      <c r="N125" s="18">
        <v>8.56</v>
      </c>
      <c r="O125" s="18">
        <v>18816.63</v>
      </c>
      <c r="P125" s="18">
        <v>498.75</v>
      </c>
      <c r="Q125" s="18">
        <v>162.79</v>
      </c>
      <c r="R125" s="18">
        <v>0</v>
      </c>
      <c r="S125" s="18">
        <v>661.54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9">
        <f t="shared" si="27"/>
        <v>16492.2</v>
      </c>
      <c r="Z125" s="9">
        <f t="shared" si="28"/>
        <v>2977.41</v>
      </c>
      <c r="AA125" s="9">
        <f t="shared" si="29"/>
        <v>8.56</v>
      </c>
      <c r="AB125" s="9">
        <f t="shared" si="30"/>
        <v>19478.170000000002</v>
      </c>
    </row>
    <row r="126" spans="1:28" s="15" customFormat="1" x14ac:dyDescent="0.25">
      <c r="A126" s="17">
        <v>15</v>
      </c>
      <c r="B126" s="17" t="s">
        <v>311</v>
      </c>
      <c r="C126" s="17" t="s">
        <v>308</v>
      </c>
      <c r="D126" s="17" t="s">
        <v>345</v>
      </c>
      <c r="E126" s="17" t="s">
        <v>346</v>
      </c>
      <c r="F126" s="17" t="s">
        <v>35</v>
      </c>
      <c r="G126" s="17" t="s">
        <v>347</v>
      </c>
      <c r="H126" s="17">
        <v>3749</v>
      </c>
      <c r="I126" s="17">
        <v>3749</v>
      </c>
      <c r="J126" s="17">
        <v>0</v>
      </c>
      <c r="K126" s="17" t="s">
        <v>59</v>
      </c>
      <c r="L126" s="18">
        <v>17254.650000000001</v>
      </c>
      <c r="M126" s="18">
        <v>1694.9</v>
      </c>
      <c r="N126" s="18">
        <v>0</v>
      </c>
      <c r="O126" s="18">
        <v>18949.55</v>
      </c>
      <c r="P126" s="18">
        <v>736.25</v>
      </c>
      <c r="Q126" s="18">
        <v>175.78</v>
      </c>
      <c r="R126" s="18">
        <v>0</v>
      </c>
      <c r="S126" s="18">
        <v>912.03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9">
        <f t="shared" si="27"/>
        <v>17990.900000000001</v>
      </c>
      <c r="Z126" s="9">
        <f t="shared" si="28"/>
        <v>1870.68</v>
      </c>
      <c r="AA126" s="9">
        <f t="shared" si="29"/>
        <v>0</v>
      </c>
      <c r="AB126" s="9">
        <f t="shared" si="30"/>
        <v>19861.579999999998</v>
      </c>
    </row>
    <row r="127" spans="1:28" s="15" customFormat="1" x14ac:dyDescent="0.25">
      <c r="A127" s="17">
        <v>16</v>
      </c>
      <c r="B127" s="17" t="s">
        <v>311</v>
      </c>
      <c r="C127" s="17" t="s">
        <v>308</v>
      </c>
      <c r="D127" s="17" t="s">
        <v>348</v>
      </c>
      <c r="E127" s="17" t="s">
        <v>349</v>
      </c>
      <c r="F127" s="17" t="s">
        <v>35</v>
      </c>
      <c r="G127" s="17" t="s">
        <v>264</v>
      </c>
      <c r="H127" s="17">
        <v>85753</v>
      </c>
      <c r="I127" s="17">
        <v>84412</v>
      </c>
      <c r="J127" s="17">
        <v>1341</v>
      </c>
      <c r="K127" s="17" t="s">
        <v>37</v>
      </c>
      <c r="L127" s="18">
        <v>-0.15</v>
      </c>
      <c r="M127" s="18">
        <v>0</v>
      </c>
      <c r="N127" s="18">
        <v>0</v>
      </c>
      <c r="O127" s="18">
        <v>-0.15</v>
      </c>
      <c r="P127" s="18">
        <v>7374.2</v>
      </c>
      <c r="Q127" s="18">
        <v>284.97000000000003</v>
      </c>
      <c r="R127" s="18">
        <v>597.41999999999996</v>
      </c>
      <c r="S127" s="18">
        <v>8256.59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9">
        <f t="shared" si="27"/>
        <v>7374.05</v>
      </c>
      <c r="Z127" s="9">
        <f t="shared" si="28"/>
        <v>284.97000000000003</v>
      </c>
      <c r="AA127" s="9">
        <f t="shared" si="29"/>
        <v>597.41999999999996</v>
      </c>
      <c r="AB127" s="9">
        <f t="shared" si="30"/>
        <v>8256.44</v>
      </c>
    </row>
    <row r="128" spans="1:28" s="15" customFormat="1" x14ac:dyDescent="0.25">
      <c r="A128" s="17">
        <v>17</v>
      </c>
      <c r="B128" s="17" t="s">
        <v>322</v>
      </c>
      <c r="C128" s="17" t="s">
        <v>308</v>
      </c>
      <c r="D128" s="17" t="s">
        <v>350</v>
      </c>
      <c r="E128" s="17" t="s">
        <v>351</v>
      </c>
      <c r="F128" s="17" t="s">
        <v>35</v>
      </c>
      <c r="G128" s="17" t="s">
        <v>264</v>
      </c>
      <c r="H128" s="17">
        <v>70424</v>
      </c>
      <c r="I128" s="17">
        <v>68949</v>
      </c>
      <c r="J128" s="17">
        <v>1475</v>
      </c>
      <c r="K128" s="17" t="s">
        <v>37</v>
      </c>
      <c r="L128" s="18">
        <v>96665.79</v>
      </c>
      <c r="M128" s="18">
        <v>6205.37</v>
      </c>
      <c r="N128" s="18">
        <v>8154.21</v>
      </c>
      <c r="O128" s="18">
        <v>111025.37</v>
      </c>
      <c r="P128" s="18">
        <v>8013.75</v>
      </c>
      <c r="Q128" s="18">
        <v>1049.3</v>
      </c>
      <c r="R128" s="18">
        <v>657.11</v>
      </c>
      <c r="S128" s="18">
        <v>9720.16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9">
        <f t="shared" si="27"/>
        <v>104679.54</v>
      </c>
      <c r="Z128" s="9">
        <f t="shared" si="28"/>
        <v>7254.67</v>
      </c>
      <c r="AA128" s="9">
        <f t="shared" si="29"/>
        <v>8811.32</v>
      </c>
      <c r="AB128" s="9">
        <f t="shared" si="30"/>
        <v>120745.53</v>
      </c>
    </row>
    <row r="129" spans="1:28" s="15" customFormat="1" x14ac:dyDescent="0.25">
      <c r="A129" s="17">
        <v>18</v>
      </c>
      <c r="B129" s="17" t="s">
        <v>327</v>
      </c>
      <c r="C129" s="17" t="s">
        <v>308</v>
      </c>
      <c r="D129" s="17" t="s">
        <v>352</v>
      </c>
      <c r="E129" s="17" t="s">
        <v>353</v>
      </c>
      <c r="F129" s="17" t="s">
        <v>35</v>
      </c>
      <c r="G129" s="17" t="s">
        <v>264</v>
      </c>
      <c r="H129" s="17">
        <v>53522</v>
      </c>
      <c r="I129" s="17">
        <v>52071</v>
      </c>
      <c r="J129" s="17">
        <v>1451</v>
      </c>
      <c r="K129" s="17" t="s">
        <v>37</v>
      </c>
      <c r="L129" s="18">
        <v>100128.02</v>
      </c>
      <c r="M129" s="18">
        <v>6121.12</v>
      </c>
      <c r="N129" s="18">
        <v>8450.76</v>
      </c>
      <c r="O129" s="18">
        <v>114699.9</v>
      </c>
      <c r="P129" s="18">
        <v>7894.95</v>
      </c>
      <c r="Q129" s="18">
        <v>1078.74</v>
      </c>
      <c r="R129" s="18">
        <v>646.41999999999996</v>
      </c>
      <c r="S129" s="18">
        <v>9620.11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9">
        <f t="shared" si="27"/>
        <v>108022.97</v>
      </c>
      <c r="Z129" s="9">
        <f t="shared" si="28"/>
        <v>7199.86</v>
      </c>
      <c r="AA129" s="9">
        <f t="shared" si="29"/>
        <v>9097.18</v>
      </c>
      <c r="AB129" s="9">
        <f t="shared" si="30"/>
        <v>124320.01</v>
      </c>
    </row>
    <row r="130" spans="1:28" s="22" customFormat="1" x14ac:dyDescent="0.25">
      <c r="A130" s="19"/>
      <c r="B130" s="19"/>
      <c r="C130" s="10" t="s">
        <v>71</v>
      </c>
      <c r="D130" s="19"/>
      <c r="E130" s="19"/>
      <c r="F130" s="19"/>
      <c r="G130" s="19"/>
      <c r="H130" s="19"/>
      <c r="I130" s="19"/>
      <c r="J130" s="19">
        <f>SUM(J112:J129)</f>
        <v>19535</v>
      </c>
      <c r="K130" s="19"/>
      <c r="L130" s="20">
        <f t="shared" ref="L130:AA130" si="31">SUM(L112:L129)</f>
        <v>816402.55</v>
      </c>
      <c r="M130" s="20">
        <f t="shared" si="31"/>
        <v>43835.390000000007</v>
      </c>
      <c r="N130" s="20">
        <f t="shared" si="31"/>
        <v>40916.910000000003</v>
      </c>
      <c r="O130" s="20">
        <f t="shared" si="31"/>
        <v>901154.85000000009</v>
      </c>
      <c r="P130" s="20">
        <f t="shared" si="31"/>
        <v>107599.16999999998</v>
      </c>
      <c r="Q130" s="20">
        <f t="shared" si="31"/>
        <v>8894.51</v>
      </c>
      <c r="R130" s="20">
        <f t="shared" si="31"/>
        <v>8702.8399999999983</v>
      </c>
      <c r="S130" s="20">
        <f t="shared" si="31"/>
        <v>125196.51999999999</v>
      </c>
      <c r="T130" s="20">
        <f t="shared" si="31"/>
        <v>0</v>
      </c>
      <c r="U130" s="20">
        <f t="shared" si="31"/>
        <v>0</v>
      </c>
      <c r="V130" s="20">
        <f t="shared" si="31"/>
        <v>0</v>
      </c>
      <c r="W130" s="20">
        <f t="shared" si="31"/>
        <v>0</v>
      </c>
      <c r="X130" s="20">
        <f t="shared" si="31"/>
        <v>0</v>
      </c>
      <c r="Y130" s="20">
        <f t="shared" si="31"/>
        <v>924001.72000000009</v>
      </c>
      <c r="Z130" s="20">
        <f t="shared" si="31"/>
        <v>52729.9</v>
      </c>
      <c r="AA130" s="20">
        <f t="shared" si="31"/>
        <v>49619.75</v>
      </c>
      <c r="AB130" s="20">
        <f>SUM(AB112:AB129)</f>
        <v>1026351.37</v>
      </c>
    </row>
    <row r="131" spans="1:28" s="15" customFormat="1" x14ac:dyDescent="0.25">
      <c r="A131" s="17">
        <v>1</v>
      </c>
      <c r="B131" s="17" t="s">
        <v>317</v>
      </c>
      <c r="C131" s="17" t="s">
        <v>308</v>
      </c>
      <c r="D131" s="17" t="s">
        <v>354</v>
      </c>
      <c r="E131" s="17" t="s">
        <v>355</v>
      </c>
      <c r="F131" s="17" t="s">
        <v>75</v>
      </c>
      <c r="G131" s="17" t="s">
        <v>76</v>
      </c>
      <c r="H131" s="17">
        <v>48947</v>
      </c>
      <c r="I131" s="17">
        <v>48837</v>
      </c>
      <c r="J131" s="17">
        <v>110</v>
      </c>
      <c r="K131" s="17" t="s">
        <v>37</v>
      </c>
      <c r="L131" s="18">
        <v>31912.1</v>
      </c>
      <c r="M131" s="18">
        <v>3466.57</v>
      </c>
      <c r="N131" s="18">
        <v>2263.65</v>
      </c>
      <c r="O131" s="18">
        <v>37642.32</v>
      </c>
      <c r="P131" s="18">
        <v>1083.5</v>
      </c>
      <c r="Q131" s="18">
        <v>345.23</v>
      </c>
      <c r="R131" s="18">
        <v>65.34</v>
      </c>
      <c r="S131" s="18">
        <v>1494.07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9">
        <f t="shared" ref="Y131:Y151" si="32">L131+P131-U131</f>
        <v>32995.599999999999</v>
      </c>
      <c r="Z131" s="9">
        <f t="shared" ref="Z131:Z151" si="33">M131+Q131-V131</f>
        <v>3811.8</v>
      </c>
      <c r="AA131" s="9">
        <f t="shared" ref="AA131:AA151" si="34">N131+R131-W131</f>
        <v>2328.9900000000002</v>
      </c>
      <c r="AB131" s="9">
        <f t="shared" ref="AB131:AB151" si="35">O131+S131-X131</f>
        <v>39136.39</v>
      </c>
    </row>
    <row r="132" spans="1:28" s="15" customFormat="1" x14ac:dyDescent="0.25">
      <c r="A132" s="17">
        <v>2</v>
      </c>
      <c r="B132" s="17" t="s">
        <v>322</v>
      </c>
      <c r="C132" s="17" t="s">
        <v>308</v>
      </c>
      <c r="D132" s="17" t="s">
        <v>356</v>
      </c>
      <c r="E132" s="17" t="s">
        <v>357</v>
      </c>
      <c r="F132" s="17" t="s">
        <v>75</v>
      </c>
      <c r="G132" s="17" t="s">
        <v>76</v>
      </c>
      <c r="H132" s="17">
        <v>5747</v>
      </c>
      <c r="I132" s="17">
        <v>5636</v>
      </c>
      <c r="J132" s="17">
        <v>111</v>
      </c>
      <c r="K132" s="17" t="s">
        <v>37</v>
      </c>
      <c r="L132" s="18">
        <v>12078.55</v>
      </c>
      <c r="M132" s="18">
        <v>1097.24</v>
      </c>
      <c r="N132" s="18">
        <v>700.86</v>
      </c>
      <c r="O132" s="18">
        <v>13876.65</v>
      </c>
      <c r="P132" s="18">
        <v>897.6</v>
      </c>
      <c r="Q132" s="18">
        <v>128.09</v>
      </c>
      <c r="R132" s="18">
        <v>65.930000000000007</v>
      </c>
      <c r="S132" s="18">
        <v>1091.6199999999999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9">
        <f t="shared" si="32"/>
        <v>12976.15</v>
      </c>
      <c r="Z132" s="9">
        <f t="shared" si="33"/>
        <v>1225.33</v>
      </c>
      <c r="AA132" s="9">
        <f t="shared" si="34"/>
        <v>766.79</v>
      </c>
      <c r="AB132" s="9">
        <f t="shared" si="35"/>
        <v>14968.27</v>
      </c>
    </row>
    <row r="133" spans="1:28" s="15" customFormat="1" x14ac:dyDescent="0.25">
      <c r="A133" s="17">
        <v>3</v>
      </c>
      <c r="B133" s="17" t="s">
        <v>322</v>
      </c>
      <c r="C133" s="17" t="s">
        <v>308</v>
      </c>
      <c r="D133" s="17" t="s">
        <v>358</v>
      </c>
      <c r="E133" s="17" t="s">
        <v>359</v>
      </c>
      <c r="F133" s="17" t="s">
        <v>75</v>
      </c>
      <c r="G133" s="17" t="s">
        <v>76</v>
      </c>
      <c r="H133" s="17">
        <v>11612</v>
      </c>
      <c r="I133" s="17">
        <v>11504</v>
      </c>
      <c r="J133" s="17">
        <v>108</v>
      </c>
      <c r="K133" s="17" t="s">
        <v>37</v>
      </c>
      <c r="L133" s="18">
        <v>24380.48</v>
      </c>
      <c r="M133" s="18">
        <v>3802.55</v>
      </c>
      <c r="N133" s="18">
        <v>1554.18</v>
      </c>
      <c r="O133" s="18">
        <v>29737.21</v>
      </c>
      <c r="P133" s="18">
        <v>987.8</v>
      </c>
      <c r="Q133" s="18">
        <v>263.52999999999997</v>
      </c>
      <c r="R133" s="18">
        <v>64.150000000000006</v>
      </c>
      <c r="S133" s="18">
        <v>1315.48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9">
        <f t="shared" si="32"/>
        <v>25368.28</v>
      </c>
      <c r="Z133" s="9">
        <f t="shared" si="33"/>
        <v>4066.08</v>
      </c>
      <c r="AA133" s="9">
        <f t="shared" si="34"/>
        <v>1618.3300000000002</v>
      </c>
      <c r="AB133" s="9">
        <f t="shared" si="35"/>
        <v>31052.69</v>
      </c>
    </row>
    <row r="134" spans="1:28" s="15" customFormat="1" x14ac:dyDescent="0.25">
      <c r="A134" s="17">
        <v>4</v>
      </c>
      <c r="B134" s="17" t="s">
        <v>311</v>
      </c>
      <c r="C134" s="17" t="s">
        <v>308</v>
      </c>
      <c r="D134" s="17" t="s">
        <v>360</v>
      </c>
      <c r="E134" s="17" t="s">
        <v>361</v>
      </c>
      <c r="F134" s="17" t="s">
        <v>75</v>
      </c>
      <c r="G134" s="17" t="s">
        <v>76</v>
      </c>
      <c r="H134" s="17">
        <v>35988</v>
      </c>
      <c r="I134" s="17">
        <v>35570</v>
      </c>
      <c r="J134" s="17">
        <v>418</v>
      </c>
      <c r="K134" s="17" t="s">
        <v>37</v>
      </c>
      <c r="L134" s="18">
        <v>33679.25</v>
      </c>
      <c r="M134" s="18">
        <v>3199.64</v>
      </c>
      <c r="N134" s="18">
        <v>2665.01</v>
      </c>
      <c r="O134" s="18">
        <v>39543.9</v>
      </c>
      <c r="P134" s="18">
        <v>2978.8</v>
      </c>
      <c r="Q134" s="18">
        <v>361.17</v>
      </c>
      <c r="R134" s="18">
        <v>248.29</v>
      </c>
      <c r="S134" s="18">
        <v>3588.26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9">
        <f t="shared" si="32"/>
        <v>36658.050000000003</v>
      </c>
      <c r="Z134" s="9">
        <f t="shared" si="33"/>
        <v>3560.81</v>
      </c>
      <c r="AA134" s="9">
        <f t="shared" si="34"/>
        <v>2913.3</v>
      </c>
      <c r="AB134" s="9">
        <f t="shared" si="35"/>
        <v>43132.160000000003</v>
      </c>
    </row>
    <row r="135" spans="1:28" s="15" customFormat="1" x14ac:dyDescent="0.25">
      <c r="A135" s="17">
        <v>5</v>
      </c>
      <c r="B135" s="17" t="s">
        <v>334</v>
      </c>
      <c r="C135" s="17" t="s">
        <v>308</v>
      </c>
      <c r="D135" s="17" t="s">
        <v>362</v>
      </c>
      <c r="E135" s="17" t="s">
        <v>363</v>
      </c>
      <c r="F135" s="17" t="s">
        <v>75</v>
      </c>
      <c r="G135" s="17" t="s">
        <v>76</v>
      </c>
      <c r="H135" s="17">
        <v>17286</v>
      </c>
      <c r="I135" s="17">
        <v>17037</v>
      </c>
      <c r="J135" s="17">
        <v>249</v>
      </c>
      <c r="K135" s="17" t="s">
        <v>37</v>
      </c>
      <c r="L135" s="18">
        <v>26532.33</v>
      </c>
      <c r="M135" s="18">
        <v>2593.54</v>
      </c>
      <c r="N135" s="18">
        <v>2064.2600000000002</v>
      </c>
      <c r="O135" s="18">
        <v>31190.13</v>
      </c>
      <c r="P135" s="18">
        <v>1890.9</v>
      </c>
      <c r="Q135" s="18">
        <v>287.62</v>
      </c>
      <c r="R135" s="18">
        <v>147.91</v>
      </c>
      <c r="S135" s="18">
        <v>2326.4299999999998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9">
        <f t="shared" si="32"/>
        <v>28423.230000000003</v>
      </c>
      <c r="Z135" s="9">
        <f t="shared" si="33"/>
        <v>2881.16</v>
      </c>
      <c r="AA135" s="9">
        <f t="shared" si="34"/>
        <v>2212.17</v>
      </c>
      <c r="AB135" s="9">
        <f t="shared" si="35"/>
        <v>33516.559999999998</v>
      </c>
    </row>
    <row r="136" spans="1:28" s="15" customFormat="1" x14ac:dyDescent="0.25">
      <c r="A136" s="17">
        <v>6</v>
      </c>
      <c r="B136" s="17" t="s">
        <v>364</v>
      </c>
      <c r="C136" s="17" t="s">
        <v>308</v>
      </c>
      <c r="D136" s="17" t="s">
        <v>365</v>
      </c>
      <c r="E136" s="17" t="s">
        <v>366</v>
      </c>
      <c r="F136" s="17" t="s">
        <v>75</v>
      </c>
      <c r="G136" s="17" t="s">
        <v>76</v>
      </c>
      <c r="H136" s="17">
        <v>5744</v>
      </c>
      <c r="I136" s="17">
        <v>5662</v>
      </c>
      <c r="J136" s="17">
        <v>82</v>
      </c>
      <c r="K136" s="17" t="s">
        <v>37</v>
      </c>
      <c r="L136" s="18">
        <v>27428.31</v>
      </c>
      <c r="M136" s="18">
        <v>4844.8599999999997</v>
      </c>
      <c r="N136" s="18">
        <v>1074.3</v>
      </c>
      <c r="O136" s="18">
        <v>33347.47</v>
      </c>
      <c r="P136" s="18">
        <v>1008.7</v>
      </c>
      <c r="Q136" s="18">
        <v>288.91000000000003</v>
      </c>
      <c r="R136" s="18">
        <v>48.71</v>
      </c>
      <c r="S136" s="18">
        <v>1346.32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9">
        <f t="shared" si="32"/>
        <v>28437.010000000002</v>
      </c>
      <c r="Z136" s="9">
        <f t="shared" si="33"/>
        <v>5133.7699999999995</v>
      </c>
      <c r="AA136" s="9">
        <f t="shared" si="34"/>
        <v>1123.01</v>
      </c>
      <c r="AB136" s="9">
        <f t="shared" si="35"/>
        <v>34693.79</v>
      </c>
    </row>
    <row r="137" spans="1:28" s="15" customFormat="1" x14ac:dyDescent="0.25">
      <c r="A137" s="17">
        <v>7</v>
      </c>
      <c r="B137" s="17" t="s">
        <v>311</v>
      </c>
      <c r="C137" s="17" t="s">
        <v>308</v>
      </c>
      <c r="D137" s="17" t="s">
        <v>367</v>
      </c>
      <c r="E137" s="17" t="s">
        <v>368</v>
      </c>
      <c r="F137" s="17" t="s">
        <v>75</v>
      </c>
      <c r="G137" s="17" t="s">
        <v>76</v>
      </c>
      <c r="H137" s="17">
        <v>25288</v>
      </c>
      <c r="I137" s="17">
        <v>24890</v>
      </c>
      <c r="J137" s="17">
        <v>398</v>
      </c>
      <c r="K137" s="17" t="s">
        <v>37</v>
      </c>
      <c r="L137" s="18">
        <v>32274.77</v>
      </c>
      <c r="M137" s="18">
        <v>3163.14</v>
      </c>
      <c r="N137" s="18">
        <v>2390.56</v>
      </c>
      <c r="O137" s="18">
        <v>37828.47</v>
      </c>
      <c r="P137" s="18">
        <v>2929.3</v>
      </c>
      <c r="Q137" s="18">
        <v>343.53</v>
      </c>
      <c r="R137" s="18">
        <v>236.41</v>
      </c>
      <c r="S137" s="18">
        <v>3509.24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9">
        <f t="shared" si="32"/>
        <v>35204.07</v>
      </c>
      <c r="Z137" s="9">
        <f t="shared" si="33"/>
        <v>3506.67</v>
      </c>
      <c r="AA137" s="9">
        <f t="shared" si="34"/>
        <v>2626.97</v>
      </c>
      <c r="AB137" s="9">
        <f t="shared" si="35"/>
        <v>41337.71</v>
      </c>
    </row>
    <row r="138" spans="1:28" s="15" customFormat="1" x14ac:dyDescent="0.25">
      <c r="A138" s="17">
        <v>8</v>
      </c>
      <c r="B138" s="17" t="s">
        <v>307</v>
      </c>
      <c r="C138" s="17" t="s">
        <v>308</v>
      </c>
      <c r="D138" s="17" t="s">
        <v>369</v>
      </c>
      <c r="E138" s="17" t="s">
        <v>370</v>
      </c>
      <c r="F138" s="17" t="s">
        <v>75</v>
      </c>
      <c r="G138" s="17" t="s">
        <v>76</v>
      </c>
      <c r="H138" s="17">
        <v>27240</v>
      </c>
      <c r="I138" s="17">
        <v>27080</v>
      </c>
      <c r="J138" s="17">
        <v>160</v>
      </c>
      <c r="K138" s="17" t="s">
        <v>37</v>
      </c>
      <c r="L138" s="18">
        <v>22388.26</v>
      </c>
      <c r="M138" s="18">
        <v>2281.3000000000002</v>
      </c>
      <c r="N138" s="18">
        <v>1396.59</v>
      </c>
      <c r="O138" s="18">
        <v>26066.15</v>
      </c>
      <c r="P138" s="18">
        <v>1413.5</v>
      </c>
      <c r="Q138" s="18">
        <v>239.44</v>
      </c>
      <c r="R138" s="18">
        <v>95.04</v>
      </c>
      <c r="S138" s="18">
        <v>1747.98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9">
        <f t="shared" si="32"/>
        <v>23801.759999999998</v>
      </c>
      <c r="Z138" s="9">
        <f t="shared" si="33"/>
        <v>2520.7400000000002</v>
      </c>
      <c r="AA138" s="9">
        <f t="shared" si="34"/>
        <v>1491.6299999999999</v>
      </c>
      <c r="AB138" s="9">
        <f t="shared" si="35"/>
        <v>27814.13</v>
      </c>
    </row>
    <row r="139" spans="1:28" s="15" customFormat="1" x14ac:dyDescent="0.25">
      <c r="A139" s="17">
        <v>9</v>
      </c>
      <c r="B139" s="17" t="s">
        <v>327</v>
      </c>
      <c r="C139" s="17" t="s">
        <v>308</v>
      </c>
      <c r="D139" s="17" t="s">
        <v>371</v>
      </c>
      <c r="E139" s="17" t="s">
        <v>372</v>
      </c>
      <c r="F139" s="17" t="s">
        <v>75</v>
      </c>
      <c r="G139" s="17" t="s">
        <v>76</v>
      </c>
      <c r="H139" s="17">
        <v>29475</v>
      </c>
      <c r="I139" s="17">
        <v>28994</v>
      </c>
      <c r="J139" s="17">
        <v>481</v>
      </c>
      <c r="K139" s="17" t="s">
        <v>37</v>
      </c>
      <c r="L139" s="18">
        <v>39900.97</v>
      </c>
      <c r="M139" s="18">
        <v>2429.75</v>
      </c>
      <c r="N139" s="18">
        <v>3175.56</v>
      </c>
      <c r="O139" s="18">
        <v>45506.28</v>
      </c>
      <c r="P139" s="18">
        <v>3669.6</v>
      </c>
      <c r="Q139" s="18">
        <v>426.15</v>
      </c>
      <c r="R139" s="18">
        <v>285.70999999999998</v>
      </c>
      <c r="S139" s="18">
        <v>4381.46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9">
        <f t="shared" si="32"/>
        <v>43570.57</v>
      </c>
      <c r="Z139" s="9">
        <f t="shared" si="33"/>
        <v>2855.9</v>
      </c>
      <c r="AA139" s="9">
        <f t="shared" si="34"/>
        <v>3461.27</v>
      </c>
      <c r="AB139" s="9">
        <f t="shared" si="35"/>
        <v>49887.74</v>
      </c>
    </row>
    <row r="140" spans="1:28" s="15" customFormat="1" x14ac:dyDescent="0.25">
      <c r="A140" s="17">
        <v>10</v>
      </c>
      <c r="B140" s="17" t="s">
        <v>311</v>
      </c>
      <c r="C140" s="17" t="s">
        <v>308</v>
      </c>
      <c r="D140" s="17" t="s">
        <v>373</v>
      </c>
      <c r="E140" s="17" t="s">
        <v>374</v>
      </c>
      <c r="F140" s="17" t="s">
        <v>75</v>
      </c>
      <c r="G140" s="17" t="s">
        <v>76</v>
      </c>
      <c r="H140" s="17">
        <v>6206</v>
      </c>
      <c r="I140" s="17">
        <v>6084</v>
      </c>
      <c r="J140" s="17">
        <v>122</v>
      </c>
      <c r="K140" s="17" t="s">
        <v>37</v>
      </c>
      <c r="L140" s="18">
        <v>19723.46</v>
      </c>
      <c r="M140" s="18">
        <v>2141.9499999999998</v>
      </c>
      <c r="N140" s="18">
        <v>1349.94</v>
      </c>
      <c r="O140" s="18">
        <v>23215.35</v>
      </c>
      <c r="P140" s="18">
        <v>1052.7</v>
      </c>
      <c r="Q140" s="18">
        <v>212.66</v>
      </c>
      <c r="R140" s="18">
        <v>72.47</v>
      </c>
      <c r="S140" s="18">
        <v>1337.83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9">
        <f t="shared" si="32"/>
        <v>20776.16</v>
      </c>
      <c r="Z140" s="9">
        <f t="shared" si="33"/>
        <v>2354.6099999999997</v>
      </c>
      <c r="AA140" s="9">
        <f t="shared" si="34"/>
        <v>1422.41</v>
      </c>
      <c r="AB140" s="9">
        <f t="shared" si="35"/>
        <v>24553.18</v>
      </c>
    </row>
    <row r="141" spans="1:28" s="15" customFormat="1" x14ac:dyDescent="0.25">
      <c r="A141" s="17">
        <v>11</v>
      </c>
      <c r="B141" s="17" t="s">
        <v>311</v>
      </c>
      <c r="C141" s="17" t="s">
        <v>308</v>
      </c>
      <c r="D141" s="17" t="s">
        <v>375</v>
      </c>
      <c r="E141" s="17" t="s">
        <v>376</v>
      </c>
      <c r="F141" s="17" t="s">
        <v>75</v>
      </c>
      <c r="G141" s="17" t="s">
        <v>114</v>
      </c>
      <c r="H141" s="17">
        <v>0</v>
      </c>
      <c r="I141" s="17">
        <v>0</v>
      </c>
      <c r="J141" s="17">
        <v>389</v>
      </c>
      <c r="K141" s="17" t="s">
        <v>107</v>
      </c>
      <c r="L141" s="18">
        <v>23644.6</v>
      </c>
      <c r="M141" s="18">
        <v>1330.6</v>
      </c>
      <c r="N141" s="18">
        <v>2065.4699999999998</v>
      </c>
      <c r="O141" s="18">
        <v>27040.67</v>
      </c>
      <c r="P141" s="18">
        <v>2677.4</v>
      </c>
      <c r="Q141" s="18">
        <v>251.86</v>
      </c>
      <c r="R141" s="18">
        <v>231.07</v>
      </c>
      <c r="S141" s="18">
        <v>3160.33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9">
        <f t="shared" si="32"/>
        <v>26322</v>
      </c>
      <c r="Z141" s="9">
        <f t="shared" si="33"/>
        <v>1582.46</v>
      </c>
      <c r="AA141" s="9">
        <f t="shared" si="34"/>
        <v>2296.54</v>
      </c>
      <c r="AB141" s="9">
        <f t="shared" si="35"/>
        <v>30201</v>
      </c>
    </row>
    <row r="142" spans="1:28" s="15" customFormat="1" x14ac:dyDescent="0.25">
      <c r="A142" s="17">
        <v>12</v>
      </c>
      <c r="B142" s="17" t="s">
        <v>327</v>
      </c>
      <c r="C142" s="17" t="s">
        <v>308</v>
      </c>
      <c r="D142" s="17" t="s">
        <v>377</v>
      </c>
      <c r="E142" s="17" t="s">
        <v>378</v>
      </c>
      <c r="F142" s="17" t="s">
        <v>75</v>
      </c>
      <c r="G142" s="17" t="s">
        <v>114</v>
      </c>
      <c r="H142" s="17">
        <v>0</v>
      </c>
      <c r="I142" s="17">
        <v>0</v>
      </c>
      <c r="J142" s="17">
        <v>360</v>
      </c>
      <c r="K142" s="17" t="s">
        <v>107</v>
      </c>
      <c r="L142" s="18">
        <v>21750.92</v>
      </c>
      <c r="M142" s="18">
        <v>953.07</v>
      </c>
      <c r="N142" s="18">
        <v>1914.84</v>
      </c>
      <c r="O142" s="18">
        <v>24618.83</v>
      </c>
      <c r="P142" s="18">
        <v>2486</v>
      </c>
      <c r="Q142" s="18">
        <v>231.72</v>
      </c>
      <c r="R142" s="18">
        <v>213.84</v>
      </c>
      <c r="S142" s="18">
        <v>2931.56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9">
        <f t="shared" si="32"/>
        <v>24236.92</v>
      </c>
      <c r="Z142" s="9">
        <f t="shared" si="33"/>
        <v>1184.79</v>
      </c>
      <c r="AA142" s="9">
        <f t="shared" si="34"/>
        <v>2128.6799999999998</v>
      </c>
      <c r="AB142" s="9">
        <f t="shared" si="35"/>
        <v>27550.390000000003</v>
      </c>
    </row>
    <row r="143" spans="1:28" s="15" customFormat="1" x14ac:dyDescent="0.25">
      <c r="A143" s="17">
        <v>13</v>
      </c>
      <c r="B143" s="17" t="s">
        <v>317</v>
      </c>
      <c r="C143" s="17" t="s">
        <v>308</v>
      </c>
      <c r="D143" s="17" t="s">
        <v>379</v>
      </c>
      <c r="E143" s="17" t="s">
        <v>380</v>
      </c>
      <c r="F143" s="17" t="s">
        <v>75</v>
      </c>
      <c r="G143" s="17" t="s">
        <v>114</v>
      </c>
      <c r="H143" s="17">
        <v>0</v>
      </c>
      <c r="I143" s="17">
        <v>0</v>
      </c>
      <c r="J143" s="17">
        <v>425</v>
      </c>
      <c r="K143" s="17" t="s">
        <v>107</v>
      </c>
      <c r="L143" s="18">
        <v>28660.63</v>
      </c>
      <c r="M143" s="18">
        <v>1537.42</v>
      </c>
      <c r="N143" s="18">
        <v>2509.2199999999998</v>
      </c>
      <c r="O143" s="18">
        <v>32707.27</v>
      </c>
      <c r="P143" s="18">
        <v>2942.5</v>
      </c>
      <c r="Q143" s="18">
        <v>306.91000000000003</v>
      </c>
      <c r="R143" s="18">
        <v>252.45</v>
      </c>
      <c r="S143" s="18">
        <v>3501.86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9">
        <f t="shared" si="32"/>
        <v>31603.13</v>
      </c>
      <c r="Z143" s="9">
        <f t="shared" si="33"/>
        <v>1844.3300000000002</v>
      </c>
      <c r="AA143" s="9">
        <f t="shared" si="34"/>
        <v>2761.6699999999996</v>
      </c>
      <c r="AB143" s="9">
        <f t="shared" si="35"/>
        <v>36209.129999999997</v>
      </c>
    </row>
    <row r="144" spans="1:28" s="15" customFormat="1" x14ac:dyDescent="0.25">
      <c r="A144" s="17">
        <v>14</v>
      </c>
      <c r="B144" s="17" t="s">
        <v>364</v>
      </c>
      <c r="C144" s="17" t="s">
        <v>308</v>
      </c>
      <c r="D144" s="17" t="s">
        <v>381</v>
      </c>
      <c r="E144" s="17" t="s">
        <v>382</v>
      </c>
      <c r="F144" s="17" t="s">
        <v>75</v>
      </c>
      <c r="G144" s="17" t="s">
        <v>114</v>
      </c>
      <c r="H144" s="17">
        <v>0</v>
      </c>
      <c r="I144" s="17">
        <v>0</v>
      </c>
      <c r="J144" s="17">
        <v>360</v>
      </c>
      <c r="K144" s="17" t="s">
        <v>107</v>
      </c>
      <c r="L144" s="18">
        <v>44679.09</v>
      </c>
      <c r="M144" s="18">
        <v>2889.8</v>
      </c>
      <c r="N144" s="18">
        <v>2125.44</v>
      </c>
      <c r="O144" s="18">
        <v>49694.33</v>
      </c>
      <c r="P144" s="18">
        <v>2486</v>
      </c>
      <c r="Q144" s="18">
        <v>470.82</v>
      </c>
      <c r="R144" s="18">
        <v>213.84</v>
      </c>
      <c r="S144" s="18">
        <v>3170.66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9">
        <f t="shared" si="32"/>
        <v>47165.09</v>
      </c>
      <c r="Z144" s="9">
        <f t="shared" si="33"/>
        <v>3360.6200000000003</v>
      </c>
      <c r="AA144" s="9">
        <f t="shared" si="34"/>
        <v>2339.2800000000002</v>
      </c>
      <c r="AB144" s="9">
        <f t="shared" si="35"/>
        <v>52864.990000000005</v>
      </c>
    </row>
    <row r="145" spans="1:32" s="15" customFormat="1" x14ac:dyDescent="0.25">
      <c r="A145" s="17">
        <v>15</v>
      </c>
      <c r="B145" s="17" t="s">
        <v>307</v>
      </c>
      <c r="C145" s="17" t="s">
        <v>308</v>
      </c>
      <c r="D145" s="17" t="s">
        <v>383</v>
      </c>
      <c r="E145" s="17" t="s">
        <v>384</v>
      </c>
      <c r="F145" s="17" t="s">
        <v>75</v>
      </c>
      <c r="G145" s="17" t="s">
        <v>114</v>
      </c>
      <c r="H145" s="17">
        <v>0</v>
      </c>
      <c r="I145" s="17">
        <v>0</v>
      </c>
      <c r="J145" s="17">
        <v>360</v>
      </c>
      <c r="K145" s="17" t="s">
        <v>107</v>
      </c>
      <c r="L145" s="18">
        <v>24209.08</v>
      </c>
      <c r="M145" s="18">
        <v>1299.83</v>
      </c>
      <c r="N145" s="18">
        <v>2124.94</v>
      </c>
      <c r="O145" s="18">
        <v>27633.85</v>
      </c>
      <c r="P145" s="18">
        <v>2486</v>
      </c>
      <c r="Q145" s="18">
        <v>259.29000000000002</v>
      </c>
      <c r="R145" s="18">
        <v>213.84</v>
      </c>
      <c r="S145" s="18">
        <v>2959.13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9">
        <f t="shared" si="32"/>
        <v>26695.08</v>
      </c>
      <c r="Z145" s="9">
        <f t="shared" si="33"/>
        <v>1559.12</v>
      </c>
      <c r="AA145" s="9">
        <f t="shared" si="34"/>
        <v>2338.7800000000002</v>
      </c>
      <c r="AB145" s="9">
        <f t="shared" si="35"/>
        <v>30592.98</v>
      </c>
    </row>
    <row r="146" spans="1:32" s="15" customFormat="1" x14ac:dyDescent="0.25">
      <c r="A146" s="17">
        <v>16</v>
      </c>
      <c r="B146" s="17" t="s">
        <v>322</v>
      </c>
      <c r="C146" s="17" t="s">
        <v>308</v>
      </c>
      <c r="D146" s="17" t="s">
        <v>385</v>
      </c>
      <c r="E146" s="17" t="s">
        <v>386</v>
      </c>
      <c r="F146" s="17" t="s">
        <v>75</v>
      </c>
      <c r="G146" s="17" t="s">
        <v>114</v>
      </c>
      <c r="H146" s="17">
        <v>248</v>
      </c>
      <c r="I146" s="17">
        <v>248</v>
      </c>
      <c r="J146" s="17">
        <v>41</v>
      </c>
      <c r="K146" s="17" t="s">
        <v>107</v>
      </c>
      <c r="L146" s="18">
        <v>15090.4</v>
      </c>
      <c r="M146" s="18">
        <v>890.24</v>
      </c>
      <c r="N146" s="18">
        <v>1304.79</v>
      </c>
      <c r="O146" s="18">
        <v>17285.43</v>
      </c>
      <c r="P146" s="18">
        <v>380.6</v>
      </c>
      <c r="Q146" s="18">
        <v>167.29</v>
      </c>
      <c r="R146" s="18">
        <v>24.35</v>
      </c>
      <c r="S146" s="18">
        <v>572.24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9">
        <f t="shared" si="32"/>
        <v>15471</v>
      </c>
      <c r="Z146" s="9">
        <f t="shared" si="33"/>
        <v>1057.53</v>
      </c>
      <c r="AA146" s="9">
        <f t="shared" si="34"/>
        <v>1329.1399999999999</v>
      </c>
      <c r="AB146" s="9">
        <f t="shared" si="35"/>
        <v>17857.670000000002</v>
      </c>
    </row>
    <row r="147" spans="1:32" s="15" customFormat="1" x14ac:dyDescent="0.25">
      <c r="A147" s="17">
        <v>17</v>
      </c>
      <c r="B147" s="17" t="s">
        <v>317</v>
      </c>
      <c r="C147" s="17" t="s">
        <v>308</v>
      </c>
      <c r="D147" s="17" t="s">
        <v>387</v>
      </c>
      <c r="E147" s="17" t="s">
        <v>388</v>
      </c>
      <c r="F147" s="17" t="s">
        <v>75</v>
      </c>
      <c r="G147" s="17" t="s">
        <v>389</v>
      </c>
      <c r="H147" s="17">
        <v>6214</v>
      </c>
      <c r="I147" s="17">
        <v>6109</v>
      </c>
      <c r="J147" s="17">
        <v>105</v>
      </c>
      <c r="K147" s="17" t="s">
        <v>37</v>
      </c>
      <c r="L147" s="18">
        <v>19135.63</v>
      </c>
      <c r="M147" s="18">
        <v>2088.71</v>
      </c>
      <c r="N147" s="18">
        <v>1368.32</v>
      </c>
      <c r="O147" s="18">
        <v>22592.66</v>
      </c>
      <c r="P147" s="18">
        <v>913</v>
      </c>
      <c r="Q147" s="18">
        <v>206.92</v>
      </c>
      <c r="R147" s="18">
        <v>62.37</v>
      </c>
      <c r="S147" s="18">
        <v>1182.29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9">
        <f t="shared" si="32"/>
        <v>20048.63</v>
      </c>
      <c r="Z147" s="9">
        <f t="shared" si="33"/>
        <v>2295.63</v>
      </c>
      <c r="AA147" s="9">
        <f t="shared" si="34"/>
        <v>1430.6899999999998</v>
      </c>
      <c r="AB147" s="9">
        <f t="shared" si="35"/>
        <v>23774.95</v>
      </c>
    </row>
    <row r="148" spans="1:32" s="15" customFormat="1" x14ac:dyDescent="0.25">
      <c r="A148" s="17">
        <v>18</v>
      </c>
      <c r="B148" s="17" t="s">
        <v>322</v>
      </c>
      <c r="C148" s="17" t="s">
        <v>308</v>
      </c>
      <c r="D148" s="17" t="s">
        <v>390</v>
      </c>
      <c r="E148" s="17" t="s">
        <v>391</v>
      </c>
      <c r="F148" s="17" t="s">
        <v>75</v>
      </c>
      <c r="G148" s="17" t="s">
        <v>392</v>
      </c>
      <c r="H148" s="17">
        <v>5799</v>
      </c>
      <c r="I148" s="17">
        <v>5683</v>
      </c>
      <c r="J148" s="17">
        <v>116</v>
      </c>
      <c r="K148" s="17" t="s">
        <v>37</v>
      </c>
      <c r="L148" s="18">
        <v>25821.3</v>
      </c>
      <c r="M148" s="18">
        <v>3912.63</v>
      </c>
      <c r="N148" s="18">
        <v>1179.01</v>
      </c>
      <c r="O148" s="18">
        <v>30912.94</v>
      </c>
      <c r="P148" s="18">
        <v>985.6</v>
      </c>
      <c r="Q148" s="18">
        <v>274.79000000000002</v>
      </c>
      <c r="R148" s="18">
        <v>68.900000000000006</v>
      </c>
      <c r="S148" s="18">
        <v>1329.29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9">
        <f t="shared" si="32"/>
        <v>26806.899999999998</v>
      </c>
      <c r="Z148" s="9">
        <f t="shared" si="33"/>
        <v>4187.42</v>
      </c>
      <c r="AA148" s="9">
        <f t="shared" si="34"/>
        <v>1247.9100000000001</v>
      </c>
      <c r="AB148" s="9">
        <f t="shared" si="35"/>
        <v>32242.23</v>
      </c>
    </row>
    <row r="149" spans="1:32" s="15" customFormat="1" x14ac:dyDescent="0.25">
      <c r="A149" s="17">
        <v>19</v>
      </c>
      <c r="B149" s="17" t="s">
        <v>322</v>
      </c>
      <c r="C149" s="17" t="s">
        <v>308</v>
      </c>
      <c r="D149" s="17" t="s">
        <v>393</v>
      </c>
      <c r="E149" s="17" t="s">
        <v>394</v>
      </c>
      <c r="F149" s="17" t="s">
        <v>75</v>
      </c>
      <c r="G149" s="17" t="s">
        <v>392</v>
      </c>
      <c r="H149" s="17">
        <v>10306</v>
      </c>
      <c r="I149" s="17">
        <v>9975</v>
      </c>
      <c r="J149" s="17">
        <v>331</v>
      </c>
      <c r="K149" s="17" t="s">
        <v>37</v>
      </c>
      <c r="L149" s="18">
        <v>36531.360000000001</v>
      </c>
      <c r="M149" s="18">
        <v>3338.26</v>
      </c>
      <c r="N149" s="18">
        <v>2938.08</v>
      </c>
      <c r="O149" s="18">
        <v>42807.7</v>
      </c>
      <c r="P149" s="18">
        <v>2404.6</v>
      </c>
      <c r="Q149" s="18">
        <v>396.68</v>
      </c>
      <c r="R149" s="18">
        <v>196.61</v>
      </c>
      <c r="S149" s="18">
        <v>2997.89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9">
        <f t="shared" si="32"/>
        <v>38935.96</v>
      </c>
      <c r="Z149" s="9">
        <f t="shared" si="33"/>
        <v>3734.94</v>
      </c>
      <c r="AA149" s="9">
        <f t="shared" si="34"/>
        <v>3134.69</v>
      </c>
      <c r="AB149" s="9">
        <f t="shared" si="35"/>
        <v>45805.59</v>
      </c>
    </row>
    <row r="150" spans="1:32" s="15" customFormat="1" x14ac:dyDescent="0.25">
      <c r="A150" s="17">
        <v>20</v>
      </c>
      <c r="B150" s="17" t="s">
        <v>311</v>
      </c>
      <c r="C150" s="17" t="s">
        <v>308</v>
      </c>
      <c r="D150" s="17" t="s">
        <v>395</v>
      </c>
      <c r="E150" s="17" t="s">
        <v>396</v>
      </c>
      <c r="F150" s="17" t="s">
        <v>75</v>
      </c>
      <c r="G150" s="17" t="s">
        <v>397</v>
      </c>
      <c r="H150" s="17">
        <v>3723</v>
      </c>
      <c r="I150" s="17">
        <v>3643</v>
      </c>
      <c r="J150" s="17">
        <v>80</v>
      </c>
      <c r="K150" s="17" t="s">
        <v>37</v>
      </c>
      <c r="L150" s="18">
        <v>22369.26</v>
      </c>
      <c r="M150" s="18">
        <v>4406.1499999999996</v>
      </c>
      <c r="N150" s="18">
        <v>1356.43</v>
      </c>
      <c r="O150" s="18">
        <v>28131.84</v>
      </c>
      <c r="P150" s="18">
        <v>748</v>
      </c>
      <c r="Q150" s="18">
        <v>241.63</v>
      </c>
      <c r="R150" s="18">
        <v>47.52</v>
      </c>
      <c r="S150" s="18">
        <v>1037.1500000000001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9">
        <f t="shared" si="32"/>
        <v>23117.26</v>
      </c>
      <c r="Z150" s="9">
        <f t="shared" si="33"/>
        <v>4647.78</v>
      </c>
      <c r="AA150" s="9">
        <f t="shared" si="34"/>
        <v>1403.95</v>
      </c>
      <c r="AB150" s="9">
        <f t="shared" si="35"/>
        <v>29168.99</v>
      </c>
    </row>
    <row r="151" spans="1:32" s="15" customFormat="1" x14ac:dyDescent="0.25">
      <c r="A151" s="17">
        <v>21</v>
      </c>
      <c r="B151" s="17" t="s">
        <v>311</v>
      </c>
      <c r="C151" s="17" t="s">
        <v>308</v>
      </c>
      <c r="D151" s="17" t="s">
        <v>398</v>
      </c>
      <c r="E151" s="17" t="s">
        <v>399</v>
      </c>
      <c r="F151" s="17" t="s">
        <v>75</v>
      </c>
      <c r="G151" s="17" t="s">
        <v>397</v>
      </c>
      <c r="H151" s="17">
        <v>749</v>
      </c>
      <c r="I151" s="17">
        <v>675</v>
      </c>
      <c r="J151" s="17">
        <v>74</v>
      </c>
      <c r="K151" s="17" t="s">
        <v>37</v>
      </c>
      <c r="L151" s="18">
        <v>35540.589999999997</v>
      </c>
      <c r="M151" s="18">
        <v>4626.45</v>
      </c>
      <c r="N151" s="18">
        <v>2552.7800000000002</v>
      </c>
      <c r="O151" s="18">
        <v>42719.82</v>
      </c>
      <c r="P151" s="18">
        <v>708.4</v>
      </c>
      <c r="Q151" s="18">
        <v>389.8</v>
      </c>
      <c r="R151" s="18">
        <v>43.96</v>
      </c>
      <c r="S151" s="18">
        <v>1142.1600000000001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9">
        <f t="shared" si="32"/>
        <v>36248.99</v>
      </c>
      <c r="Z151" s="9">
        <f t="shared" si="33"/>
        <v>5016.25</v>
      </c>
      <c r="AA151" s="9">
        <f t="shared" si="34"/>
        <v>2596.7400000000002</v>
      </c>
      <c r="AB151" s="9">
        <f t="shared" si="35"/>
        <v>43861.98</v>
      </c>
    </row>
    <row r="152" spans="1:32" s="12" customFormat="1" x14ac:dyDescent="0.25">
      <c r="A152" s="10"/>
      <c r="B152" s="10"/>
      <c r="C152" s="10" t="s">
        <v>71</v>
      </c>
      <c r="D152" s="10"/>
      <c r="E152" s="10"/>
      <c r="F152" s="10"/>
      <c r="G152" s="10"/>
      <c r="H152" s="10"/>
      <c r="I152" s="10"/>
      <c r="J152" s="11">
        <f>SUM(J131:J151)</f>
        <v>4880</v>
      </c>
      <c r="K152" s="10"/>
      <c r="L152" s="11">
        <f t="shared" ref="L152:AB152" si="36">SUM(L131:L151)</f>
        <v>567731.34</v>
      </c>
      <c r="M152" s="11">
        <f t="shared" si="36"/>
        <v>56293.7</v>
      </c>
      <c r="N152" s="11">
        <f t="shared" si="36"/>
        <v>40074.230000000003</v>
      </c>
      <c r="O152" s="11">
        <f t="shared" si="36"/>
        <v>664099.26999999979</v>
      </c>
      <c r="P152" s="11">
        <f t="shared" si="36"/>
        <v>37130.5</v>
      </c>
      <c r="Q152" s="11">
        <f t="shared" si="36"/>
        <v>6094.04</v>
      </c>
      <c r="R152" s="11">
        <f t="shared" si="36"/>
        <v>2898.71</v>
      </c>
      <c r="S152" s="11">
        <f t="shared" si="36"/>
        <v>46123.250000000007</v>
      </c>
      <c r="T152" s="11">
        <f t="shared" si="36"/>
        <v>0</v>
      </c>
      <c r="U152" s="11">
        <f t="shared" si="36"/>
        <v>0</v>
      </c>
      <c r="V152" s="11">
        <f t="shared" si="36"/>
        <v>0</v>
      </c>
      <c r="W152" s="11">
        <f t="shared" si="36"/>
        <v>0</v>
      </c>
      <c r="X152" s="11">
        <f t="shared" si="36"/>
        <v>0</v>
      </c>
      <c r="Y152" s="11">
        <f t="shared" si="36"/>
        <v>604861.84000000008</v>
      </c>
      <c r="Z152" s="11">
        <f t="shared" si="36"/>
        <v>62387.740000000005</v>
      </c>
      <c r="AA152" s="11">
        <f t="shared" si="36"/>
        <v>42972.94</v>
      </c>
      <c r="AB152" s="11">
        <f t="shared" si="36"/>
        <v>710222.5199999999</v>
      </c>
    </row>
    <row r="153" spans="1:32" s="12" customFormat="1" x14ac:dyDescent="0.25">
      <c r="A153" s="10"/>
      <c r="B153" s="10"/>
      <c r="C153" s="10" t="s">
        <v>119</v>
      </c>
      <c r="D153" s="10"/>
      <c r="E153" s="10"/>
      <c r="F153" s="10"/>
      <c r="G153" s="10"/>
      <c r="H153" s="10"/>
      <c r="I153" s="10"/>
      <c r="J153" s="11">
        <f>J152+J130</f>
        <v>24415</v>
      </c>
      <c r="K153" s="11"/>
      <c r="L153" s="11">
        <f t="shared" ref="L153:AB153" si="37">L152+L130</f>
        <v>1384133.8900000001</v>
      </c>
      <c r="M153" s="11">
        <f t="shared" si="37"/>
        <v>100129.09</v>
      </c>
      <c r="N153" s="11">
        <f t="shared" si="37"/>
        <v>80991.140000000014</v>
      </c>
      <c r="O153" s="11">
        <f t="shared" si="37"/>
        <v>1565254.1199999999</v>
      </c>
      <c r="P153" s="11">
        <f t="shared" si="37"/>
        <v>144729.66999999998</v>
      </c>
      <c r="Q153" s="11">
        <f t="shared" si="37"/>
        <v>14988.55</v>
      </c>
      <c r="R153" s="11">
        <f t="shared" si="37"/>
        <v>11601.55</v>
      </c>
      <c r="S153" s="11">
        <f t="shared" si="37"/>
        <v>171319.77</v>
      </c>
      <c r="T153" s="11">
        <f t="shared" si="37"/>
        <v>0</v>
      </c>
      <c r="U153" s="11">
        <f t="shared" si="37"/>
        <v>0</v>
      </c>
      <c r="V153" s="11">
        <f t="shared" si="37"/>
        <v>0</v>
      </c>
      <c r="W153" s="11">
        <f t="shared" si="37"/>
        <v>0</v>
      </c>
      <c r="X153" s="11">
        <f t="shared" si="37"/>
        <v>0</v>
      </c>
      <c r="Y153" s="11">
        <f t="shared" si="37"/>
        <v>1528863.56</v>
      </c>
      <c r="Z153" s="11">
        <f t="shared" si="37"/>
        <v>115117.64000000001</v>
      </c>
      <c r="AA153" s="11">
        <f t="shared" si="37"/>
        <v>92592.69</v>
      </c>
      <c r="AB153" s="11">
        <f t="shared" si="37"/>
        <v>1736573.89</v>
      </c>
    </row>
    <row r="154" spans="1:32" ht="18" customHeight="1" x14ac:dyDescent="0.25"/>
    <row r="155" spans="1:32" ht="18" customHeight="1" x14ac:dyDescent="0.25"/>
    <row r="158" spans="1:32" ht="15.75" x14ac:dyDescent="0.25">
      <c r="E158" s="13" t="s">
        <v>120</v>
      </c>
      <c r="G158" s="14"/>
      <c r="H158" s="14"/>
      <c r="I158" s="14"/>
      <c r="J158" s="14"/>
      <c r="K158" s="14"/>
      <c r="L158" s="13" t="s">
        <v>122</v>
      </c>
      <c r="O158" s="14"/>
      <c r="Q158" s="14"/>
      <c r="R158" s="13" t="s">
        <v>121</v>
      </c>
      <c r="T158" s="14"/>
      <c r="U158" s="14"/>
      <c r="W158" s="14"/>
      <c r="X158" s="14"/>
      <c r="Y158" s="13" t="s">
        <v>123</v>
      </c>
      <c r="Z158" s="14"/>
      <c r="AA158" s="14"/>
      <c r="AB158" s="14"/>
      <c r="AC158" s="14"/>
    </row>
    <row r="159" spans="1:32" ht="15.75" x14ac:dyDescent="0.25">
      <c r="E159" s="13" t="s">
        <v>124</v>
      </c>
      <c r="G159" s="14"/>
      <c r="H159" s="14"/>
      <c r="I159" s="14"/>
      <c r="J159" s="14"/>
      <c r="K159" s="14"/>
      <c r="L159" s="13" t="s">
        <v>124</v>
      </c>
      <c r="O159" s="14"/>
      <c r="Q159" s="14"/>
      <c r="R159" s="13" t="s">
        <v>124</v>
      </c>
      <c r="T159" s="14"/>
      <c r="U159" s="14"/>
      <c r="W159" s="14"/>
      <c r="X159" s="14"/>
      <c r="Y159" s="13" t="s">
        <v>124</v>
      </c>
      <c r="Z159" s="14"/>
      <c r="AA159" s="14"/>
      <c r="AB159" s="14"/>
      <c r="AC159" s="14"/>
    </row>
    <row r="160" spans="1:32" ht="32.25" customHeight="1" x14ac:dyDescent="0.55000000000000004">
      <c r="A160" s="75" t="s">
        <v>0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1"/>
      <c r="AD160" s="1"/>
      <c r="AE160" s="1"/>
      <c r="AF160" s="1"/>
    </row>
    <row r="161" spans="1:32" ht="21.75" customHeight="1" x14ac:dyDescent="0.4">
      <c r="A161" s="76" t="s">
        <v>1668</v>
      </c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2"/>
      <c r="AD161" s="2"/>
      <c r="AE161" s="2"/>
      <c r="AF161" s="2"/>
    </row>
    <row r="162" spans="1:32" s="5" customFormat="1" ht="20.25" customHeight="1" x14ac:dyDescent="0.35">
      <c r="A162" s="3" t="s">
        <v>1</v>
      </c>
      <c r="B162" s="4"/>
      <c r="C162" s="3"/>
      <c r="D162" s="3"/>
      <c r="F162" s="3" t="s">
        <v>400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</row>
    <row r="163" spans="1:32" s="7" customFormat="1" ht="90" x14ac:dyDescent="0.25">
      <c r="A163" s="6" t="s">
        <v>3</v>
      </c>
      <c r="B163" s="6" t="s">
        <v>4</v>
      </c>
      <c r="C163" s="6" t="s">
        <v>5</v>
      </c>
      <c r="D163" s="6" t="s">
        <v>6</v>
      </c>
      <c r="E163" s="6" t="s">
        <v>7</v>
      </c>
      <c r="F163" s="6" t="s">
        <v>8</v>
      </c>
      <c r="G163" s="6" t="s">
        <v>9</v>
      </c>
      <c r="H163" s="6" t="s">
        <v>10</v>
      </c>
      <c r="I163" s="6" t="s">
        <v>11</v>
      </c>
      <c r="J163" s="6" t="s">
        <v>12</v>
      </c>
      <c r="K163" s="6" t="s">
        <v>13</v>
      </c>
      <c r="L163" s="6" t="s">
        <v>14</v>
      </c>
      <c r="M163" s="6" t="s">
        <v>15</v>
      </c>
      <c r="N163" s="6" t="s">
        <v>16</v>
      </c>
      <c r="O163" s="6" t="s">
        <v>17</v>
      </c>
      <c r="P163" s="6" t="s">
        <v>18</v>
      </c>
      <c r="Q163" s="6" t="s">
        <v>19</v>
      </c>
      <c r="R163" s="6" t="s">
        <v>20</v>
      </c>
      <c r="S163" s="6" t="s">
        <v>21</v>
      </c>
      <c r="T163" s="6" t="s">
        <v>22</v>
      </c>
      <c r="U163" s="6" t="s">
        <v>23</v>
      </c>
      <c r="V163" s="6" t="s">
        <v>24</v>
      </c>
      <c r="W163" s="6" t="s">
        <v>25</v>
      </c>
      <c r="X163" s="6" t="s">
        <v>26</v>
      </c>
      <c r="Y163" s="6" t="s">
        <v>27</v>
      </c>
      <c r="Z163" s="6" t="s">
        <v>28</v>
      </c>
      <c r="AA163" s="6" t="s">
        <v>29</v>
      </c>
      <c r="AB163" s="6" t="s">
        <v>30</v>
      </c>
    </row>
    <row r="164" spans="1:32" s="15" customFormat="1" x14ac:dyDescent="0.25">
      <c r="A164" s="17">
        <v>1</v>
      </c>
      <c r="B164" s="17" t="s">
        <v>307</v>
      </c>
      <c r="C164" s="17" t="s">
        <v>308</v>
      </c>
      <c r="D164" s="17" t="s">
        <v>309</v>
      </c>
      <c r="E164" s="17" t="s">
        <v>310</v>
      </c>
      <c r="F164" s="17" t="s">
        <v>35</v>
      </c>
      <c r="G164" s="17" t="s">
        <v>41</v>
      </c>
      <c r="H164" s="17">
        <v>88269</v>
      </c>
      <c r="I164" s="17">
        <v>86338</v>
      </c>
      <c r="J164" s="17">
        <v>1931</v>
      </c>
      <c r="K164" s="17" t="s">
        <v>37</v>
      </c>
      <c r="L164" s="18">
        <v>44791.16</v>
      </c>
      <c r="M164" s="18">
        <v>2572.14</v>
      </c>
      <c r="N164" s="18">
        <v>2940.74</v>
      </c>
      <c r="O164" s="18">
        <v>50304.04</v>
      </c>
      <c r="P164" s="18">
        <v>10936.14</v>
      </c>
      <c r="Q164" s="18">
        <v>444.56</v>
      </c>
      <c r="R164" s="18">
        <v>860.26</v>
      </c>
      <c r="S164" s="18">
        <v>12240.96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9">
        <f t="shared" ref="Y164:Y166" si="38">L164+P164-U164</f>
        <v>55727.3</v>
      </c>
      <c r="Z164" s="9">
        <f t="shared" ref="Z164:Z166" si="39">M164+Q164-V164</f>
        <v>3016.7</v>
      </c>
      <c r="AA164" s="9">
        <f t="shared" ref="AA164:AA166" si="40">N164+R164-W164</f>
        <v>3801</v>
      </c>
      <c r="AB164" s="9">
        <f t="shared" ref="AB164:AB166" si="41">O164+S164-X164</f>
        <v>62545</v>
      </c>
    </row>
    <row r="165" spans="1:32" s="15" customFormat="1" x14ac:dyDescent="0.25">
      <c r="A165" s="17">
        <v>2</v>
      </c>
      <c r="B165" s="17" t="s">
        <v>311</v>
      </c>
      <c r="C165" s="17" t="s">
        <v>308</v>
      </c>
      <c r="D165" s="17" t="s">
        <v>312</v>
      </c>
      <c r="E165" s="17" t="s">
        <v>313</v>
      </c>
      <c r="F165" s="17" t="s">
        <v>35</v>
      </c>
      <c r="G165" s="17" t="s">
        <v>41</v>
      </c>
      <c r="H165" s="17">
        <v>47522</v>
      </c>
      <c r="I165" s="17">
        <v>46651</v>
      </c>
      <c r="J165" s="17">
        <v>871</v>
      </c>
      <c r="K165" s="17" t="s">
        <v>37</v>
      </c>
      <c r="L165" s="18">
        <v>11236.64</v>
      </c>
      <c r="M165" s="18">
        <v>231.93</v>
      </c>
      <c r="N165" s="18">
        <v>744.43</v>
      </c>
      <c r="O165" s="18">
        <v>12213</v>
      </c>
      <c r="P165" s="18">
        <v>4809.8900000000003</v>
      </c>
      <c r="Q165" s="18">
        <v>101.08</v>
      </c>
      <c r="R165" s="18">
        <v>388.03</v>
      </c>
      <c r="S165" s="18">
        <v>5299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9">
        <f t="shared" si="38"/>
        <v>16046.529999999999</v>
      </c>
      <c r="Z165" s="9">
        <f t="shared" si="39"/>
        <v>333.01</v>
      </c>
      <c r="AA165" s="9">
        <f t="shared" si="40"/>
        <v>1132.46</v>
      </c>
      <c r="AB165" s="9">
        <f t="shared" si="41"/>
        <v>17512</v>
      </c>
    </row>
    <row r="166" spans="1:32" s="15" customFormat="1" x14ac:dyDescent="0.25">
      <c r="A166" s="17">
        <v>3</v>
      </c>
      <c r="B166" s="17" t="s">
        <v>314</v>
      </c>
      <c r="C166" s="17" t="s">
        <v>308</v>
      </c>
      <c r="D166" s="17" t="s">
        <v>315</v>
      </c>
      <c r="E166" s="17" t="s">
        <v>316</v>
      </c>
      <c r="F166" s="17" t="s">
        <v>35</v>
      </c>
      <c r="G166" s="17" t="s">
        <v>45</v>
      </c>
      <c r="H166" s="17">
        <v>70150</v>
      </c>
      <c r="I166" s="17">
        <v>70150</v>
      </c>
      <c r="J166" s="17">
        <v>0</v>
      </c>
      <c r="K166" s="17" t="s">
        <v>59</v>
      </c>
      <c r="L166" s="18">
        <v>11845.7</v>
      </c>
      <c r="M166" s="18">
        <v>1427.29</v>
      </c>
      <c r="N166" s="18">
        <v>0</v>
      </c>
      <c r="O166" s="18">
        <v>13272.99</v>
      </c>
      <c r="P166" s="18">
        <v>498.93</v>
      </c>
      <c r="Q166" s="18">
        <v>120.08</v>
      </c>
      <c r="R166" s="18">
        <v>0</v>
      </c>
      <c r="S166" s="18">
        <v>619.01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9">
        <f t="shared" si="38"/>
        <v>12344.630000000001</v>
      </c>
      <c r="Z166" s="9">
        <f t="shared" si="39"/>
        <v>1547.37</v>
      </c>
      <c r="AA166" s="9">
        <f t="shared" si="40"/>
        <v>0</v>
      </c>
      <c r="AB166" s="9">
        <f t="shared" si="41"/>
        <v>13892</v>
      </c>
    </row>
    <row r="167" spans="1:32" s="15" customFormat="1" x14ac:dyDescent="0.25">
      <c r="A167" s="17">
        <v>4</v>
      </c>
      <c r="B167" s="17" t="s">
        <v>317</v>
      </c>
      <c r="C167" s="17" t="s">
        <v>308</v>
      </c>
      <c r="D167" s="17" t="s">
        <v>318</v>
      </c>
      <c r="E167" s="17" t="s">
        <v>319</v>
      </c>
      <c r="F167" s="17" t="s">
        <v>35</v>
      </c>
      <c r="G167" s="17" t="s">
        <v>41</v>
      </c>
      <c r="H167" s="17">
        <v>220199</v>
      </c>
      <c r="I167" s="17">
        <v>215278</v>
      </c>
      <c r="J167" s="17">
        <v>4921</v>
      </c>
      <c r="K167" s="17" t="s">
        <v>37</v>
      </c>
      <c r="L167" s="18">
        <v>157633.51999999999</v>
      </c>
      <c r="M167" s="18">
        <v>4242.8100000000004</v>
      </c>
      <c r="N167" s="18">
        <v>10713.39</v>
      </c>
      <c r="O167" s="18">
        <v>172589.72</v>
      </c>
      <c r="P167" s="18">
        <v>25902.66</v>
      </c>
      <c r="Q167" s="18">
        <v>1607.31</v>
      </c>
      <c r="R167" s="18">
        <v>2192.31</v>
      </c>
      <c r="S167" s="18">
        <v>29702.28</v>
      </c>
      <c r="T167" s="18">
        <v>0</v>
      </c>
      <c r="U167" s="18">
        <v>94370.8</v>
      </c>
      <c r="V167" s="18">
        <v>4242.8100000000004</v>
      </c>
      <c r="W167" s="18">
        <v>10713.39</v>
      </c>
      <c r="X167" s="18">
        <v>109327</v>
      </c>
      <c r="Y167" s="9">
        <f t="shared" ref="Y167" si="42">L167+P167-U167</f>
        <v>89165.37999999999</v>
      </c>
      <c r="Z167" s="9">
        <f t="shared" ref="Z167" si="43">M167+Q167-V167</f>
        <v>1607.3100000000004</v>
      </c>
      <c r="AA167" s="9">
        <f t="shared" ref="AA167" si="44">N167+R167-W167</f>
        <v>2192.3099999999995</v>
      </c>
      <c r="AB167" s="9">
        <f t="shared" ref="AB167" si="45">O167+S167-X167</f>
        <v>92965</v>
      </c>
    </row>
    <row r="168" spans="1:32" s="15" customFormat="1" x14ac:dyDescent="0.25">
      <c r="A168" s="17">
        <v>5</v>
      </c>
      <c r="B168" s="17" t="s">
        <v>311</v>
      </c>
      <c r="C168" s="17" t="s">
        <v>308</v>
      </c>
      <c r="D168" s="17" t="s">
        <v>320</v>
      </c>
      <c r="E168" s="17" t="s">
        <v>321</v>
      </c>
      <c r="F168" s="17" t="s">
        <v>35</v>
      </c>
      <c r="G168" s="17" t="s">
        <v>41</v>
      </c>
      <c r="H168" s="17">
        <v>1493</v>
      </c>
      <c r="I168" s="17">
        <v>340</v>
      </c>
      <c r="J168" s="17">
        <v>1153</v>
      </c>
      <c r="K168" s="17" t="s">
        <v>37</v>
      </c>
      <c r="L168" s="18">
        <v>50608.95</v>
      </c>
      <c r="M168" s="18">
        <v>2317.5100000000002</v>
      </c>
      <c r="N168" s="18">
        <v>694.53</v>
      </c>
      <c r="O168" s="18">
        <v>53620.99</v>
      </c>
      <c r="P168" s="18">
        <v>6181.99</v>
      </c>
      <c r="Q168" s="18">
        <v>519.36</v>
      </c>
      <c r="R168" s="18">
        <v>513.66</v>
      </c>
      <c r="S168" s="18">
        <v>7215.01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9">
        <f t="shared" ref="Y168:Y181" si="46">L168+P168-U168</f>
        <v>56790.939999999995</v>
      </c>
      <c r="Z168" s="9">
        <f t="shared" ref="Z168:Z181" si="47">M168+Q168-V168</f>
        <v>2836.8700000000003</v>
      </c>
      <c r="AA168" s="9">
        <f t="shared" ref="AA168:AA181" si="48">N168+R168-W168</f>
        <v>1208.19</v>
      </c>
      <c r="AB168" s="9">
        <f t="shared" ref="AB168:AB181" si="49">O168+S168-X168</f>
        <v>60836</v>
      </c>
    </row>
    <row r="169" spans="1:32" s="15" customFormat="1" x14ac:dyDescent="0.25">
      <c r="A169" s="17">
        <v>6</v>
      </c>
      <c r="B169" s="17" t="s">
        <v>322</v>
      </c>
      <c r="C169" s="17" t="s">
        <v>308</v>
      </c>
      <c r="D169" s="17" t="s">
        <v>323</v>
      </c>
      <c r="E169" s="17" t="s">
        <v>324</v>
      </c>
      <c r="F169" s="17" t="s">
        <v>35</v>
      </c>
      <c r="G169" s="17" t="s">
        <v>41</v>
      </c>
      <c r="H169" s="17">
        <v>33890</v>
      </c>
      <c r="I169" s="17">
        <v>31448</v>
      </c>
      <c r="J169" s="17">
        <v>2442</v>
      </c>
      <c r="K169" s="17" t="s">
        <v>37</v>
      </c>
      <c r="L169" s="18">
        <v>131999.88</v>
      </c>
      <c r="M169" s="18">
        <v>7447.98</v>
      </c>
      <c r="N169" s="18">
        <v>8288.09</v>
      </c>
      <c r="O169" s="18">
        <v>147735.95000000001</v>
      </c>
      <c r="P169" s="18">
        <v>13774.65</v>
      </c>
      <c r="Q169" s="18">
        <v>1387.49</v>
      </c>
      <c r="R169" s="18">
        <v>1087.9100000000001</v>
      </c>
      <c r="S169" s="18">
        <v>16250.05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9">
        <f t="shared" si="46"/>
        <v>145774.53</v>
      </c>
      <c r="Z169" s="9">
        <f t="shared" si="47"/>
        <v>8835.4699999999993</v>
      </c>
      <c r="AA169" s="9">
        <f t="shared" si="48"/>
        <v>9376</v>
      </c>
      <c r="AB169" s="9">
        <f t="shared" si="49"/>
        <v>163986</v>
      </c>
    </row>
    <row r="170" spans="1:32" s="15" customFormat="1" x14ac:dyDescent="0.25">
      <c r="A170" s="17">
        <v>7</v>
      </c>
      <c r="B170" s="17" t="s">
        <v>322</v>
      </c>
      <c r="C170" s="17" t="s">
        <v>308</v>
      </c>
      <c r="D170" s="17" t="s">
        <v>325</v>
      </c>
      <c r="E170" s="17" t="s">
        <v>326</v>
      </c>
      <c r="F170" s="17" t="s">
        <v>35</v>
      </c>
      <c r="G170" s="17" t="s">
        <v>41</v>
      </c>
      <c r="H170" s="17">
        <v>16990</v>
      </c>
      <c r="I170" s="17">
        <v>15798</v>
      </c>
      <c r="J170" s="17">
        <v>1192</v>
      </c>
      <c r="K170" s="17" t="s">
        <v>37</v>
      </c>
      <c r="L170" s="18">
        <v>73586.78</v>
      </c>
      <c r="M170" s="18">
        <v>4681.92</v>
      </c>
      <c r="N170" s="18">
        <v>6110.28</v>
      </c>
      <c r="O170" s="18">
        <v>84378.98</v>
      </c>
      <c r="P170" s="18">
        <v>6470.61</v>
      </c>
      <c r="Q170" s="18">
        <v>792.37</v>
      </c>
      <c r="R170" s="18">
        <v>531.04</v>
      </c>
      <c r="S170" s="18">
        <v>7794.02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9">
        <f t="shared" si="46"/>
        <v>80057.39</v>
      </c>
      <c r="Z170" s="9">
        <f t="shared" si="47"/>
        <v>5474.29</v>
      </c>
      <c r="AA170" s="9">
        <f t="shared" si="48"/>
        <v>6641.32</v>
      </c>
      <c r="AB170" s="9">
        <f t="shared" si="49"/>
        <v>92173</v>
      </c>
    </row>
    <row r="171" spans="1:32" s="15" customFormat="1" x14ac:dyDescent="0.25">
      <c r="A171" s="17">
        <v>8</v>
      </c>
      <c r="B171" s="17" t="s">
        <v>327</v>
      </c>
      <c r="C171" s="17" t="s">
        <v>308</v>
      </c>
      <c r="D171" s="17" t="s">
        <v>328</v>
      </c>
      <c r="E171" s="17" t="s">
        <v>329</v>
      </c>
      <c r="F171" s="17" t="s">
        <v>35</v>
      </c>
      <c r="G171" s="17" t="s">
        <v>41</v>
      </c>
      <c r="H171" s="17">
        <v>14581</v>
      </c>
      <c r="I171" s="17">
        <v>14581</v>
      </c>
      <c r="J171" s="17">
        <v>0</v>
      </c>
      <c r="K171" s="17" t="s">
        <v>59</v>
      </c>
      <c r="L171" s="18">
        <v>16960.55</v>
      </c>
      <c r="M171" s="18">
        <v>1940.44</v>
      </c>
      <c r="N171" s="18">
        <v>0</v>
      </c>
      <c r="O171" s="18">
        <v>18900.990000000002</v>
      </c>
      <c r="P171" s="18">
        <v>736.19</v>
      </c>
      <c r="Q171" s="18">
        <v>171.82</v>
      </c>
      <c r="R171" s="18">
        <v>0</v>
      </c>
      <c r="S171" s="18">
        <v>908.01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9">
        <f t="shared" si="46"/>
        <v>17696.739999999998</v>
      </c>
      <c r="Z171" s="9">
        <f t="shared" si="47"/>
        <v>2112.2600000000002</v>
      </c>
      <c r="AA171" s="9">
        <f t="shared" si="48"/>
        <v>0</v>
      </c>
      <c r="AB171" s="9">
        <f t="shared" si="49"/>
        <v>19809</v>
      </c>
    </row>
    <row r="172" spans="1:32" s="15" customFormat="1" x14ac:dyDescent="0.25">
      <c r="A172" s="17">
        <v>9</v>
      </c>
      <c r="B172" s="17" t="s">
        <v>327</v>
      </c>
      <c r="C172" s="17" t="s">
        <v>308</v>
      </c>
      <c r="D172" s="17" t="s">
        <v>330</v>
      </c>
      <c r="E172" s="17" t="s">
        <v>331</v>
      </c>
      <c r="F172" s="17" t="s">
        <v>35</v>
      </c>
      <c r="G172" s="17" t="s">
        <v>45</v>
      </c>
      <c r="H172" s="17">
        <v>35282</v>
      </c>
      <c r="I172" s="17">
        <v>33020</v>
      </c>
      <c r="J172" s="17">
        <v>2262</v>
      </c>
      <c r="K172" s="17" t="s">
        <v>37</v>
      </c>
      <c r="L172" s="18">
        <v>120788.09</v>
      </c>
      <c r="M172" s="18">
        <v>4688.2</v>
      </c>
      <c r="N172" s="18">
        <v>4303.9799999999996</v>
      </c>
      <c r="O172" s="18">
        <v>129780.27</v>
      </c>
      <c r="P172" s="18">
        <v>12170.42</v>
      </c>
      <c r="Q172" s="18">
        <v>1240.5899999999999</v>
      </c>
      <c r="R172" s="18">
        <v>1007.72</v>
      </c>
      <c r="S172" s="18">
        <v>14418.73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9">
        <f t="shared" si="46"/>
        <v>132958.51</v>
      </c>
      <c r="Z172" s="9">
        <f t="shared" si="47"/>
        <v>5928.79</v>
      </c>
      <c r="AA172" s="9">
        <f t="shared" si="48"/>
        <v>5311.7</v>
      </c>
      <c r="AB172" s="9">
        <f t="shared" si="49"/>
        <v>144199</v>
      </c>
    </row>
    <row r="173" spans="1:32" s="15" customFormat="1" x14ac:dyDescent="0.25">
      <c r="A173" s="17">
        <v>10</v>
      </c>
      <c r="B173" s="17" t="s">
        <v>327</v>
      </c>
      <c r="C173" s="17" t="s">
        <v>308</v>
      </c>
      <c r="D173" s="17" t="s">
        <v>332</v>
      </c>
      <c r="E173" s="17" t="s">
        <v>333</v>
      </c>
      <c r="F173" s="17" t="s">
        <v>35</v>
      </c>
      <c r="G173" s="17" t="s">
        <v>45</v>
      </c>
      <c r="H173" s="17">
        <v>4016</v>
      </c>
      <c r="I173" s="17">
        <v>2571</v>
      </c>
      <c r="J173" s="17">
        <v>1445</v>
      </c>
      <c r="K173" s="17" t="s">
        <v>37</v>
      </c>
      <c r="L173" s="18">
        <v>22565.72</v>
      </c>
      <c r="M173" s="18">
        <v>1055.01</v>
      </c>
      <c r="N173" s="18">
        <v>1160.29</v>
      </c>
      <c r="O173" s="18">
        <v>24781.02</v>
      </c>
      <c r="P173" s="18">
        <v>7888.8</v>
      </c>
      <c r="Q173" s="18">
        <v>206.43</v>
      </c>
      <c r="R173" s="18">
        <v>643.75</v>
      </c>
      <c r="S173" s="18">
        <v>8738.98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9">
        <f t="shared" si="46"/>
        <v>30454.52</v>
      </c>
      <c r="Z173" s="9">
        <f t="shared" si="47"/>
        <v>1261.44</v>
      </c>
      <c r="AA173" s="9">
        <f t="shared" si="48"/>
        <v>1804.04</v>
      </c>
      <c r="AB173" s="9">
        <f t="shared" si="49"/>
        <v>33520</v>
      </c>
    </row>
    <row r="174" spans="1:32" s="15" customFormat="1" x14ac:dyDescent="0.25">
      <c r="A174" s="17">
        <v>11</v>
      </c>
      <c r="B174" s="17" t="s">
        <v>334</v>
      </c>
      <c r="C174" s="17" t="s">
        <v>308</v>
      </c>
      <c r="D174" s="17" t="s">
        <v>335</v>
      </c>
      <c r="E174" s="17" t="s">
        <v>336</v>
      </c>
      <c r="F174" s="17" t="s">
        <v>35</v>
      </c>
      <c r="G174" s="17" t="s">
        <v>41</v>
      </c>
      <c r="H174" s="17">
        <v>110506</v>
      </c>
      <c r="I174" s="17">
        <v>109931</v>
      </c>
      <c r="J174" s="17">
        <v>575</v>
      </c>
      <c r="K174" s="17" t="s">
        <v>37</v>
      </c>
      <c r="L174" s="18">
        <v>81130.52</v>
      </c>
      <c r="M174" s="18">
        <v>3129.84</v>
      </c>
      <c r="N174" s="18">
        <v>3742.65</v>
      </c>
      <c r="O174" s="18">
        <v>88003.01</v>
      </c>
      <c r="P174" s="18">
        <v>3938.59</v>
      </c>
      <c r="Q174" s="18">
        <v>823.24</v>
      </c>
      <c r="R174" s="18">
        <v>256.16000000000003</v>
      </c>
      <c r="S174" s="18">
        <v>5017.99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9">
        <f t="shared" si="46"/>
        <v>85069.11</v>
      </c>
      <c r="Z174" s="9">
        <f t="shared" si="47"/>
        <v>3953.08</v>
      </c>
      <c r="AA174" s="9">
        <f t="shared" si="48"/>
        <v>3998.81</v>
      </c>
      <c r="AB174" s="9">
        <f t="shared" si="49"/>
        <v>93021</v>
      </c>
    </row>
    <row r="175" spans="1:32" s="15" customFormat="1" x14ac:dyDescent="0.25">
      <c r="A175" s="17">
        <v>12</v>
      </c>
      <c r="B175" s="17" t="s">
        <v>322</v>
      </c>
      <c r="C175" s="17" t="s">
        <v>308</v>
      </c>
      <c r="D175" s="17" t="s">
        <v>337</v>
      </c>
      <c r="E175" s="17" t="s">
        <v>338</v>
      </c>
      <c r="F175" s="17" t="s">
        <v>35</v>
      </c>
      <c r="G175" s="17" t="s">
        <v>41</v>
      </c>
      <c r="H175" s="17">
        <v>412</v>
      </c>
      <c r="I175" s="17">
        <v>412</v>
      </c>
      <c r="J175" s="17">
        <v>0</v>
      </c>
      <c r="K175" s="17" t="s">
        <v>59</v>
      </c>
      <c r="L175" s="18">
        <v>15020.8</v>
      </c>
      <c r="M175" s="18">
        <v>2048.23</v>
      </c>
      <c r="N175" s="18">
        <v>0</v>
      </c>
      <c r="O175" s="18">
        <v>17069.03</v>
      </c>
      <c r="P175" s="18">
        <v>427.76</v>
      </c>
      <c r="Q175" s="18">
        <v>153.21</v>
      </c>
      <c r="R175" s="18">
        <v>0</v>
      </c>
      <c r="S175" s="18">
        <v>580.97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9">
        <f t="shared" si="46"/>
        <v>15448.56</v>
      </c>
      <c r="Z175" s="9">
        <f t="shared" si="47"/>
        <v>2201.44</v>
      </c>
      <c r="AA175" s="9">
        <f t="shared" si="48"/>
        <v>0</v>
      </c>
      <c r="AB175" s="9">
        <f t="shared" si="49"/>
        <v>17650</v>
      </c>
    </row>
    <row r="176" spans="1:32" s="15" customFormat="1" x14ac:dyDescent="0.25">
      <c r="A176" s="17">
        <v>13</v>
      </c>
      <c r="B176" s="17" t="s">
        <v>339</v>
      </c>
      <c r="C176" s="17" t="s">
        <v>308</v>
      </c>
      <c r="D176" s="17" t="s">
        <v>340</v>
      </c>
      <c r="E176" s="17" t="s">
        <v>341</v>
      </c>
      <c r="F176" s="17" t="s">
        <v>35</v>
      </c>
      <c r="G176" s="17" t="s">
        <v>342</v>
      </c>
      <c r="H176" s="17">
        <v>5701</v>
      </c>
      <c r="I176" s="17">
        <v>5701</v>
      </c>
      <c r="J176" s="17">
        <v>0</v>
      </c>
      <c r="K176" s="17" t="s">
        <v>59</v>
      </c>
      <c r="L176" s="18">
        <v>22768.02</v>
      </c>
      <c r="M176" s="18">
        <v>3478.02</v>
      </c>
      <c r="N176" s="18">
        <v>0</v>
      </c>
      <c r="O176" s="18">
        <v>26246.04</v>
      </c>
      <c r="P176" s="18">
        <v>499.01</v>
      </c>
      <c r="Q176" s="18">
        <v>232.95</v>
      </c>
      <c r="R176" s="18">
        <v>0</v>
      </c>
      <c r="S176" s="18">
        <v>731.96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9">
        <f t="shared" si="46"/>
        <v>23267.03</v>
      </c>
      <c r="Z176" s="9">
        <f t="shared" si="47"/>
        <v>3710.97</v>
      </c>
      <c r="AA176" s="9">
        <f t="shared" si="48"/>
        <v>0</v>
      </c>
      <c r="AB176" s="9">
        <f t="shared" si="49"/>
        <v>26978</v>
      </c>
    </row>
    <row r="177" spans="1:28" s="15" customFormat="1" x14ac:dyDescent="0.25">
      <c r="A177" s="17">
        <v>14</v>
      </c>
      <c r="B177" s="17" t="s">
        <v>334</v>
      </c>
      <c r="C177" s="17" t="s">
        <v>308</v>
      </c>
      <c r="D177" s="17" t="s">
        <v>343</v>
      </c>
      <c r="E177" s="17" t="s">
        <v>344</v>
      </c>
      <c r="F177" s="17" t="s">
        <v>35</v>
      </c>
      <c r="G177" s="17" t="s">
        <v>218</v>
      </c>
      <c r="H177" s="17">
        <v>23</v>
      </c>
      <c r="I177" s="17">
        <v>23</v>
      </c>
      <c r="J177" s="17">
        <v>0</v>
      </c>
      <c r="K177" s="17" t="s">
        <v>59</v>
      </c>
      <c r="L177" s="18">
        <v>16991.349999999999</v>
      </c>
      <c r="M177" s="18">
        <v>3129.09</v>
      </c>
      <c r="N177" s="18">
        <v>8.56</v>
      </c>
      <c r="O177" s="18">
        <v>20129</v>
      </c>
      <c r="P177" s="18">
        <v>498.66</v>
      </c>
      <c r="Q177" s="18">
        <v>173.34</v>
      </c>
      <c r="R177" s="18">
        <v>0</v>
      </c>
      <c r="S177" s="18">
        <v>672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9">
        <f t="shared" si="46"/>
        <v>17490.009999999998</v>
      </c>
      <c r="Z177" s="9">
        <f t="shared" si="47"/>
        <v>3302.4300000000003</v>
      </c>
      <c r="AA177" s="9">
        <f t="shared" si="48"/>
        <v>8.56</v>
      </c>
      <c r="AB177" s="9">
        <f t="shared" si="49"/>
        <v>20801</v>
      </c>
    </row>
    <row r="178" spans="1:28" s="15" customFormat="1" x14ac:dyDescent="0.25">
      <c r="A178" s="17">
        <v>15</v>
      </c>
      <c r="B178" s="17" t="s">
        <v>311</v>
      </c>
      <c r="C178" s="17" t="s">
        <v>308</v>
      </c>
      <c r="D178" s="17" t="s">
        <v>345</v>
      </c>
      <c r="E178" s="17" t="s">
        <v>346</v>
      </c>
      <c r="F178" s="17" t="s">
        <v>35</v>
      </c>
      <c r="G178" s="17" t="s">
        <v>347</v>
      </c>
      <c r="H178" s="17">
        <v>3749</v>
      </c>
      <c r="I178" s="17">
        <v>3749</v>
      </c>
      <c r="J178" s="17">
        <v>0</v>
      </c>
      <c r="K178" s="17" t="s">
        <v>59</v>
      </c>
      <c r="L178" s="18">
        <v>18726.84</v>
      </c>
      <c r="M178" s="18">
        <v>2035.16</v>
      </c>
      <c r="N178" s="18">
        <v>0</v>
      </c>
      <c r="O178" s="18">
        <v>20762</v>
      </c>
      <c r="P178" s="18">
        <v>735.92</v>
      </c>
      <c r="Q178" s="18">
        <v>190.08</v>
      </c>
      <c r="R178" s="18">
        <v>0</v>
      </c>
      <c r="S178" s="18">
        <v>926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9">
        <f t="shared" si="46"/>
        <v>19462.759999999998</v>
      </c>
      <c r="Z178" s="9">
        <f t="shared" si="47"/>
        <v>2225.2400000000002</v>
      </c>
      <c r="AA178" s="9">
        <f t="shared" si="48"/>
        <v>0</v>
      </c>
      <c r="AB178" s="9">
        <f t="shared" si="49"/>
        <v>21688</v>
      </c>
    </row>
    <row r="179" spans="1:28" s="15" customFormat="1" x14ac:dyDescent="0.25">
      <c r="A179" s="17">
        <v>16</v>
      </c>
      <c r="B179" s="17" t="s">
        <v>311</v>
      </c>
      <c r="C179" s="17" t="s">
        <v>308</v>
      </c>
      <c r="D179" s="17" t="s">
        <v>348</v>
      </c>
      <c r="E179" s="17" t="s">
        <v>349</v>
      </c>
      <c r="F179" s="17" t="s">
        <v>35</v>
      </c>
      <c r="G179" s="17" t="s">
        <v>264</v>
      </c>
      <c r="H179" s="17">
        <v>89005</v>
      </c>
      <c r="I179" s="17">
        <v>87341</v>
      </c>
      <c r="J179" s="17">
        <v>1664</v>
      </c>
      <c r="K179" s="17" t="s">
        <v>37</v>
      </c>
      <c r="L179" s="18">
        <v>15970.96</v>
      </c>
      <c r="M179" s="18">
        <v>322.17</v>
      </c>
      <c r="N179" s="18">
        <v>1304.8699999999999</v>
      </c>
      <c r="O179" s="18">
        <v>17598</v>
      </c>
      <c r="P179" s="18">
        <v>8972.6</v>
      </c>
      <c r="Q179" s="18">
        <v>135.09</v>
      </c>
      <c r="R179" s="18">
        <v>741.31</v>
      </c>
      <c r="S179" s="18">
        <v>9849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9">
        <f t="shared" si="46"/>
        <v>24943.559999999998</v>
      </c>
      <c r="Z179" s="9">
        <f t="shared" si="47"/>
        <v>457.26</v>
      </c>
      <c r="AA179" s="9">
        <f t="shared" si="48"/>
        <v>2046.1799999999998</v>
      </c>
      <c r="AB179" s="9">
        <f t="shared" si="49"/>
        <v>27447</v>
      </c>
    </row>
    <row r="180" spans="1:28" s="15" customFormat="1" x14ac:dyDescent="0.25">
      <c r="A180" s="17">
        <v>17</v>
      </c>
      <c r="B180" s="17" t="s">
        <v>322</v>
      </c>
      <c r="C180" s="17" t="s">
        <v>308</v>
      </c>
      <c r="D180" s="17" t="s">
        <v>350</v>
      </c>
      <c r="E180" s="17" t="s">
        <v>351</v>
      </c>
      <c r="F180" s="17" t="s">
        <v>35</v>
      </c>
      <c r="G180" s="17" t="s">
        <v>264</v>
      </c>
      <c r="H180" s="17">
        <v>73543</v>
      </c>
      <c r="I180" s="17">
        <v>71998</v>
      </c>
      <c r="J180" s="17">
        <v>1545</v>
      </c>
      <c r="K180" s="17" t="s">
        <v>37</v>
      </c>
      <c r="L180" s="18">
        <v>113183.55</v>
      </c>
      <c r="M180" s="18">
        <v>8273.4500000000007</v>
      </c>
      <c r="N180" s="18">
        <v>9512.5400000000009</v>
      </c>
      <c r="O180" s="18">
        <v>130969.54</v>
      </c>
      <c r="P180" s="18">
        <v>8787.26</v>
      </c>
      <c r="Q180" s="18">
        <v>1224.9000000000001</v>
      </c>
      <c r="R180" s="18">
        <v>688.3</v>
      </c>
      <c r="S180" s="18">
        <v>10700.46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9">
        <f t="shared" si="46"/>
        <v>121970.81</v>
      </c>
      <c r="Z180" s="9">
        <f t="shared" si="47"/>
        <v>9498.35</v>
      </c>
      <c r="AA180" s="9">
        <f t="shared" si="48"/>
        <v>10200.84</v>
      </c>
      <c r="AB180" s="9">
        <f t="shared" si="49"/>
        <v>141670</v>
      </c>
    </row>
    <row r="181" spans="1:28" s="15" customFormat="1" x14ac:dyDescent="0.25">
      <c r="A181" s="17">
        <v>18</v>
      </c>
      <c r="B181" s="17" t="s">
        <v>327</v>
      </c>
      <c r="C181" s="17" t="s">
        <v>308</v>
      </c>
      <c r="D181" s="17" t="s">
        <v>352</v>
      </c>
      <c r="E181" s="17" t="s">
        <v>353</v>
      </c>
      <c r="F181" s="17" t="s">
        <v>35</v>
      </c>
      <c r="G181" s="17" t="s">
        <v>264</v>
      </c>
      <c r="H181" s="17">
        <v>57079</v>
      </c>
      <c r="I181" s="17">
        <v>55217</v>
      </c>
      <c r="J181" s="17">
        <v>1862</v>
      </c>
      <c r="K181" s="17" t="s">
        <v>37</v>
      </c>
      <c r="L181" s="18">
        <v>117125.55</v>
      </c>
      <c r="M181" s="18">
        <v>8253.1200000000008</v>
      </c>
      <c r="N181" s="18">
        <v>9852.2999999999993</v>
      </c>
      <c r="O181" s="18">
        <v>135230.97</v>
      </c>
      <c r="P181" s="18">
        <v>9929.41</v>
      </c>
      <c r="Q181" s="18">
        <v>1266.0999999999999</v>
      </c>
      <c r="R181" s="18">
        <v>829.52</v>
      </c>
      <c r="S181" s="18">
        <v>12025.03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9">
        <f t="shared" si="46"/>
        <v>127054.96</v>
      </c>
      <c r="Z181" s="9">
        <f t="shared" si="47"/>
        <v>9519.2200000000012</v>
      </c>
      <c r="AA181" s="9">
        <f t="shared" si="48"/>
        <v>10681.82</v>
      </c>
      <c r="AB181" s="9">
        <f t="shared" si="49"/>
        <v>147256</v>
      </c>
    </row>
    <row r="182" spans="1:28" s="22" customFormat="1" x14ac:dyDescent="0.25">
      <c r="A182" s="19"/>
      <c r="B182" s="19"/>
      <c r="C182" s="10" t="s">
        <v>71</v>
      </c>
      <c r="D182" s="19"/>
      <c r="E182" s="19"/>
      <c r="F182" s="19"/>
      <c r="G182" s="19"/>
      <c r="H182" s="19"/>
      <c r="I182" s="19"/>
      <c r="J182" s="19">
        <f>SUM(J164:J181)</f>
        <v>21863</v>
      </c>
      <c r="K182" s="19"/>
      <c r="L182" s="20">
        <f t="shared" ref="L182:AB182" si="50">SUM(L164:L181)</f>
        <v>1042934.5800000001</v>
      </c>
      <c r="M182" s="20">
        <f t="shared" si="50"/>
        <v>61274.310000000005</v>
      </c>
      <c r="N182" s="20">
        <f t="shared" si="50"/>
        <v>59376.650000000009</v>
      </c>
      <c r="O182" s="20">
        <f t="shared" si="50"/>
        <v>1163585.5400000003</v>
      </c>
      <c r="P182" s="20">
        <f t="shared" si="50"/>
        <v>123159.48999999999</v>
      </c>
      <c r="Q182" s="20">
        <f t="shared" si="50"/>
        <v>10790</v>
      </c>
      <c r="R182" s="20">
        <f t="shared" si="50"/>
        <v>9739.9699999999993</v>
      </c>
      <c r="S182" s="20">
        <f t="shared" si="50"/>
        <v>143689.46</v>
      </c>
      <c r="T182" s="20">
        <f t="shared" si="50"/>
        <v>0</v>
      </c>
      <c r="U182" s="20">
        <f t="shared" si="50"/>
        <v>94370.8</v>
      </c>
      <c r="V182" s="20">
        <f t="shared" si="50"/>
        <v>4242.8100000000004</v>
      </c>
      <c r="W182" s="20">
        <f t="shared" si="50"/>
        <v>10713.39</v>
      </c>
      <c r="X182" s="20">
        <f t="shared" si="50"/>
        <v>109327</v>
      </c>
      <c r="Y182" s="20">
        <f t="shared" si="50"/>
        <v>1071723.27</v>
      </c>
      <c r="Z182" s="20">
        <f t="shared" si="50"/>
        <v>67821.5</v>
      </c>
      <c r="AA182" s="20">
        <f t="shared" si="50"/>
        <v>58403.23</v>
      </c>
      <c r="AB182" s="20">
        <f t="shared" si="50"/>
        <v>1197948</v>
      </c>
    </row>
    <row r="183" spans="1:28" s="15" customFormat="1" x14ac:dyDescent="0.25">
      <c r="A183" s="17">
        <v>1</v>
      </c>
      <c r="B183" s="17" t="s">
        <v>317</v>
      </c>
      <c r="C183" s="17" t="s">
        <v>308</v>
      </c>
      <c r="D183" s="17" t="s">
        <v>354</v>
      </c>
      <c r="E183" s="17" t="s">
        <v>355</v>
      </c>
      <c r="F183" s="17" t="s">
        <v>75</v>
      </c>
      <c r="G183" s="17" t="s">
        <v>76</v>
      </c>
      <c r="H183" s="17">
        <v>49368</v>
      </c>
      <c r="I183" s="17">
        <v>49155</v>
      </c>
      <c r="J183" s="17">
        <v>213</v>
      </c>
      <c r="K183" s="17" t="s">
        <v>37</v>
      </c>
      <c r="L183" s="18">
        <v>34726.33</v>
      </c>
      <c r="M183" s="18">
        <v>4136.13</v>
      </c>
      <c r="N183" s="18">
        <v>2452.54</v>
      </c>
      <c r="O183" s="18">
        <v>41315</v>
      </c>
      <c r="P183" s="18">
        <v>1762.95</v>
      </c>
      <c r="Q183" s="18">
        <v>375.53</v>
      </c>
      <c r="R183" s="18">
        <v>126.52</v>
      </c>
      <c r="S183" s="18">
        <v>2265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9">
        <f t="shared" ref="Y183:Y203" si="51">L183+P183-U183</f>
        <v>36489.279999999999</v>
      </c>
      <c r="Z183" s="9">
        <f t="shared" ref="Z183:Z203" si="52">M183+Q183-V183</f>
        <v>4511.66</v>
      </c>
      <c r="AA183" s="9">
        <f t="shared" ref="AA183:AA203" si="53">N183+R183-W183</f>
        <v>2579.06</v>
      </c>
      <c r="AB183" s="9">
        <f t="shared" ref="AB183:AB203" si="54">O183+S183-X183</f>
        <v>43580</v>
      </c>
    </row>
    <row r="184" spans="1:28" s="15" customFormat="1" x14ac:dyDescent="0.25">
      <c r="A184" s="17">
        <v>2</v>
      </c>
      <c r="B184" s="17" t="s">
        <v>322</v>
      </c>
      <c r="C184" s="17" t="s">
        <v>308</v>
      </c>
      <c r="D184" s="17" t="s">
        <v>356</v>
      </c>
      <c r="E184" s="17" t="s">
        <v>357</v>
      </c>
      <c r="F184" s="17" t="s">
        <v>75</v>
      </c>
      <c r="G184" s="17" t="s">
        <v>76</v>
      </c>
      <c r="H184" s="17">
        <v>6082</v>
      </c>
      <c r="I184" s="17">
        <v>5984</v>
      </c>
      <c r="J184" s="17">
        <v>98</v>
      </c>
      <c r="K184" s="17" t="s">
        <v>37</v>
      </c>
      <c r="L184" s="18">
        <v>14705.38</v>
      </c>
      <c r="M184" s="18">
        <v>1349.1</v>
      </c>
      <c r="N184" s="18">
        <v>907.57</v>
      </c>
      <c r="O184" s="18">
        <v>16962.05</v>
      </c>
      <c r="P184" s="18">
        <v>812.13</v>
      </c>
      <c r="Q184" s="18">
        <v>152.61000000000001</v>
      </c>
      <c r="R184" s="18">
        <v>58.21</v>
      </c>
      <c r="S184" s="18">
        <v>1022.95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9">
        <f t="shared" si="51"/>
        <v>15517.509999999998</v>
      </c>
      <c r="Z184" s="9">
        <f t="shared" si="52"/>
        <v>1501.71</v>
      </c>
      <c r="AA184" s="9">
        <f t="shared" si="53"/>
        <v>965.78000000000009</v>
      </c>
      <c r="AB184" s="9">
        <f t="shared" si="54"/>
        <v>17985</v>
      </c>
    </row>
    <row r="185" spans="1:28" s="15" customFormat="1" x14ac:dyDescent="0.25">
      <c r="A185" s="17">
        <v>3</v>
      </c>
      <c r="B185" s="17" t="s">
        <v>322</v>
      </c>
      <c r="C185" s="17" t="s">
        <v>308</v>
      </c>
      <c r="D185" s="17" t="s">
        <v>358</v>
      </c>
      <c r="E185" s="17" t="s">
        <v>359</v>
      </c>
      <c r="F185" s="17" t="s">
        <v>75</v>
      </c>
      <c r="G185" s="17" t="s">
        <v>76</v>
      </c>
      <c r="H185" s="17">
        <v>11901</v>
      </c>
      <c r="I185" s="17">
        <v>11822</v>
      </c>
      <c r="J185" s="17">
        <v>79</v>
      </c>
      <c r="K185" s="17" t="s">
        <v>37</v>
      </c>
      <c r="L185" s="18">
        <v>27028.86</v>
      </c>
      <c r="M185" s="18">
        <v>4313.05</v>
      </c>
      <c r="N185" s="18">
        <v>1743.07</v>
      </c>
      <c r="O185" s="18">
        <v>33084.980000000003</v>
      </c>
      <c r="P185" s="18">
        <v>796.11</v>
      </c>
      <c r="Q185" s="18">
        <v>288.98</v>
      </c>
      <c r="R185" s="18">
        <v>46.93</v>
      </c>
      <c r="S185" s="18">
        <v>1132.02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9">
        <f t="shared" si="51"/>
        <v>27824.97</v>
      </c>
      <c r="Z185" s="9">
        <f t="shared" si="52"/>
        <v>4602.0300000000007</v>
      </c>
      <c r="AA185" s="9">
        <f t="shared" si="53"/>
        <v>1790</v>
      </c>
      <c r="AB185" s="9">
        <f t="shared" si="54"/>
        <v>34217</v>
      </c>
    </row>
    <row r="186" spans="1:28" s="15" customFormat="1" x14ac:dyDescent="0.25">
      <c r="A186" s="17">
        <v>4</v>
      </c>
      <c r="B186" s="17" t="s">
        <v>311</v>
      </c>
      <c r="C186" s="17" t="s">
        <v>308</v>
      </c>
      <c r="D186" s="17" t="s">
        <v>360</v>
      </c>
      <c r="E186" s="17" t="s">
        <v>361</v>
      </c>
      <c r="F186" s="17" t="s">
        <v>75</v>
      </c>
      <c r="G186" s="17" t="s">
        <v>76</v>
      </c>
      <c r="H186" s="17">
        <v>36707</v>
      </c>
      <c r="I186" s="17">
        <v>36380</v>
      </c>
      <c r="J186" s="17">
        <v>327</v>
      </c>
      <c r="K186" s="17" t="s">
        <v>37</v>
      </c>
      <c r="L186" s="18">
        <v>39465.72</v>
      </c>
      <c r="M186" s="18">
        <v>3915.08</v>
      </c>
      <c r="N186" s="18">
        <v>3146.15</v>
      </c>
      <c r="O186" s="18">
        <v>46526.95</v>
      </c>
      <c r="P186" s="18">
        <v>2378.6799999999998</v>
      </c>
      <c r="Q186" s="18">
        <v>426.13</v>
      </c>
      <c r="R186" s="18">
        <v>194.24</v>
      </c>
      <c r="S186" s="18">
        <v>2999.05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9">
        <f t="shared" si="51"/>
        <v>41844.400000000001</v>
      </c>
      <c r="Z186" s="9">
        <f t="shared" si="52"/>
        <v>4341.21</v>
      </c>
      <c r="AA186" s="9">
        <f t="shared" si="53"/>
        <v>3340.3900000000003</v>
      </c>
      <c r="AB186" s="9">
        <f t="shared" si="54"/>
        <v>49526</v>
      </c>
    </row>
    <row r="187" spans="1:28" s="15" customFormat="1" x14ac:dyDescent="0.25">
      <c r="A187" s="17">
        <v>5</v>
      </c>
      <c r="B187" s="17" t="s">
        <v>334</v>
      </c>
      <c r="C187" s="17" t="s">
        <v>308</v>
      </c>
      <c r="D187" s="17" t="s">
        <v>362</v>
      </c>
      <c r="E187" s="17" t="s">
        <v>363</v>
      </c>
      <c r="F187" s="17" t="s">
        <v>75</v>
      </c>
      <c r="G187" s="17" t="s">
        <v>76</v>
      </c>
      <c r="H187" s="17">
        <v>17611</v>
      </c>
      <c r="I187" s="17">
        <v>17441</v>
      </c>
      <c r="J187" s="17">
        <v>170</v>
      </c>
      <c r="K187" s="17" t="s">
        <v>37</v>
      </c>
      <c r="L187" s="18">
        <v>29694.22</v>
      </c>
      <c r="M187" s="18">
        <v>3157.57</v>
      </c>
      <c r="N187" s="18">
        <v>2304.2399999999998</v>
      </c>
      <c r="O187" s="18">
        <v>35156.03</v>
      </c>
      <c r="P187" s="18">
        <v>1369.7</v>
      </c>
      <c r="Q187" s="18">
        <v>324.29000000000002</v>
      </c>
      <c r="R187" s="18">
        <v>100.98</v>
      </c>
      <c r="S187" s="18">
        <v>1794.97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9">
        <f t="shared" si="51"/>
        <v>31063.920000000002</v>
      </c>
      <c r="Z187" s="9">
        <f t="shared" si="52"/>
        <v>3481.86</v>
      </c>
      <c r="AA187" s="9">
        <f t="shared" si="53"/>
        <v>2405.2199999999998</v>
      </c>
      <c r="AB187" s="9">
        <f t="shared" si="54"/>
        <v>36951</v>
      </c>
    </row>
    <row r="188" spans="1:28" s="15" customFormat="1" x14ac:dyDescent="0.25">
      <c r="A188" s="17">
        <v>6</v>
      </c>
      <c r="B188" s="17" t="s">
        <v>364</v>
      </c>
      <c r="C188" s="17" t="s">
        <v>308</v>
      </c>
      <c r="D188" s="17" t="s">
        <v>365</v>
      </c>
      <c r="E188" s="17" t="s">
        <v>366</v>
      </c>
      <c r="F188" s="17" t="s">
        <v>75</v>
      </c>
      <c r="G188" s="17" t="s">
        <v>76</v>
      </c>
      <c r="H188" s="17">
        <v>6276</v>
      </c>
      <c r="I188" s="17">
        <v>6009</v>
      </c>
      <c r="J188" s="17">
        <v>267</v>
      </c>
      <c r="K188" s="17" t="s">
        <v>37</v>
      </c>
      <c r="L188" s="18">
        <v>30653.87</v>
      </c>
      <c r="M188" s="18">
        <v>5404.72</v>
      </c>
      <c r="N188" s="18">
        <v>1280.42</v>
      </c>
      <c r="O188" s="18">
        <v>37339.01</v>
      </c>
      <c r="P188" s="18">
        <v>2229.4899999999998</v>
      </c>
      <c r="Q188" s="18">
        <v>318.89999999999998</v>
      </c>
      <c r="R188" s="18">
        <v>158.6</v>
      </c>
      <c r="S188" s="18">
        <v>2706.99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9">
        <f t="shared" si="51"/>
        <v>32883.360000000001</v>
      </c>
      <c r="Z188" s="9">
        <f t="shared" si="52"/>
        <v>5723.62</v>
      </c>
      <c r="AA188" s="9">
        <f t="shared" si="53"/>
        <v>1439.02</v>
      </c>
      <c r="AB188" s="9">
        <f t="shared" si="54"/>
        <v>40046</v>
      </c>
    </row>
    <row r="189" spans="1:28" s="15" customFormat="1" x14ac:dyDescent="0.25">
      <c r="A189" s="17">
        <v>7</v>
      </c>
      <c r="B189" s="17" t="s">
        <v>311</v>
      </c>
      <c r="C189" s="17" t="s">
        <v>308</v>
      </c>
      <c r="D189" s="17" t="s">
        <v>367</v>
      </c>
      <c r="E189" s="17" t="s">
        <v>368</v>
      </c>
      <c r="F189" s="17" t="s">
        <v>75</v>
      </c>
      <c r="G189" s="17" t="s">
        <v>76</v>
      </c>
      <c r="H189" s="17">
        <v>26033</v>
      </c>
      <c r="I189" s="17">
        <v>25677</v>
      </c>
      <c r="J189" s="17">
        <v>356</v>
      </c>
      <c r="K189" s="17" t="s">
        <v>37</v>
      </c>
      <c r="L189" s="18">
        <v>38073.949999999997</v>
      </c>
      <c r="M189" s="18">
        <v>3844.98</v>
      </c>
      <c r="N189" s="18">
        <v>2858.04</v>
      </c>
      <c r="O189" s="18">
        <v>44776.97</v>
      </c>
      <c r="P189" s="18">
        <v>2652.08</v>
      </c>
      <c r="Q189" s="18">
        <v>408.49</v>
      </c>
      <c r="R189" s="18">
        <v>211.46</v>
      </c>
      <c r="S189" s="18">
        <v>3272.03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9">
        <f t="shared" si="51"/>
        <v>40726.03</v>
      </c>
      <c r="Z189" s="9">
        <f t="shared" si="52"/>
        <v>4253.47</v>
      </c>
      <c r="AA189" s="9">
        <f t="shared" si="53"/>
        <v>3069.5</v>
      </c>
      <c r="AB189" s="9">
        <f t="shared" si="54"/>
        <v>48049</v>
      </c>
    </row>
    <row r="190" spans="1:28" s="15" customFormat="1" x14ac:dyDescent="0.25">
      <c r="A190" s="17">
        <v>8</v>
      </c>
      <c r="B190" s="17" t="s">
        <v>307</v>
      </c>
      <c r="C190" s="17" t="s">
        <v>308</v>
      </c>
      <c r="D190" s="17" t="s">
        <v>369</v>
      </c>
      <c r="E190" s="17" t="s">
        <v>370</v>
      </c>
      <c r="F190" s="17" t="s">
        <v>75</v>
      </c>
      <c r="G190" s="17" t="s">
        <v>76</v>
      </c>
      <c r="H190" s="17">
        <v>27531</v>
      </c>
      <c r="I190" s="17">
        <v>27381</v>
      </c>
      <c r="J190" s="17">
        <v>150</v>
      </c>
      <c r="K190" s="17" t="s">
        <v>37</v>
      </c>
      <c r="L190" s="18">
        <v>25089.81</v>
      </c>
      <c r="M190" s="18">
        <v>2749.77</v>
      </c>
      <c r="N190" s="18">
        <v>1575.38</v>
      </c>
      <c r="O190" s="18">
        <v>29414.959999999999</v>
      </c>
      <c r="P190" s="18">
        <v>1347.8</v>
      </c>
      <c r="Q190" s="18">
        <v>269.14</v>
      </c>
      <c r="R190" s="18">
        <v>89.1</v>
      </c>
      <c r="S190" s="18">
        <v>1706.04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9">
        <f t="shared" si="51"/>
        <v>26437.61</v>
      </c>
      <c r="Z190" s="9">
        <f t="shared" si="52"/>
        <v>3018.91</v>
      </c>
      <c r="AA190" s="9">
        <f t="shared" si="53"/>
        <v>1664.48</v>
      </c>
      <c r="AB190" s="9">
        <f t="shared" si="54"/>
        <v>31121</v>
      </c>
    </row>
    <row r="191" spans="1:28" s="15" customFormat="1" x14ac:dyDescent="0.25">
      <c r="A191" s="17">
        <v>9</v>
      </c>
      <c r="B191" s="17" t="s">
        <v>327</v>
      </c>
      <c r="C191" s="17" t="s">
        <v>308</v>
      </c>
      <c r="D191" s="17" t="s">
        <v>371</v>
      </c>
      <c r="E191" s="17" t="s">
        <v>372</v>
      </c>
      <c r="F191" s="17" t="s">
        <v>75</v>
      </c>
      <c r="G191" s="17" t="s">
        <v>76</v>
      </c>
      <c r="H191" s="17">
        <v>30483</v>
      </c>
      <c r="I191" s="17">
        <v>29961</v>
      </c>
      <c r="J191" s="17">
        <v>522</v>
      </c>
      <c r="K191" s="17" t="s">
        <v>37</v>
      </c>
      <c r="L191" s="18">
        <v>47273.61</v>
      </c>
      <c r="M191" s="18">
        <v>3276.41</v>
      </c>
      <c r="N191" s="18">
        <v>3749.95</v>
      </c>
      <c r="O191" s="18">
        <v>54299.97</v>
      </c>
      <c r="P191" s="18">
        <v>3940.34</v>
      </c>
      <c r="Q191" s="18">
        <v>508.62</v>
      </c>
      <c r="R191" s="18">
        <v>310.07</v>
      </c>
      <c r="S191" s="18">
        <v>4759.03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9">
        <f t="shared" si="51"/>
        <v>51213.95</v>
      </c>
      <c r="Z191" s="9">
        <f t="shared" si="52"/>
        <v>3785.0299999999997</v>
      </c>
      <c r="AA191" s="9">
        <f t="shared" si="53"/>
        <v>4060.02</v>
      </c>
      <c r="AB191" s="9">
        <f t="shared" si="54"/>
        <v>59059</v>
      </c>
    </row>
    <row r="192" spans="1:28" s="15" customFormat="1" x14ac:dyDescent="0.25">
      <c r="A192" s="17">
        <v>10</v>
      </c>
      <c r="B192" s="17" t="s">
        <v>311</v>
      </c>
      <c r="C192" s="17" t="s">
        <v>308</v>
      </c>
      <c r="D192" s="17" t="s">
        <v>373</v>
      </c>
      <c r="E192" s="17" t="s">
        <v>374</v>
      </c>
      <c r="F192" s="17" t="s">
        <v>75</v>
      </c>
      <c r="G192" s="17" t="s">
        <v>76</v>
      </c>
      <c r="H192" s="17">
        <v>6447</v>
      </c>
      <c r="I192" s="17">
        <v>6325</v>
      </c>
      <c r="J192" s="17">
        <v>122</v>
      </c>
      <c r="K192" s="17" t="s">
        <v>37</v>
      </c>
      <c r="L192" s="18">
        <v>21809.31</v>
      </c>
      <c r="M192" s="18">
        <v>2556.5500000000002</v>
      </c>
      <c r="N192" s="18">
        <v>1493.1</v>
      </c>
      <c r="O192" s="18">
        <v>25858.959999999999</v>
      </c>
      <c r="P192" s="18">
        <v>1052.93</v>
      </c>
      <c r="Q192" s="18">
        <v>235.64</v>
      </c>
      <c r="R192" s="18">
        <v>72.47</v>
      </c>
      <c r="S192" s="18">
        <v>1361.04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9">
        <f t="shared" si="51"/>
        <v>22862.240000000002</v>
      </c>
      <c r="Z192" s="9">
        <f t="shared" si="52"/>
        <v>2792.19</v>
      </c>
      <c r="AA192" s="9">
        <f t="shared" si="53"/>
        <v>1565.57</v>
      </c>
      <c r="AB192" s="9">
        <f t="shared" si="54"/>
        <v>27220</v>
      </c>
    </row>
    <row r="193" spans="1:28" s="15" customFormat="1" x14ac:dyDescent="0.25">
      <c r="A193" s="17">
        <v>11</v>
      </c>
      <c r="B193" s="17" t="s">
        <v>311</v>
      </c>
      <c r="C193" s="17" t="s">
        <v>308</v>
      </c>
      <c r="D193" s="17" t="s">
        <v>375</v>
      </c>
      <c r="E193" s="17" t="s">
        <v>376</v>
      </c>
      <c r="F193" s="17" t="s">
        <v>75</v>
      </c>
      <c r="G193" s="17" t="s">
        <v>114</v>
      </c>
      <c r="H193" s="17">
        <v>0</v>
      </c>
      <c r="I193" s="17">
        <v>0</v>
      </c>
      <c r="J193" s="17">
        <v>389</v>
      </c>
      <c r="K193" s="17" t="s">
        <v>107</v>
      </c>
      <c r="L193" s="18">
        <v>28999.4</v>
      </c>
      <c r="M193" s="18">
        <v>1835.99</v>
      </c>
      <c r="N193" s="18">
        <v>2527.61</v>
      </c>
      <c r="O193" s="18">
        <v>33363</v>
      </c>
      <c r="P193" s="18">
        <v>2677.73</v>
      </c>
      <c r="Q193" s="18">
        <v>312.2</v>
      </c>
      <c r="R193" s="18">
        <v>231.07</v>
      </c>
      <c r="S193" s="18">
        <v>3221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9">
        <f t="shared" si="51"/>
        <v>31677.13</v>
      </c>
      <c r="Z193" s="9">
        <f t="shared" si="52"/>
        <v>2148.19</v>
      </c>
      <c r="AA193" s="9">
        <f t="shared" si="53"/>
        <v>2758.6800000000003</v>
      </c>
      <c r="AB193" s="9">
        <f t="shared" si="54"/>
        <v>36584</v>
      </c>
    </row>
    <row r="194" spans="1:28" s="15" customFormat="1" x14ac:dyDescent="0.25">
      <c r="A194" s="17">
        <v>12</v>
      </c>
      <c r="B194" s="17" t="s">
        <v>327</v>
      </c>
      <c r="C194" s="17" t="s">
        <v>308</v>
      </c>
      <c r="D194" s="17" t="s">
        <v>377</v>
      </c>
      <c r="E194" s="17" t="s">
        <v>378</v>
      </c>
      <c r="F194" s="17" t="s">
        <v>75</v>
      </c>
      <c r="G194" s="17" t="s">
        <v>114</v>
      </c>
      <c r="H194" s="17">
        <v>0</v>
      </c>
      <c r="I194" s="17">
        <v>0</v>
      </c>
      <c r="J194" s="17">
        <v>360</v>
      </c>
      <c r="K194" s="17" t="s">
        <v>107</v>
      </c>
      <c r="L194" s="18">
        <v>26723.23</v>
      </c>
      <c r="M194" s="18">
        <v>1418.27</v>
      </c>
      <c r="N194" s="18">
        <v>2342.52</v>
      </c>
      <c r="O194" s="18">
        <v>30484.02</v>
      </c>
      <c r="P194" s="18">
        <v>2486.4</v>
      </c>
      <c r="Q194" s="18">
        <v>287.74</v>
      </c>
      <c r="R194" s="18">
        <v>213.84</v>
      </c>
      <c r="S194" s="18">
        <v>2987.98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9">
        <f t="shared" si="51"/>
        <v>29209.63</v>
      </c>
      <c r="Z194" s="9">
        <f t="shared" si="52"/>
        <v>1706.01</v>
      </c>
      <c r="AA194" s="9">
        <f t="shared" si="53"/>
        <v>2556.36</v>
      </c>
      <c r="AB194" s="9">
        <f t="shared" si="54"/>
        <v>33472</v>
      </c>
    </row>
    <row r="195" spans="1:28" s="15" customFormat="1" x14ac:dyDescent="0.25">
      <c r="A195" s="17">
        <v>13</v>
      </c>
      <c r="B195" s="17" t="s">
        <v>317</v>
      </c>
      <c r="C195" s="17" t="s">
        <v>308</v>
      </c>
      <c r="D195" s="17" t="s">
        <v>379</v>
      </c>
      <c r="E195" s="17" t="s">
        <v>380</v>
      </c>
      <c r="F195" s="17" t="s">
        <v>75</v>
      </c>
      <c r="G195" s="17" t="s">
        <v>114</v>
      </c>
      <c r="H195" s="17">
        <v>0</v>
      </c>
      <c r="I195" s="17">
        <v>0</v>
      </c>
      <c r="J195" s="17">
        <v>425</v>
      </c>
      <c r="K195" s="17" t="s">
        <v>107</v>
      </c>
      <c r="L195" s="18">
        <v>34545.75</v>
      </c>
      <c r="M195" s="18">
        <v>2150.16</v>
      </c>
      <c r="N195" s="18">
        <v>3014.12</v>
      </c>
      <c r="O195" s="18">
        <v>39710.03</v>
      </c>
      <c r="P195" s="18">
        <v>2942.32</v>
      </c>
      <c r="Q195" s="18">
        <v>373.2</v>
      </c>
      <c r="R195" s="18">
        <v>252.45</v>
      </c>
      <c r="S195" s="18">
        <v>3567.97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9">
        <f t="shared" si="51"/>
        <v>37488.07</v>
      </c>
      <c r="Z195" s="9">
        <f t="shared" si="52"/>
        <v>2523.3599999999997</v>
      </c>
      <c r="AA195" s="9">
        <f t="shared" si="53"/>
        <v>3266.5699999999997</v>
      </c>
      <c r="AB195" s="9">
        <f t="shared" si="54"/>
        <v>43278</v>
      </c>
    </row>
    <row r="196" spans="1:28" s="15" customFormat="1" x14ac:dyDescent="0.25">
      <c r="A196" s="17">
        <v>14</v>
      </c>
      <c r="B196" s="17" t="s">
        <v>364</v>
      </c>
      <c r="C196" s="17" t="s">
        <v>308</v>
      </c>
      <c r="D196" s="17" t="s">
        <v>381</v>
      </c>
      <c r="E196" s="17" t="s">
        <v>382</v>
      </c>
      <c r="F196" s="17" t="s">
        <v>75</v>
      </c>
      <c r="G196" s="17" t="s">
        <v>114</v>
      </c>
      <c r="H196" s="17">
        <v>0</v>
      </c>
      <c r="I196" s="17">
        <v>0</v>
      </c>
      <c r="J196" s="17">
        <v>360</v>
      </c>
      <c r="K196" s="17" t="s">
        <v>107</v>
      </c>
      <c r="L196" s="18">
        <v>47274.65</v>
      </c>
      <c r="M196" s="18">
        <v>3810.06</v>
      </c>
      <c r="N196" s="18">
        <v>2339.2800000000002</v>
      </c>
      <c r="O196" s="18">
        <v>53423.99</v>
      </c>
      <c r="P196" s="18">
        <v>2486</v>
      </c>
      <c r="Q196" s="18">
        <v>512.16999999999996</v>
      </c>
      <c r="R196" s="18">
        <v>213.84</v>
      </c>
      <c r="S196" s="18">
        <v>3212.01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9">
        <f t="shared" si="51"/>
        <v>49760.65</v>
      </c>
      <c r="Z196" s="9">
        <f t="shared" si="52"/>
        <v>4322.2299999999996</v>
      </c>
      <c r="AA196" s="9">
        <f t="shared" si="53"/>
        <v>2553.1200000000003</v>
      </c>
      <c r="AB196" s="9">
        <f t="shared" si="54"/>
        <v>56636</v>
      </c>
    </row>
    <row r="197" spans="1:28" s="15" customFormat="1" x14ac:dyDescent="0.25">
      <c r="A197" s="17">
        <v>15</v>
      </c>
      <c r="B197" s="17" t="s">
        <v>307</v>
      </c>
      <c r="C197" s="17" t="s">
        <v>308</v>
      </c>
      <c r="D197" s="17" t="s">
        <v>383</v>
      </c>
      <c r="E197" s="17" t="s">
        <v>384</v>
      </c>
      <c r="F197" s="17" t="s">
        <v>75</v>
      </c>
      <c r="G197" s="17" t="s">
        <v>114</v>
      </c>
      <c r="H197" s="17">
        <v>0</v>
      </c>
      <c r="I197" s="17">
        <v>0</v>
      </c>
      <c r="J197" s="17">
        <v>360</v>
      </c>
      <c r="K197" s="17" t="s">
        <v>107</v>
      </c>
      <c r="L197" s="18">
        <v>29180.86</v>
      </c>
      <c r="M197" s="18">
        <v>1817.5</v>
      </c>
      <c r="N197" s="18">
        <v>2552.62</v>
      </c>
      <c r="O197" s="18">
        <v>33550.980000000003</v>
      </c>
      <c r="P197" s="18">
        <v>2485.86</v>
      </c>
      <c r="Q197" s="18">
        <v>315.32</v>
      </c>
      <c r="R197" s="18">
        <v>213.84</v>
      </c>
      <c r="S197" s="18">
        <v>3015.02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9">
        <f t="shared" si="51"/>
        <v>31666.720000000001</v>
      </c>
      <c r="Z197" s="9">
        <f t="shared" si="52"/>
        <v>2132.8200000000002</v>
      </c>
      <c r="AA197" s="9">
        <f t="shared" si="53"/>
        <v>2766.46</v>
      </c>
      <c r="AB197" s="9">
        <f t="shared" si="54"/>
        <v>36566</v>
      </c>
    </row>
    <row r="198" spans="1:28" s="15" customFormat="1" x14ac:dyDescent="0.25">
      <c r="A198" s="17">
        <v>16</v>
      </c>
      <c r="B198" s="17" t="s">
        <v>322</v>
      </c>
      <c r="C198" s="17" t="s">
        <v>308</v>
      </c>
      <c r="D198" s="17" t="s">
        <v>385</v>
      </c>
      <c r="E198" s="17" t="s">
        <v>386</v>
      </c>
      <c r="F198" s="17" t="s">
        <v>75</v>
      </c>
      <c r="G198" s="17" t="s">
        <v>114</v>
      </c>
      <c r="H198" s="17">
        <v>248</v>
      </c>
      <c r="I198" s="17">
        <v>248</v>
      </c>
      <c r="J198" s="17">
        <v>41</v>
      </c>
      <c r="K198" s="17" t="s">
        <v>107</v>
      </c>
      <c r="L198" s="18">
        <v>15852.07</v>
      </c>
      <c r="M198" s="18">
        <v>1212.44</v>
      </c>
      <c r="N198" s="18">
        <v>1353.49</v>
      </c>
      <c r="O198" s="18">
        <v>18418</v>
      </c>
      <c r="P198" s="18">
        <v>380.76</v>
      </c>
      <c r="Q198" s="18">
        <v>175.89</v>
      </c>
      <c r="R198" s="18">
        <v>24.35</v>
      </c>
      <c r="S198" s="18">
        <v>581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9">
        <f t="shared" si="51"/>
        <v>16232.83</v>
      </c>
      <c r="Z198" s="9">
        <f t="shared" si="52"/>
        <v>1388.33</v>
      </c>
      <c r="AA198" s="9">
        <f t="shared" si="53"/>
        <v>1377.84</v>
      </c>
      <c r="AB198" s="9">
        <f t="shared" si="54"/>
        <v>18999</v>
      </c>
    </row>
    <row r="199" spans="1:28" s="15" customFormat="1" x14ac:dyDescent="0.25">
      <c r="A199" s="17">
        <v>17</v>
      </c>
      <c r="B199" s="17" t="s">
        <v>317</v>
      </c>
      <c r="C199" s="17" t="s">
        <v>308</v>
      </c>
      <c r="D199" s="17" t="s">
        <v>387</v>
      </c>
      <c r="E199" s="17" t="s">
        <v>388</v>
      </c>
      <c r="F199" s="17" t="s">
        <v>75</v>
      </c>
      <c r="G199" s="17" t="s">
        <v>389</v>
      </c>
      <c r="H199" s="17">
        <v>6429</v>
      </c>
      <c r="I199" s="17">
        <v>6323</v>
      </c>
      <c r="J199" s="17">
        <v>106</v>
      </c>
      <c r="K199" s="17" t="s">
        <v>37</v>
      </c>
      <c r="L199" s="18">
        <v>20988.04</v>
      </c>
      <c r="M199" s="18">
        <v>2491.5500000000002</v>
      </c>
      <c r="N199" s="18">
        <v>1495.44</v>
      </c>
      <c r="O199" s="18">
        <v>24975.03</v>
      </c>
      <c r="P199" s="18">
        <v>919.37</v>
      </c>
      <c r="Q199" s="18">
        <v>227.64</v>
      </c>
      <c r="R199" s="18">
        <v>62.96</v>
      </c>
      <c r="S199" s="18">
        <v>1209.97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9">
        <f t="shared" si="51"/>
        <v>21907.41</v>
      </c>
      <c r="Z199" s="9">
        <f t="shared" si="52"/>
        <v>2719.19</v>
      </c>
      <c r="AA199" s="9">
        <f t="shared" si="53"/>
        <v>1558.4</v>
      </c>
      <c r="AB199" s="9">
        <f t="shared" si="54"/>
        <v>26185</v>
      </c>
    </row>
    <row r="200" spans="1:28" s="15" customFormat="1" x14ac:dyDescent="0.25">
      <c r="A200" s="17">
        <v>18</v>
      </c>
      <c r="B200" s="17" t="s">
        <v>322</v>
      </c>
      <c r="C200" s="17" t="s">
        <v>308</v>
      </c>
      <c r="D200" s="17" t="s">
        <v>390</v>
      </c>
      <c r="E200" s="17" t="s">
        <v>391</v>
      </c>
      <c r="F200" s="17" t="s">
        <v>75</v>
      </c>
      <c r="G200" s="17" t="s">
        <v>392</v>
      </c>
      <c r="H200" s="17">
        <v>6008</v>
      </c>
      <c r="I200" s="17">
        <v>5908</v>
      </c>
      <c r="J200" s="17">
        <v>100</v>
      </c>
      <c r="K200" s="17" t="s">
        <v>37</v>
      </c>
      <c r="L200" s="18">
        <v>27746</v>
      </c>
      <c r="M200" s="18">
        <v>4444.34</v>
      </c>
      <c r="N200" s="18">
        <v>1312.66</v>
      </c>
      <c r="O200" s="18">
        <v>33503</v>
      </c>
      <c r="P200" s="18">
        <v>880.01</v>
      </c>
      <c r="Q200" s="18">
        <v>295.58999999999997</v>
      </c>
      <c r="R200" s="18">
        <v>59.4</v>
      </c>
      <c r="S200" s="18">
        <v>1235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9">
        <f t="shared" si="51"/>
        <v>28626.01</v>
      </c>
      <c r="Z200" s="9">
        <f t="shared" si="52"/>
        <v>4739.93</v>
      </c>
      <c r="AA200" s="9">
        <f t="shared" si="53"/>
        <v>1372.0600000000002</v>
      </c>
      <c r="AB200" s="9">
        <f t="shared" si="54"/>
        <v>34738</v>
      </c>
    </row>
    <row r="201" spans="1:28" s="15" customFormat="1" x14ac:dyDescent="0.25">
      <c r="A201" s="17">
        <v>19</v>
      </c>
      <c r="B201" s="17" t="s">
        <v>322</v>
      </c>
      <c r="C201" s="17" t="s">
        <v>308</v>
      </c>
      <c r="D201" s="17" t="s">
        <v>393</v>
      </c>
      <c r="E201" s="17" t="s">
        <v>394</v>
      </c>
      <c r="F201" s="17" t="s">
        <v>75</v>
      </c>
      <c r="G201" s="17" t="s">
        <v>392</v>
      </c>
      <c r="H201" s="17">
        <v>11162</v>
      </c>
      <c r="I201" s="17">
        <v>10825</v>
      </c>
      <c r="J201" s="17">
        <v>337</v>
      </c>
      <c r="K201" s="17" t="s">
        <v>37</v>
      </c>
      <c r="L201" s="18">
        <v>42581.52</v>
      </c>
      <c r="M201" s="18">
        <v>4115.46</v>
      </c>
      <c r="N201" s="18">
        <v>3442.98</v>
      </c>
      <c r="O201" s="18">
        <v>50139.96</v>
      </c>
      <c r="P201" s="18">
        <v>2443.73</v>
      </c>
      <c r="Q201" s="18">
        <v>457.13</v>
      </c>
      <c r="R201" s="18">
        <v>200.18</v>
      </c>
      <c r="S201" s="18">
        <v>3101.04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9">
        <f t="shared" si="51"/>
        <v>45025.25</v>
      </c>
      <c r="Z201" s="9">
        <f t="shared" si="52"/>
        <v>4572.59</v>
      </c>
      <c r="AA201" s="9">
        <f t="shared" si="53"/>
        <v>3643.16</v>
      </c>
      <c r="AB201" s="9">
        <f t="shared" si="54"/>
        <v>53241</v>
      </c>
    </row>
    <row r="202" spans="1:28" s="15" customFormat="1" x14ac:dyDescent="0.25">
      <c r="A202" s="17">
        <v>20</v>
      </c>
      <c r="B202" s="17" t="s">
        <v>311</v>
      </c>
      <c r="C202" s="17" t="s">
        <v>308</v>
      </c>
      <c r="D202" s="17" t="s">
        <v>395</v>
      </c>
      <c r="E202" s="17" t="s">
        <v>396</v>
      </c>
      <c r="F202" s="17" t="s">
        <v>75</v>
      </c>
      <c r="G202" s="17" t="s">
        <v>397</v>
      </c>
      <c r="H202" s="17">
        <v>3869</v>
      </c>
      <c r="I202" s="17">
        <v>3797</v>
      </c>
      <c r="J202" s="17">
        <v>72</v>
      </c>
      <c r="K202" s="17" t="s">
        <v>37</v>
      </c>
      <c r="L202" s="18">
        <v>23826.12</v>
      </c>
      <c r="M202" s="18">
        <v>4872.93</v>
      </c>
      <c r="N202" s="18">
        <v>1447.91</v>
      </c>
      <c r="O202" s="18">
        <v>30146.959999999999</v>
      </c>
      <c r="P202" s="18">
        <v>695.62</v>
      </c>
      <c r="Q202" s="18">
        <v>257.64999999999998</v>
      </c>
      <c r="R202" s="18">
        <v>42.77</v>
      </c>
      <c r="S202" s="18">
        <v>996.04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9">
        <f t="shared" si="51"/>
        <v>24521.739999999998</v>
      </c>
      <c r="Z202" s="9">
        <f t="shared" si="52"/>
        <v>5130.58</v>
      </c>
      <c r="AA202" s="9">
        <f t="shared" si="53"/>
        <v>1490.68</v>
      </c>
      <c r="AB202" s="9">
        <f t="shared" si="54"/>
        <v>31143</v>
      </c>
    </row>
    <row r="203" spans="1:28" s="15" customFormat="1" x14ac:dyDescent="0.25">
      <c r="A203" s="17">
        <v>21</v>
      </c>
      <c r="B203" s="17" t="s">
        <v>311</v>
      </c>
      <c r="C203" s="17" t="s">
        <v>308</v>
      </c>
      <c r="D203" s="17" t="s">
        <v>398</v>
      </c>
      <c r="E203" s="17" t="s">
        <v>399</v>
      </c>
      <c r="F203" s="17" t="s">
        <v>75</v>
      </c>
      <c r="G203" s="17" t="s">
        <v>397</v>
      </c>
      <c r="H203" s="17">
        <v>885</v>
      </c>
      <c r="I203" s="17">
        <v>821</v>
      </c>
      <c r="J203" s="17">
        <v>64</v>
      </c>
      <c r="K203" s="17" t="s">
        <v>37</v>
      </c>
      <c r="L203" s="18">
        <v>36944.18</v>
      </c>
      <c r="M203" s="18">
        <v>5375.3</v>
      </c>
      <c r="N203" s="18">
        <v>2639.51</v>
      </c>
      <c r="O203" s="18">
        <v>44958.99</v>
      </c>
      <c r="P203" s="18">
        <v>642.4</v>
      </c>
      <c r="Q203" s="18">
        <v>405.59</v>
      </c>
      <c r="R203" s="18">
        <v>38.020000000000003</v>
      </c>
      <c r="S203" s="18">
        <v>1086.01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9">
        <f t="shared" si="51"/>
        <v>37586.58</v>
      </c>
      <c r="Z203" s="9">
        <f t="shared" si="52"/>
        <v>5780.89</v>
      </c>
      <c r="AA203" s="9">
        <f t="shared" si="53"/>
        <v>2677.53</v>
      </c>
      <c r="AB203" s="9">
        <f t="shared" si="54"/>
        <v>46045</v>
      </c>
    </row>
    <row r="204" spans="1:28" s="12" customFormat="1" x14ac:dyDescent="0.25">
      <c r="A204" s="10"/>
      <c r="B204" s="10"/>
      <c r="C204" s="10" t="s">
        <v>71</v>
      </c>
      <c r="D204" s="10"/>
      <c r="E204" s="10"/>
      <c r="F204" s="10"/>
      <c r="G204" s="10"/>
      <c r="H204" s="10"/>
      <c r="I204" s="10"/>
      <c r="J204" s="11">
        <f>SUM(J183:J203)</f>
        <v>4918</v>
      </c>
      <c r="K204" s="10"/>
      <c r="L204" s="11">
        <f t="shared" ref="L204:AB204" si="55">SUM(L183:L203)</f>
        <v>643182.88000000012</v>
      </c>
      <c r="M204" s="11">
        <f t="shared" si="55"/>
        <v>68247.360000000001</v>
      </c>
      <c r="N204" s="11">
        <f t="shared" si="55"/>
        <v>45978.600000000013</v>
      </c>
      <c r="O204" s="11">
        <f t="shared" si="55"/>
        <v>757408.84</v>
      </c>
      <c r="P204" s="11">
        <f t="shared" si="55"/>
        <v>37382.410000000003</v>
      </c>
      <c r="Q204" s="11">
        <f t="shared" si="55"/>
        <v>6928.45</v>
      </c>
      <c r="R204" s="11">
        <f t="shared" si="55"/>
        <v>2921.3</v>
      </c>
      <c r="S204" s="11">
        <f t="shared" si="55"/>
        <v>47232.160000000003</v>
      </c>
      <c r="T204" s="11">
        <f t="shared" si="55"/>
        <v>0</v>
      </c>
      <c r="U204" s="11">
        <f t="shared" si="55"/>
        <v>0</v>
      </c>
      <c r="V204" s="11">
        <f t="shared" si="55"/>
        <v>0</v>
      </c>
      <c r="W204" s="11">
        <f t="shared" si="55"/>
        <v>0</v>
      </c>
      <c r="X204" s="11">
        <f t="shared" si="55"/>
        <v>0</v>
      </c>
      <c r="Y204" s="11">
        <f t="shared" si="55"/>
        <v>680565.29</v>
      </c>
      <c r="Z204" s="11">
        <f t="shared" si="55"/>
        <v>75175.810000000012</v>
      </c>
      <c r="AA204" s="11">
        <f t="shared" si="55"/>
        <v>48899.9</v>
      </c>
      <c r="AB204" s="11">
        <f t="shared" si="55"/>
        <v>804641</v>
      </c>
    </row>
    <row r="205" spans="1:28" s="12" customFormat="1" x14ac:dyDescent="0.25">
      <c r="A205" s="10"/>
      <c r="B205" s="10"/>
      <c r="C205" s="10" t="s">
        <v>119</v>
      </c>
      <c r="D205" s="10"/>
      <c r="E205" s="10"/>
      <c r="F205" s="10"/>
      <c r="G205" s="10"/>
      <c r="H205" s="10"/>
      <c r="I205" s="10"/>
      <c r="J205" s="11">
        <f>J204+J182</f>
        <v>26781</v>
      </c>
      <c r="K205" s="11"/>
      <c r="L205" s="11">
        <f t="shared" ref="L205:AB205" si="56">L204+L182</f>
        <v>1686117.4600000002</v>
      </c>
      <c r="M205" s="11">
        <f t="shared" si="56"/>
        <v>129521.67000000001</v>
      </c>
      <c r="N205" s="11">
        <f t="shared" si="56"/>
        <v>105355.25000000003</v>
      </c>
      <c r="O205" s="11">
        <f t="shared" si="56"/>
        <v>1920994.3800000004</v>
      </c>
      <c r="P205" s="11">
        <f t="shared" si="56"/>
        <v>160541.9</v>
      </c>
      <c r="Q205" s="11">
        <f t="shared" si="56"/>
        <v>17718.45</v>
      </c>
      <c r="R205" s="11">
        <f t="shared" si="56"/>
        <v>12661.27</v>
      </c>
      <c r="S205" s="11">
        <f t="shared" si="56"/>
        <v>190921.62</v>
      </c>
      <c r="T205" s="11">
        <f t="shared" si="56"/>
        <v>0</v>
      </c>
      <c r="U205" s="11">
        <f t="shared" si="56"/>
        <v>94370.8</v>
      </c>
      <c r="V205" s="11">
        <f t="shared" si="56"/>
        <v>4242.8100000000004</v>
      </c>
      <c r="W205" s="11">
        <f t="shared" si="56"/>
        <v>10713.39</v>
      </c>
      <c r="X205" s="11">
        <f t="shared" si="56"/>
        <v>109327</v>
      </c>
      <c r="Y205" s="11">
        <f t="shared" si="56"/>
        <v>1752288.56</v>
      </c>
      <c r="Z205" s="11">
        <f t="shared" si="56"/>
        <v>142997.31</v>
      </c>
      <c r="AA205" s="11">
        <f t="shared" si="56"/>
        <v>107303.13</v>
      </c>
      <c r="AB205" s="11">
        <f t="shared" si="56"/>
        <v>2002589</v>
      </c>
    </row>
    <row r="206" spans="1:28" ht="18" customHeight="1" x14ac:dyDescent="0.25"/>
    <row r="207" spans="1:28" ht="18" customHeight="1" x14ac:dyDescent="0.25"/>
    <row r="210" spans="1:32" ht="15.75" x14ac:dyDescent="0.25">
      <c r="E210" s="13" t="s">
        <v>120</v>
      </c>
      <c r="G210" s="14"/>
      <c r="H210" s="14"/>
      <c r="I210" s="14"/>
      <c r="J210" s="14"/>
      <c r="K210" s="14"/>
      <c r="L210" s="13" t="s">
        <v>122</v>
      </c>
      <c r="O210" s="14"/>
      <c r="Q210" s="14"/>
      <c r="R210" s="13" t="s">
        <v>121</v>
      </c>
      <c r="T210" s="14"/>
      <c r="U210" s="14"/>
      <c r="W210" s="14"/>
      <c r="X210" s="14"/>
      <c r="Y210" s="13" t="s">
        <v>123</v>
      </c>
      <c r="Z210" s="14"/>
      <c r="AA210" s="14"/>
      <c r="AB210" s="14"/>
      <c r="AC210" s="14"/>
    </row>
    <row r="211" spans="1:32" ht="15.75" x14ac:dyDescent="0.25">
      <c r="E211" s="13" t="s">
        <v>124</v>
      </c>
      <c r="G211" s="14"/>
      <c r="H211" s="14"/>
      <c r="I211" s="14"/>
      <c r="J211" s="14"/>
      <c r="K211" s="14"/>
      <c r="L211" s="13" t="s">
        <v>124</v>
      </c>
      <c r="O211" s="14"/>
      <c r="Q211" s="14"/>
      <c r="R211" s="13" t="s">
        <v>124</v>
      </c>
      <c r="T211" s="14"/>
      <c r="U211" s="14"/>
      <c r="W211" s="14"/>
      <c r="X211" s="14"/>
      <c r="Y211" s="13" t="s">
        <v>124</v>
      </c>
      <c r="Z211" s="14"/>
      <c r="AA211" s="14"/>
      <c r="AB211" s="14"/>
      <c r="AC211" s="14"/>
    </row>
    <row r="212" spans="1:32" ht="32.25" customHeight="1" x14ac:dyDescent="0.55000000000000004">
      <c r="A212" s="75" t="s">
        <v>0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1"/>
      <c r="AD212" s="1"/>
      <c r="AE212" s="1"/>
      <c r="AF212" s="1"/>
    </row>
    <row r="213" spans="1:32" ht="21.75" customHeight="1" x14ac:dyDescent="0.4">
      <c r="A213" s="76" t="s">
        <v>1680</v>
      </c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2"/>
      <c r="AD213" s="2"/>
      <c r="AE213" s="2"/>
      <c r="AF213" s="2"/>
    </row>
    <row r="214" spans="1:32" s="5" customFormat="1" ht="20.25" customHeight="1" x14ac:dyDescent="0.35">
      <c r="A214" s="3" t="s">
        <v>1</v>
      </c>
      <c r="B214" s="4"/>
      <c r="C214" s="3"/>
      <c r="D214" s="3"/>
      <c r="F214" s="3" t="s">
        <v>400</v>
      </c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</row>
    <row r="215" spans="1:32" s="7" customFormat="1" ht="90" x14ac:dyDescent="0.25">
      <c r="A215" s="6" t="s">
        <v>3</v>
      </c>
      <c r="B215" s="6" t="s">
        <v>4</v>
      </c>
      <c r="C215" s="6" t="s">
        <v>5</v>
      </c>
      <c r="D215" s="6" t="s">
        <v>6</v>
      </c>
      <c r="E215" s="6" t="s">
        <v>7</v>
      </c>
      <c r="F215" s="6" t="s">
        <v>8</v>
      </c>
      <c r="G215" s="6" t="s">
        <v>9</v>
      </c>
      <c r="H215" s="6" t="s">
        <v>10</v>
      </c>
      <c r="I215" s="6" t="s">
        <v>11</v>
      </c>
      <c r="J215" s="6" t="s">
        <v>12</v>
      </c>
      <c r="K215" s="6" t="s">
        <v>13</v>
      </c>
      <c r="L215" s="6" t="s">
        <v>14</v>
      </c>
      <c r="M215" s="6" t="s">
        <v>15</v>
      </c>
      <c r="N215" s="6" t="s">
        <v>16</v>
      </c>
      <c r="O215" s="6" t="s">
        <v>17</v>
      </c>
      <c r="P215" s="6" t="s">
        <v>18</v>
      </c>
      <c r="Q215" s="6" t="s">
        <v>19</v>
      </c>
      <c r="R215" s="6" t="s">
        <v>20</v>
      </c>
      <c r="S215" s="6" t="s">
        <v>21</v>
      </c>
      <c r="T215" s="6" t="s">
        <v>22</v>
      </c>
      <c r="U215" s="6" t="s">
        <v>23</v>
      </c>
      <c r="V215" s="6" t="s">
        <v>24</v>
      </c>
      <c r="W215" s="6" t="s">
        <v>25</v>
      </c>
      <c r="X215" s="6" t="s">
        <v>26</v>
      </c>
      <c r="Y215" s="6" t="s">
        <v>27</v>
      </c>
      <c r="Z215" s="6" t="s">
        <v>28</v>
      </c>
      <c r="AA215" s="6" t="s">
        <v>29</v>
      </c>
      <c r="AB215" s="6" t="s">
        <v>30</v>
      </c>
    </row>
    <row r="216" spans="1:32" s="15" customFormat="1" x14ac:dyDescent="0.25">
      <c r="A216" s="17">
        <v>1</v>
      </c>
      <c r="B216" s="17" t="s">
        <v>307</v>
      </c>
      <c r="C216" s="17" t="s">
        <v>308</v>
      </c>
      <c r="D216" s="17" t="s">
        <v>309</v>
      </c>
      <c r="E216" s="17" t="s">
        <v>310</v>
      </c>
      <c r="F216" s="17" t="s">
        <v>35</v>
      </c>
      <c r="G216" s="17" t="s">
        <v>41</v>
      </c>
      <c r="H216" s="17">
        <v>90362</v>
      </c>
      <c r="I216" s="17">
        <v>88269</v>
      </c>
      <c r="J216" s="17">
        <v>2093</v>
      </c>
      <c r="K216" s="17" t="s">
        <v>37</v>
      </c>
      <c r="L216" s="18">
        <v>55727.3</v>
      </c>
      <c r="M216" s="18">
        <v>3016.7</v>
      </c>
      <c r="N216" s="18">
        <v>3801</v>
      </c>
      <c r="O216" s="18">
        <v>62545</v>
      </c>
      <c r="P216" s="18">
        <v>11014.92</v>
      </c>
      <c r="Q216" s="18">
        <v>540.23</v>
      </c>
      <c r="R216" s="18">
        <v>941.85</v>
      </c>
      <c r="S216" s="18">
        <v>12497</v>
      </c>
      <c r="T216" s="18">
        <v>4380</v>
      </c>
      <c r="U216" s="18">
        <v>0</v>
      </c>
      <c r="V216" s="18">
        <v>0</v>
      </c>
      <c r="W216" s="18">
        <v>0</v>
      </c>
      <c r="X216" s="18"/>
      <c r="Y216" s="18">
        <v>66742.22</v>
      </c>
      <c r="Z216" s="18">
        <v>3556.93</v>
      </c>
      <c r="AA216" s="18">
        <v>4742.8500000000004</v>
      </c>
      <c r="AB216" s="18">
        <v>75042</v>
      </c>
    </row>
    <row r="217" spans="1:32" s="15" customFormat="1" x14ac:dyDescent="0.25">
      <c r="A217" s="17">
        <v>2</v>
      </c>
      <c r="B217" s="17" t="s">
        <v>311</v>
      </c>
      <c r="C217" s="17" t="s">
        <v>308</v>
      </c>
      <c r="D217" s="17" t="s">
        <v>312</v>
      </c>
      <c r="E217" s="17" t="s">
        <v>313</v>
      </c>
      <c r="F217" s="17" t="s">
        <v>35</v>
      </c>
      <c r="G217" s="17" t="s">
        <v>41</v>
      </c>
      <c r="H217" s="17">
        <v>48466</v>
      </c>
      <c r="I217" s="17">
        <v>47522</v>
      </c>
      <c r="J217" s="17">
        <v>944</v>
      </c>
      <c r="K217" s="17" t="s">
        <v>37</v>
      </c>
      <c r="L217" s="18">
        <v>16046.53</v>
      </c>
      <c r="M217" s="18">
        <v>333.01</v>
      </c>
      <c r="N217" s="18">
        <v>1132.46</v>
      </c>
      <c r="O217" s="18">
        <v>17512</v>
      </c>
      <c r="P217" s="18">
        <v>5297.67</v>
      </c>
      <c r="Q217" s="18">
        <v>147.53</v>
      </c>
      <c r="R217" s="18">
        <v>424.8</v>
      </c>
      <c r="S217" s="18">
        <v>5870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18">
        <v>21344.2</v>
      </c>
      <c r="Z217" s="18">
        <v>480.54</v>
      </c>
      <c r="AA217" s="18">
        <v>1557.26</v>
      </c>
      <c r="AB217" s="18">
        <v>23382</v>
      </c>
    </row>
    <row r="218" spans="1:32" s="15" customFormat="1" x14ac:dyDescent="0.25">
      <c r="A218" s="17">
        <v>3</v>
      </c>
      <c r="B218" s="17" t="s">
        <v>314</v>
      </c>
      <c r="C218" s="17" t="s">
        <v>308</v>
      </c>
      <c r="D218" s="17" t="s">
        <v>315</v>
      </c>
      <c r="E218" s="17" t="s">
        <v>316</v>
      </c>
      <c r="F218" s="17" t="s">
        <v>35</v>
      </c>
      <c r="G218" s="17" t="s">
        <v>45</v>
      </c>
      <c r="H218" s="17">
        <v>70150</v>
      </c>
      <c r="I218" s="17">
        <v>70150</v>
      </c>
      <c r="J218" s="17">
        <v>0</v>
      </c>
      <c r="K218" s="17" t="s">
        <v>59</v>
      </c>
      <c r="L218" s="18">
        <v>12344.63</v>
      </c>
      <c r="M218" s="18">
        <v>1547.37</v>
      </c>
      <c r="N218" s="18">
        <v>0</v>
      </c>
      <c r="O218" s="18">
        <v>13892</v>
      </c>
      <c r="P218" s="18">
        <v>577.88</v>
      </c>
      <c r="Q218" s="18">
        <v>121.12</v>
      </c>
      <c r="R218" s="18">
        <v>0</v>
      </c>
      <c r="S218" s="18">
        <v>699</v>
      </c>
      <c r="T218" s="18">
        <v>0</v>
      </c>
      <c r="U218" s="18">
        <v>0</v>
      </c>
      <c r="V218" s="18">
        <v>0</v>
      </c>
      <c r="W218" s="18">
        <v>0</v>
      </c>
      <c r="X218" s="18"/>
      <c r="Y218" s="18">
        <v>12922.51</v>
      </c>
      <c r="Z218" s="18">
        <v>1668.49</v>
      </c>
      <c r="AA218" s="18">
        <v>0</v>
      </c>
      <c r="AB218" s="18">
        <v>14591</v>
      </c>
    </row>
    <row r="219" spans="1:32" s="15" customFormat="1" x14ac:dyDescent="0.25">
      <c r="A219" s="17">
        <v>4</v>
      </c>
      <c r="B219" s="17" t="s">
        <v>317</v>
      </c>
      <c r="C219" s="17" t="s">
        <v>308</v>
      </c>
      <c r="D219" s="17" t="s">
        <v>318</v>
      </c>
      <c r="E219" s="17" t="s">
        <v>319</v>
      </c>
      <c r="F219" s="17" t="s">
        <v>35</v>
      </c>
      <c r="G219" s="17" t="s">
        <v>41</v>
      </c>
      <c r="H219" s="17">
        <v>225688</v>
      </c>
      <c r="I219" s="17">
        <v>220199</v>
      </c>
      <c r="J219" s="17">
        <v>5489</v>
      </c>
      <c r="K219" s="17" t="s">
        <v>37</v>
      </c>
      <c r="L219" s="18">
        <v>89165.38</v>
      </c>
      <c r="M219" s="18">
        <v>1607.31</v>
      </c>
      <c r="N219" s="18">
        <v>2192.31</v>
      </c>
      <c r="O219" s="18">
        <v>92965</v>
      </c>
      <c r="P219" s="18">
        <v>28022.720000000001</v>
      </c>
      <c r="Q219" s="18">
        <v>1728.23</v>
      </c>
      <c r="R219" s="18">
        <v>2470.0500000000002</v>
      </c>
      <c r="S219" s="18">
        <v>32221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117188.1</v>
      </c>
      <c r="Z219" s="18">
        <v>3335.54</v>
      </c>
      <c r="AA219" s="18">
        <v>4662.3599999999997</v>
      </c>
      <c r="AB219" s="18">
        <v>125186</v>
      </c>
    </row>
    <row r="220" spans="1:32" s="15" customFormat="1" x14ac:dyDescent="0.25">
      <c r="A220" s="17">
        <v>5</v>
      </c>
      <c r="B220" s="17" t="s">
        <v>311</v>
      </c>
      <c r="C220" s="17" t="s">
        <v>308</v>
      </c>
      <c r="D220" s="17" t="s">
        <v>320</v>
      </c>
      <c r="E220" s="17" t="s">
        <v>321</v>
      </c>
      <c r="F220" s="17" t="s">
        <v>35</v>
      </c>
      <c r="G220" s="17" t="s">
        <v>41</v>
      </c>
      <c r="H220" s="17">
        <v>2590</v>
      </c>
      <c r="I220" s="17">
        <v>1493</v>
      </c>
      <c r="J220" s="17">
        <v>1097</v>
      </c>
      <c r="K220" s="17" t="s">
        <v>37</v>
      </c>
      <c r="L220" s="18">
        <v>56790.94</v>
      </c>
      <c r="M220" s="18">
        <v>2836.87</v>
      </c>
      <c r="N220" s="18">
        <v>1208.19</v>
      </c>
      <c r="O220" s="18">
        <v>60836</v>
      </c>
      <c r="P220" s="18">
        <v>6034.61</v>
      </c>
      <c r="Q220" s="18">
        <v>548.74</v>
      </c>
      <c r="R220" s="18">
        <v>493.65</v>
      </c>
      <c r="S220" s="18">
        <v>7077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62825.55</v>
      </c>
      <c r="Z220" s="18">
        <v>3385.61</v>
      </c>
      <c r="AA220" s="18">
        <v>1701.84</v>
      </c>
      <c r="AB220" s="18">
        <v>67913</v>
      </c>
    </row>
    <row r="221" spans="1:32" s="15" customFormat="1" x14ac:dyDescent="0.25">
      <c r="A221" s="17">
        <v>6</v>
      </c>
      <c r="B221" s="17" t="s">
        <v>322</v>
      </c>
      <c r="C221" s="17" t="s">
        <v>308</v>
      </c>
      <c r="D221" s="17" t="s">
        <v>323</v>
      </c>
      <c r="E221" s="17" t="s">
        <v>324</v>
      </c>
      <c r="F221" s="17" t="s">
        <v>35</v>
      </c>
      <c r="G221" s="17" t="s">
        <v>41</v>
      </c>
      <c r="H221" s="17">
        <v>36297</v>
      </c>
      <c r="I221" s="17">
        <v>33890</v>
      </c>
      <c r="J221" s="17">
        <v>2407</v>
      </c>
      <c r="K221" s="17" t="s">
        <v>37</v>
      </c>
      <c r="L221" s="18">
        <v>145774.53</v>
      </c>
      <c r="M221" s="18">
        <v>8835.4699999999993</v>
      </c>
      <c r="N221" s="18">
        <v>9376</v>
      </c>
      <c r="O221" s="18">
        <v>163986</v>
      </c>
      <c r="P221" s="18">
        <v>12612.71</v>
      </c>
      <c r="Q221" s="18">
        <v>1482.14</v>
      </c>
      <c r="R221" s="18">
        <v>1083.1500000000001</v>
      </c>
      <c r="S221" s="18">
        <v>15178</v>
      </c>
      <c r="T221" s="18">
        <v>4200</v>
      </c>
      <c r="U221" s="18">
        <v>136788.53</v>
      </c>
      <c r="V221" s="18">
        <v>8835.4699999999993</v>
      </c>
      <c r="W221" s="18">
        <v>9376</v>
      </c>
      <c r="X221" s="18">
        <v>155000</v>
      </c>
      <c r="Y221" s="18">
        <v>21598.71</v>
      </c>
      <c r="Z221" s="18">
        <v>1482.14</v>
      </c>
      <c r="AA221" s="18">
        <v>1083.1500000000001</v>
      </c>
      <c r="AB221" s="18">
        <v>24164</v>
      </c>
    </row>
    <row r="222" spans="1:32" s="15" customFormat="1" x14ac:dyDescent="0.25">
      <c r="A222" s="17">
        <v>7</v>
      </c>
      <c r="B222" s="17" t="s">
        <v>322</v>
      </c>
      <c r="C222" s="17" t="s">
        <v>308</v>
      </c>
      <c r="D222" s="17" t="s">
        <v>325</v>
      </c>
      <c r="E222" s="17" t="s">
        <v>326</v>
      </c>
      <c r="F222" s="17" t="s">
        <v>35</v>
      </c>
      <c r="G222" s="17" t="s">
        <v>41</v>
      </c>
      <c r="H222" s="17">
        <v>18308</v>
      </c>
      <c r="I222" s="17">
        <v>16990</v>
      </c>
      <c r="J222" s="17">
        <v>1318</v>
      </c>
      <c r="K222" s="17" t="s">
        <v>37</v>
      </c>
      <c r="L222" s="18">
        <v>80057.39</v>
      </c>
      <c r="M222" s="18">
        <v>5474.29</v>
      </c>
      <c r="N222" s="18">
        <v>6641.32</v>
      </c>
      <c r="O222" s="18">
        <v>92173</v>
      </c>
      <c r="P222" s="18">
        <v>7249.59</v>
      </c>
      <c r="Q222" s="18">
        <v>834.31</v>
      </c>
      <c r="R222" s="18">
        <v>593.1</v>
      </c>
      <c r="S222" s="18">
        <v>8677</v>
      </c>
      <c r="T222" s="18">
        <v>1780</v>
      </c>
      <c r="U222" s="18">
        <v>0</v>
      </c>
      <c r="V222" s="18">
        <v>0</v>
      </c>
      <c r="W222" s="18">
        <v>0</v>
      </c>
      <c r="X222" s="18"/>
      <c r="Y222" s="18">
        <v>87306.98</v>
      </c>
      <c r="Z222" s="18">
        <v>6308.6</v>
      </c>
      <c r="AA222" s="18">
        <v>7234.42</v>
      </c>
      <c r="AB222" s="18">
        <v>100850</v>
      </c>
    </row>
    <row r="223" spans="1:32" s="15" customFormat="1" x14ac:dyDescent="0.25">
      <c r="A223" s="17">
        <v>8</v>
      </c>
      <c r="B223" s="17" t="s">
        <v>327</v>
      </c>
      <c r="C223" s="17" t="s">
        <v>308</v>
      </c>
      <c r="D223" s="17" t="s">
        <v>328</v>
      </c>
      <c r="E223" s="17" t="s">
        <v>329</v>
      </c>
      <c r="F223" s="17" t="s">
        <v>35</v>
      </c>
      <c r="G223" s="17" t="s">
        <v>41</v>
      </c>
      <c r="H223" s="17">
        <v>14581</v>
      </c>
      <c r="I223" s="17">
        <v>14581</v>
      </c>
      <c r="J223" s="17">
        <v>0</v>
      </c>
      <c r="K223" s="17" t="s">
        <v>59</v>
      </c>
      <c r="L223" s="18">
        <v>17696.740000000002</v>
      </c>
      <c r="M223" s="18">
        <v>2112.2600000000002</v>
      </c>
      <c r="N223" s="18">
        <v>0</v>
      </c>
      <c r="O223" s="18">
        <v>19809</v>
      </c>
      <c r="P223" s="18">
        <v>852.46</v>
      </c>
      <c r="Q223" s="18">
        <v>173.54</v>
      </c>
      <c r="R223" s="18">
        <v>0</v>
      </c>
      <c r="S223" s="18">
        <v>1026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18549.2</v>
      </c>
      <c r="Z223" s="18">
        <v>2285.8000000000002</v>
      </c>
      <c r="AA223" s="18">
        <v>0</v>
      </c>
      <c r="AB223" s="18">
        <v>20835</v>
      </c>
    </row>
    <row r="224" spans="1:32" s="15" customFormat="1" x14ac:dyDescent="0.25">
      <c r="A224" s="17">
        <v>9</v>
      </c>
      <c r="B224" s="17" t="s">
        <v>327</v>
      </c>
      <c r="C224" s="17" t="s">
        <v>308</v>
      </c>
      <c r="D224" s="17" t="s">
        <v>330</v>
      </c>
      <c r="E224" s="17" t="s">
        <v>331</v>
      </c>
      <c r="F224" s="17" t="s">
        <v>35</v>
      </c>
      <c r="G224" s="17" t="s">
        <v>45</v>
      </c>
      <c r="H224" s="17">
        <v>37499</v>
      </c>
      <c r="I224" s="17">
        <v>35282</v>
      </c>
      <c r="J224" s="17">
        <v>2217</v>
      </c>
      <c r="K224" s="17" t="s">
        <v>37</v>
      </c>
      <c r="L224" s="18">
        <v>132958.51</v>
      </c>
      <c r="M224" s="18">
        <v>5928.79</v>
      </c>
      <c r="N224" s="18">
        <v>5311.7</v>
      </c>
      <c r="O224" s="18">
        <v>144199</v>
      </c>
      <c r="P224" s="18">
        <v>11662.15</v>
      </c>
      <c r="Q224" s="18">
        <v>1321.2</v>
      </c>
      <c r="R224" s="18">
        <v>997.65</v>
      </c>
      <c r="S224" s="18">
        <v>13981</v>
      </c>
      <c r="T224" s="18">
        <v>6170</v>
      </c>
      <c r="U224" s="18">
        <v>0</v>
      </c>
      <c r="V224" s="18">
        <v>0</v>
      </c>
      <c r="W224" s="18">
        <v>0</v>
      </c>
      <c r="X224" s="18"/>
      <c r="Y224" s="18">
        <v>144620.66</v>
      </c>
      <c r="Z224" s="18">
        <v>7249.99</v>
      </c>
      <c r="AA224" s="18">
        <v>6309.35</v>
      </c>
      <c r="AB224" s="18">
        <v>158180</v>
      </c>
    </row>
    <row r="225" spans="1:28" s="15" customFormat="1" x14ac:dyDescent="0.25">
      <c r="A225" s="17">
        <v>10</v>
      </c>
      <c r="B225" s="17" t="s">
        <v>327</v>
      </c>
      <c r="C225" s="17" t="s">
        <v>308</v>
      </c>
      <c r="D225" s="17" t="s">
        <v>332</v>
      </c>
      <c r="E225" s="17" t="s">
        <v>333</v>
      </c>
      <c r="F225" s="17" t="s">
        <v>35</v>
      </c>
      <c r="G225" s="17" t="s">
        <v>45</v>
      </c>
      <c r="H225" s="17">
        <v>5167</v>
      </c>
      <c r="I225" s="17">
        <v>4016</v>
      </c>
      <c r="J225" s="17">
        <v>1151</v>
      </c>
      <c r="K225" s="17" t="s">
        <v>37</v>
      </c>
      <c r="L225" s="18">
        <v>30454.52</v>
      </c>
      <c r="M225" s="18">
        <v>1261.44</v>
      </c>
      <c r="N225" s="18">
        <v>1804.04</v>
      </c>
      <c r="O225" s="18">
        <v>33520</v>
      </c>
      <c r="P225" s="18">
        <v>6607.28</v>
      </c>
      <c r="Q225" s="18">
        <v>282.77</v>
      </c>
      <c r="R225" s="18">
        <v>517.95000000000005</v>
      </c>
      <c r="S225" s="18">
        <v>7408</v>
      </c>
      <c r="T225" s="18">
        <v>0</v>
      </c>
      <c r="U225" s="18">
        <v>0</v>
      </c>
      <c r="V225" s="18">
        <v>0</v>
      </c>
      <c r="W225" s="18">
        <v>0</v>
      </c>
      <c r="X225" s="18"/>
      <c r="Y225" s="18">
        <v>37061.800000000003</v>
      </c>
      <c r="Z225" s="18">
        <v>1544.21</v>
      </c>
      <c r="AA225" s="18">
        <v>2321.9899999999998</v>
      </c>
      <c r="AB225" s="18">
        <v>40928</v>
      </c>
    </row>
    <row r="226" spans="1:28" s="15" customFormat="1" x14ac:dyDescent="0.25">
      <c r="A226" s="17">
        <v>11</v>
      </c>
      <c r="B226" s="17" t="s">
        <v>334</v>
      </c>
      <c r="C226" s="17" t="s">
        <v>308</v>
      </c>
      <c r="D226" s="17" t="s">
        <v>335</v>
      </c>
      <c r="E226" s="17" t="s">
        <v>336</v>
      </c>
      <c r="F226" s="17" t="s">
        <v>35</v>
      </c>
      <c r="G226" s="17" t="s">
        <v>41</v>
      </c>
      <c r="H226" s="17">
        <v>112051</v>
      </c>
      <c r="I226" s="17">
        <v>110506</v>
      </c>
      <c r="J226" s="17">
        <v>1545</v>
      </c>
      <c r="K226" s="17" t="s">
        <v>37</v>
      </c>
      <c r="L226" s="18">
        <v>85069.11</v>
      </c>
      <c r="M226" s="18">
        <v>3953.08</v>
      </c>
      <c r="N226" s="18">
        <v>3998.81</v>
      </c>
      <c r="O226" s="18">
        <v>93021</v>
      </c>
      <c r="P226" s="18">
        <v>8549.65</v>
      </c>
      <c r="Q226" s="18">
        <v>871.1</v>
      </c>
      <c r="R226" s="18">
        <v>695.25</v>
      </c>
      <c r="S226" s="18">
        <v>10116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93618.76</v>
      </c>
      <c r="Z226" s="18">
        <v>4824.18</v>
      </c>
      <c r="AA226" s="18">
        <v>4694.0600000000004</v>
      </c>
      <c r="AB226" s="18">
        <v>103137</v>
      </c>
    </row>
    <row r="227" spans="1:28" s="15" customFormat="1" x14ac:dyDescent="0.25">
      <c r="A227" s="17">
        <v>12</v>
      </c>
      <c r="B227" s="17" t="s">
        <v>322</v>
      </c>
      <c r="C227" s="17" t="s">
        <v>308</v>
      </c>
      <c r="D227" s="17" t="s">
        <v>337</v>
      </c>
      <c r="E227" s="17" t="s">
        <v>338</v>
      </c>
      <c r="F227" s="17" t="s">
        <v>35</v>
      </c>
      <c r="G227" s="17" t="s">
        <v>41</v>
      </c>
      <c r="H227" s="17">
        <v>412</v>
      </c>
      <c r="I227" s="17">
        <v>412</v>
      </c>
      <c r="J227" s="17">
        <v>0</v>
      </c>
      <c r="K227" s="17" t="s">
        <v>59</v>
      </c>
      <c r="L227" s="18">
        <v>15448.56</v>
      </c>
      <c r="M227" s="18">
        <v>2201.44</v>
      </c>
      <c r="N227" s="18">
        <v>0</v>
      </c>
      <c r="O227" s="18">
        <v>17650</v>
      </c>
      <c r="P227" s="18">
        <v>494.51</v>
      </c>
      <c r="Q227" s="18">
        <v>152.49</v>
      </c>
      <c r="R227" s="18">
        <v>0</v>
      </c>
      <c r="S227" s="18">
        <v>647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15943.07</v>
      </c>
      <c r="Z227" s="18">
        <v>2353.9299999999998</v>
      </c>
      <c r="AA227" s="18">
        <v>0</v>
      </c>
      <c r="AB227" s="18">
        <v>18297</v>
      </c>
    </row>
    <row r="228" spans="1:28" s="15" customFormat="1" x14ac:dyDescent="0.25">
      <c r="A228" s="17">
        <v>13</v>
      </c>
      <c r="B228" s="17" t="s">
        <v>339</v>
      </c>
      <c r="C228" s="17" t="s">
        <v>308</v>
      </c>
      <c r="D228" s="17" t="s">
        <v>340</v>
      </c>
      <c r="E228" s="17" t="s">
        <v>341</v>
      </c>
      <c r="F228" s="17" t="s">
        <v>35</v>
      </c>
      <c r="G228" s="17" t="s">
        <v>342</v>
      </c>
      <c r="H228" s="17">
        <v>5701</v>
      </c>
      <c r="I228" s="17">
        <v>5701</v>
      </c>
      <c r="J228" s="17">
        <v>0</v>
      </c>
      <c r="K228" s="17" t="s">
        <v>59</v>
      </c>
      <c r="L228" s="18">
        <v>23267.03</v>
      </c>
      <c r="M228" s="18">
        <v>3710.97</v>
      </c>
      <c r="N228" s="18">
        <v>0</v>
      </c>
      <c r="O228" s="18">
        <v>26978</v>
      </c>
      <c r="P228" s="18">
        <v>577.66</v>
      </c>
      <c r="Q228" s="18">
        <v>230.34</v>
      </c>
      <c r="R228" s="18">
        <v>0</v>
      </c>
      <c r="S228" s="18">
        <v>808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18">
        <v>23844.69</v>
      </c>
      <c r="Z228" s="18">
        <v>3941.31</v>
      </c>
      <c r="AA228" s="18">
        <v>0</v>
      </c>
      <c r="AB228" s="18">
        <v>27786</v>
      </c>
    </row>
    <row r="229" spans="1:28" s="15" customFormat="1" x14ac:dyDescent="0.25">
      <c r="A229" s="17">
        <v>14</v>
      </c>
      <c r="B229" s="17" t="s">
        <v>334</v>
      </c>
      <c r="C229" s="17" t="s">
        <v>308</v>
      </c>
      <c r="D229" s="17" t="s">
        <v>343</v>
      </c>
      <c r="E229" s="17" t="s">
        <v>344</v>
      </c>
      <c r="F229" s="17" t="s">
        <v>35</v>
      </c>
      <c r="G229" s="17" t="s">
        <v>218</v>
      </c>
      <c r="H229" s="17">
        <v>23</v>
      </c>
      <c r="I229" s="17">
        <v>23</v>
      </c>
      <c r="J229" s="17">
        <v>0</v>
      </c>
      <c r="K229" s="17" t="s">
        <v>59</v>
      </c>
      <c r="L229" s="18">
        <v>17490.009999999998</v>
      </c>
      <c r="M229" s="18">
        <v>3302.43</v>
      </c>
      <c r="N229" s="18">
        <v>8.56</v>
      </c>
      <c r="O229" s="18">
        <v>20801</v>
      </c>
      <c r="P229" s="18">
        <v>577.34</v>
      </c>
      <c r="Q229" s="18">
        <v>172.66</v>
      </c>
      <c r="R229" s="18">
        <v>0</v>
      </c>
      <c r="S229" s="18">
        <v>750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18067.349999999999</v>
      </c>
      <c r="Z229" s="18">
        <v>3475.09</v>
      </c>
      <c r="AA229" s="18">
        <v>8.56</v>
      </c>
      <c r="AB229" s="18">
        <v>21551</v>
      </c>
    </row>
    <row r="230" spans="1:28" s="15" customFormat="1" x14ac:dyDescent="0.25">
      <c r="A230" s="17">
        <v>15</v>
      </c>
      <c r="B230" s="17" t="s">
        <v>311</v>
      </c>
      <c r="C230" s="17" t="s">
        <v>308</v>
      </c>
      <c r="D230" s="17" t="s">
        <v>345</v>
      </c>
      <c r="E230" s="17" t="s">
        <v>346</v>
      </c>
      <c r="F230" s="17" t="s">
        <v>35</v>
      </c>
      <c r="G230" s="17" t="s">
        <v>347</v>
      </c>
      <c r="H230" s="17">
        <v>3749</v>
      </c>
      <c r="I230" s="17">
        <v>3749</v>
      </c>
      <c r="J230" s="17">
        <v>0</v>
      </c>
      <c r="K230" s="17" t="s">
        <v>59</v>
      </c>
      <c r="L230" s="18">
        <v>19462.759999999998</v>
      </c>
      <c r="M230" s="18">
        <v>2225.2399999999998</v>
      </c>
      <c r="N230" s="18">
        <v>0</v>
      </c>
      <c r="O230" s="18">
        <v>21688</v>
      </c>
      <c r="P230" s="18">
        <v>852.8</v>
      </c>
      <c r="Q230" s="18">
        <v>191.2</v>
      </c>
      <c r="R230" s="18">
        <v>0</v>
      </c>
      <c r="S230" s="18">
        <v>1044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18">
        <v>20315.560000000001</v>
      </c>
      <c r="Z230" s="18">
        <v>2416.44</v>
      </c>
      <c r="AA230" s="18">
        <v>0</v>
      </c>
      <c r="AB230" s="18">
        <v>22732</v>
      </c>
    </row>
    <row r="231" spans="1:28" s="15" customFormat="1" x14ac:dyDescent="0.25">
      <c r="A231" s="17">
        <v>16</v>
      </c>
      <c r="B231" s="17" t="s">
        <v>311</v>
      </c>
      <c r="C231" s="17" t="s">
        <v>308</v>
      </c>
      <c r="D231" s="17" t="s">
        <v>348</v>
      </c>
      <c r="E231" s="17" t="s">
        <v>349</v>
      </c>
      <c r="F231" s="17" t="s">
        <v>35</v>
      </c>
      <c r="G231" s="17" t="s">
        <v>264</v>
      </c>
      <c r="H231" s="17">
        <v>90694</v>
      </c>
      <c r="I231" s="17">
        <v>89005</v>
      </c>
      <c r="J231" s="17">
        <v>1689</v>
      </c>
      <c r="K231" s="17" t="s">
        <v>37</v>
      </c>
      <c r="L231" s="18">
        <v>24943.56</v>
      </c>
      <c r="M231" s="18">
        <v>457.26</v>
      </c>
      <c r="N231" s="18">
        <v>2046.18</v>
      </c>
      <c r="O231" s="18">
        <v>27447</v>
      </c>
      <c r="P231" s="18">
        <v>9297.3799999999992</v>
      </c>
      <c r="Q231" s="18">
        <v>224.57</v>
      </c>
      <c r="R231" s="18">
        <v>760.05</v>
      </c>
      <c r="S231" s="18">
        <v>10282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34240.94</v>
      </c>
      <c r="Z231" s="18">
        <v>681.83</v>
      </c>
      <c r="AA231" s="18">
        <v>2806.23</v>
      </c>
      <c r="AB231" s="18">
        <v>37729</v>
      </c>
    </row>
    <row r="232" spans="1:28" s="15" customFormat="1" x14ac:dyDescent="0.25">
      <c r="A232" s="17">
        <v>17</v>
      </c>
      <c r="B232" s="17" t="s">
        <v>322</v>
      </c>
      <c r="C232" s="17" t="s">
        <v>308</v>
      </c>
      <c r="D232" s="17" t="s">
        <v>350</v>
      </c>
      <c r="E232" s="17" t="s">
        <v>351</v>
      </c>
      <c r="F232" s="17" t="s">
        <v>35</v>
      </c>
      <c r="G232" s="17" t="s">
        <v>264</v>
      </c>
      <c r="H232" s="17">
        <v>75140</v>
      </c>
      <c r="I232" s="17">
        <v>73543</v>
      </c>
      <c r="J232" s="17">
        <v>1597</v>
      </c>
      <c r="K232" s="17" t="s">
        <v>37</v>
      </c>
      <c r="L232" s="18">
        <v>121970.81</v>
      </c>
      <c r="M232" s="18">
        <v>9498.35</v>
      </c>
      <c r="N232" s="18">
        <v>10200.84</v>
      </c>
      <c r="O232" s="18">
        <v>141670</v>
      </c>
      <c r="P232" s="18">
        <v>8809.85</v>
      </c>
      <c r="Q232" s="18">
        <v>1277.5</v>
      </c>
      <c r="R232" s="18">
        <v>718.65</v>
      </c>
      <c r="S232" s="18">
        <v>10806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18">
        <v>130780.66</v>
      </c>
      <c r="Z232" s="18">
        <v>10775.85</v>
      </c>
      <c r="AA232" s="18">
        <v>10919.49</v>
      </c>
      <c r="AB232" s="18">
        <v>152476</v>
      </c>
    </row>
    <row r="233" spans="1:28" s="15" customFormat="1" x14ac:dyDescent="0.25">
      <c r="A233" s="17">
        <v>18</v>
      </c>
      <c r="B233" s="17" t="s">
        <v>327</v>
      </c>
      <c r="C233" s="17" t="s">
        <v>308</v>
      </c>
      <c r="D233" s="17" t="s">
        <v>352</v>
      </c>
      <c r="E233" s="17" t="s">
        <v>353</v>
      </c>
      <c r="F233" s="17" t="s">
        <v>35</v>
      </c>
      <c r="G233" s="17" t="s">
        <v>264</v>
      </c>
      <c r="H233" s="17">
        <v>58849</v>
      </c>
      <c r="I233" s="17">
        <v>57079</v>
      </c>
      <c r="J233" s="17">
        <v>1770</v>
      </c>
      <c r="K233" s="17" t="s">
        <v>37</v>
      </c>
      <c r="L233" s="18">
        <v>127054.96</v>
      </c>
      <c r="M233" s="18">
        <v>9519.2199999999993</v>
      </c>
      <c r="N233" s="18">
        <v>10681.82</v>
      </c>
      <c r="O233" s="18">
        <v>147256</v>
      </c>
      <c r="P233" s="18">
        <v>9675.34</v>
      </c>
      <c r="Q233" s="18">
        <v>1327.16</v>
      </c>
      <c r="R233" s="18">
        <v>796.5</v>
      </c>
      <c r="S233" s="18">
        <v>11799</v>
      </c>
      <c r="T233" s="18">
        <v>3550</v>
      </c>
      <c r="U233" s="18">
        <v>0</v>
      </c>
      <c r="V233" s="18">
        <v>0</v>
      </c>
      <c r="W233" s="18">
        <v>0</v>
      </c>
      <c r="X233" s="18"/>
      <c r="Y233" s="18">
        <v>136730.29999999999</v>
      </c>
      <c r="Z233" s="18">
        <v>10846.38</v>
      </c>
      <c r="AA233" s="18">
        <v>11478.32</v>
      </c>
      <c r="AB233" s="18">
        <v>159055</v>
      </c>
    </row>
    <row r="234" spans="1:28" s="22" customFormat="1" x14ac:dyDescent="0.25">
      <c r="A234" s="19"/>
      <c r="B234" s="19"/>
      <c r="C234" s="10" t="s">
        <v>71</v>
      </c>
      <c r="D234" s="19"/>
      <c r="E234" s="19"/>
      <c r="F234" s="19"/>
      <c r="G234" s="19"/>
      <c r="H234" s="19"/>
      <c r="I234" s="19"/>
      <c r="J234" s="19">
        <f>SUM(J216:J233)</f>
        <v>23317</v>
      </c>
      <c r="K234" s="19"/>
      <c r="L234" s="20">
        <f t="shared" ref="L234:AB234" si="57">SUM(L216:L233)</f>
        <v>1071723.2700000003</v>
      </c>
      <c r="M234" s="20">
        <f t="shared" si="57"/>
        <v>67821.5</v>
      </c>
      <c r="N234" s="20">
        <f t="shared" si="57"/>
        <v>58403.23</v>
      </c>
      <c r="O234" s="20">
        <f t="shared" si="57"/>
        <v>1197948</v>
      </c>
      <c r="P234" s="20">
        <f t="shared" si="57"/>
        <v>128766.52</v>
      </c>
      <c r="Q234" s="20">
        <f t="shared" si="57"/>
        <v>11626.830000000002</v>
      </c>
      <c r="R234" s="20">
        <f t="shared" si="57"/>
        <v>10492.65</v>
      </c>
      <c r="S234" s="20">
        <f t="shared" si="57"/>
        <v>150886</v>
      </c>
      <c r="T234" s="20">
        <f t="shared" si="57"/>
        <v>20080</v>
      </c>
      <c r="U234" s="20">
        <f t="shared" si="57"/>
        <v>136788.53</v>
      </c>
      <c r="V234" s="20">
        <f t="shared" si="57"/>
        <v>8835.4699999999993</v>
      </c>
      <c r="W234" s="20">
        <f t="shared" si="57"/>
        <v>9376</v>
      </c>
      <c r="X234" s="20">
        <f t="shared" si="57"/>
        <v>155000</v>
      </c>
      <c r="Y234" s="20">
        <f t="shared" si="57"/>
        <v>1063701.26</v>
      </c>
      <c r="Z234" s="20">
        <f t="shared" si="57"/>
        <v>70612.86</v>
      </c>
      <c r="AA234" s="20">
        <f t="shared" si="57"/>
        <v>59519.88</v>
      </c>
      <c r="AB234" s="20">
        <f t="shared" si="57"/>
        <v>1193834</v>
      </c>
    </row>
    <row r="235" spans="1:28" s="15" customFormat="1" x14ac:dyDescent="0.25">
      <c r="A235" s="17">
        <v>1</v>
      </c>
      <c r="B235" s="17" t="s">
        <v>317</v>
      </c>
      <c r="C235" s="17" t="s">
        <v>308</v>
      </c>
      <c r="D235" s="17" t="s">
        <v>354</v>
      </c>
      <c r="E235" s="17" t="s">
        <v>355</v>
      </c>
      <c r="F235" s="17" t="s">
        <v>75</v>
      </c>
      <c r="G235" s="17" t="s">
        <v>76</v>
      </c>
      <c r="H235" s="17">
        <v>49581</v>
      </c>
      <c r="I235" s="17">
        <v>49368</v>
      </c>
      <c r="J235" s="17">
        <v>213</v>
      </c>
      <c r="K235" s="17" t="s">
        <v>37</v>
      </c>
      <c r="L235" s="18">
        <v>36489.279999999999</v>
      </c>
      <c r="M235" s="18">
        <v>4511.66</v>
      </c>
      <c r="N235" s="18">
        <v>2579.06</v>
      </c>
      <c r="O235" s="18">
        <v>43580</v>
      </c>
      <c r="P235" s="18">
        <v>1822.65</v>
      </c>
      <c r="Q235" s="18">
        <v>381.87</v>
      </c>
      <c r="R235" s="18">
        <v>127.48</v>
      </c>
      <c r="S235" s="18">
        <v>2332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38311.93</v>
      </c>
      <c r="Z235" s="18">
        <v>4893.53</v>
      </c>
      <c r="AA235" s="18">
        <v>2706.54</v>
      </c>
      <c r="AB235" s="18">
        <v>45912</v>
      </c>
    </row>
    <row r="236" spans="1:28" s="15" customFormat="1" x14ac:dyDescent="0.25">
      <c r="A236" s="17">
        <v>2</v>
      </c>
      <c r="B236" s="17" t="s">
        <v>322</v>
      </c>
      <c r="C236" s="17" t="s">
        <v>308</v>
      </c>
      <c r="D236" s="17" t="s">
        <v>356</v>
      </c>
      <c r="E236" s="17" t="s">
        <v>357</v>
      </c>
      <c r="F236" s="17" t="s">
        <v>75</v>
      </c>
      <c r="G236" s="17" t="s">
        <v>76</v>
      </c>
      <c r="H236" s="17">
        <v>6178</v>
      </c>
      <c r="I236" s="17">
        <v>6082</v>
      </c>
      <c r="J236" s="17">
        <v>96</v>
      </c>
      <c r="K236" s="17" t="s">
        <v>37</v>
      </c>
      <c r="L236" s="18">
        <v>15517.51</v>
      </c>
      <c r="M236" s="18">
        <v>1501.71</v>
      </c>
      <c r="N236" s="18">
        <v>965.78</v>
      </c>
      <c r="O236" s="18">
        <v>17985</v>
      </c>
      <c r="P236" s="18">
        <v>825.77</v>
      </c>
      <c r="Q236" s="18">
        <v>160.77000000000001</v>
      </c>
      <c r="R236" s="18">
        <v>57.46</v>
      </c>
      <c r="S236" s="18">
        <v>1044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16343.28</v>
      </c>
      <c r="Z236" s="18">
        <v>1662.48</v>
      </c>
      <c r="AA236" s="18">
        <v>1023.24</v>
      </c>
      <c r="AB236" s="18">
        <v>19029</v>
      </c>
    </row>
    <row r="237" spans="1:28" s="15" customFormat="1" x14ac:dyDescent="0.25">
      <c r="A237" s="17">
        <v>3</v>
      </c>
      <c r="B237" s="17" t="s">
        <v>322</v>
      </c>
      <c r="C237" s="17" t="s">
        <v>308</v>
      </c>
      <c r="D237" s="17" t="s">
        <v>358</v>
      </c>
      <c r="E237" s="17" t="s">
        <v>359</v>
      </c>
      <c r="F237" s="17" t="s">
        <v>75</v>
      </c>
      <c r="G237" s="17" t="s">
        <v>76</v>
      </c>
      <c r="H237" s="17">
        <v>11991</v>
      </c>
      <c r="I237" s="17">
        <v>11901</v>
      </c>
      <c r="J237" s="17">
        <v>90</v>
      </c>
      <c r="K237" s="17" t="s">
        <v>37</v>
      </c>
      <c r="L237" s="18">
        <v>27824.97</v>
      </c>
      <c r="M237" s="18">
        <v>4602.03</v>
      </c>
      <c r="N237" s="18">
        <v>1790</v>
      </c>
      <c r="O237" s="18">
        <v>34217</v>
      </c>
      <c r="P237" s="18">
        <v>910.92</v>
      </c>
      <c r="Q237" s="18">
        <v>292.22000000000003</v>
      </c>
      <c r="R237" s="18">
        <v>53.86</v>
      </c>
      <c r="S237" s="18">
        <v>1257</v>
      </c>
      <c r="T237" s="18">
        <v>0</v>
      </c>
      <c r="U237" s="18">
        <v>0</v>
      </c>
      <c r="V237" s="18">
        <v>0</v>
      </c>
      <c r="W237" s="18">
        <v>0</v>
      </c>
      <c r="X237" s="18"/>
      <c r="Y237" s="18">
        <v>28735.89</v>
      </c>
      <c r="Z237" s="18">
        <v>4894.25</v>
      </c>
      <c r="AA237" s="18">
        <v>1843.86</v>
      </c>
      <c r="AB237" s="18">
        <v>35474</v>
      </c>
    </row>
    <row r="238" spans="1:28" s="15" customFormat="1" x14ac:dyDescent="0.25">
      <c r="A238" s="17">
        <v>4</v>
      </c>
      <c r="B238" s="17" t="s">
        <v>311</v>
      </c>
      <c r="C238" s="17" t="s">
        <v>308</v>
      </c>
      <c r="D238" s="17" t="s">
        <v>360</v>
      </c>
      <c r="E238" s="17" t="s">
        <v>361</v>
      </c>
      <c r="F238" s="17" t="s">
        <v>75</v>
      </c>
      <c r="G238" s="17" t="s">
        <v>76</v>
      </c>
      <c r="H238" s="17">
        <v>37087</v>
      </c>
      <c r="I238" s="17">
        <v>36707</v>
      </c>
      <c r="J238" s="17">
        <v>380</v>
      </c>
      <c r="K238" s="17" t="s">
        <v>37</v>
      </c>
      <c r="L238" s="18">
        <v>41844.400000000001</v>
      </c>
      <c r="M238" s="18">
        <v>4341.21</v>
      </c>
      <c r="N238" s="18">
        <v>3340.39</v>
      </c>
      <c r="O238" s="18">
        <v>49526</v>
      </c>
      <c r="P238" s="18">
        <v>2776.73</v>
      </c>
      <c r="Q238" s="18">
        <v>439.84</v>
      </c>
      <c r="R238" s="18">
        <v>227.43</v>
      </c>
      <c r="S238" s="18">
        <v>3444</v>
      </c>
      <c r="T238" s="18">
        <v>960</v>
      </c>
      <c r="U238" s="18">
        <v>0</v>
      </c>
      <c r="V238" s="18">
        <v>0</v>
      </c>
      <c r="W238" s="18">
        <v>0</v>
      </c>
      <c r="X238" s="18"/>
      <c r="Y238" s="18">
        <v>44621.13</v>
      </c>
      <c r="Z238" s="18">
        <v>4781.05</v>
      </c>
      <c r="AA238" s="18">
        <v>3567.82</v>
      </c>
      <c r="AB238" s="18">
        <v>52970</v>
      </c>
    </row>
    <row r="239" spans="1:28" s="15" customFormat="1" x14ac:dyDescent="0.25">
      <c r="A239" s="17">
        <v>5</v>
      </c>
      <c r="B239" s="17" t="s">
        <v>334</v>
      </c>
      <c r="C239" s="17" t="s">
        <v>308</v>
      </c>
      <c r="D239" s="17" t="s">
        <v>362</v>
      </c>
      <c r="E239" s="17" t="s">
        <v>363</v>
      </c>
      <c r="F239" s="17" t="s">
        <v>75</v>
      </c>
      <c r="G239" s="17" t="s">
        <v>76</v>
      </c>
      <c r="H239" s="17">
        <v>17790</v>
      </c>
      <c r="I239" s="17">
        <v>17611</v>
      </c>
      <c r="J239" s="17">
        <v>179</v>
      </c>
      <c r="K239" s="17" t="s">
        <v>37</v>
      </c>
      <c r="L239" s="18">
        <v>31063.919999999998</v>
      </c>
      <c r="M239" s="18">
        <v>3481.86</v>
      </c>
      <c r="N239" s="18">
        <v>2405.2199999999998</v>
      </c>
      <c r="O239" s="18">
        <v>36951</v>
      </c>
      <c r="P239" s="18">
        <v>1472.05</v>
      </c>
      <c r="Q239" s="18">
        <v>327.82</v>
      </c>
      <c r="R239" s="18">
        <v>107.13</v>
      </c>
      <c r="S239" s="18">
        <v>1907</v>
      </c>
      <c r="T239" s="18">
        <v>0</v>
      </c>
      <c r="U239" s="18">
        <v>0</v>
      </c>
      <c r="V239" s="18">
        <v>0</v>
      </c>
      <c r="W239" s="18">
        <v>0</v>
      </c>
      <c r="X239" s="18"/>
      <c r="Y239" s="18">
        <v>32535.97</v>
      </c>
      <c r="Z239" s="18">
        <v>3809.68</v>
      </c>
      <c r="AA239" s="18">
        <v>2512.35</v>
      </c>
      <c r="AB239" s="18">
        <v>38858</v>
      </c>
    </row>
    <row r="240" spans="1:28" s="15" customFormat="1" x14ac:dyDescent="0.25">
      <c r="A240" s="17">
        <v>6</v>
      </c>
      <c r="B240" s="17" t="s">
        <v>364</v>
      </c>
      <c r="C240" s="17" t="s">
        <v>308</v>
      </c>
      <c r="D240" s="17" t="s">
        <v>365</v>
      </c>
      <c r="E240" s="17" t="s">
        <v>366</v>
      </c>
      <c r="F240" s="17" t="s">
        <v>75</v>
      </c>
      <c r="G240" s="17" t="s">
        <v>76</v>
      </c>
      <c r="H240" s="17">
        <v>6528</v>
      </c>
      <c r="I240" s="17">
        <v>6276</v>
      </c>
      <c r="J240" s="17">
        <v>252</v>
      </c>
      <c r="K240" s="17" t="s">
        <v>37</v>
      </c>
      <c r="L240" s="18">
        <v>32883.360000000001</v>
      </c>
      <c r="M240" s="18">
        <v>5723.62</v>
      </c>
      <c r="N240" s="18">
        <v>1439.02</v>
      </c>
      <c r="O240" s="18">
        <v>40046</v>
      </c>
      <c r="P240" s="18">
        <v>2207.1</v>
      </c>
      <c r="Q240" s="18">
        <v>332.08</v>
      </c>
      <c r="R240" s="18">
        <v>150.82</v>
      </c>
      <c r="S240" s="18">
        <v>2690</v>
      </c>
      <c r="T240" s="18">
        <v>370</v>
      </c>
      <c r="U240" s="18">
        <v>0</v>
      </c>
      <c r="V240" s="18">
        <v>0</v>
      </c>
      <c r="W240" s="18">
        <v>0</v>
      </c>
      <c r="X240" s="18"/>
      <c r="Y240" s="18">
        <v>35090.46</v>
      </c>
      <c r="Z240" s="18">
        <v>6055.7</v>
      </c>
      <c r="AA240" s="18">
        <v>1589.84</v>
      </c>
      <c r="AB240" s="18">
        <v>42736</v>
      </c>
    </row>
    <row r="241" spans="1:28" s="15" customFormat="1" x14ac:dyDescent="0.25">
      <c r="A241" s="17">
        <v>7</v>
      </c>
      <c r="B241" s="17" t="s">
        <v>311</v>
      </c>
      <c r="C241" s="17" t="s">
        <v>308</v>
      </c>
      <c r="D241" s="17" t="s">
        <v>367</v>
      </c>
      <c r="E241" s="17" t="s">
        <v>368</v>
      </c>
      <c r="F241" s="17" t="s">
        <v>75</v>
      </c>
      <c r="G241" s="17" t="s">
        <v>76</v>
      </c>
      <c r="H241" s="17">
        <v>26350</v>
      </c>
      <c r="I241" s="17">
        <v>26033</v>
      </c>
      <c r="J241" s="17">
        <v>317</v>
      </c>
      <c r="K241" s="17" t="s">
        <v>37</v>
      </c>
      <c r="L241" s="18">
        <v>40726.03</v>
      </c>
      <c r="M241" s="18">
        <v>4253.47</v>
      </c>
      <c r="N241" s="18">
        <v>3069.5</v>
      </c>
      <c r="O241" s="18">
        <v>48049</v>
      </c>
      <c r="P241" s="18">
        <v>2451.69</v>
      </c>
      <c r="Q241" s="18">
        <v>424.59</v>
      </c>
      <c r="R241" s="18">
        <v>189.72</v>
      </c>
      <c r="S241" s="18">
        <v>3066</v>
      </c>
      <c r="T241" s="18">
        <v>700</v>
      </c>
      <c r="U241" s="18">
        <v>0</v>
      </c>
      <c r="V241" s="18">
        <v>0</v>
      </c>
      <c r="W241" s="18">
        <v>0</v>
      </c>
      <c r="X241" s="18"/>
      <c r="Y241" s="18">
        <v>43177.72</v>
      </c>
      <c r="Z241" s="18">
        <v>4678.0600000000004</v>
      </c>
      <c r="AA241" s="18">
        <v>3259.22</v>
      </c>
      <c r="AB241" s="18">
        <v>51115</v>
      </c>
    </row>
    <row r="242" spans="1:28" s="15" customFormat="1" x14ac:dyDescent="0.25">
      <c r="A242" s="17">
        <v>8</v>
      </c>
      <c r="B242" s="17" t="s">
        <v>307</v>
      </c>
      <c r="C242" s="17" t="s">
        <v>308</v>
      </c>
      <c r="D242" s="17" t="s">
        <v>369</v>
      </c>
      <c r="E242" s="17" t="s">
        <v>370</v>
      </c>
      <c r="F242" s="17" t="s">
        <v>75</v>
      </c>
      <c r="G242" s="17" t="s">
        <v>76</v>
      </c>
      <c r="H242" s="17">
        <v>27681</v>
      </c>
      <c r="I242" s="17">
        <v>27531</v>
      </c>
      <c r="J242" s="17">
        <v>150</v>
      </c>
      <c r="K242" s="17" t="s">
        <v>37</v>
      </c>
      <c r="L242" s="18">
        <v>26437.61</v>
      </c>
      <c r="M242" s="18">
        <v>3018.91</v>
      </c>
      <c r="N242" s="18">
        <v>1664.48</v>
      </c>
      <c r="O242" s="18">
        <v>31121</v>
      </c>
      <c r="P242" s="18">
        <v>1403.91</v>
      </c>
      <c r="Q242" s="18">
        <v>274.31</v>
      </c>
      <c r="R242" s="18">
        <v>89.78</v>
      </c>
      <c r="S242" s="18">
        <v>1768</v>
      </c>
      <c r="T242" s="18">
        <v>400</v>
      </c>
      <c r="U242" s="18">
        <v>0</v>
      </c>
      <c r="V242" s="18">
        <v>0</v>
      </c>
      <c r="W242" s="18">
        <v>0</v>
      </c>
      <c r="X242" s="18"/>
      <c r="Y242" s="18">
        <v>27841.52</v>
      </c>
      <c r="Z242" s="18">
        <v>3293.22</v>
      </c>
      <c r="AA242" s="18">
        <v>1754.26</v>
      </c>
      <c r="AB242" s="18">
        <v>32889</v>
      </c>
    </row>
    <row r="243" spans="1:28" s="15" customFormat="1" x14ac:dyDescent="0.25">
      <c r="A243" s="17">
        <v>9</v>
      </c>
      <c r="B243" s="17" t="s">
        <v>327</v>
      </c>
      <c r="C243" s="17" t="s">
        <v>308</v>
      </c>
      <c r="D243" s="17" t="s">
        <v>371</v>
      </c>
      <c r="E243" s="17" t="s">
        <v>372</v>
      </c>
      <c r="F243" s="17" t="s">
        <v>75</v>
      </c>
      <c r="G243" s="17" t="s">
        <v>76</v>
      </c>
      <c r="H243" s="17">
        <v>30974</v>
      </c>
      <c r="I243" s="17">
        <v>30483</v>
      </c>
      <c r="J243" s="17">
        <v>491</v>
      </c>
      <c r="K243" s="17" t="s">
        <v>37</v>
      </c>
      <c r="L243" s="18">
        <v>51213.95</v>
      </c>
      <c r="M243" s="18">
        <v>3785.03</v>
      </c>
      <c r="N243" s="18">
        <v>4060.02</v>
      </c>
      <c r="O243" s="18">
        <v>59059</v>
      </c>
      <c r="P243" s="18">
        <v>3827.23</v>
      </c>
      <c r="Q243" s="18">
        <v>532.91</v>
      </c>
      <c r="R243" s="18">
        <v>293.86</v>
      </c>
      <c r="S243" s="18">
        <v>4654</v>
      </c>
      <c r="T243" s="18">
        <v>1560</v>
      </c>
      <c r="U243" s="18">
        <v>0</v>
      </c>
      <c r="V243" s="18">
        <v>0</v>
      </c>
      <c r="W243" s="18">
        <v>0</v>
      </c>
      <c r="X243" s="18"/>
      <c r="Y243" s="18">
        <v>55041.18</v>
      </c>
      <c r="Z243" s="18">
        <v>4317.9399999999996</v>
      </c>
      <c r="AA243" s="18">
        <v>4353.88</v>
      </c>
      <c r="AB243" s="18">
        <v>63713</v>
      </c>
    </row>
    <row r="244" spans="1:28" s="15" customFormat="1" x14ac:dyDescent="0.25">
      <c r="A244" s="17">
        <v>10</v>
      </c>
      <c r="B244" s="17" t="s">
        <v>311</v>
      </c>
      <c r="C244" s="17" t="s">
        <v>308</v>
      </c>
      <c r="D244" s="17" t="s">
        <v>373</v>
      </c>
      <c r="E244" s="17" t="s">
        <v>374</v>
      </c>
      <c r="F244" s="17" t="s">
        <v>75</v>
      </c>
      <c r="G244" s="17" t="s">
        <v>76</v>
      </c>
      <c r="H244" s="17">
        <v>6562</v>
      </c>
      <c r="I244" s="17">
        <v>6447</v>
      </c>
      <c r="J244" s="17">
        <v>115</v>
      </c>
      <c r="K244" s="17" t="s">
        <v>37</v>
      </c>
      <c r="L244" s="18">
        <v>22862.240000000002</v>
      </c>
      <c r="M244" s="18">
        <v>2792.19</v>
      </c>
      <c r="N244" s="18">
        <v>1565.57</v>
      </c>
      <c r="O244" s="18">
        <v>27220</v>
      </c>
      <c r="P244" s="18">
        <v>1046.1500000000001</v>
      </c>
      <c r="Q244" s="18">
        <v>239.02</v>
      </c>
      <c r="R244" s="18">
        <v>68.83</v>
      </c>
      <c r="S244" s="18">
        <v>1354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18">
        <v>23908.39</v>
      </c>
      <c r="Z244" s="18">
        <v>3031.21</v>
      </c>
      <c r="AA244" s="18">
        <v>1634.4</v>
      </c>
      <c r="AB244" s="18">
        <v>28574</v>
      </c>
    </row>
    <row r="245" spans="1:28" s="15" customFormat="1" x14ac:dyDescent="0.25">
      <c r="A245" s="17">
        <v>11</v>
      </c>
      <c r="B245" s="17" t="s">
        <v>311</v>
      </c>
      <c r="C245" s="17" t="s">
        <v>308</v>
      </c>
      <c r="D245" s="17" t="s">
        <v>375</v>
      </c>
      <c r="E245" s="17" t="s">
        <v>376</v>
      </c>
      <c r="F245" s="17" t="s">
        <v>75</v>
      </c>
      <c r="G245" s="17" t="s">
        <v>114</v>
      </c>
      <c r="H245" s="17">
        <v>0</v>
      </c>
      <c r="I245" s="17">
        <v>0</v>
      </c>
      <c r="J245" s="17">
        <v>389</v>
      </c>
      <c r="K245" s="17" t="s">
        <v>107</v>
      </c>
      <c r="L245" s="18">
        <v>31677.13</v>
      </c>
      <c r="M245" s="18">
        <v>2148.19</v>
      </c>
      <c r="N245" s="18">
        <v>2758.68</v>
      </c>
      <c r="O245" s="18">
        <v>36584</v>
      </c>
      <c r="P245" s="18">
        <v>2711.4</v>
      </c>
      <c r="Q245" s="18">
        <v>330.78</v>
      </c>
      <c r="R245" s="18">
        <v>232.82</v>
      </c>
      <c r="S245" s="18">
        <v>3275</v>
      </c>
      <c r="T245" s="18">
        <v>0</v>
      </c>
      <c r="U245" s="18">
        <v>0</v>
      </c>
      <c r="V245" s="18">
        <v>0</v>
      </c>
      <c r="W245" s="18">
        <v>0</v>
      </c>
      <c r="X245" s="18"/>
      <c r="Y245" s="18">
        <v>34388.53</v>
      </c>
      <c r="Z245" s="18">
        <v>2478.9699999999998</v>
      </c>
      <c r="AA245" s="18">
        <v>2991.5</v>
      </c>
      <c r="AB245" s="18">
        <v>39859</v>
      </c>
    </row>
    <row r="246" spans="1:28" s="15" customFormat="1" x14ac:dyDescent="0.25">
      <c r="A246" s="17">
        <v>12</v>
      </c>
      <c r="B246" s="17" t="s">
        <v>327</v>
      </c>
      <c r="C246" s="17" t="s">
        <v>308</v>
      </c>
      <c r="D246" s="17" t="s">
        <v>377</v>
      </c>
      <c r="E246" s="17" t="s">
        <v>378</v>
      </c>
      <c r="F246" s="17" t="s">
        <v>75</v>
      </c>
      <c r="G246" s="17" t="s">
        <v>114</v>
      </c>
      <c r="H246" s="17">
        <v>0</v>
      </c>
      <c r="I246" s="17">
        <v>0</v>
      </c>
      <c r="J246" s="17">
        <v>360</v>
      </c>
      <c r="K246" s="17" t="s">
        <v>107</v>
      </c>
      <c r="L246" s="18">
        <v>29209.63</v>
      </c>
      <c r="M246" s="18">
        <v>1706.01</v>
      </c>
      <c r="N246" s="18">
        <v>2556.36</v>
      </c>
      <c r="O246" s="18">
        <v>33472</v>
      </c>
      <c r="P246" s="18">
        <v>2519.48</v>
      </c>
      <c r="Q246" s="18">
        <v>305.06</v>
      </c>
      <c r="R246" s="18">
        <v>215.46</v>
      </c>
      <c r="S246" s="18">
        <v>3040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18">
        <v>31729.11</v>
      </c>
      <c r="Z246" s="18">
        <v>2011.07</v>
      </c>
      <c r="AA246" s="18">
        <v>2771.82</v>
      </c>
      <c r="AB246" s="18">
        <v>36512</v>
      </c>
    </row>
    <row r="247" spans="1:28" s="15" customFormat="1" x14ac:dyDescent="0.25">
      <c r="A247" s="17">
        <v>13</v>
      </c>
      <c r="B247" s="17" t="s">
        <v>317</v>
      </c>
      <c r="C247" s="17" t="s">
        <v>308</v>
      </c>
      <c r="D247" s="17" t="s">
        <v>379</v>
      </c>
      <c r="E247" s="17" t="s">
        <v>380</v>
      </c>
      <c r="F247" s="17" t="s">
        <v>75</v>
      </c>
      <c r="G247" s="17" t="s">
        <v>114</v>
      </c>
      <c r="H247" s="17">
        <v>0</v>
      </c>
      <c r="I247" s="17">
        <v>0</v>
      </c>
      <c r="J247" s="17">
        <v>425</v>
      </c>
      <c r="K247" s="17" t="s">
        <v>107</v>
      </c>
      <c r="L247" s="18">
        <v>37488.07</v>
      </c>
      <c r="M247" s="18">
        <v>2523.36</v>
      </c>
      <c r="N247" s="18">
        <v>3266.57</v>
      </c>
      <c r="O247" s="18">
        <v>43278</v>
      </c>
      <c r="P247" s="18">
        <v>2983</v>
      </c>
      <c r="Q247" s="18">
        <v>392.64</v>
      </c>
      <c r="R247" s="18">
        <v>254.36</v>
      </c>
      <c r="S247" s="18">
        <v>3630</v>
      </c>
      <c r="T247" s="18">
        <v>0</v>
      </c>
      <c r="U247" s="18">
        <v>0</v>
      </c>
      <c r="V247" s="18">
        <v>0</v>
      </c>
      <c r="W247" s="18">
        <v>0</v>
      </c>
      <c r="X247" s="18"/>
      <c r="Y247" s="18">
        <v>40471.07</v>
      </c>
      <c r="Z247" s="18">
        <v>2916</v>
      </c>
      <c r="AA247" s="18">
        <v>3520.93</v>
      </c>
      <c r="AB247" s="18">
        <v>46908</v>
      </c>
    </row>
    <row r="248" spans="1:28" s="15" customFormat="1" x14ac:dyDescent="0.25">
      <c r="A248" s="17">
        <v>14</v>
      </c>
      <c r="B248" s="17" t="s">
        <v>364</v>
      </c>
      <c r="C248" s="17" t="s">
        <v>308</v>
      </c>
      <c r="D248" s="17" t="s">
        <v>381</v>
      </c>
      <c r="E248" s="17" t="s">
        <v>382</v>
      </c>
      <c r="F248" s="17" t="s">
        <v>75</v>
      </c>
      <c r="G248" s="17" t="s">
        <v>114</v>
      </c>
      <c r="H248" s="17">
        <v>0</v>
      </c>
      <c r="I248" s="17">
        <v>0</v>
      </c>
      <c r="J248" s="17">
        <v>360</v>
      </c>
      <c r="K248" s="17" t="s">
        <v>107</v>
      </c>
      <c r="L248" s="18">
        <v>49760.65</v>
      </c>
      <c r="M248" s="18">
        <v>4322.2299999999996</v>
      </c>
      <c r="N248" s="18">
        <v>2553.12</v>
      </c>
      <c r="O248" s="18">
        <v>56636</v>
      </c>
      <c r="P248" s="18">
        <v>2519</v>
      </c>
      <c r="Q248" s="18">
        <v>510.54</v>
      </c>
      <c r="R248" s="18">
        <v>215.46</v>
      </c>
      <c r="S248" s="18">
        <v>3245</v>
      </c>
      <c r="T248" s="18">
        <v>0</v>
      </c>
      <c r="U248" s="18">
        <v>0</v>
      </c>
      <c r="V248" s="18">
        <v>0</v>
      </c>
      <c r="W248" s="18">
        <v>0</v>
      </c>
      <c r="X248" s="18"/>
      <c r="Y248" s="18">
        <v>52279.65</v>
      </c>
      <c r="Z248" s="18">
        <v>4832.7700000000004</v>
      </c>
      <c r="AA248" s="18">
        <v>2768.58</v>
      </c>
      <c r="AB248" s="18">
        <v>59881</v>
      </c>
    </row>
    <row r="249" spans="1:28" s="15" customFormat="1" x14ac:dyDescent="0.25">
      <c r="A249" s="17">
        <v>15</v>
      </c>
      <c r="B249" s="17" t="s">
        <v>307</v>
      </c>
      <c r="C249" s="17" t="s">
        <v>308</v>
      </c>
      <c r="D249" s="17" t="s">
        <v>383</v>
      </c>
      <c r="E249" s="17" t="s">
        <v>384</v>
      </c>
      <c r="F249" s="17" t="s">
        <v>75</v>
      </c>
      <c r="G249" s="17" t="s">
        <v>114</v>
      </c>
      <c r="H249" s="17">
        <v>0</v>
      </c>
      <c r="I249" s="17">
        <v>0</v>
      </c>
      <c r="J249" s="17">
        <v>360</v>
      </c>
      <c r="K249" s="17" t="s">
        <v>107</v>
      </c>
      <c r="L249" s="18">
        <v>31666.720000000001</v>
      </c>
      <c r="M249" s="18">
        <v>2132.8200000000002</v>
      </c>
      <c r="N249" s="18">
        <v>2766.46</v>
      </c>
      <c r="O249" s="18">
        <v>36566</v>
      </c>
      <c r="P249" s="18">
        <v>2518.81</v>
      </c>
      <c r="Q249" s="18">
        <v>331.73</v>
      </c>
      <c r="R249" s="18">
        <v>215.46</v>
      </c>
      <c r="S249" s="18">
        <v>3066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18">
        <v>34185.53</v>
      </c>
      <c r="Z249" s="18">
        <v>2464.5500000000002</v>
      </c>
      <c r="AA249" s="18">
        <v>2981.92</v>
      </c>
      <c r="AB249" s="18">
        <v>39632</v>
      </c>
    </row>
    <row r="250" spans="1:28" s="15" customFormat="1" x14ac:dyDescent="0.25">
      <c r="A250" s="17">
        <v>16</v>
      </c>
      <c r="B250" s="17" t="s">
        <v>322</v>
      </c>
      <c r="C250" s="17" t="s">
        <v>308</v>
      </c>
      <c r="D250" s="17" t="s">
        <v>385</v>
      </c>
      <c r="E250" s="17" t="s">
        <v>386</v>
      </c>
      <c r="F250" s="17" t="s">
        <v>75</v>
      </c>
      <c r="G250" s="17" t="s">
        <v>114</v>
      </c>
      <c r="H250" s="17">
        <v>248</v>
      </c>
      <c r="I250" s="17">
        <v>248</v>
      </c>
      <c r="J250" s="17">
        <v>41</v>
      </c>
      <c r="K250" s="17" t="s">
        <v>107</v>
      </c>
      <c r="L250" s="18">
        <v>16232.83</v>
      </c>
      <c r="M250" s="18">
        <v>1388.33</v>
      </c>
      <c r="N250" s="18">
        <v>1377.84</v>
      </c>
      <c r="O250" s="18">
        <v>18999</v>
      </c>
      <c r="P250" s="18">
        <v>397.24</v>
      </c>
      <c r="Q250" s="18">
        <v>174.22</v>
      </c>
      <c r="R250" s="18">
        <v>24.54</v>
      </c>
      <c r="S250" s="18">
        <v>596</v>
      </c>
      <c r="T250" s="18">
        <v>0</v>
      </c>
      <c r="U250" s="18">
        <v>0</v>
      </c>
      <c r="V250" s="18">
        <v>0</v>
      </c>
      <c r="W250" s="18">
        <v>0</v>
      </c>
      <c r="X250" s="18"/>
      <c r="Y250" s="18">
        <v>16630.07</v>
      </c>
      <c r="Z250" s="18">
        <v>1562.55</v>
      </c>
      <c r="AA250" s="18">
        <v>1402.38</v>
      </c>
      <c r="AB250" s="18">
        <v>19595</v>
      </c>
    </row>
    <row r="251" spans="1:28" s="15" customFormat="1" x14ac:dyDescent="0.25">
      <c r="A251" s="17">
        <v>17</v>
      </c>
      <c r="B251" s="17" t="s">
        <v>317</v>
      </c>
      <c r="C251" s="17" t="s">
        <v>308</v>
      </c>
      <c r="D251" s="17" t="s">
        <v>387</v>
      </c>
      <c r="E251" s="17" t="s">
        <v>388</v>
      </c>
      <c r="F251" s="17" t="s">
        <v>75</v>
      </c>
      <c r="G251" s="17" t="s">
        <v>389</v>
      </c>
      <c r="H251" s="17">
        <v>6544</v>
      </c>
      <c r="I251" s="17">
        <v>6429</v>
      </c>
      <c r="J251" s="17">
        <v>115</v>
      </c>
      <c r="K251" s="17" t="s">
        <v>37</v>
      </c>
      <c r="L251" s="18">
        <v>21907.41</v>
      </c>
      <c r="M251" s="18">
        <v>2719.19</v>
      </c>
      <c r="N251" s="18">
        <v>1558.4</v>
      </c>
      <c r="O251" s="18">
        <v>26185</v>
      </c>
      <c r="P251" s="18">
        <v>1015.1</v>
      </c>
      <c r="Q251" s="18">
        <v>230.07</v>
      </c>
      <c r="R251" s="18">
        <v>68.83</v>
      </c>
      <c r="S251" s="18">
        <v>1314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18">
        <v>22922.51</v>
      </c>
      <c r="Z251" s="18">
        <v>2949.26</v>
      </c>
      <c r="AA251" s="18">
        <v>1627.23</v>
      </c>
      <c r="AB251" s="18">
        <v>27499</v>
      </c>
    </row>
    <row r="252" spans="1:28" s="15" customFormat="1" x14ac:dyDescent="0.25">
      <c r="A252" s="17">
        <v>18</v>
      </c>
      <c r="B252" s="17" t="s">
        <v>322</v>
      </c>
      <c r="C252" s="17" t="s">
        <v>308</v>
      </c>
      <c r="D252" s="17" t="s">
        <v>390</v>
      </c>
      <c r="E252" s="17" t="s">
        <v>391</v>
      </c>
      <c r="F252" s="17" t="s">
        <v>75</v>
      </c>
      <c r="G252" s="17" t="s">
        <v>392</v>
      </c>
      <c r="H252" s="17">
        <v>6092</v>
      </c>
      <c r="I252" s="17">
        <v>6008</v>
      </c>
      <c r="J252" s="17">
        <v>84</v>
      </c>
      <c r="K252" s="17" t="s">
        <v>37</v>
      </c>
      <c r="L252" s="18">
        <v>28626.01</v>
      </c>
      <c r="M252" s="18">
        <v>4739.93</v>
      </c>
      <c r="N252" s="18">
        <v>1372.06</v>
      </c>
      <c r="O252" s="18">
        <v>34738</v>
      </c>
      <c r="P252" s="18">
        <v>808.13</v>
      </c>
      <c r="Q252" s="18">
        <v>295.60000000000002</v>
      </c>
      <c r="R252" s="18">
        <v>50.27</v>
      </c>
      <c r="S252" s="18">
        <v>1154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18">
        <v>29434.14</v>
      </c>
      <c r="Z252" s="18">
        <v>5035.53</v>
      </c>
      <c r="AA252" s="18">
        <v>1422.33</v>
      </c>
      <c r="AB252" s="18">
        <v>35892</v>
      </c>
    </row>
    <row r="253" spans="1:28" s="15" customFormat="1" x14ac:dyDescent="0.25">
      <c r="A253" s="17">
        <v>19</v>
      </c>
      <c r="B253" s="17" t="s">
        <v>322</v>
      </c>
      <c r="C253" s="17" t="s">
        <v>308</v>
      </c>
      <c r="D253" s="17" t="s">
        <v>393</v>
      </c>
      <c r="E253" s="17" t="s">
        <v>394</v>
      </c>
      <c r="F253" s="17" t="s">
        <v>75</v>
      </c>
      <c r="G253" s="17" t="s">
        <v>392</v>
      </c>
      <c r="H253" s="17">
        <v>11465</v>
      </c>
      <c r="I253" s="17">
        <v>11162</v>
      </c>
      <c r="J253" s="17">
        <v>303</v>
      </c>
      <c r="K253" s="17" t="s">
        <v>37</v>
      </c>
      <c r="L253" s="18">
        <v>45025.25</v>
      </c>
      <c r="M253" s="18">
        <v>4572.59</v>
      </c>
      <c r="N253" s="18">
        <v>3643.16</v>
      </c>
      <c r="O253" s="18">
        <v>53241</v>
      </c>
      <c r="P253" s="18">
        <v>2265.31</v>
      </c>
      <c r="Q253" s="18">
        <v>474.34</v>
      </c>
      <c r="R253" s="18">
        <v>181.35</v>
      </c>
      <c r="S253" s="18">
        <v>2921</v>
      </c>
      <c r="T253" s="18">
        <v>1160</v>
      </c>
      <c r="U253" s="18">
        <v>0</v>
      </c>
      <c r="V253" s="18">
        <v>0</v>
      </c>
      <c r="W253" s="18">
        <v>0</v>
      </c>
      <c r="X253" s="18"/>
      <c r="Y253" s="18">
        <v>47290.559999999998</v>
      </c>
      <c r="Z253" s="18">
        <v>5046.93</v>
      </c>
      <c r="AA253" s="18">
        <v>3824.51</v>
      </c>
      <c r="AB253" s="18">
        <v>56162</v>
      </c>
    </row>
    <row r="254" spans="1:28" s="15" customFormat="1" x14ac:dyDescent="0.25">
      <c r="A254" s="17">
        <v>20</v>
      </c>
      <c r="B254" s="17" t="s">
        <v>311</v>
      </c>
      <c r="C254" s="17" t="s">
        <v>308</v>
      </c>
      <c r="D254" s="17" t="s">
        <v>395</v>
      </c>
      <c r="E254" s="17" t="s">
        <v>396</v>
      </c>
      <c r="F254" s="17" t="s">
        <v>75</v>
      </c>
      <c r="G254" s="17" t="s">
        <v>397</v>
      </c>
      <c r="H254" s="17">
        <v>3941</v>
      </c>
      <c r="I254" s="17">
        <v>3869</v>
      </c>
      <c r="J254" s="17">
        <v>72</v>
      </c>
      <c r="K254" s="17" t="s">
        <v>37</v>
      </c>
      <c r="L254" s="18">
        <v>24521.74</v>
      </c>
      <c r="M254" s="18">
        <v>5130.58</v>
      </c>
      <c r="N254" s="18">
        <v>1490.68</v>
      </c>
      <c r="O254" s="18">
        <v>31143</v>
      </c>
      <c r="P254" s="18">
        <v>695.55</v>
      </c>
      <c r="Q254" s="18">
        <v>256.68</v>
      </c>
      <c r="R254" s="18">
        <v>42.77</v>
      </c>
      <c r="S254" s="18">
        <v>995</v>
      </c>
      <c r="T254" s="18">
        <v>0</v>
      </c>
      <c r="U254" s="18">
        <v>0</v>
      </c>
      <c r="V254" s="18">
        <v>0</v>
      </c>
      <c r="W254" s="18">
        <v>0</v>
      </c>
      <c r="X254" s="18"/>
      <c r="Y254" s="18">
        <v>25217.29</v>
      </c>
      <c r="Z254" s="18">
        <v>5387.26</v>
      </c>
      <c r="AA254" s="18">
        <v>1533.45</v>
      </c>
      <c r="AB254" s="18">
        <v>32138</v>
      </c>
    </row>
    <row r="255" spans="1:28" s="15" customFormat="1" x14ac:dyDescent="0.25">
      <c r="A255" s="17">
        <v>21</v>
      </c>
      <c r="B255" s="17" t="s">
        <v>311</v>
      </c>
      <c r="C255" s="17" t="s">
        <v>308</v>
      </c>
      <c r="D255" s="17" t="s">
        <v>398</v>
      </c>
      <c r="E255" s="17" t="s">
        <v>399</v>
      </c>
      <c r="F255" s="17" t="s">
        <v>75</v>
      </c>
      <c r="G255" s="17" t="s">
        <v>397</v>
      </c>
      <c r="H255" s="17">
        <v>953</v>
      </c>
      <c r="I255" s="17">
        <v>885</v>
      </c>
      <c r="J255" s="17">
        <v>68</v>
      </c>
      <c r="K255" s="17" t="s">
        <v>37</v>
      </c>
      <c r="L255" s="18">
        <v>37586.58</v>
      </c>
      <c r="M255" s="18">
        <v>5780.89</v>
      </c>
      <c r="N255" s="18">
        <v>2677.53</v>
      </c>
      <c r="O255" s="18">
        <v>46045</v>
      </c>
      <c r="P255" s="18">
        <v>701.83</v>
      </c>
      <c r="Q255" s="18">
        <v>399.47</v>
      </c>
      <c r="R255" s="18">
        <v>40.700000000000003</v>
      </c>
      <c r="S255" s="18">
        <v>1142</v>
      </c>
      <c r="T255" s="18">
        <v>2540</v>
      </c>
      <c r="U255" s="18">
        <v>0</v>
      </c>
      <c r="V255" s="18">
        <v>0</v>
      </c>
      <c r="W255" s="18">
        <v>0</v>
      </c>
      <c r="X255" s="18"/>
      <c r="Y255" s="18">
        <v>38288.410000000003</v>
      </c>
      <c r="Z255" s="18">
        <v>6180.36</v>
      </c>
      <c r="AA255" s="18">
        <v>2718.23</v>
      </c>
      <c r="AB255" s="18">
        <v>47187</v>
      </c>
    </row>
    <row r="256" spans="1:28" s="12" customFormat="1" x14ac:dyDescent="0.25">
      <c r="A256" s="10"/>
      <c r="B256" s="10"/>
      <c r="C256" s="10" t="s">
        <v>71</v>
      </c>
      <c r="D256" s="10"/>
      <c r="E256" s="10"/>
      <c r="F256" s="10"/>
      <c r="G256" s="10"/>
      <c r="H256" s="10"/>
      <c r="I256" s="10"/>
      <c r="J256" s="11">
        <f>SUM(J235:J255)</f>
        <v>4860</v>
      </c>
      <c r="K256" s="10"/>
      <c r="L256" s="11">
        <f t="shared" ref="L256:AB256" si="58">SUM(L235:L255)</f>
        <v>680565.29</v>
      </c>
      <c r="M256" s="11">
        <f t="shared" si="58"/>
        <v>75175.810000000012</v>
      </c>
      <c r="N256" s="11">
        <f t="shared" si="58"/>
        <v>48899.9</v>
      </c>
      <c r="O256" s="11">
        <f t="shared" si="58"/>
        <v>804641</v>
      </c>
      <c r="P256" s="11">
        <f t="shared" si="58"/>
        <v>37879.050000000003</v>
      </c>
      <c r="Q256" s="11">
        <f t="shared" si="58"/>
        <v>7106.5600000000013</v>
      </c>
      <c r="R256" s="11">
        <f t="shared" si="58"/>
        <v>2908.3899999999994</v>
      </c>
      <c r="S256" s="11">
        <f t="shared" si="58"/>
        <v>47894</v>
      </c>
      <c r="T256" s="11">
        <f t="shared" si="58"/>
        <v>7690</v>
      </c>
      <c r="U256" s="11">
        <f t="shared" si="58"/>
        <v>0</v>
      </c>
      <c r="V256" s="11">
        <f t="shared" si="58"/>
        <v>0</v>
      </c>
      <c r="W256" s="11">
        <f t="shared" si="58"/>
        <v>0</v>
      </c>
      <c r="X256" s="11">
        <f t="shared" si="58"/>
        <v>0</v>
      </c>
      <c r="Y256" s="11">
        <f t="shared" si="58"/>
        <v>718444.34</v>
      </c>
      <c r="Z256" s="11">
        <f t="shared" si="58"/>
        <v>82282.370000000024</v>
      </c>
      <c r="AA256" s="11">
        <f t="shared" si="58"/>
        <v>51808.29</v>
      </c>
      <c r="AB256" s="11">
        <f t="shared" si="58"/>
        <v>852535</v>
      </c>
    </row>
    <row r="257" spans="1:32" s="12" customFormat="1" x14ac:dyDescent="0.25">
      <c r="A257" s="10"/>
      <c r="B257" s="10"/>
      <c r="C257" s="10" t="s">
        <v>119</v>
      </c>
      <c r="D257" s="10"/>
      <c r="E257" s="10"/>
      <c r="F257" s="10"/>
      <c r="G257" s="10"/>
      <c r="H257" s="10"/>
      <c r="I257" s="10"/>
      <c r="J257" s="11">
        <f>J256+J234</f>
        <v>28177</v>
      </c>
      <c r="K257" s="11"/>
      <c r="L257" s="11">
        <f t="shared" ref="L257:AA257" si="59">L256+L234</f>
        <v>1752288.5600000003</v>
      </c>
      <c r="M257" s="11">
        <f t="shared" si="59"/>
        <v>142997.31</v>
      </c>
      <c r="N257" s="11">
        <f t="shared" si="59"/>
        <v>107303.13</v>
      </c>
      <c r="O257" s="11">
        <f t="shared" si="59"/>
        <v>2002589</v>
      </c>
      <c r="P257" s="11">
        <f t="shared" si="59"/>
        <v>166645.57</v>
      </c>
      <c r="Q257" s="11">
        <f t="shared" si="59"/>
        <v>18733.390000000003</v>
      </c>
      <c r="R257" s="11">
        <f t="shared" si="59"/>
        <v>13401.039999999999</v>
      </c>
      <c r="S257" s="11">
        <f t="shared" si="59"/>
        <v>198780</v>
      </c>
      <c r="T257" s="11">
        <f t="shared" si="59"/>
        <v>27770</v>
      </c>
      <c r="U257" s="11">
        <f t="shared" si="59"/>
        <v>136788.53</v>
      </c>
      <c r="V257" s="11">
        <f t="shared" si="59"/>
        <v>8835.4699999999993</v>
      </c>
      <c r="W257" s="11">
        <f t="shared" si="59"/>
        <v>9376</v>
      </c>
      <c r="X257" s="11">
        <f t="shared" si="59"/>
        <v>155000</v>
      </c>
      <c r="Y257" s="11">
        <f t="shared" si="59"/>
        <v>1782145.6</v>
      </c>
      <c r="Z257" s="11">
        <f t="shared" si="59"/>
        <v>152895.23000000004</v>
      </c>
      <c r="AA257" s="11">
        <f t="shared" si="59"/>
        <v>111328.17</v>
      </c>
      <c r="AB257" s="11">
        <f>AB256+AB234</f>
        <v>2046369</v>
      </c>
    </row>
    <row r="258" spans="1:32" ht="18" customHeight="1" x14ac:dyDescent="0.25"/>
    <row r="259" spans="1:32" ht="18" customHeight="1" x14ac:dyDescent="0.25"/>
    <row r="262" spans="1:32" ht="15.75" x14ac:dyDescent="0.25">
      <c r="E262" s="13" t="s">
        <v>120</v>
      </c>
      <c r="G262" s="14"/>
      <c r="H262" s="14"/>
      <c r="I262" s="14"/>
      <c r="J262" s="14"/>
      <c r="K262" s="14"/>
      <c r="L262" s="13" t="s">
        <v>122</v>
      </c>
      <c r="O262" s="14"/>
      <c r="Q262" s="14"/>
      <c r="R262" s="13" t="s">
        <v>121</v>
      </c>
      <c r="T262" s="14"/>
      <c r="U262" s="14"/>
      <c r="W262" s="14"/>
      <c r="X262" s="14"/>
      <c r="Y262" s="13" t="s">
        <v>123</v>
      </c>
      <c r="Z262" s="14"/>
      <c r="AA262" s="14"/>
      <c r="AB262" s="14"/>
      <c r="AC262" s="14"/>
    </row>
    <row r="263" spans="1:32" ht="15.75" x14ac:dyDescent="0.25">
      <c r="E263" s="13" t="s">
        <v>124</v>
      </c>
      <c r="G263" s="14"/>
      <c r="H263" s="14"/>
      <c r="I263" s="14"/>
      <c r="J263" s="14"/>
      <c r="K263" s="14"/>
      <c r="L263" s="13" t="s">
        <v>124</v>
      </c>
      <c r="O263" s="14"/>
      <c r="Q263" s="14"/>
      <c r="R263" s="13" t="s">
        <v>124</v>
      </c>
      <c r="T263" s="14"/>
      <c r="U263" s="14"/>
      <c r="W263" s="14"/>
      <c r="X263" s="14"/>
      <c r="Y263" s="13" t="s">
        <v>124</v>
      </c>
      <c r="Z263" s="14"/>
      <c r="AA263" s="14"/>
      <c r="AB263" s="14"/>
      <c r="AC263" s="14"/>
    </row>
    <row r="264" spans="1:32" ht="32.25" customHeight="1" x14ac:dyDescent="0.55000000000000004">
      <c r="A264" s="75" t="s">
        <v>0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1"/>
      <c r="AD264" s="1"/>
      <c r="AE264" s="1"/>
      <c r="AF264" s="1"/>
    </row>
    <row r="265" spans="1:32" ht="21.75" customHeight="1" x14ac:dyDescent="0.4">
      <c r="A265" s="76" t="s">
        <v>1681</v>
      </c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2"/>
      <c r="AD265" s="2"/>
      <c r="AE265" s="2"/>
      <c r="AF265" s="2"/>
    </row>
    <row r="266" spans="1:32" s="5" customFormat="1" ht="20.25" customHeight="1" x14ac:dyDescent="0.35">
      <c r="A266" s="3" t="s">
        <v>1</v>
      </c>
      <c r="B266" s="4"/>
      <c r="C266" s="3"/>
      <c r="D266" s="3"/>
      <c r="F266" s="3" t="s">
        <v>400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s="7" customFormat="1" ht="90" x14ac:dyDescent="0.25">
      <c r="A267" s="6" t="s">
        <v>3</v>
      </c>
      <c r="B267" s="6" t="s">
        <v>4</v>
      </c>
      <c r="C267" s="6" t="s">
        <v>5</v>
      </c>
      <c r="D267" s="6" t="s">
        <v>6</v>
      </c>
      <c r="E267" s="6" t="s">
        <v>7</v>
      </c>
      <c r="F267" s="6" t="s">
        <v>8</v>
      </c>
      <c r="G267" s="6" t="s">
        <v>9</v>
      </c>
      <c r="H267" s="6" t="s">
        <v>10</v>
      </c>
      <c r="I267" s="6" t="s">
        <v>11</v>
      </c>
      <c r="J267" s="6" t="s">
        <v>12</v>
      </c>
      <c r="K267" s="6" t="s">
        <v>13</v>
      </c>
      <c r="L267" s="6" t="s">
        <v>14</v>
      </c>
      <c r="M267" s="6" t="s">
        <v>15</v>
      </c>
      <c r="N267" s="6" t="s">
        <v>16</v>
      </c>
      <c r="O267" s="6" t="s">
        <v>17</v>
      </c>
      <c r="P267" s="6" t="s">
        <v>18</v>
      </c>
      <c r="Q267" s="6" t="s">
        <v>19</v>
      </c>
      <c r="R267" s="6" t="s">
        <v>20</v>
      </c>
      <c r="S267" s="6" t="s">
        <v>21</v>
      </c>
      <c r="T267" s="6" t="s">
        <v>22</v>
      </c>
      <c r="U267" s="6" t="s">
        <v>23</v>
      </c>
      <c r="V267" s="6" t="s">
        <v>24</v>
      </c>
      <c r="W267" s="6" t="s">
        <v>25</v>
      </c>
      <c r="X267" s="6" t="s">
        <v>26</v>
      </c>
      <c r="Y267" s="6" t="s">
        <v>27</v>
      </c>
      <c r="Z267" s="6" t="s">
        <v>28</v>
      </c>
      <c r="AA267" s="6" t="s">
        <v>29</v>
      </c>
      <c r="AB267" s="6" t="s">
        <v>30</v>
      </c>
    </row>
    <row r="268" spans="1:32" s="15" customFormat="1" x14ac:dyDescent="0.25">
      <c r="A268" s="17">
        <v>1</v>
      </c>
      <c r="B268" s="17" t="s">
        <v>307</v>
      </c>
      <c r="C268" s="17" t="s">
        <v>308</v>
      </c>
      <c r="D268" s="17" t="s">
        <v>309</v>
      </c>
      <c r="E268" s="17" t="s">
        <v>310</v>
      </c>
      <c r="F268" s="17" t="s">
        <v>35</v>
      </c>
      <c r="G268" s="17" t="s">
        <v>41</v>
      </c>
      <c r="H268" s="17">
        <v>92071</v>
      </c>
      <c r="I268" s="17">
        <v>90362</v>
      </c>
      <c r="J268" s="17">
        <v>1709</v>
      </c>
      <c r="K268" s="17" t="s">
        <v>37</v>
      </c>
      <c r="L268" s="18">
        <v>66742.22</v>
      </c>
      <c r="M268" s="18">
        <v>4742.8500000000004</v>
      </c>
      <c r="N268" s="18">
        <v>3556.93</v>
      </c>
      <c r="O268" s="18">
        <v>75042</v>
      </c>
      <c r="P268" s="18">
        <v>10140.06</v>
      </c>
      <c r="Q268" s="18">
        <v>682.89</v>
      </c>
      <c r="R268" s="18">
        <v>769.05</v>
      </c>
      <c r="S268" s="18">
        <v>11592</v>
      </c>
      <c r="T268" s="18">
        <v>4380</v>
      </c>
      <c r="U268" s="18">
        <v>0</v>
      </c>
      <c r="V268" s="18">
        <v>0</v>
      </c>
      <c r="W268" s="18">
        <v>0</v>
      </c>
      <c r="X268" s="18"/>
      <c r="Y268" s="18">
        <v>76882.28</v>
      </c>
      <c r="Z268" s="18">
        <v>4239.82</v>
      </c>
      <c r="AA268" s="18">
        <v>5511.9</v>
      </c>
      <c r="AB268" s="18">
        <v>86634</v>
      </c>
    </row>
    <row r="269" spans="1:32" s="15" customFormat="1" x14ac:dyDescent="0.25">
      <c r="A269" s="17">
        <v>2</v>
      </c>
      <c r="B269" s="17" t="s">
        <v>311</v>
      </c>
      <c r="C269" s="17" t="s">
        <v>308</v>
      </c>
      <c r="D269" s="17" t="s">
        <v>312</v>
      </c>
      <c r="E269" s="17" t="s">
        <v>313</v>
      </c>
      <c r="F269" s="17" t="s">
        <v>35</v>
      </c>
      <c r="G269" s="17" t="s">
        <v>41</v>
      </c>
      <c r="H269" s="17">
        <v>49286</v>
      </c>
      <c r="I269" s="17">
        <v>48466</v>
      </c>
      <c r="J269" s="17">
        <v>820</v>
      </c>
      <c r="K269" s="17" t="s">
        <v>37</v>
      </c>
      <c r="L269" s="18">
        <v>21344.2</v>
      </c>
      <c r="M269" s="18">
        <v>1557.26</v>
      </c>
      <c r="N269" s="18">
        <v>480.54</v>
      </c>
      <c r="O269" s="18">
        <v>23382</v>
      </c>
      <c r="P269" s="18">
        <v>4677.05</v>
      </c>
      <c r="Q269" s="18">
        <v>209.95</v>
      </c>
      <c r="R269" s="18">
        <v>369</v>
      </c>
      <c r="S269" s="18">
        <v>5256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26021.25</v>
      </c>
      <c r="Z269" s="18">
        <v>690.49</v>
      </c>
      <c r="AA269" s="18">
        <v>1926.26</v>
      </c>
      <c r="AB269" s="18">
        <v>28638</v>
      </c>
    </row>
    <row r="270" spans="1:32" s="15" customFormat="1" x14ac:dyDescent="0.25">
      <c r="A270" s="17">
        <v>3</v>
      </c>
      <c r="B270" s="17" t="s">
        <v>314</v>
      </c>
      <c r="C270" s="17" t="s">
        <v>308</v>
      </c>
      <c r="D270" s="17" t="s">
        <v>315</v>
      </c>
      <c r="E270" s="17" t="s">
        <v>316</v>
      </c>
      <c r="F270" s="17" t="s">
        <v>35</v>
      </c>
      <c r="G270" s="17" t="s">
        <v>45</v>
      </c>
      <c r="H270" s="17">
        <v>70150</v>
      </c>
      <c r="I270" s="17">
        <v>70150</v>
      </c>
      <c r="J270" s="17">
        <v>0</v>
      </c>
      <c r="K270" s="17" t="s">
        <v>59</v>
      </c>
      <c r="L270" s="18">
        <v>12922.51</v>
      </c>
      <c r="M270" s="18">
        <v>0</v>
      </c>
      <c r="N270" s="18">
        <v>1668.49</v>
      </c>
      <c r="O270" s="18">
        <v>14591</v>
      </c>
      <c r="P270" s="18">
        <v>577.16999999999996</v>
      </c>
      <c r="Q270" s="18">
        <v>130.83000000000001</v>
      </c>
      <c r="R270" s="18">
        <v>0</v>
      </c>
      <c r="S270" s="18">
        <v>708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13499.68</v>
      </c>
      <c r="Z270" s="18">
        <v>1799.32</v>
      </c>
      <c r="AA270" s="18">
        <v>0</v>
      </c>
      <c r="AB270" s="18">
        <v>15299</v>
      </c>
    </row>
    <row r="271" spans="1:32" s="15" customFormat="1" x14ac:dyDescent="0.25">
      <c r="A271" s="17">
        <v>4</v>
      </c>
      <c r="B271" s="17" t="s">
        <v>317</v>
      </c>
      <c r="C271" s="17" t="s">
        <v>308</v>
      </c>
      <c r="D271" s="17" t="s">
        <v>318</v>
      </c>
      <c r="E271" s="17" t="s">
        <v>319</v>
      </c>
      <c r="F271" s="17" t="s">
        <v>35</v>
      </c>
      <c r="G271" s="17" t="s">
        <v>41</v>
      </c>
      <c r="H271" s="17">
        <v>230323</v>
      </c>
      <c r="I271" s="17">
        <v>225688</v>
      </c>
      <c r="J271" s="17">
        <v>4635</v>
      </c>
      <c r="K271" s="17" t="s">
        <v>37</v>
      </c>
      <c r="L271" s="18">
        <v>117188.1</v>
      </c>
      <c r="M271" s="18">
        <v>4662.3599999999997</v>
      </c>
      <c r="N271" s="18">
        <v>3335.54</v>
      </c>
      <c r="O271" s="18">
        <v>125186</v>
      </c>
      <c r="P271" s="18">
        <v>25127.43</v>
      </c>
      <c r="Q271" s="18">
        <v>1116.82</v>
      </c>
      <c r="R271" s="18">
        <v>2085.75</v>
      </c>
      <c r="S271" s="18">
        <v>28330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142315.53</v>
      </c>
      <c r="Z271" s="18">
        <v>4452.3599999999997</v>
      </c>
      <c r="AA271" s="18">
        <v>6748.11</v>
      </c>
      <c r="AB271" s="18">
        <v>153516</v>
      </c>
    </row>
    <row r="272" spans="1:32" s="15" customFormat="1" x14ac:dyDescent="0.25">
      <c r="A272" s="17">
        <v>5</v>
      </c>
      <c r="B272" s="17" t="s">
        <v>311</v>
      </c>
      <c r="C272" s="17" t="s">
        <v>308</v>
      </c>
      <c r="D272" s="17" t="s">
        <v>320</v>
      </c>
      <c r="E272" s="17" t="s">
        <v>321</v>
      </c>
      <c r="F272" s="17" t="s">
        <v>35</v>
      </c>
      <c r="G272" s="17" t="s">
        <v>41</v>
      </c>
      <c r="H272" s="17">
        <v>3550</v>
      </c>
      <c r="I272" s="17">
        <v>2590</v>
      </c>
      <c r="J272" s="17">
        <v>960</v>
      </c>
      <c r="K272" s="17" t="s">
        <v>37</v>
      </c>
      <c r="L272" s="18">
        <v>62825.55</v>
      </c>
      <c r="M272" s="18">
        <v>1701.84</v>
      </c>
      <c r="N272" s="18">
        <v>3385.61</v>
      </c>
      <c r="O272" s="18">
        <v>67913</v>
      </c>
      <c r="P272" s="18">
        <v>6229.68</v>
      </c>
      <c r="Q272" s="18">
        <v>636.32000000000005</v>
      </c>
      <c r="R272" s="18">
        <v>432</v>
      </c>
      <c r="S272" s="18">
        <v>7298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69055.23</v>
      </c>
      <c r="Z272" s="18">
        <v>4021.93</v>
      </c>
      <c r="AA272" s="18">
        <v>2133.84</v>
      </c>
      <c r="AB272" s="18">
        <v>75211</v>
      </c>
    </row>
    <row r="273" spans="1:28" s="15" customFormat="1" x14ac:dyDescent="0.25">
      <c r="A273" s="17">
        <v>6</v>
      </c>
      <c r="B273" s="17" t="s">
        <v>322</v>
      </c>
      <c r="C273" s="17" t="s">
        <v>308</v>
      </c>
      <c r="D273" s="17" t="s">
        <v>323</v>
      </c>
      <c r="E273" s="17" t="s">
        <v>324</v>
      </c>
      <c r="F273" s="17" t="s">
        <v>35</v>
      </c>
      <c r="G273" s="17" t="s">
        <v>41</v>
      </c>
      <c r="H273" s="17">
        <v>38318</v>
      </c>
      <c r="I273" s="17">
        <v>36297</v>
      </c>
      <c r="J273" s="17">
        <v>2021</v>
      </c>
      <c r="K273" s="17" t="s">
        <v>37</v>
      </c>
      <c r="L273" s="18">
        <v>21598.71</v>
      </c>
      <c r="M273" s="18">
        <v>1083.1500000000001</v>
      </c>
      <c r="N273" s="18">
        <v>1482.14</v>
      </c>
      <c r="O273" s="18">
        <v>24164</v>
      </c>
      <c r="P273" s="18">
        <v>12112.43</v>
      </c>
      <c r="Q273" s="18">
        <v>15.12</v>
      </c>
      <c r="R273" s="18">
        <v>909.45</v>
      </c>
      <c r="S273" s="18">
        <v>13037</v>
      </c>
      <c r="T273" s="18">
        <v>4200</v>
      </c>
      <c r="U273" s="18">
        <v>0</v>
      </c>
      <c r="V273" s="18">
        <v>0</v>
      </c>
      <c r="W273" s="18">
        <v>0</v>
      </c>
      <c r="X273" s="18"/>
      <c r="Y273" s="18">
        <v>33711.14</v>
      </c>
      <c r="Z273" s="18">
        <v>1497.26</v>
      </c>
      <c r="AA273" s="18">
        <v>1992.6</v>
      </c>
      <c r="AB273" s="18">
        <v>37201</v>
      </c>
    </row>
    <row r="274" spans="1:28" s="15" customFormat="1" x14ac:dyDescent="0.25">
      <c r="A274" s="17">
        <v>7</v>
      </c>
      <c r="B274" s="17" t="s">
        <v>322</v>
      </c>
      <c r="C274" s="17" t="s">
        <v>308</v>
      </c>
      <c r="D274" s="17" t="s">
        <v>325</v>
      </c>
      <c r="E274" s="17" t="s">
        <v>326</v>
      </c>
      <c r="F274" s="17" t="s">
        <v>35</v>
      </c>
      <c r="G274" s="17" t="s">
        <v>41</v>
      </c>
      <c r="H274" s="17">
        <v>19514</v>
      </c>
      <c r="I274" s="17">
        <v>18308</v>
      </c>
      <c r="J274" s="17">
        <v>1206</v>
      </c>
      <c r="K274" s="17" t="s">
        <v>37</v>
      </c>
      <c r="L274" s="18">
        <v>87306.98</v>
      </c>
      <c r="M274" s="18">
        <v>7234.42</v>
      </c>
      <c r="N274" s="18">
        <v>6308.6</v>
      </c>
      <c r="O274" s="18">
        <v>100850</v>
      </c>
      <c r="P274" s="18">
        <v>7569.97</v>
      </c>
      <c r="Q274" s="18">
        <v>940.33</v>
      </c>
      <c r="R274" s="18">
        <v>542.70000000000005</v>
      </c>
      <c r="S274" s="18">
        <v>9053</v>
      </c>
      <c r="T274" s="18">
        <v>1780</v>
      </c>
      <c r="U274" s="18">
        <v>0</v>
      </c>
      <c r="V274" s="18">
        <v>0</v>
      </c>
      <c r="W274" s="18">
        <v>0</v>
      </c>
      <c r="X274" s="18"/>
      <c r="Y274" s="18">
        <v>94876.95</v>
      </c>
      <c r="Z274" s="18">
        <v>7248.93</v>
      </c>
      <c r="AA274" s="18">
        <v>7777.12</v>
      </c>
      <c r="AB274" s="18">
        <v>109903</v>
      </c>
    </row>
    <row r="275" spans="1:28" s="15" customFormat="1" x14ac:dyDescent="0.25">
      <c r="A275" s="17">
        <v>8</v>
      </c>
      <c r="B275" s="17" t="s">
        <v>327</v>
      </c>
      <c r="C275" s="17" t="s">
        <v>308</v>
      </c>
      <c r="D275" s="17" t="s">
        <v>328</v>
      </c>
      <c r="E275" s="17" t="s">
        <v>329</v>
      </c>
      <c r="F275" s="17" t="s">
        <v>35</v>
      </c>
      <c r="G275" s="17" t="s">
        <v>41</v>
      </c>
      <c r="H275" s="17">
        <v>14581</v>
      </c>
      <c r="I275" s="17">
        <v>14581</v>
      </c>
      <c r="J275" s="17">
        <v>0</v>
      </c>
      <c r="K275" s="17" t="s">
        <v>59</v>
      </c>
      <c r="L275" s="18">
        <v>18549.2</v>
      </c>
      <c r="M275" s="18">
        <v>0</v>
      </c>
      <c r="N275" s="18">
        <v>2285.8000000000002</v>
      </c>
      <c r="O275" s="18">
        <v>20835</v>
      </c>
      <c r="P275" s="18">
        <v>852.3</v>
      </c>
      <c r="Q275" s="18">
        <v>187.7</v>
      </c>
      <c r="R275" s="18">
        <v>0</v>
      </c>
      <c r="S275" s="18">
        <v>1040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18">
        <v>19401.5</v>
      </c>
      <c r="Z275" s="18">
        <v>2473.5</v>
      </c>
      <c r="AA275" s="18">
        <v>0</v>
      </c>
      <c r="AB275" s="18">
        <v>21875</v>
      </c>
    </row>
    <row r="276" spans="1:28" s="15" customFormat="1" x14ac:dyDescent="0.25">
      <c r="A276" s="17">
        <v>9</v>
      </c>
      <c r="B276" s="17" t="s">
        <v>327</v>
      </c>
      <c r="C276" s="17" t="s">
        <v>308</v>
      </c>
      <c r="D276" s="17" t="s">
        <v>330</v>
      </c>
      <c r="E276" s="17" t="s">
        <v>331</v>
      </c>
      <c r="F276" s="17" t="s">
        <v>35</v>
      </c>
      <c r="G276" s="17" t="s">
        <v>45</v>
      </c>
      <c r="H276" s="17">
        <v>39533</v>
      </c>
      <c r="I276" s="17">
        <v>37499</v>
      </c>
      <c r="J276" s="17">
        <v>2034</v>
      </c>
      <c r="K276" s="17" t="s">
        <v>37</v>
      </c>
      <c r="L276" s="18">
        <v>144620.66</v>
      </c>
      <c r="M276" s="18">
        <v>6309.35</v>
      </c>
      <c r="N276" s="18">
        <v>7249.99</v>
      </c>
      <c r="O276" s="18">
        <v>158180</v>
      </c>
      <c r="P276" s="18">
        <v>11407.17</v>
      </c>
      <c r="Q276" s="18">
        <v>1500.53</v>
      </c>
      <c r="R276" s="18">
        <v>915.3</v>
      </c>
      <c r="S276" s="18">
        <v>13823</v>
      </c>
      <c r="T276" s="18">
        <v>6170</v>
      </c>
      <c r="U276" s="18">
        <v>0</v>
      </c>
      <c r="V276" s="18">
        <v>0</v>
      </c>
      <c r="W276" s="18">
        <v>0</v>
      </c>
      <c r="X276" s="18"/>
      <c r="Y276" s="18">
        <v>156027.82999999999</v>
      </c>
      <c r="Z276" s="18">
        <v>8750.52</v>
      </c>
      <c r="AA276" s="18">
        <v>7224.65</v>
      </c>
      <c r="AB276" s="18">
        <v>172003</v>
      </c>
    </row>
    <row r="277" spans="1:28" s="15" customFormat="1" x14ac:dyDescent="0.25">
      <c r="A277" s="17">
        <v>10</v>
      </c>
      <c r="B277" s="17" t="s">
        <v>327</v>
      </c>
      <c r="C277" s="17" t="s">
        <v>308</v>
      </c>
      <c r="D277" s="17" t="s">
        <v>332</v>
      </c>
      <c r="E277" s="17" t="s">
        <v>333</v>
      </c>
      <c r="F277" s="17" t="s">
        <v>35</v>
      </c>
      <c r="G277" s="17" t="s">
        <v>45</v>
      </c>
      <c r="H277" s="17">
        <v>5989</v>
      </c>
      <c r="I277" s="17">
        <v>5167</v>
      </c>
      <c r="J277" s="17">
        <v>822</v>
      </c>
      <c r="K277" s="17" t="s">
        <v>37</v>
      </c>
      <c r="L277" s="18">
        <v>37061.800000000003</v>
      </c>
      <c r="M277" s="18">
        <v>2321.9899999999998</v>
      </c>
      <c r="N277" s="18">
        <v>1544.21</v>
      </c>
      <c r="O277" s="18">
        <v>40928</v>
      </c>
      <c r="P277" s="18">
        <v>5017.38</v>
      </c>
      <c r="Q277" s="18">
        <v>373.72</v>
      </c>
      <c r="R277" s="18">
        <v>369.9</v>
      </c>
      <c r="S277" s="18">
        <v>5761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18">
        <v>42079.18</v>
      </c>
      <c r="Z277" s="18">
        <v>1917.93</v>
      </c>
      <c r="AA277" s="18">
        <v>2691.89</v>
      </c>
      <c r="AB277" s="18">
        <v>46689</v>
      </c>
    </row>
    <row r="278" spans="1:28" s="15" customFormat="1" x14ac:dyDescent="0.25">
      <c r="A278" s="17">
        <v>11</v>
      </c>
      <c r="B278" s="17" t="s">
        <v>334</v>
      </c>
      <c r="C278" s="17" t="s">
        <v>308</v>
      </c>
      <c r="D278" s="17" t="s">
        <v>335</v>
      </c>
      <c r="E278" s="17" t="s">
        <v>336</v>
      </c>
      <c r="F278" s="17" t="s">
        <v>35</v>
      </c>
      <c r="G278" s="17" t="s">
        <v>41</v>
      </c>
      <c r="H278" s="17">
        <v>113500</v>
      </c>
      <c r="I278" s="17">
        <v>112051</v>
      </c>
      <c r="J278" s="17">
        <v>1449</v>
      </c>
      <c r="K278" s="17" t="s">
        <v>37</v>
      </c>
      <c r="L278" s="18">
        <v>93618.76</v>
      </c>
      <c r="M278" s="18">
        <v>4694.0600000000004</v>
      </c>
      <c r="N278" s="18">
        <v>4824.18</v>
      </c>
      <c r="O278" s="18">
        <v>103137</v>
      </c>
      <c r="P278" s="18">
        <v>8070.19</v>
      </c>
      <c r="Q278" s="18">
        <v>972.76</v>
      </c>
      <c r="R278" s="18">
        <v>652.04999999999995</v>
      </c>
      <c r="S278" s="18">
        <v>9695</v>
      </c>
      <c r="T278" s="18">
        <v>0</v>
      </c>
      <c r="U278" s="18">
        <v>0</v>
      </c>
      <c r="V278" s="18">
        <v>0</v>
      </c>
      <c r="W278" s="18">
        <v>0</v>
      </c>
      <c r="X278" s="18"/>
      <c r="Y278" s="18">
        <v>101688.95</v>
      </c>
      <c r="Z278" s="18">
        <v>5796.94</v>
      </c>
      <c r="AA278" s="18">
        <v>5346.11</v>
      </c>
      <c r="AB278" s="18">
        <v>112832</v>
      </c>
    </row>
    <row r="279" spans="1:28" s="15" customFormat="1" x14ac:dyDescent="0.25">
      <c r="A279" s="17">
        <v>12</v>
      </c>
      <c r="B279" s="17" t="s">
        <v>322</v>
      </c>
      <c r="C279" s="17" t="s">
        <v>308</v>
      </c>
      <c r="D279" s="17" t="s">
        <v>337</v>
      </c>
      <c r="E279" s="17" t="s">
        <v>338</v>
      </c>
      <c r="F279" s="17" t="s">
        <v>35</v>
      </c>
      <c r="G279" s="17" t="s">
        <v>41</v>
      </c>
      <c r="H279" s="17">
        <v>412</v>
      </c>
      <c r="I279" s="17">
        <v>412</v>
      </c>
      <c r="J279" s="17">
        <v>0</v>
      </c>
      <c r="K279" s="17" t="s">
        <v>59</v>
      </c>
      <c r="L279" s="18">
        <v>15943.07</v>
      </c>
      <c r="M279" s="18">
        <v>0</v>
      </c>
      <c r="N279" s="18">
        <v>2353.9299999999998</v>
      </c>
      <c r="O279" s="18">
        <v>18297</v>
      </c>
      <c r="P279" s="18">
        <v>494.56</v>
      </c>
      <c r="Q279" s="18">
        <v>162.44</v>
      </c>
      <c r="R279" s="18">
        <v>0</v>
      </c>
      <c r="S279" s="18">
        <v>657</v>
      </c>
      <c r="T279" s="18">
        <v>0</v>
      </c>
      <c r="U279" s="18">
        <v>0</v>
      </c>
      <c r="V279" s="18">
        <v>0</v>
      </c>
      <c r="W279" s="18">
        <v>0</v>
      </c>
      <c r="X279" s="18"/>
      <c r="Y279" s="18">
        <v>16437.63</v>
      </c>
      <c r="Z279" s="18">
        <v>2516.37</v>
      </c>
      <c r="AA279" s="18">
        <v>0</v>
      </c>
      <c r="AB279" s="18">
        <v>18954</v>
      </c>
    </row>
    <row r="280" spans="1:28" s="15" customFormat="1" x14ac:dyDescent="0.25">
      <c r="A280" s="17">
        <v>13</v>
      </c>
      <c r="B280" s="17" t="s">
        <v>339</v>
      </c>
      <c r="C280" s="17" t="s">
        <v>308</v>
      </c>
      <c r="D280" s="17" t="s">
        <v>340</v>
      </c>
      <c r="E280" s="17" t="s">
        <v>341</v>
      </c>
      <c r="F280" s="17" t="s">
        <v>35</v>
      </c>
      <c r="G280" s="17" t="s">
        <v>342</v>
      </c>
      <c r="H280" s="17">
        <v>5701</v>
      </c>
      <c r="I280" s="17">
        <v>5701</v>
      </c>
      <c r="J280" s="17">
        <v>0</v>
      </c>
      <c r="K280" s="17" t="s">
        <v>59</v>
      </c>
      <c r="L280" s="18">
        <v>23844.69</v>
      </c>
      <c r="M280" s="18">
        <v>0</v>
      </c>
      <c r="N280" s="18">
        <v>3941.31</v>
      </c>
      <c r="O280" s="18">
        <v>27786</v>
      </c>
      <c r="P280" s="18">
        <v>577.29999999999995</v>
      </c>
      <c r="Q280" s="18">
        <v>243.7</v>
      </c>
      <c r="R280" s="18">
        <v>0</v>
      </c>
      <c r="S280" s="18">
        <v>821</v>
      </c>
      <c r="T280" s="18">
        <v>0</v>
      </c>
      <c r="U280" s="18">
        <v>0</v>
      </c>
      <c r="V280" s="18">
        <v>0</v>
      </c>
      <c r="W280" s="18">
        <v>0</v>
      </c>
      <c r="X280" s="18"/>
      <c r="Y280" s="18">
        <v>24421.99</v>
      </c>
      <c r="Z280" s="18">
        <v>4185.01</v>
      </c>
      <c r="AA280" s="18">
        <v>0</v>
      </c>
      <c r="AB280" s="18">
        <v>28607</v>
      </c>
    </row>
    <row r="281" spans="1:28" s="15" customFormat="1" x14ac:dyDescent="0.25">
      <c r="A281" s="17">
        <v>14</v>
      </c>
      <c r="B281" s="17" t="s">
        <v>334</v>
      </c>
      <c r="C281" s="17" t="s">
        <v>308</v>
      </c>
      <c r="D281" s="17" t="s">
        <v>343</v>
      </c>
      <c r="E281" s="17" t="s">
        <v>344</v>
      </c>
      <c r="F281" s="17" t="s">
        <v>35</v>
      </c>
      <c r="G281" s="17" t="s">
        <v>218</v>
      </c>
      <c r="H281" s="17">
        <v>23</v>
      </c>
      <c r="I281" s="17">
        <v>23</v>
      </c>
      <c r="J281" s="17">
        <v>0</v>
      </c>
      <c r="K281" s="17" t="s">
        <v>59</v>
      </c>
      <c r="L281" s="18">
        <v>18067.349999999999</v>
      </c>
      <c r="M281" s="18">
        <v>8.56</v>
      </c>
      <c r="N281" s="18">
        <v>3475.09</v>
      </c>
      <c r="O281" s="18">
        <v>21551</v>
      </c>
      <c r="P281" s="18">
        <v>577.91</v>
      </c>
      <c r="Q281" s="18">
        <v>184.09</v>
      </c>
      <c r="R281" s="18">
        <v>0</v>
      </c>
      <c r="S281" s="18">
        <v>762</v>
      </c>
      <c r="T281" s="18">
        <v>0</v>
      </c>
      <c r="U281" s="18">
        <v>0</v>
      </c>
      <c r="V281" s="18">
        <v>0</v>
      </c>
      <c r="W281" s="18">
        <v>0</v>
      </c>
      <c r="X281" s="18"/>
      <c r="Y281" s="18">
        <v>18645.259999999998</v>
      </c>
      <c r="Z281" s="18">
        <v>3659.18</v>
      </c>
      <c r="AA281" s="18">
        <v>8.56</v>
      </c>
      <c r="AB281" s="18">
        <v>22313</v>
      </c>
    </row>
    <row r="282" spans="1:28" s="15" customFormat="1" x14ac:dyDescent="0.25">
      <c r="A282" s="17">
        <v>15</v>
      </c>
      <c r="B282" s="17" t="s">
        <v>311</v>
      </c>
      <c r="C282" s="17" t="s">
        <v>308</v>
      </c>
      <c r="D282" s="17" t="s">
        <v>345</v>
      </c>
      <c r="E282" s="17" t="s">
        <v>346</v>
      </c>
      <c r="F282" s="17" t="s">
        <v>35</v>
      </c>
      <c r="G282" s="17" t="s">
        <v>347</v>
      </c>
      <c r="H282" s="17">
        <v>3749</v>
      </c>
      <c r="I282" s="17">
        <v>3749</v>
      </c>
      <c r="J282" s="17">
        <v>0</v>
      </c>
      <c r="K282" s="17" t="s">
        <v>59</v>
      </c>
      <c r="L282" s="18">
        <v>20315.560000000001</v>
      </c>
      <c r="M282" s="18">
        <v>0</v>
      </c>
      <c r="N282" s="18">
        <v>2416.44</v>
      </c>
      <c r="O282" s="18">
        <v>22732</v>
      </c>
      <c r="P282" s="18">
        <v>852.05</v>
      </c>
      <c r="Q282" s="18">
        <v>205.95</v>
      </c>
      <c r="R282" s="18">
        <v>0</v>
      </c>
      <c r="S282" s="18">
        <v>1058</v>
      </c>
      <c r="T282" s="18">
        <v>0</v>
      </c>
      <c r="U282" s="18">
        <v>0</v>
      </c>
      <c r="V282" s="18">
        <v>0</v>
      </c>
      <c r="W282" s="18">
        <v>0</v>
      </c>
      <c r="X282" s="18"/>
      <c r="Y282" s="18">
        <v>21167.61</v>
      </c>
      <c r="Z282" s="18">
        <v>2622.39</v>
      </c>
      <c r="AA282" s="18">
        <v>0</v>
      </c>
      <c r="AB282" s="18">
        <v>23790</v>
      </c>
    </row>
    <row r="283" spans="1:28" s="15" customFormat="1" x14ac:dyDescent="0.25">
      <c r="A283" s="17">
        <v>16</v>
      </c>
      <c r="B283" s="17" t="s">
        <v>311</v>
      </c>
      <c r="C283" s="17" t="s">
        <v>308</v>
      </c>
      <c r="D283" s="17" t="s">
        <v>348</v>
      </c>
      <c r="E283" s="17" t="s">
        <v>349</v>
      </c>
      <c r="F283" s="17" t="s">
        <v>35</v>
      </c>
      <c r="G283" s="17" t="s">
        <v>264</v>
      </c>
      <c r="H283" s="17">
        <v>92088</v>
      </c>
      <c r="I283" s="17">
        <v>90694</v>
      </c>
      <c r="J283" s="17">
        <v>1394</v>
      </c>
      <c r="K283" s="17" t="s">
        <v>37</v>
      </c>
      <c r="L283" s="18">
        <v>34240.94</v>
      </c>
      <c r="M283" s="18">
        <v>2806.23</v>
      </c>
      <c r="N283" s="18">
        <v>681.83</v>
      </c>
      <c r="O283" s="18">
        <v>37729</v>
      </c>
      <c r="P283" s="18">
        <v>7877.82</v>
      </c>
      <c r="Q283" s="18">
        <v>335.88</v>
      </c>
      <c r="R283" s="18">
        <v>627.29999999999995</v>
      </c>
      <c r="S283" s="18">
        <v>8841</v>
      </c>
      <c r="T283" s="18">
        <v>0</v>
      </c>
      <c r="U283" s="18">
        <v>0</v>
      </c>
      <c r="V283" s="18">
        <v>0</v>
      </c>
      <c r="W283" s="18">
        <v>0</v>
      </c>
      <c r="X283" s="18"/>
      <c r="Y283" s="18">
        <v>42118.76</v>
      </c>
      <c r="Z283" s="18">
        <v>1017.71</v>
      </c>
      <c r="AA283" s="18">
        <v>3433.53</v>
      </c>
      <c r="AB283" s="18">
        <v>46570</v>
      </c>
    </row>
    <row r="284" spans="1:28" s="15" customFormat="1" x14ac:dyDescent="0.25">
      <c r="A284" s="17">
        <v>17</v>
      </c>
      <c r="B284" s="17" t="s">
        <v>322</v>
      </c>
      <c r="C284" s="17" t="s">
        <v>308</v>
      </c>
      <c r="D284" s="17" t="s">
        <v>350</v>
      </c>
      <c r="E284" s="17" t="s">
        <v>351</v>
      </c>
      <c r="F284" s="17" t="s">
        <v>35</v>
      </c>
      <c r="G284" s="17" t="s">
        <v>264</v>
      </c>
      <c r="H284" s="17">
        <v>76539</v>
      </c>
      <c r="I284" s="17">
        <v>75140</v>
      </c>
      <c r="J284" s="17">
        <v>1399</v>
      </c>
      <c r="K284" s="17" t="s">
        <v>37</v>
      </c>
      <c r="L284" s="18">
        <v>130780.66</v>
      </c>
      <c r="M284" s="18">
        <v>10919.49</v>
      </c>
      <c r="N284" s="18">
        <v>10775.85</v>
      </c>
      <c r="O284" s="18">
        <v>152476</v>
      </c>
      <c r="P284" s="18">
        <v>8369.68</v>
      </c>
      <c r="Q284" s="18">
        <v>1419.77</v>
      </c>
      <c r="R284" s="18">
        <v>629.54999999999995</v>
      </c>
      <c r="S284" s="18">
        <v>10419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139150.34</v>
      </c>
      <c r="Z284" s="18">
        <v>12195.62</v>
      </c>
      <c r="AA284" s="18">
        <v>11549.04</v>
      </c>
      <c r="AB284" s="18">
        <v>162895</v>
      </c>
    </row>
    <row r="285" spans="1:28" s="15" customFormat="1" x14ac:dyDescent="0.25">
      <c r="A285" s="17">
        <v>18</v>
      </c>
      <c r="B285" s="17" t="s">
        <v>327</v>
      </c>
      <c r="C285" s="17" t="s">
        <v>308</v>
      </c>
      <c r="D285" s="17" t="s">
        <v>352</v>
      </c>
      <c r="E285" s="17" t="s">
        <v>353</v>
      </c>
      <c r="F285" s="17" t="s">
        <v>35</v>
      </c>
      <c r="G285" s="17" t="s">
        <v>264</v>
      </c>
      <c r="H285" s="17">
        <v>60444</v>
      </c>
      <c r="I285" s="17">
        <v>58849</v>
      </c>
      <c r="J285" s="17">
        <v>1595</v>
      </c>
      <c r="K285" s="17" t="s">
        <v>37</v>
      </c>
      <c r="L285" s="18">
        <v>136730.29999999999</v>
      </c>
      <c r="M285" s="18">
        <v>11478.32</v>
      </c>
      <c r="N285" s="18">
        <v>10846.38</v>
      </c>
      <c r="O285" s="18">
        <v>159055</v>
      </c>
      <c r="P285" s="18">
        <v>8799.6299999999992</v>
      </c>
      <c r="Q285" s="18">
        <v>1482.62</v>
      </c>
      <c r="R285" s="18">
        <v>717.75</v>
      </c>
      <c r="S285" s="18">
        <v>11000</v>
      </c>
      <c r="T285" s="18">
        <v>3550</v>
      </c>
      <c r="U285" s="18">
        <v>0</v>
      </c>
      <c r="V285" s="18">
        <v>0</v>
      </c>
      <c r="W285" s="18">
        <v>0</v>
      </c>
      <c r="X285" s="18"/>
      <c r="Y285" s="18">
        <v>145529.93</v>
      </c>
      <c r="Z285" s="18">
        <v>12329</v>
      </c>
      <c r="AA285" s="18">
        <v>12196.07</v>
      </c>
      <c r="AB285" s="18">
        <v>170055</v>
      </c>
    </row>
    <row r="286" spans="1:28" s="28" customFormat="1" x14ac:dyDescent="0.25">
      <c r="A286" s="29"/>
      <c r="B286" s="29"/>
      <c r="C286" s="10" t="s">
        <v>71</v>
      </c>
      <c r="D286" s="29"/>
      <c r="E286" s="29"/>
      <c r="F286" s="29"/>
      <c r="G286" s="29"/>
      <c r="H286" s="29"/>
      <c r="I286" s="29"/>
      <c r="J286" s="29">
        <f>SUM(J268:J285)</f>
        <v>20044</v>
      </c>
      <c r="K286" s="29"/>
      <c r="L286" s="30">
        <f t="shared" ref="L286:AB286" si="60">SUM(L268:L285)</f>
        <v>1063701.26</v>
      </c>
      <c r="M286" s="30">
        <f t="shared" si="60"/>
        <v>59519.88</v>
      </c>
      <c r="N286" s="30">
        <f t="shared" si="60"/>
        <v>70612.86</v>
      </c>
      <c r="O286" s="30">
        <f t="shared" si="60"/>
        <v>1193834</v>
      </c>
      <c r="P286" s="30">
        <f t="shared" si="60"/>
        <v>119329.78</v>
      </c>
      <c r="Q286" s="30">
        <f t="shared" si="60"/>
        <v>10801.419999999998</v>
      </c>
      <c r="R286" s="30">
        <f t="shared" si="60"/>
        <v>9019.7999999999993</v>
      </c>
      <c r="S286" s="30">
        <f t="shared" si="60"/>
        <v>139151</v>
      </c>
      <c r="T286" s="30">
        <f t="shared" si="60"/>
        <v>20080</v>
      </c>
      <c r="U286" s="30">
        <f t="shared" si="60"/>
        <v>0</v>
      </c>
      <c r="V286" s="30">
        <f t="shared" si="60"/>
        <v>0</v>
      </c>
      <c r="W286" s="30">
        <f t="shared" si="60"/>
        <v>0</v>
      </c>
      <c r="X286" s="30">
        <f t="shared" si="60"/>
        <v>0</v>
      </c>
      <c r="Y286" s="30">
        <f t="shared" si="60"/>
        <v>1183031.04</v>
      </c>
      <c r="Z286" s="30">
        <f t="shared" si="60"/>
        <v>81414.28</v>
      </c>
      <c r="AA286" s="30">
        <f t="shared" si="60"/>
        <v>68539.679999999993</v>
      </c>
      <c r="AB286" s="30">
        <f t="shared" si="60"/>
        <v>1332985</v>
      </c>
    </row>
    <row r="287" spans="1:28" s="15" customFormat="1" x14ac:dyDescent="0.25">
      <c r="A287" s="17">
        <v>1</v>
      </c>
      <c r="B287" s="17" t="s">
        <v>317</v>
      </c>
      <c r="C287" s="17" t="s">
        <v>308</v>
      </c>
      <c r="D287" s="17" t="s">
        <v>354</v>
      </c>
      <c r="E287" s="17" t="s">
        <v>355</v>
      </c>
      <c r="F287" s="17" t="s">
        <v>75</v>
      </c>
      <c r="G287" s="17" t="s">
        <v>76</v>
      </c>
      <c r="H287" s="17">
        <v>49726</v>
      </c>
      <c r="I287" s="17">
        <v>49581</v>
      </c>
      <c r="J287" s="17">
        <v>145</v>
      </c>
      <c r="K287" s="17" t="s">
        <v>37</v>
      </c>
      <c r="L287" s="18">
        <v>38311.93</v>
      </c>
      <c r="M287" s="18">
        <v>2706.54</v>
      </c>
      <c r="N287" s="18">
        <v>4893.53</v>
      </c>
      <c r="O287" s="18">
        <v>45912</v>
      </c>
      <c r="P287" s="18">
        <v>1370.46</v>
      </c>
      <c r="Q287" s="18">
        <v>414.76</v>
      </c>
      <c r="R287" s="18">
        <v>86.78</v>
      </c>
      <c r="S287" s="18">
        <v>1872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39682.39</v>
      </c>
      <c r="Z287" s="18">
        <v>5308.29</v>
      </c>
      <c r="AA287" s="18">
        <v>2793.32</v>
      </c>
      <c r="AB287" s="18">
        <v>47784</v>
      </c>
    </row>
    <row r="288" spans="1:28" s="15" customFormat="1" x14ac:dyDescent="0.25">
      <c r="A288" s="17">
        <v>2</v>
      </c>
      <c r="B288" s="17" t="s">
        <v>322</v>
      </c>
      <c r="C288" s="17" t="s">
        <v>308</v>
      </c>
      <c r="D288" s="17" t="s">
        <v>356</v>
      </c>
      <c r="E288" s="17" t="s">
        <v>357</v>
      </c>
      <c r="F288" s="17" t="s">
        <v>75</v>
      </c>
      <c r="G288" s="17" t="s">
        <v>76</v>
      </c>
      <c r="H288" s="17">
        <v>6255</v>
      </c>
      <c r="I288" s="17">
        <v>6178</v>
      </c>
      <c r="J288" s="17">
        <v>77</v>
      </c>
      <c r="K288" s="17" t="s">
        <v>37</v>
      </c>
      <c r="L288" s="18">
        <v>16343.28</v>
      </c>
      <c r="M288" s="18">
        <v>1023.24</v>
      </c>
      <c r="N288" s="18">
        <v>1662.48</v>
      </c>
      <c r="O288" s="18">
        <v>19029</v>
      </c>
      <c r="P288" s="18">
        <v>824.58</v>
      </c>
      <c r="Q288" s="18">
        <v>175.34</v>
      </c>
      <c r="R288" s="18">
        <v>46.08</v>
      </c>
      <c r="S288" s="18">
        <v>1046</v>
      </c>
      <c r="T288" s="18">
        <v>0</v>
      </c>
      <c r="U288" s="18">
        <v>0</v>
      </c>
      <c r="V288" s="18">
        <v>0</v>
      </c>
      <c r="W288" s="18">
        <v>0</v>
      </c>
      <c r="X288" s="18"/>
      <c r="Y288" s="18">
        <v>17167.86</v>
      </c>
      <c r="Z288" s="18">
        <v>1837.82</v>
      </c>
      <c r="AA288" s="18">
        <v>1069.32</v>
      </c>
      <c r="AB288" s="18">
        <v>20075</v>
      </c>
    </row>
    <row r="289" spans="1:28" s="15" customFormat="1" x14ac:dyDescent="0.25">
      <c r="A289" s="17">
        <v>3</v>
      </c>
      <c r="B289" s="17" t="s">
        <v>322</v>
      </c>
      <c r="C289" s="17" t="s">
        <v>308</v>
      </c>
      <c r="D289" s="17" t="s">
        <v>358</v>
      </c>
      <c r="E289" s="17" t="s">
        <v>359</v>
      </c>
      <c r="F289" s="17" t="s">
        <v>75</v>
      </c>
      <c r="G289" s="17" t="s">
        <v>76</v>
      </c>
      <c r="H289" s="17">
        <v>12055</v>
      </c>
      <c r="I289" s="17">
        <v>11991</v>
      </c>
      <c r="J289" s="17">
        <v>64</v>
      </c>
      <c r="K289" s="17" t="s">
        <v>37</v>
      </c>
      <c r="L289" s="18">
        <v>28735.89</v>
      </c>
      <c r="M289" s="18">
        <v>1843.86</v>
      </c>
      <c r="N289" s="18">
        <v>4894.25</v>
      </c>
      <c r="O289" s="18">
        <v>35474</v>
      </c>
      <c r="P289" s="18">
        <v>738.21</v>
      </c>
      <c r="Q289" s="18">
        <v>311.49</v>
      </c>
      <c r="R289" s="18">
        <v>38.299999999999997</v>
      </c>
      <c r="S289" s="18">
        <v>1088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29474.1</v>
      </c>
      <c r="Z289" s="18">
        <v>5205.74</v>
      </c>
      <c r="AA289" s="18">
        <v>1882.16</v>
      </c>
      <c r="AB289" s="18">
        <v>36562</v>
      </c>
    </row>
    <row r="290" spans="1:28" s="15" customFormat="1" x14ac:dyDescent="0.25">
      <c r="A290" s="17">
        <v>4</v>
      </c>
      <c r="B290" s="17" t="s">
        <v>311</v>
      </c>
      <c r="C290" s="17" t="s">
        <v>308</v>
      </c>
      <c r="D290" s="17" t="s">
        <v>360</v>
      </c>
      <c r="E290" s="17" t="s">
        <v>361</v>
      </c>
      <c r="F290" s="17" t="s">
        <v>75</v>
      </c>
      <c r="G290" s="17" t="s">
        <v>76</v>
      </c>
      <c r="H290" s="17">
        <v>37397</v>
      </c>
      <c r="I290" s="17">
        <v>37087</v>
      </c>
      <c r="J290" s="17">
        <v>310</v>
      </c>
      <c r="K290" s="17" t="s">
        <v>37</v>
      </c>
      <c r="L290" s="18">
        <v>44621.13</v>
      </c>
      <c r="M290" s="18">
        <v>3567.82</v>
      </c>
      <c r="N290" s="18">
        <v>4781.05</v>
      </c>
      <c r="O290" s="18">
        <v>52970</v>
      </c>
      <c r="P290" s="18">
        <v>2311.52</v>
      </c>
      <c r="Q290" s="18">
        <v>483.94</v>
      </c>
      <c r="R290" s="18">
        <v>185.54</v>
      </c>
      <c r="S290" s="18">
        <v>2981</v>
      </c>
      <c r="T290" s="18">
        <v>960</v>
      </c>
      <c r="U290" s="18">
        <v>0</v>
      </c>
      <c r="V290" s="18">
        <v>0</v>
      </c>
      <c r="W290" s="18">
        <v>0</v>
      </c>
      <c r="X290" s="18"/>
      <c r="Y290" s="18">
        <v>46932.65</v>
      </c>
      <c r="Z290" s="18">
        <v>5264.99</v>
      </c>
      <c r="AA290" s="18">
        <v>3753.36</v>
      </c>
      <c r="AB290" s="18">
        <v>55951</v>
      </c>
    </row>
    <row r="291" spans="1:28" s="15" customFormat="1" x14ac:dyDescent="0.25">
      <c r="A291" s="17">
        <v>5</v>
      </c>
      <c r="B291" s="17" t="s">
        <v>334</v>
      </c>
      <c r="C291" s="17" t="s">
        <v>308</v>
      </c>
      <c r="D291" s="17" t="s">
        <v>362</v>
      </c>
      <c r="E291" s="17" t="s">
        <v>363</v>
      </c>
      <c r="F291" s="17" t="s">
        <v>75</v>
      </c>
      <c r="G291" s="17" t="s">
        <v>76</v>
      </c>
      <c r="H291" s="17">
        <v>17960</v>
      </c>
      <c r="I291" s="17">
        <v>17790</v>
      </c>
      <c r="J291" s="17">
        <v>170</v>
      </c>
      <c r="K291" s="17" t="s">
        <v>37</v>
      </c>
      <c r="L291" s="18">
        <v>32535.97</v>
      </c>
      <c r="M291" s="18">
        <v>2512.35</v>
      </c>
      <c r="N291" s="18">
        <v>3809.68</v>
      </c>
      <c r="O291" s="18">
        <v>38858</v>
      </c>
      <c r="P291" s="18">
        <v>1411.46</v>
      </c>
      <c r="Q291" s="18">
        <v>354.8</v>
      </c>
      <c r="R291" s="18">
        <v>101.74</v>
      </c>
      <c r="S291" s="18">
        <v>1868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18">
        <v>33947.43</v>
      </c>
      <c r="Z291" s="18">
        <v>4164.4799999999996</v>
      </c>
      <c r="AA291" s="18">
        <v>2614.09</v>
      </c>
      <c r="AB291" s="18">
        <v>40726</v>
      </c>
    </row>
    <row r="292" spans="1:28" s="15" customFormat="1" x14ac:dyDescent="0.25">
      <c r="A292" s="17">
        <v>6</v>
      </c>
      <c r="B292" s="17" t="s">
        <v>364</v>
      </c>
      <c r="C292" s="17" t="s">
        <v>308</v>
      </c>
      <c r="D292" s="17" t="s">
        <v>365</v>
      </c>
      <c r="E292" s="17" t="s">
        <v>366</v>
      </c>
      <c r="F292" s="17" t="s">
        <v>75</v>
      </c>
      <c r="G292" s="17" t="s">
        <v>76</v>
      </c>
      <c r="H292" s="17">
        <v>6759</v>
      </c>
      <c r="I292" s="17">
        <v>6528</v>
      </c>
      <c r="J292" s="17">
        <v>231</v>
      </c>
      <c r="K292" s="17" t="s">
        <v>37</v>
      </c>
      <c r="L292" s="18">
        <v>35090.46</v>
      </c>
      <c r="M292" s="18">
        <v>1589.84</v>
      </c>
      <c r="N292" s="18">
        <v>6055.7</v>
      </c>
      <c r="O292" s="18">
        <v>42736</v>
      </c>
      <c r="P292" s="18">
        <v>2067.73</v>
      </c>
      <c r="Q292" s="18">
        <v>368.02</v>
      </c>
      <c r="R292" s="18">
        <v>138.25</v>
      </c>
      <c r="S292" s="18">
        <v>2574</v>
      </c>
      <c r="T292" s="18">
        <v>370</v>
      </c>
      <c r="U292" s="18">
        <v>0</v>
      </c>
      <c r="V292" s="18">
        <v>0</v>
      </c>
      <c r="W292" s="18">
        <v>0</v>
      </c>
      <c r="X292" s="18"/>
      <c r="Y292" s="18">
        <v>37158.19</v>
      </c>
      <c r="Z292" s="18">
        <v>6423.72</v>
      </c>
      <c r="AA292" s="18">
        <v>1728.09</v>
      </c>
      <c r="AB292" s="18">
        <v>45310</v>
      </c>
    </row>
    <row r="293" spans="1:28" s="15" customFormat="1" x14ac:dyDescent="0.25">
      <c r="A293" s="17">
        <v>7</v>
      </c>
      <c r="B293" s="17" t="s">
        <v>311</v>
      </c>
      <c r="C293" s="17" t="s">
        <v>308</v>
      </c>
      <c r="D293" s="17" t="s">
        <v>367</v>
      </c>
      <c r="E293" s="17" t="s">
        <v>368</v>
      </c>
      <c r="F293" s="17" t="s">
        <v>75</v>
      </c>
      <c r="G293" s="17" t="s">
        <v>76</v>
      </c>
      <c r="H293" s="17">
        <v>26709</v>
      </c>
      <c r="I293" s="17">
        <v>26350</v>
      </c>
      <c r="J293" s="17">
        <v>359</v>
      </c>
      <c r="K293" s="17" t="s">
        <v>37</v>
      </c>
      <c r="L293" s="18">
        <v>43177.72</v>
      </c>
      <c r="M293" s="18">
        <v>3259.22</v>
      </c>
      <c r="N293" s="18">
        <v>4678.0600000000004</v>
      </c>
      <c r="O293" s="18">
        <v>51115</v>
      </c>
      <c r="P293" s="18">
        <v>2730.62</v>
      </c>
      <c r="Q293" s="18">
        <v>467.52</v>
      </c>
      <c r="R293" s="18">
        <v>214.86</v>
      </c>
      <c r="S293" s="18">
        <v>3413</v>
      </c>
      <c r="T293" s="18">
        <v>700</v>
      </c>
      <c r="U293" s="18">
        <v>0</v>
      </c>
      <c r="V293" s="18">
        <v>0</v>
      </c>
      <c r="W293" s="18">
        <v>0</v>
      </c>
      <c r="X293" s="18"/>
      <c r="Y293" s="18">
        <v>45908.34</v>
      </c>
      <c r="Z293" s="18">
        <v>5145.58</v>
      </c>
      <c r="AA293" s="18">
        <v>3474.08</v>
      </c>
      <c r="AB293" s="18">
        <v>54528</v>
      </c>
    </row>
    <row r="294" spans="1:28" s="15" customFormat="1" x14ac:dyDescent="0.25">
      <c r="A294" s="17">
        <v>8</v>
      </c>
      <c r="B294" s="17" t="s">
        <v>307</v>
      </c>
      <c r="C294" s="17" t="s">
        <v>308</v>
      </c>
      <c r="D294" s="17" t="s">
        <v>369</v>
      </c>
      <c r="E294" s="17" t="s">
        <v>370</v>
      </c>
      <c r="F294" s="17" t="s">
        <v>75</v>
      </c>
      <c r="G294" s="17" t="s">
        <v>76</v>
      </c>
      <c r="H294" s="17">
        <v>27788</v>
      </c>
      <c r="I294" s="17">
        <v>27681</v>
      </c>
      <c r="J294" s="17">
        <v>107</v>
      </c>
      <c r="K294" s="17" t="s">
        <v>37</v>
      </c>
      <c r="L294" s="18">
        <v>27841.52</v>
      </c>
      <c r="M294" s="18">
        <v>1754.26</v>
      </c>
      <c r="N294" s="18">
        <v>3293.22</v>
      </c>
      <c r="O294" s="18">
        <v>32889</v>
      </c>
      <c r="P294" s="18">
        <v>1118.1099999999999</v>
      </c>
      <c r="Q294" s="18">
        <v>298.85000000000002</v>
      </c>
      <c r="R294" s="18">
        <v>64.040000000000006</v>
      </c>
      <c r="S294" s="18">
        <v>1481</v>
      </c>
      <c r="T294" s="18">
        <v>400</v>
      </c>
      <c r="U294" s="18">
        <v>0</v>
      </c>
      <c r="V294" s="18">
        <v>0</v>
      </c>
      <c r="W294" s="18">
        <v>0</v>
      </c>
      <c r="X294" s="18"/>
      <c r="Y294" s="18">
        <v>28959.63</v>
      </c>
      <c r="Z294" s="18">
        <v>3592.07</v>
      </c>
      <c r="AA294" s="18">
        <v>1818.3</v>
      </c>
      <c r="AB294" s="18">
        <v>34370</v>
      </c>
    </row>
    <row r="295" spans="1:28" s="15" customFormat="1" x14ac:dyDescent="0.25">
      <c r="A295" s="17">
        <v>9</v>
      </c>
      <c r="B295" s="17" t="s">
        <v>327</v>
      </c>
      <c r="C295" s="17" t="s">
        <v>308</v>
      </c>
      <c r="D295" s="17" t="s">
        <v>371</v>
      </c>
      <c r="E295" s="17" t="s">
        <v>372</v>
      </c>
      <c r="F295" s="17" t="s">
        <v>75</v>
      </c>
      <c r="G295" s="17" t="s">
        <v>76</v>
      </c>
      <c r="H295" s="17">
        <v>31289</v>
      </c>
      <c r="I295" s="17">
        <v>30974</v>
      </c>
      <c r="J295" s="17">
        <v>315</v>
      </c>
      <c r="K295" s="17" t="s">
        <v>37</v>
      </c>
      <c r="L295" s="18">
        <v>55041.18</v>
      </c>
      <c r="M295" s="18">
        <v>4353.88</v>
      </c>
      <c r="N295" s="18">
        <v>4317.9399999999996</v>
      </c>
      <c r="O295" s="18">
        <v>63713</v>
      </c>
      <c r="P295" s="18">
        <v>2656.95</v>
      </c>
      <c r="Q295" s="18">
        <v>594.52</v>
      </c>
      <c r="R295" s="18">
        <v>188.53</v>
      </c>
      <c r="S295" s="18">
        <v>3440</v>
      </c>
      <c r="T295" s="18">
        <v>1560</v>
      </c>
      <c r="U295" s="18">
        <v>0</v>
      </c>
      <c r="V295" s="18">
        <v>0</v>
      </c>
      <c r="W295" s="18">
        <v>0</v>
      </c>
      <c r="X295" s="18"/>
      <c r="Y295" s="18">
        <v>57698.13</v>
      </c>
      <c r="Z295" s="18">
        <v>4912.46</v>
      </c>
      <c r="AA295" s="18">
        <v>4542.41</v>
      </c>
      <c r="AB295" s="18">
        <v>67153</v>
      </c>
    </row>
    <row r="296" spans="1:28" s="15" customFormat="1" x14ac:dyDescent="0.25">
      <c r="A296" s="17">
        <v>10</v>
      </c>
      <c r="B296" s="17" t="s">
        <v>311</v>
      </c>
      <c r="C296" s="17" t="s">
        <v>308</v>
      </c>
      <c r="D296" s="17" t="s">
        <v>373</v>
      </c>
      <c r="E296" s="17" t="s">
        <v>374</v>
      </c>
      <c r="F296" s="17" t="s">
        <v>75</v>
      </c>
      <c r="G296" s="17" t="s">
        <v>76</v>
      </c>
      <c r="H296" s="17">
        <v>6667</v>
      </c>
      <c r="I296" s="17">
        <v>6562</v>
      </c>
      <c r="J296" s="17">
        <v>105</v>
      </c>
      <c r="K296" s="17" t="s">
        <v>37</v>
      </c>
      <c r="L296" s="18">
        <v>23908.39</v>
      </c>
      <c r="M296" s="18">
        <v>1634.4</v>
      </c>
      <c r="N296" s="18">
        <v>3031.21</v>
      </c>
      <c r="O296" s="18">
        <v>28574</v>
      </c>
      <c r="P296" s="18">
        <v>979.42</v>
      </c>
      <c r="Q296" s="18">
        <v>258.74</v>
      </c>
      <c r="R296" s="18">
        <v>62.84</v>
      </c>
      <c r="S296" s="18">
        <v>1301</v>
      </c>
      <c r="T296" s="18">
        <v>0</v>
      </c>
      <c r="U296" s="18">
        <v>0</v>
      </c>
      <c r="V296" s="18">
        <v>0</v>
      </c>
      <c r="W296" s="18">
        <v>0</v>
      </c>
      <c r="X296" s="18"/>
      <c r="Y296" s="18">
        <v>24887.81</v>
      </c>
      <c r="Z296" s="18">
        <v>3289.95</v>
      </c>
      <c r="AA296" s="18">
        <v>1697.24</v>
      </c>
      <c r="AB296" s="18">
        <v>29875</v>
      </c>
    </row>
    <row r="297" spans="1:28" s="15" customFormat="1" x14ac:dyDescent="0.25">
      <c r="A297" s="17">
        <v>11</v>
      </c>
      <c r="B297" s="17" t="s">
        <v>311</v>
      </c>
      <c r="C297" s="17" t="s">
        <v>308</v>
      </c>
      <c r="D297" s="17" t="s">
        <v>375</v>
      </c>
      <c r="E297" s="17" t="s">
        <v>376</v>
      </c>
      <c r="F297" s="17" t="s">
        <v>75</v>
      </c>
      <c r="G297" s="17" t="s">
        <v>114</v>
      </c>
      <c r="H297" s="17">
        <v>0</v>
      </c>
      <c r="I297" s="17">
        <v>0</v>
      </c>
      <c r="J297" s="17">
        <v>389</v>
      </c>
      <c r="K297" s="17" t="s">
        <v>107</v>
      </c>
      <c r="L297" s="18">
        <v>34388.53</v>
      </c>
      <c r="M297" s="18">
        <v>2991.5</v>
      </c>
      <c r="N297" s="18">
        <v>2478.9699999999998</v>
      </c>
      <c r="O297" s="18">
        <v>39859</v>
      </c>
      <c r="P297" s="18">
        <v>2711.65</v>
      </c>
      <c r="Q297" s="18">
        <v>372.53</v>
      </c>
      <c r="R297" s="18">
        <v>232.82</v>
      </c>
      <c r="S297" s="18">
        <v>3317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37100.18</v>
      </c>
      <c r="Z297" s="18">
        <v>2851.5</v>
      </c>
      <c r="AA297" s="18">
        <v>3224.32</v>
      </c>
      <c r="AB297" s="18">
        <v>43176</v>
      </c>
    </row>
    <row r="298" spans="1:28" s="15" customFormat="1" x14ac:dyDescent="0.25">
      <c r="A298" s="17">
        <v>12</v>
      </c>
      <c r="B298" s="17" t="s">
        <v>327</v>
      </c>
      <c r="C298" s="17" t="s">
        <v>308</v>
      </c>
      <c r="D298" s="17" t="s">
        <v>377</v>
      </c>
      <c r="E298" s="17" t="s">
        <v>378</v>
      </c>
      <c r="F298" s="17" t="s">
        <v>75</v>
      </c>
      <c r="G298" s="17" t="s">
        <v>114</v>
      </c>
      <c r="H298" s="17">
        <v>0</v>
      </c>
      <c r="I298" s="17">
        <v>0</v>
      </c>
      <c r="J298" s="17">
        <v>360</v>
      </c>
      <c r="K298" s="17" t="s">
        <v>107</v>
      </c>
      <c r="L298" s="18">
        <v>31729.11</v>
      </c>
      <c r="M298" s="18">
        <v>2771.82</v>
      </c>
      <c r="N298" s="18">
        <v>2011.07</v>
      </c>
      <c r="O298" s="18">
        <v>36512</v>
      </c>
      <c r="P298" s="18">
        <v>2518.79</v>
      </c>
      <c r="Q298" s="18">
        <v>343.75</v>
      </c>
      <c r="R298" s="18">
        <v>215.46</v>
      </c>
      <c r="S298" s="18">
        <v>3078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34247.9</v>
      </c>
      <c r="Z298" s="18">
        <v>2354.8200000000002</v>
      </c>
      <c r="AA298" s="18">
        <v>2987.28</v>
      </c>
      <c r="AB298" s="18">
        <v>39590</v>
      </c>
    </row>
    <row r="299" spans="1:28" s="15" customFormat="1" x14ac:dyDescent="0.25">
      <c r="A299" s="17">
        <v>13</v>
      </c>
      <c r="B299" s="17" t="s">
        <v>317</v>
      </c>
      <c r="C299" s="17" t="s">
        <v>308</v>
      </c>
      <c r="D299" s="17" t="s">
        <v>379</v>
      </c>
      <c r="E299" s="17" t="s">
        <v>380</v>
      </c>
      <c r="F299" s="17" t="s">
        <v>75</v>
      </c>
      <c r="G299" s="17" t="s">
        <v>114</v>
      </c>
      <c r="H299" s="17">
        <v>0</v>
      </c>
      <c r="I299" s="17">
        <v>0</v>
      </c>
      <c r="J299" s="17">
        <v>425</v>
      </c>
      <c r="K299" s="17" t="s">
        <v>107</v>
      </c>
      <c r="L299" s="18">
        <v>40471.07</v>
      </c>
      <c r="M299" s="18">
        <v>3520.93</v>
      </c>
      <c r="N299" s="18">
        <v>2916</v>
      </c>
      <c r="O299" s="18">
        <v>46908</v>
      </c>
      <c r="P299" s="18">
        <v>2982.17</v>
      </c>
      <c r="Q299" s="18">
        <v>439.47</v>
      </c>
      <c r="R299" s="18">
        <v>254.36</v>
      </c>
      <c r="S299" s="18">
        <v>3676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18">
        <v>43453.24</v>
      </c>
      <c r="Z299" s="18">
        <v>3355.47</v>
      </c>
      <c r="AA299" s="18">
        <v>3775.29</v>
      </c>
      <c r="AB299" s="18">
        <v>50584</v>
      </c>
    </row>
    <row r="300" spans="1:28" s="15" customFormat="1" x14ac:dyDescent="0.25">
      <c r="A300" s="17">
        <v>14</v>
      </c>
      <c r="B300" s="17" t="s">
        <v>364</v>
      </c>
      <c r="C300" s="17" t="s">
        <v>308</v>
      </c>
      <c r="D300" s="17" t="s">
        <v>381</v>
      </c>
      <c r="E300" s="17" t="s">
        <v>382</v>
      </c>
      <c r="F300" s="17" t="s">
        <v>75</v>
      </c>
      <c r="G300" s="17" t="s">
        <v>114</v>
      </c>
      <c r="H300" s="17">
        <v>0</v>
      </c>
      <c r="I300" s="17">
        <v>0</v>
      </c>
      <c r="J300" s="17">
        <v>360</v>
      </c>
      <c r="K300" s="17" t="s">
        <v>107</v>
      </c>
      <c r="L300" s="18">
        <v>52279.65</v>
      </c>
      <c r="M300" s="18">
        <v>2768.58</v>
      </c>
      <c r="N300" s="18">
        <v>4832.7700000000004</v>
      </c>
      <c r="O300" s="18">
        <v>59881</v>
      </c>
      <c r="P300" s="18">
        <v>2519.46</v>
      </c>
      <c r="Q300" s="18">
        <v>556.08000000000004</v>
      </c>
      <c r="R300" s="18">
        <v>215.46</v>
      </c>
      <c r="S300" s="18">
        <v>3291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54799.11</v>
      </c>
      <c r="Z300" s="18">
        <v>5388.85</v>
      </c>
      <c r="AA300" s="18">
        <v>2984.04</v>
      </c>
      <c r="AB300" s="18">
        <v>63172</v>
      </c>
    </row>
    <row r="301" spans="1:28" s="15" customFormat="1" x14ac:dyDescent="0.25">
      <c r="A301" s="17">
        <v>15</v>
      </c>
      <c r="B301" s="17" t="s">
        <v>307</v>
      </c>
      <c r="C301" s="17" t="s">
        <v>308</v>
      </c>
      <c r="D301" s="17" t="s">
        <v>383</v>
      </c>
      <c r="E301" s="17" t="s">
        <v>384</v>
      </c>
      <c r="F301" s="17" t="s">
        <v>75</v>
      </c>
      <c r="G301" s="17" t="s">
        <v>114</v>
      </c>
      <c r="H301" s="17">
        <v>0</v>
      </c>
      <c r="I301" s="17">
        <v>0</v>
      </c>
      <c r="J301" s="17">
        <v>360</v>
      </c>
      <c r="K301" s="17" t="s">
        <v>107</v>
      </c>
      <c r="L301" s="18">
        <v>34185.53</v>
      </c>
      <c r="M301" s="18">
        <v>2981.92</v>
      </c>
      <c r="N301" s="18">
        <v>2464.5500000000002</v>
      </c>
      <c r="O301" s="18">
        <v>39632</v>
      </c>
      <c r="P301" s="18">
        <v>2519.23</v>
      </c>
      <c r="Q301" s="18">
        <v>371.31</v>
      </c>
      <c r="R301" s="18">
        <v>215.46</v>
      </c>
      <c r="S301" s="18">
        <v>3106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36704.76</v>
      </c>
      <c r="Z301" s="18">
        <v>2835.86</v>
      </c>
      <c r="AA301" s="18">
        <v>3197.38</v>
      </c>
      <c r="AB301" s="18">
        <v>42738</v>
      </c>
    </row>
    <row r="302" spans="1:28" s="15" customFormat="1" x14ac:dyDescent="0.25">
      <c r="A302" s="17">
        <v>16</v>
      </c>
      <c r="B302" s="17" t="s">
        <v>322</v>
      </c>
      <c r="C302" s="17" t="s">
        <v>308</v>
      </c>
      <c r="D302" s="17" t="s">
        <v>385</v>
      </c>
      <c r="E302" s="17" t="s">
        <v>386</v>
      </c>
      <c r="F302" s="17" t="s">
        <v>75</v>
      </c>
      <c r="G302" s="17" t="s">
        <v>114</v>
      </c>
      <c r="H302" s="17">
        <v>248</v>
      </c>
      <c r="I302" s="17">
        <v>248</v>
      </c>
      <c r="J302" s="17">
        <v>41</v>
      </c>
      <c r="K302" s="17" t="s">
        <v>107</v>
      </c>
      <c r="L302" s="18">
        <v>16630.07</v>
      </c>
      <c r="M302" s="18">
        <v>1402.38</v>
      </c>
      <c r="N302" s="18">
        <v>1562.55</v>
      </c>
      <c r="O302" s="18">
        <v>19595</v>
      </c>
      <c r="P302" s="18">
        <v>398.09</v>
      </c>
      <c r="Q302" s="18">
        <v>184.37</v>
      </c>
      <c r="R302" s="18">
        <v>24.54</v>
      </c>
      <c r="S302" s="18">
        <v>607</v>
      </c>
      <c r="T302" s="18">
        <v>0</v>
      </c>
      <c r="U302" s="18">
        <v>0</v>
      </c>
      <c r="V302" s="18">
        <v>0</v>
      </c>
      <c r="W302" s="18">
        <v>0</v>
      </c>
      <c r="X302" s="18"/>
      <c r="Y302" s="18">
        <v>17028.16</v>
      </c>
      <c r="Z302" s="18">
        <v>1746.92</v>
      </c>
      <c r="AA302" s="18">
        <v>1426.92</v>
      </c>
      <c r="AB302" s="18">
        <v>20202</v>
      </c>
    </row>
    <row r="303" spans="1:28" s="15" customFormat="1" x14ac:dyDescent="0.25">
      <c r="A303" s="17">
        <v>17</v>
      </c>
      <c r="B303" s="17" t="s">
        <v>317</v>
      </c>
      <c r="C303" s="17" t="s">
        <v>308</v>
      </c>
      <c r="D303" s="17" t="s">
        <v>387</v>
      </c>
      <c r="E303" s="17" t="s">
        <v>388</v>
      </c>
      <c r="F303" s="17" t="s">
        <v>75</v>
      </c>
      <c r="G303" s="17" t="s">
        <v>389</v>
      </c>
      <c r="H303" s="17">
        <v>6647</v>
      </c>
      <c r="I303" s="17">
        <v>6544</v>
      </c>
      <c r="J303" s="17">
        <v>103</v>
      </c>
      <c r="K303" s="17" t="s">
        <v>37</v>
      </c>
      <c r="L303" s="18">
        <v>22922.51</v>
      </c>
      <c r="M303" s="18">
        <v>1627.23</v>
      </c>
      <c r="N303" s="18">
        <v>2949.26</v>
      </c>
      <c r="O303" s="18">
        <v>27499</v>
      </c>
      <c r="P303" s="18">
        <v>934.73</v>
      </c>
      <c r="Q303" s="18">
        <v>248.62</v>
      </c>
      <c r="R303" s="18">
        <v>61.65</v>
      </c>
      <c r="S303" s="18">
        <v>1245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23857.24</v>
      </c>
      <c r="Z303" s="18">
        <v>3197.88</v>
      </c>
      <c r="AA303" s="18">
        <v>1688.88</v>
      </c>
      <c r="AB303" s="18">
        <v>28744</v>
      </c>
    </row>
    <row r="304" spans="1:28" s="15" customFormat="1" x14ac:dyDescent="0.25">
      <c r="A304" s="17">
        <v>18</v>
      </c>
      <c r="B304" s="17" t="s">
        <v>322</v>
      </c>
      <c r="C304" s="17" t="s">
        <v>308</v>
      </c>
      <c r="D304" s="17" t="s">
        <v>390</v>
      </c>
      <c r="E304" s="17" t="s">
        <v>391</v>
      </c>
      <c r="F304" s="17" t="s">
        <v>75</v>
      </c>
      <c r="G304" s="17" t="s">
        <v>392</v>
      </c>
      <c r="H304" s="17">
        <v>6156</v>
      </c>
      <c r="I304" s="17">
        <v>6092</v>
      </c>
      <c r="J304" s="17">
        <v>64</v>
      </c>
      <c r="K304" s="17" t="s">
        <v>37</v>
      </c>
      <c r="L304" s="18">
        <v>29434.14</v>
      </c>
      <c r="M304" s="18">
        <v>1422.33</v>
      </c>
      <c r="N304" s="18">
        <v>5035.53</v>
      </c>
      <c r="O304" s="18">
        <v>35892</v>
      </c>
      <c r="P304" s="18">
        <v>675.85</v>
      </c>
      <c r="Q304" s="18">
        <v>314.85000000000002</v>
      </c>
      <c r="R304" s="18">
        <v>38.299999999999997</v>
      </c>
      <c r="S304" s="18">
        <v>1029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30109.99</v>
      </c>
      <c r="Z304" s="18">
        <v>5350.38</v>
      </c>
      <c r="AA304" s="18">
        <v>1460.63</v>
      </c>
      <c r="AB304" s="18">
        <v>36921</v>
      </c>
    </row>
    <row r="305" spans="1:32" s="15" customFormat="1" x14ac:dyDescent="0.25">
      <c r="A305" s="17">
        <v>19</v>
      </c>
      <c r="B305" s="17" t="s">
        <v>322</v>
      </c>
      <c r="C305" s="17" t="s">
        <v>308</v>
      </c>
      <c r="D305" s="17" t="s">
        <v>393</v>
      </c>
      <c r="E305" s="17" t="s">
        <v>394</v>
      </c>
      <c r="F305" s="17" t="s">
        <v>75</v>
      </c>
      <c r="G305" s="17" t="s">
        <v>392</v>
      </c>
      <c r="H305" s="17">
        <v>11706</v>
      </c>
      <c r="I305" s="17">
        <v>11465</v>
      </c>
      <c r="J305" s="17">
        <v>241</v>
      </c>
      <c r="K305" s="17" t="s">
        <v>37</v>
      </c>
      <c r="L305" s="18">
        <v>47290.559999999998</v>
      </c>
      <c r="M305" s="18">
        <v>3824.51</v>
      </c>
      <c r="N305" s="18">
        <v>5046.93</v>
      </c>
      <c r="O305" s="18">
        <v>56162</v>
      </c>
      <c r="P305" s="18">
        <v>1852.99</v>
      </c>
      <c r="Q305" s="18">
        <v>516.77</v>
      </c>
      <c r="R305" s="18">
        <v>144.24</v>
      </c>
      <c r="S305" s="18">
        <v>2514</v>
      </c>
      <c r="T305" s="18">
        <v>1160</v>
      </c>
      <c r="U305" s="18">
        <v>0</v>
      </c>
      <c r="V305" s="18">
        <v>0</v>
      </c>
      <c r="W305" s="18">
        <v>0</v>
      </c>
      <c r="X305" s="18"/>
      <c r="Y305" s="18">
        <v>49143.55</v>
      </c>
      <c r="Z305" s="18">
        <v>5563.7</v>
      </c>
      <c r="AA305" s="18">
        <v>3968.75</v>
      </c>
      <c r="AB305" s="18">
        <v>58676</v>
      </c>
    </row>
    <row r="306" spans="1:32" s="15" customFormat="1" x14ac:dyDescent="0.25">
      <c r="A306" s="17">
        <v>20</v>
      </c>
      <c r="B306" s="17" t="s">
        <v>311</v>
      </c>
      <c r="C306" s="17" t="s">
        <v>308</v>
      </c>
      <c r="D306" s="17" t="s">
        <v>395</v>
      </c>
      <c r="E306" s="17" t="s">
        <v>396</v>
      </c>
      <c r="F306" s="17" t="s">
        <v>75</v>
      </c>
      <c r="G306" s="17" t="s">
        <v>397</v>
      </c>
      <c r="H306" s="17">
        <v>3997</v>
      </c>
      <c r="I306" s="17">
        <v>3941</v>
      </c>
      <c r="J306" s="17">
        <v>56</v>
      </c>
      <c r="K306" s="17" t="s">
        <v>37</v>
      </c>
      <c r="L306" s="18">
        <v>25217.29</v>
      </c>
      <c r="M306" s="18">
        <v>1533.45</v>
      </c>
      <c r="N306" s="18">
        <v>5387.26</v>
      </c>
      <c r="O306" s="18">
        <v>32138</v>
      </c>
      <c r="P306" s="18">
        <v>622.5</v>
      </c>
      <c r="Q306" s="18">
        <v>272.98</v>
      </c>
      <c r="R306" s="18">
        <v>33.520000000000003</v>
      </c>
      <c r="S306" s="18">
        <v>929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25839.79</v>
      </c>
      <c r="Z306" s="18">
        <v>5660.24</v>
      </c>
      <c r="AA306" s="18">
        <v>1566.97</v>
      </c>
      <c r="AB306" s="18">
        <v>33067</v>
      </c>
    </row>
    <row r="307" spans="1:32" s="15" customFormat="1" x14ac:dyDescent="0.25">
      <c r="A307" s="17">
        <v>21</v>
      </c>
      <c r="B307" s="17" t="s">
        <v>311</v>
      </c>
      <c r="C307" s="17" t="s">
        <v>308</v>
      </c>
      <c r="D307" s="17" t="s">
        <v>398</v>
      </c>
      <c r="E307" s="17" t="s">
        <v>399</v>
      </c>
      <c r="F307" s="17" t="s">
        <v>75</v>
      </c>
      <c r="G307" s="17" t="s">
        <v>397</v>
      </c>
      <c r="H307" s="17">
        <v>1008</v>
      </c>
      <c r="I307" s="17">
        <v>953</v>
      </c>
      <c r="J307" s="17">
        <v>55</v>
      </c>
      <c r="K307" s="17" t="s">
        <v>37</v>
      </c>
      <c r="L307" s="18">
        <v>38288.410000000003</v>
      </c>
      <c r="M307" s="18">
        <v>2718.23</v>
      </c>
      <c r="N307" s="18">
        <v>6180.36</v>
      </c>
      <c r="O307" s="18">
        <v>47187</v>
      </c>
      <c r="P307" s="18">
        <v>615.80999999999995</v>
      </c>
      <c r="Q307" s="18">
        <v>420.27</v>
      </c>
      <c r="R307" s="18">
        <v>32.92</v>
      </c>
      <c r="S307" s="18">
        <v>1069</v>
      </c>
      <c r="T307" s="18">
        <v>2540</v>
      </c>
      <c r="U307" s="18">
        <v>0</v>
      </c>
      <c r="V307" s="18">
        <v>0</v>
      </c>
      <c r="W307" s="18">
        <v>0</v>
      </c>
      <c r="X307" s="18"/>
      <c r="Y307" s="18">
        <v>38904.22</v>
      </c>
      <c r="Z307" s="18">
        <v>6600.63</v>
      </c>
      <c r="AA307" s="18">
        <v>2751.15</v>
      </c>
      <c r="AB307" s="18">
        <v>48256</v>
      </c>
    </row>
    <row r="308" spans="1:32" s="12" customFormat="1" x14ac:dyDescent="0.25">
      <c r="A308" s="10"/>
      <c r="B308" s="10"/>
      <c r="C308" s="10" t="s">
        <v>71</v>
      </c>
      <c r="D308" s="10"/>
      <c r="E308" s="10"/>
      <c r="F308" s="10"/>
      <c r="G308" s="10"/>
      <c r="H308" s="10"/>
      <c r="I308" s="10"/>
      <c r="J308" s="11">
        <f>SUM(J287:J307)</f>
        <v>4337</v>
      </c>
      <c r="K308" s="10"/>
      <c r="L308" s="11">
        <f t="shared" ref="L308:AB308" si="61">SUM(L287:L307)</f>
        <v>718444.34</v>
      </c>
      <c r="M308" s="11">
        <f t="shared" si="61"/>
        <v>51808.29</v>
      </c>
      <c r="N308" s="11">
        <f t="shared" si="61"/>
        <v>82282.370000000024</v>
      </c>
      <c r="O308" s="11">
        <f t="shared" si="61"/>
        <v>852535</v>
      </c>
      <c r="P308" s="11">
        <f t="shared" si="61"/>
        <v>34560.33</v>
      </c>
      <c r="Q308" s="11">
        <f t="shared" si="61"/>
        <v>7768.98</v>
      </c>
      <c r="R308" s="11">
        <f t="shared" si="61"/>
        <v>2595.69</v>
      </c>
      <c r="S308" s="11">
        <f t="shared" si="61"/>
        <v>44925</v>
      </c>
      <c r="T308" s="11">
        <f t="shared" si="61"/>
        <v>7690</v>
      </c>
      <c r="U308" s="11">
        <f t="shared" si="61"/>
        <v>0</v>
      </c>
      <c r="V308" s="11">
        <f t="shared" si="61"/>
        <v>0</v>
      </c>
      <c r="W308" s="11">
        <f t="shared" si="61"/>
        <v>0</v>
      </c>
      <c r="X308" s="11">
        <f t="shared" si="61"/>
        <v>0</v>
      </c>
      <c r="Y308" s="11">
        <f t="shared" si="61"/>
        <v>753004.67</v>
      </c>
      <c r="Z308" s="11">
        <f t="shared" si="61"/>
        <v>90051.35</v>
      </c>
      <c r="AA308" s="11">
        <f t="shared" si="61"/>
        <v>54403.979999999989</v>
      </c>
      <c r="AB308" s="11">
        <f t="shared" si="61"/>
        <v>897460</v>
      </c>
    </row>
    <row r="309" spans="1:32" s="12" customFormat="1" x14ac:dyDescent="0.25">
      <c r="A309" s="10"/>
      <c r="B309" s="10"/>
      <c r="C309" s="10" t="s">
        <v>119</v>
      </c>
      <c r="D309" s="10"/>
      <c r="E309" s="10"/>
      <c r="F309" s="10"/>
      <c r="G309" s="10"/>
      <c r="H309" s="10"/>
      <c r="I309" s="10"/>
      <c r="J309" s="11">
        <f>J308+J286</f>
        <v>24381</v>
      </c>
      <c r="K309" s="11"/>
      <c r="L309" s="11">
        <f t="shared" ref="L309:AA309" si="62">L308+L286</f>
        <v>1782145.6</v>
      </c>
      <c r="M309" s="11">
        <f t="shared" si="62"/>
        <v>111328.17</v>
      </c>
      <c r="N309" s="11">
        <f t="shared" si="62"/>
        <v>152895.23000000004</v>
      </c>
      <c r="O309" s="11">
        <f t="shared" si="62"/>
        <v>2046369</v>
      </c>
      <c r="P309" s="11">
        <f t="shared" si="62"/>
        <v>153890.10999999999</v>
      </c>
      <c r="Q309" s="11">
        <f t="shared" si="62"/>
        <v>18570.399999999998</v>
      </c>
      <c r="R309" s="11">
        <f t="shared" si="62"/>
        <v>11615.49</v>
      </c>
      <c r="S309" s="11">
        <f t="shared" si="62"/>
        <v>184076</v>
      </c>
      <c r="T309" s="11">
        <f t="shared" si="62"/>
        <v>27770</v>
      </c>
      <c r="U309" s="11">
        <f t="shared" si="62"/>
        <v>0</v>
      </c>
      <c r="V309" s="11">
        <f t="shared" si="62"/>
        <v>0</v>
      </c>
      <c r="W309" s="11">
        <f t="shared" si="62"/>
        <v>0</v>
      </c>
      <c r="X309" s="11">
        <f t="shared" si="62"/>
        <v>0</v>
      </c>
      <c r="Y309" s="11">
        <f t="shared" si="62"/>
        <v>1936035.71</v>
      </c>
      <c r="Z309" s="11">
        <f t="shared" si="62"/>
        <v>171465.63</v>
      </c>
      <c r="AA309" s="11">
        <f t="shared" si="62"/>
        <v>122943.65999999997</v>
      </c>
      <c r="AB309" s="11">
        <f>AB308+AB286</f>
        <v>2230445</v>
      </c>
    </row>
    <row r="310" spans="1:32" ht="18" customHeight="1" x14ac:dyDescent="0.25"/>
    <row r="311" spans="1:32" ht="18" customHeight="1" x14ac:dyDescent="0.25"/>
    <row r="314" spans="1:32" ht="15.75" x14ac:dyDescent="0.25">
      <c r="E314" s="13" t="s">
        <v>120</v>
      </c>
      <c r="G314" s="14"/>
      <c r="H314" s="14"/>
      <c r="I314" s="14"/>
      <c r="J314" s="14"/>
      <c r="K314" s="14"/>
      <c r="L314" s="13" t="s">
        <v>122</v>
      </c>
      <c r="O314" s="14"/>
      <c r="Q314" s="14"/>
      <c r="R314" s="13" t="s">
        <v>121</v>
      </c>
      <c r="T314" s="14"/>
      <c r="U314" s="14"/>
      <c r="W314" s="14"/>
      <c r="X314" s="14"/>
      <c r="Y314" s="13" t="s">
        <v>123</v>
      </c>
      <c r="Z314" s="14"/>
      <c r="AA314" s="14"/>
      <c r="AB314" s="14"/>
      <c r="AC314" s="14"/>
    </row>
    <row r="315" spans="1:32" ht="15.75" x14ac:dyDescent="0.25">
      <c r="E315" s="13" t="s">
        <v>124</v>
      </c>
      <c r="G315" s="14"/>
      <c r="H315" s="14"/>
      <c r="I315" s="14"/>
      <c r="J315" s="14"/>
      <c r="K315" s="14"/>
      <c r="L315" s="13" t="s">
        <v>124</v>
      </c>
      <c r="O315" s="14"/>
      <c r="Q315" s="14"/>
      <c r="R315" s="13" t="s">
        <v>124</v>
      </c>
      <c r="T315" s="14"/>
      <c r="U315" s="14"/>
      <c r="W315" s="14"/>
      <c r="X315" s="14"/>
      <c r="Y315" s="13" t="s">
        <v>124</v>
      </c>
      <c r="Z315" s="14"/>
      <c r="AA315" s="14"/>
      <c r="AB315" s="14"/>
      <c r="AC315" s="14"/>
    </row>
    <row r="316" spans="1:32" ht="32.25" customHeight="1" x14ac:dyDescent="0.55000000000000004">
      <c r="A316" s="75" t="s">
        <v>0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1"/>
      <c r="AD316" s="1"/>
      <c r="AE316" s="1"/>
      <c r="AF316" s="1"/>
    </row>
    <row r="317" spans="1:32" ht="21.75" customHeight="1" x14ac:dyDescent="0.4">
      <c r="A317" s="76" t="s">
        <v>1699</v>
      </c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2"/>
      <c r="AD317" s="2"/>
      <c r="AE317" s="2"/>
      <c r="AF317" s="2"/>
    </row>
    <row r="318" spans="1:32" s="5" customFormat="1" ht="20.25" customHeight="1" x14ac:dyDescent="0.35">
      <c r="A318" s="3" t="s">
        <v>1</v>
      </c>
      <c r="B318" s="4"/>
      <c r="C318" s="3"/>
      <c r="D318" s="3"/>
      <c r="F318" s="3" t="s">
        <v>400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s="7" customFormat="1" ht="90" x14ac:dyDescent="0.25">
      <c r="A319" s="6" t="s">
        <v>3</v>
      </c>
      <c r="B319" s="6" t="s">
        <v>4</v>
      </c>
      <c r="C319" s="6" t="s">
        <v>5</v>
      </c>
      <c r="D319" s="6" t="s">
        <v>6</v>
      </c>
      <c r="E319" s="6" t="s">
        <v>7</v>
      </c>
      <c r="F319" s="6" t="s">
        <v>8</v>
      </c>
      <c r="G319" s="6" t="s">
        <v>9</v>
      </c>
      <c r="H319" s="6" t="s">
        <v>10</v>
      </c>
      <c r="I319" s="6" t="s">
        <v>11</v>
      </c>
      <c r="J319" s="6" t="s">
        <v>12</v>
      </c>
      <c r="K319" s="6" t="s">
        <v>13</v>
      </c>
      <c r="L319" s="6" t="s">
        <v>14</v>
      </c>
      <c r="M319" s="6" t="s">
        <v>15</v>
      </c>
      <c r="N319" s="6" t="s">
        <v>16</v>
      </c>
      <c r="O319" s="6" t="s">
        <v>17</v>
      </c>
      <c r="P319" s="6" t="s">
        <v>18</v>
      </c>
      <c r="Q319" s="6" t="s">
        <v>19</v>
      </c>
      <c r="R319" s="6" t="s">
        <v>20</v>
      </c>
      <c r="S319" s="6" t="s">
        <v>21</v>
      </c>
      <c r="T319" s="6" t="s">
        <v>22</v>
      </c>
      <c r="U319" s="6" t="s">
        <v>23</v>
      </c>
      <c r="V319" s="6" t="s">
        <v>24</v>
      </c>
      <c r="W319" s="6" t="s">
        <v>25</v>
      </c>
      <c r="X319" s="6" t="s">
        <v>26</v>
      </c>
      <c r="Y319" s="6" t="s">
        <v>27</v>
      </c>
      <c r="Z319" s="6" t="s">
        <v>28</v>
      </c>
      <c r="AA319" s="6" t="s">
        <v>29</v>
      </c>
      <c r="AB319" s="6" t="s">
        <v>30</v>
      </c>
    </row>
    <row r="320" spans="1:32" s="15" customFormat="1" x14ac:dyDescent="0.25">
      <c r="A320" s="17">
        <v>1</v>
      </c>
      <c r="B320" s="17" t="s">
        <v>307</v>
      </c>
      <c r="C320" s="17" t="s">
        <v>308</v>
      </c>
      <c r="D320" s="17" t="s">
        <v>309</v>
      </c>
      <c r="E320" s="17" t="s">
        <v>310</v>
      </c>
      <c r="F320" s="17" t="s">
        <v>35</v>
      </c>
      <c r="G320" s="17" t="s">
        <v>41</v>
      </c>
      <c r="H320" s="17">
        <v>94005</v>
      </c>
      <c r="I320" s="17">
        <v>92071</v>
      </c>
      <c r="J320" s="17">
        <v>1934</v>
      </c>
      <c r="K320" s="17" t="s">
        <v>37</v>
      </c>
      <c r="L320" s="18">
        <v>76231.28</v>
      </c>
      <c r="M320" s="18">
        <v>4239.82</v>
      </c>
      <c r="N320" s="18">
        <v>5511.9</v>
      </c>
      <c r="O320" s="18">
        <v>85983</v>
      </c>
      <c r="P320" s="18">
        <v>10972.85</v>
      </c>
      <c r="Q320" s="18">
        <v>624.85</v>
      </c>
      <c r="R320" s="18">
        <v>870.3</v>
      </c>
      <c r="S320" s="18">
        <v>12468</v>
      </c>
      <c r="T320" s="18">
        <v>4380</v>
      </c>
      <c r="U320" s="18">
        <v>0</v>
      </c>
      <c r="V320" s="18">
        <v>0</v>
      </c>
      <c r="W320" s="18">
        <v>0</v>
      </c>
      <c r="X320" s="18"/>
      <c r="Y320" s="18">
        <v>87204.13</v>
      </c>
      <c r="Z320" s="18">
        <v>4864.67</v>
      </c>
      <c r="AA320" s="18">
        <v>6382.2</v>
      </c>
      <c r="AB320" s="18">
        <v>98451</v>
      </c>
    </row>
    <row r="321" spans="1:28" s="15" customFormat="1" x14ac:dyDescent="0.25">
      <c r="A321" s="17">
        <v>2</v>
      </c>
      <c r="B321" s="17" t="s">
        <v>311</v>
      </c>
      <c r="C321" s="17" t="s">
        <v>308</v>
      </c>
      <c r="D321" s="17" t="s">
        <v>312</v>
      </c>
      <c r="E321" s="17" t="s">
        <v>313</v>
      </c>
      <c r="F321" s="17" t="s">
        <v>35</v>
      </c>
      <c r="G321" s="17" t="s">
        <v>41</v>
      </c>
      <c r="H321" s="17">
        <v>50036</v>
      </c>
      <c r="I321" s="17">
        <v>49286</v>
      </c>
      <c r="J321" s="17">
        <v>750</v>
      </c>
      <c r="K321" s="17" t="s">
        <v>37</v>
      </c>
      <c r="L321" s="18">
        <v>25423.25</v>
      </c>
      <c r="M321" s="18">
        <v>690.49</v>
      </c>
      <c r="N321" s="18">
        <v>1926.26</v>
      </c>
      <c r="O321" s="18">
        <v>28040</v>
      </c>
      <c r="P321" s="18">
        <v>4470.3599999999997</v>
      </c>
      <c r="Q321" s="18">
        <v>251.14</v>
      </c>
      <c r="R321" s="18">
        <v>337.5</v>
      </c>
      <c r="S321" s="18">
        <v>5059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29893.61</v>
      </c>
      <c r="Z321" s="18">
        <v>941.63</v>
      </c>
      <c r="AA321" s="18">
        <v>2263.7600000000002</v>
      </c>
      <c r="AB321" s="18">
        <v>33099</v>
      </c>
    </row>
    <row r="322" spans="1:28" s="15" customFormat="1" x14ac:dyDescent="0.25">
      <c r="A322" s="17">
        <v>3</v>
      </c>
      <c r="B322" s="17" t="s">
        <v>314</v>
      </c>
      <c r="C322" s="17" t="s">
        <v>308</v>
      </c>
      <c r="D322" s="17" t="s">
        <v>315</v>
      </c>
      <c r="E322" s="17" t="s">
        <v>316</v>
      </c>
      <c r="F322" s="17" t="s">
        <v>35</v>
      </c>
      <c r="G322" s="17" t="s">
        <v>45</v>
      </c>
      <c r="H322" s="17">
        <v>70150</v>
      </c>
      <c r="I322" s="17">
        <v>70150</v>
      </c>
      <c r="J322" s="17">
        <v>0</v>
      </c>
      <c r="K322" s="17" t="s">
        <v>59</v>
      </c>
      <c r="L322" s="18">
        <v>13031.68</v>
      </c>
      <c r="M322" s="18">
        <v>1799.32</v>
      </c>
      <c r="N322" s="18">
        <v>0</v>
      </c>
      <c r="O322" s="18">
        <v>14831</v>
      </c>
      <c r="P322" s="18">
        <v>577.28</v>
      </c>
      <c r="Q322" s="18">
        <v>102.72</v>
      </c>
      <c r="R322" s="18">
        <v>0</v>
      </c>
      <c r="S322" s="18">
        <v>680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13608.96</v>
      </c>
      <c r="Z322" s="18">
        <v>1902.04</v>
      </c>
      <c r="AA322" s="18">
        <v>0</v>
      </c>
      <c r="AB322" s="18">
        <v>15511</v>
      </c>
    </row>
    <row r="323" spans="1:28" s="15" customFormat="1" x14ac:dyDescent="0.25">
      <c r="A323" s="17">
        <v>4</v>
      </c>
      <c r="B323" s="17" t="s">
        <v>317</v>
      </c>
      <c r="C323" s="17" t="s">
        <v>308</v>
      </c>
      <c r="D323" s="17" t="s">
        <v>318</v>
      </c>
      <c r="E323" s="17" t="s">
        <v>319</v>
      </c>
      <c r="F323" s="17" t="s">
        <v>35</v>
      </c>
      <c r="G323" s="17" t="s">
        <v>41</v>
      </c>
      <c r="H323" s="17">
        <v>236002</v>
      </c>
      <c r="I323" s="17">
        <v>230323</v>
      </c>
      <c r="J323" s="17">
        <v>5679</v>
      </c>
      <c r="K323" s="17" t="s">
        <v>37</v>
      </c>
      <c r="L323" s="18">
        <v>140384.53</v>
      </c>
      <c r="M323" s="18">
        <v>4452.3599999999997</v>
      </c>
      <c r="N323" s="18">
        <v>6748.11</v>
      </c>
      <c r="O323" s="18">
        <v>151585</v>
      </c>
      <c r="P323" s="18">
        <v>30381.95</v>
      </c>
      <c r="Q323" s="18">
        <v>1104.5</v>
      </c>
      <c r="R323" s="18">
        <v>2555.5500000000002</v>
      </c>
      <c r="S323" s="18">
        <v>34042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170766.48</v>
      </c>
      <c r="Z323" s="18">
        <v>5556.86</v>
      </c>
      <c r="AA323" s="18">
        <v>9303.66</v>
      </c>
      <c r="AB323" s="18">
        <v>185627</v>
      </c>
    </row>
    <row r="324" spans="1:28" s="15" customFormat="1" x14ac:dyDescent="0.25">
      <c r="A324" s="17">
        <v>5</v>
      </c>
      <c r="B324" s="17" t="s">
        <v>311</v>
      </c>
      <c r="C324" s="17" t="s">
        <v>308</v>
      </c>
      <c r="D324" s="17" t="s">
        <v>320</v>
      </c>
      <c r="E324" s="17" t="s">
        <v>321</v>
      </c>
      <c r="F324" s="17" t="s">
        <v>35</v>
      </c>
      <c r="G324" s="17" t="s">
        <v>41</v>
      </c>
      <c r="H324" s="17">
        <v>4561</v>
      </c>
      <c r="I324" s="17">
        <v>3550</v>
      </c>
      <c r="J324" s="17">
        <v>1011</v>
      </c>
      <c r="K324" s="17" t="s">
        <v>37</v>
      </c>
      <c r="L324" s="18">
        <v>68415.23</v>
      </c>
      <c r="M324" s="18">
        <v>4021.93</v>
      </c>
      <c r="N324" s="18">
        <v>2133.84</v>
      </c>
      <c r="O324" s="18">
        <v>74571</v>
      </c>
      <c r="P324" s="18">
        <v>5797.37</v>
      </c>
      <c r="Q324" s="18">
        <v>675.68</v>
      </c>
      <c r="R324" s="18">
        <v>454.95</v>
      </c>
      <c r="S324" s="18">
        <v>6928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74212.600000000006</v>
      </c>
      <c r="Z324" s="18">
        <v>4697.6099999999997</v>
      </c>
      <c r="AA324" s="18">
        <v>2588.79</v>
      </c>
      <c r="AB324" s="18">
        <v>81499</v>
      </c>
    </row>
    <row r="325" spans="1:28" s="15" customFormat="1" x14ac:dyDescent="0.25">
      <c r="A325" s="17">
        <v>6</v>
      </c>
      <c r="B325" s="17" t="s">
        <v>322</v>
      </c>
      <c r="C325" s="17" t="s">
        <v>308</v>
      </c>
      <c r="D325" s="17" t="s">
        <v>323</v>
      </c>
      <c r="E325" s="17" t="s">
        <v>324</v>
      </c>
      <c r="F325" s="17" t="s">
        <v>35</v>
      </c>
      <c r="G325" s="17" t="s">
        <v>41</v>
      </c>
      <c r="H325" s="17">
        <v>40264</v>
      </c>
      <c r="I325" s="17">
        <v>38318</v>
      </c>
      <c r="J325" s="17">
        <v>1946</v>
      </c>
      <c r="K325" s="17" t="s">
        <v>37</v>
      </c>
      <c r="L325" s="18">
        <v>32960.14</v>
      </c>
      <c r="M325" s="18">
        <v>1497.26</v>
      </c>
      <c r="N325" s="18">
        <v>1992.6</v>
      </c>
      <c r="O325" s="18">
        <v>36450</v>
      </c>
      <c r="P325" s="18">
        <v>11007.4</v>
      </c>
      <c r="Q325" s="18">
        <v>244.9</v>
      </c>
      <c r="R325" s="18">
        <v>875.7</v>
      </c>
      <c r="S325" s="18">
        <v>12128</v>
      </c>
      <c r="T325" s="18">
        <v>4200</v>
      </c>
      <c r="U325" s="18">
        <v>0</v>
      </c>
      <c r="V325" s="18">
        <v>0</v>
      </c>
      <c r="W325" s="18">
        <v>0</v>
      </c>
      <c r="X325" s="18"/>
      <c r="Y325" s="18">
        <v>43967.54</v>
      </c>
      <c r="Z325" s="18">
        <v>1742.16</v>
      </c>
      <c r="AA325" s="18">
        <v>2868.3</v>
      </c>
      <c r="AB325" s="18">
        <v>48578</v>
      </c>
    </row>
    <row r="326" spans="1:28" s="15" customFormat="1" x14ac:dyDescent="0.25">
      <c r="A326" s="17">
        <v>7</v>
      </c>
      <c r="B326" s="17" t="s">
        <v>322</v>
      </c>
      <c r="C326" s="17" t="s">
        <v>308</v>
      </c>
      <c r="D326" s="17" t="s">
        <v>325</v>
      </c>
      <c r="E326" s="17" t="s">
        <v>326</v>
      </c>
      <c r="F326" s="17" t="s">
        <v>35</v>
      </c>
      <c r="G326" s="17" t="s">
        <v>41</v>
      </c>
      <c r="H326" s="17">
        <v>20689</v>
      </c>
      <c r="I326" s="17">
        <v>19514</v>
      </c>
      <c r="J326" s="17">
        <v>1175</v>
      </c>
      <c r="K326" s="17" t="s">
        <v>37</v>
      </c>
      <c r="L326" s="18">
        <v>94471.95</v>
      </c>
      <c r="M326" s="18">
        <v>7248.93</v>
      </c>
      <c r="N326" s="18">
        <v>7777.12</v>
      </c>
      <c r="O326" s="18">
        <v>109498</v>
      </c>
      <c r="P326" s="18">
        <v>7197.89</v>
      </c>
      <c r="Q326" s="18">
        <v>796.36</v>
      </c>
      <c r="R326" s="18">
        <v>528.75</v>
      </c>
      <c r="S326" s="18">
        <v>8523</v>
      </c>
      <c r="T326" s="18">
        <v>1780</v>
      </c>
      <c r="U326" s="18">
        <v>0</v>
      </c>
      <c r="V326" s="18">
        <v>0</v>
      </c>
      <c r="W326" s="18">
        <v>0</v>
      </c>
      <c r="X326" s="18"/>
      <c r="Y326" s="18">
        <v>101669.84</v>
      </c>
      <c r="Z326" s="18">
        <v>8045.29</v>
      </c>
      <c r="AA326" s="18">
        <v>8305.8700000000008</v>
      </c>
      <c r="AB326" s="18">
        <v>118021</v>
      </c>
    </row>
    <row r="327" spans="1:28" s="15" customFormat="1" x14ac:dyDescent="0.25">
      <c r="A327" s="17">
        <v>8</v>
      </c>
      <c r="B327" s="17" t="s">
        <v>327</v>
      </c>
      <c r="C327" s="17" t="s">
        <v>308</v>
      </c>
      <c r="D327" s="17" t="s">
        <v>328</v>
      </c>
      <c r="E327" s="17" t="s">
        <v>329</v>
      </c>
      <c r="F327" s="17" t="s">
        <v>35</v>
      </c>
      <c r="G327" s="17" t="s">
        <v>41</v>
      </c>
      <c r="H327" s="17">
        <v>14581</v>
      </c>
      <c r="I327" s="17">
        <v>14581</v>
      </c>
      <c r="J327" s="17">
        <v>0</v>
      </c>
      <c r="K327" s="17" t="s">
        <v>59</v>
      </c>
      <c r="L327" s="18">
        <v>18895.5</v>
      </c>
      <c r="M327" s="18">
        <v>2473.5</v>
      </c>
      <c r="N327" s="18">
        <v>0</v>
      </c>
      <c r="O327" s="18">
        <v>21369</v>
      </c>
      <c r="P327" s="18">
        <v>853</v>
      </c>
      <c r="Q327" s="18">
        <v>186</v>
      </c>
      <c r="R327" s="18">
        <v>0</v>
      </c>
      <c r="S327" s="18">
        <v>1039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18">
        <v>19748.5</v>
      </c>
      <c r="Z327" s="18">
        <v>2659.5</v>
      </c>
      <c r="AA327" s="18">
        <v>0</v>
      </c>
      <c r="AB327" s="18">
        <v>22408</v>
      </c>
    </row>
    <row r="328" spans="1:28" s="15" customFormat="1" x14ac:dyDescent="0.25">
      <c r="A328" s="17">
        <v>9</v>
      </c>
      <c r="B328" s="17" t="s">
        <v>327</v>
      </c>
      <c r="C328" s="17" t="s">
        <v>308</v>
      </c>
      <c r="D328" s="17" t="s">
        <v>330</v>
      </c>
      <c r="E328" s="17" t="s">
        <v>331</v>
      </c>
      <c r="F328" s="17" t="s">
        <v>35</v>
      </c>
      <c r="G328" s="17" t="s">
        <v>45</v>
      </c>
      <c r="H328" s="17">
        <v>41193</v>
      </c>
      <c r="I328" s="17">
        <v>39533</v>
      </c>
      <c r="J328" s="17">
        <v>1660</v>
      </c>
      <c r="K328" s="17" t="s">
        <v>37</v>
      </c>
      <c r="L328" s="18">
        <v>155262.82999999999</v>
      </c>
      <c r="M328" s="18">
        <v>8750.52</v>
      </c>
      <c r="N328" s="18">
        <v>7224.65</v>
      </c>
      <c r="O328" s="18">
        <v>171238</v>
      </c>
      <c r="P328" s="18">
        <v>9523.1</v>
      </c>
      <c r="Q328" s="18">
        <v>1568.9</v>
      </c>
      <c r="R328" s="18">
        <v>747</v>
      </c>
      <c r="S328" s="18">
        <v>11839</v>
      </c>
      <c r="T328" s="18">
        <v>6170</v>
      </c>
      <c r="U328" s="18">
        <v>0</v>
      </c>
      <c r="V328" s="18">
        <v>0</v>
      </c>
      <c r="W328" s="18">
        <v>0</v>
      </c>
      <c r="X328" s="18"/>
      <c r="Y328" s="18">
        <v>164785.93</v>
      </c>
      <c r="Z328" s="18">
        <v>10319.42</v>
      </c>
      <c r="AA328" s="18">
        <v>7971.65</v>
      </c>
      <c r="AB328" s="18">
        <v>183077</v>
      </c>
    </row>
    <row r="329" spans="1:28" s="15" customFormat="1" x14ac:dyDescent="0.25">
      <c r="A329" s="17">
        <v>10</v>
      </c>
      <c r="B329" s="17" t="s">
        <v>327</v>
      </c>
      <c r="C329" s="17" t="s">
        <v>308</v>
      </c>
      <c r="D329" s="17" t="s">
        <v>332</v>
      </c>
      <c r="E329" s="17" t="s">
        <v>333</v>
      </c>
      <c r="F329" s="17" t="s">
        <v>35</v>
      </c>
      <c r="G329" s="17" t="s">
        <v>45</v>
      </c>
      <c r="H329" s="17">
        <v>6765</v>
      </c>
      <c r="I329" s="17">
        <v>5989</v>
      </c>
      <c r="J329" s="17">
        <v>776</v>
      </c>
      <c r="K329" s="17" t="s">
        <v>37</v>
      </c>
      <c r="L329" s="18">
        <v>41288.18</v>
      </c>
      <c r="M329" s="18">
        <v>1917.93</v>
      </c>
      <c r="N329" s="18">
        <v>2691.89</v>
      </c>
      <c r="O329" s="18">
        <v>45898</v>
      </c>
      <c r="P329" s="18">
        <v>4879.5600000000004</v>
      </c>
      <c r="Q329" s="18">
        <v>416.24</v>
      </c>
      <c r="R329" s="18">
        <v>349.2</v>
      </c>
      <c r="S329" s="18">
        <v>5645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46167.74</v>
      </c>
      <c r="Z329" s="18">
        <v>2334.17</v>
      </c>
      <c r="AA329" s="18">
        <v>3041.09</v>
      </c>
      <c r="AB329" s="18">
        <v>51543</v>
      </c>
    </row>
    <row r="330" spans="1:28" s="15" customFormat="1" x14ac:dyDescent="0.25">
      <c r="A330" s="17">
        <v>11</v>
      </c>
      <c r="B330" s="17" t="s">
        <v>334</v>
      </c>
      <c r="C330" s="17" t="s">
        <v>308</v>
      </c>
      <c r="D330" s="17" t="s">
        <v>335</v>
      </c>
      <c r="E330" s="17" t="s">
        <v>336</v>
      </c>
      <c r="F330" s="17" t="s">
        <v>35</v>
      </c>
      <c r="G330" s="17" t="s">
        <v>41</v>
      </c>
      <c r="H330" s="17">
        <v>115001</v>
      </c>
      <c r="I330" s="17">
        <v>113500</v>
      </c>
      <c r="J330" s="17">
        <v>1501</v>
      </c>
      <c r="K330" s="17" t="s">
        <v>37</v>
      </c>
      <c r="L330" s="18">
        <v>100638.95</v>
      </c>
      <c r="M330" s="18">
        <v>5796.94</v>
      </c>
      <c r="N330" s="18">
        <v>5346.11</v>
      </c>
      <c r="O330" s="18">
        <v>111782</v>
      </c>
      <c r="P330" s="18">
        <v>8614.93</v>
      </c>
      <c r="Q330" s="18">
        <v>824.62</v>
      </c>
      <c r="R330" s="18">
        <v>675.45</v>
      </c>
      <c r="S330" s="18">
        <v>10115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109253.88</v>
      </c>
      <c r="Z330" s="18">
        <v>6621.56</v>
      </c>
      <c r="AA330" s="18">
        <v>6021.56</v>
      </c>
      <c r="AB330" s="18">
        <v>121897</v>
      </c>
    </row>
    <row r="331" spans="1:28" s="15" customFormat="1" x14ac:dyDescent="0.25">
      <c r="A331" s="17">
        <v>12</v>
      </c>
      <c r="B331" s="17" t="s">
        <v>322</v>
      </c>
      <c r="C331" s="17" t="s">
        <v>308</v>
      </c>
      <c r="D331" s="17" t="s">
        <v>337</v>
      </c>
      <c r="E331" s="17" t="s">
        <v>338</v>
      </c>
      <c r="F331" s="17" t="s">
        <v>35</v>
      </c>
      <c r="G331" s="17" t="s">
        <v>41</v>
      </c>
      <c r="H331" s="17">
        <v>412</v>
      </c>
      <c r="I331" s="17">
        <v>412</v>
      </c>
      <c r="J331" s="17">
        <v>0</v>
      </c>
      <c r="K331" s="17" t="s">
        <v>59</v>
      </c>
      <c r="L331" s="18">
        <v>15803.63</v>
      </c>
      <c r="M331" s="18">
        <v>2516.37</v>
      </c>
      <c r="N331" s="18">
        <v>0</v>
      </c>
      <c r="O331" s="18">
        <v>18320</v>
      </c>
      <c r="P331" s="18">
        <v>495</v>
      </c>
      <c r="Q331" s="18">
        <v>157</v>
      </c>
      <c r="R331" s="18">
        <v>0</v>
      </c>
      <c r="S331" s="18">
        <v>652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16298.63</v>
      </c>
      <c r="Z331" s="18">
        <v>2673.37</v>
      </c>
      <c r="AA331" s="18">
        <v>0</v>
      </c>
      <c r="AB331" s="18">
        <v>18972</v>
      </c>
    </row>
    <row r="332" spans="1:28" s="15" customFormat="1" x14ac:dyDescent="0.25">
      <c r="A332" s="17">
        <v>13</v>
      </c>
      <c r="B332" s="17" t="s">
        <v>339</v>
      </c>
      <c r="C332" s="17" t="s">
        <v>308</v>
      </c>
      <c r="D332" s="17" t="s">
        <v>340</v>
      </c>
      <c r="E332" s="17" t="s">
        <v>341</v>
      </c>
      <c r="F332" s="17" t="s">
        <v>35</v>
      </c>
      <c r="G332" s="17" t="s">
        <v>342</v>
      </c>
      <c r="H332" s="17">
        <v>5701</v>
      </c>
      <c r="I332" s="17">
        <v>5701</v>
      </c>
      <c r="J332" s="17">
        <v>0</v>
      </c>
      <c r="K332" s="17" t="s">
        <v>59</v>
      </c>
      <c r="L332" s="18">
        <v>24217.99</v>
      </c>
      <c r="M332" s="18">
        <v>4185.01</v>
      </c>
      <c r="N332" s="18">
        <v>0</v>
      </c>
      <c r="O332" s="18">
        <v>28403</v>
      </c>
      <c r="P332" s="18">
        <v>577.1</v>
      </c>
      <c r="Q332" s="18">
        <v>239.9</v>
      </c>
      <c r="R332" s="18">
        <v>0</v>
      </c>
      <c r="S332" s="18">
        <v>817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24795.09</v>
      </c>
      <c r="Z332" s="18">
        <v>4424.91</v>
      </c>
      <c r="AA332" s="18">
        <v>0</v>
      </c>
      <c r="AB332" s="18">
        <v>29220</v>
      </c>
    </row>
    <row r="333" spans="1:28" s="15" customFormat="1" x14ac:dyDescent="0.25">
      <c r="A333" s="17">
        <v>14</v>
      </c>
      <c r="B333" s="17" t="s">
        <v>334</v>
      </c>
      <c r="C333" s="17" t="s">
        <v>308</v>
      </c>
      <c r="D333" s="17" t="s">
        <v>343</v>
      </c>
      <c r="E333" s="17" t="s">
        <v>344</v>
      </c>
      <c r="F333" s="17" t="s">
        <v>35</v>
      </c>
      <c r="G333" s="17" t="s">
        <v>218</v>
      </c>
      <c r="H333" s="17">
        <v>23</v>
      </c>
      <c r="I333" s="17">
        <v>23</v>
      </c>
      <c r="J333" s="17">
        <v>0</v>
      </c>
      <c r="K333" s="17" t="s">
        <v>59</v>
      </c>
      <c r="L333" s="18">
        <v>18474.259999999998</v>
      </c>
      <c r="M333" s="18">
        <v>3659.18</v>
      </c>
      <c r="N333" s="18">
        <v>8.56</v>
      </c>
      <c r="O333" s="18">
        <v>22142</v>
      </c>
      <c r="P333" s="18">
        <v>577.53</v>
      </c>
      <c r="Q333" s="18">
        <v>182.47</v>
      </c>
      <c r="R333" s="18">
        <v>0</v>
      </c>
      <c r="S333" s="18">
        <v>760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19051.79</v>
      </c>
      <c r="Z333" s="18">
        <v>3841.65</v>
      </c>
      <c r="AA333" s="18">
        <v>8.56</v>
      </c>
      <c r="AB333" s="18">
        <v>22902</v>
      </c>
    </row>
    <row r="334" spans="1:28" s="15" customFormat="1" x14ac:dyDescent="0.25">
      <c r="A334" s="17">
        <v>15</v>
      </c>
      <c r="B334" s="17" t="s">
        <v>311</v>
      </c>
      <c r="C334" s="17" t="s">
        <v>308</v>
      </c>
      <c r="D334" s="17" t="s">
        <v>345</v>
      </c>
      <c r="E334" s="17" t="s">
        <v>346</v>
      </c>
      <c r="F334" s="17" t="s">
        <v>35</v>
      </c>
      <c r="G334" s="17" t="s">
        <v>347</v>
      </c>
      <c r="H334" s="17">
        <v>3749</v>
      </c>
      <c r="I334" s="17">
        <v>3749</v>
      </c>
      <c r="J334" s="17">
        <v>0</v>
      </c>
      <c r="K334" s="17" t="s">
        <v>59</v>
      </c>
      <c r="L334" s="18">
        <v>21095.61</v>
      </c>
      <c r="M334" s="18">
        <v>2622.39</v>
      </c>
      <c r="N334" s="18">
        <v>0</v>
      </c>
      <c r="O334" s="18">
        <v>23718</v>
      </c>
      <c r="P334" s="18">
        <v>852.87</v>
      </c>
      <c r="Q334" s="18">
        <v>207.13</v>
      </c>
      <c r="R334" s="18">
        <v>0</v>
      </c>
      <c r="S334" s="18">
        <v>1060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18">
        <v>21948.48</v>
      </c>
      <c r="Z334" s="18">
        <v>2829.52</v>
      </c>
      <c r="AA334" s="18">
        <v>0</v>
      </c>
      <c r="AB334" s="18">
        <v>24778</v>
      </c>
    </row>
    <row r="335" spans="1:28" s="15" customFormat="1" x14ac:dyDescent="0.25">
      <c r="A335" s="17">
        <v>16</v>
      </c>
      <c r="B335" s="17" t="s">
        <v>311</v>
      </c>
      <c r="C335" s="17" t="s">
        <v>308</v>
      </c>
      <c r="D335" s="17" t="s">
        <v>348</v>
      </c>
      <c r="E335" s="17" t="s">
        <v>349</v>
      </c>
      <c r="F335" s="17" t="s">
        <v>35</v>
      </c>
      <c r="G335" s="17" t="s">
        <v>264</v>
      </c>
      <c r="H335" s="17">
        <v>93720</v>
      </c>
      <c r="I335" s="17">
        <v>92088</v>
      </c>
      <c r="J335" s="17">
        <v>1632</v>
      </c>
      <c r="K335" s="17" t="s">
        <v>37</v>
      </c>
      <c r="L335" s="18">
        <v>41180.76</v>
      </c>
      <c r="M335" s="18">
        <v>1017.71</v>
      </c>
      <c r="N335" s="18">
        <v>3433.53</v>
      </c>
      <c r="O335" s="18">
        <v>45632</v>
      </c>
      <c r="P335" s="18">
        <v>9322.3700000000008</v>
      </c>
      <c r="Q335" s="18">
        <v>334.23</v>
      </c>
      <c r="R335" s="18">
        <v>734.4</v>
      </c>
      <c r="S335" s="18">
        <v>10391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18">
        <v>50503.13</v>
      </c>
      <c r="Z335" s="18">
        <v>1351.94</v>
      </c>
      <c r="AA335" s="18">
        <v>4167.93</v>
      </c>
      <c r="AB335" s="18">
        <v>56023</v>
      </c>
    </row>
    <row r="336" spans="1:28" s="15" customFormat="1" x14ac:dyDescent="0.25">
      <c r="A336" s="17">
        <v>17</v>
      </c>
      <c r="B336" s="17" t="s">
        <v>322</v>
      </c>
      <c r="C336" s="17" t="s">
        <v>308</v>
      </c>
      <c r="D336" s="17" t="s">
        <v>350</v>
      </c>
      <c r="E336" s="17" t="s">
        <v>351</v>
      </c>
      <c r="F336" s="17" t="s">
        <v>35</v>
      </c>
      <c r="G336" s="17" t="s">
        <v>264</v>
      </c>
      <c r="H336" s="17">
        <v>78021</v>
      </c>
      <c r="I336" s="17">
        <v>76539</v>
      </c>
      <c r="J336" s="17">
        <v>1482</v>
      </c>
      <c r="K336" s="17" t="s">
        <v>37</v>
      </c>
      <c r="L336" s="18">
        <v>138438.34</v>
      </c>
      <c r="M336" s="18">
        <v>12195.62</v>
      </c>
      <c r="N336" s="18">
        <v>11549.04</v>
      </c>
      <c r="O336" s="18">
        <v>162183</v>
      </c>
      <c r="P336" s="18">
        <v>8516.19</v>
      </c>
      <c r="Q336" s="18">
        <v>1175.9100000000001</v>
      </c>
      <c r="R336" s="18">
        <v>666.9</v>
      </c>
      <c r="S336" s="18">
        <v>10359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18">
        <v>146954.53</v>
      </c>
      <c r="Z336" s="18">
        <v>13371.53</v>
      </c>
      <c r="AA336" s="18">
        <v>12215.94</v>
      </c>
      <c r="AB336" s="18">
        <v>172542</v>
      </c>
    </row>
    <row r="337" spans="1:28" s="15" customFormat="1" x14ac:dyDescent="0.25">
      <c r="A337" s="17">
        <v>18</v>
      </c>
      <c r="B337" s="17" t="s">
        <v>327</v>
      </c>
      <c r="C337" s="17" t="s">
        <v>308</v>
      </c>
      <c r="D337" s="17" t="s">
        <v>352</v>
      </c>
      <c r="E337" s="17" t="s">
        <v>353</v>
      </c>
      <c r="F337" s="17" t="s">
        <v>35</v>
      </c>
      <c r="G337" s="17" t="s">
        <v>264</v>
      </c>
      <c r="H337" s="17">
        <v>61893</v>
      </c>
      <c r="I337" s="17">
        <v>60444</v>
      </c>
      <c r="J337" s="17">
        <v>1449</v>
      </c>
      <c r="K337" s="17" t="s">
        <v>37</v>
      </c>
      <c r="L337" s="18">
        <v>144984.93</v>
      </c>
      <c r="M337" s="18">
        <v>12329</v>
      </c>
      <c r="N337" s="18">
        <v>12196.07</v>
      </c>
      <c r="O337" s="18">
        <v>169510</v>
      </c>
      <c r="P337" s="18">
        <v>8344.8799999999992</v>
      </c>
      <c r="Q337" s="18">
        <v>1232.07</v>
      </c>
      <c r="R337" s="18">
        <v>652.04999999999995</v>
      </c>
      <c r="S337" s="18">
        <v>10229</v>
      </c>
      <c r="T337" s="18">
        <v>3550</v>
      </c>
      <c r="U337" s="18">
        <v>130474.93</v>
      </c>
      <c r="V337" s="18">
        <v>12329</v>
      </c>
      <c r="W337" s="18">
        <v>12196.07</v>
      </c>
      <c r="X337" s="18">
        <v>155000</v>
      </c>
      <c r="Y337" s="18">
        <v>22854.880000000001</v>
      </c>
      <c r="Z337" s="18">
        <v>1232.07</v>
      </c>
      <c r="AA337" s="18">
        <v>652.04999999999995</v>
      </c>
      <c r="AB337" s="18">
        <v>24739</v>
      </c>
    </row>
    <row r="338" spans="1:28" s="22" customFormat="1" x14ac:dyDescent="0.25">
      <c r="A338" s="19"/>
      <c r="B338" s="19"/>
      <c r="C338" s="10" t="s">
        <v>71</v>
      </c>
      <c r="D338" s="19"/>
      <c r="E338" s="19"/>
      <c r="F338" s="19"/>
      <c r="G338" s="19"/>
      <c r="H338" s="19"/>
      <c r="I338" s="19"/>
      <c r="J338" s="19">
        <f>SUM(J320:J337)</f>
        <v>20995</v>
      </c>
      <c r="K338" s="19"/>
      <c r="L338" s="20">
        <f t="shared" ref="L338:AB338" si="63">SUM(L320:L337)</f>
        <v>1171199.04</v>
      </c>
      <c r="M338" s="20">
        <f t="shared" si="63"/>
        <v>81414.28</v>
      </c>
      <c r="N338" s="20">
        <f t="shared" si="63"/>
        <v>68539.679999999993</v>
      </c>
      <c r="O338" s="20">
        <f t="shared" si="63"/>
        <v>1321153</v>
      </c>
      <c r="P338" s="20">
        <f t="shared" si="63"/>
        <v>122961.63</v>
      </c>
      <c r="Q338" s="20">
        <f t="shared" si="63"/>
        <v>10324.619999999999</v>
      </c>
      <c r="R338" s="20">
        <f t="shared" si="63"/>
        <v>9447.7499999999982</v>
      </c>
      <c r="S338" s="20">
        <f t="shared" si="63"/>
        <v>142734</v>
      </c>
      <c r="T338" s="20">
        <f t="shared" si="63"/>
        <v>20080</v>
      </c>
      <c r="U338" s="20">
        <f t="shared" si="63"/>
        <v>130474.93</v>
      </c>
      <c r="V338" s="20">
        <f t="shared" si="63"/>
        <v>12329</v>
      </c>
      <c r="W338" s="20">
        <f t="shared" si="63"/>
        <v>12196.07</v>
      </c>
      <c r="X338" s="20">
        <f t="shared" si="63"/>
        <v>155000</v>
      </c>
      <c r="Y338" s="20">
        <f t="shared" si="63"/>
        <v>1163685.74</v>
      </c>
      <c r="Z338" s="20">
        <f t="shared" si="63"/>
        <v>79409.900000000009</v>
      </c>
      <c r="AA338" s="20">
        <f t="shared" si="63"/>
        <v>65791.360000000001</v>
      </c>
      <c r="AB338" s="20">
        <f t="shared" si="63"/>
        <v>1308887</v>
      </c>
    </row>
    <row r="339" spans="1:28" s="15" customFormat="1" x14ac:dyDescent="0.25">
      <c r="A339" s="17">
        <v>1</v>
      </c>
      <c r="B339" s="17" t="s">
        <v>317</v>
      </c>
      <c r="C339" s="17" t="s">
        <v>308</v>
      </c>
      <c r="D339" s="17" t="s">
        <v>354</v>
      </c>
      <c r="E339" s="17" t="s">
        <v>355</v>
      </c>
      <c r="F339" s="17" t="s">
        <v>75</v>
      </c>
      <c r="G339" s="17" t="s">
        <v>76</v>
      </c>
      <c r="H339" s="17">
        <v>49929</v>
      </c>
      <c r="I339" s="17">
        <v>49726</v>
      </c>
      <c r="J339" s="17">
        <v>203</v>
      </c>
      <c r="K339" s="17" t="s">
        <v>37</v>
      </c>
      <c r="L339" s="18">
        <v>39550.39</v>
      </c>
      <c r="M339" s="18">
        <v>5308.29</v>
      </c>
      <c r="N339" s="18">
        <v>2793.32</v>
      </c>
      <c r="O339" s="18">
        <v>47652</v>
      </c>
      <c r="P339" s="18">
        <v>1794.64</v>
      </c>
      <c r="Q339" s="18">
        <v>334.86</v>
      </c>
      <c r="R339" s="18">
        <v>121.5</v>
      </c>
      <c r="S339" s="18">
        <v>2251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41345.03</v>
      </c>
      <c r="Z339" s="18">
        <v>5643.15</v>
      </c>
      <c r="AA339" s="18">
        <v>2914.82</v>
      </c>
      <c r="AB339" s="18">
        <v>49903</v>
      </c>
    </row>
    <row r="340" spans="1:28" s="15" customFormat="1" x14ac:dyDescent="0.25">
      <c r="A340" s="17">
        <v>2</v>
      </c>
      <c r="B340" s="17" t="s">
        <v>322</v>
      </c>
      <c r="C340" s="17" t="s">
        <v>308</v>
      </c>
      <c r="D340" s="17" t="s">
        <v>356</v>
      </c>
      <c r="E340" s="17" t="s">
        <v>357</v>
      </c>
      <c r="F340" s="17" t="s">
        <v>75</v>
      </c>
      <c r="G340" s="17" t="s">
        <v>76</v>
      </c>
      <c r="H340" s="17">
        <v>6351</v>
      </c>
      <c r="I340" s="17">
        <v>6255</v>
      </c>
      <c r="J340" s="17">
        <v>96</v>
      </c>
      <c r="K340" s="17" t="s">
        <v>37</v>
      </c>
      <c r="L340" s="18">
        <v>17039.86</v>
      </c>
      <c r="M340" s="18">
        <v>1837.82</v>
      </c>
      <c r="N340" s="18">
        <v>1069.32</v>
      </c>
      <c r="O340" s="18">
        <v>19947</v>
      </c>
      <c r="P340" s="18">
        <v>968.99</v>
      </c>
      <c r="Q340" s="18">
        <v>142.55000000000001</v>
      </c>
      <c r="R340" s="18">
        <v>57.46</v>
      </c>
      <c r="S340" s="18">
        <v>1169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18008.849999999999</v>
      </c>
      <c r="Z340" s="18">
        <v>1980.37</v>
      </c>
      <c r="AA340" s="18">
        <v>1126.78</v>
      </c>
      <c r="AB340" s="18">
        <v>21116</v>
      </c>
    </row>
    <row r="341" spans="1:28" s="15" customFormat="1" x14ac:dyDescent="0.25">
      <c r="A341" s="17">
        <v>3</v>
      </c>
      <c r="B341" s="17" t="s">
        <v>322</v>
      </c>
      <c r="C341" s="17" t="s">
        <v>308</v>
      </c>
      <c r="D341" s="17" t="s">
        <v>358</v>
      </c>
      <c r="E341" s="17" t="s">
        <v>359</v>
      </c>
      <c r="F341" s="17" t="s">
        <v>75</v>
      </c>
      <c r="G341" s="17" t="s">
        <v>76</v>
      </c>
      <c r="H341" s="17">
        <v>12132</v>
      </c>
      <c r="I341" s="17">
        <v>12055</v>
      </c>
      <c r="J341" s="17">
        <v>77</v>
      </c>
      <c r="K341" s="17" t="s">
        <v>37</v>
      </c>
      <c r="L341" s="18">
        <v>29401.1</v>
      </c>
      <c r="M341" s="18">
        <v>5205.74</v>
      </c>
      <c r="N341" s="18">
        <v>1882.16</v>
      </c>
      <c r="O341" s="18">
        <v>36489</v>
      </c>
      <c r="P341" s="18">
        <v>838.73</v>
      </c>
      <c r="Q341" s="18">
        <v>248.19</v>
      </c>
      <c r="R341" s="18">
        <v>46.08</v>
      </c>
      <c r="S341" s="18">
        <v>1133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30239.83</v>
      </c>
      <c r="Z341" s="18">
        <v>5453.93</v>
      </c>
      <c r="AA341" s="18">
        <v>1928.24</v>
      </c>
      <c r="AB341" s="18">
        <v>37622</v>
      </c>
    </row>
    <row r="342" spans="1:28" s="15" customFormat="1" x14ac:dyDescent="0.25">
      <c r="A342" s="17">
        <v>4</v>
      </c>
      <c r="B342" s="17" t="s">
        <v>311</v>
      </c>
      <c r="C342" s="17" t="s">
        <v>308</v>
      </c>
      <c r="D342" s="17" t="s">
        <v>360</v>
      </c>
      <c r="E342" s="17" t="s">
        <v>361</v>
      </c>
      <c r="F342" s="17" t="s">
        <v>75</v>
      </c>
      <c r="G342" s="17" t="s">
        <v>76</v>
      </c>
      <c r="H342" s="17">
        <v>37708</v>
      </c>
      <c r="I342" s="17">
        <v>37397</v>
      </c>
      <c r="J342" s="17">
        <v>311</v>
      </c>
      <c r="K342" s="17" t="s">
        <v>37</v>
      </c>
      <c r="L342" s="18">
        <v>46820.65</v>
      </c>
      <c r="M342" s="18">
        <v>5264.99</v>
      </c>
      <c r="N342" s="18">
        <v>3753.36</v>
      </c>
      <c r="O342" s="18">
        <v>55839</v>
      </c>
      <c r="P342" s="18">
        <v>2376.7800000000002</v>
      </c>
      <c r="Q342" s="18">
        <v>494.09</v>
      </c>
      <c r="R342" s="18">
        <v>186.13</v>
      </c>
      <c r="S342" s="18">
        <v>3057</v>
      </c>
      <c r="T342" s="18">
        <v>960</v>
      </c>
      <c r="U342" s="18">
        <v>0</v>
      </c>
      <c r="V342" s="18">
        <v>0</v>
      </c>
      <c r="W342" s="18">
        <v>0</v>
      </c>
      <c r="X342" s="18"/>
      <c r="Y342" s="18">
        <v>49197.43</v>
      </c>
      <c r="Z342" s="18">
        <v>5759.08</v>
      </c>
      <c r="AA342" s="18">
        <v>3939.49</v>
      </c>
      <c r="AB342" s="18">
        <v>58896</v>
      </c>
    </row>
    <row r="343" spans="1:28" s="15" customFormat="1" x14ac:dyDescent="0.25">
      <c r="A343" s="17">
        <v>5</v>
      </c>
      <c r="B343" s="17" t="s">
        <v>334</v>
      </c>
      <c r="C343" s="17" t="s">
        <v>308</v>
      </c>
      <c r="D343" s="17" t="s">
        <v>362</v>
      </c>
      <c r="E343" s="17" t="s">
        <v>363</v>
      </c>
      <c r="F343" s="17" t="s">
        <v>75</v>
      </c>
      <c r="G343" s="17" t="s">
        <v>76</v>
      </c>
      <c r="H343" s="17">
        <v>18140</v>
      </c>
      <c r="I343" s="17">
        <v>17960</v>
      </c>
      <c r="J343" s="17">
        <v>180</v>
      </c>
      <c r="K343" s="17" t="s">
        <v>37</v>
      </c>
      <c r="L343" s="18">
        <v>33788.43</v>
      </c>
      <c r="M343" s="18">
        <v>4164.4799999999996</v>
      </c>
      <c r="N343" s="18">
        <v>2614.09</v>
      </c>
      <c r="O343" s="18">
        <v>40567</v>
      </c>
      <c r="P343" s="18">
        <v>1512.09</v>
      </c>
      <c r="Q343" s="18">
        <v>287.18</v>
      </c>
      <c r="R343" s="18">
        <v>107.73</v>
      </c>
      <c r="S343" s="18">
        <v>1907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35300.519999999997</v>
      </c>
      <c r="Z343" s="18">
        <v>4451.66</v>
      </c>
      <c r="AA343" s="18">
        <v>2721.82</v>
      </c>
      <c r="AB343" s="18">
        <v>42474</v>
      </c>
    </row>
    <row r="344" spans="1:28" s="15" customFormat="1" x14ac:dyDescent="0.25">
      <c r="A344" s="17">
        <v>6</v>
      </c>
      <c r="B344" s="17" t="s">
        <v>364</v>
      </c>
      <c r="C344" s="17" t="s">
        <v>308</v>
      </c>
      <c r="D344" s="17" t="s">
        <v>365</v>
      </c>
      <c r="E344" s="17" t="s">
        <v>366</v>
      </c>
      <c r="F344" s="17" t="s">
        <v>75</v>
      </c>
      <c r="G344" s="17" t="s">
        <v>76</v>
      </c>
      <c r="H344" s="17">
        <v>7026</v>
      </c>
      <c r="I344" s="17">
        <v>6759</v>
      </c>
      <c r="J344" s="17">
        <v>267</v>
      </c>
      <c r="K344" s="17" t="s">
        <v>37</v>
      </c>
      <c r="L344" s="18">
        <v>37102.19</v>
      </c>
      <c r="M344" s="18">
        <v>6423.72</v>
      </c>
      <c r="N344" s="18">
        <v>1728.09</v>
      </c>
      <c r="O344" s="18">
        <v>45254</v>
      </c>
      <c r="P344" s="18">
        <v>2357.4499999999998</v>
      </c>
      <c r="Q344" s="18">
        <v>304.75</v>
      </c>
      <c r="R344" s="18">
        <v>159.80000000000001</v>
      </c>
      <c r="S344" s="18">
        <v>2822</v>
      </c>
      <c r="T344" s="18">
        <v>370</v>
      </c>
      <c r="U344" s="18">
        <v>0</v>
      </c>
      <c r="V344" s="18">
        <v>0</v>
      </c>
      <c r="W344" s="18">
        <v>0</v>
      </c>
      <c r="X344" s="18"/>
      <c r="Y344" s="18">
        <v>39459.64</v>
      </c>
      <c r="Z344" s="18">
        <v>6728.47</v>
      </c>
      <c r="AA344" s="18">
        <v>1887.89</v>
      </c>
      <c r="AB344" s="18">
        <v>48076</v>
      </c>
    </row>
    <row r="345" spans="1:28" s="15" customFormat="1" x14ac:dyDescent="0.25">
      <c r="A345" s="17">
        <v>7</v>
      </c>
      <c r="B345" s="17" t="s">
        <v>311</v>
      </c>
      <c r="C345" s="17" t="s">
        <v>308</v>
      </c>
      <c r="D345" s="17" t="s">
        <v>367</v>
      </c>
      <c r="E345" s="17" t="s">
        <v>368</v>
      </c>
      <c r="F345" s="17" t="s">
        <v>75</v>
      </c>
      <c r="G345" s="17" t="s">
        <v>76</v>
      </c>
      <c r="H345" s="17">
        <v>27006</v>
      </c>
      <c r="I345" s="17">
        <v>26709</v>
      </c>
      <c r="J345" s="17">
        <v>297</v>
      </c>
      <c r="K345" s="17" t="s">
        <v>37</v>
      </c>
      <c r="L345" s="18">
        <v>45804.34</v>
      </c>
      <c r="M345" s="18">
        <v>5145.58</v>
      </c>
      <c r="N345" s="18">
        <v>3474.08</v>
      </c>
      <c r="O345" s="18">
        <v>54424</v>
      </c>
      <c r="P345" s="18">
        <v>2375.0100000000002</v>
      </c>
      <c r="Q345" s="18">
        <v>479.24</v>
      </c>
      <c r="R345" s="18">
        <v>177.75</v>
      </c>
      <c r="S345" s="18">
        <v>3032</v>
      </c>
      <c r="T345" s="18">
        <v>700</v>
      </c>
      <c r="U345" s="18">
        <v>0</v>
      </c>
      <c r="V345" s="18">
        <v>0</v>
      </c>
      <c r="W345" s="18">
        <v>0</v>
      </c>
      <c r="X345" s="18"/>
      <c r="Y345" s="18">
        <v>48179.35</v>
      </c>
      <c r="Z345" s="18">
        <v>5624.82</v>
      </c>
      <c r="AA345" s="18">
        <v>3651.83</v>
      </c>
      <c r="AB345" s="18">
        <v>57456</v>
      </c>
    </row>
    <row r="346" spans="1:28" s="15" customFormat="1" x14ac:dyDescent="0.25">
      <c r="A346" s="17">
        <v>8</v>
      </c>
      <c r="B346" s="17" t="s">
        <v>307</v>
      </c>
      <c r="C346" s="17" t="s">
        <v>308</v>
      </c>
      <c r="D346" s="17" t="s">
        <v>369</v>
      </c>
      <c r="E346" s="17" t="s">
        <v>370</v>
      </c>
      <c r="F346" s="17" t="s">
        <v>75</v>
      </c>
      <c r="G346" s="17" t="s">
        <v>76</v>
      </c>
      <c r="H346" s="17">
        <v>27901</v>
      </c>
      <c r="I346" s="17">
        <v>27788</v>
      </c>
      <c r="J346" s="17">
        <v>113</v>
      </c>
      <c r="K346" s="17" t="s">
        <v>37</v>
      </c>
      <c r="L346" s="18">
        <v>28875.63</v>
      </c>
      <c r="M346" s="18">
        <v>3592.07</v>
      </c>
      <c r="N346" s="18">
        <v>1818.3</v>
      </c>
      <c r="O346" s="18">
        <v>34286</v>
      </c>
      <c r="P346" s="18">
        <v>1178.98</v>
      </c>
      <c r="Q346" s="18">
        <v>242.39</v>
      </c>
      <c r="R346" s="18">
        <v>67.63</v>
      </c>
      <c r="S346" s="18">
        <v>1489</v>
      </c>
      <c r="T346" s="18">
        <v>400</v>
      </c>
      <c r="U346" s="18">
        <v>0</v>
      </c>
      <c r="V346" s="18">
        <v>0</v>
      </c>
      <c r="W346" s="18">
        <v>0</v>
      </c>
      <c r="X346" s="18"/>
      <c r="Y346" s="18">
        <v>30054.61</v>
      </c>
      <c r="Z346" s="18">
        <v>3834.46</v>
      </c>
      <c r="AA346" s="18">
        <v>1885.93</v>
      </c>
      <c r="AB346" s="18">
        <v>35775</v>
      </c>
    </row>
    <row r="347" spans="1:28" s="15" customFormat="1" x14ac:dyDescent="0.25">
      <c r="A347" s="17">
        <v>9</v>
      </c>
      <c r="B347" s="17" t="s">
        <v>327</v>
      </c>
      <c r="C347" s="17" t="s">
        <v>308</v>
      </c>
      <c r="D347" s="17" t="s">
        <v>371</v>
      </c>
      <c r="E347" s="17" t="s">
        <v>372</v>
      </c>
      <c r="F347" s="17" t="s">
        <v>75</v>
      </c>
      <c r="G347" s="17" t="s">
        <v>76</v>
      </c>
      <c r="H347" s="17">
        <v>31686</v>
      </c>
      <c r="I347" s="17">
        <v>31289</v>
      </c>
      <c r="J347" s="17">
        <v>397</v>
      </c>
      <c r="K347" s="17" t="s">
        <v>37</v>
      </c>
      <c r="L347" s="18">
        <v>57467.13</v>
      </c>
      <c r="M347" s="18">
        <v>4912.46</v>
      </c>
      <c r="N347" s="18">
        <v>4542.41</v>
      </c>
      <c r="O347" s="18">
        <v>66922</v>
      </c>
      <c r="P347" s="18">
        <v>3278.12</v>
      </c>
      <c r="Q347" s="18">
        <v>607.28</v>
      </c>
      <c r="R347" s="18">
        <v>237.6</v>
      </c>
      <c r="S347" s="18">
        <v>4123</v>
      </c>
      <c r="T347" s="18">
        <v>1560</v>
      </c>
      <c r="U347" s="18">
        <v>0</v>
      </c>
      <c r="V347" s="18">
        <v>0</v>
      </c>
      <c r="W347" s="18">
        <v>0</v>
      </c>
      <c r="X347" s="18"/>
      <c r="Y347" s="18">
        <v>60745.25</v>
      </c>
      <c r="Z347" s="18">
        <v>5519.74</v>
      </c>
      <c r="AA347" s="18">
        <v>4780.01</v>
      </c>
      <c r="AB347" s="18">
        <v>71045</v>
      </c>
    </row>
    <row r="348" spans="1:28" s="15" customFormat="1" x14ac:dyDescent="0.25">
      <c r="A348" s="17">
        <v>10</v>
      </c>
      <c r="B348" s="17" t="s">
        <v>311</v>
      </c>
      <c r="C348" s="17" t="s">
        <v>308</v>
      </c>
      <c r="D348" s="17" t="s">
        <v>373</v>
      </c>
      <c r="E348" s="17" t="s">
        <v>374</v>
      </c>
      <c r="F348" s="17" t="s">
        <v>75</v>
      </c>
      <c r="G348" s="17" t="s">
        <v>76</v>
      </c>
      <c r="H348" s="17">
        <v>6765</v>
      </c>
      <c r="I348" s="17">
        <v>6667</v>
      </c>
      <c r="J348" s="17">
        <v>98</v>
      </c>
      <c r="K348" s="17" t="s">
        <v>37</v>
      </c>
      <c r="L348" s="18">
        <v>24803.81</v>
      </c>
      <c r="M348" s="18">
        <v>3289.95</v>
      </c>
      <c r="N348" s="18">
        <v>1697.24</v>
      </c>
      <c r="O348" s="18">
        <v>29791</v>
      </c>
      <c r="P348" s="18">
        <v>952.03</v>
      </c>
      <c r="Q348" s="18">
        <v>260.32</v>
      </c>
      <c r="R348" s="18">
        <v>58.65</v>
      </c>
      <c r="S348" s="18">
        <v>1271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25755.84</v>
      </c>
      <c r="Z348" s="18">
        <v>3550.27</v>
      </c>
      <c r="AA348" s="18">
        <v>1755.89</v>
      </c>
      <c r="AB348" s="18">
        <v>31062</v>
      </c>
    </row>
    <row r="349" spans="1:28" s="15" customFormat="1" x14ac:dyDescent="0.25">
      <c r="A349" s="17">
        <v>11</v>
      </c>
      <c r="B349" s="17" t="s">
        <v>311</v>
      </c>
      <c r="C349" s="17" t="s">
        <v>308</v>
      </c>
      <c r="D349" s="17" t="s">
        <v>375</v>
      </c>
      <c r="E349" s="17" t="s">
        <v>376</v>
      </c>
      <c r="F349" s="17" t="s">
        <v>75</v>
      </c>
      <c r="G349" s="17" t="s">
        <v>114</v>
      </c>
      <c r="H349" s="17">
        <v>0</v>
      </c>
      <c r="I349" s="17">
        <v>0</v>
      </c>
      <c r="J349" s="17">
        <v>389</v>
      </c>
      <c r="K349" s="17" t="s">
        <v>107</v>
      </c>
      <c r="L349" s="18">
        <v>36857.18</v>
      </c>
      <c r="M349" s="18">
        <v>2851.5</v>
      </c>
      <c r="N349" s="18">
        <v>3224.32</v>
      </c>
      <c r="O349" s="18">
        <v>42933</v>
      </c>
      <c r="P349" s="18">
        <v>2785.62</v>
      </c>
      <c r="Q349" s="18">
        <v>387.56</v>
      </c>
      <c r="R349" s="18">
        <v>232.82</v>
      </c>
      <c r="S349" s="18">
        <v>3406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39642.800000000003</v>
      </c>
      <c r="Z349" s="18">
        <v>3239.06</v>
      </c>
      <c r="AA349" s="18">
        <v>3457.14</v>
      </c>
      <c r="AB349" s="18">
        <v>46339</v>
      </c>
    </row>
    <row r="350" spans="1:28" s="15" customFormat="1" x14ac:dyDescent="0.25">
      <c r="A350" s="17">
        <v>12</v>
      </c>
      <c r="B350" s="17" t="s">
        <v>327</v>
      </c>
      <c r="C350" s="17" t="s">
        <v>308</v>
      </c>
      <c r="D350" s="17" t="s">
        <v>377</v>
      </c>
      <c r="E350" s="17" t="s">
        <v>378</v>
      </c>
      <c r="F350" s="17" t="s">
        <v>75</v>
      </c>
      <c r="G350" s="17" t="s">
        <v>114</v>
      </c>
      <c r="H350" s="17">
        <v>0</v>
      </c>
      <c r="I350" s="17">
        <v>0</v>
      </c>
      <c r="J350" s="17">
        <v>360</v>
      </c>
      <c r="K350" s="17" t="s">
        <v>107</v>
      </c>
      <c r="L350" s="18">
        <v>34020.9</v>
      </c>
      <c r="M350" s="18">
        <v>2354.8200000000002</v>
      </c>
      <c r="N350" s="18">
        <v>2987.28</v>
      </c>
      <c r="O350" s="18">
        <v>39363</v>
      </c>
      <c r="P350" s="18">
        <v>2587.77</v>
      </c>
      <c r="Q350" s="18">
        <v>357.77</v>
      </c>
      <c r="R350" s="18">
        <v>215.46</v>
      </c>
      <c r="S350" s="18">
        <v>3161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36608.67</v>
      </c>
      <c r="Z350" s="18">
        <v>2712.59</v>
      </c>
      <c r="AA350" s="18">
        <v>3202.74</v>
      </c>
      <c r="AB350" s="18">
        <v>42524</v>
      </c>
    </row>
    <row r="351" spans="1:28" s="15" customFormat="1" x14ac:dyDescent="0.25">
      <c r="A351" s="17">
        <v>13</v>
      </c>
      <c r="B351" s="17" t="s">
        <v>317</v>
      </c>
      <c r="C351" s="17" t="s">
        <v>308</v>
      </c>
      <c r="D351" s="17" t="s">
        <v>379</v>
      </c>
      <c r="E351" s="17" t="s">
        <v>380</v>
      </c>
      <c r="F351" s="17" t="s">
        <v>75</v>
      </c>
      <c r="G351" s="17" t="s">
        <v>114</v>
      </c>
      <c r="H351" s="17">
        <v>0</v>
      </c>
      <c r="I351" s="17">
        <v>0</v>
      </c>
      <c r="J351" s="17">
        <v>425</v>
      </c>
      <c r="K351" s="17" t="s">
        <v>107</v>
      </c>
      <c r="L351" s="18">
        <v>43189.24</v>
      </c>
      <c r="M351" s="18">
        <v>3355.47</v>
      </c>
      <c r="N351" s="18">
        <v>3775.29</v>
      </c>
      <c r="O351" s="18">
        <v>50320</v>
      </c>
      <c r="P351" s="18">
        <v>3063.58</v>
      </c>
      <c r="Q351" s="18">
        <v>455.06</v>
      </c>
      <c r="R351" s="18">
        <v>254.36</v>
      </c>
      <c r="S351" s="18">
        <v>3773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46252.82</v>
      </c>
      <c r="Z351" s="18">
        <v>3810.53</v>
      </c>
      <c r="AA351" s="18">
        <v>4029.65</v>
      </c>
      <c r="AB351" s="18">
        <v>54093</v>
      </c>
    </row>
    <row r="352" spans="1:28" s="15" customFormat="1" x14ac:dyDescent="0.25">
      <c r="A352" s="17">
        <v>14</v>
      </c>
      <c r="B352" s="17" t="s">
        <v>364</v>
      </c>
      <c r="C352" s="17" t="s">
        <v>308</v>
      </c>
      <c r="D352" s="17" t="s">
        <v>381</v>
      </c>
      <c r="E352" s="17" t="s">
        <v>382</v>
      </c>
      <c r="F352" s="17" t="s">
        <v>75</v>
      </c>
      <c r="G352" s="17" t="s">
        <v>114</v>
      </c>
      <c r="H352" s="17">
        <v>0</v>
      </c>
      <c r="I352" s="17">
        <v>0</v>
      </c>
      <c r="J352" s="17">
        <v>360</v>
      </c>
      <c r="K352" s="17" t="s">
        <v>107</v>
      </c>
      <c r="L352" s="18">
        <v>54572.11</v>
      </c>
      <c r="M352" s="18">
        <v>5388.85</v>
      </c>
      <c r="N352" s="18">
        <v>2984.04</v>
      </c>
      <c r="O352" s="18">
        <v>62945</v>
      </c>
      <c r="P352" s="18">
        <v>2587.29</v>
      </c>
      <c r="Q352" s="18">
        <v>563.25</v>
      </c>
      <c r="R352" s="18">
        <v>215.46</v>
      </c>
      <c r="S352" s="18">
        <v>3366</v>
      </c>
      <c r="T352" s="18">
        <v>0</v>
      </c>
      <c r="U352" s="18">
        <v>0</v>
      </c>
      <c r="V352" s="18">
        <v>0</v>
      </c>
      <c r="W352" s="18">
        <v>0</v>
      </c>
      <c r="X352" s="18"/>
      <c r="Y352" s="18">
        <v>57159.4</v>
      </c>
      <c r="Z352" s="18">
        <v>5952.1</v>
      </c>
      <c r="AA352" s="18">
        <v>3199.5</v>
      </c>
      <c r="AB352" s="18">
        <v>66311</v>
      </c>
    </row>
    <row r="353" spans="1:32" s="15" customFormat="1" x14ac:dyDescent="0.25">
      <c r="A353" s="17">
        <v>15</v>
      </c>
      <c r="B353" s="17" t="s">
        <v>307</v>
      </c>
      <c r="C353" s="17" t="s">
        <v>308</v>
      </c>
      <c r="D353" s="17" t="s">
        <v>383</v>
      </c>
      <c r="E353" s="17" t="s">
        <v>384</v>
      </c>
      <c r="F353" s="17" t="s">
        <v>75</v>
      </c>
      <c r="G353" s="17" t="s">
        <v>114</v>
      </c>
      <c r="H353" s="17">
        <v>0</v>
      </c>
      <c r="I353" s="17">
        <v>0</v>
      </c>
      <c r="J353" s="17">
        <v>360</v>
      </c>
      <c r="K353" s="17" t="s">
        <v>107</v>
      </c>
      <c r="L353" s="18">
        <v>36477.760000000002</v>
      </c>
      <c r="M353" s="18">
        <v>2835.86</v>
      </c>
      <c r="N353" s="18">
        <v>3197.38</v>
      </c>
      <c r="O353" s="18">
        <v>42511</v>
      </c>
      <c r="P353" s="18">
        <v>2587.11</v>
      </c>
      <c r="Q353" s="18">
        <v>384.43</v>
      </c>
      <c r="R353" s="18">
        <v>215.46</v>
      </c>
      <c r="S353" s="18">
        <v>3187</v>
      </c>
      <c r="T353" s="18">
        <v>0</v>
      </c>
      <c r="U353" s="18">
        <v>0</v>
      </c>
      <c r="V353" s="18">
        <v>0</v>
      </c>
      <c r="W353" s="18">
        <v>0</v>
      </c>
      <c r="X353" s="18"/>
      <c r="Y353" s="18">
        <v>39064.870000000003</v>
      </c>
      <c r="Z353" s="18">
        <v>3220.29</v>
      </c>
      <c r="AA353" s="18">
        <v>3412.84</v>
      </c>
      <c r="AB353" s="18">
        <v>45698</v>
      </c>
    </row>
    <row r="354" spans="1:32" s="15" customFormat="1" x14ac:dyDescent="0.25">
      <c r="A354" s="17">
        <v>16</v>
      </c>
      <c r="B354" s="17" t="s">
        <v>322</v>
      </c>
      <c r="C354" s="17" t="s">
        <v>308</v>
      </c>
      <c r="D354" s="17" t="s">
        <v>385</v>
      </c>
      <c r="E354" s="17" t="s">
        <v>386</v>
      </c>
      <c r="F354" s="17" t="s">
        <v>75</v>
      </c>
      <c r="G354" s="17" t="s">
        <v>114</v>
      </c>
      <c r="H354" s="17">
        <v>248</v>
      </c>
      <c r="I354" s="17">
        <v>248</v>
      </c>
      <c r="J354" s="17">
        <v>41</v>
      </c>
      <c r="K354" s="17" t="s">
        <v>107</v>
      </c>
      <c r="L354" s="18">
        <v>16801.16</v>
      </c>
      <c r="M354" s="18">
        <v>1746.92</v>
      </c>
      <c r="N354" s="18">
        <v>1426.92</v>
      </c>
      <c r="O354" s="18">
        <v>19975</v>
      </c>
      <c r="P354" s="18">
        <v>405.71</v>
      </c>
      <c r="Q354" s="18">
        <v>180.75</v>
      </c>
      <c r="R354" s="18">
        <v>24.54</v>
      </c>
      <c r="S354" s="18">
        <v>611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18">
        <v>17206.87</v>
      </c>
      <c r="Z354" s="18">
        <v>1927.67</v>
      </c>
      <c r="AA354" s="18">
        <v>1451.46</v>
      </c>
      <c r="AB354" s="18">
        <v>20586</v>
      </c>
    </row>
    <row r="355" spans="1:32" s="15" customFormat="1" x14ac:dyDescent="0.25">
      <c r="A355" s="17">
        <v>17</v>
      </c>
      <c r="B355" s="17" t="s">
        <v>317</v>
      </c>
      <c r="C355" s="17" t="s">
        <v>308</v>
      </c>
      <c r="D355" s="17" t="s">
        <v>387</v>
      </c>
      <c r="E355" s="17" t="s">
        <v>388</v>
      </c>
      <c r="F355" s="17" t="s">
        <v>75</v>
      </c>
      <c r="G355" s="17" t="s">
        <v>389</v>
      </c>
      <c r="H355" s="17">
        <v>6728</v>
      </c>
      <c r="I355" s="17">
        <v>6647</v>
      </c>
      <c r="J355" s="17">
        <v>81</v>
      </c>
      <c r="K355" s="17" t="s">
        <v>37</v>
      </c>
      <c r="L355" s="18">
        <v>23752.240000000002</v>
      </c>
      <c r="M355" s="18">
        <v>3197.88</v>
      </c>
      <c r="N355" s="18">
        <v>1688.88</v>
      </c>
      <c r="O355" s="18">
        <v>28639</v>
      </c>
      <c r="P355" s="18">
        <v>803.64</v>
      </c>
      <c r="Q355" s="18">
        <v>200.88</v>
      </c>
      <c r="R355" s="18">
        <v>48.48</v>
      </c>
      <c r="S355" s="18">
        <v>1053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24555.88</v>
      </c>
      <c r="Z355" s="18">
        <v>3398.76</v>
      </c>
      <c r="AA355" s="18">
        <v>1737.36</v>
      </c>
      <c r="AB355" s="18">
        <v>29692</v>
      </c>
    </row>
    <row r="356" spans="1:32" s="15" customFormat="1" x14ac:dyDescent="0.25">
      <c r="A356" s="17">
        <v>18</v>
      </c>
      <c r="B356" s="17" t="s">
        <v>322</v>
      </c>
      <c r="C356" s="17" t="s">
        <v>308</v>
      </c>
      <c r="D356" s="17" t="s">
        <v>390</v>
      </c>
      <c r="E356" s="17" t="s">
        <v>391</v>
      </c>
      <c r="F356" s="17" t="s">
        <v>75</v>
      </c>
      <c r="G356" s="17" t="s">
        <v>392</v>
      </c>
      <c r="H356" s="17">
        <v>6366</v>
      </c>
      <c r="I356" s="17">
        <v>6156</v>
      </c>
      <c r="J356" s="17">
        <v>210</v>
      </c>
      <c r="K356" s="17" t="s">
        <v>37</v>
      </c>
      <c r="L356" s="18">
        <v>30002.99</v>
      </c>
      <c r="M356" s="18">
        <v>5350.38</v>
      </c>
      <c r="N356" s="18">
        <v>1460.63</v>
      </c>
      <c r="O356" s="18">
        <v>36814</v>
      </c>
      <c r="P356" s="18">
        <v>1686.5</v>
      </c>
      <c r="Q356" s="18">
        <v>249.81</v>
      </c>
      <c r="R356" s="18">
        <v>125.69</v>
      </c>
      <c r="S356" s="18">
        <v>2062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18">
        <v>31689.49</v>
      </c>
      <c r="Z356" s="18">
        <v>5600.19</v>
      </c>
      <c r="AA356" s="18">
        <v>1586.32</v>
      </c>
      <c r="AB356" s="18">
        <v>38876</v>
      </c>
    </row>
    <row r="357" spans="1:32" s="15" customFormat="1" x14ac:dyDescent="0.25">
      <c r="A357" s="17">
        <v>19</v>
      </c>
      <c r="B357" s="17" t="s">
        <v>322</v>
      </c>
      <c r="C357" s="17" t="s">
        <v>308</v>
      </c>
      <c r="D357" s="17" t="s">
        <v>393</v>
      </c>
      <c r="E357" s="17" t="s">
        <v>394</v>
      </c>
      <c r="F357" s="17" t="s">
        <v>75</v>
      </c>
      <c r="G357" s="17" t="s">
        <v>392</v>
      </c>
      <c r="H357" s="17">
        <v>11999</v>
      </c>
      <c r="I357" s="17">
        <v>11706</v>
      </c>
      <c r="J357" s="17">
        <v>293</v>
      </c>
      <c r="K357" s="17" t="s">
        <v>37</v>
      </c>
      <c r="L357" s="18">
        <v>49004.55</v>
      </c>
      <c r="M357" s="18">
        <v>5563.7</v>
      </c>
      <c r="N357" s="18">
        <v>3968.75</v>
      </c>
      <c r="O357" s="18">
        <v>58537</v>
      </c>
      <c r="P357" s="18">
        <v>2254.1799999999998</v>
      </c>
      <c r="Q357" s="18">
        <v>418.46</v>
      </c>
      <c r="R357" s="18">
        <v>175.36</v>
      </c>
      <c r="S357" s="18">
        <v>2848</v>
      </c>
      <c r="T357" s="18">
        <v>1160</v>
      </c>
      <c r="U357" s="18">
        <v>0</v>
      </c>
      <c r="V357" s="18">
        <v>0</v>
      </c>
      <c r="W357" s="18">
        <v>0</v>
      </c>
      <c r="X357" s="18"/>
      <c r="Y357" s="18">
        <v>51258.73</v>
      </c>
      <c r="Z357" s="18">
        <v>5982.16</v>
      </c>
      <c r="AA357" s="18">
        <v>4144.1099999999997</v>
      </c>
      <c r="AB357" s="18">
        <v>61385</v>
      </c>
    </row>
    <row r="358" spans="1:32" s="15" customFormat="1" x14ac:dyDescent="0.25">
      <c r="A358" s="17">
        <v>20</v>
      </c>
      <c r="B358" s="17" t="s">
        <v>311</v>
      </c>
      <c r="C358" s="17" t="s">
        <v>308</v>
      </c>
      <c r="D358" s="17" t="s">
        <v>395</v>
      </c>
      <c r="E358" s="17" t="s">
        <v>396</v>
      </c>
      <c r="F358" s="17" t="s">
        <v>75</v>
      </c>
      <c r="G358" s="17" t="s">
        <v>397</v>
      </c>
      <c r="H358" s="17">
        <v>4049</v>
      </c>
      <c r="I358" s="17">
        <v>3997</v>
      </c>
      <c r="J358" s="17">
        <v>52</v>
      </c>
      <c r="K358" s="17" t="s">
        <v>37</v>
      </c>
      <c r="L358" s="18">
        <v>25770.79</v>
      </c>
      <c r="M358" s="18">
        <v>5660.24</v>
      </c>
      <c r="N358" s="18">
        <v>1566.97</v>
      </c>
      <c r="O358" s="18">
        <v>32998</v>
      </c>
      <c r="P358" s="18">
        <v>605.42999999999995</v>
      </c>
      <c r="Q358" s="18">
        <v>270.45</v>
      </c>
      <c r="R358" s="18">
        <v>31.12</v>
      </c>
      <c r="S358" s="18">
        <v>907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26376.22</v>
      </c>
      <c r="Z358" s="18">
        <v>5930.69</v>
      </c>
      <c r="AA358" s="18">
        <v>1598.09</v>
      </c>
      <c r="AB358" s="18">
        <v>33905</v>
      </c>
    </row>
    <row r="359" spans="1:32" s="15" customFormat="1" x14ac:dyDescent="0.25">
      <c r="A359" s="17">
        <v>21</v>
      </c>
      <c r="B359" s="17" t="s">
        <v>311</v>
      </c>
      <c r="C359" s="17" t="s">
        <v>308</v>
      </c>
      <c r="D359" s="17" t="s">
        <v>398</v>
      </c>
      <c r="E359" s="17" t="s">
        <v>399</v>
      </c>
      <c r="F359" s="17" t="s">
        <v>75</v>
      </c>
      <c r="G359" s="17" t="s">
        <v>397</v>
      </c>
      <c r="H359" s="17">
        <v>1069</v>
      </c>
      <c r="I359" s="17">
        <v>1008</v>
      </c>
      <c r="J359" s="17">
        <v>61</v>
      </c>
      <c r="K359" s="17" t="s">
        <v>37</v>
      </c>
      <c r="L359" s="18">
        <v>38837.22</v>
      </c>
      <c r="M359" s="18">
        <v>6600.63</v>
      </c>
      <c r="N359" s="18">
        <v>2751.15</v>
      </c>
      <c r="O359" s="18">
        <v>48189</v>
      </c>
      <c r="P359" s="18">
        <v>667.5</v>
      </c>
      <c r="Q359" s="18">
        <v>412.99</v>
      </c>
      <c r="R359" s="18">
        <v>36.51</v>
      </c>
      <c r="S359" s="18">
        <v>1117</v>
      </c>
      <c r="T359" s="18">
        <v>2540</v>
      </c>
      <c r="U359" s="18">
        <v>0</v>
      </c>
      <c r="V359" s="18">
        <v>0</v>
      </c>
      <c r="W359" s="18">
        <v>0</v>
      </c>
      <c r="X359" s="18"/>
      <c r="Y359" s="18">
        <v>39504.720000000001</v>
      </c>
      <c r="Z359" s="18">
        <v>7013.62</v>
      </c>
      <c r="AA359" s="18">
        <v>2787.66</v>
      </c>
      <c r="AB359" s="18">
        <v>49306</v>
      </c>
    </row>
    <row r="360" spans="1:32" s="12" customFormat="1" x14ac:dyDescent="0.25">
      <c r="A360" s="10"/>
      <c r="B360" s="10"/>
      <c r="C360" s="10" t="s">
        <v>71</v>
      </c>
      <c r="D360" s="10"/>
      <c r="E360" s="10"/>
      <c r="F360" s="10"/>
      <c r="G360" s="10"/>
      <c r="H360" s="10"/>
      <c r="I360" s="10"/>
      <c r="J360" s="11">
        <f>SUM(J339:J359)</f>
        <v>4671</v>
      </c>
      <c r="K360" s="10"/>
      <c r="L360" s="11">
        <f t="shared" ref="L360:AB360" si="64">SUM(L339:L359)</f>
        <v>749939.67</v>
      </c>
      <c r="M360" s="11">
        <f t="shared" si="64"/>
        <v>90051.35</v>
      </c>
      <c r="N360" s="11">
        <f t="shared" si="64"/>
        <v>54403.979999999989</v>
      </c>
      <c r="O360" s="11">
        <f t="shared" si="64"/>
        <v>894395</v>
      </c>
      <c r="P360" s="11">
        <f t="shared" si="64"/>
        <v>37667.15</v>
      </c>
      <c r="Q360" s="11">
        <f t="shared" si="64"/>
        <v>7282.2600000000011</v>
      </c>
      <c r="R360" s="11">
        <f t="shared" si="64"/>
        <v>2795.5900000000006</v>
      </c>
      <c r="S360" s="11">
        <f t="shared" si="64"/>
        <v>47745</v>
      </c>
      <c r="T360" s="11">
        <f t="shared" si="64"/>
        <v>7690</v>
      </c>
      <c r="U360" s="11">
        <f t="shared" si="64"/>
        <v>0</v>
      </c>
      <c r="V360" s="11">
        <f t="shared" si="64"/>
        <v>0</v>
      </c>
      <c r="W360" s="11">
        <f t="shared" si="64"/>
        <v>0</v>
      </c>
      <c r="X360" s="11">
        <f t="shared" si="64"/>
        <v>0</v>
      </c>
      <c r="Y360" s="11">
        <f t="shared" si="64"/>
        <v>787606.82</v>
      </c>
      <c r="Z360" s="11">
        <f t="shared" si="64"/>
        <v>97333.609999999986</v>
      </c>
      <c r="AA360" s="11">
        <f t="shared" si="64"/>
        <v>57199.569999999992</v>
      </c>
      <c r="AB360" s="11">
        <f t="shared" si="64"/>
        <v>942140</v>
      </c>
    </row>
    <row r="361" spans="1:32" s="12" customFormat="1" x14ac:dyDescent="0.25">
      <c r="A361" s="10"/>
      <c r="B361" s="10"/>
      <c r="C361" s="10" t="s">
        <v>119</v>
      </c>
      <c r="D361" s="10"/>
      <c r="E361" s="10"/>
      <c r="F361" s="10"/>
      <c r="G361" s="10"/>
      <c r="H361" s="10"/>
      <c r="I361" s="10"/>
      <c r="J361" s="11">
        <f>J360+J338</f>
        <v>25666</v>
      </c>
      <c r="K361" s="11"/>
      <c r="L361" s="11">
        <f t="shared" ref="L361:AA361" si="65">L360+L338</f>
        <v>1921138.71</v>
      </c>
      <c r="M361" s="11">
        <f t="shared" si="65"/>
        <v>171465.63</v>
      </c>
      <c r="N361" s="11">
        <f t="shared" si="65"/>
        <v>122943.65999999997</v>
      </c>
      <c r="O361" s="11">
        <f t="shared" si="65"/>
        <v>2215548</v>
      </c>
      <c r="P361" s="11">
        <f t="shared" si="65"/>
        <v>160628.78</v>
      </c>
      <c r="Q361" s="11">
        <f t="shared" si="65"/>
        <v>17606.88</v>
      </c>
      <c r="R361" s="11">
        <f t="shared" si="65"/>
        <v>12243.339999999998</v>
      </c>
      <c r="S361" s="11">
        <f t="shared" si="65"/>
        <v>190479</v>
      </c>
      <c r="T361" s="11">
        <f t="shared" si="65"/>
        <v>27770</v>
      </c>
      <c r="U361" s="11">
        <f t="shared" si="65"/>
        <v>130474.93</v>
      </c>
      <c r="V361" s="11">
        <f t="shared" si="65"/>
        <v>12329</v>
      </c>
      <c r="W361" s="11">
        <f t="shared" si="65"/>
        <v>12196.07</v>
      </c>
      <c r="X361" s="11">
        <f t="shared" si="65"/>
        <v>155000</v>
      </c>
      <c r="Y361" s="11">
        <f t="shared" si="65"/>
        <v>1951292.56</v>
      </c>
      <c r="Z361" s="11">
        <f t="shared" si="65"/>
        <v>176743.51</v>
      </c>
      <c r="AA361" s="11">
        <f t="shared" si="65"/>
        <v>122990.93</v>
      </c>
      <c r="AB361" s="11">
        <f>AB360+AB338</f>
        <v>2251027</v>
      </c>
    </row>
    <row r="362" spans="1:32" ht="18" customHeight="1" x14ac:dyDescent="0.25"/>
    <row r="363" spans="1:32" ht="18" customHeight="1" x14ac:dyDescent="0.25"/>
    <row r="366" spans="1:32" ht="15.75" x14ac:dyDescent="0.25">
      <c r="E366" s="13" t="s">
        <v>120</v>
      </c>
      <c r="G366" s="14"/>
      <c r="H366" s="14"/>
      <c r="I366" s="14"/>
      <c r="J366" s="14"/>
      <c r="K366" s="14"/>
      <c r="L366" s="13" t="s">
        <v>122</v>
      </c>
      <c r="O366" s="14"/>
      <c r="Q366" s="14"/>
      <c r="R366" s="13" t="s">
        <v>121</v>
      </c>
      <c r="T366" s="14"/>
      <c r="U366" s="14"/>
      <c r="W366" s="14"/>
      <c r="X366" s="14"/>
      <c r="Y366" s="13" t="s">
        <v>123</v>
      </c>
      <c r="Z366" s="14"/>
      <c r="AA366" s="14"/>
      <c r="AB366" s="14"/>
      <c r="AC366" s="14"/>
    </row>
    <row r="367" spans="1:32" ht="15.75" x14ac:dyDescent="0.25">
      <c r="E367" s="13" t="s">
        <v>124</v>
      </c>
      <c r="G367" s="14"/>
      <c r="H367" s="14"/>
      <c r="I367" s="14"/>
      <c r="J367" s="14"/>
      <c r="K367" s="14"/>
      <c r="L367" s="13" t="s">
        <v>124</v>
      </c>
      <c r="O367" s="14"/>
      <c r="Q367" s="14"/>
      <c r="R367" s="13" t="s">
        <v>124</v>
      </c>
      <c r="T367" s="14"/>
      <c r="U367" s="14"/>
      <c r="W367" s="14"/>
      <c r="X367" s="14"/>
      <c r="Y367" s="13" t="s">
        <v>124</v>
      </c>
      <c r="Z367" s="14"/>
      <c r="AA367" s="14"/>
      <c r="AB367" s="14"/>
      <c r="AC367" s="14"/>
    </row>
    <row r="368" spans="1:32" ht="32.25" customHeight="1" x14ac:dyDescent="0.55000000000000004">
      <c r="A368" s="75" t="s">
        <v>0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1"/>
      <c r="AD368" s="1"/>
      <c r="AE368" s="1"/>
      <c r="AF368" s="1"/>
    </row>
    <row r="369" spans="1:32" ht="21.75" customHeight="1" x14ac:dyDescent="0.4">
      <c r="A369" s="76" t="s">
        <v>1701</v>
      </c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2"/>
      <c r="AD369" s="2"/>
      <c r="AE369" s="2"/>
      <c r="AF369" s="2"/>
    </row>
    <row r="370" spans="1:32" s="5" customFormat="1" ht="20.25" customHeight="1" x14ac:dyDescent="0.35">
      <c r="A370" s="3" t="s">
        <v>1</v>
      </c>
      <c r="B370" s="4"/>
      <c r="C370" s="3"/>
      <c r="D370" s="3"/>
      <c r="F370" s="3" t="s">
        <v>400</v>
      </c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s="7" customFormat="1" ht="90" x14ac:dyDescent="0.25">
      <c r="A371" s="6" t="s">
        <v>3</v>
      </c>
      <c r="B371" s="6" t="s">
        <v>4</v>
      </c>
      <c r="C371" s="6" t="s">
        <v>5</v>
      </c>
      <c r="D371" s="6" t="s">
        <v>6</v>
      </c>
      <c r="E371" s="6" t="s">
        <v>7</v>
      </c>
      <c r="F371" s="6" t="s">
        <v>8</v>
      </c>
      <c r="G371" s="6" t="s">
        <v>9</v>
      </c>
      <c r="H371" s="6" t="s">
        <v>10</v>
      </c>
      <c r="I371" s="6" t="s">
        <v>11</v>
      </c>
      <c r="J371" s="6" t="s">
        <v>12</v>
      </c>
      <c r="K371" s="6" t="s">
        <v>13</v>
      </c>
      <c r="L371" s="6" t="s">
        <v>14</v>
      </c>
      <c r="M371" s="6" t="s">
        <v>15</v>
      </c>
      <c r="N371" s="6" t="s">
        <v>16</v>
      </c>
      <c r="O371" s="6" t="s">
        <v>17</v>
      </c>
      <c r="P371" s="6" t="s">
        <v>18</v>
      </c>
      <c r="Q371" s="6" t="s">
        <v>19</v>
      </c>
      <c r="R371" s="6" t="s">
        <v>20</v>
      </c>
      <c r="S371" s="6" t="s">
        <v>21</v>
      </c>
      <c r="T371" s="6" t="s">
        <v>22</v>
      </c>
      <c r="U371" s="6" t="s">
        <v>23</v>
      </c>
      <c r="V371" s="6" t="s">
        <v>24</v>
      </c>
      <c r="W371" s="6" t="s">
        <v>25</v>
      </c>
      <c r="X371" s="6" t="s">
        <v>26</v>
      </c>
      <c r="Y371" s="6" t="s">
        <v>27</v>
      </c>
      <c r="Z371" s="6" t="s">
        <v>28</v>
      </c>
      <c r="AA371" s="6" t="s">
        <v>29</v>
      </c>
      <c r="AB371" s="6" t="s">
        <v>30</v>
      </c>
    </row>
    <row r="372" spans="1:32" s="15" customFormat="1" x14ac:dyDescent="0.25">
      <c r="A372" s="17">
        <v>1</v>
      </c>
      <c r="B372" s="17" t="s">
        <v>307</v>
      </c>
      <c r="C372" s="17" t="s">
        <v>308</v>
      </c>
      <c r="D372" s="17" t="s">
        <v>309</v>
      </c>
      <c r="E372" s="17" t="s">
        <v>310</v>
      </c>
      <c r="F372" s="17" t="s">
        <v>35</v>
      </c>
      <c r="G372" s="17" t="s">
        <v>41</v>
      </c>
      <c r="H372" s="17">
        <v>95567</v>
      </c>
      <c r="I372" s="17">
        <v>94005</v>
      </c>
      <c r="J372" s="17">
        <v>1562</v>
      </c>
      <c r="K372" s="17" t="s">
        <v>37</v>
      </c>
      <c r="L372" s="18">
        <v>87204.13</v>
      </c>
      <c r="M372" s="18">
        <v>6382.2</v>
      </c>
      <c r="N372" s="18">
        <v>4864.67</v>
      </c>
      <c r="O372" s="18">
        <v>98451</v>
      </c>
      <c r="P372" s="18">
        <v>9041.31</v>
      </c>
      <c r="Q372" s="18">
        <v>911.79</v>
      </c>
      <c r="R372" s="18">
        <v>702.9</v>
      </c>
      <c r="S372" s="18">
        <v>10656</v>
      </c>
      <c r="T372" s="18">
        <v>4380</v>
      </c>
      <c r="U372" s="18">
        <v>0</v>
      </c>
      <c r="V372" s="18">
        <v>0</v>
      </c>
      <c r="W372" s="18">
        <v>0</v>
      </c>
      <c r="X372" s="18"/>
      <c r="Y372" s="18">
        <v>96245.440000000002</v>
      </c>
      <c r="Z372" s="18">
        <v>5776.46</v>
      </c>
      <c r="AA372" s="18">
        <v>7085.1</v>
      </c>
      <c r="AB372" s="18">
        <v>109107</v>
      </c>
    </row>
    <row r="373" spans="1:32" s="15" customFormat="1" x14ac:dyDescent="0.25">
      <c r="A373" s="17">
        <v>2</v>
      </c>
      <c r="B373" s="17" t="s">
        <v>311</v>
      </c>
      <c r="C373" s="17" t="s">
        <v>308</v>
      </c>
      <c r="D373" s="17" t="s">
        <v>312</v>
      </c>
      <c r="E373" s="17" t="s">
        <v>313</v>
      </c>
      <c r="F373" s="17" t="s">
        <v>35</v>
      </c>
      <c r="G373" s="17" t="s">
        <v>41</v>
      </c>
      <c r="H373" s="17">
        <v>50933</v>
      </c>
      <c r="I373" s="17">
        <v>50036</v>
      </c>
      <c r="J373" s="17">
        <v>897</v>
      </c>
      <c r="K373" s="17" t="s">
        <v>37</v>
      </c>
      <c r="L373" s="18">
        <v>29893.61</v>
      </c>
      <c r="M373" s="18">
        <v>2263.7600000000002</v>
      </c>
      <c r="N373" s="18">
        <v>941.63</v>
      </c>
      <c r="O373" s="18">
        <v>33099</v>
      </c>
      <c r="P373" s="18">
        <v>5232.5</v>
      </c>
      <c r="Q373" s="18">
        <v>309.85000000000002</v>
      </c>
      <c r="R373" s="18">
        <v>403.65</v>
      </c>
      <c r="S373" s="18">
        <v>5946</v>
      </c>
      <c r="T373" s="18">
        <v>0</v>
      </c>
      <c r="U373" s="18">
        <v>0</v>
      </c>
      <c r="V373" s="18">
        <v>0</v>
      </c>
      <c r="W373" s="18">
        <v>0</v>
      </c>
      <c r="X373" s="18"/>
      <c r="Y373" s="18">
        <v>35126.11</v>
      </c>
      <c r="Z373" s="18">
        <v>1251.48</v>
      </c>
      <c r="AA373" s="18">
        <v>2667.41</v>
      </c>
      <c r="AB373" s="18">
        <v>39045</v>
      </c>
    </row>
    <row r="374" spans="1:32" s="15" customFormat="1" x14ac:dyDescent="0.25">
      <c r="A374" s="17">
        <v>3</v>
      </c>
      <c r="B374" s="17" t="s">
        <v>314</v>
      </c>
      <c r="C374" s="17" t="s">
        <v>308</v>
      </c>
      <c r="D374" s="17" t="s">
        <v>315</v>
      </c>
      <c r="E374" s="17" t="s">
        <v>316</v>
      </c>
      <c r="F374" s="17" t="s">
        <v>35</v>
      </c>
      <c r="G374" s="17" t="s">
        <v>45</v>
      </c>
      <c r="H374" s="17">
        <v>70150</v>
      </c>
      <c r="I374" s="17">
        <v>70150</v>
      </c>
      <c r="J374" s="17">
        <v>0</v>
      </c>
      <c r="K374" s="17" t="s">
        <v>37</v>
      </c>
      <c r="L374" s="18">
        <v>13608.96</v>
      </c>
      <c r="M374" s="18">
        <v>0</v>
      </c>
      <c r="N374" s="18">
        <v>1902.04</v>
      </c>
      <c r="O374" s="18">
        <v>15511</v>
      </c>
      <c r="P374" s="18">
        <v>577.07000000000005</v>
      </c>
      <c r="Q374" s="18">
        <v>137.93</v>
      </c>
      <c r="R374" s="18">
        <v>0</v>
      </c>
      <c r="S374" s="18">
        <v>715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14186.03</v>
      </c>
      <c r="Z374" s="18">
        <v>2039.97</v>
      </c>
      <c r="AA374" s="18">
        <v>0</v>
      </c>
      <c r="AB374" s="18">
        <v>16226</v>
      </c>
    </row>
    <row r="375" spans="1:32" s="15" customFormat="1" x14ac:dyDescent="0.25">
      <c r="A375" s="17">
        <v>4</v>
      </c>
      <c r="B375" s="17" t="s">
        <v>317</v>
      </c>
      <c r="C375" s="17" t="s">
        <v>308</v>
      </c>
      <c r="D375" s="17" t="s">
        <v>318</v>
      </c>
      <c r="E375" s="17" t="s">
        <v>319</v>
      </c>
      <c r="F375" s="17" t="s">
        <v>35</v>
      </c>
      <c r="G375" s="17" t="s">
        <v>41</v>
      </c>
      <c r="H375" s="17">
        <v>241015</v>
      </c>
      <c r="I375" s="17">
        <v>236002</v>
      </c>
      <c r="J375" s="17">
        <v>5013</v>
      </c>
      <c r="K375" s="17" t="s">
        <v>37</v>
      </c>
      <c r="L375" s="18">
        <v>170766.48</v>
      </c>
      <c r="M375" s="18">
        <v>9303.66</v>
      </c>
      <c r="N375" s="18">
        <v>5556.86</v>
      </c>
      <c r="O375" s="18">
        <v>185627</v>
      </c>
      <c r="P375" s="18">
        <v>27200.14</v>
      </c>
      <c r="Q375" s="18">
        <v>1707.01</v>
      </c>
      <c r="R375" s="18">
        <v>2255.85</v>
      </c>
      <c r="S375" s="18">
        <v>31163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197966.62</v>
      </c>
      <c r="Z375" s="18">
        <v>7263.87</v>
      </c>
      <c r="AA375" s="18">
        <v>11559.51</v>
      </c>
      <c r="AB375" s="18">
        <v>216790</v>
      </c>
    </row>
    <row r="376" spans="1:32" s="15" customFormat="1" x14ac:dyDescent="0.25">
      <c r="A376" s="17">
        <v>5</v>
      </c>
      <c r="B376" s="17" t="s">
        <v>311</v>
      </c>
      <c r="C376" s="17" t="s">
        <v>308</v>
      </c>
      <c r="D376" s="17" t="s">
        <v>320</v>
      </c>
      <c r="E376" s="17" t="s">
        <v>321</v>
      </c>
      <c r="F376" s="17" t="s">
        <v>35</v>
      </c>
      <c r="G376" s="17" t="s">
        <v>41</v>
      </c>
      <c r="H376" s="17">
        <v>5612</v>
      </c>
      <c r="I376" s="17">
        <v>4561</v>
      </c>
      <c r="J376" s="17">
        <v>1051</v>
      </c>
      <c r="K376" s="17" t="s">
        <v>37</v>
      </c>
      <c r="L376" s="18">
        <v>74212.600000000006</v>
      </c>
      <c r="M376" s="18">
        <v>2588.79</v>
      </c>
      <c r="N376" s="18">
        <v>4697.6099999999997</v>
      </c>
      <c r="O376" s="18">
        <v>81499</v>
      </c>
      <c r="P376" s="18">
        <v>6004.61</v>
      </c>
      <c r="Q376" s="18">
        <v>764.44</v>
      </c>
      <c r="R376" s="18">
        <v>472.95</v>
      </c>
      <c r="S376" s="18">
        <v>7242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80217.210000000006</v>
      </c>
      <c r="Z376" s="18">
        <v>5462.05</v>
      </c>
      <c r="AA376" s="18">
        <v>3061.74</v>
      </c>
      <c r="AB376" s="18">
        <v>88741</v>
      </c>
    </row>
    <row r="377" spans="1:32" s="15" customFormat="1" x14ac:dyDescent="0.25">
      <c r="A377" s="17">
        <v>6</v>
      </c>
      <c r="B377" s="17" t="s">
        <v>322</v>
      </c>
      <c r="C377" s="17" t="s">
        <v>308</v>
      </c>
      <c r="D377" s="17" t="s">
        <v>323</v>
      </c>
      <c r="E377" s="17" t="s">
        <v>324</v>
      </c>
      <c r="F377" s="17" t="s">
        <v>35</v>
      </c>
      <c r="G377" s="17" t="s">
        <v>41</v>
      </c>
      <c r="H377" s="17">
        <v>42355</v>
      </c>
      <c r="I377" s="17">
        <v>40264</v>
      </c>
      <c r="J377" s="17">
        <v>2091</v>
      </c>
      <c r="K377" s="17" t="s">
        <v>37</v>
      </c>
      <c r="L377" s="18">
        <v>43967.54</v>
      </c>
      <c r="M377" s="18">
        <v>2868.3</v>
      </c>
      <c r="N377" s="18">
        <v>1742.16</v>
      </c>
      <c r="O377" s="18">
        <v>48578</v>
      </c>
      <c r="P377" s="18">
        <v>11759.53</v>
      </c>
      <c r="Q377" s="18">
        <v>428.52</v>
      </c>
      <c r="R377" s="18">
        <v>940.95</v>
      </c>
      <c r="S377" s="18">
        <v>13129</v>
      </c>
      <c r="T377" s="18">
        <v>4200</v>
      </c>
      <c r="U377" s="18">
        <v>0</v>
      </c>
      <c r="V377" s="18">
        <v>0</v>
      </c>
      <c r="W377" s="18">
        <v>0</v>
      </c>
      <c r="X377" s="18"/>
      <c r="Y377" s="18">
        <v>55727.07</v>
      </c>
      <c r="Z377" s="18">
        <v>2170.6799999999998</v>
      </c>
      <c r="AA377" s="18">
        <v>3809.25</v>
      </c>
      <c r="AB377" s="18">
        <v>61707</v>
      </c>
    </row>
    <row r="378" spans="1:32" s="15" customFormat="1" x14ac:dyDescent="0.25">
      <c r="A378" s="17">
        <v>7</v>
      </c>
      <c r="B378" s="17" t="s">
        <v>322</v>
      </c>
      <c r="C378" s="17" t="s">
        <v>308</v>
      </c>
      <c r="D378" s="17" t="s">
        <v>325</v>
      </c>
      <c r="E378" s="17" t="s">
        <v>326</v>
      </c>
      <c r="F378" s="17" t="s">
        <v>35</v>
      </c>
      <c r="G378" s="17" t="s">
        <v>41</v>
      </c>
      <c r="H378" s="17">
        <v>21626</v>
      </c>
      <c r="I378" s="17">
        <v>20689</v>
      </c>
      <c r="J378" s="17">
        <v>937</v>
      </c>
      <c r="K378" s="17" t="s">
        <v>37</v>
      </c>
      <c r="L378" s="18">
        <v>101669.84</v>
      </c>
      <c r="M378" s="18">
        <v>8305.8700000000008</v>
      </c>
      <c r="N378" s="18">
        <v>8045.29</v>
      </c>
      <c r="O378" s="18">
        <v>118021</v>
      </c>
      <c r="P378" s="18">
        <v>5687.99</v>
      </c>
      <c r="Q378" s="18">
        <v>1100.3599999999999</v>
      </c>
      <c r="R378" s="18">
        <v>421.65</v>
      </c>
      <c r="S378" s="18">
        <v>7210</v>
      </c>
      <c r="T378" s="18">
        <v>1780</v>
      </c>
      <c r="U378" s="18">
        <v>0</v>
      </c>
      <c r="V378" s="18">
        <v>0</v>
      </c>
      <c r="W378" s="18">
        <v>0</v>
      </c>
      <c r="X378" s="18"/>
      <c r="Y378" s="18">
        <v>107357.83</v>
      </c>
      <c r="Z378" s="18">
        <v>9145.65</v>
      </c>
      <c r="AA378" s="18">
        <v>8727.52</v>
      </c>
      <c r="AB378" s="18">
        <v>125231</v>
      </c>
    </row>
    <row r="379" spans="1:32" s="15" customFormat="1" x14ac:dyDescent="0.25">
      <c r="A379" s="17">
        <v>8</v>
      </c>
      <c r="B379" s="17" t="s">
        <v>327</v>
      </c>
      <c r="C379" s="17" t="s">
        <v>308</v>
      </c>
      <c r="D379" s="17" t="s">
        <v>328</v>
      </c>
      <c r="E379" s="17" t="s">
        <v>329</v>
      </c>
      <c r="F379" s="17" t="s">
        <v>35</v>
      </c>
      <c r="G379" s="17" t="s">
        <v>41</v>
      </c>
      <c r="H379" s="17">
        <v>14581</v>
      </c>
      <c r="I379" s="17">
        <v>14581</v>
      </c>
      <c r="J379" s="17">
        <v>0</v>
      </c>
      <c r="K379" s="17" t="s">
        <v>37</v>
      </c>
      <c r="L379" s="18">
        <v>19748.5</v>
      </c>
      <c r="M379" s="18">
        <v>0</v>
      </c>
      <c r="N379" s="18">
        <v>2659.5</v>
      </c>
      <c r="O379" s="18">
        <v>22408</v>
      </c>
      <c r="P379" s="18">
        <v>852.92</v>
      </c>
      <c r="Q379" s="18">
        <v>200.08</v>
      </c>
      <c r="R379" s="18">
        <v>0</v>
      </c>
      <c r="S379" s="18">
        <v>1053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20601.419999999998</v>
      </c>
      <c r="Z379" s="18">
        <v>2859.58</v>
      </c>
      <c r="AA379" s="18">
        <v>0</v>
      </c>
      <c r="AB379" s="18">
        <v>23461</v>
      </c>
    </row>
    <row r="380" spans="1:32" s="15" customFormat="1" x14ac:dyDescent="0.25">
      <c r="A380" s="17">
        <v>9</v>
      </c>
      <c r="B380" s="17" t="s">
        <v>327</v>
      </c>
      <c r="C380" s="17" t="s">
        <v>308</v>
      </c>
      <c r="D380" s="17" t="s">
        <v>330</v>
      </c>
      <c r="E380" s="17" t="s">
        <v>331</v>
      </c>
      <c r="F380" s="17" t="s">
        <v>35</v>
      </c>
      <c r="G380" s="17" t="s">
        <v>45</v>
      </c>
      <c r="H380" s="17">
        <v>43151</v>
      </c>
      <c r="I380" s="17">
        <v>41193</v>
      </c>
      <c r="J380" s="17">
        <v>1958</v>
      </c>
      <c r="K380" s="17" t="s">
        <v>37</v>
      </c>
      <c r="L380" s="18">
        <v>164785.93</v>
      </c>
      <c r="M380" s="18">
        <v>7971.65</v>
      </c>
      <c r="N380" s="18">
        <v>10319.42</v>
      </c>
      <c r="O380" s="18">
        <v>183077</v>
      </c>
      <c r="P380" s="18">
        <v>11069.66</v>
      </c>
      <c r="Q380" s="18">
        <v>1737.24</v>
      </c>
      <c r="R380" s="18">
        <v>881.1</v>
      </c>
      <c r="S380" s="18">
        <v>13688</v>
      </c>
      <c r="T380" s="18">
        <v>6170</v>
      </c>
      <c r="U380" s="18">
        <v>0</v>
      </c>
      <c r="V380" s="18">
        <v>0</v>
      </c>
      <c r="W380" s="18">
        <v>0</v>
      </c>
      <c r="X380" s="18"/>
      <c r="Y380" s="18">
        <v>175855.59</v>
      </c>
      <c r="Z380" s="18">
        <v>12056.66</v>
      </c>
      <c r="AA380" s="18">
        <v>8852.75</v>
      </c>
      <c r="AB380" s="18">
        <v>196765</v>
      </c>
    </row>
    <row r="381" spans="1:32" s="15" customFormat="1" x14ac:dyDescent="0.25">
      <c r="A381" s="17">
        <v>10</v>
      </c>
      <c r="B381" s="17" t="s">
        <v>327</v>
      </c>
      <c r="C381" s="17" t="s">
        <v>308</v>
      </c>
      <c r="D381" s="17" t="s">
        <v>332</v>
      </c>
      <c r="E381" s="17" t="s">
        <v>333</v>
      </c>
      <c r="F381" s="17" t="s">
        <v>35</v>
      </c>
      <c r="G381" s="17" t="s">
        <v>45</v>
      </c>
      <c r="H381" s="17">
        <v>7848</v>
      </c>
      <c r="I381" s="17">
        <v>6765</v>
      </c>
      <c r="J381" s="17">
        <v>1083</v>
      </c>
      <c r="K381" s="17" t="s">
        <v>37</v>
      </c>
      <c r="L381" s="18">
        <v>46167.74</v>
      </c>
      <c r="M381" s="18">
        <v>3041.09</v>
      </c>
      <c r="N381" s="18">
        <v>2334.17</v>
      </c>
      <c r="O381" s="18">
        <v>51543</v>
      </c>
      <c r="P381" s="18">
        <v>6473.56</v>
      </c>
      <c r="Q381" s="18">
        <v>484.09</v>
      </c>
      <c r="R381" s="18">
        <v>487.35</v>
      </c>
      <c r="S381" s="18">
        <v>7445</v>
      </c>
      <c r="T381" s="18">
        <v>0</v>
      </c>
      <c r="U381" s="18">
        <v>0</v>
      </c>
      <c r="V381" s="18">
        <v>0</v>
      </c>
      <c r="W381" s="18">
        <v>0</v>
      </c>
      <c r="X381" s="18"/>
      <c r="Y381" s="18">
        <v>52641.3</v>
      </c>
      <c r="Z381" s="18">
        <v>2818.26</v>
      </c>
      <c r="AA381" s="18">
        <v>3528.44</v>
      </c>
      <c r="AB381" s="18">
        <v>58988</v>
      </c>
    </row>
    <row r="382" spans="1:32" s="15" customFormat="1" x14ac:dyDescent="0.25">
      <c r="A382" s="17">
        <v>11</v>
      </c>
      <c r="B382" s="17" t="s">
        <v>334</v>
      </c>
      <c r="C382" s="17" t="s">
        <v>308</v>
      </c>
      <c r="D382" s="17" t="s">
        <v>335</v>
      </c>
      <c r="E382" s="17" t="s">
        <v>336</v>
      </c>
      <c r="F382" s="17" t="s">
        <v>35</v>
      </c>
      <c r="G382" s="17" t="s">
        <v>41</v>
      </c>
      <c r="H382" s="17">
        <v>115928</v>
      </c>
      <c r="I382" s="17">
        <v>115001</v>
      </c>
      <c r="J382" s="17">
        <v>927</v>
      </c>
      <c r="K382" s="17" t="s">
        <v>37</v>
      </c>
      <c r="L382" s="18">
        <v>109253.88</v>
      </c>
      <c r="M382" s="18">
        <v>6021.56</v>
      </c>
      <c r="N382" s="18">
        <v>6621.56</v>
      </c>
      <c r="O382" s="18">
        <v>121897</v>
      </c>
      <c r="P382" s="18">
        <v>5636.02</v>
      </c>
      <c r="Q382" s="18">
        <v>1147.83</v>
      </c>
      <c r="R382" s="18">
        <v>417.15</v>
      </c>
      <c r="S382" s="18">
        <v>7201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114889.9</v>
      </c>
      <c r="Z382" s="18">
        <v>7769.39</v>
      </c>
      <c r="AA382" s="18">
        <v>6438.71</v>
      </c>
      <c r="AB382" s="18">
        <v>129098</v>
      </c>
    </row>
    <row r="383" spans="1:32" s="15" customFormat="1" x14ac:dyDescent="0.25">
      <c r="A383" s="17">
        <v>12</v>
      </c>
      <c r="B383" s="17" t="s">
        <v>322</v>
      </c>
      <c r="C383" s="17" t="s">
        <v>308</v>
      </c>
      <c r="D383" s="17" t="s">
        <v>337</v>
      </c>
      <c r="E383" s="17" t="s">
        <v>338</v>
      </c>
      <c r="F383" s="17" t="s">
        <v>35</v>
      </c>
      <c r="G383" s="17" t="s">
        <v>41</v>
      </c>
      <c r="H383" s="17">
        <v>412</v>
      </c>
      <c r="I383" s="17">
        <v>412</v>
      </c>
      <c r="J383" s="17">
        <v>0</v>
      </c>
      <c r="K383" s="17" t="s">
        <v>37</v>
      </c>
      <c r="L383" s="18">
        <v>16298.63</v>
      </c>
      <c r="M383" s="18">
        <v>0</v>
      </c>
      <c r="N383" s="18">
        <v>2673.37</v>
      </c>
      <c r="O383" s="18">
        <v>18972</v>
      </c>
      <c r="P383" s="18">
        <v>494.9</v>
      </c>
      <c r="Q383" s="18">
        <v>166.1</v>
      </c>
      <c r="R383" s="18">
        <v>0</v>
      </c>
      <c r="S383" s="18">
        <v>661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16793.53</v>
      </c>
      <c r="Z383" s="18">
        <v>2839.47</v>
      </c>
      <c r="AA383" s="18">
        <v>0</v>
      </c>
      <c r="AB383" s="18">
        <v>19633</v>
      </c>
    </row>
    <row r="384" spans="1:32" s="15" customFormat="1" x14ac:dyDescent="0.25">
      <c r="A384" s="17">
        <v>13</v>
      </c>
      <c r="B384" s="17" t="s">
        <v>339</v>
      </c>
      <c r="C384" s="17" t="s">
        <v>308</v>
      </c>
      <c r="D384" s="17" t="s">
        <v>340</v>
      </c>
      <c r="E384" s="17" t="s">
        <v>341</v>
      </c>
      <c r="F384" s="17" t="s">
        <v>35</v>
      </c>
      <c r="G384" s="17" t="s">
        <v>342</v>
      </c>
      <c r="H384" s="17">
        <v>5701</v>
      </c>
      <c r="I384" s="17">
        <v>5701</v>
      </c>
      <c r="J384" s="17">
        <v>0</v>
      </c>
      <c r="K384" s="17" t="s">
        <v>37</v>
      </c>
      <c r="L384" s="18">
        <v>24795.09</v>
      </c>
      <c r="M384" s="18">
        <v>0</v>
      </c>
      <c r="N384" s="18">
        <v>4424.91</v>
      </c>
      <c r="O384" s="18">
        <v>29220</v>
      </c>
      <c r="P384" s="18">
        <v>577.48</v>
      </c>
      <c r="Q384" s="18">
        <v>253.52</v>
      </c>
      <c r="R384" s="18">
        <v>0</v>
      </c>
      <c r="S384" s="18">
        <v>831</v>
      </c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25372.57</v>
      </c>
      <c r="Z384" s="18">
        <v>4678.43</v>
      </c>
      <c r="AA384" s="18">
        <v>0</v>
      </c>
      <c r="AB384" s="18">
        <v>30051</v>
      </c>
    </row>
    <row r="385" spans="1:28" s="15" customFormat="1" x14ac:dyDescent="0.25">
      <c r="A385" s="17">
        <v>14</v>
      </c>
      <c r="B385" s="17" t="s">
        <v>334</v>
      </c>
      <c r="C385" s="17" t="s">
        <v>308</v>
      </c>
      <c r="D385" s="17" t="s">
        <v>343</v>
      </c>
      <c r="E385" s="17" t="s">
        <v>344</v>
      </c>
      <c r="F385" s="17" t="s">
        <v>35</v>
      </c>
      <c r="G385" s="17" t="s">
        <v>218</v>
      </c>
      <c r="H385" s="17">
        <v>23</v>
      </c>
      <c r="I385" s="17">
        <v>23</v>
      </c>
      <c r="J385" s="17">
        <v>0</v>
      </c>
      <c r="K385" s="17" t="s">
        <v>37</v>
      </c>
      <c r="L385" s="18">
        <v>19051.79</v>
      </c>
      <c r="M385" s="18">
        <v>8.56</v>
      </c>
      <c r="N385" s="18">
        <v>3841.65</v>
      </c>
      <c r="O385" s="18">
        <v>22902</v>
      </c>
      <c r="P385" s="18">
        <v>577.74</v>
      </c>
      <c r="Q385" s="18">
        <v>194.26</v>
      </c>
      <c r="R385" s="18">
        <v>0</v>
      </c>
      <c r="S385" s="18">
        <v>772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19629.53</v>
      </c>
      <c r="Z385" s="18">
        <v>4035.91</v>
      </c>
      <c r="AA385" s="18">
        <v>8.56</v>
      </c>
      <c r="AB385" s="18">
        <v>23674</v>
      </c>
    </row>
    <row r="386" spans="1:28" s="15" customFormat="1" x14ac:dyDescent="0.25">
      <c r="A386" s="17">
        <v>15</v>
      </c>
      <c r="B386" s="17" t="s">
        <v>311</v>
      </c>
      <c r="C386" s="17" t="s">
        <v>308</v>
      </c>
      <c r="D386" s="17" t="s">
        <v>345</v>
      </c>
      <c r="E386" s="17" t="s">
        <v>346</v>
      </c>
      <c r="F386" s="17" t="s">
        <v>35</v>
      </c>
      <c r="G386" s="17" t="s">
        <v>347</v>
      </c>
      <c r="H386" s="17">
        <v>3749</v>
      </c>
      <c r="I386" s="17">
        <v>3749</v>
      </c>
      <c r="J386" s="17">
        <v>0</v>
      </c>
      <c r="K386" s="17" t="s">
        <v>37</v>
      </c>
      <c r="L386" s="18">
        <v>21948.48</v>
      </c>
      <c r="M386" s="18">
        <v>0</v>
      </c>
      <c r="N386" s="18">
        <v>2829.52</v>
      </c>
      <c r="O386" s="18">
        <v>24778</v>
      </c>
      <c r="P386" s="18">
        <v>852.18</v>
      </c>
      <c r="Q386" s="18">
        <v>222.82</v>
      </c>
      <c r="R386" s="18">
        <v>0</v>
      </c>
      <c r="S386" s="18">
        <v>1075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22800.66</v>
      </c>
      <c r="Z386" s="18">
        <v>3052.34</v>
      </c>
      <c r="AA386" s="18">
        <v>0</v>
      </c>
      <c r="AB386" s="18">
        <v>25853</v>
      </c>
    </row>
    <row r="387" spans="1:28" s="15" customFormat="1" x14ac:dyDescent="0.25">
      <c r="A387" s="17">
        <v>16</v>
      </c>
      <c r="B387" s="17" t="s">
        <v>311</v>
      </c>
      <c r="C387" s="17" t="s">
        <v>308</v>
      </c>
      <c r="D387" s="17" t="s">
        <v>348</v>
      </c>
      <c r="E387" s="17" t="s">
        <v>349</v>
      </c>
      <c r="F387" s="17" t="s">
        <v>35</v>
      </c>
      <c r="G387" s="17" t="s">
        <v>264</v>
      </c>
      <c r="H387" s="17">
        <v>95315</v>
      </c>
      <c r="I387" s="17">
        <v>93720</v>
      </c>
      <c r="J387" s="17">
        <v>1595</v>
      </c>
      <c r="K387" s="17" t="s">
        <v>37</v>
      </c>
      <c r="L387" s="18">
        <v>50503.13</v>
      </c>
      <c r="M387" s="18">
        <v>4167.93</v>
      </c>
      <c r="N387" s="18">
        <v>1351.94</v>
      </c>
      <c r="O387" s="18">
        <v>56023</v>
      </c>
      <c r="P387" s="18">
        <v>9130.25</v>
      </c>
      <c r="Q387" s="18">
        <v>518</v>
      </c>
      <c r="R387" s="18">
        <v>717.75</v>
      </c>
      <c r="S387" s="18">
        <v>10366</v>
      </c>
      <c r="T387" s="18">
        <v>0</v>
      </c>
      <c r="U387" s="18">
        <v>0</v>
      </c>
      <c r="V387" s="18">
        <v>0</v>
      </c>
      <c r="W387" s="18">
        <v>0</v>
      </c>
      <c r="X387" s="18"/>
      <c r="Y387" s="18">
        <v>59633.38</v>
      </c>
      <c r="Z387" s="18">
        <v>1869.94</v>
      </c>
      <c r="AA387" s="18">
        <v>4885.68</v>
      </c>
      <c r="AB387" s="18">
        <v>66389</v>
      </c>
    </row>
    <row r="388" spans="1:28" s="15" customFormat="1" x14ac:dyDescent="0.25">
      <c r="A388" s="17">
        <v>17</v>
      </c>
      <c r="B388" s="17" t="s">
        <v>322</v>
      </c>
      <c r="C388" s="17" t="s">
        <v>308</v>
      </c>
      <c r="D388" s="17" t="s">
        <v>350</v>
      </c>
      <c r="E388" s="17" t="s">
        <v>351</v>
      </c>
      <c r="F388" s="17" t="s">
        <v>35</v>
      </c>
      <c r="G388" s="17" t="s">
        <v>264</v>
      </c>
      <c r="H388" s="17">
        <v>79560</v>
      </c>
      <c r="I388" s="17">
        <v>78021</v>
      </c>
      <c r="J388" s="17">
        <v>1539</v>
      </c>
      <c r="K388" s="17" t="s">
        <v>37</v>
      </c>
      <c r="L388" s="18">
        <v>146954.53</v>
      </c>
      <c r="M388" s="18">
        <v>12215.94</v>
      </c>
      <c r="N388" s="18">
        <v>13371.53</v>
      </c>
      <c r="O388" s="18">
        <v>172542</v>
      </c>
      <c r="P388" s="18">
        <v>8812.5400000000009</v>
      </c>
      <c r="Q388" s="18">
        <v>1601.91</v>
      </c>
      <c r="R388" s="18">
        <v>692.55</v>
      </c>
      <c r="S388" s="18">
        <v>11107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155767.07</v>
      </c>
      <c r="Z388" s="18">
        <v>14973.44</v>
      </c>
      <c r="AA388" s="18">
        <v>12908.49</v>
      </c>
      <c r="AB388" s="18">
        <v>183649</v>
      </c>
    </row>
    <row r="389" spans="1:28" s="15" customFormat="1" x14ac:dyDescent="0.25">
      <c r="A389" s="17">
        <v>18</v>
      </c>
      <c r="B389" s="17" t="s">
        <v>327</v>
      </c>
      <c r="C389" s="17" t="s">
        <v>308</v>
      </c>
      <c r="D389" s="17" t="s">
        <v>352</v>
      </c>
      <c r="E389" s="17" t="s">
        <v>353</v>
      </c>
      <c r="F389" s="17" t="s">
        <v>35</v>
      </c>
      <c r="G389" s="17" t="s">
        <v>264</v>
      </c>
      <c r="H389" s="17">
        <v>62800</v>
      </c>
      <c r="I389" s="17">
        <v>61893</v>
      </c>
      <c r="J389" s="17">
        <v>907</v>
      </c>
      <c r="K389" s="17" t="s">
        <v>37</v>
      </c>
      <c r="L389" s="18">
        <v>22854.880000000001</v>
      </c>
      <c r="M389" s="18">
        <v>652.04999999999995</v>
      </c>
      <c r="N389" s="18">
        <v>1232.07</v>
      </c>
      <c r="O389" s="18">
        <v>24739</v>
      </c>
      <c r="P389" s="18">
        <v>5532.82</v>
      </c>
      <c r="Q389" s="18">
        <v>94.03</v>
      </c>
      <c r="R389" s="18">
        <v>408.15</v>
      </c>
      <c r="S389" s="18">
        <v>6035</v>
      </c>
      <c r="T389" s="18">
        <v>3550</v>
      </c>
      <c r="U389" s="18">
        <v>0</v>
      </c>
      <c r="V389" s="18">
        <v>0</v>
      </c>
      <c r="W389" s="18">
        <v>0</v>
      </c>
      <c r="X389" s="18"/>
      <c r="Y389" s="18">
        <v>28387.7</v>
      </c>
      <c r="Z389" s="18">
        <v>1326.1</v>
      </c>
      <c r="AA389" s="18">
        <v>1060.2</v>
      </c>
      <c r="AB389" s="18">
        <v>30774</v>
      </c>
    </row>
    <row r="390" spans="1:28" s="22" customFormat="1" x14ac:dyDescent="0.25">
      <c r="A390" s="19"/>
      <c r="B390" s="19"/>
      <c r="C390" s="10" t="s">
        <v>71</v>
      </c>
      <c r="D390" s="19"/>
      <c r="E390" s="19"/>
      <c r="F390" s="19"/>
      <c r="G390" s="19"/>
      <c r="H390" s="19"/>
      <c r="I390" s="19"/>
      <c r="J390" s="19">
        <f>SUM(J372:J389)</f>
        <v>19560</v>
      </c>
      <c r="K390" s="19"/>
      <c r="L390" s="20">
        <f t="shared" ref="L390:AB390" si="66">SUM(L372:L389)</f>
        <v>1163685.74</v>
      </c>
      <c r="M390" s="20">
        <f t="shared" si="66"/>
        <v>65791.360000000001</v>
      </c>
      <c r="N390" s="20">
        <f t="shared" si="66"/>
        <v>79409.900000000009</v>
      </c>
      <c r="O390" s="20">
        <f t="shared" si="66"/>
        <v>1308887</v>
      </c>
      <c r="P390" s="20">
        <f t="shared" si="66"/>
        <v>115513.22</v>
      </c>
      <c r="Q390" s="20">
        <f t="shared" si="66"/>
        <v>11979.78</v>
      </c>
      <c r="R390" s="20">
        <f t="shared" si="66"/>
        <v>8801.9999999999982</v>
      </c>
      <c r="S390" s="20">
        <f t="shared" si="66"/>
        <v>136295</v>
      </c>
      <c r="T390" s="20">
        <f t="shared" si="66"/>
        <v>20080</v>
      </c>
      <c r="U390" s="20">
        <f t="shared" si="66"/>
        <v>0</v>
      </c>
      <c r="V390" s="20">
        <f t="shared" si="66"/>
        <v>0</v>
      </c>
      <c r="W390" s="20">
        <f t="shared" si="66"/>
        <v>0</v>
      </c>
      <c r="X390" s="20">
        <f t="shared" si="66"/>
        <v>0</v>
      </c>
      <c r="Y390" s="20">
        <f t="shared" si="66"/>
        <v>1279198.96</v>
      </c>
      <c r="Z390" s="20">
        <f t="shared" si="66"/>
        <v>91389.680000000008</v>
      </c>
      <c r="AA390" s="20">
        <f t="shared" si="66"/>
        <v>74593.36</v>
      </c>
      <c r="AB390" s="20">
        <f t="shared" si="66"/>
        <v>1445182</v>
      </c>
    </row>
    <row r="391" spans="1:28" s="15" customFormat="1" x14ac:dyDescent="0.25">
      <c r="A391" s="17">
        <v>1</v>
      </c>
      <c r="B391" s="17" t="s">
        <v>317</v>
      </c>
      <c r="C391" s="17" t="s">
        <v>308</v>
      </c>
      <c r="D391" s="17" t="s">
        <v>354</v>
      </c>
      <c r="E391" s="17" t="s">
        <v>355</v>
      </c>
      <c r="F391" s="17" t="s">
        <v>75</v>
      </c>
      <c r="G391" s="17" t="s">
        <v>76</v>
      </c>
      <c r="H391" s="17">
        <v>50117</v>
      </c>
      <c r="I391" s="17">
        <v>49929</v>
      </c>
      <c r="J391" s="17">
        <v>188</v>
      </c>
      <c r="K391" s="17" t="s">
        <v>37</v>
      </c>
      <c r="L391" s="18">
        <v>41345.03</v>
      </c>
      <c r="M391" s="18">
        <v>2914.82</v>
      </c>
      <c r="N391" s="18">
        <v>5643.15</v>
      </c>
      <c r="O391" s="18">
        <v>49903</v>
      </c>
      <c r="P391" s="18">
        <v>1692.07</v>
      </c>
      <c r="Q391" s="18">
        <v>448.41</v>
      </c>
      <c r="R391" s="18">
        <v>112.52</v>
      </c>
      <c r="S391" s="18">
        <v>2253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43037.1</v>
      </c>
      <c r="Z391" s="18">
        <v>6091.56</v>
      </c>
      <c r="AA391" s="18">
        <v>3027.34</v>
      </c>
      <c r="AB391" s="18">
        <v>52156</v>
      </c>
    </row>
    <row r="392" spans="1:28" s="15" customFormat="1" x14ac:dyDescent="0.25">
      <c r="A392" s="17">
        <v>2</v>
      </c>
      <c r="B392" s="17" t="s">
        <v>322</v>
      </c>
      <c r="C392" s="17" t="s">
        <v>308</v>
      </c>
      <c r="D392" s="17" t="s">
        <v>356</v>
      </c>
      <c r="E392" s="17" t="s">
        <v>357</v>
      </c>
      <c r="F392" s="17" t="s">
        <v>75</v>
      </c>
      <c r="G392" s="17" t="s">
        <v>76</v>
      </c>
      <c r="H392" s="17">
        <v>6450</v>
      </c>
      <c r="I392" s="17">
        <v>6351</v>
      </c>
      <c r="J392" s="17">
        <v>99</v>
      </c>
      <c r="K392" s="17" t="s">
        <v>37</v>
      </c>
      <c r="L392" s="18">
        <v>18008.849999999999</v>
      </c>
      <c r="M392" s="18">
        <v>1126.78</v>
      </c>
      <c r="N392" s="18">
        <v>1980.37</v>
      </c>
      <c r="O392" s="18">
        <v>21116</v>
      </c>
      <c r="P392" s="18">
        <v>864.8</v>
      </c>
      <c r="Q392" s="18">
        <v>192.95</v>
      </c>
      <c r="R392" s="18">
        <v>59.25</v>
      </c>
      <c r="S392" s="18">
        <v>1117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18873.650000000001</v>
      </c>
      <c r="Z392" s="18">
        <v>2173.3200000000002</v>
      </c>
      <c r="AA392" s="18">
        <v>1186.03</v>
      </c>
      <c r="AB392" s="18">
        <v>22233</v>
      </c>
    </row>
    <row r="393" spans="1:28" s="15" customFormat="1" x14ac:dyDescent="0.25">
      <c r="A393" s="17">
        <v>3</v>
      </c>
      <c r="B393" s="17" t="s">
        <v>322</v>
      </c>
      <c r="C393" s="17" t="s">
        <v>308</v>
      </c>
      <c r="D393" s="17" t="s">
        <v>358</v>
      </c>
      <c r="E393" s="17" t="s">
        <v>359</v>
      </c>
      <c r="F393" s="17" t="s">
        <v>75</v>
      </c>
      <c r="G393" s="17" t="s">
        <v>76</v>
      </c>
      <c r="H393" s="17">
        <v>12214</v>
      </c>
      <c r="I393" s="17">
        <v>12132</v>
      </c>
      <c r="J393" s="17">
        <v>82</v>
      </c>
      <c r="K393" s="17" t="s">
        <v>37</v>
      </c>
      <c r="L393" s="18">
        <v>30239.83</v>
      </c>
      <c r="M393" s="18">
        <v>1928.24</v>
      </c>
      <c r="N393" s="18">
        <v>5453.93</v>
      </c>
      <c r="O393" s="18">
        <v>37622</v>
      </c>
      <c r="P393" s="18">
        <v>873.64</v>
      </c>
      <c r="Q393" s="18">
        <v>328.28</v>
      </c>
      <c r="R393" s="18">
        <v>49.08</v>
      </c>
      <c r="S393" s="18">
        <v>1251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31113.47</v>
      </c>
      <c r="Z393" s="18">
        <v>5782.21</v>
      </c>
      <c r="AA393" s="18">
        <v>1977.32</v>
      </c>
      <c r="AB393" s="18">
        <v>38873</v>
      </c>
    </row>
    <row r="394" spans="1:28" s="15" customFormat="1" x14ac:dyDescent="0.25">
      <c r="A394" s="17">
        <v>4</v>
      </c>
      <c r="B394" s="17" t="s">
        <v>311</v>
      </c>
      <c r="C394" s="17" t="s">
        <v>308</v>
      </c>
      <c r="D394" s="17" t="s">
        <v>360</v>
      </c>
      <c r="E394" s="17" t="s">
        <v>361</v>
      </c>
      <c r="F394" s="17" t="s">
        <v>75</v>
      </c>
      <c r="G394" s="17" t="s">
        <v>76</v>
      </c>
      <c r="H394" s="17">
        <v>38036</v>
      </c>
      <c r="I394" s="17">
        <v>37708</v>
      </c>
      <c r="J394" s="17">
        <v>328</v>
      </c>
      <c r="K394" s="17" t="s">
        <v>37</v>
      </c>
      <c r="L394" s="18">
        <v>49197.43</v>
      </c>
      <c r="M394" s="18">
        <v>3939.49</v>
      </c>
      <c r="N394" s="18">
        <v>5759.08</v>
      </c>
      <c r="O394" s="18">
        <v>58896</v>
      </c>
      <c r="P394" s="18">
        <v>2493.56</v>
      </c>
      <c r="Q394" s="18">
        <v>537.13</v>
      </c>
      <c r="R394" s="18">
        <v>196.31</v>
      </c>
      <c r="S394" s="18">
        <v>3227</v>
      </c>
      <c r="T394" s="18">
        <v>960</v>
      </c>
      <c r="U394" s="18">
        <v>0</v>
      </c>
      <c r="V394" s="18">
        <v>0</v>
      </c>
      <c r="W394" s="18">
        <v>0</v>
      </c>
      <c r="X394" s="18"/>
      <c r="Y394" s="18">
        <v>51690.99</v>
      </c>
      <c r="Z394" s="18">
        <v>6296.21</v>
      </c>
      <c r="AA394" s="18">
        <v>4135.8</v>
      </c>
      <c r="AB394" s="18">
        <v>62123</v>
      </c>
    </row>
    <row r="395" spans="1:28" s="15" customFormat="1" x14ac:dyDescent="0.25">
      <c r="A395" s="17">
        <v>5</v>
      </c>
      <c r="B395" s="17" t="s">
        <v>334</v>
      </c>
      <c r="C395" s="17" t="s">
        <v>308</v>
      </c>
      <c r="D395" s="17" t="s">
        <v>362</v>
      </c>
      <c r="E395" s="17" t="s">
        <v>363</v>
      </c>
      <c r="F395" s="17" t="s">
        <v>75</v>
      </c>
      <c r="G395" s="17" t="s">
        <v>76</v>
      </c>
      <c r="H395" s="17">
        <v>18187</v>
      </c>
      <c r="I395" s="17">
        <v>18140</v>
      </c>
      <c r="J395" s="17">
        <v>47</v>
      </c>
      <c r="K395" s="17" t="s">
        <v>37</v>
      </c>
      <c r="L395" s="18">
        <v>35300.519999999997</v>
      </c>
      <c r="M395" s="18">
        <v>2721.82</v>
      </c>
      <c r="N395" s="18">
        <v>4451.66</v>
      </c>
      <c r="O395" s="18">
        <v>42474</v>
      </c>
      <c r="P395" s="18">
        <v>602.53</v>
      </c>
      <c r="Q395" s="18">
        <v>385.34</v>
      </c>
      <c r="R395" s="18">
        <v>28.13</v>
      </c>
      <c r="S395" s="18">
        <v>1016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35903.050000000003</v>
      </c>
      <c r="Z395" s="18">
        <v>4837</v>
      </c>
      <c r="AA395" s="18">
        <v>2749.95</v>
      </c>
      <c r="AB395" s="18">
        <v>43490</v>
      </c>
    </row>
    <row r="396" spans="1:28" s="15" customFormat="1" x14ac:dyDescent="0.25">
      <c r="A396" s="17">
        <v>6</v>
      </c>
      <c r="B396" s="17" t="s">
        <v>364</v>
      </c>
      <c r="C396" s="17" t="s">
        <v>308</v>
      </c>
      <c r="D396" s="17" t="s">
        <v>365</v>
      </c>
      <c r="E396" s="17" t="s">
        <v>366</v>
      </c>
      <c r="F396" s="17" t="s">
        <v>75</v>
      </c>
      <c r="G396" s="17" t="s">
        <v>76</v>
      </c>
      <c r="H396" s="17">
        <v>7315</v>
      </c>
      <c r="I396" s="17">
        <v>7026</v>
      </c>
      <c r="J396" s="17">
        <v>289</v>
      </c>
      <c r="K396" s="17" t="s">
        <v>37</v>
      </c>
      <c r="L396" s="18">
        <v>39459.64</v>
      </c>
      <c r="M396" s="18">
        <v>1887.89</v>
      </c>
      <c r="N396" s="18">
        <v>6728.47</v>
      </c>
      <c r="O396" s="18">
        <v>48076</v>
      </c>
      <c r="P396" s="18">
        <v>2507.52</v>
      </c>
      <c r="Q396" s="18">
        <v>415.51</v>
      </c>
      <c r="R396" s="18">
        <v>172.97</v>
      </c>
      <c r="S396" s="18">
        <v>3096</v>
      </c>
      <c r="T396" s="18">
        <v>370</v>
      </c>
      <c r="U396" s="18">
        <v>0</v>
      </c>
      <c r="V396" s="18">
        <v>0</v>
      </c>
      <c r="W396" s="18">
        <v>0</v>
      </c>
      <c r="X396" s="18"/>
      <c r="Y396" s="18">
        <v>41967.16</v>
      </c>
      <c r="Z396" s="18">
        <v>7143.98</v>
      </c>
      <c r="AA396" s="18">
        <v>2060.86</v>
      </c>
      <c r="AB396" s="18">
        <v>51172</v>
      </c>
    </row>
    <row r="397" spans="1:28" s="15" customFormat="1" x14ac:dyDescent="0.25">
      <c r="A397" s="17">
        <v>7</v>
      </c>
      <c r="B397" s="17" t="s">
        <v>311</v>
      </c>
      <c r="C397" s="17" t="s">
        <v>308</v>
      </c>
      <c r="D397" s="17" t="s">
        <v>367</v>
      </c>
      <c r="E397" s="17" t="s">
        <v>368</v>
      </c>
      <c r="F397" s="17" t="s">
        <v>75</v>
      </c>
      <c r="G397" s="17" t="s">
        <v>76</v>
      </c>
      <c r="H397" s="17">
        <v>27319</v>
      </c>
      <c r="I397" s="17">
        <v>27006</v>
      </c>
      <c r="J397" s="17">
        <v>313</v>
      </c>
      <c r="K397" s="17" t="s">
        <v>37</v>
      </c>
      <c r="L397" s="18">
        <v>48179.35</v>
      </c>
      <c r="M397" s="18">
        <v>3651.83</v>
      </c>
      <c r="N397" s="18">
        <v>5624.82</v>
      </c>
      <c r="O397" s="18">
        <v>57456</v>
      </c>
      <c r="P397" s="18">
        <v>2484.9899999999998</v>
      </c>
      <c r="Q397" s="18">
        <v>523.67999999999995</v>
      </c>
      <c r="R397" s="18">
        <v>187.33</v>
      </c>
      <c r="S397" s="18">
        <v>3196</v>
      </c>
      <c r="T397" s="18">
        <v>700</v>
      </c>
      <c r="U397" s="18">
        <v>0</v>
      </c>
      <c r="V397" s="18">
        <v>0</v>
      </c>
      <c r="W397" s="18">
        <v>0</v>
      </c>
      <c r="X397" s="18"/>
      <c r="Y397" s="18">
        <v>50664.34</v>
      </c>
      <c r="Z397" s="18">
        <v>6148.5</v>
      </c>
      <c r="AA397" s="18">
        <v>3839.16</v>
      </c>
      <c r="AB397" s="18">
        <v>60652</v>
      </c>
    </row>
    <row r="398" spans="1:28" s="15" customFormat="1" x14ac:dyDescent="0.25">
      <c r="A398" s="17">
        <v>8</v>
      </c>
      <c r="B398" s="17" t="s">
        <v>307</v>
      </c>
      <c r="C398" s="17" t="s">
        <v>308</v>
      </c>
      <c r="D398" s="17" t="s">
        <v>369</v>
      </c>
      <c r="E398" s="17" t="s">
        <v>370</v>
      </c>
      <c r="F398" s="17" t="s">
        <v>75</v>
      </c>
      <c r="G398" s="17" t="s">
        <v>76</v>
      </c>
      <c r="H398" s="17">
        <v>28018</v>
      </c>
      <c r="I398" s="17">
        <v>27901</v>
      </c>
      <c r="J398" s="17">
        <v>117</v>
      </c>
      <c r="K398" s="17" t="s">
        <v>37</v>
      </c>
      <c r="L398" s="18">
        <v>30054.61</v>
      </c>
      <c r="M398" s="18">
        <v>1885.93</v>
      </c>
      <c r="N398" s="18">
        <v>3834.46</v>
      </c>
      <c r="O398" s="18">
        <v>35775</v>
      </c>
      <c r="P398" s="18">
        <v>1206.74</v>
      </c>
      <c r="Q398" s="18">
        <v>324.24</v>
      </c>
      <c r="R398" s="18">
        <v>70.02</v>
      </c>
      <c r="S398" s="18">
        <v>1601</v>
      </c>
      <c r="T398" s="18">
        <v>400</v>
      </c>
      <c r="U398" s="18">
        <v>0</v>
      </c>
      <c r="V398" s="18">
        <v>0</v>
      </c>
      <c r="W398" s="18">
        <v>0</v>
      </c>
      <c r="X398" s="18"/>
      <c r="Y398" s="18">
        <v>31261.35</v>
      </c>
      <c r="Z398" s="18">
        <v>4158.7</v>
      </c>
      <c r="AA398" s="18">
        <v>1955.95</v>
      </c>
      <c r="AB398" s="18">
        <v>37376</v>
      </c>
    </row>
    <row r="399" spans="1:28" s="15" customFormat="1" x14ac:dyDescent="0.25">
      <c r="A399" s="17">
        <v>9</v>
      </c>
      <c r="B399" s="17" t="s">
        <v>327</v>
      </c>
      <c r="C399" s="17" t="s">
        <v>308</v>
      </c>
      <c r="D399" s="17" t="s">
        <v>371</v>
      </c>
      <c r="E399" s="17" t="s">
        <v>372</v>
      </c>
      <c r="F399" s="17" t="s">
        <v>75</v>
      </c>
      <c r="G399" s="17" t="s">
        <v>76</v>
      </c>
      <c r="H399" s="17">
        <v>32143</v>
      </c>
      <c r="I399" s="17">
        <v>31686</v>
      </c>
      <c r="J399" s="17">
        <v>457</v>
      </c>
      <c r="K399" s="17" t="s">
        <v>37</v>
      </c>
      <c r="L399" s="18">
        <v>60745.25</v>
      </c>
      <c r="M399" s="18">
        <v>4780.01</v>
      </c>
      <c r="N399" s="18">
        <v>5519.74</v>
      </c>
      <c r="O399" s="18">
        <v>71045</v>
      </c>
      <c r="P399" s="18">
        <v>3688.8</v>
      </c>
      <c r="Q399" s="18">
        <v>660.69</v>
      </c>
      <c r="R399" s="18">
        <v>273.51</v>
      </c>
      <c r="S399" s="18">
        <v>4623</v>
      </c>
      <c r="T399" s="18">
        <v>1560</v>
      </c>
      <c r="U399" s="18">
        <v>0</v>
      </c>
      <c r="V399" s="18">
        <v>0</v>
      </c>
      <c r="W399" s="18">
        <v>0</v>
      </c>
      <c r="X399" s="18"/>
      <c r="Y399" s="18">
        <v>64434.05</v>
      </c>
      <c r="Z399" s="18">
        <v>6180.43</v>
      </c>
      <c r="AA399" s="18">
        <v>5053.5200000000004</v>
      </c>
      <c r="AB399" s="18">
        <v>75668</v>
      </c>
    </row>
    <row r="400" spans="1:28" s="15" customFormat="1" x14ac:dyDescent="0.25">
      <c r="A400" s="17">
        <v>10</v>
      </c>
      <c r="B400" s="17" t="s">
        <v>311</v>
      </c>
      <c r="C400" s="17" t="s">
        <v>308</v>
      </c>
      <c r="D400" s="17" t="s">
        <v>373</v>
      </c>
      <c r="E400" s="17" t="s">
        <v>374</v>
      </c>
      <c r="F400" s="17" t="s">
        <v>75</v>
      </c>
      <c r="G400" s="17" t="s">
        <v>76</v>
      </c>
      <c r="H400" s="17">
        <v>6872</v>
      </c>
      <c r="I400" s="17">
        <v>6765</v>
      </c>
      <c r="J400" s="17">
        <v>107</v>
      </c>
      <c r="K400" s="17" t="s">
        <v>37</v>
      </c>
      <c r="L400" s="18">
        <v>25755.84</v>
      </c>
      <c r="M400" s="18">
        <v>1755.89</v>
      </c>
      <c r="N400" s="18">
        <v>3550.27</v>
      </c>
      <c r="O400" s="18">
        <v>31062</v>
      </c>
      <c r="P400" s="18">
        <v>1013.4</v>
      </c>
      <c r="Q400" s="18">
        <v>279.56</v>
      </c>
      <c r="R400" s="18">
        <v>64.040000000000006</v>
      </c>
      <c r="S400" s="18">
        <v>1357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26769.24</v>
      </c>
      <c r="Z400" s="18">
        <v>3829.83</v>
      </c>
      <c r="AA400" s="18">
        <v>1819.93</v>
      </c>
      <c r="AB400" s="18">
        <v>32419</v>
      </c>
    </row>
    <row r="401" spans="1:28" s="15" customFormat="1" x14ac:dyDescent="0.25">
      <c r="A401" s="17">
        <v>11</v>
      </c>
      <c r="B401" s="17" t="s">
        <v>311</v>
      </c>
      <c r="C401" s="17" t="s">
        <v>308</v>
      </c>
      <c r="D401" s="17" t="s">
        <v>375</v>
      </c>
      <c r="E401" s="17" t="s">
        <v>376</v>
      </c>
      <c r="F401" s="17" t="s">
        <v>75</v>
      </c>
      <c r="G401" s="17" t="s">
        <v>114</v>
      </c>
      <c r="H401" s="17">
        <v>0</v>
      </c>
      <c r="I401" s="17">
        <v>0</v>
      </c>
      <c r="J401" s="17">
        <v>360</v>
      </c>
      <c r="K401" s="17" t="s">
        <v>107</v>
      </c>
      <c r="L401" s="18">
        <v>39642.800000000003</v>
      </c>
      <c r="M401" s="18">
        <v>3457.14</v>
      </c>
      <c r="N401" s="18">
        <v>3239.06</v>
      </c>
      <c r="O401" s="18">
        <v>46339</v>
      </c>
      <c r="P401" s="18">
        <v>2587.25</v>
      </c>
      <c r="Q401" s="18">
        <v>431.29</v>
      </c>
      <c r="R401" s="18">
        <v>215.46</v>
      </c>
      <c r="S401" s="18">
        <v>3234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42230.05</v>
      </c>
      <c r="Z401" s="18">
        <v>3670.35</v>
      </c>
      <c r="AA401" s="18">
        <v>3672.6</v>
      </c>
      <c r="AB401" s="18">
        <v>49573</v>
      </c>
    </row>
    <row r="402" spans="1:28" s="15" customFormat="1" x14ac:dyDescent="0.25">
      <c r="A402" s="17">
        <v>12</v>
      </c>
      <c r="B402" s="17" t="s">
        <v>327</v>
      </c>
      <c r="C402" s="17" t="s">
        <v>308</v>
      </c>
      <c r="D402" s="17" t="s">
        <v>377</v>
      </c>
      <c r="E402" s="17" t="s">
        <v>378</v>
      </c>
      <c r="F402" s="17" t="s">
        <v>75</v>
      </c>
      <c r="G402" s="17" t="s">
        <v>114</v>
      </c>
      <c r="H402" s="17">
        <v>0</v>
      </c>
      <c r="I402" s="17">
        <v>0</v>
      </c>
      <c r="J402" s="17">
        <v>360</v>
      </c>
      <c r="K402" s="17" t="s">
        <v>107</v>
      </c>
      <c r="L402" s="18">
        <v>36608.67</v>
      </c>
      <c r="M402" s="18">
        <v>3202.74</v>
      </c>
      <c r="N402" s="18">
        <v>2712.59</v>
      </c>
      <c r="O402" s="18">
        <v>42524</v>
      </c>
      <c r="P402" s="18">
        <v>2587.2399999999998</v>
      </c>
      <c r="Q402" s="18">
        <v>398.3</v>
      </c>
      <c r="R402" s="18">
        <v>215.46</v>
      </c>
      <c r="S402" s="18">
        <v>3201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39195.910000000003</v>
      </c>
      <c r="Z402" s="18">
        <v>3110.89</v>
      </c>
      <c r="AA402" s="18">
        <v>3418.2</v>
      </c>
      <c r="AB402" s="18">
        <v>45725</v>
      </c>
    </row>
    <row r="403" spans="1:28" s="15" customFormat="1" x14ac:dyDescent="0.25">
      <c r="A403" s="17">
        <v>13</v>
      </c>
      <c r="B403" s="17" t="s">
        <v>317</v>
      </c>
      <c r="C403" s="17" t="s">
        <v>308</v>
      </c>
      <c r="D403" s="17" t="s">
        <v>379</v>
      </c>
      <c r="E403" s="17" t="s">
        <v>380</v>
      </c>
      <c r="F403" s="17" t="s">
        <v>75</v>
      </c>
      <c r="G403" s="17" t="s">
        <v>114</v>
      </c>
      <c r="H403" s="17">
        <v>0</v>
      </c>
      <c r="I403" s="17">
        <v>0</v>
      </c>
      <c r="J403" s="17">
        <v>360</v>
      </c>
      <c r="K403" s="17" t="s">
        <v>107</v>
      </c>
      <c r="L403" s="18">
        <v>46252.82</v>
      </c>
      <c r="M403" s="18">
        <v>4029.65</v>
      </c>
      <c r="N403" s="18">
        <v>3810.53</v>
      </c>
      <c r="O403" s="18">
        <v>54093</v>
      </c>
      <c r="P403" s="18">
        <v>2618.44</v>
      </c>
      <c r="Q403" s="18">
        <v>504.1</v>
      </c>
      <c r="R403" s="18">
        <v>215.46</v>
      </c>
      <c r="S403" s="18">
        <v>3338</v>
      </c>
      <c r="T403" s="18">
        <v>0</v>
      </c>
      <c r="U403" s="18">
        <v>0</v>
      </c>
      <c r="V403" s="18">
        <v>0</v>
      </c>
      <c r="W403" s="18">
        <v>0</v>
      </c>
      <c r="X403" s="18"/>
      <c r="Y403" s="18">
        <v>48871.26</v>
      </c>
      <c r="Z403" s="18">
        <v>4314.63</v>
      </c>
      <c r="AA403" s="18">
        <v>4245.1099999999997</v>
      </c>
      <c r="AB403" s="18">
        <v>57431</v>
      </c>
    </row>
    <row r="404" spans="1:28" s="15" customFormat="1" x14ac:dyDescent="0.25">
      <c r="A404" s="17">
        <v>14</v>
      </c>
      <c r="B404" s="17" t="s">
        <v>364</v>
      </c>
      <c r="C404" s="17" t="s">
        <v>308</v>
      </c>
      <c r="D404" s="17" t="s">
        <v>381</v>
      </c>
      <c r="E404" s="17" t="s">
        <v>382</v>
      </c>
      <c r="F404" s="17" t="s">
        <v>75</v>
      </c>
      <c r="G404" s="17" t="s">
        <v>114</v>
      </c>
      <c r="H404" s="17">
        <v>0</v>
      </c>
      <c r="I404" s="17">
        <v>0</v>
      </c>
      <c r="J404" s="17">
        <v>360</v>
      </c>
      <c r="K404" s="17" t="s">
        <v>107</v>
      </c>
      <c r="L404" s="18">
        <v>57159.4</v>
      </c>
      <c r="M404" s="18">
        <v>3199.5</v>
      </c>
      <c r="N404" s="18">
        <v>5952.1</v>
      </c>
      <c r="O404" s="18">
        <v>66311</v>
      </c>
      <c r="P404" s="18">
        <v>2586.91</v>
      </c>
      <c r="Q404" s="18">
        <v>610.63</v>
      </c>
      <c r="R404" s="18">
        <v>215.46</v>
      </c>
      <c r="S404" s="18">
        <v>3413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59746.31</v>
      </c>
      <c r="Z404" s="18">
        <v>6562.73</v>
      </c>
      <c r="AA404" s="18">
        <v>3414.96</v>
      </c>
      <c r="AB404" s="18">
        <v>69724</v>
      </c>
    </row>
    <row r="405" spans="1:28" s="15" customFormat="1" x14ac:dyDescent="0.25">
      <c r="A405" s="17">
        <v>15</v>
      </c>
      <c r="B405" s="17" t="s">
        <v>307</v>
      </c>
      <c r="C405" s="17" t="s">
        <v>308</v>
      </c>
      <c r="D405" s="17" t="s">
        <v>383</v>
      </c>
      <c r="E405" s="17" t="s">
        <v>384</v>
      </c>
      <c r="F405" s="17" t="s">
        <v>75</v>
      </c>
      <c r="G405" s="17" t="s">
        <v>114</v>
      </c>
      <c r="H405" s="17">
        <v>0</v>
      </c>
      <c r="I405" s="17">
        <v>0</v>
      </c>
      <c r="J405" s="17">
        <v>360</v>
      </c>
      <c r="K405" s="17" t="s">
        <v>107</v>
      </c>
      <c r="L405" s="18">
        <v>39064.870000000003</v>
      </c>
      <c r="M405" s="18">
        <v>3412.84</v>
      </c>
      <c r="N405" s="18">
        <v>3220.29</v>
      </c>
      <c r="O405" s="18">
        <v>45698</v>
      </c>
      <c r="P405" s="18">
        <v>2587.6799999999998</v>
      </c>
      <c r="Q405" s="18">
        <v>425.86</v>
      </c>
      <c r="R405" s="18">
        <v>215.46</v>
      </c>
      <c r="S405" s="18">
        <v>3229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41652.550000000003</v>
      </c>
      <c r="Z405" s="18">
        <v>3646.15</v>
      </c>
      <c r="AA405" s="18">
        <v>3628.3</v>
      </c>
      <c r="AB405" s="18">
        <v>48927</v>
      </c>
    </row>
    <row r="406" spans="1:28" s="15" customFormat="1" x14ac:dyDescent="0.25">
      <c r="A406" s="17">
        <v>16</v>
      </c>
      <c r="B406" s="17" t="s">
        <v>322</v>
      </c>
      <c r="C406" s="17" t="s">
        <v>308</v>
      </c>
      <c r="D406" s="17" t="s">
        <v>385</v>
      </c>
      <c r="E406" s="17" t="s">
        <v>386</v>
      </c>
      <c r="F406" s="17" t="s">
        <v>75</v>
      </c>
      <c r="G406" s="17" t="s">
        <v>114</v>
      </c>
      <c r="H406" s="17">
        <v>248</v>
      </c>
      <c r="I406" s="17">
        <v>248</v>
      </c>
      <c r="J406" s="17">
        <v>41</v>
      </c>
      <c r="K406" s="17" t="s">
        <v>107</v>
      </c>
      <c r="L406" s="18">
        <v>17206.87</v>
      </c>
      <c r="M406" s="18">
        <v>1451.46</v>
      </c>
      <c r="N406" s="18">
        <v>1927.67</v>
      </c>
      <c r="O406" s="18">
        <v>20586</v>
      </c>
      <c r="P406" s="18">
        <v>405.66</v>
      </c>
      <c r="Q406" s="18">
        <v>190.8</v>
      </c>
      <c r="R406" s="18">
        <v>24.54</v>
      </c>
      <c r="S406" s="18">
        <v>621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17612.53</v>
      </c>
      <c r="Z406" s="18">
        <v>2118.4699999999998</v>
      </c>
      <c r="AA406" s="18">
        <v>1476</v>
      </c>
      <c r="AB406" s="18">
        <v>21207</v>
      </c>
    </row>
    <row r="407" spans="1:28" s="15" customFormat="1" x14ac:dyDescent="0.25">
      <c r="A407" s="17">
        <v>17</v>
      </c>
      <c r="B407" s="17" t="s">
        <v>317</v>
      </c>
      <c r="C407" s="17" t="s">
        <v>308</v>
      </c>
      <c r="D407" s="17" t="s">
        <v>387</v>
      </c>
      <c r="E407" s="17" t="s">
        <v>388</v>
      </c>
      <c r="F407" s="17" t="s">
        <v>75</v>
      </c>
      <c r="G407" s="17" t="s">
        <v>389</v>
      </c>
      <c r="H407" s="17">
        <v>6823</v>
      </c>
      <c r="I407" s="17">
        <v>6728</v>
      </c>
      <c r="J407" s="17">
        <v>95</v>
      </c>
      <c r="K407" s="17" t="s">
        <v>37</v>
      </c>
      <c r="L407" s="18">
        <v>24555.88</v>
      </c>
      <c r="M407" s="18">
        <v>1737.36</v>
      </c>
      <c r="N407" s="18">
        <v>3398.76</v>
      </c>
      <c r="O407" s="18">
        <v>29692</v>
      </c>
      <c r="P407" s="18">
        <v>899.42</v>
      </c>
      <c r="Q407" s="18">
        <v>267.72000000000003</v>
      </c>
      <c r="R407" s="18">
        <v>56.86</v>
      </c>
      <c r="S407" s="18">
        <v>1224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25455.3</v>
      </c>
      <c r="Z407" s="18">
        <v>3666.48</v>
      </c>
      <c r="AA407" s="18">
        <v>1794.22</v>
      </c>
      <c r="AB407" s="18">
        <v>30916</v>
      </c>
    </row>
    <row r="408" spans="1:28" s="15" customFormat="1" x14ac:dyDescent="0.25">
      <c r="A408" s="17">
        <v>18</v>
      </c>
      <c r="B408" s="17" t="s">
        <v>322</v>
      </c>
      <c r="C408" s="17" t="s">
        <v>308</v>
      </c>
      <c r="D408" s="17" t="s">
        <v>390</v>
      </c>
      <c r="E408" s="17" t="s">
        <v>391</v>
      </c>
      <c r="F408" s="17" t="s">
        <v>75</v>
      </c>
      <c r="G408" s="17" t="s">
        <v>392</v>
      </c>
      <c r="H408" s="17">
        <v>6430</v>
      </c>
      <c r="I408" s="17">
        <v>6366</v>
      </c>
      <c r="J408" s="17">
        <v>64</v>
      </c>
      <c r="K408" s="17" t="s">
        <v>37</v>
      </c>
      <c r="L408" s="18">
        <v>31689.49</v>
      </c>
      <c r="M408" s="18">
        <v>1586.32</v>
      </c>
      <c r="N408" s="18">
        <v>5600.19</v>
      </c>
      <c r="O408" s="18">
        <v>38876</v>
      </c>
      <c r="P408" s="18">
        <v>687.31</v>
      </c>
      <c r="Q408" s="18">
        <v>335.39</v>
      </c>
      <c r="R408" s="18">
        <v>38.299999999999997</v>
      </c>
      <c r="S408" s="18">
        <v>1061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32376.799999999999</v>
      </c>
      <c r="Z408" s="18">
        <v>5935.58</v>
      </c>
      <c r="AA408" s="18">
        <v>1624.62</v>
      </c>
      <c r="AB408" s="18">
        <v>39937</v>
      </c>
    </row>
    <row r="409" spans="1:28" s="15" customFormat="1" x14ac:dyDescent="0.25">
      <c r="A409" s="17">
        <v>19</v>
      </c>
      <c r="B409" s="17" t="s">
        <v>322</v>
      </c>
      <c r="C409" s="17" t="s">
        <v>308</v>
      </c>
      <c r="D409" s="17" t="s">
        <v>393</v>
      </c>
      <c r="E409" s="17" t="s">
        <v>394</v>
      </c>
      <c r="F409" s="17" t="s">
        <v>75</v>
      </c>
      <c r="G409" s="17" t="s">
        <v>392</v>
      </c>
      <c r="H409" s="17">
        <v>12258</v>
      </c>
      <c r="I409" s="17">
        <v>11999</v>
      </c>
      <c r="J409" s="17">
        <v>259</v>
      </c>
      <c r="K409" s="17" t="s">
        <v>37</v>
      </c>
      <c r="L409" s="18">
        <v>51258.73</v>
      </c>
      <c r="M409" s="18">
        <v>4144.1099999999997</v>
      </c>
      <c r="N409" s="18">
        <v>5982.16</v>
      </c>
      <c r="O409" s="18">
        <v>61385</v>
      </c>
      <c r="P409" s="18">
        <v>2021.83</v>
      </c>
      <c r="Q409" s="18">
        <v>561.16</v>
      </c>
      <c r="R409" s="18">
        <v>155.01</v>
      </c>
      <c r="S409" s="18">
        <v>2738</v>
      </c>
      <c r="T409" s="18">
        <v>1160</v>
      </c>
      <c r="U409" s="18">
        <v>0</v>
      </c>
      <c r="V409" s="18">
        <v>0</v>
      </c>
      <c r="W409" s="18">
        <v>0</v>
      </c>
      <c r="X409" s="18"/>
      <c r="Y409" s="18">
        <v>53280.56</v>
      </c>
      <c r="Z409" s="18">
        <v>6543.32</v>
      </c>
      <c r="AA409" s="18">
        <v>4299.12</v>
      </c>
      <c r="AB409" s="18">
        <v>64123</v>
      </c>
    </row>
    <row r="410" spans="1:28" s="15" customFormat="1" x14ac:dyDescent="0.25">
      <c r="A410" s="17">
        <v>20</v>
      </c>
      <c r="B410" s="17" t="s">
        <v>311</v>
      </c>
      <c r="C410" s="17" t="s">
        <v>308</v>
      </c>
      <c r="D410" s="17" t="s">
        <v>395</v>
      </c>
      <c r="E410" s="17" t="s">
        <v>396</v>
      </c>
      <c r="F410" s="17" t="s">
        <v>75</v>
      </c>
      <c r="G410" s="17" t="s">
        <v>397</v>
      </c>
      <c r="H410" s="17">
        <v>4123</v>
      </c>
      <c r="I410" s="17">
        <v>4049</v>
      </c>
      <c r="J410" s="17">
        <v>74</v>
      </c>
      <c r="K410" s="17" t="s">
        <v>37</v>
      </c>
      <c r="L410" s="18">
        <v>26376.22</v>
      </c>
      <c r="M410" s="18">
        <v>1598.09</v>
      </c>
      <c r="N410" s="18">
        <v>5930.69</v>
      </c>
      <c r="O410" s="18">
        <v>33905</v>
      </c>
      <c r="P410" s="18">
        <v>756.61</v>
      </c>
      <c r="Q410" s="18">
        <v>286.10000000000002</v>
      </c>
      <c r="R410" s="18">
        <v>44.29</v>
      </c>
      <c r="S410" s="18">
        <v>1087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27132.83</v>
      </c>
      <c r="Z410" s="18">
        <v>6216.79</v>
      </c>
      <c r="AA410" s="18">
        <v>1642.38</v>
      </c>
      <c r="AB410" s="18">
        <v>34992</v>
      </c>
    </row>
    <row r="411" spans="1:28" s="15" customFormat="1" x14ac:dyDescent="0.25">
      <c r="A411" s="17">
        <v>21</v>
      </c>
      <c r="B411" s="17" t="s">
        <v>311</v>
      </c>
      <c r="C411" s="17" t="s">
        <v>308</v>
      </c>
      <c r="D411" s="17" t="s">
        <v>398</v>
      </c>
      <c r="E411" s="17" t="s">
        <v>399</v>
      </c>
      <c r="F411" s="17" t="s">
        <v>75</v>
      </c>
      <c r="G411" s="17" t="s">
        <v>397</v>
      </c>
      <c r="H411" s="17">
        <v>1139</v>
      </c>
      <c r="I411" s="17">
        <v>1069</v>
      </c>
      <c r="J411" s="17">
        <v>70</v>
      </c>
      <c r="K411" s="17" t="s">
        <v>37</v>
      </c>
      <c r="L411" s="18">
        <v>39504.720000000001</v>
      </c>
      <c r="M411" s="18">
        <v>2787.66</v>
      </c>
      <c r="N411" s="18">
        <v>7013.62</v>
      </c>
      <c r="O411" s="18">
        <v>49306</v>
      </c>
      <c r="P411" s="18">
        <v>728.36</v>
      </c>
      <c r="Q411" s="18">
        <v>433.74</v>
      </c>
      <c r="R411" s="18">
        <v>41.9</v>
      </c>
      <c r="S411" s="18">
        <v>1204</v>
      </c>
      <c r="T411" s="18">
        <v>2540</v>
      </c>
      <c r="U411" s="18">
        <v>0</v>
      </c>
      <c r="V411" s="18">
        <v>0</v>
      </c>
      <c r="W411" s="18">
        <v>0</v>
      </c>
      <c r="X411" s="18"/>
      <c r="Y411" s="18">
        <v>40233.08</v>
      </c>
      <c r="Z411" s="18">
        <v>7447.36</v>
      </c>
      <c r="AA411" s="18">
        <v>2829.56</v>
      </c>
      <c r="AB411" s="18">
        <v>50510</v>
      </c>
    </row>
    <row r="412" spans="1:28" s="12" customFormat="1" x14ac:dyDescent="0.25">
      <c r="A412" s="10"/>
      <c r="B412" s="10"/>
      <c r="C412" s="10" t="s">
        <v>71</v>
      </c>
      <c r="D412" s="10"/>
      <c r="E412" s="10"/>
      <c r="F412" s="10"/>
      <c r="G412" s="10"/>
      <c r="H412" s="10"/>
      <c r="I412" s="10"/>
      <c r="J412" s="11">
        <f>SUM(J391:J411)</f>
        <v>4430</v>
      </c>
      <c r="K412" s="10"/>
      <c r="L412" s="11">
        <f t="shared" ref="L412:AB412" si="67">SUM(L391:L411)</f>
        <v>787606.82</v>
      </c>
      <c r="M412" s="11">
        <f t="shared" si="67"/>
        <v>57199.569999999992</v>
      </c>
      <c r="N412" s="11">
        <f t="shared" si="67"/>
        <v>97333.609999999986</v>
      </c>
      <c r="O412" s="11">
        <f t="shared" si="67"/>
        <v>942140</v>
      </c>
      <c r="P412" s="11">
        <f t="shared" si="67"/>
        <v>35894.76</v>
      </c>
      <c r="Q412" s="11">
        <f t="shared" si="67"/>
        <v>8540.880000000001</v>
      </c>
      <c r="R412" s="11">
        <f t="shared" si="67"/>
        <v>2651.36</v>
      </c>
      <c r="S412" s="11">
        <f t="shared" si="67"/>
        <v>47087</v>
      </c>
      <c r="T412" s="11">
        <f t="shared" si="67"/>
        <v>7690</v>
      </c>
      <c r="U412" s="11">
        <f t="shared" si="67"/>
        <v>0</v>
      </c>
      <c r="V412" s="11">
        <f t="shared" si="67"/>
        <v>0</v>
      </c>
      <c r="W412" s="11">
        <f t="shared" si="67"/>
        <v>0</v>
      </c>
      <c r="X412" s="11">
        <f t="shared" si="67"/>
        <v>0</v>
      </c>
      <c r="Y412" s="11">
        <f t="shared" si="67"/>
        <v>823501.58000000007</v>
      </c>
      <c r="Z412" s="11">
        <f t="shared" si="67"/>
        <v>105874.48999999999</v>
      </c>
      <c r="AA412" s="11">
        <f t="shared" si="67"/>
        <v>59850.93</v>
      </c>
      <c r="AB412" s="11">
        <f t="shared" si="67"/>
        <v>989227</v>
      </c>
    </row>
    <row r="413" spans="1:28" s="12" customFormat="1" x14ac:dyDescent="0.25">
      <c r="A413" s="10"/>
      <c r="B413" s="10"/>
      <c r="C413" s="10" t="s">
        <v>119</v>
      </c>
      <c r="D413" s="10"/>
      <c r="E413" s="10"/>
      <c r="F413" s="10"/>
      <c r="G413" s="10"/>
      <c r="H413" s="10"/>
      <c r="I413" s="10"/>
      <c r="J413" s="11">
        <f>J412+J390</f>
        <v>23990</v>
      </c>
      <c r="K413" s="11"/>
      <c r="L413" s="11">
        <f t="shared" ref="L413:AA413" si="68">L412+L390</f>
        <v>1951292.56</v>
      </c>
      <c r="M413" s="11">
        <f t="shared" si="68"/>
        <v>122990.93</v>
      </c>
      <c r="N413" s="11">
        <f t="shared" si="68"/>
        <v>176743.51</v>
      </c>
      <c r="O413" s="11">
        <f t="shared" si="68"/>
        <v>2251027</v>
      </c>
      <c r="P413" s="11">
        <f t="shared" si="68"/>
        <v>151407.98000000001</v>
      </c>
      <c r="Q413" s="11">
        <f t="shared" si="68"/>
        <v>20520.660000000003</v>
      </c>
      <c r="R413" s="11">
        <f t="shared" si="68"/>
        <v>11453.359999999999</v>
      </c>
      <c r="S413" s="11">
        <f t="shared" si="68"/>
        <v>183382</v>
      </c>
      <c r="T413" s="11">
        <f t="shared" si="68"/>
        <v>27770</v>
      </c>
      <c r="U413" s="11">
        <f t="shared" si="68"/>
        <v>0</v>
      </c>
      <c r="V413" s="11">
        <f t="shared" si="68"/>
        <v>0</v>
      </c>
      <c r="W413" s="11">
        <f t="shared" si="68"/>
        <v>0</v>
      </c>
      <c r="X413" s="11">
        <f t="shared" si="68"/>
        <v>0</v>
      </c>
      <c r="Y413" s="11">
        <f t="shared" si="68"/>
        <v>2102700.54</v>
      </c>
      <c r="Z413" s="11">
        <f t="shared" si="68"/>
        <v>197264.16999999998</v>
      </c>
      <c r="AA413" s="11">
        <f t="shared" si="68"/>
        <v>134444.29</v>
      </c>
      <c r="AB413" s="11">
        <f>AB412+AB390</f>
        <v>2434409</v>
      </c>
    </row>
    <row r="414" spans="1:28" ht="18" customHeight="1" x14ac:dyDescent="0.25"/>
    <row r="415" spans="1:28" ht="18" customHeight="1" x14ac:dyDescent="0.25"/>
    <row r="418" spans="1:32" ht="15.75" x14ac:dyDescent="0.25">
      <c r="E418" s="13" t="s">
        <v>120</v>
      </c>
      <c r="G418" s="14"/>
      <c r="H418" s="14"/>
      <c r="I418" s="14"/>
      <c r="J418" s="14"/>
      <c r="K418" s="14"/>
      <c r="L418" s="13" t="s">
        <v>122</v>
      </c>
      <c r="O418" s="14"/>
      <c r="Q418" s="14"/>
      <c r="R418" s="13" t="s">
        <v>121</v>
      </c>
      <c r="T418" s="14"/>
      <c r="U418" s="14"/>
      <c r="W418" s="14"/>
      <c r="X418" s="14"/>
      <c r="Y418" s="13" t="s">
        <v>123</v>
      </c>
      <c r="Z418" s="14"/>
      <c r="AA418" s="14"/>
      <c r="AB418" s="14"/>
      <c r="AC418" s="14"/>
    </row>
    <row r="419" spans="1:32" ht="15.75" x14ac:dyDescent="0.25">
      <c r="E419" s="13" t="s">
        <v>124</v>
      </c>
      <c r="G419" s="14"/>
      <c r="H419" s="14"/>
      <c r="I419" s="14"/>
      <c r="J419" s="14"/>
      <c r="K419" s="14"/>
      <c r="L419" s="13" t="s">
        <v>124</v>
      </c>
      <c r="O419" s="14"/>
      <c r="Q419" s="14"/>
      <c r="R419" s="13" t="s">
        <v>124</v>
      </c>
      <c r="T419" s="14"/>
      <c r="U419" s="14"/>
      <c r="W419" s="14"/>
      <c r="X419" s="14"/>
      <c r="Y419" s="13" t="s">
        <v>124</v>
      </c>
      <c r="Z419" s="14"/>
      <c r="AA419" s="14"/>
      <c r="AB419" s="14"/>
      <c r="AC419" s="14"/>
    </row>
    <row r="420" spans="1:32" ht="32.25" customHeight="1" x14ac:dyDescent="0.55000000000000004">
      <c r="A420" s="75" t="s">
        <v>0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1"/>
      <c r="AD420" s="1"/>
      <c r="AE420" s="1"/>
      <c r="AF420" s="1"/>
    </row>
    <row r="421" spans="1:32" ht="21.75" customHeight="1" x14ac:dyDescent="0.4">
      <c r="A421" s="76" t="s">
        <v>1704</v>
      </c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2"/>
      <c r="AD421" s="2"/>
      <c r="AE421" s="2"/>
      <c r="AF421" s="2"/>
    </row>
    <row r="422" spans="1:32" s="5" customFormat="1" ht="20.25" customHeight="1" x14ac:dyDescent="0.35">
      <c r="A422" s="3" t="s">
        <v>1</v>
      </c>
      <c r="B422" s="4"/>
      <c r="C422" s="3"/>
      <c r="D422" s="3"/>
      <c r="F422" s="3" t="s">
        <v>400</v>
      </c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s="7" customFormat="1" ht="90" x14ac:dyDescent="0.25">
      <c r="A423" s="6" t="s">
        <v>3</v>
      </c>
      <c r="B423" s="6" t="s">
        <v>4</v>
      </c>
      <c r="C423" s="6" t="s">
        <v>5</v>
      </c>
      <c r="D423" s="6" t="s">
        <v>6</v>
      </c>
      <c r="E423" s="6" t="s">
        <v>7</v>
      </c>
      <c r="F423" s="6" t="s">
        <v>8</v>
      </c>
      <c r="G423" s="6" t="s">
        <v>9</v>
      </c>
      <c r="H423" s="6" t="s">
        <v>10</v>
      </c>
      <c r="I423" s="6" t="s">
        <v>11</v>
      </c>
      <c r="J423" s="6" t="s">
        <v>12</v>
      </c>
      <c r="K423" s="6" t="s">
        <v>13</v>
      </c>
      <c r="L423" s="6" t="s">
        <v>14</v>
      </c>
      <c r="M423" s="6" t="s">
        <v>15</v>
      </c>
      <c r="N423" s="6" t="s">
        <v>16</v>
      </c>
      <c r="O423" s="6" t="s">
        <v>17</v>
      </c>
      <c r="P423" s="6" t="s">
        <v>18</v>
      </c>
      <c r="Q423" s="6" t="s">
        <v>19</v>
      </c>
      <c r="R423" s="6" t="s">
        <v>20</v>
      </c>
      <c r="S423" s="6" t="s">
        <v>21</v>
      </c>
      <c r="T423" s="6" t="s">
        <v>22</v>
      </c>
      <c r="U423" s="6" t="s">
        <v>23</v>
      </c>
      <c r="V423" s="6" t="s">
        <v>24</v>
      </c>
      <c r="W423" s="6" t="s">
        <v>25</v>
      </c>
      <c r="X423" s="6" t="s">
        <v>26</v>
      </c>
      <c r="Y423" s="6" t="s">
        <v>27</v>
      </c>
      <c r="Z423" s="6" t="s">
        <v>28</v>
      </c>
      <c r="AA423" s="6" t="s">
        <v>29</v>
      </c>
      <c r="AB423" s="6" t="s">
        <v>30</v>
      </c>
    </row>
    <row r="424" spans="1:32" s="15" customFormat="1" x14ac:dyDescent="0.25">
      <c r="A424" s="17">
        <v>1</v>
      </c>
      <c r="B424" s="17" t="s">
        <v>307</v>
      </c>
      <c r="C424" s="17" t="s">
        <v>308</v>
      </c>
      <c r="D424" s="17" t="s">
        <v>309</v>
      </c>
      <c r="E424" s="17" t="s">
        <v>310</v>
      </c>
      <c r="F424" s="17" t="s">
        <v>35</v>
      </c>
      <c r="G424" s="17" t="s">
        <v>41</v>
      </c>
      <c r="H424" s="17">
        <v>97095</v>
      </c>
      <c r="I424" s="17">
        <v>95567</v>
      </c>
      <c r="J424" s="17">
        <v>1528</v>
      </c>
      <c r="K424" s="17" t="s">
        <v>37</v>
      </c>
      <c r="L424" s="18">
        <v>96245.440000000002</v>
      </c>
      <c r="M424" s="18">
        <v>5776.46</v>
      </c>
      <c r="N424" s="18">
        <v>7085.1</v>
      </c>
      <c r="O424" s="18">
        <v>109107</v>
      </c>
      <c r="P424" s="18">
        <v>8865.1200000000008</v>
      </c>
      <c r="Q424" s="18">
        <v>1022.28</v>
      </c>
      <c r="R424" s="18">
        <v>687.6</v>
      </c>
      <c r="S424" s="18">
        <v>10575</v>
      </c>
      <c r="T424" s="18">
        <v>4380</v>
      </c>
      <c r="U424" s="18">
        <v>0</v>
      </c>
      <c r="V424" s="18">
        <v>0</v>
      </c>
      <c r="W424" s="18">
        <v>0</v>
      </c>
      <c r="X424" s="18"/>
      <c r="Y424" s="18">
        <v>105110.56</v>
      </c>
      <c r="Z424" s="18">
        <v>6798.74</v>
      </c>
      <c r="AA424" s="18">
        <v>7772.7</v>
      </c>
      <c r="AB424" s="18">
        <v>119682</v>
      </c>
    </row>
    <row r="425" spans="1:32" s="15" customFormat="1" x14ac:dyDescent="0.25">
      <c r="A425" s="17">
        <v>2</v>
      </c>
      <c r="B425" s="17" t="s">
        <v>311</v>
      </c>
      <c r="C425" s="17" t="s">
        <v>308</v>
      </c>
      <c r="D425" s="17" t="s">
        <v>312</v>
      </c>
      <c r="E425" s="17" t="s">
        <v>313</v>
      </c>
      <c r="F425" s="17" t="s">
        <v>35</v>
      </c>
      <c r="G425" s="17" t="s">
        <v>41</v>
      </c>
      <c r="H425" s="17">
        <v>51936</v>
      </c>
      <c r="I425" s="17">
        <v>50933</v>
      </c>
      <c r="J425" s="17">
        <v>1003</v>
      </c>
      <c r="K425" s="17" t="s">
        <v>37</v>
      </c>
      <c r="L425" s="18">
        <v>35126.11</v>
      </c>
      <c r="M425" s="18">
        <v>1251.48</v>
      </c>
      <c r="N425" s="18">
        <v>2667.41</v>
      </c>
      <c r="O425" s="18">
        <v>39045</v>
      </c>
      <c r="P425" s="18">
        <v>5783.42</v>
      </c>
      <c r="Q425" s="18">
        <v>364.23</v>
      </c>
      <c r="R425" s="18">
        <v>451.35</v>
      </c>
      <c r="S425" s="18">
        <v>6599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40909.53</v>
      </c>
      <c r="Z425" s="18">
        <v>1615.71</v>
      </c>
      <c r="AA425" s="18">
        <v>3118.76</v>
      </c>
      <c r="AB425" s="18">
        <v>45644</v>
      </c>
    </row>
    <row r="426" spans="1:32" s="15" customFormat="1" x14ac:dyDescent="0.25">
      <c r="A426" s="17">
        <v>3</v>
      </c>
      <c r="B426" s="17" t="s">
        <v>314</v>
      </c>
      <c r="C426" s="17" t="s">
        <v>308</v>
      </c>
      <c r="D426" s="17" t="s">
        <v>315</v>
      </c>
      <c r="E426" s="17" t="s">
        <v>316</v>
      </c>
      <c r="F426" s="17" t="s">
        <v>35</v>
      </c>
      <c r="G426" s="17" t="s">
        <v>45</v>
      </c>
      <c r="H426" s="17">
        <v>70150</v>
      </c>
      <c r="I426" s="17">
        <v>70150</v>
      </c>
      <c r="J426" s="17">
        <v>0</v>
      </c>
      <c r="K426" s="17" t="s">
        <v>37</v>
      </c>
      <c r="L426" s="18">
        <v>14186.03</v>
      </c>
      <c r="M426" s="18">
        <v>2039.97</v>
      </c>
      <c r="N426" s="18">
        <v>0</v>
      </c>
      <c r="O426" s="18">
        <v>16226</v>
      </c>
      <c r="P426" s="18">
        <v>577.1</v>
      </c>
      <c r="Q426" s="18">
        <v>143.9</v>
      </c>
      <c r="R426" s="18">
        <v>0</v>
      </c>
      <c r="S426" s="18">
        <v>721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14763.13</v>
      </c>
      <c r="Z426" s="18">
        <v>2183.87</v>
      </c>
      <c r="AA426" s="18">
        <v>0</v>
      </c>
      <c r="AB426" s="18">
        <v>16947</v>
      </c>
    </row>
    <row r="427" spans="1:32" s="15" customFormat="1" x14ac:dyDescent="0.25">
      <c r="A427" s="17">
        <v>4</v>
      </c>
      <c r="B427" s="17" t="s">
        <v>317</v>
      </c>
      <c r="C427" s="17" t="s">
        <v>308</v>
      </c>
      <c r="D427" s="17" t="s">
        <v>318</v>
      </c>
      <c r="E427" s="17" t="s">
        <v>319</v>
      </c>
      <c r="F427" s="17" t="s">
        <v>35</v>
      </c>
      <c r="G427" s="17" t="s">
        <v>41</v>
      </c>
      <c r="H427" s="17">
        <v>246898</v>
      </c>
      <c r="I427" s="17">
        <v>241015</v>
      </c>
      <c r="J427" s="17">
        <v>5883</v>
      </c>
      <c r="K427" s="17" t="s">
        <v>37</v>
      </c>
      <c r="L427" s="18">
        <v>197966.62</v>
      </c>
      <c r="M427" s="18">
        <v>7263.87</v>
      </c>
      <c r="N427" s="18">
        <v>11559.51</v>
      </c>
      <c r="O427" s="18">
        <v>216790</v>
      </c>
      <c r="P427" s="18">
        <v>31110.01</v>
      </c>
      <c r="Q427" s="18">
        <v>2027.64</v>
      </c>
      <c r="R427" s="18">
        <v>2647.35</v>
      </c>
      <c r="S427" s="18">
        <v>35785</v>
      </c>
      <c r="T427" s="18">
        <v>0</v>
      </c>
      <c r="U427" s="18">
        <v>140139.48000000001</v>
      </c>
      <c r="V427" s="18">
        <v>5556.86</v>
      </c>
      <c r="W427" s="18">
        <v>9303.66</v>
      </c>
      <c r="X427" s="18">
        <v>155000</v>
      </c>
      <c r="Y427" s="18">
        <v>88937.15</v>
      </c>
      <c r="Z427" s="18">
        <v>3734.65</v>
      </c>
      <c r="AA427" s="18">
        <v>4903.2</v>
      </c>
      <c r="AB427" s="18">
        <v>97575</v>
      </c>
    </row>
    <row r="428" spans="1:32" s="15" customFormat="1" x14ac:dyDescent="0.25">
      <c r="A428" s="17">
        <v>5</v>
      </c>
      <c r="B428" s="17" t="s">
        <v>311</v>
      </c>
      <c r="C428" s="17" t="s">
        <v>308</v>
      </c>
      <c r="D428" s="17" t="s">
        <v>320</v>
      </c>
      <c r="E428" s="17" t="s">
        <v>321</v>
      </c>
      <c r="F428" s="17" t="s">
        <v>35</v>
      </c>
      <c r="G428" s="17" t="s">
        <v>41</v>
      </c>
      <c r="H428" s="17">
        <v>6727</v>
      </c>
      <c r="I428" s="17">
        <v>5612</v>
      </c>
      <c r="J428" s="17">
        <v>1115</v>
      </c>
      <c r="K428" s="17" t="s">
        <v>37</v>
      </c>
      <c r="L428" s="18">
        <v>80217.210000000006</v>
      </c>
      <c r="M428" s="18">
        <v>5462.05</v>
      </c>
      <c r="N428" s="18">
        <v>3061.74</v>
      </c>
      <c r="O428" s="18">
        <v>88741</v>
      </c>
      <c r="P428" s="18">
        <v>6336.93</v>
      </c>
      <c r="Q428" s="18">
        <v>830.32</v>
      </c>
      <c r="R428" s="18">
        <v>501.75</v>
      </c>
      <c r="S428" s="18">
        <v>7669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86554.14</v>
      </c>
      <c r="Z428" s="18">
        <v>6292.37</v>
      </c>
      <c r="AA428" s="18">
        <v>3563.49</v>
      </c>
      <c r="AB428" s="18">
        <v>96410</v>
      </c>
    </row>
    <row r="429" spans="1:32" s="15" customFormat="1" x14ac:dyDescent="0.25">
      <c r="A429" s="17">
        <v>6</v>
      </c>
      <c r="B429" s="17" t="s">
        <v>322</v>
      </c>
      <c r="C429" s="17" t="s">
        <v>308</v>
      </c>
      <c r="D429" s="17" t="s">
        <v>323</v>
      </c>
      <c r="E429" s="17" t="s">
        <v>324</v>
      </c>
      <c r="F429" s="17" t="s">
        <v>35</v>
      </c>
      <c r="G429" s="17" t="s">
        <v>41</v>
      </c>
      <c r="H429" s="17">
        <v>44223</v>
      </c>
      <c r="I429" s="17">
        <v>42355</v>
      </c>
      <c r="J429" s="17">
        <v>1868</v>
      </c>
      <c r="K429" s="17" t="s">
        <v>37</v>
      </c>
      <c r="L429" s="18">
        <v>55727.07</v>
      </c>
      <c r="M429" s="18">
        <v>2170.6799999999998</v>
      </c>
      <c r="N429" s="18">
        <v>3809.25</v>
      </c>
      <c r="O429" s="18">
        <v>61707</v>
      </c>
      <c r="P429" s="18">
        <v>10602.46</v>
      </c>
      <c r="Q429" s="18">
        <v>555.94000000000005</v>
      </c>
      <c r="R429" s="18">
        <v>840.6</v>
      </c>
      <c r="S429" s="18">
        <v>11999</v>
      </c>
      <c r="T429" s="18">
        <v>4200</v>
      </c>
      <c r="U429" s="18">
        <v>0</v>
      </c>
      <c r="V429" s="18">
        <v>0</v>
      </c>
      <c r="W429" s="18">
        <v>0</v>
      </c>
      <c r="X429" s="18"/>
      <c r="Y429" s="18">
        <v>66329.53</v>
      </c>
      <c r="Z429" s="18">
        <v>2726.62</v>
      </c>
      <c r="AA429" s="18">
        <v>4649.8500000000004</v>
      </c>
      <c r="AB429" s="18">
        <v>73706</v>
      </c>
    </row>
    <row r="430" spans="1:32" s="15" customFormat="1" x14ac:dyDescent="0.25">
      <c r="A430" s="17">
        <v>7</v>
      </c>
      <c r="B430" s="17" t="s">
        <v>322</v>
      </c>
      <c r="C430" s="17" t="s">
        <v>308</v>
      </c>
      <c r="D430" s="17" t="s">
        <v>325</v>
      </c>
      <c r="E430" s="17" t="s">
        <v>326</v>
      </c>
      <c r="F430" s="17" t="s">
        <v>35</v>
      </c>
      <c r="G430" s="17" t="s">
        <v>41</v>
      </c>
      <c r="H430" s="17">
        <v>22810</v>
      </c>
      <c r="I430" s="17">
        <v>21626</v>
      </c>
      <c r="J430" s="17">
        <v>1184</v>
      </c>
      <c r="K430" s="17" t="s">
        <v>37</v>
      </c>
      <c r="L430" s="18">
        <v>107357.83</v>
      </c>
      <c r="M430" s="18">
        <v>9145.65</v>
      </c>
      <c r="N430" s="18">
        <v>8727.52</v>
      </c>
      <c r="O430" s="18">
        <v>125231</v>
      </c>
      <c r="P430" s="18">
        <v>6970.16</v>
      </c>
      <c r="Q430" s="18">
        <v>1171.04</v>
      </c>
      <c r="R430" s="18">
        <v>532.79999999999995</v>
      </c>
      <c r="S430" s="18">
        <v>8674</v>
      </c>
      <c r="T430" s="18">
        <v>1780</v>
      </c>
      <c r="U430" s="18">
        <v>0</v>
      </c>
      <c r="V430" s="18">
        <v>0</v>
      </c>
      <c r="W430" s="18">
        <v>0</v>
      </c>
      <c r="X430" s="18"/>
      <c r="Y430" s="18">
        <v>114327.99</v>
      </c>
      <c r="Z430" s="18">
        <v>10316.69</v>
      </c>
      <c r="AA430" s="18">
        <v>9260.32</v>
      </c>
      <c r="AB430" s="18">
        <v>133905</v>
      </c>
    </row>
    <row r="431" spans="1:32" s="15" customFormat="1" x14ac:dyDescent="0.25">
      <c r="A431" s="17">
        <v>8</v>
      </c>
      <c r="B431" s="17" t="s">
        <v>327</v>
      </c>
      <c r="C431" s="17" t="s">
        <v>308</v>
      </c>
      <c r="D431" s="17" t="s">
        <v>328</v>
      </c>
      <c r="E431" s="17" t="s">
        <v>329</v>
      </c>
      <c r="F431" s="17" t="s">
        <v>35</v>
      </c>
      <c r="G431" s="17" t="s">
        <v>41</v>
      </c>
      <c r="H431" s="17">
        <v>14581</v>
      </c>
      <c r="I431" s="17">
        <v>14581</v>
      </c>
      <c r="J431" s="17">
        <v>0</v>
      </c>
      <c r="K431" s="17" t="s">
        <v>37</v>
      </c>
      <c r="L431" s="18">
        <v>20601.419999999998</v>
      </c>
      <c r="M431" s="18">
        <v>2859.58</v>
      </c>
      <c r="N431" s="18">
        <v>0</v>
      </c>
      <c r="O431" s="18">
        <v>23461</v>
      </c>
      <c r="P431" s="18">
        <v>852.1</v>
      </c>
      <c r="Q431" s="18">
        <v>208.9</v>
      </c>
      <c r="R431" s="18">
        <v>0</v>
      </c>
      <c r="S431" s="18">
        <v>1061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21453.52</v>
      </c>
      <c r="Z431" s="18">
        <v>3068.48</v>
      </c>
      <c r="AA431" s="18">
        <v>0</v>
      </c>
      <c r="AB431" s="18">
        <v>24522</v>
      </c>
    </row>
    <row r="432" spans="1:32" s="15" customFormat="1" x14ac:dyDescent="0.25">
      <c r="A432" s="17">
        <v>9</v>
      </c>
      <c r="B432" s="17" t="s">
        <v>327</v>
      </c>
      <c r="C432" s="17" t="s">
        <v>308</v>
      </c>
      <c r="D432" s="17" t="s">
        <v>330</v>
      </c>
      <c r="E432" s="17" t="s">
        <v>331</v>
      </c>
      <c r="F432" s="17" t="s">
        <v>35</v>
      </c>
      <c r="G432" s="17" t="s">
        <v>45</v>
      </c>
      <c r="H432" s="17">
        <v>45488</v>
      </c>
      <c r="I432" s="17">
        <v>43151</v>
      </c>
      <c r="J432" s="17">
        <v>2337</v>
      </c>
      <c r="K432" s="17" t="s">
        <v>37</v>
      </c>
      <c r="L432" s="18">
        <v>175855.59</v>
      </c>
      <c r="M432" s="18">
        <v>12056.66</v>
      </c>
      <c r="N432" s="18">
        <v>8852.75</v>
      </c>
      <c r="O432" s="18">
        <v>196765</v>
      </c>
      <c r="P432" s="18">
        <v>13036.47</v>
      </c>
      <c r="Q432" s="18">
        <v>1852.88</v>
      </c>
      <c r="R432" s="18">
        <v>1051.6500000000001</v>
      </c>
      <c r="S432" s="18">
        <v>15941</v>
      </c>
      <c r="T432" s="18">
        <v>6170</v>
      </c>
      <c r="U432" s="18">
        <v>0</v>
      </c>
      <c r="V432" s="18">
        <v>0</v>
      </c>
      <c r="W432" s="18">
        <v>0</v>
      </c>
      <c r="X432" s="18"/>
      <c r="Y432" s="18">
        <v>188892.06</v>
      </c>
      <c r="Z432" s="18">
        <v>13909.54</v>
      </c>
      <c r="AA432" s="18">
        <v>9904.4</v>
      </c>
      <c r="AB432" s="18">
        <v>212706</v>
      </c>
    </row>
    <row r="433" spans="1:28" s="15" customFormat="1" x14ac:dyDescent="0.25">
      <c r="A433" s="17">
        <v>10</v>
      </c>
      <c r="B433" s="17" t="s">
        <v>327</v>
      </c>
      <c r="C433" s="17" t="s">
        <v>308</v>
      </c>
      <c r="D433" s="17" t="s">
        <v>332</v>
      </c>
      <c r="E433" s="17" t="s">
        <v>333</v>
      </c>
      <c r="F433" s="17" t="s">
        <v>35</v>
      </c>
      <c r="G433" s="17" t="s">
        <v>45</v>
      </c>
      <c r="H433" s="17">
        <v>8203</v>
      </c>
      <c r="I433" s="17">
        <v>7848</v>
      </c>
      <c r="J433" s="17">
        <v>355</v>
      </c>
      <c r="K433" s="17" t="s">
        <v>37</v>
      </c>
      <c r="L433" s="18">
        <v>52641.3</v>
      </c>
      <c r="M433" s="18">
        <v>2818.26</v>
      </c>
      <c r="N433" s="18">
        <v>3528.44</v>
      </c>
      <c r="O433" s="18">
        <v>58988</v>
      </c>
      <c r="P433" s="18">
        <v>2695.32</v>
      </c>
      <c r="Q433" s="18">
        <v>547.92999999999995</v>
      </c>
      <c r="R433" s="18">
        <v>159.75</v>
      </c>
      <c r="S433" s="18">
        <v>3403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55336.62</v>
      </c>
      <c r="Z433" s="18">
        <v>3366.19</v>
      </c>
      <c r="AA433" s="18">
        <v>3688.19</v>
      </c>
      <c r="AB433" s="18">
        <v>62391</v>
      </c>
    </row>
    <row r="434" spans="1:28" s="15" customFormat="1" x14ac:dyDescent="0.25">
      <c r="A434" s="17">
        <v>11</v>
      </c>
      <c r="B434" s="17" t="s">
        <v>334</v>
      </c>
      <c r="C434" s="17" t="s">
        <v>308</v>
      </c>
      <c r="D434" s="17" t="s">
        <v>335</v>
      </c>
      <c r="E434" s="17" t="s">
        <v>336</v>
      </c>
      <c r="F434" s="17" t="s">
        <v>35</v>
      </c>
      <c r="G434" s="17" t="s">
        <v>41</v>
      </c>
      <c r="H434" s="17">
        <v>117473</v>
      </c>
      <c r="I434" s="17">
        <v>115928</v>
      </c>
      <c r="J434" s="17">
        <v>1545</v>
      </c>
      <c r="K434" s="17" t="s">
        <v>37</v>
      </c>
      <c r="L434" s="18">
        <v>114889.9</v>
      </c>
      <c r="M434" s="18">
        <v>7769.39</v>
      </c>
      <c r="N434" s="18">
        <v>6438.71</v>
      </c>
      <c r="O434" s="18">
        <v>129098</v>
      </c>
      <c r="P434" s="18">
        <v>8843.27</v>
      </c>
      <c r="Q434" s="18">
        <v>1225.48</v>
      </c>
      <c r="R434" s="18">
        <v>695.25</v>
      </c>
      <c r="S434" s="18">
        <v>10764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123733.17</v>
      </c>
      <c r="Z434" s="18">
        <v>8994.8700000000008</v>
      </c>
      <c r="AA434" s="18">
        <v>7133.96</v>
      </c>
      <c r="AB434" s="18">
        <v>139862</v>
      </c>
    </row>
    <row r="435" spans="1:28" s="15" customFormat="1" x14ac:dyDescent="0.25">
      <c r="A435" s="17">
        <v>12</v>
      </c>
      <c r="B435" s="17" t="s">
        <v>322</v>
      </c>
      <c r="C435" s="17" t="s">
        <v>308</v>
      </c>
      <c r="D435" s="17" t="s">
        <v>337</v>
      </c>
      <c r="E435" s="17" t="s">
        <v>338</v>
      </c>
      <c r="F435" s="17" t="s">
        <v>35</v>
      </c>
      <c r="G435" s="17" t="s">
        <v>41</v>
      </c>
      <c r="H435" s="17">
        <v>412</v>
      </c>
      <c r="I435" s="17">
        <v>412</v>
      </c>
      <c r="J435" s="17">
        <v>0</v>
      </c>
      <c r="K435" s="17" t="s">
        <v>37</v>
      </c>
      <c r="L435" s="18">
        <v>16793.53</v>
      </c>
      <c r="M435" s="18">
        <v>2839.47</v>
      </c>
      <c r="N435" s="18">
        <v>0</v>
      </c>
      <c r="O435" s="18">
        <v>19633</v>
      </c>
      <c r="P435" s="18">
        <v>494.78</v>
      </c>
      <c r="Q435" s="18">
        <v>171.22</v>
      </c>
      <c r="R435" s="18">
        <v>0</v>
      </c>
      <c r="S435" s="18">
        <v>666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17288.310000000001</v>
      </c>
      <c r="Z435" s="18">
        <v>3010.69</v>
      </c>
      <c r="AA435" s="18">
        <v>0</v>
      </c>
      <c r="AB435" s="18">
        <v>20299</v>
      </c>
    </row>
    <row r="436" spans="1:28" s="15" customFormat="1" x14ac:dyDescent="0.25">
      <c r="A436" s="17">
        <v>13</v>
      </c>
      <c r="B436" s="17" t="s">
        <v>339</v>
      </c>
      <c r="C436" s="17" t="s">
        <v>308</v>
      </c>
      <c r="D436" s="17" t="s">
        <v>340</v>
      </c>
      <c r="E436" s="17" t="s">
        <v>341</v>
      </c>
      <c r="F436" s="17" t="s">
        <v>35</v>
      </c>
      <c r="G436" s="17" t="s">
        <v>342</v>
      </c>
      <c r="H436" s="17">
        <v>5701</v>
      </c>
      <c r="I436" s="17">
        <v>5701</v>
      </c>
      <c r="J436" s="17">
        <v>0</v>
      </c>
      <c r="K436" s="17" t="s">
        <v>37</v>
      </c>
      <c r="L436" s="18">
        <v>25372.57</v>
      </c>
      <c r="M436" s="18">
        <v>4678.43</v>
      </c>
      <c r="N436" s="18">
        <v>0</v>
      </c>
      <c r="O436" s="18">
        <v>30051</v>
      </c>
      <c r="P436" s="18">
        <v>577.51</v>
      </c>
      <c r="Q436" s="18">
        <v>259.49</v>
      </c>
      <c r="R436" s="18">
        <v>0</v>
      </c>
      <c r="S436" s="18">
        <v>837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25950.080000000002</v>
      </c>
      <c r="Z436" s="18">
        <v>4937.92</v>
      </c>
      <c r="AA436" s="18">
        <v>0</v>
      </c>
      <c r="AB436" s="18">
        <v>30888</v>
      </c>
    </row>
    <row r="437" spans="1:28" s="15" customFormat="1" x14ac:dyDescent="0.25">
      <c r="A437" s="17">
        <v>14</v>
      </c>
      <c r="B437" s="17" t="s">
        <v>334</v>
      </c>
      <c r="C437" s="17" t="s">
        <v>308</v>
      </c>
      <c r="D437" s="17" t="s">
        <v>343</v>
      </c>
      <c r="E437" s="17" t="s">
        <v>344</v>
      </c>
      <c r="F437" s="17" t="s">
        <v>35</v>
      </c>
      <c r="G437" s="17" t="s">
        <v>218</v>
      </c>
      <c r="H437" s="17">
        <v>23</v>
      </c>
      <c r="I437" s="17">
        <v>23</v>
      </c>
      <c r="J437" s="17">
        <v>0</v>
      </c>
      <c r="K437" s="17" t="s">
        <v>37</v>
      </c>
      <c r="L437" s="18">
        <v>19629.53</v>
      </c>
      <c r="M437" s="18">
        <v>4035.91</v>
      </c>
      <c r="N437" s="18">
        <v>8.56</v>
      </c>
      <c r="O437" s="18">
        <v>23674</v>
      </c>
      <c r="P437" s="18">
        <v>577.77</v>
      </c>
      <c r="Q437" s="18">
        <v>200.23</v>
      </c>
      <c r="R437" s="18">
        <v>0</v>
      </c>
      <c r="S437" s="18">
        <v>778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20207.3</v>
      </c>
      <c r="Z437" s="18">
        <v>4236.1400000000003</v>
      </c>
      <c r="AA437" s="18">
        <v>8.56</v>
      </c>
      <c r="AB437" s="18">
        <v>24452</v>
      </c>
    </row>
    <row r="438" spans="1:28" s="15" customFormat="1" x14ac:dyDescent="0.25">
      <c r="A438" s="17">
        <v>15</v>
      </c>
      <c r="B438" s="17" t="s">
        <v>311</v>
      </c>
      <c r="C438" s="17" t="s">
        <v>308</v>
      </c>
      <c r="D438" s="17" t="s">
        <v>345</v>
      </c>
      <c r="E438" s="17" t="s">
        <v>346</v>
      </c>
      <c r="F438" s="17" t="s">
        <v>35</v>
      </c>
      <c r="G438" s="17" t="s">
        <v>347</v>
      </c>
      <c r="H438" s="17">
        <v>3749</v>
      </c>
      <c r="I438" s="17">
        <v>3749</v>
      </c>
      <c r="J438" s="17">
        <v>0</v>
      </c>
      <c r="K438" s="17" t="s">
        <v>37</v>
      </c>
      <c r="L438" s="18">
        <v>22800.66</v>
      </c>
      <c r="M438" s="18">
        <v>3052.34</v>
      </c>
      <c r="N438" s="18">
        <v>0</v>
      </c>
      <c r="O438" s="18">
        <v>25853</v>
      </c>
      <c r="P438" s="18">
        <v>852.37</v>
      </c>
      <c r="Q438" s="18">
        <v>231.63</v>
      </c>
      <c r="R438" s="18">
        <v>0</v>
      </c>
      <c r="S438" s="18">
        <v>1084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23653.03</v>
      </c>
      <c r="Z438" s="18">
        <v>3283.97</v>
      </c>
      <c r="AA438" s="18">
        <v>0</v>
      </c>
      <c r="AB438" s="18">
        <v>26937</v>
      </c>
    </row>
    <row r="439" spans="1:28" s="15" customFormat="1" x14ac:dyDescent="0.25">
      <c r="A439" s="17">
        <v>16</v>
      </c>
      <c r="B439" s="17" t="s">
        <v>311</v>
      </c>
      <c r="C439" s="17" t="s">
        <v>308</v>
      </c>
      <c r="D439" s="17" t="s">
        <v>348</v>
      </c>
      <c r="E439" s="17" t="s">
        <v>349</v>
      </c>
      <c r="F439" s="17" t="s">
        <v>35</v>
      </c>
      <c r="G439" s="17" t="s">
        <v>264</v>
      </c>
      <c r="H439" s="17">
        <v>97263</v>
      </c>
      <c r="I439" s="17">
        <v>95315</v>
      </c>
      <c r="J439" s="17">
        <v>1948</v>
      </c>
      <c r="K439" s="17" t="s">
        <v>37</v>
      </c>
      <c r="L439" s="18">
        <v>59633.38</v>
      </c>
      <c r="M439" s="18">
        <v>1869.94</v>
      </c>
      <c r="N439" s="18">
        <v>4885.68</v>
      </c>
      <c r="O439" s="18">
        <v>66389</v>
      </c>
      <c r="P439" s="18">
        <v>10962.66</v>
      </c>
      <c r="Q439" s="18">
        <v>620.74</v>
      </c>
      <c r="R439" s="18">
        <v>876.6</v>
      </c>
      <c r="S439" s="18">
        <v>12460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70596.039999999994</v>
      </c>
      <c r="Z439" s="18">
        <v>2490.6799999999998</v>
      </c>
      <c r="AA439" s="18">
        <v>5762.28</v>
      </c>
      <c r="AB439" s="18">
        <v>78849</v>
      </c>
    </row>
    <row r="440" spans="1:28" s="15" customFormat="1" x14ac:dyDescent="0.25">
      <c r="A440" s="17">
        <v>17</v>
      </c>
      <c r="B440" s="17" t="s">
        <v>322</v>
      </c>
      <c r="C440" s="17" t="s">
        <v>308</v>
      </c>
      <c r="D440" s="17" t="s">
        <v>350</v>
      </c>
      <c r="E440" s="17" t="s">
        <v>351</v>
      </c>
      <c r="F440" s="17" t="s">
        <v>35</v>
      </c>
      <c r="G440" s="17" t="s">
        <v>264</v>
      </c>
      <c r="H440" s="17">
        <v>81090</v>
      </c>
      <c r="I440" s="17">
        <v>79560</v>
      </c>
      <c r="J440" s="17">
        <v>1530</v>
      </c>
      <c r="K440" s="17" t="s">
        <v>37</v>
      </c>
      <c r="L440" s="18">
        <v>155767.07</v>
      </c>
      <c r="M440" s="18">
        <v>14973.44</v>
      </c>
      <c r="N440" s="18">
        <v>12908.49</v>
      </c>
      <c r="O440" s="18">
        <v>183649</v>
      </c>
      <c r="P440" s="18">
        <v>8765.8799999999992</v>
      </c>
      <c r="Q440" s="18">
        <v>1698.62</v>
      </c>
      <c r="R440" s="18">
        <v>688.5</v>
      </c>
      <c r="S440" s="18">
        <v>11153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164532.95000000001</v>
      </c>
      <c r="Z440" s="18">
        <v>16672.060000000001</v>
      </c>
      <c r="AA440" s="18">
        <v>13596.99</v>
      </c>
      <c r="AB440" s="18">
        <v>194802</v>
      </c>
    </row>
    <row r="441" spans="1:28" s="15" customFormat="1" x14ac:dyDescent="0.25">
      <c r="A441" s="17">
        <v>18</v>
      </c>
      <c r="B441" s="17" t="s">
        <v>327</v>
      </c>
      <c r="C441" s="17" t="s">
        <v>308</v>
      </c>
      <c r="D441" s="17" t="s">
        <v>352</v>
      </c>
      <c r="E441" s="17" t="s">
        <v>353</v>
      </c>
      <c r="F441" s="17" t="s">
        <v>35</v>
      </c>
      <c r="G441" s="17" t="s">
        <v>264</v>
      </c>
      <c r="H441" s="17">
        <v>64048</v>
      </c>
      <c r="I441" s="17">
        <v>62800</v>
      </c>
      <c r="J441" s="17">
        <v>1248</v>
      </c>
      <c r="K441" s="17" t="s">
        <v>37</v>
      </c>
      <c r="L441" s="18">
        <v>28387.7</v>
      </c>
      <c r="M441" s="18">
        <v>1326.1</v>
      </c>
      <c r="N441" s="18">
        <v>1060.2</v>
      </c>
      <c r="O441" s="18">
        <v>30774</v>
      </c>
      <c r="P441" s="18">
        <v>7301.84</v>
      </c>
      <c r="Q441" s="18">
        <v>276.56</v>
      </c>
      <c r="R441" s="18">
        <v>561.6</v>
      </c>
      <c r="S441" s="18">
        <v>8140</v>
      </c>
      <c r="T441" s="18">
        <v>3550</v>
      </c>
      <c r="U441" s="18">
        <v>0</v>
      </c>
      <c r="V441" s="18">
        <v>0</v>
      </c>
      <c r="W441" s="18">
        <v>0</v>
      </c>
      <c r="X441" s="18"/>
      <c r="Y441" s="18">
        <v>35689.54</v>
      </c>
      <c r="Z441" s="18">
        <v>1602.66</v>
      </c>
      <c r="AA441" s="18">
        <v>1621.8</v>
      </c>
      <c r="AB441" s="18">
        <v>38914</v>
      </c>
    </row>
    <row r="442" spans="1:28" s="22" customFormat="1" x14ac:dyDescent="0.25">
      <c r="A442" s="19"/>
      <c r="B442" s="19"/>
      <c r="C442" s="10" t="s">
        <v>71</v>
      </c>
      <c r="D442" s="19"/>
      <c r="E442" s="19"/>
      <c r="F442" s="19"/>
      <c r="G442" s="19"/>
      <c r="H442" s="19"/>
      <c r="I442" s="19"/>
      <c r="J442" s="19">
        <f>SUM(J424:J441)</f>
        <v>21544</v>
      </c>
      <c r="K442" s="19"/>
      <c r="L442" s="20">
        <f t="shared" ref="L442:AB442" si="69">SUM(L424:L441)</f>
        <v>1279198.96</v>
      </c>
      <c r="M442" s="20">
        <f t="shared" si="69"/>
        <v>91389.680000000008</v>
      </c>
      <c r="N442" s="20">
        <f t="shared" si="69"/>
        <v>74593.36</v>
      </c>
      <c r="O442" s="20">
        <f t="shared" si="69"/>
        <v>1445182</v>
      </c>
      <c r="P442" s="20">
        <f t="shared" si="69"/>
        <v>125205.17000000001</v>
      </c>
      <c r="Q442" s="20">
        <f t="shared" si="69"/>
        <v>13409.029999999997</v>
      </c>
      <c r="R442" s="20">
        <f t="shared" si="69"/>
        <v>9694.8000000000011</v>
      </c>
      <c r="S442" s="20">
        <f t="shared" si="69"/>
        <v>148309</v>
      </c>
      <c r="T442" s="20">
        <f t="shared" si="69"/>
        <v>20080</v>
      </c>
      <c r="U442" s="20">
        <f t="shared" si="69"/>
        <v>140139.48000000001</v>
      </c>
      <c r="V442" s="20">
        <f t="shared" si="69"/>
        <v>5556.86</v>
      </c>
      <c r="W442" s="20">
        <f t="shared" si="69"/>
        <v>9303.66</v>
      </c>
      <c r="X442" s="20">
        <f t="shared" si="69"/>
        <v>155000</v>
      </c>
      <c r="Y442" s="20">
        <f t="shared" si="69"/>
        <v>1264264.6500000001</v>
      </c>
      <c r="Z442" s="20">
        <f t="shared" si="69"/>
        <v>99241.85</v>
      </c>
      <c r="AA442" s="20">
        <f t="shared" si="69"/>
        <v>74984.5</v>
      </c>
      <c r="AB442" s="20">
        <f t="shared" si="69"/>
        <v>1438491</v>
      </c>
    </row>
    <row r="443" spans="1:28" s="15" customFormat="1" x14ac:dyDescent="0.25">
      <c r="A443" s="17">
        <v>1</v>
      </c>
      <c r="B443" s="17" t="s">
        <v>317</v>
      </c>
      <c r="C443" s="17" t="s">
        <v>308</v>
      </c>
      <c r="D443" s="17" t="s">
        <v>354</v>
      </c>
      <c r="E443" s="17" t="s">
        <v>355</v>
      </c>
      <c r="F443" s="17" t="s">
        <v>75</v>
      </c>
      <c r="G443" s="17" t="s">
        <v>76</v>
      </c>
      <c r="H443" s="17">
        <v>50342</v>
      </c>
      <c r="I443" s="17">
        <v>50117</v>
      </c>
      <c r="J443" s="17">
        <v>225</v>
      </c>
      <c r="K443" s="17" t="s">
        <v>37</v>
      </c>
      <c r="L443" s="18">
        <v>43037.1</v>
      </c>
      <c r="M443" s="18">
        <v>6091.56</v>
      </c>
      <c r="N443" s="18">
        <v>3027.34</v>
      </c>
      <c r="O443" s="18">
        <v>52156</v>
      </c>
      <c r="P443" s="18">
        <v>1944.76</v>
      </c>
      <c r="Q443" s="18">
        <v>467.58</v>
      </c>
      <c r="R443" s="18">
        <v>134.66</v>
      </c>
      <c r="S443" s="18">
        <v>2547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44981.86</v>
      </c>
      <c r="Z443" s="18">
        <v>6559.14</v>
      </c>
      <c r="AA443" s="18">
        <v>3162</v>
      </c>
      <c r="AB443" s="18">
        <v>54703</v>
      </c>
    </row>
    <row r="444" spans="1:28" s="15" customFormat="1" x14ac:dyDescent="0.25">
      <c r="A444" s="17">
        <v>2</v>
      </c>
      <c r="B444" s="17" t="s">
        <v>322</v>
      </c>
      <c r="C444" s="17" t="s">
        <v>308</v>
      </c>
      <c r="D444" s="17" t="s">
        <v>356</v>
      </c>
      <c r="E444" s="17" t="s">
        <v>357</v>
      </c>
      <c r="F444" s="17" t="s">
        <v>75</v>
      </c>
      <c r="G444" s="17" t="s">
        <v>76</v>
      </c>
      <c r="H444" s="17">
        <v>6531</v>
      </c>
      <c r="I444" s="17">
        <v>6450</v>
      </c>
      <c r="J444" s="17">
        <v>81</v>
      </c>
      <c r="K444" s="17" t="s">
        <v>37</v>
      </c>
      <c r="L444" s="18">
        <v>18873.650000000001</v>
      </c>
      <c r="M444" s="18">
        <v>2173.3200000000002</v>
      </c>
      <c r="N444" s="18">
        <v>1186.03</v>
      </c>
      <c r="O444" s="18">
        <v>22233</v>
      </c>
      <c r="P444" s="18">
        <v>741.55</v>
      </c>
      <c r="Q444" s="18">
        <v>202.97</v>
      </c>
      <c r="R444" s="18">
        <v>48.48</v>
      </c>
      <c r="S444" s="18">
        <v>993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19615.2</v>
      </c>
      <c r="Z444" s="18">
        <v>2376.29</v>
      </c>
      <c r="AA444" s="18">
        <v>1234.51</v>
      </c>
      <c r="AB444" s="18">
        <v>23226</v>
      </c>
    </row>
    <row r="445" spans="1:28" s="15" customFormat="1" x14ac:dyDescent="0.25">
      <c r="A445" s="17">
        <v>3</v>
      </c>
      <c r="B445" s="17" t="s">
        <v>322</v>
      </c>
      <c r="C445" s="17" t="s">
        <v>308</v>
      </c>
      <c r="D445" s="17" t="s">
        <v>358</v>
      </c>
      <c r="E445" s="17" t="s">
        <v>359</v>
      </c>
      <c r="F445" s="17" t="s">
        <v>75</v>
      </c>
      <c r="G445" s="17" t="s">
        <v>76</v>
      </c>
      <c r="H445" s="17">
        <v>12302</v>
      </c>
      <c r="I445" s="17">
        <v>12214</v>
      </c>
      <c r="J445" s="17">
        <v>88</v>
      </c>
      <c r="K445" s="17" t="s">
        <v>37</v>
      </c>
      <c r="L445" s="18">
        <v>31113.47</v>
      </c>
      <c r="M445" s="18">
        <v>5782.21</v>
      </c>
      <c r="N445" s="18">
        <v>1977.32</v>
      </c>
      <c r="O445" s="18">
        <v>38873</v>
      </c>
      <c r="P445" s="18">
        <v>914.7</v>
      </c>
      <c r="Q445" s="18">
        <v>337.63</v>
      </c>
      <c r="R445" s="18">
        <v>52.67</v>
      </c>
      <c r="S445" s="18">
        <v>1305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32028.17</v>
      </c>
      <c r="Z445" s="18">
        <v>6119.84</v>
      </c>
      <c r="AA445" s="18">
        <v>2029.99</v>
      </c>
      <c r="AB445" s="18">
        <v>40178</v>
      </c>
    </row>
    <row r="446" spans="1:28" s="15" customFormat="1" x14ac:dyDescent="0.25">
      <c r="A446" s="17">
        <v>4</v>
      </c>
      <c r="B446" s="17" t="s">
        <v>311</v>
      </c>
      <c r="C446" s="17" t="s">
        <v>308</v>
      </c>
      <c r="D446" s="17" t="s">
        <v>360</v>
      </c>
      <c r="E446" s="17" t="s">
        <v>361</v>
      </c>
      <c r="F446" s="17" t="s">
        <v>75</v>
      </c>
      <c r="G446" s="17" t="s">
        <v>76</v>
      </c>
      <c r="H446" s="17">
        <v>38391</v>
      </c>
      <c r="I446" s="17">
        <v>38036</v>
      </c>
      <c r="J446" s="17">
        <v>355</v>
      </c>
      <c r="K446" s="17" t="s">
        <v>37</v>
      </c>
      <c r="L446" s="18">
        <v>51690.99</v>
      </c>
      <c r="M446" s="18">
        <v>6296.21</v>
      </c>
      <c r="N446" s="18">
        <v>4135.8</v>
      </c>
      <c r="O446" s="18">
        <v>62123</v>
      </c>
      <c r="P446" s="18">
        <v>2678.21</v>
      </c>
      <c r="Q446" s="18">
        <v>564.32000000000005</v>
      </c>
      <c r="R446" s="18">
        <v>212.47</v>
      </c>
      <c r="S446" s="18">
        <v>3455</v>
      </c>
      <c r="T446" s="18">
        <v>960</v>
      </c>
      <c r="U446" s="18">
        <v>0</v>
      </c>
      <c r="V446" s="18">
        <v>0</v>
      </c>
      <c r="W446" s="18">
        <v>0</v>
      </c>
      <c r="X446" s="18"/>
      <c r="Y446" s="18">
        <v>54369.2</v>
      </c>
      <c r="Z446" s="18">
        <v>6860.53</v>
      </c>
      <c r="AA446" s="18">
        <v>4348.2700000000004</v>
      </c>
      <c r="AB446" s="18">
        <v>65578</v>
      </c>
    </row>
    <row r="447" spans="1:28" s="15" customFormat="1" x14ac:dyDescent="0.25">
      <c r="A447" s="17">
        <v>5</v>
      </c>
      <c r="B447" s="17" t="s">
        <v>334</v>
      </c>
      <c r="C447" s="17" t="s">
        <v>308</v>
      </c>
      <c r="D447" s="17" t="s">
        <v>362</v>
      </c>
      <c r="E447" s="17" t="s">
        <v>363</v>
      </c>
      <c r="F447" s="17" t="s">
        <v>75</v>
      </c>
      <c r="G447" s="17" t="s">
        <v>76</v>
      </c>
      <c r="H447" s="17">
        <v>18396</v>
      </c>
      <c r="I447" s="17">
        <v>18187</v>
      </c>
      <c r="J447" s="17">
        <v>209</v>
      </c>
      <c r="K447" s="17" t="s">
        <v>37</v>
      </c>
      <c r="L447" s="18">
        <v>35903.050000000003</v>
      </c>
      <c r="M447" s="18">
        <v>4837</v>
      </c>
      <c r="N447" s="18">
        <v>2749.95</v>
      </c>
      <c r="O447" s="18">
        <v>43490</v>
      </c>
      <c r="P447" s="18">
        <v>1710.44</v>
      </c>
      <c r="Q447" s="18">
        <v>396.47</v>
      </c>
      <c r="R447" s="18">
        <v>125.09</v>
      </c>
      <c r="S447" s="18">
        <v>2232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37613.49</v>
      </c>
      <c r="Z447" s="18">
        <v>5233.47</v>
      </c>
      <c r="AA447" s="18">
        <v>2875.04</v>
      </c>
      <c r="AB447" s="18">
        <v>45722</v>
      </c>
    </row>
    <row r="448" spans="1:28" s="15" customFormat="1" x14ac:dyDescent="0.25">
      <c r="A448" s="17">
        <v>6</v>
      </c>
      <c r="B448" s="17" t="s">
        <v>364</v>
      </c>
      <c r="C448" s="17" t="s">
        <v>308</v>
      </c>
      <c r="D448" s="17" t="s">
        <v>365</v>
      </c>
      <c r="E448" s="17" t="s">
        <v>366</v>
      </c>
      <c r="F448" s="17" t="s">
        <v>75</v>
      </c>
      <c r="G448" s="17" t="s">
        <v>76</v>
      </c>
      <c r="H448" s="17">
        <v>7577</v>
      </c>
      <c r="I448" s="17">
        <v>7315</v>
      </c>
      <c r="J448" s="17">
        <v>262</v>
      </c>
      <c r="K448" s="17" t="s">
        <v>37</v>
      </c>
      <c r="L448" s="18">
        <v>41967.16</v>
      </c>
      <c r="M448" s="18">
        <v>7143.98</v>
      </c>
      <c r="N448" s="18">
        <v>2060.86</v>
      </c>
      <c r="O448" s="18">
        <v>51172</v>
      </c>
      <c r="P448" s="18">
        <v>2323.7399999999998</v>
      </c>
      <c r="Q448" s="18">
        <v>442.45</v>
      </c>
      <c r="R448" s="18">
        <v>156.81</v>
      </c>
      <c r="S448" s="18">
        <v>2923</v>
      </c>
      <c r="T448" s="18">
        <v>370</v>
      </c>
      <c r="U448" s="18">
        <v>0</v>
      </c>
      <c r="V448" s="18">
        <v>0</v>
      </c>
      <c r="W448" s="18">
        <v>0</v>
      </c>
      <c r="X448" s="18"/>
      <c r="Y448" s="18">
        <v>44290.9</v>
      </c>
      <c r="Z448" s="18">
        <v>7586.43</v>
      </c>
      <c r="AA448" s="18">
        <v>2217.67</v>
      </c>
      <c r="AB448" s="18">
        <v>54095</v>
      </c>
    </row>
    <row r="449" spans="1:28" s="15" customFormat="1" x14ac:dyDescent="0.25">
      <c r="A449" s="17">
        <v>7</v>
      </c>
      <c r="B449" s="17" t="s">
        <v>311</v>
      </c>
      <c r="C449" s="17" t="s">
        <v>308</v>
      </c>
      <c r="D449" s="17" t="s">
        <v>367</v>
      </c>
      <c r="E449" s="17" t="s">
        <v>368</v>
      </c>
      <c r="F449" s="17" t="s">
        <v>75</v>
      </c>
      <c r="G449" s="17" t="s">
        <v>76</v>
      </c>
      <c r="H449" s="17">
        <v>27672</v>
      </c>
      <c r="I449" s="17">
        <v>27319</v>
      </c>
      <c r="J449" s="17">
        <v>353</v>
      </c>
      <c r="K449" s="17" t="s">
        <v>37</v>
      </c>
      <c r="L449" s="18">
        <v>50664.34</v>
      </c>
      <c r="M449" s="18">
        <v>6148.5</v>
      </c>
      <c r="N449" s="18">
        <v>3839.16</v>
      </c>
      <c r="O449" s="18">
        <v>60652</v>
      </c>
      <c r="P449" s="18">
        <v>2758</v>
      </c>
      <c r="Q449" s="18">
        <v>550.73</v>
      </c>
      <c r="R449" s="18">
        <v>211.27</v>
      </c>
      <c r="S449" s="18">
        <v>3520</v>
      </c>
      <c r="T449" s="18">
        <v>700</v>
      </c>
      <c r="U449" s="18">
        <v>0</v>
      </c>
      <c r="V449" s="18">
        <v>0</v>
      </c>
      <c r="W449" s="18">
        <v>0</v>
      </c>
      <c r="X449" s="18"/>
      <c r="Y449" s="18">
        <v>53422.34</v>
      </c>
      <c r="Z449" s="18">
        <v>6699.23</v>
      </c>
      <c r="AA449" s="18">
        <v>4050.43</v>
      </c>
      <c r="AB449" s="18">
        <v>64172</v>
      </c>
    </row>
    <row r="450" spans="1:28" s="15" customFormat="1" x14ac:dyDescent="0.25">
      <c r="A450" s="17">
        <v>8</v>
      </c>
      <c r="B450" s="17" t="s">
        <v>307</v>
      </c>
      <c r="C450" s="17" t="s">
        <v>308</v>
      </c>
      <c r="D450" s="17" t="s">
        <v>369</v>
      </c>
      <c r="E450" s="17" t="s">
        <v>370</v>
      </c>
      <c r="F450" s="17" t="s">
        <v>75</v>
      </c>
      <c r="G450" s="17" t="s">
        <v>76</v>
      </c>
      <c r="H450" s="17">
        <v>28147</v>
      </c>
      <c r="I450" s="17">
        <v>28018</v>
      </c>
      <c r="J450" s="17">
        <v>129</v>
      </c>
      <c r="K450" s="17" t="s">
        <v>37</v>
      </c>
      <c r="L450" s="18">
        <v>31261.35</v>
      </c>
      <c r="M450" s="18">
        <v>4158.7</v>
      </c>
      <c r="N450" s="18">
        <v>1955.95</v>
      </c>
      <c r="O450" s="18">
        <v>37376</v>
      </c>
      <c r="P450" s="18">
        <v>1288.51</v>
      </c>
      <c r="Q450" s="18">
        <v>337.28</v>
      </c>
      <c r="R450" s="18">
        <v>77.209999999999994</v>
      </c>
      <c r="S450" s="18">
        <v>1703</v>
      </c>
      <c r="T450" s="18">
        <v>400</v>
      </c>
      <c r="U450" s="18">
        <v>0</v>
      </c>
      <c r="V450" s="18">
        <v>0</v>
      </c>
      <c r="W450" s="18">
        <v>0</v>
      </c>
      <c r="X450" s="18"/>
      <c r="Y450" s="18">
        <v>32549.86</v>
      </c>
      <c r="Z450" s="18">
        <v>4495.9799999999996</v>
      </c>
      <c r="AA450" s="18">
        <v>2033.16</v>
      </c>
      <c r="AB450" s="18">
        <v>39079</v>
      </c>
    </row>
    <row r="451" spans="1:28" s="15" customFormat="1" x14ac:dyDescent="0.25">
      <c r="A451" s="17">
        <v>9</v>
      </c>
      <c r="B451" s="17" t="s">
        <v>327</v>
      </c>
      <c r="C451" s="17" t="s">
        <v>308</v>
      </c>
      <c r="D451" s="17" t="s">
        <v>371</v>
      </c>
      <c r="E451" s="17" t="s">
        <v>372</v>
      </c>
      <c r="F451" s="17" t="s">
        <v>75</v>
      </c>
      <c r="G451" s="17" t="s">
        <v>76</v>
      </c>
      <c r="H451" s="17">
        <v>32596</v>
      </c>
      <c r="I451" s="17">
        <v>32143</v>
      </c>
      <c r="J451" s="17">
        <v>453</v>
      </c>
      <c r="K451" s="17" t="s">
        <v>37</v>
      </c>
      <c r="L451" s="18">
        <v>64434.05</v>
      </c>
      <c r="M451" s="18">
        <v>6180.43</v>
      </c>
      <c r="N451" s="18">
        <v>5053.5200000000004</v>
      </c>
      <c r="O451" s="18">
        <v>75668</v>
      </c>
      <c r="P451" s="18">
        <v>3661.34</v>
      </c>
      <c r="Q451" s="18">
        <v>699.54</v>
      </c>
      <c r="R451" s="18">
        <v>271.12</v>
      </c>
      <c r="S451" s="18">
        <v>4632</v>
      </c>
      <c r="T451" s="18">
        <v>1560</v>
      </c>
      <c r="U451" s="18">
        <v>0</v>
      </c>
      <c r="V451" s="18">
        <v>0</v>
      </c>
      <c r="W451" s="18">
        <v>0</v>
      </c>
      <c r="X451" s="18"/>
      <c r="Y451" s="18">
        <v>68095.39</v>
      </c>
      <c r="Z451" s="18">
        <v>6879.97</v>
      </c>
      <c r="AA451" s="18">
        <v>5324.64</v>
      </c>
      <c r="AB451" s="18">
        <v>80300</v>
      </c>
    </row>
    <row r="452" spans="1:28" s="15" customFormat="1" x14ac:dyDescent="0.25">
      <c r="A452" s="17">
        <v>10</v>
      </c>
      <c r="B452" s="17" t="s">
        <v>311</v>
      </c>
      <c r="C452" s="17" t="s">
        <v>308</v>
      </c>
      <c r="D452" s="17" t="s">
        <v>373</v>
      </c>
      <c r="E452" s="17" t="s">
        <v>374</v>
      </c>
      <c r="F452" s="17" t="s">
        <v>75</v>
      </c>
      <c r="G452" s="17" t="s">
        <v>76</v>
      </c>
      <c r="H452" s="17">
        <v>6990</v>
      </c>
      <c r="I452" s="17">
        <v>6872</v>
      </c>
      <c r="J452" s="17">
        <v>118</v>
      </c>
      <c r="K452" s="17" t="s">
        <v>37</v>
      </c>
      <c r="L452" s="18">
        <v>26769.24</v>
      </c>
      <c r="M452" s="18">
        <v>3829.83</v>
      </c>
      <c r="N452" s="18">
        <v>1819.93</v>
      </c>
      <c r="O452" s="18">
        <v>32419</v>
      </c>
      <c r="P452" s="18">
        <v>1087.99</v>
      </c>
      <c r="Q452" s="18">
        <v>290.39</v>
      </c>
      <c r="R452" s="18">
        <v>70.62</v>
      </c>
      <c r="S452" s="18">
        <v>1449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27857.23</v>
      </c>
      <c r="Z452" s="18">
        <v>4120.22</v>
      </c>
      <c r="AA452" s="18">
        <v>1890.55</v>
      </c>
      <c r="AB452" s="18">
        <v>33868</v>
      </c>
    </row>
    <row r="453" spans="1:28" s="15" customFormat="1" x14ac:dyDescent="0.25">
      <c r="A453" s="17">
        <v>11</v>
      </c>
      <c r="B453" s="17" t="s">
        <v>311</v>
      </c>
      <c r="C453" s="17" t="s">
        <v>308</v>
      </c>
      <c r="D453" s="17" t="s">
        <v>375</v>
      </c>
      <c r="E453" s="17" t="s">
        <v>376</v>
      </c>
      <c r="F453" s="17" t="s">
        <v>75</v>
      </c>
      <c r="G453" s="17" t="s">
        <v>114</v>
      </c>
      <c r="H453" s="17">
        <v>0</v>
      </c>
      <c r="I453" s="17">
        <v>0</v>
      </c>
      <c r="J453" s="17">
        <v>389</v>
      </c>
      <c r="K453" s="17" t="s">
        <v>107</v>
      </c>
      <c r="L453" s="18">
        <v>42230.05</v>
      </c>
      <c r="M453" s="18">
        <v>3670.35</v>
      </c>
      <c r="N453" s="18">
        <v>3672.6</v>
      </c>
      <c r="O453" s="18">
        <v>49573</v>
      </c>
      <c r="P453" s="18">
        <v>2785.93</v>
      </c>
      <c r="Q453" s="18">
        <v>461.25</v>
      </c>
      <c r="R453" s="18">
        <v>232.82</v>
      </c>
      <c r="S453" s="18">
        <v>3480</v>
      </c>
      <c r="T453" s="18">
        <v>0</v>
      </c>
      <c r="U453" s="18">
        <v>0</v>
      </c>
      <c r="V453" s="18">
        <v>0</v>
      </c>
      <c r="W453" s="18">
        <v>0</v>
      </c>
      <c r="X453" s="18"/>
      <c r="Y453" s="18">
        <v>45015.98</v>
      </c>
      <c r="Z453" s="18">
        <v>4131.6000000000004</v>
      </c>
      <c r="AA453" s="18">
        <v>3905.42</v>
      </c>
      <c r="AB453" s="18">
        <v>53053</v>
      </c>
    </row>
    <row r="454" spans="1:28" s="15" customFormat="1" x14ac:dyDescent="0.25">
      <c r="A454" s="17">
        <v>12</v>
      </c>
      <c r="B454" s="17" t="s">
        <v>327</v>
      </c>
      <c r="C454" s="17" t="s">
        <v>308</v>
      </c>
      <c r="D454" s="17" t="s">
        <v>377</v>
      </c>
      <c r="E454" s="17" t="s">
        <v>378</v>
      </c>
      <c r="F454" s="17" t="s">
        <v>75</v>
      </c>
      <c r="G454" s="17" t="s">
        <v>114</v>
      </c>
      <c r="H454" s="17">
        <v>0</v>
      </c>
      <c r="I454" s="17">
        <v>0</v>
      </c>
      <c r="J454" s="17">
        <v>259</v>
      </c>
      <c r="K454" s="17" t="s">
        <v>107</v>
      </c>
      <c r="L454" s="18">
        <v>39195.910000000003</v>
      </c>
      <c r="M454" s="18">
        <v>3110.89</v>
      </c>
      <c r="N454" s="18">
        <v>3418.2</v>
      </c>
      <c r="O454" s="18">
        <v>45725</v>
      </c>
      <c r="P454" s="18">
        <v>1896.73</v>
      </c>
      <c r="Q454" s="18">
        <v>427.26</v>
      </c>
      <c r="R454" s="18">
        <v>155.01</v>
      </c>
      <c r="S454" s="18">
        <v>2479</v>
      </c>
      <c r="T454" s="18">
        <v>0</v>
      </c>
      <c r="U454" s="18">
        <v>0</v>
      </c>
      <c r="V454" s="18">
        <v>0</v>
      </c>
      <c r="W454" s="18">
        <v>0</v>
      </c>
      <c r="X454" s="18"/>
      <c r="Y454" s="18">
        <v>41092.639999999999</v>
      </c>
      <c r="Z454" s="18">
        <v>3538.15</v>
      </c>
      <c r="AA454" s="18">
        <v>3573.21</v>
      </c>
      <c r="AB454" s="18">
        <v>48204</v>
      </c>
    </row>
    <row r="455" spans="1:28" s="15" customFormat="1" x14ac:dyDescent="0.25">
      <c r="A455" s="17">
        <v>13</v>
      </c>
      <c r="B455" s="17" t="s">
        <v>317</v>
      </c>
      <c r="C455" s="17" t="s">
        <v>308</v>
      </c>
      <c r="D455" s="17" t="s">
        <v>379</v>
      </c>
      <c r="E455" s="17" t="s">
        <v>380</v>
      </c>
      <c r="F455" s="17" t="s">
        <v>75</v>
      </c>
      <c r="G455" s="17" t="s">
        <v>114</v>
      </c>
      <c r="H455" s="17">
        <v>0</v>
      </c>
      <c r="I455" s="17">
        <v>0</v>
      </c>
      <c r="J455" s="17">
        <v>425</v>
      </c>
      <c r="K455" s="17" t="s">
        <v>107</v>
      </c>
      <c r="L455" s="18">
        <v>48871.26</v>
      </c>
      <c r="M455" s="18">
        <v>4314.63</v>
      </c>
      <c r="N455" s="18">
        <v>4245.1099999999997</v>
      </c>
      <c r="O455" s="18">
        <v>57431</v>
      </c>
      <c r="P455" s="18">
        <v>3062.99</v>
      </c>
      <c r="Q455" s="18">
        <v>535.65</v>
      </c>
      <c r="R455" s="18">
        <v>254.36</v>
      </c>
      <c r="S455" s="18">
        <v>3853</v>
      </c>
      <c r="T455" s="18">
        <v>0</v>
      </c>
      <c r="U455" s="18">
        <v>0</v>
      </c>
      <c r="V455" s="18">
        <v>0</v>
      </c>
      <c r="W455" s="18">
        <v>0</v>
      </c>
      <c r="X455" s="18"/>
      <c r="Y455" s="18">
        <v>51934.25</v>
      </c>
      <c r="Z455" s="18">
        <v>4850.28</v>
      </c>
      <c r="AA455" s="18">
        <v>4499.47</v>
      </c>
      <c r="AB455" s="18">
        <v>61284</v>
      </c>
    </row>
    <row r="456" spans="1:28" s="15" customFormat="1" x14ac:dyDescent="0.25">
      <c r="A456" s="17">
        <v>14</v>
      </c>
      <c r="B456" s="17" t="s">
        <v>364</v>
      </c>
      <c r="C456" s="17" t="s">
        <v>308</v>
      </c>
      <c r="D456" s="17" t="s">
        <v>381</v>
      </c>
      <c r="E456" s="17" t="s">
        <v>382</v>
      </c>
      <c r="F456" s="17" t="s">
        <v>75</v>
      </c>
      <c r="G456" s="17" t="s">
        <v>114</v>
      </c>
      <c r="H456" s="17">
        <v>0</v>
      </c>
      <c r="I456" s="17">
        <v>0</v>
      </c>
      <c r="J456" s="17">
        <v>130</v>
      </c>
      <c r="K456" s="17" t="s">
        <v>107</v>
      </c>
      <c r="L456" s="18">
        <v>59746.31</v>
      </c>
      <c r="M456" s="18">
        <v>6562.73</v>
      </c>
      <c r="N456" s="18">
        <v>3414.96</v>
      </c>
      <c r="O456" s="18">
        <v>69724</v>
      </c>
      <c r="P456" s="18">
        <v>1014.61</v>
      </c>
      <c r="Q456" s="18">
        <v>639.59</v>
      </c>
      <c r="R456" s="18">
        <v>77.8</v>
      </c>
      <c r="S456" s="18">
        <v>1732</v>
      </c>
      <c r="T456" s="18">
        <v>0</v>
      </c>
      <c r="U456" s="18">
        <v>0</v>
      </c>
      <c r="V456" s="18">
        <v>0</v>
      </c>
      <c r="W456" s="18">
        <v>0</v>
      </c>
      <c r="X456" s="18"/>
      <c r="Y456" s="18">
        <v>60760.92</v>
      </c>
      <c r="Z456" s="18">
        <v>7202.32</v>
      </c>
      <c r="AA456" s="18">
        <v>3492.76</v>
      </c>
      <c r="AB456" s="18">
        <v>71456</v>
      </c>
    </row>
    <row r="457" spans="1:28" s="15" customFormat="1" x14ac:dyDescent="0.25">
      <c r="A457" s="17">
        <v>15</v>
      </c>
      <c r="B457" s="17" t="s">
        <v>307</v>
      </c>
      <c r="C457" s="17" t="s">
        <v>308</v>
      </c>
      <c r="D457" s="17" t="s">
        <v>383</v>
      </c>
      <c r="E457" s="17" t="s">
        <v>384</v>
      </c>
      <c r="F457" s="17" t="s">
        <v>75</v>
      </c>
      <c r="G457" s="17" t="s">
        <v>114</v>
      </c>
      <c r="H457" s="17">
        <v>0</v>
      </c>
      <c r="I457" s="17">
        <v>0</v>
      </c>
      <c r="J457" s="17">
        <v>151</v>
      </c>
      <c r="K457" s="17" t="s">
        <v>107</v>
      </c>
      <c r="L457" s="18">
        <v>41652.550000000003</v>
      </c>
      <c r="M457" s="18">
        <v>3646.15</v>
      </c>
      <c r="N457" s="18">
        <v>3628.3</v>
      </c>
      <c r="O457" s="18">
        <v>48927</v>
      </c>
      <c r="P457" s="18">
        <v>1157.81</v>
      </c>
      <c r="Q457" s="18">
        <v>454.82</v>
      </c>
      <c r="R457" s="18">
        <v>90.37</v>
      </c>
      <c r="S457" s="18">
        <v>1703</v>
      </c>
      <c r="T457" s="18">
        <v>0</v>
      </c>
      <c r="U457" s="18">
        <v>0</v>
      </c>
      <c r="V457" s="18">
        <v>0</v>
      </c>
      <c r="W457" s="18">
        <v>0</v>
      </c>
      <c r="X457" s="18"/>
      <c r="Y457" s="18">
        <v>42810.36</v>
      </c>
      <c r="Z457" s="18">
        <v>4100.97</v>
      </c>
      <c r="AA457" s="18">
        <v>3718.67</v>
      </c>
      <c r="AB457" s="18">
        <v>50630</v>
      </c>
    </row>
    <row r="458" spans="1:28" s="15" customFormat="1" x14ac:dyDescent="0.25">
      <c r="A458" s="17">
        <v>16</v>
      </c>
      <c r="B458" s="17" t="s">
        <v>322</v>
      </c>
      <c r="C458" s="17" t="s">
        <v>308</v>
      </c>
      <c r="D458" s="17" t="s">
        <v>385</v>
      </c>
      <c r="E458" s="17" t="s">
        <v>386</v>
      </c>
      <c r="F458" s="17" t="s">
        <v>75</v>
      </c>
      <c r="G458" s="17" t="s">
        <v>114</v>
      </c>
      <c r="H458" s="17">
        <v>248</v>
      </c>
      <c r="I458" s="17">
        <v>248</v>
      </c>
      <c r="J458" s="17">
        <v>41</v>
      </c>
      <c r="K458" s="17" t="s">
        <v>107</v>
      </c>
      <c r="L458" s="18">
        <v>17612.53</v>
      </c>
      <c r="M458" s="18">
        <v>2118.4699999999998</v>
      </c>
      <c r="N458" s="18">
        <v>1476</v>
      </c>
      <c r="O458" s="18">
        <v>21207</v>
      </c>
      <c r="P458" s="18">
        <v>405.22</v>
      </c>
      <c r="Q458" s="18">
        <v>195.24</v>
      </c>
      <c r="R458" s="18">
        <v>24.54</v>
      </c>
      <c r="S458" s="18">
        <v>625</v>
      </c>
      <c r="T458" s="18">
        <v>0</v>
      </c>
      <c r="U458" s="18">
        <v>0</v>
      </c>
      <c r="V458" s="18">
        <v>0</v>
      </c>
      <c r="W458" s="18">
        <v>0</v>
      </c>
      <c r="X458" s="18"/>
      <c r="Y458" s="18">
        <v>18017.75</v>
      </c>
      <c r="Z458" s="18">
        <v>2313.71</v>
      </c>
      <c r="AA458" s="18">
        <v>1500.54</v>
      </c>
      <c r="AB458" s="18">
        <v>21832</v>
      </c>
    </row>
    <row r="459" spans="1:28" s="15" customFormat="1" x14ac:dyDescent="0.25">
      <c r="A459" s="17">
        <v>17</v>
      </c>
      <c r="B459" s="17" t="s">
        <v>317</v>
      </c>
      <c r="C459" s="17" t="s">
        <v>308</v>
      </c>
      <c r="D459" s="17" t="s">
        <v>387</v>
      </c>
      <c r="E459" s="17" t="s">
        <v>388</v>
      </c>
      <c r="F459" s="17" t="s">
        <v>75</v>
      </c>
      <c r="G459" s="17" t="s">
        <v>389</v>
      </c>
      <c r="H459" s="17">
        <v>6945</v>
      </c>
      <c r="I459" s="17">
        <v>6823</v>
      </c>
      <c r="J459" s="17">
        <v>122</v>
      </c>
      <c r="K459" s="17" t="s">
        <v>37</v>
      </c>
      <c r="L459" s="18">
        <v>25455.3</v>
      </c>
      <c r="M459" s="18">
        <v>3666.48</v>
      </c>
      <c r="N459" s="18">
        <v>1794.22</v>
      </c>
      <c r="O459" s="18">
        <v>30916</v>
      </c>
      <c r="P459" s="18">
        <v>1084.8599999999999</v>
      </c>
      <c r="Q459" s="18">
        <v>277.12</v>
      </c>
      <c r="R459" s="18">
        <v>73.02</v>
      </c>
      <c r="S459" s="18">
        <v>1435</v>
      </c>
      <c r="T459" s="18">
        <v>0</v>
      </c>
      <c r="U459" s="18">
        <v>0</v>
      </c>
      <c r="V459" s="18">
        <v>0</v>
      </c>
      <c r="W459" s="18">
        <v>0</v>
      </c>
      <c r="X459" s="18"/>
      <c r="Y459" s="18">
        <v>26540.16</v>
      </c>
      <c r="Z459" s="18">
        <v>3943.6</v>
      </c>
      <c r="AA459" s="18">
        <v>1867.24</v>
      </c>
      <c r="AB459" s="18">
        <v>32351</v>
      </c>
    </row>
    <row r="460" spans="1:28" s="15" customFormat="1" x14ac:dyDescent="0.25">
      <c r="A460" s="17">
        <v>18</v>
      </c>
      <c r="B460" s="17" t="s">
        <v>322</v>
      </c>
      <c r="C460" s="17" t="s">
        <v>308</v>
      </c>
      <c r="D460" s="17" t="s">
        <v>390</v>
      </c>
      <c r="E460" s="17" t="s">
        <v>391</v>
      </c>
      <c r="F460" s="17" t="s">
        <v>75</v>
      </c>
      <c r="G460" s="17" t="s">
        <v>392</v>
      </c>
      <c r="H460" s="17">
        <v>6929</v>
      </c>
      <c r="I460" s="17">
        <v>6430</v>
      </c>
      <c r="J460" s="17">
        <v>499</v>
      </c>
      <c r="K460" s="17" t="s">
        <v>37</v>
      </c>
      <c r="L460" s="18">
        <v>32376.799999999999</v>
      </c>
      <c r="M460" s="18">
        <v>5935.58</v>
      </c>
      <c r="N460" s="18">
        <v>1624.62</v>
      </c>
      <c r="O460" s="18">
        <v>39937</v>
      </c>
      <c r="P460" s="18">
        <v>3663.39</v>
      </c>
      <c r="Q460" s="18">
        <v>347.96</v>
      </c>
      <c r="R460" s="18">
        <v>298.64999999999998</v>
      </c>
      <c r="S460" s="18">
        <v>4310</v>
      </c>
      <c r="T460" s="18">
        <v>0</v>
      </c>
      <c r="U460" s="18">
        <v>0</v>
      </c>
      <c r="V460" s="18">
        <v>0</v>
      </c>
      <c r="W460" s="18">
        <v>0</v>
      </c>
      <c r="X460" s="18"/>
      <c r="Y460" s="18">
        <v>36040.19</v>
      </c>
      <c r="Z460" s="18">
        <v>6283.54</v>
      </c>
      <c r="AA460" s="18">
        <v>1923.27</v>
      </c>
      <c r="AB460" s="18">
        <v>44247</v>
      </c>
    </row>
    <row r="461" spans="1:28" s="15" customFormat="1" x14ac:dyDescent="0.25">
      <c r="A461" s="17">
        <v>19</v>
      </c>
      <c r="B461" s="17" t="s">
        <v>322</v>
      </c>
      <c r="C461" s="17" t="s">
        <v>308</v>
      </c>
      <c r="D461" s="17" t="s">
        <v>393</v>
      </c>
      <c r="E461" s="17" t="s">
        <v>394</v>
      </c>
      <c r="F461" s="17" t="s">
        <v>75</v>
      </c>
      <c r="G461" s="17" t="s">
        <v>392</v>
      </c>
      <c r="H461" s="17">
        <v>12554</v>
      </c>
      <c r="I461" s="17">
        <v>12258</v>
      </c>
      <c r="J461" s="17">
        <v>296</v>
      </c>
      <c r="K461" s="17" t="s">
        <v>37</v>
      </c>
      <c r="L461" s="18">
        <v>53280.56</v>
      </c>
      <c r="M461" s="18">
        <v>6543.32</v>
      </c>
      <c r="N461" s="18">
        <v>4299.12</v>
      </c>
      <c r="O461" s="18">
        <v>64123</v>
      </c>
      <c r="P461" s="18">
        <v>2275.0100000000002</v>
      </c>
      <c r="Q461" s="18">
        <v>584.83000000000004</v>
      </c>
      <c r="R461" s="18">
        <v>177.16</v>
      </c>
      <c r="S461" s="18">
        <v>3037</v>
      </c>
      <c r="T461" s="18">
        <v>1160</v>
      </c>
      <c r="U461" s="18">
        <v>0</v>
      </c>
      <c r="V461" s="18">
        <v>0</v>
      </c>
      <c r="W461" s="18">
        <v>0</v>
      </c>
      <c r="X461" s="18"/>
      <c r="Y461" s="18">
        <v>55555.57</v>
      </c>
      <c r="Z461" s="18">
        <v>7128.15</v>
      </c>
      <c r="AA461" s="18">
        <v>4476.28</v>
      </c>
      <c r="AB461" s="18">
        <v>67160</v>
      </c>
    </row>
    <row r="462" spans="1:28" s="15" customFormat="1" x14ac:dyDescent="0.25">
      <c r="A462" s="17">
        <v>20</v>
      </c>
      <c r="B462" s="17" t="s">
        <v>311</v>
      </c>
      <c r="C462" s="17" t="s">
        <v>308</v>
      </c>
      <c r="D462" s="17" t="s">
        <v>395</v>
      </c>
      <c r="E462" s="17" t="s">
        <v>396</v>
      </c>
      <c r="F462" s="17" t="s">
        <v>75</v>
      </c>
      <c r="G462" s="17" t="s">
        <v>397</v>
      </c>
      <c r="H462" s="17">
        <v>4186</v>
      </c>
      <c r="I462" s="17">
        <v>4123</v>
      </c>
      <c r="J462" s="17">
        <v>63</v>
      </c>
      <c r="K462" s="17" t="s">
        <v>37</v>
      </c>
      <c r="L462" s="18">
        <v>27132.83</v>
      </c>
      <c r="M462" s="18">
        <v>6216.79</v>
      </c>
      <c r="N462" s="18">
        <v>1642.38</v>
      </c>
      <c r="O462" s="18">
        <v>34992</v>
      </c>
      <c r="P462" s="18">
        <v>680.68</v>
      </c>
      <c r="Q462" s="18">
        <v>293.61</v>
      </c>
      <c r="R462" s="18">
        <v>37.71</v>
      </c>
      <c r="S462" s="18">
        <v>1012</v>
      </c>
      <c r="T462" s="18">
        <v>0</v>
      </c>
      <c r="U462" s="18">
        <v>0</v>
      </c>
      <c r="V462" s="18">
        <v>0</v>
      </c>
      <c r="W462" s="18">
        <v>0</v>
      </c>
      <c r="X462" s="18"/>
      <c r="Y462" s="18">
        <v>27813.51</v>
      </c>
      <c r="Z462" s="18">
        <v>6510.4</v>
      </c>
      <c r="AA462" s="18">
        <v>1680.09</v>
      </c>
      <c r="AB462" s="18">
        <v>36004</v>
      </c>
    </row>
    <row r="463" spans="1:28" s="15" customFormat="1" x14ac:dyDescent="0.25">
      <c r="A463" s="17">
        <v>21</v>
      </c>
      <c r="B463" s="17" t="s">
        <v>311</v>
      </c>
      <c r="C463" s="17" t="s">
        <v>308</v>
      </c>
      <c r="D463" s="17" t="s">
        <v>398</v>
      </c>
      <c r="E463" s="17" t="s">
        <v>399</v>
      </c>
      <c r="F463" s="17" t="s">
        <v>75</v>
      </c>
      <c r="G463" s="17" t="s">
        <v>397</v>
      </c>
      <c r="H463" s="17">
        <v>1210</v>
      </c>
      <c r="I463" s="17">
        <v>1139</v>
      </c>
      <c r="J463" s="17">
        <v>71</v>
      </c>
      <c r="K463" s="17" t="s">
        <v>37</v>
      </c>
      <c r="L463" s="18">
        <v>40233.08</v>
      </c>
      <c r="M463" s="18">
        <v>7447.36</v>
      </c>
      <c r="N463" s="18">
        <v>2829.56</v>
      </c>
      <c r="O463" s="18">
        <v>50510</v>
      </c>
      <c r="P463" s="18">
        <v>736.12</v>
      </c>
      <c r="Q463" s="18">
        <v>441.39</v>
      </c>
      <c r="R463" s="18">
        <v>42.49</v>
      </c>
      <c r="S463" s="18">
        <v>1220</v>
      </c>
      <c r="T463" s="18">
        <v>2540</v>
      </c>
      <c r="U463" s="18">
        <v>0</v>
      </c>
      <c r="V463" s="18">
        <v>0</v>
      </c>
      <c r="W463" s="18">
        <v>0</v>
      </c>
      <c r="X463" s="18"/>
      <c r="Y463" s="18">
        <v>40969.199999999997</v>
      </c>
      <c r="Z463" s="18">
        <v>7888.75</v>
      </c>
      <c r="AA463" s="18">
        <v>2872.05</v>
      </c>
      <c r="AB463" s="18">
        <v>51730</v>
      </c>
    </row>
    <row r="464" spans="1:28" s="12" customFormat="1" x14ac:dyDescent="0.25">
      <c r="A464" s="10"/>
      <c r="B464" s="10"/>
      <c r="C464" s="10" t="s">
        <v>71</v>
      </c>
      <c r="D464" s="10"/>
      <c r="E464" s="10"/>
      <c r="F464" s="10"/>
      <c r="G464" s="10"/>
      <c r="H464" s="10"/>
      <c r="I464" s="10"/>
      <c r="J464" s="11">
        <f>SUM(J443:J463)</f>
        <v>4719</v>
      </c>
      <c r="K464" s="10"/>
      <c r="L464" s="11">
        <f t="shared" ref="L464:AB464" si="70">SUM(L443:L463)</f>
        <v>823501.58000000007</v>
      </c>
      <c r="M464" s="11">
        <f t="shared" si="70"/>
        <v>105874.48999999999</v>
      </c>
      <c r="N464" s="11">
        <f t="shared" si="70"/>
        <v>59850.93</v>
      </c>
      <c r="O464" s="11">
        <f t="shared" si="70"/>
        <v>989227</v>
      </c>
      <c r="P464" s="11">
        <f t="shared" si="70"/>
        <v>37872.590000000011</v>
      </c>
      <c r="Q464" s="11">
        <f t="shared" si="70"/>
        <v>8948.08</v>
      </c>
      <c r="R464" s="11">
        <f t="shared" si="70"/>
        <v>2824.33</v>
      </c>
      <c r="S464" s="11">
        <f t="shared" si="70"/>
        <v>49645</v>
      </c>
      <c r="T464" s="11">
        <f t="shared" si="70"/>
        <v>7690</v>
      </c>
      <c r="U464" s="11">
        <f t="shared" si="70"/>
        <v>0</v>
      </c>
      <c r="V464" s="11">
        <f t="shared" si="70"/>
        <v>0</v>
      </c>
      <c r="W464" s="11">
        <f t="shared" si="70"/>
        <v>0</v>
      </c>
      <c r="X464" s="11">
        <f t="shared" si="70"/>
        <v>0</v>
      </c>
      <c r="Y464" s="11">
        <f t="shared" si="70"/>
        <v>861374.17</v>
      </c>
      <c r="Z464" s="11">
        <f t="shared" si="70"/>
        <v>114822.56999999998</v>
      </c>
      <c r="AA464" s="11">
        <f t="shared" si="70"/>
        <v>62675.259999999995</v>
      </c>
      <c r="AB464" s="11">
        <f t="shared" si="70"/>
        <v>1038872</v>
      </c>
    </row>
    <row r="465" spans="1:32" s="12" customFormat="1" x14ac:dyDescent="0.25">
      <c r="A465" s="10"/>
      <c r="B465" s="10"/>
      <c r="C465" s="10" t="s">
        <v>119</v>
      </c>
      <c r="D465" s="10"/>
      <c r="E465" s="10"/>
      <c r="F465" s="10"/>
      <c r="G465" s="10"/>
      <c r="H465" s="10"/>
      <c r="I465" s="10"/>
      <c r="J465" s="11">
        <f>J464+J442</f>
        <v>26263</v>
      </c>
      <c r="K465" s="11"/>
      <c r="L465" s="11">
        <f t="shared" ref="L465:AA465" si="71">L464+L442</f>
        <v>2102700.54</v>
      </c>
      <c r="M465" s="11">
        <f t="shared" si="71"/>
        <v>197264.16999999998</v>
      </c>
      <c r="N465" s="11">
        <f t="shared" si="71"/>
        <v>134444.29</v>
      </c>
      <c r="O465" s="11">
        <f t="shared" si="71"/>
        <v>2434409</v>
      </c>
      <c r="P465" s="11">
        <f t="shared" si="71"/>
        <v>163077.76000000001</v>
      </c>
      <c r="Q465" s="11">
        <f t="shared" si="71"/>
        <v>22357.109999999997</v>
      </c>
      <c r="R465" s="11">
        <f t="shared" si="71"/>
        <v>12519.130000000001</v>
      </c>
      <c r="S465" s="11">
        <f t="shared" si="71"/>
        <v>197954</v>
      </c>
      <c r="T465" s="11">
        <f t="shared" si="71"/>
        <v>27770</v>
      </c>
      <c r="U465" s="11">
        <f t="shared" si="71"/>
        <v>140139.48000000001</v>
      </c>
      <c r="V465" s="11">
        <f t="shared" si="71"/>
        <v>5556.86</v>
      </c>
      <c r="W465" s="11">
        <f t="shared" si="71"/>
        <v>9303.66</v>
      </c>
      <c r="X465" s="11">
        <f t="shared" si="71"/>
        <v>155000</v>
      </c>
      <c r="Y465" s="11">
        <f t="shared" si="71"/>
        <v>2125638.8200000003</v>
      </c>
      <c r="Z465" s="11">
        <f t="shared" si="71"/>
        <v>214064.41999999998</v>
      </c>
      <c r="AA465" s="11">
        <f t="shared" si="71"/>
        <v>137659.76</v>
      </c>
      <c r="AB465" s="11">
        <f>AB464+AB442</f>
        <v>2477363</v>
      </c>
    </row>
    <row r="466" spans="1:32" ht="18" customHeight="1" x14ac:dyDescent="0.25"/>
    <row r="467" spans="1:32" ht="18" customHeight="1" x14ac:dyDescent="0.25"/>
    <row r="470" spans="1:32" ht="15.75" x14ac:dyDescent="0.25">
      <c r="E470" s="13" t="s">
        <v>120</v>
      </c>
      <c r="G470" s="14"/>
      <c r="H470" s="14"/>
      <c r="I470" s="14"/>
      <c r="J470" s="14"/>
      <c r="K470" s="14"/>
      <c r="L470" s="13" t="s">
        <v>122</v>
      </c>
      <c r="O470" s="14"/>
      <c r="Q470" s="14"/>
      <c r="R470" s="13" t="s">
        <v>121</v>
      </c>
      <c r="T470" s="14"/>
      <c r="U470" s="14"/>
      <c r="W470" s="14"/>
      <c r="X470" s="14"/>
      <c r="Y470" s="13" t="s">
        <v>123</v>
      </c>
      <c r="Z470" s="14"/>
      <c r="AA470" s="14"/>
      <c r="AB470" s="14"/>
      <c r="AC470" s="14"/>
    </row>
    <row r="471" spans="1:32" ht="15.75" x14ac:dyDescent="0.25">
      <c r="E471" s="13" t="s">
        <v>124</v>
      </c>
      <c r="G471" s="14"/>
      <c r="H471" s="14"/>
      <c r="I471" s="14"/>
      <c r="J471" s="14"/>
      <c r="K471" s="14"/>
      <c r="L471" s="13" t="s">
        <v>124</v>
      </c>
      <c r="O471" s="14"/>
      <c r="Q471" s="14"/>
      <c r="R471" s="13" t="s">
        <v>124</v>
      </c>
      <c r="T471" s="14"/>
      <c r="U471" s="14"/>
      <c r="W471" s="14"/>
      <c r="X471" s="14"/>
      <c r="Y471" s="13" t="s">
        <v>124</v>
      </c>
      <c r="Z471" s="14"/>
      <c r="AA471" s="14"/>
      <c r="AB471" s="14"/>
      <c r="AC471" s="14"/>
    </row>
    <row r="472" spans="1:32" ht="32.25" customHeight="1" x14ac:dyDescent="0.55000000000000004">
      <c r="A472" s="75" t="s">
        <v>0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1"/>
      <c r="AD472" s="1"/>
      <c r="AE472" s="1"/>
      <c r="AF472" s="1"/>
    </row>
    <row r="473" spans="1:32" ht="21.75" customHeight="1" x14ac:dyDescent="0.4">
      <c r="A473" s="76" t="s">
        <v>1708</v>
      </c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2"/>
      <c r="AD473" s="2"/>
      <c r="AE473" s="2"/>
      <c r="AF473" s="2"/>
    </row>
    <row r="474" spans="1:32" s="5" customFormat="1" ht="20.25" customHeight="1" x14ac:dyDescent="0.35">
      <c r="A474" s="3" t="s">
        <v>1</v>
      </c>
      <c r="B474" s="4"/>
      <c r="C474" s="3"/>
      <c r="D474" s="3"/>
      <c r="F474" s="3" t="s">
        <v>400</v>
      </c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s="7" customFormat="1" ht="90" x14ac:dyDescent="0.25">
      <c r="A475" s="6" t="s">
        <v>3</v>
      </c>
      <c r="B475" s="6" t="s">
        <v>4</v>
      </c>
      <c r="C475" s="6" t="s">
        <v>5</v>
      </c>
      <c r="D475" s="6" t="s">
        <v>6</v>
      </c>
      <c r="E475" s="6" t="s">
        <v>7</v>
      </c>
      <c r="F475" s="6" t="s">
        <v>8</v>
      </c>
      <c r="G475" s="6" t="s">
        <v>9</v>
      </c>
      <c r="H475" s="6" t="s">
        <v>10</v>
      </c>
      <c r="I475" s="6" t="s">
        <v>11</v>
      </c>
      <c r="J475" s="6" t="s">
        <v>12</v>
      </c>
      <c r="K475" s="6" t="s">
        <v>13</v>
      </c>
      <c r="L475" s="6" t="s">
        <v>14</v>
      </c>
      <c r="M475" s="6" t="s">
        <v>15</v>
      </c>
      <c r="N475" s="6" t="s">
        <v>16</v>
      </c>
      <c r="O475" s="6" t="s">
        <v>17</v>
      </c>
      <c r="P475" s="6" t="s">
        <v>18</v>
      </c>
      <c r="Q475" s="6" t="s">
        <v>19</v>
      </c>
      <c r="R475" s="6" t="s">
        <v>20</v>
      </c>
      <c r="S475" s="6" t="s">
        <v>21</v>
      </c>
      <c r="T475" s="6" t="s">
        <v>22</v>
      </c>
      <c r="U475" s="6" t="s">
        <v>23</v>
      </c>
      <c r="V475" s="6" t="s">
        <v>24</v>
      </c>
      <c r="W475" s="6" t="s">
        <v>25</v>
      </c>
      <c r="X475" s="6" t="s">
        <v>26</v>
      </c>
      <c r="Y475" s="6" t="s">
        <v>27</v>
      </c>
      <c r="Z475" s="6" t="s">
        <v>28</v>
      </c>
      <c r="AA475" s="6" t="s">
        <v>29</v>
      </c>
      <c r="AB475" s="6" t="s">
        <v>30</v>
      </c>
    </row>
    <row r="476" spans="1:32" s="15" customFormat="1" x14ac:dyDescent="0.25">
      <c r="A476" s="17">
        <v>1</v>
      </c>
      <c r="B476" s="17" t="s">
        <v>307</v>
      </c>
      <c r="C476" s="17" t="s">
        <v>308</v>
      </c>
      <c r="D476" s="17" t="s">
        <v>309</v>
      </c>
      <c r="E476" s="17" t="s">
        <v>310</v>
      </c>
      <c r="F476" s="17" t="s">
        <v>35</v>
      </c>
      <c r="G476" s="17" t="s">
        <v>41</v>
      </c>
      <c r="H476" s="17">
        <v>98681</v>
      </c>
      <c r="I476" s="17">
        <v>97095</v>
      </c>
      <c r="J476" s="17">
        <v>1586</v>
      </c>
      <c r="K476" s="17" t="s">
        <v>37</v>
      </c>
      <c r="L476" s="18">
        <v>105110.56</v>
      </c>
      <c r="M476" s="18">
        <v>6798.74</v>
      </c>
      <c r="N476" s="18">
        <v>7772.7</v>
      </c>
      <c r="O476" s="18">
        <v>119682</v>
      </c>
      <c r="P476" s="18">
        <v>9706.0400000000009</v>
      </c>
      <c r="Q476" s="18">
        <v>1084.26</v>
      </c>
      <c r="R476" s="18">
        <v>713.7</v>
      </c>
      <c r="S476" s="18">
        <v>11504</v>
      </c>
      <c r="T476" s="18">
        <v>4380</v>
      </c>
      <c r="U476" s="18">
        <v>0</v>
      </c>
      <c r="V476" s="18">
        <v>0</v>
      </c>
      <c r="W476" s="18">
        <v>0</v>
      </c>
      <c r="X476" s="18"/>
      <c r="Y476" s="18">
        <v>114816.6</v>
      </c>
      <c r="Z476" s="18">
        <v>7883</v>
      </c>
      <c r="AA476" s="18">
        <v>8486.4</v>
      </c>
      <c r="AB476" s="18">
        <v>131186</v>
      </c>
    </row>
    <row r="477" spans="1:32" s="15" customFormat="1" x14ac:dyDescent="0.25">
      <c r="A477" s="17">
        <v>2</v>
      </c>
      <c r="B477" s="17" t="s">
        <v>311</v>
      </c>
      <c r="C477" s="17" t="s">
        <v>308</v>
      </c>
      <c r="D477" s="17" t="s">
        <v>312</v>
      </c>
      <c r="E477" s="17" t="s">
        <v>313</v>
      </c>
      <c r="F477" s="17" t="s">
        <v>35</v>
      </c>
      <c r="G477" s="17" t="s">
        <v>41</v>
      </c>
      <c r="H477" s="17">
        <v>52868</v>
      </c>
      <c r="I477" s="17">
        <v>51936</v>
      </c>
      <c r="J477" s="17">
        <v>932</v>
      </c>
      <c r="K477" s="17" t="s">
        <v>37</v>
      </c>
      <c r="L477" s="18">
        <v>40909.53</v>
      </c>
      <c r="M477" s="18">
        <v>1615.71</v>
      </c>
      <c r="N477" s="18">
        <v>3118.76</v>
      </c>
      <c r="O477" s="18">
        <v>45644</v>
      </c>
      <c r="P477" s="18">
        <v>5731.41</v>
      </c>
      <c r="Q477" s="18">
        <v>411.19</v>
      </c>
      <c r="R477" s="18">
        <v>419.4</v>
      </c>
      <c r="S477" s="18">
        <v>6562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46640.94</v>
      </c>
      <c r="Z477" s="18">
        <v>2026.9</v>
      </c>
      <c r="AA477" s="18">
        <v>3538.16</v>
      </c>
      <c r="AB477" s="18">
        <v>52206</v>
      </c>
    </row>
    <row r="478" spans="1:32" s="15" customFormat="1" x14ac:dyDescent="0.25">
      <c r="A478" s="17">
        <v>3</v>
      </c>
      <c r="B478" s="17" t="s">
        <v>314</v>
      </c>
      <c r="C478" s="17" t="s">
        <v>308</v>
      </c>
      <c r="D478" s="17" t="s">
        <v>315</v>
      </c>
      <c r="E478" s="17" t="s">
        <v>316</v>
      </c>
      <c r="F478" s="17" t="s">
        <v>35</v>
      </c>
      <c r="G478" s="17" t="s">
        <v>45</v>
      </c>
      <c r="H478" s="17">
        <v>70150</v>
      </c>
      <c r="I478" s="17">
        <v>70150</v>
      </c>
      <c r="J478" s="17">
        <v>0</v>
      </c>
      <c r="K478" s="17" t="s">
        <v>37</v>
      </c>
      <c r="L478" s="18">
        <v>14763.13</v>
      </c>
      <c r="M478" s="18">
        <v>2183.87</v>
      </c>
      <c r="N478" s="18">
        <v>0</v>
      </c>
      <c r="O478" s="18">
        <v>16947</v>
      </c>
      <c r="P478" s="18">
        <v>907.06</v>
      </c>
      <c r="Q478" s="18">
        <v>144.94</v>
      </c>
      <c r="R478" s="18">
        <v>0</v>
      </c>
      <c r="S478" s="18">
        <v>1052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15670.19</v>
      </c>
      <c r="Z478" s="18">
        <v>2328.81</v>
      </c>
      <c r="AA478" s="18">
        <v>0</v>
      </c>
      <c r="AB478" s="18">
        <v>17999</v>
      </c>
    </row>
    <row r="479" spans="1:32" s="15" customFormat="1" x14ac:dyDescent="0.25">
      <c r="A479" s="17">
        <v>4</v>
      </c>
      <c r="B479" s="17" t="s">
        <v>317</v>
      </c>
      <c r="C479" s="17" t="s">
        <v>308</v>
      </c>
      <c r="D479" s="17" t="s">
        <v>318</v>
      </c>
      <c r="E479" s="17" t="s">
        <v>319</v>
      </c>
      <c r="F479" s="17" t="s">
        <v>35</v>
      </c>
      <c r="G479" s="17" t="s">
        <v>41</v>
      </c>
      <c r="H479" s="17">
        <v>251563</v>
      </c>
      <c r="I479" s="17">
        <v>246898</v>
      </c>
      <c r="J479" s="17">
        <v>4665</v>
      </c>
      <c r="K479" s="17" t="s">
        <v>37</v>
      </c>
      <c r="L479" s="18">
        <v>88937.15</v>
      </c>
      <c r="M479" s="18">
        <v>3734.65</v>
      </c>
      <c r="N479" s="18">
        <v>4903.2</v>
      </c>
      <c r="O479" s="18">
        <v>97575</v>
      </c>
      <c r="P479" s="18">
        <v>26705.43</v>
      </c>
      <c r="Q479" s="18">
        <v>2078.3200000000002</v>
      </c>
      <c r="R479" s="18">
        <v>2099.25</v>
      </c>
      <c r="S479" s="18">
        <v>30883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115642.58</v>
      </c>
      <c r="Z479" s="18">
        <v>5812.97</v>
      </c>
      <c r="AA479" s="18">
        <v>7002.45</v>
      </c>
      <c r="AB479" s="18">
        <v>128458</v>
      </c>
    </row>
    <row r="480" spans="1:32" s="15" customFormat="1" x14ac:dyDescent="0.25">
      <c r="A480" s="17">
        <v>5</v>
      </c>
      <c r="B480" s="17" t="s">
        <v>311</v>
      </c>
      <c r="C480" s="17" t="s">
        <v>308</v>
      </c>
      <c r="D480" s="17" t="s">
        <v>320</v>
      </c>
      <c r="E480" s="17" t="s">
        <v>321</v>
      </c>
      <c r="F480" s="17" t="s">
        <v>35</v>
      </c>
      <c r="G480" s="17" t="s">
        <v>41</v>
      </c>
      <c r="H480" s="17">
        <v>7855</v>
      </c>
      <c r="I480" s="17">
        <v>6727</v>
      </c>
      <c r="J480" s="17">
        <v>1128</v>
      </c>
      <c r="K480" s="17" t="s">
        <v>37</v>
      </c>
      <c r="L480" s="18">
        <v>86554.14</v>
      </c>
      <c r="M480" s="18">
        <v>6292.37</v>
      </c>
      <c r="N480" s="18">
        <v>3563.49</v>
      </c>
      <c r="O480" s="18">
        <v>96410</v>
      </c>
      <c r="P480" s="18">
        <v>6788.14</v>
      </c>
      <c r="Q480" s="18">
        <v>869.26</v>
      </c>
      <c r="R480" s="18">
        <v>507.6</v>
      </c>
      <c r="S480" s="18">
        <v>8165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93342.28</v>
      </c>
      <c r="Z480" s="18">
        <v>7161.63</v>
      </c>
      <c r="AA480" s="18">
        <v>4071.09</v>
      </c>
      <c r="AB480" s="18">
        <v>104575</v>
      </c>
    </row>
    <row r="481" spans="1:28" s="15" customFormat="1" x14ac:dyDescent="0.25">
      <c r="A481" s="17">
        <v>6</v>
      </c>
      <c r="B481" s="17" t="s">
        <v>322</v>
      </c>
      <c r="C481" s="17" t="s">
        <v>308</v>
      </c>
      <c r="D481" s="17" t="s">
        <v>323</v>
      </c>
      <c r="E481" s="17" t="s">
        <v>324</v>
      </c>
      <c r="F481" s="17" t="s">
        <v>35</v>
      </c>
      <c r="G481" s="17" t="s">
        <v>41</v>
      </c>
      <c r="H481" s="17">
        <v>46258</v>
      </c>
      <c r="I481" s="17">
        <v>44223</v>
      </c>
      <c r="J481" s="17">
        <v>2035</v>
      </c>
      <c r="K481" s="17" t="s">
        <v>37</v>
      </c>
      <c r="L481" s="18">
        <v>66329.53</v>
      </c>
      <c r="M481" s="18">
        <v>2726.62</v>
      </c>
      <c r="N481" s="18">
        <v>4649.8500000000004</v>
      </c>
      <c r="O481" s="18">
        <v>73706</v>
      </c>
      <c r="P481" s="18">
        <v>12160.86</v>
      </c>
      <c r="Q481" s="18">
        <v>656.39</v>
      </c>
      <c r="R481" s="18">
        <v>915.75</v>
      </c>
      <c r="S481" s="18">
        <v>13733</v>
      </c>
      <c r="T481" s="18">
        <v>4200</v>
      </c>
      <c r="U481" s="18">
        <v>0</v>
      </c>
      <c r="V481" s="18">
        <v>0</v>
      </c>
      <c r="W481" s="18">
        <v>0</v>
      </c>
      <c r="X481" s="18"/>
      <c r="Y481" s="18">
        <v>78490.39</v>
      </c>
      <c r="Z481" s="18">
        <v>3383.01</v>
      </c>
      <c r="AA481" s="18">
        <v>5565.6</v>
      </c>
      <c r="AB481" s="18">
        <v>87439</v>
      </c>
    </row>
    <row r="482" spans="1:28" s="15" customFormat="1" x14ac:dyDescent="0.25">
      <c r="A482" s="17">
        <v>7</v>
      </c>
      <c r="B482" s="17" t="s">
        <v>322</v>
      </c>
      <c r="C482" s="17" t="s">
        <v>308</v>
      </c>
      <c r="D482" s="17" t="s">
        <v>325</v>
      </c>
      <c r="E482" s="17" t="s">
        <v>326</v>
      </c>
      <c r="F482" s="17" t="s">
        <v>35</v>
      </c>
      <c r="G482" s="17" t="s">
        <v>41</v>
      </c>
      <c r="H482" s="17">
        <v>23961</v>
      </c>
      <c r="I482" s="17">
        <v>22810</v>
      </c>
      <c r="J482" s="17">
        <v>1151</v>
      </c>
      <c r="K482" s="17" t="s">
        <v>37</v>
      </c>
      <c r="L482" s="18">
        <v>114327.99</v>
      </c>
      <c r="M482" s="18">
        <v>10316.69</v>
      </c>
      <c r="N482" s="18">
        <v>9260.32</v>
      </c>
      <c r="O482" s="18">
        <v>133905</v>
      </c>
      <c r="P482" s="18">
        <v>7190.19</v>
      </c>
      <c r="Q482" s="18">
        <v>1200.8599999999999</v>
      </c>
      <c r="R482" s="18">
        <v>517.95000000000005</v>
      </c>
      <c r="S482" s="18">
        <v>8909</v>
      </c>
      <c r="T482" s="18">
        <v>1780</v>
      </c>
      <c r="U482" s="18">
        <v>0</v>
      </c>
      <c r="V482" s="18">
        <v>0</v>
      </c>
      <c r="W482" s="18">
        <v>0</v>
      </c>
      <c r="X482" s="18"/>
      <c r="Y482" s="18">
        <v>121518.18</v>
      </c>
      <c r="Z482" s="18">
        <v>11517.55</v>
      </c>
      <c r="AA482" s="18">
        <v>9778.27</v>
      </c>
      <c r="AB482" s="18">
        <v>142814</v>
      </c>
    </row>
    <row r="483" spans="1:28" s="15" customFormat="1" x14ac:dyDescent="0.25">
      <c r="A483" s="17">
        <v>8</v>
      </c>
      <c r="B483" s="17" t="s">
        <v>327</v>
      </c>
      <c r="C483" s="17" t="s">
        <v>308</v>
      </c>
      <c r="D483" s="17" t="s">
        <v>328</v>
      </c>
      <c r="E483" s="17" t="s">
        <v>329</v>
      </c>
      <c r="F483" s="17" t="s">
        <v>35</v>
      </c>
      <c r="G483" s="17" t="s">
        <v>41</v>
      </c>
      <c r="H483" s="17">
        <v>14581</v>
      </c>
      <c r="I483" s="17">
        <v>14581</v>
      </c>
      <c r="J483" s="17">
        <v>0</v>
      </c>
      <c r="K483" s="17" t="s">
        <v>37</v>
      </c>
      <c r="L483" s="18">
        <v>21453.52</v>
      </c>
      <c r="M483" s="18">
        <v>3068.48</v>
      </c>
      <c r="N483" s="18">
        <v>0</v>
      </c>
      <c r="O483" s="18">
        <v>24522</v>
      </c>
      <c r="P483" s="18">
        <v>852.44</v>
      </c>
      <c r="Q483" s="18">
        <v>210.56</v>
      </c>
      <c r="R483" s="18">
        <v>0</v>
      </c>
      <c r="S483" s="18">
        <v>1063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22305.96</v>
      </c>
      <c r="Z483" s="18">
        <v>3279.04</v>
      </c>
      <c r="AA483" s="18">
        <v>0</v>
      </c>
      <c r="AB483" s="18">
        <v>25585</v>
      </c>
    </row>
    <row r="484" spans="1:28" s="15" customFormat="1" x14ac:dyDescent="0.25">
      <c r="A484" s="17">
        <v>9</v>
      </c>
      <c r="B484" s="17" t="s">
        <v>327</v>
      </c>
      <c r="C484" s="17" t="s">
        <v>308</v>
      </c>
      <c r="D484" s="17" t="s">
        <v>330</v>
      </c>
      <c r="E484" s="17" t="s">
        <v>331</v>
      </c>
      <c r="F484" s="17" t="s">
        <v>35</v>
      </c>
      <c r="G484" s="17" t="s">
        <v>45</v>
      </c>
      <c r="H484" s="17">
        <v>47589</v>
      </c>
      <c r="I484" s="17">
        <v>45488</v>
      </c>
      <c r="J484" s="17">
        <v>2101</v>
      </c>
      <c r="K484" s="17" t="s">
        <v>37</v>
      </c>
      <c r="L484" s="18">
        <v>188892.06</v>
      </c>
      <c r="M484" s="18">
        <v>13909.54</v>
      </c>
      <c r="N484" s="18">
        <v>9904.4</v>
      </c>
      <c r="O484" s="18">
        <v>212706</v>
      </c>
      <c r="P484" s="18">
        <v>12526.33</v>
      </c>
      <c r="Q484" s="18">
        <v>1922.22</v>
      </c>
      <c r="R484" s="18">
        <v>945.45</v>
      </c>
      <c r="S484" s="18">
        <v>15394</v>
      </c>
      <c r="T484" s="18">
        <v>6170</v>
      </c>
      <c r="U484" s="18">
        <v>0</v>
      </c>
      <c r="V484" s="18">
        <v>0</v>
      </c>
      <c r="W484" s="18">
        <v>0</v>
      </c>
      <c r="X484" s="18"/>
      <c r="Y484" s="18">
        <v>201418.39</v>
      </c>
      <c r="Z484" s="18">
        <v>15831.76</v>
      </c>
      <c r="AA484" s="18">
        <v>10849.85</v>
      </c>
      <c r="AB484" s="18">
        <v>228100</v>
      </c>
    </row>
    <row r="485" spans="1:28" s="15" customFormat="1" x14ac:dyDescent="0.25">
      <c r="A485" s="17">
        <v>10</v>
      </c>
      <c r="B485" s="17" t="s">
        <v>327</v>
      </c>
      <c r="C485" s="17" t="s">
        <v>308</v>
      </c>
      <c r="D485" s="17" t="s">
        <v>332</v>
      </c>
      <c r="E485" s="17" t="s">
        <v>333</v>
      </c>
      <c r="F485" s="17" t="s">
        <v>35</v>
      </c>
      <c r="G485" s="17" t="s">
        <v>45</v>
      </c>
      <c r="H485" s="17">
        <v>8316</v>
      </c>
      <c r="I485" s="17">
        <v>8203</v>
      </c>
      <c r="J485" s="17">
        <v>113</v>
      </c>
      <c r="K485" s="17" t="s">
        <v>37</v>
      </c>
      <c r="L485" s="18">
        <v>55336.62</v>
      </c>
      <c r="M485" s="18">
        <v>3366.19</v>
      </c>
      <c r="N485" s="18">
        <v>3688.19</v>
      </c>
      <c r="O485" s="18">
        <v>62391</v>
      </c>
      <c r="P485" s="18">
        <v>1477.22</v>
      </c>
      <c r="Q485" s="18">
        <v>576.92999999999995</v>
      </c>
      <c r="R485" s="18">
        <v>50.85</v>
      </c>
      <c r="S485" s="18">
        <v>2105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56813.84</v>
      </c>
      <c r="Z485" s="18">
        <v>3943.12</v>
      </c>
      <c r="AA485" s="18">
        <v>3739.04</v>
      </c>
      <c r="AB485" s="18">
        <v>64496</v>
      </c>
    </row>
    <row r="486" spans="1:28" s="15" customFormat="1" x14ac:dyDescent="0.25">
      <c r="A486" s="17">
        <v>11</v>
      </c>
      <c r="B486" s="17" t="s">
        <v>334</v>
      </c>
      <c r="C486" s="17" t="s">
        <v>308</v>
      </c>
      <c r="D486" s="17" t="s">
        <v>335</v>
      </c>
      <c r="E486" s="17" t="s">
        <v>336</v>
      </c>
      <c r="F486" s="17" t="s">
        <v>35</v>
      </c>
      <c r="G486" s="17" t="s">
        <v>41</v>
      </c>
      <c r="H486" s="17">
        <v>118810</v>
      </c>
      <c r="I486" s="17">
        <v>117473</v>
      </c>
      <c r="J486" s="17">
        <v>1337</v>
      </c>
      <c r="K486" s="17" t="s">
        <v>37</v>
      </c>
      <c r="L486" s="18">
        <v>123733.17</v>
      </c>
      <c r="M486" s="18">
        <v>8994.8700000000008</v>
      </c>
      <c r="N486" s="18">
        <v>7133.96</v>
      </c>
      <c r="O486" s="18">
        <v>139862</v>
      </c>
      <c r="P486" s="18">
        <v>8658.19</v>
      </c>
      <c r="Q486" s="18">
        <v>1264.1600000000001</v>
      </c>
      <c r="R486" s="18">
        <v>601.65</v>
      </c>
      <c r="S486" s="18">
        <v>10524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132391.35999999999</v>
      </c>
      <c r="Z486" s="18">
        <v>10259.030000000001</v>
      </c>
      <c r="AA486" s="18">
        <v>7735.61</v>
      </c>
      <c r="AB486" s="18">
        <v>150386</v>
      </c>
    </row>
    <row r="487" spans="1:28" s="15" customFormat="1" x14ac:dyDescent="0.25">
      <c r="A487" s="17">
        <v>12</v>
      </c>
      <c r="B487" s="17" t="s">
        <v>322</v>
      </c>
      <c r="C487" s="17" t="s">
        <v>308</v>
      </c>
      <c r="D487" s="17" t="s">
        <v>337</v>
      </c>
      <c r="E487" s="17" t="s">
        <v>338</v>
      </c>
      <c r="F487" s="17" t="s">
        <v>35</v>
      </c>
      <c r="G487" s="17" t="s">
        <v>41</v>
      </c>
      <c r="H487" s="17">
        <v>412</v>
      </c>
      <c r="I487" s="17">
        <v>412</v>
      </c>
      <c r="J487" s="17">
        <v>0</v>
      </c>
      <c r="K487" s="17" t="s">
        <v>37</v>
      </c>
      <c r="L487" s="18">
        <v>17288.310000000001</v>
      </c>
      <c r="M487" s="18">
        <v>3010.69</v>
      </c>
      <c r="N487" s="18">
        <v>0</v>
      </c>
      <c r="O487" s="18">
        <v>20299</v>
      </c>
      <c r="P487" s="18">
        <v>3905.42</v>
      </c>
      <c r="Q487" s="18">
        <v>170.58</v>
      </c>
      <c r="R487" s="18">
        <v>0</v>
      </c>
      <c r="S487" s="18">
        <v>4076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21193.73</v>
      </c>
      <c r="Z487" s="18">
        <v>3181.27</v>
      </c>
      <c r="AA487" s="18">
        <v>0</v>
      </c>
      <c r="AB487" s="18">
        <v>24375</v>
      </c>
    </row>
    <row r="488" spans="1:28" s="15" customFormat="1" x14ac:dyDescent="0.25">
      <c r="A488" s="17">
        <v>13</v>
      </c>
      <c r="B488" s="17" t="s">
        <v>339</v>
      </c>
      <c r="C488" s="17" t="s">
        <v>308</v>
      </c>
      <c r="D488" s="17" t="s">
        <v>340</v>
      </c>
      <c r="E488" s="17" t="s">
        <v>341</v>
      </c>
      <c r="F488" s="17" t="s">
        <v>35</v>
      </c>
      <c r="G488" s="17" t="s">
        <v>342</v>
      </c>
      <c r="H488" s="17">
        <v>5701</v>
      </c>
      <c r="I488" s="17">
        <v>5701</v>
      </c>
      <c r="J488" s="17">
        <v>0</v>
      </c>
      <c r="K488" s="17" t="s">
        <v>37</v>
      </c>
      <c r="L488" s="18">
        <v>25950.080000000002</v>
      </c>
      <c r="M488" s="18">
        <v>4937.92</v>
      </c>
      <c r="N488" s="18">
        <v>0</v>
      </c>
      <c r="O488" s="18">
        <v>30888</v>
      </c>
      <c r="P488" s="18">
        <v>907.19</v>
      </c>
      <c r="Q488" s="18">
        <v>256.81</v>
      </c>
      <c r="R488" s="18">
        <v>0</v>
      </c>
      <c r="S488" s="18">
        <v>1164</v>
      </c>
      <c r="T488" s="18">
        <v>0</v>
      </c>
      <c r="U488" s="18">
        <v>0</v>
      </c>
      <c r="V488" s="18">
        <v>0</v>
      </c>
      <c r="W488" s="18">
        <v>0</v>
      </c>
      <c r="X488" s="18"/>
      <c r="Y488" s="18">
        <v>26857.27</v>
      </c>
      <c r="Z488" s="18">
        <v>5194.7299999999996</v>
      </c>
      <c r="AA488" s="18">
        <v>0</v>
      </c>
      <c r="AB488" s="18">
        <v>32052</v>
      </c>
    </row>
    <row r="489" spans="1:28" s="15" customFormat="1" x14ac:dyDescent="0.25">
      <c r="A489" s="17">
        <v>14</v>
      </c>
      <c r="B489" s="17" t="s">
        <v>334</v>
      </c>
      <c r="C489" s="17" t="s">
        <v>308</v>
      </c>
      <c r="D489" s="17" t="s">
        <v>343</v>
      </c>
      <c r="E489" s="17" t="s">
        <v>344</v>
      </c>
      <c r="F489" s="17" t="s">
        <v>35</v>
      </c>
      <c r="G489" s="17" t="s">
        <v>218</v>
      </c>
      <c r="H489" s="17">
        <v>23</v>
      </c>
      <c r="I489" s="17">
        <v>23</v>
      </c>
      <c r="J489" s="17">
        <v>0</v>
      </c>
      <c r="K489" s="17" t="s">
        <v>37</v>
      </c>
      <c r="L489" s="18">
        <v>20207.3</v>
      </c>
      <c r="M489" s="18">
        <v>4236.1400000000003</v>
      </c>
      <c r="N489" s="18">
        <v>8.56</v>
      </c>
      <c r="O489" s="18">
        <v>24452</v>
      </c>
      <c r="P489" s="18">
        <v>907.54</v>
      </c>
      <c r="Q489" s="18">
        <v>199.46</v>
      </c>
      <c r="R489" s="18">
        <v>0</v>
      </c>
      <c r="S489" s="18">
        <v>1107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21114.84</v>
      </c>
      <c r="Z489" s="18">
        <v>4435.6000000000004</v>
      </c>
      <c r="AA489" s="18">
        <v>8.56</v>
      </c>
      <c r="AB489" s="18">
        <v>25559</v>
      </c>
    </row>
    <row r="490" spans="1:28" s="15" customFormat="1" x14ac:dyDescent="0.25">
      <c r="A490" s="17">
        <v>15</v>
      </c>
      <c r="B490" s="17" t="s">
        <v>311</v>
      </c>
      <c r="C490" s="17" t="s">
        <v>308</v>
      </c>
      <c r="D490" s="17" t="s">
        <v>345</v>
      </c>
      <c r="E490" s="17" t="s">
        <v>346</v>
      </c>
      <c r="F490" s="17" t="s">
        <v>35</v>
      </c>
      <c r="G490" s="17" t="s">
        <v>347</v>
      </c>
      <c r="H490" s="17">
        <v>3749</v>
      </c>
      <c r="I490" s="17">
        <v>3749</v>
      </c>
      <c r="J490" s="17">
        <v>0</v>
      </c>
      <c r="K490" s="17" t="s">
        <v>37</v>
      </c>
      <c r="L490" s="18">
        <v>23653.03</v>
      </c>
      <c r="M490" s="18">
        <v>3283.97</v>
      </c>
      <c r="N490" s="18">
        <v>0</v>
      </c>
      <c r="O490" s="18">
        <v>26937</v>
      </c>
      <c r="P490" s="18">
        <v>852.44</v>
      </c>
      <c r="Q490" s="18">
        <v>232.56</v>
      </c>
      <c r="R490" s="18">
        <v>0</v>
      </c>
      <c r="S490" s="18">
        <v>1085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24505.47</v>
      </c>
      <c r="Z490" s="18">
        <v>3516.53</v>
      </c>
      <c r="AA490" s="18">
        <v>0</v>
      </c>
      <c r="AB490" s="18">
        <v>28022</v>
      </c>
    </row>
    <row r="491" spans="1:28" s="15" customFormat="1" x14ac:dyDescent="0.25">
      <c r="A491" s="17">
        <v>16</v>
      </c>
      <c r="B491" s="17" t="s">
        <v>311</v>
      </c>
      <c r="C491" s="17" t="s">
        <v>308</v>
      </c>
      <c r="D491" s="17" t="s">
        <v>348</v>
      </c>
      <c r="E491" s="17" t="s">
        <v>349</v>
      </c>
      <c r="F491" s="17" t="s">
        <v>35</v>
      </c>
      <c r="G491" s="17" t="s">
        <v>264</v>
      </c>
      <c r="H491" s="17">
        <v>99596</v>
      </c>
      <c r="I491" s="17">
        <v>97263</v>
      </c>
      <c r="J491" s="17">
        <v>2333</v>
      </c>
      <c r="K491" s="17" t="s">
        <v>37</v>
      </c>
      <c r="L491" s="18">
        <v>70596.039999999994</v>
      </c>
      <c r="M491" s="18">
        <v>2490.6799999999998</v>
      </c>
      <c r="N491" s="18">
        <v>5762.28</v>
      </c>
      <c r="O491" s="18">
        <v>78849</v>
      </c>
      <c r="P491" s="18">
        <v>13753.82</v>
      </c>
      <c r="Q491" s="18">
        <v>708.33</v>
      </c>
      <c r="R491" s="18">
        <v>1049.8499999999999</v>
      </c>
      <c r="S491" s="18">
        <v>15512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84349.86</v>
      </c>
      <c r="Z491" s="18">
        <v>3199.01</v>
      </c>
      <c r="AA491" s="18">
        <v>6812.13</v>
      </c>
      <c r="AB491" s="18">
        <v>94361</v>
      </c>
    </row>
    <row r="492" spans="1:28" s="15" customFormat="1" x14ac:dyDescent="0.25">
      <c r="A492" s="17">
        <v>17</v>
      </c>
      <c r="B492" s="17" t="s">
        <v>322</v>
      </c>
      <c r="C492" s="17" t="s">
        <v>308</v>
      </c>
      <c r="D492" s="17" t="s">
        <v>350</v>
      </c>
      <c r="E492" s="17" t="s">
        <v>351</v>
      </c>
      <c r="F492" s="17" t="s">
        <v>35</v>
      </c>
      <c r="G492" s="17" t="s">
        <v>264</v>
      </c>
      <c r="H492" s="17">
        <v>82642</v>
      </c>
      <c r="I492" s="17">
        <v>81090</v>
      </c>
      <c r="J492" s="17">
        <v>1552</v>
      </c>
      <c r="K492" s="17" t="s">
        <v>37</v>
      </c>
      <c r="L492" s="18">
        <v>164532.95000000001</v>
      </c>
      <c r="M492" s="18">
        <v>16672.060000000001</v>
      </c>
      <c r="N492" s="18">
        <v>13596.99</v>
      </c>
      <c r="O492" s="18">
        <v>194802</v>
      </c>
      <c r="P492" s="18">
        <v>9407.42</v>
      </c>
      <c r="Q492" s="18">
        <v>1737.18</v>
      </c>
      <c r="R492" s="18">
        <v>698.4</v>
      </c>
      <c r="S492" s="18">
        <v>11843</v>
      </c>
      <c r="T492" s="18">
        <v>0</v>
      </c>
      <c r="U492" s="18">
        <v>0</v>
      </c>
      <c r="V492" s="18">
        <v>0</v>
      </c>
      <c r="W492" s="18">
        <v>0</v>
      </c>
      <c r="X492" s="18"/>
      <c r="Y492" s="18">
        <v>173940.37</v>
      </c>
      <c r="Z492" s="18">
        <v>18409.240000000002</v>
      </c>
      <c r="AA492" s="18">
        <v>14295.39</v>
      </c>
      <c r="AB492" s="18">
        <v>206645</v>
      </c>
    </row>
    <row r="493" spans="1:28" s="15" customFormat="1" x14ac:dyDescent="0.25">
      <c r="A493" s="17">
        <v>18</v>
      </c>
      <c r="B493" s="17" t="s">
        <v>327</v>
      </c>
      <c r="C493" s="17" t="s">
        <v>308</v>
      </c>
      <c r="D493" s="17" t="s">
        <v>352</v>
      </c>
      <c r="E493" s="17" t="s">
        <v>353</v>
      </c>
      <c r="F493" s="17" t="s">
        <v>35</v>
      </c>
      <c r="G493" s="17" t="s">
        <v>264</v>
      </c>
      <c r="H493" s="17">
        <v>65184</v>
      </c>
      <c r="I493" s="17">
        <v>64048</v>
      </c>
      <c r="J493" s="17">
        <v>1136</v>
      </c>
      <c r="K493" s="17" t="s">
        <v>37</v>
      </c>
      <c r="L493" s="18">
        <v>35689.54</v>
      </c>
      <c r="M493" s="18">
        <v>1602.66</v>
      </c>
      <c r="N493" s="18">
        <v>1621.8</v>
      </c>
      <c r="O493" s="18">
        <v>38914</v>
      </c>
      <c r="P493" s="18">
        <v>7107.38</v>
      </c>
      <c r="Q493" s="18">
        <v>336.42</v>
      </c>
      <c r="R493" s="18">
        <v>511.2</v>
      </c>
      <c r="S493" s="18">
        <v>7955</v>
      </c>
      <c r="T493" s="18">
        <v>3550</v>
      </c>
      <c r="U493" s="18">
        <v>0</v>
      </c>
      <c r="V493" s="18">
        <v>0</v>
      </c>
      <c r="W493" s="18">
        <v>0</v>
      </c>
      <c r="X493" s="18"/>
      <c r="Y493" s="18">
        <v>42796.92</v>
      </c>
      <c r="Z493" s="18">
        <v>1939.08</v>
      </c>
      <c r="AA493" s="18">
        <v>2133</v>
      </c>
      <c r="AB493" s="18">
        <v>46869</v>
      </c>
    </row>
    <row r="494" spans="1:28" s="22" customFormat="1" x14ac:dyDescent="0.25">
      <c r="A494" s="19"/>
      <c r="B494" s="19"/>
      <c r="C494" s="10" t="s">
        <v>71</v>
      </c>
      <c r="D494" s="19"/>
      <c r="E494" s="19"/>
      <c r="F494" s="19"/>
      <c r="G494" s="19"/>
      <c r="H494" s="19"/>
      <c r="I494" s="19"/>
      <c r="J494" s="19">
        <f>SUM(J476:J493)</f>
        <v>20069</v>
      </c>
      <c r="K494" s="19"/>
      <c r="L494" s="20">
        <f t="shared" ref="L494:AB494" si="72">SUM(L476:L493)</f>
        <v>1264264.6500000001</v>
      </c>
      <c r="M494" s="20">
        <f t="shared" si="72"/>
        <v>99241.85</v>
      </c>
      <c r="N494" s="20">
        <f t="shared" si="72"/>
        <v>74984.5</v>
      </c>
      <c r="O494" s="20">
        <f t="shared" si="72"/>
        <v>1438491</v>
      </c>
      <c r="P494" s="20">
        <f t="shared" si="72"/>
        <v>129544.52</v>
      </c>
      <c r="Q494" s="20">
        <f t="shared" si="72"/>
        <v>14060.429999999998</v>
      </c>
      <c r="R494" s="20">
        <f t="shared" si="72"/>
        <v>9031.0499999999993</v>
      </c>
      <c r="S494" s="20">
        <f t="shared" si="72"/>
        <v>152636</v>
      </c>
      <c r="T494" s="20">
        <f t="shared" si="72"/>
        <v>20080</v>
      </c>
      <c r="U494" s="20">
        <f t="shared" si="72"/>
        <v>0</v>
      </c>
      <c r="V494" s="20">
        <f t="shared" si="72"/>
        <v>0</v>
      </c>
      <c r="W494" s="20">
        <f t="shared" si="72"/>
        <v>0</v>
      </c>
      <c r="X494" s="20">
        <f t="shared" si="72"/>
        <v>0</v>
      </c>
      <c r="Y494" s="20">
        <f t="shared" si="72"/>
        <v>1393809.17</v>
      </c>
      <c r="Z494" s="20">
        <f t="shared" si="72"/>
        <v>113302.28000000001</v>
      </c>
      <c r="AA494" s="20">
        <f t="shared" si="72"/>
        <v>84015.55</v>
      </c>
      <c r="AB494" s="20">
        <f t="shared" si="72"/>
        <v>1591127</v>
      </c>
    </row>
    <row r="495" spans="1:28" s="15" customFormat="1" x14ac:dyDescent="0.25">
      <c r="A495" s="17">
        <v>1</v>
      </c>
      <c r="B495" s="17" t="s">
        <v>317</v>
      </c>
      <c r="C495" s="17" t="s">
        <v>308</v>
      </c>
      <c r="D495" s="17" t="s">
        <v>354</v>
      </c>
      <c r="E495" s="17" t="s">
        <v>355</v>
      </c>
      <c r="F495" s="17" t="s">
        <v>75</v>
      </c>
      <c r="G495" s="17" t="s">
        <v>76</v>
      </c>
      <c r="H495" s="17">
        <v>50573</v>
      </c>
      <c r="I495" s="17">
        <v>50342</v>
      </c>
      <c r="J495" s="17">
        <v>231</v>
      </c>
      <c r="K495" s="17" t="s">
        <v>37</v>
      </c>
      <c r="L495" s="18">
        <v>44981.86</v>
      </c>
      <c r="M495" s="18">
        <v>6559.14</v>
      </c>
      <c r="N495" s="18">
        <v>3162</v>
      </c>
      <c r="O495" s="18">
        <v>54703</v>
      </c>
      <c r="P495" s="18">
        <v>2502.02</v>
      </c>
      <c r="Q495" s="18">
        <v>471.73</v>
      </c>
      <c r="R495" s="18">
        <v>138.25</v>
      </c>
      <c r="S495" s="18">
        <v>3112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47483.88</v>
      </c>
      <c r="Z495" s="18">
        <v>7030.87</v>
      </c>
      <c r="AA495" s="18">
        <v>3300.25</v>
      </c>
      <c r="AB495" s="18">
        <v>57815</v>
      </c>
    </row>
    <row r="496" spans="1:28" s="15" customFormat="1" x14ac:dyDescent="0.25">
      <c r="A496" s="17">
        <v>2</v>
      </c>
      <c r="B496" s="17" t="s">
        <v>322</v>
      </c>
      <c r="C496" s="17" t="s">
        <v>308</v>
      </c>
      <c r="D496" s="17" t="s">
        <v>356</v>
      </c>
      <c r="E496" s="17" t="s">
        <v>357</v>
      </c>
      <c r="F496" s="17" t="s">
        <v>75</v>
      </c>
      <c r="G496" s="17" t="s">
        <v>76</v>
      </c>
      <c r="H496" s="17">
        <v>6619</v>
      </c>
      <c r="I496" s="17">
        <v>6531</v>
      </c>
      <c r="J496" s="17">
        <v>88</v>
      </c>
      <c r="K496" s="17" t="s">
        <v>37</v>
      </c>
      <c r="L496" s="18">
        <v>19615.2</v>
      </c>
      <c r="M496" s="18">
        <v>2376.29</v>
      </c>
      <c r="N496" s="18">
        <v>1234.51</v>
      </c>
      <c r="O496" s="18">
        <v>23226</v>
      </c>
      <c r="P496" s="18">
        <v>819.52</v>
      </c>
      <c r="Q496" s="18">
        <v>204.81</v>
      </c>
      <c r="R496" s="18">
        <v>52.67</v>
      </c>
      <c r="S496" s="18">
        <v>1077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20434.72</v>
      </c>
      <c r="Z496" s="18">
        <v>2581.1</v>
      </c>
      <c r="AA496" s="18">
        <v>1287.18</v>
      </c>
      <c r="AB496" s="18">
        <v>24303</v>
      </c>
    </row>
    <row r="497" spans="1:28" s="15" customFormat="1" x14ac:dyDescent="0.25">
      <c r="A497" s="17">
        <v>3</v>
      </c>
      <c r="B497" s="17" t="s">
        <v>322</v>
      </c>
      <c r="C497" s="17" t="s">
        <v>308</v>
      </c>
      <c r="D497" s="17" t="s">
        <v>358</v>
      </c>
      <c r="E497" s="17" t="s">
        <v>359</v>
      </c>
      <c r="F497" s="17" t="s">
        <v>75</v>
      </c>
      <c r="G497" s="17" t="s">
        <v>76</v>
      </c>
      <c r="H497" s="17">
        <v>12387</v>
      </c>
      <c r="I497" s="17">
        <v>12302</v>
      </c>
      <c r="J497" s="17">
        <v>85</v>
      </c>
      <c r="K497" s="17" t="s">
        <v>37</v>
      </c>
      <c r="L497" s="18">
        <v>32028.17</v>
      </c>
      <c r="M497" s="18">
        <v>6119.84</v>
      </c>
      <c r="N497" s="18">
        <v>2029.99</v>
      </c>
      <c r="O497" s="18">
        <v>40178</v>
      </c>
      <c r="P497" s="18">
        <v>923.06</v>
      </c>
      <c r="Q497" s="18">
        <v>336.07</v>
      </c>
      <c r="R497" s="18">
        <v>50.87</v>
      </c>
      <c r="S497" s="18">
        <v>1310</v>
      </c>
      <c r="T497" s="18">
        <v>0</v>
      </c>
      <c r="U497" s="18">
        <v>0</v>
      </c>
      <c r="V497" s="18">
        <v>0</v>
      </c>
      <c r="W497" s="18">
        <v>0</v>
      </c>
      <c r="X497" s="18"/>
      <c r="Y497" s="18">
        <v>32951.230000000003</v>
      </c>
      <c r="Z497" s="18">
        <v>6455.91</v>
      </c>
      <c r="AA497" s="18">
        <v>2080.86</v>
      </c>
      <c r="AB497" s="18">
        <v>41488</v>
      </c>
    </row>
    <row r="498" spans="1:28" s="15" customFormat="1" x14ac:dyDescent="0.25">
      <c r="A498" s="17">
        <v>4</v>
      </c>
      <c r="B498" s="17" t="s">
        <v>311</v>
      </c>
      <c r="C498" s="17" t="s">
        <v>308</v>
      </c>
      <c r="D498" s="17" t="s">
        <v>360</v>
      </c>
      <c r="E498" s="17" t="s">
        <v>361</v>
      </c>
      <c r="F498" s="17" t="s">
        <v>75</v>
      </c>
      <c r="G498" s="17" t="s">
        <v>76</v>
      </c>
      <c r="H498" s="17">
        <v>38795</v>
      </c>
      <c r="I498" s="17">
        <v>38391</v>
      </c>
      <c r="J498" s="17">
        <v>404</v>
      </c>
      <c r="K498" s="17" t="s">
        <v>37</v>
      </c>
      <c r="L498" s="18">
        <v>54369.2</v>
      </c>
      <c r="M498" s="18">
        <v>6860.53</v>
      </c>
      <c r="N498" s="18">
        <v>4348.2700000000004</v>
      </c>
      <c r="O498" s="18">
        <v>65578</v>
      </c>
      <c r="P498" s="18">
        <v>3150.52</v>
      </c>
      <c r="Q498" s="18">
        <v>573.69000000000005</v>
      </c>
      <c r="R498" s="18">
        <v>241.79</v>
      </c>
      <c r="S498" s="18">
        <v>3966</v>
      </c>
      <c r="T498" s="18">
        <v>960</v>
      </c>
      <c r="U498" s="18">
        <v>0</v>
      </c>
      <c r="V498" s="18">
        <v>0</v>
      </c>
      <c r="W498" s="18">
        <v>0</v>
      </c>
      <c r="X498" s="18"/>
      <c r="Y498" s="18">
        <v>57519.72</v>
      </c>
      <c r="Z498" s="18">
        <v>7434.22</v>
      </c>
      <c r="AA498" s="18">
        <v>4590.0600000000004</v>
      </c>
      <c r="AB498" s="18">
        <v>69544</v>
      </c>
    </row>
    <row r="499" spans="1:28" s="15" customFormat="1" x14ac:dyDescent="0.25">
      <c r="A499" s="17">
        <v>5</v>
      </c>
      <c r="B499" s="17" t="s">
        <v>334</v>
      </c>
      <c r="C499" s="17" t="s">
        <v>308</v>
      </c>
      <c r="D499" s="17" t="s">
        <v>362</v>
      </c>
      <c r="E499" s="17" t="s">
        <v>363</v>
      </c>
      <c r="F499" s="17" t="s">
        <v>75</v>
      </c>
      <c r="G499" s="17" t="s">
        <v>76</v>
      </c>
      <c r="H499" s="17">
        <v>18598</v>
      </c>
      <c r="I499" s="17">
        <v>18396</v>
      </c>
      <c r="J499" s="17">
        <v>202</v>
      </c>
      <c r="K499" s="17" t="s">
        <v>37</v>
      </c>
      <c r="L499" s="18">
        <v>37613.49</v>
      </c>
      <c r="M499" s="18">
        <v>5233.47</v>
      </c>
      <c r="N499" s="18">
        <v>2875.04</v>
      </c>
      <c r="O499" s="18">
        <v>45722</v>
      </c>
      <c r="P499" s="18">
        <v>1731.78</v>
      </c>
      <c r="Q499" s="18">
        <v>396.32</v>
      </c>
      <c r="R499" s="18">
        <v>120.9</v>
      </c>
      <c r="S499" s="18">
        <v>2249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39345.269999999997</v>
      </c>
      <c r="Z499" s="18">
        <v>5629.79</v>
      </c>
      <c r="AA499" s="18">
        <v>2995.94</v>
      </c>
      <c r="AB499" s="18">
        <v>47971</v>
      </c>
    </row>
    <row r="500" spans="1:28" s="15" customFormat="1" x14ac:dyDescent="0.25">
      <c r="A500" s="17">
        <v>6</v>
      </c>
      <c r="B500" s="17" t="s">
        <v>364</v>
      </c>
      <c r="C500" s="17" t="s">
        <v>308</v>
      </c>
      <c r="D500" s="17" t="s">
        <v>365</v>
      </c>
      <c r="E500" s="17" t="s">
        <v>366</v>
      </c>
      <c r="F500" s="17" t="s">
        <v>75</v>
      </c>
      <c r="G500" s="17" t="s">
        <v>76</v>
      </c>
      <c r="H500" s="17">
        <v>7842</v>
      </c>
      <c r="I500" s="17">
        <v>7577</v>
      </c>
      <c r="J500" s="17">
        <v>265</v>
      </c>
      <c r="K500" s="17" t="s">
        <v>37</v>
      </c>
      <c r="L500" s="18">
        <v>44290.9</v>
      </c>
      <c r="M500" s="18">
        <v>7586.43</v>
      </c>
      <c r="N500" s="18">
        <v>2217.67</v>
      </c>
      <c r="O500" s="18">
        <v>54095</v>
      </c>
      <c r="P500" s="18">
        <v>2433.89</v>
      </c>
      <c r="Q500" s="18">
        <v>453.51</v>
      </c>
      <c r="R500" s="18">
        <v>158.6</v>
      </c>
      <c r="S500" s="18">
        <v>3046</v>
      </c>
      <c r="T500" s="18">
        <v>370</v>
      </c>
      <c r="U500" s="18">
        <v>0</v>
      </c>
      <c r="V500" s="18">
        <v>0</v>
      </c>
      <c r="W500" s="18">
        <v>0</v>
      </c>
      <c r="X500" s="18"/>
      <c r="Y500" s="18">
        <v>46724.79</v>
      </c>
      <c r="Z500" s="18">
        <v>8039.94</v>
      </c>
      <c r="AA500" s="18">
        <v>2376.27</v>
      </c>
      <c r="AB500" s="18">
        <v>57141</v>
      </c>
    </row>
    <row r="501" spans="1:28" s="15" customFormat="1" x14ac:dyDescent="0.25">
      <c r="A501" s="17">
        <v>7</v>
      </c>
      <c r="B501" s="17" t="s">
        <v>311</v>
      </c>
      <c r="C501" s="17" t="s">
        <v>308</v>
      </c>
      <c r="D501" s="17" t="s">
        <v>367</v>
      </c>
      <c r="E501" s="17" t="s">
        <v>368</v>
      </c>
      <c r="F501" s="17" t="s">
        <v>75</v>
      </c>
      <c r="G501" s="17" t="s">
        <v>76</v>
      </c>
      <c r="H501" s="17">
        <v>28022</v>
      </c>
      <c r="I501" s="17">
        <v>27672</v>
      </c>
      <c r="J501" s="17">
        <v>350</v>
      </c>
      <c r="K501" s="17" t="s">
        <v>37</v>
      </c>
      <c r="L501" s="18">
        <v>53422.34</v>
      </c>
      <c r="M501" s="18">
        <v>6699.23</v>
      </c>
      <c r="N501" s="18">
        <v>4050.43</v>
      </c>
      <c r="O501" s="18">
        <v>64172</v>
      </c>
      <c r="P501" s="18">
        <v>2856.65</v>
      </c>
      <c r="Q501" s="18">
        <v>560.87</v>
      </c>
      <c r="R501" s="18">
        <v>209.48</v>
      </c>
      <c r="S501" s="18">
        <v>3627</v>
      </c>
      <c r="T501" s="18">
        <v>700</v>
      </c>
      <c r="U501" s="18">
        <v>0</v>
      </c>
      <c r="V501" s="18">
        <v>0</v>
      </c>
      <c r="W501" s="18">
        <v>0</v>
      </c>
      <c r="X501" s="18"/>
      <c r="Y501" s="18">
        <v>56278.99</v>
      </c>
      <c r="Z501" s="18">
        <v>7260.1</v>
      </c>
      <c r="AA501" s="18">
        <v>4259.91</v>
      </c>
      <c r="AB501" s="18">
        <v>67799</v>
      </c>
    </row>
    <row r="502" spans="1:28" s="15" customFormat="1" x14ac:dyDescent="0.25">
      <c r="A502" s="17">
        <v>8</v>
      </c>
      <c r="B502" s="17" t="s">
        <v>307</v>
      </c>
      <c r="C502" s="17" t="s">
        <v>308</v>
      </c>
      <c r="D502" s="17" t="s">
        <v>369</v>
      </c>
      <c r="E502" s="17" t="s">
        <v>370</v>
      </c>
      <c r="F502" s="17" t="s">
        <v>75</v>
      </c>
      <c r="G502" s="17" t="s">
        <v>76</v>
      </c>
      <c r="H502" s="17">
        <v>28276</v>
      </c>
      <c r="I502" s="17">
        <v>28147</v>
      </c>
      <c r="J502" s="17">
        <v>129</v>
      </c>
      <c r="K502" s="17" t="s">
        <v>37</v>
      </c>
      <c r="L502" s="18">
        <v>32549.86</v>
      </c>
      <c r="M502" s="18">
        <v>4495.9799999999996</v>
      </c>
      <c r="N502" s="18">
        <v>2033.16</v>
      </c>
      <c r="O502" s="18">
        <v>39079</v>
      </c>
      <c r="P502" s="18">
        <v>1332.34</v>
      </c>
      <c r="Q502" s="18">
        <v>339.45</v>
      </c>
      <c r="R502" s="18">
        <v>77.209999999999994</v>
      </c>
      <c r="S502" s="18">
        <v>1749</v>
      </c>
      <c r="T502" s="18">
        <v>400</v>
      </c>
      <c r="U502" s="18">
        <v>0</v>
      </c>
      <c r="V502" s="18">
        <v>0</v>
      </c>
      <c r="W502" s="18">
        <v>0</v>
      </c>
      <c r="X502" s="18"/>
      <c r="Y502" s="18">
        <v>33882.199999999997</v>
      </c>
      <c r="Z502" s="18">
        <v>4835.43</v>
      </c>
      <c r="AA502" s="18">
        <v>2110.37</v>
      </c>
      <c r="AB502" s="18">
        <v>40828</v>
      </c>
    </row>
    <row r="503" spans="1:28" s="15" customFormat="1" x14ac:dyDescent="0.25">
      <c r="A503" s="17">
        <v>9</v>
      </c>
      <c r="B503" s="17" t="s">
        <v>327</v>
      </c>
      <c r="C503" s="17" t="s">
        <v>308</v>
      </c>
      <c r="D503" s="17" t="s">
        <v>371</v>
      </c>
      <c r="E503" s="17" t="s">
        <v>372</v>
      </c>
      <c r="F503" s="17" t="s">
        <v>75</v>
      </c>
      <c r="G503" s="17" t="s">
        <v>76</v>
      </c>
      <c r="H503" s="17">
        <v>33118</v>
      </c>
      <c r="I503" s="17">
        <v>32596</v>
      </c>
      <c r="J503" s="17">
        <v>522</v>
      </c>
      <c r="K503" s="17" t="s">
        <v>37</v>
      </c>
      <c r="L503" s="18">
        <v>68095.39</v>
      </c>
      <c r="M503" s="18">
        <v>6879.97</v>
      </c>
      <c r="N503" s="18">
        <v>5324.64</v>
      </c>
      <c r="O503" s="18">
        <v>80300</v>
      </c>
      <c r="P503" s="18">
        <v>4310.7299999999996</v>
      </c>
      <c r="Q503" s="18">
        <v>715.85</v>
      </c>
      <c r="R503" s="18">
        <v>312.42</v>
      </c>
      <c r="S503" s="18">
        <v>5339</v>
      </c>
      <c r="T503" s="18">
        <v>1560</v>
      </c>
      <c r="U503" s="18">
        <v>0</v>
      </c>
      <c r="V503" s="18">
        <v>0</v>
      </c>
      <c r="W503" s="18">
        <v>0</v>
      </c>
      <c r="X503" s="18"/>
      <c r="Y503" s="18">
        <v>72406.12</v>
      </c>
      <c r="Z503" s="18">
        <v>7595.82</v>
      </c>
      <c r="AA503" s="18">
        <v>5637.06</v>
      </c>
      <c r="AB503" s="18">
        <v>85639</v>
      </c>
    </row>
    <row r="504" spans="1:28" s="15" customFormat="1" x14ac:dyDescent="0.25">
      <c r="A504" s="17">
        <v>10</v>
      </c>
      <c r="B504" s="17" t="s">
        <v>311</v>
      </c>
      <c r="C504" s="17" t="s">
        <v>308</v>
      </c>
      <c r="D504" s="17" t="s">
        <v>373</v>
      </c>
      <c r="E504" s="17" t="s">
        <v>374</v>
      </c>
      <c r="F504" s="17" t="s">
        <v>75</v>
      </c>
      <c r="G504" s="17" t="s">
        <v>76</v>
      </c>
      <c r="H504" s="17">
        <v>7112</v>
      </c>
      <c r="I504" s="17">
        <v>6990</v>
      </c>
      <c r="J504" s="17">
        <v>122</v>
      </c>
      <c r="K504" s="17" t="s">
        <v>37</v>
      </c>
      <c r="L504" s="18">
        <v>27857.23</v>
      </c>
      <c r="M504" s="18">
        <v>4120.22</v>
      </c>
      <c r="N504" s="18">
        <v>1890.55</v>
      </c>
      <c r="O504" s="18">
        <v>33868</v>
      </c>
      <c r="P504" s="18">
        <v>1156.9100000000001</v>
      </c>
      <c r="Q504" s="18">
        <v>292.07</v>
      </c>
      <c r="R504" s="18">
        <v>73.02</v>
      </c>
      <c r="S504" s="18">
        <v>1522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29014.14</v>
      </c>
      <c r="Z504" s="18">
        <v>4412.29</v>
      </c>
      <c r="AA504" s="18">
        <v>1963.57</v>
      </c>
      <c r="AB504" s="18">
        <v>35390</v>
      </c>
    </row>
    <row r="505" spans="1:28" s="15" customFormat="1" x14ac:dyDescent="0.25">
      <c r="A505" s="17">
        <v>11</v>
      </c>
      <c r="B505" s="17" t="s">
        <v>311</v>
      </c>
      <c r="C505" s="17" t="s">
        <v>308</v>
      </c>
      <c r="D505" s="17" t="s">
        <v>375</v>
      </c>
      <c r="E505" s="17" t="s">
        <v>376</v>
      </c>
      <c r="F505" s="17" t="s">
        <v>75</v>
      </c>
      <c r="G505" s="17" t="s">
        <v>114</v>
      </c>
      <c r="H505" s="17">
        <v>0</v>
      </c>
      <c r="I505" s="17">
        <v>0</v>
      </c>
      <c r="J505" s="17">
        <v>389</v>
      </c>
      <c r="K505" s="17" t="s">
        <v>107</v>
      </c>
      <c r="L505" s="18">
        <v>45015.98</v>
      </c>
      <c r="M505" s="18">
        <v>4131.6000000000004</v>
      </c>
      <c r="N505" s="18">
        <v>3905.42</v>
      </c>
      <c r="O505" s="18">
        <v>53053</v>
      </c>
      <c r="P505" s="18">
        <v>2918.05</v>
      </c>
      <c r="Q505" s="18">
        <v>475.13</v>
      </c>
      <c r="R505" s="18">
        <v>232.82</v>
      </c>
      <c r="S505" s="18">
        <v>3626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47934.03</v>
      </c>
      <c r="Z505" s="18">
        <v>4606.7299999999996</v>
      </c>
      <c r="AA505" s="18">
        <v>4138.24</v>
      </c>
      <c r="AB505" s="18">
        <v>56679</v>
      </c>
    </row>
    <row r="506" spans="1:28" s="15" customFormat="1" x14ac:dyDescent="0.25">
      <c r="A506" s="17">
        <v>12</v>
      </c>
      <c r="B506" s="17" t="s">
        <v>327</v>
      </c>
      <c r="C506" s="17" t="s">
        <v>308</v>
      </c>
      <c r="D506" s="17" t="s">
        <v>377</v>
      </c>
      <c r="E506" s="17" t="s">
        <v>378</v>
      </c>
      <c r="F506" s="17" t="s">
        <v>75</v>
      </c>
      <c r="G506" s="17" t="s">
        <v>114</v>
      </c>
      <c r="H506" s="17">
        <v>0</v>
      </c>
      <c r="I506" s="17">
        <v>0</v>
      </c>
      <c r="J506" s="17">
        <v>259</v>
      </c>
      <c r="K506" s="17" t="s">
        <v>107</v>
      </c>
      <c r="L506" s="18">
        <v>41092.639999999999</v>
      </c>
      <c r="M506" s="18">
        <v>3538.15</v>
      </c>
      <c r="N506" s="18">
        <v>3573.21</v>
      </c>
      <c r="O506" s="18">
        <v>48204</v>
      </c>
      <c r="P506" s="18">
        <v>1984.91</v>
      </c>
      <c r="Q506" s="18">
        <v>437.08</v>
      </c>
      <c r="R506" s="18">
        <v>155.01</v>
      </c>
      <c r="S506" s="18">
        <v>2577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43077.55</v>
      </c>
      <c r="Z506" s="18">
        <v>3975.23</v>
      </c>
      <c r="AA506" s="18">
        <v>3728.22</v>
      </c>
      <c r="AB506" s="18">
        <v>50781</v>
      </c>
    </row>
    <row r="507" spans="1:28" s="15" customFormat="1" x14ac:dyDescent="0.25">
      <c r="A507" s="17">
        <v>13</v>
      </c>
      <c r="B507" s="17" t="s">
        <v>317</v>
      </c>
      <c r="C507" s="17" t="s">
        <v>308</v>
      </c>
      <c r="D507" s="17" t="s">
        <v>379</v>
      </c>
      <c r="E507" s="17" t="s">
        <v>380</v>
      </c>
      <c r="F507" s="17" t="s">
        <v>75</v>
      </c>
      <c r="G507" s="17" t="s">
        <v>114</v>
      </c>
      <c r="H507" s="17">
        <v>0</v>
      </c>
      <c r="I507" s="17">
        <v>0</v>
      </c>
      <c r="J507" s="17">
        <v>425</v>
      </c>
      <c r="K507" s="17" t="s">
        <v>107</v>
      </c>
      <c r="L507" s="18">
        <v>51934.25</v>
      </c>
      <c r="M507" s="18">
        <v>4850.28</v>
      </c>
      <c r="N507" s="18">
        <v>4499.47</v>
      </c>
      <c r="O507" s="18">
        <v>61284</v>
      </c>
      <c r="P507" s="18">
        <v>3207.79</v>
      </c>
      <c r="Q507" s="18">
        <v>548.85</v>
      </c>
      <c r="R507" s="18">
        <v>254.36</v>
      </c>
      <c r="S507" s="18">
        <v>4011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55142.04</v>
      </c>
      <c r="Z507" s="18">
        <v>5399.13</v>
      </c>
      <c r="AA507" s="18">
        <v>4753.83</v>
      </c>
      <c r="AB507" s="18">
        <v>65295</v>
      </c>
    </row>
    <row r="508" spans="1:28" s="15" customFormat="1" x14ac:dyDescent="0.25">
      <c r="A508" s="17">
        <v>14</v>
      </c>
      <c r="B508" s="17" t="s">
        <v>364</v>
      </c>
      <c r="C508" s="17" t="s">
        <v>308</v>
      </c>
      <c r="D508" s="17" t="s">
        <v>381</v>
      </c>
      <c r="E508" s="17" t="s">
        <v>382</v>
      </c>
      <c r="F508" s="17" t="s">
        <v>75</v>
      </c>
      <c r="G508" s="17" t="s">
        <v>114</v>
      </c>
      <c r="H508" s="17">
        <v>0</v>
      </c>
      <c r="I508" s="17">
        <v>0</v>
      </c>
      <c r="J508" s="17">
        <v>130</v>
      </c>
      <c r="K508" s="17" t="s">
        <v>107</v>
      </c>
      <c r="L508" s="18">
        <v>60760.92</v>
      </c>
      <c r="M508" s="18">
        <v>7202.32</v>
      </c>
      <c r="N508" s="18">
        <v>3492.76</v>
      </c>
      <c r="O508" s="18">
        <v>71456</v>
      </c>
      <c r="P508" s="18">
        <v>1058.77</v>
      </c>
      <c r="Q508" s="18">
        <v>637.42999999999995</v>
      </c>
      <c r="R508" s="18">
        <v>77.8</v>
      </c>
      <c r="S508" s="18">
        <v>1774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61819.69</v>
      </c>
      <c r="Z508" s="18">
        <v>7839.75</v>
      </c>
      <c r="AA508" s="18">
        <v>3570.56</v>
      </c>
      <c r="AB508" s="18">
        <v>73230</v>
      </c>
    </row>
    <row r="509" spans="1:28" s="15" customFormat="1" x14ac:dyDescent="0.25">
      <c r="A509" s="17">
        <v>15</v>
      </c>
      <c r="B509" s="17" t="s">
        <v>307</v>
      </c>
      <c r="C509" s="17" t="s">
        <v>308</v>
      </c>
      <c r="D509" s="17" t="s">
        <v>383</v>
      </c>
      <c r="E509" s="17" t="s">
        <v>384</v>
      </c>
      <c r="F509" s="17" t="s">
        <v>75</v>
      </c>
      <c r="G509" s="17" t="s">
        <v>114</v>
      </c>
      <c r="H509" s="17">
        <v>0</v>
      </c>
      <c r="I509" s="17">
        <v>0</v>
      </c>
      <c r="J509" s="17">
        <v>151</v>
      </c>
      <c r="K509" s="17" t="s">
        <v>107</v>
      </c>
      <c r="L509" s="18">
        <v>42810.36</v>
      </c>
      <c r="M509" s="18">
        <v>4100.97</v>
      </c>
      <c r="N509" s="18">
        <v>3718.67</v>
      </c>
      <c r="O509" s="18">
        <v>50630</v>
      </c>
      <c r="P509" s="18">
        <v>1209.1600000000001</v>
      </c>
      <c r="Q509" s="18">
        <v>459.47</v>
      </c>
      <c r="R509" s="18">
        <v>90.37</v>
      </c>
      <c r="S509" s="18">
        <v>1759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44019.519999999997</v>
      </c>
      <c r="Z509" s="18">
        <v>4560.4399999999996</v>
      </c>
      <c r="AA509" s="18">
        <v>3809.04</v>
      </c>
      <c r="AB509" s="18">
        <v>52389</v>
      </c>
    </row>
    <row r="510" spans="1:28" s="15" customFormat="1" x14ac:dyDescent="0.25">
      <c r="A510" s="17">
        <v>16</v>
      </c>
      <c r="B510" s="17" t="s">
        <v>322</v>
      </c>
      <c r="C510" s="17" t="s">
        <v>308</v>
      </c>
      <c r="D510" s="17" t="s">
        <v>385</v>
      </c>
      <c r="E510" s="17" t="s">
        <v>386</v>
      </c>
      <c r="F510" s="17" t="s">
        <v>75</v>
      </c>
      <c r="G510" s="17" t="s">
        <v>114</v>
      </c>
      <c r="H510" s="17">
        <v>248</v>
      </c>
      <c r="I510" s="17">
        <v>248</v>
      </c>
      <c r="J510" s="17">
        <v>41</v>
      </c>
      <c r="K510" s="17" t="s">
        <v>107</v>
      </c>
      <c r="L510" s="18">
        <v>18017.75</v>
      </c>
      <c r="M510" s="18">
        <v>2313.71</v>
      </c>
      <c r="N510" s="18">
        <v>1500.54</v>
      </c>
      <c r="O510" s="18">
        <v>21832</v>
      </c>
      <c r="P510" s="18">
        <v>419.28</v>
      </c>
      <c r="Q510" s="18">
        <v>193.18</v>
      </c>
      <c r="R510" s="18">
        <v>24.54</v>
      </c>
      <c r="S510" s="18">
        <v>637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18437.03</v>
      </c>
      <c r="Z510" s="18">
        <v>2506.89</v>
      </c>
      <c r="AA510" s="18">
        <v>1525.08</v>
      </c>
      <c r="AB510" s="18">
        <v>22469</v>
      </c>
    </row>
    <row r="511" spans="1:28" s="15" customFormat="1" x14ac:dyDescent="0.25">
      <c r="A511" s="17">
        <v>17</v>
      </c>
      <c r="B511" s="17" t="s">
        <v>317</v>
      </c>
      <c r="C511" s="17" t="s">
        <v>308</v>
      </c>
      <c r="D511" s="17" t="s">
        <v>387</v>
      </c>
      <c r="E511" s="17" t="s">
        <v>388</v>
      </c>
      <c r="F511" s="17" t="s">
        <v>75</v>
      </c>
      <c r="G511" s="17" t="s">
        <v>389</v>
      </c>
      <c r="H511" s="17">
        <v>7059</v>
      </c>
      <c r="I511" s="17">
        <v>6945</v>
      </c>
      <c r="J511" s="17">
        <v>114</v>
      </c>
      <c r="K511" s="17" t="s">
        <v>37</v>
      </c>
      <c r="L511" s="18">
        <v>26540.16</v>
      </c>
      <c r="M511" s="18">
        <v>3943.6</v>
      </c>
      <c r="N511" s="18">
        <v>1867.24</v>
      </c>
      <c r="O511" s="18">
        <v>32351</v>
      </c>
      <c r="P511" s="18">
        <v>1068.0999999999999</v>
      </c>
      <c r="Q511" s="18">
        <v>278.67</v>
      </c>
      <c r="R511" s="18">
        <v>68.23</v>
      </c>
      <c r="S511" s="18">
        <v>1415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27608.26</v>
      </c>
      <c r="Z511" s="18">
        <v>4222.2700000000004</v>
      </c>
      <c r="AA511" s="18">
        <v>1935.47</v>
      </c>
      <c r="AB511" s="18">
        <v>33766</v>
      </c>
    </row>
    <row r="512" spans="1:28" s="15" customFormat="1" x14ac:dyDescent="0.25">
      <c r="A512" s="17">
        <v>18</v>
      </c>
      <c r="B512" s="17" t="s">
        <v>322</v>
      </c>
      <c r="C512" s="17" t="s">
        <v>308</v>
      </c>
      <c r="D512" s="17" t="s">
        <v>390</v>
      </c>
      <c r="E512" s="17" t="s">
        <v>391</v>
      </c>
      <c r="F512" s="17" t="s">
        <v>75</v>
      </c>
      <c r="G512" s="17" t="s">
        <v>392</v>
      </c>
      <c r="H512" s="17">
        <v>8195</v>
      </c>
      <c r="I512" s="17">
        <v>6929</v>
      </c>
      <c r="J512" s="17">
        <v>1266</v>
      </c>
      <c r="K512" s="17" t="s">
        <v>37</v>
      </c>
      <c r="L512" s="18">
        <v>36040.19</v>
      </c>
      <c r="M512" s="18">
        <v>6283.54</v>
      </c>
      <c r="N512" s="18">
        <v>1923.27</v>
      </c>
      <c r="O512" s="18">
        <v>44247</v>
      </c>
      <c r="P512" s="18">
        <v>9340.16</v>
      </c>
      <c r="Q512" s="18">
        <v>361.14</v>
      </c>
      <c r="R512" s="18">
        <v>757.7</v>
      </c>
      <c r="S512" s="18">
        <v>10459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45380.35</v>
      </c>
      <c r="Z512" s="18">
        <v>6644.68</v>
      </c>
      <c r="AA512" s="18">
        <v>2680.97</v>
      </c>
      <c r="AB512" s="18">
        <v>54706</v>
      </c>
    </row>
    <row r="513" spans="1:32" s="15" customFormat="1" x14ac:dyDescent="0.25">
      <c r="A513" s="17">
        <v>19</v>
      </c>
      <c r="B513" s="17" t="s">
        <v>322</v>
      </c>
      <c r="C513" s="17" t="s">
        <v>308</v>
      </c>
      <c r="D513" s="17" t="s">
        <v>393</v>
      </c>
      <c r="E513" s="17" t="s">
        <v>394</v>
      </c>
      <c r="F513" s="17" t="s">
        <v>75</v>
      </c>
      <c r="G513" s="17" t="s">
        <v>392</v>
      </c>
      <c r="H513" s="17">
        <v>12880</v>
      </c>
      <c r="I513" s="17">
        <v>12554</v>
      </c>
      <c r="J513" s="17">
        <v>326</v>
      </c>
      <c r="K513" s="17" t="s">
        <v>37</v>
      </c>
      <c r="L513" s="18">
        <v>55555.57</v>
      </c>
      <c r="M513" s="18">
        <v>7128.15</v>
      </c>
      <c r="N513" s="18">
        <v>4476.28</v>
      </c>
      <c r="O513" s="18">
        <v>67160</v>
      </c>
      <c r="P513" s="18">
        <v>2591.0100000000002</v>
      </c>
      <c r="Q513" s="18">
        <v>588.88</v>
      </c>
      <c r="R513" s="18">
        <v>195.11</v>
      </c>
      <c r="S513" s="18">
        <v>3375</v>
      </c>
      <c r="T513" s="18">
        <v>1160</v>
      </c>
      <c r="U513" s="18">
        <v>0</v>
      </c>
      <c r="V513" s="18">
        <v>0</v>
      </c>
      <c r="W513" s="18">
        <v>0</v>
      </c>
      <c r="X513" s="18"/>
      <c r="Y513" s="18">
        <v>58146.58</v>
      </c>
      <c r="Z513" s="18">
        <v>7717.03</v>
      </c>
      <c r="AA513" s="18">
        <v>4671.3900000000003</v>
      </c>
      <c r="AB513" s="18">
        <v>70535</v>
      </c>
    </row>
    <row r="514" spans="1:32" s="15" customFormat="1" x14ac:dyDescent="0.25">
      <c r="A514" s="17">
        <v>20</v>
      </c>
      <c r="B514" s="17" t="s">
        <v>311</v>
      </c>
      <c r="C514" s="17" t="s">
        <v>308</v>
      </c>
      <c r="D514" s="17" t="s">
        <v>395</v>
      </c>
      <c r="E514" s="17" t="s">
        <v>396</v>
      </c>
      <c r="F514" s="17" t="s">
        <v>75</v>
      </c>
      <c r="G514" s="17" t="s">
        <v>397</v>
      </c>
      <c r="H514" s="17">
        <v>4254</v>
      </c>
      <c r="I514" s="17">
        <v>4186</v>
      </c>
      <c r="J514" s="17">
        <v>68</v>
      </c>
      <c r="K514" s="17" t="s">
        <v>37</v>
      </c>
      <c r="L514" s="18">
        <v>27813.51</v>
      </c>
      <c r="M514" s="18">
        <v>6510.4</v>
      </c>
      <c r="N514" s="18">
        <v>1680.09</v>
      </c>
      <c r="O514" s="18">
        <v>36004</v>
      </c>
      <c r="P514" s="18">
        <v>738.72</v>
      </c>
      <c r="Q514" s="18">
        <v>291.58</v>
      </c>
      <c r="R514" s="18">
        <v>40.700000000000003</v>
      </c>
      <c r="S514" s="18">
        <v>1071</v>
      </c>
      <c r="T514" s="18">
        <v>0</v>
      </c>
      <c r="U514" s="18">
        <v>0</v>
      </c>
      <c r="V514" s="18">
        <v>0</v>
      </c>
      <c r="W514" s="18">
        <v>0</v>
      </c>
      <c r="X514" s="18"/>
      <c r="Y514" s="18">
        <v>28552.23</v>
      </c>
      <c r="Z514" s="18">
        <v>6801.98</v>
      </c>
      <c r="AA514" s="18">
        <v>1720.79</v>
      </c>
      <c r="AB514" s="18">
        <v>37075</v>
      </c>
    </row>
    <row r="515" spans="1:32" s="15" customFormat="1" x14ac:dyDescent="0.25">
      <c r="A515" s="17">
        <v>21</v>
      </c>
      <c r="B515" s="17" t="s">
        <v>311</v>
      </c>
      <c r="C515" s="17" t="s">
        <v>308</v>
      </c>
      <c r="D515" s="17" t="s">
        <v>398</v>
      </c>
      <c r="E515" s="17" t="s">
        <v>399</v>
      </c>
      <c r="F515" s="17" t="s">
        <v>75</v>
      </c>
      <c r="G515" s="17" t="s">
        <v>397</v>
      </c>
      <c r="H515" s="17">
        <v>1277</v>
      </c>
      <c r="I515" s="17">
        <v>1210</v>
      </c>
      <c r="J515" s="17">
        <v>67</v>
      </c>
      <c r="K515" s="17" t="s">
        <v>37</v>
      </c>
      <c r="L515" s="18">
        <v>40969.199999999997</v>
      </c>
      <c r="M515" s="18">
        <v>7888.75</v>
      </c>
      <c r="N515" s="18">
        <v>2872.05</v>
      </c>
      <c r="O515" s="18">
        <v>51730</v>
      </c>
      <c r="P515" s="18">
        <v>731.12</v>
      </c>
      <c r="Q515" s="18">
        <v>434.78</v>
      </c>
      <c r="R515" s="18">
        <v>40.1</v>
      </c>
      <c r="S515" s="18">
        <v>1206</v>
      </c>
      <c r="T515" s="18">
        <v>2540</v>
      </c>
      <c r="U515" s="18">
        <v>0</v>
      </c>
      <c r="V515" s="18">
        <v>0</v>
      </c>
      <c r="W515" s="18">
        <v>0</v>
      </c>
      <c r="X515" s="18"/>
      <c r="Y515" s="18">
        <v>41700.32</v>
      </c>
      <c r="Z515" s="18">
        <v>8323.5300000000007</v>
      </c>
      <c r="AA515" s="18">
        <v>2912.15</v>
      </c>
      <c r="AB515" s="18">
        <v>52936</v>
      </c>
    </row>
    <row r="516" spans="1:32" s="12" customFormat="1" x14ac:dyDescent="0.25">
      <c r="A516" s="10"/>
      <c r="B516" s="10"/>
      <c r="C516" s="10" t="s">
        <v>71</v>
      </c>
      <c r="D516" s="10"/>
      <c r="E516" s="10"/>
      <c r="F516" s="10"/>
      <c r="G516" s="10"/>
      <c r="H516" s="10"/>
      <c r="I516" s="10"/>
      <c r="J516" s="11">
        <f>SUM(J495:J515)</f>
        <v>5634</v>
      </c>
      <c r="K516" s="10"/>
      <c r="L516" s="11">
        <f t="shared" ref="L516:AB516" si="73">SUM(L495:L515)</f>
        <v>861374.17</v>
      </c>
      <c r="M516" s="11">
        <f t="shared" si="73"/>
        <v>114822.56999999998</v>
      </c>
      <c r="N516" s="11">
        <f t="shared" si="73"/>
        <v>62675.259999999995</v>
      </c>
      <c r="O516" s="11">
        <f t="shared" si="73"/>
        <v>1038872</v>
      </c>
      <c r="P516" s="11">
        <f t="shared" si="73"/>
        <v>46484.490000000005</v>
      </c>
      <c r="Q516" s="11">
        <f t="shared" si="73"/>
        <v>9050.5600000000013</v>
      </c>
      <c r="R516" s="11">
        <f t="shared" si="73"/>
        <v>3371.95</v>
      </c>
      <c r="S516" s="11">
        <f t="shared" si="73"/>
        <v>58907</v>
      </c>
      <c r="T516" s="11">
        <f t="shared" si="73"/>
        <v>7690</v>
      </c>
      <c r="U516" s="11">
        <f t="shared" si="73"/>
        <v>0</v>
      </c>
      <c r="V516" s="11">
        <f t="shared" si="73"/>
        <v>0</v>
      </c>
      <c r="W516" s="11">
        <f t="shared" si="73"/>
        <v>0</v>
      </c>
      <c r="X516" s="11">
        <f t="shared" si="73"/>
        <v>0</v>
      </c>
      <c r="Y516" s="11">
        <f t="shared" si="73"/>
        <v>907858.66</v>
      </c>
      <c r="Z516" s="11">
        <f t="shared" si="73"/>
        <v>123873.12999999999</v>
      </c>
      <c r="AA516" s="11">
        <f t="shared" si="73"/>
        <v>66047.210000000006</v>
      </c>
      <c r="AB516" s="11">
        <f t="shared" si="73"/>
        <v>1097779</v>
      </c>
    </row>
    <row r="517" spans="1:32" s="12" customFormat="1" x14ac:dyDescent="0.25">
      <c r="A517" s="10"/>
      <c r="B517" s="10"/>
      <c r="C517" s="10" t="s">
        <v>119</v>
      </c>
      <c r="D517" s="10"/>
      <c r="E517" s="10"/>
      <c r="F517" s="10"/>
      <c r="G517" s="10"/>
      <c r="H517" s="10"/>
      <c r="I517" s="10"/>
      <c r="J517" s="11">
        <f>J516+J494</f>
        <v>25703</v>
      </c>
      <c r="K517" s="11">
        <f t="shared" ref="K517:AB517" si="74">K516+K494</f>
        <v>0</v>
      </c>
      <c r="L517" s="11">
        <f t="shared" si="74"/>
        <v>2125638.8200000003</v>
      </c>
      <c r="M517" s="11">
        <f t="shared" si="74"/>
        <v>214064.41999999998</v>
      </c>
      <c r="N517" s="11">
        <f t="shared" si="74"/>
        <v>137659.76</v>
      </c>
      <c r="O517" s="11">
        <f t="shared" si="74"/>
        <v>2477363</v>
      </c>
      <c r="P517" s="11">
        <f t="shared" si="74"/>
        <v>176029.01</v>
      </c>
      <c r="Q517" s="11">
        <f t="shared" si="74"/>
        <v>23110.989999999998</v>
      </c>
      <c r="R517" s="11">
        <f t="shared" si="74"/>
        <v>12403</v>
      </c>
      <c r="S517" s="11">
        <f t="shared" si="74"/>
        <v>211543</v>
      </c>
      <c r="T517" s="11">
        <f t="shared" si="74"/>
        <v>27770</v>
      </c>
      <c r="U517" s="11">
        <f t="shared" si="74"/>
        <v>0</v>
      </c>
      <c r="V517" s="11">
        <f t="shared" si="74"/>
        <v>0</v>
      </c>
      <c r="W517" s="11">
        <f t="shared" si="74"/>
        <v>0</v>
      </c>
      <c r="X517" s="11">
        <f t="shared" si="74"/>
        <v>0</v>
      </c>
      <c r="Y517" s="11">
        <f t="shared" si="74"/>
        <v>2301667.83</v>
      </c>
      <c r="Z517" s="11">
        <f t="shared" si="74"/>
        <v>237175.41</v>
      </c>
      <c r="AA517" s="11">
        <f t="shared" si="74"/>
        <v>150062.76</v>
      </c>
      <c r="AB517" s="11">
        <f t="shared" si="74"/>
        <v>2688906</v>
      </c>
    </row>
    <row r="518" spans="1:32" ht="18" customHeight="1" x14ac:dyDescent="0.25"/>
    <row r="519" spans="1:32" ht="18" customHeight="1" x14ac:dyDescent="0.25"/>
    <row r="522" spans="1:32" ht="15.75" x14ac:dyDescent="0.25">
      <c r="E522" s="13" t="s">
        <v>120</v>
      </c>
      <c r="G522" s="14"/>
      <c r="H522" s="14"/>
      <c r="I522" s="14"/>
      <c r="J522" s="14"/>
      <c r="K522" s="14"/>
      <c r="L522" s="13" t="s">
        <v>122</v>
      </c>
      <c r="O522" s="14"/>
      <c r="Q522" s="14"/>
      <c r="R522" s="13" t="s">
        <v>121</v>
      </c>
      <c r="T522" s="14"/>
      <c r="U522" s="14"/>
      <c r="W522" s="14"/>
      <c r="X522" s="14"/>
      <c r="Y522" s="13" t="s">
        <v>123</v>
      </c>
      <c r="Z522" s="14"/>
      <c r="AA522" s="14"/>
      <c r="AB522" s="14"/>
      <c r="AC522" s="14"/>
    </row>
    <row r="523" spans="1:32" ht="15.75" x14ac:dyDescent="0.25">
      <c r="E523" s="13" t="s">
        <v>124</v>
      </c>
      <c r="G523" s="14"/>
      <c r="H523" s="14"/>
      <c r="I523" s="14"/>
      <c r="J523" s="14"/>
      <c r="K523" s="14"/>
      <c r="L523" s="13" t="s">
        <v>124</v>
      </c>
      <c r="O523" s="14"/>
      <c r="Q523" s="14"/>
      <c r="R523" s="13" t="s">
        <v>124</v>
      </c>
      <c r="T523" s="14"/>
      <c r="U523" s="14"/>
      <c r="W523" s="14"/>
      <c r="X523" s="14"/>
      <c r="Y523" s="13" t="s">
        <v>124</v>
      </c>
      <c r="Z523" s="14"/>
      <c r="AA523" s="14"/>
      <c r="AB523" s="14"/>
      <c r="AC523" s="14"/>
    </row>
    <row r="524" spans="1:32" ht="32.25" customHeight="1" x14ac:dyDescent="0.55000000000000004">
      <c r="A524" s="75" t="s">
        <v>0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1"/>
      <c r="AD524" s="1"/>
      <c r="AE524" s="1"/>
      <c r="AF524" s="1"/>
    </row>
    <row r="525" spans="1:32" ht="21.75" customHeight="1" x14ac:dyDescent="0.4">
      <c r="A525" s="76" t="s">
        <v>1709</v>
      </c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2"/>
      <c r="AD525" s="2"/>
      <c r="AE525" s="2"/>
      <c r="AF525" s="2"/>
    </row>
    <row r="526" spans="1:32" s="5" customFormat="1" ht="20.25" customHeight="1" x14ac:dyDescent="0.35">
      <c r="A526" s="3" t="s">
        <v>1</v>
      </c>
      <c r="B526" s="4"/>
      <c r="C526" s="3"/>
      <c r="D526" s="3"/>
      <c r="F526" s="3" t="s">
        <v>400</v>
      </c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s="7" customFormat="1" ht="90" x14ac:dyDescent="0.25">
      <c r="A527" s="6" t="s">
        <v>3</v>
      </c>
      <c r="B527" s="6" t="s">
        <v>4</v>
      </c>
      <c r="C527" s="6" t="s">
        <v>5</v>
      </c>
      <c r="D527" s="6" t="s">
        <v>6</v>
      </c>
      <c r="E527" s="6" t="s">
        <v>7</v>
      </c>
      <c r="F527" s="6" t="s">
        <v>8</v>
      </c>
      <c r="G527" s="6" t="s">
        <v>9</v>
      </c>
      <c r="H527" s="6" t="s">
        <v>10</v>
      </c>
      <c r="I527" s="6" t="s">
        <v>11</v>
      </c>
      <c r="J527" s="6" t="s">
        <v>12</v>
      </c>
      <c r="K527" s="6" t="s">
        <v>13</v>
      </c>
      <c r="L527" s="6" t="s">
        <v>14</v>
      </c>
      <c r="M527" s="6" t="s">
        <v>15</v>
      </c>
      <c r="N527" s="6" t="s">
        <v>16</v>
      </c>
      <c r="O527" s="6" t="s">
        <v>17</v>
      </c>
      <c r="P527" s="6" t="s">
        <v>18</v>
      </c>
      <c r="Q527" s="6" t="s">
        <v>19</v>
      </c>
      <c r="R527" s="6" t="s">
        <v>20</v>
      </c>
      <c r="S527" s="6" t="s">
        <v>21</v>
      </c>
      <c r="T527" s="6" t="s">
        <v>22</v>
      </c>
      <c r="U527" s="6" t="s">
        <v>23</v>
      </c>
      <c r="V527" s="6" t="s">
        <v>24</v>
      </c>
      <c r="W527" s="6" t="s">
        <v>25</v>
      </c>
      <c r="X527" s="6" t="s">
        <v>26</v>
      </c>
      <c r="Y527" s="6" t="s">
        <v>27</v>
      </c>
      <c r="Z527" s="6" t="s">
        <v>28</v>
      </c>
      <c r="AA527" s="6" t="s">
        <v>29</v>
      </c>
      <c r="AB527" s="6" t="s">
        <v>30</v>
      </c>
    </row>
    <row r="528" spans="1:32" s="15" customFormat="1" x14ac:dyDescent="0.25">
      <c r="A528" s="17">
        <v>1</v>
      </c>
      <c r="B528" s="17" t="s">
        <v>307</v>
      </c>
      <c r="C528" s="17" t="s">
        <v>308</v>
      </c>
      <c r="D528" s="17" t="s">
        <v>309</v>
      </c>
      <c r="E528" s="17" t="s">
        <v>310</v>
      </c>
      <c r="F528" s="17" t="s">
        <v>35</v>
      </c>
      <c r="G528" s="17" t="s">
        <v>41</v>
      </c>
      <c r="H528" s="17">
        <v>100419</v>
      </c>
      <c r="I528" s="17">
        <v>98681</v>
      </c>
      <c r="J528" s="17">
        <v>1738</v>
      </c>
      <c r="K528" s="17" t="s">
        <v>37</v>
      </c>
      <c r="L528" s="18">
        <v>114816.6</v>
      </c>
      <c r="M528" s="18">
        <v>7883</v>
      </c>
      <c r="N528" s="18">
        <v>8486.4</v>
      </c>
      <c r="O528" s="18">
        <v>131186</v>
      </c>
      <c r="P528" s="18">
        <v>10546.4</v>
      </c>
      <c r="Q528" s="18">
        <v>1225.5</v>
      </c>
      <c r="R528" s="18">
        <v>782.1</v>
      </c>
      <c r="S528" s="18">
        <v>12554</v>
      </c>
      <c r="T528" s="18">
        <v>4380</v>
      </c>
      <c r="U528" s="18">
        <v>0</v>
      </c>
      <c r="V528" s="18">
        <v>0</v>
      </c>
      <c r="W528" s="18">
        <v>0</v>
      </c>
      <c r="X528" s="18"/>
      <c r="Y528" s="18">
        <v>125363</v>
      </c>
      <c r="Z528" s="18">
        <v>9108.5</v>
      </c>
      <c r="AA528" s="18">
        <v>9268.5</v>
      </c>
      <c r="AB528" s="18">
        <v>143740</v>
      </c>
    </row>
    <row r="529" spans="1:28" s="15" customFormat="1" x14ac:dyDescent="0.25">
      <c r="A529" s="17">
        <v>2</v>
      </c>
      <c r="B529" s="17" t="s">
        <v>311</v>
      </c>
      <c r="C529" s="17" t="s">
        <v>308</v>
      </c>
      <c r="D529" s="17" t="s">
        <v>312</v>
      </c>
      <c r="E529" s="17" t="s">
        <v>313</v>
      </c>
      <c r="F529" s="17" t="s">
        <v>35</v>
      </c>
      <c r="G529" s="17" t="s">
        <v>41</v>
      </c>
      <c r="H529" s="17">
        <v>53782</v>
      </c>
      <c r="I529" s="17">
        <v>52868</v>
      </c>
      <c r="J529" s="17">
        <v>914</v>
      </c>
      <c r="K529" s="17" t="s">
        <v>37</v>
      </c>
      <c r="L529" s="18">
        <v>46640.94</v>
      </c>
      <c r="M529" s="18">
        <v>2026.9</v>
      </c>
      <c r="N529" s="18">
        <v>3538.16</v>
      </c>
      <c r="O529" s="18">
        <v>52206</v>
      </c>
      <c r="P529" s="18">
        <v>5631.89</v>
      </c>
      <c r="Q529" s="18">
        <v>489.81</v>
      </c>
      <c r="R529" s="18">
        <v>411.3</v>
      </c>
      <c r="S529" s="18">
        <v>6533</v>
      </c>
      <c r="T529" s="18">
        <v>0</v>
      </c>
      <c r="U529" s="18">
        <v>0</v>
      </c>
      <c r="V529" s="18">
        <v>0</v>
      </c>
      <c r="W529" s="18">
        <v>0</v>
      </c>
      <c r="X529" s="18"/>
      <c r="Y529" s="18">
        <v>52272.83</v>
      </c>
      <c r="Z529" s="18">
        <v>2516.71</v>
      </c>
      <c r="AA529" s="18">
        <v>3949.46</v>
      </c>
      <c r="AB529" s="18">
        <v>58739</v>
      </c>
    </row>
    <row r="530" spans="1:28" s="15" customFormat="1" x14ac:dyDescent="0.25">
      <c r="A530" s="17">
        <v>3</v>
      </c>
      <c r="B530" s="17" t="s">
        <v>314</v>
      </c>
      <c r="C530" s="17" t="s">
        <v>308</v>
      </c>
      <c r="D530" s="17" t="s">
        <v>315</v>
      </c>
      <c r="E530" s="17" t="s">
        <v>316</v>
      </c>
      <c r="F530" s="17" t="s">
        <v>35</v>
      </c>
      <c r="G530" s="17" t="s">
        <v>45</v>
      </c>
      <c r="H530" s="17">
        <v>70150</v>
      </c>
      <c r="I530" s="17">
        <v>70150</v>
      </c>
      <c r="J530" s="17">
        <v>0</v>
      </c>
      <c r="K530" s="17" t="s">
        <v>37</v>
      </c>
      <c r="L530" s="18">
        <v>15670.19</v>
      </c>
      <c r="M530" s="18">
        <v>2328.81</v>
      </c>
      <c r="N530" s="18">
        <v>0</v>
      </c>
      <c r="O530" s="18">
        <v>17999</v>
      </c>
      <c r="P530" s="18">
        <v>907.31</v>
      </c>
      <c r="Q530" s="18">
        <v>157.69</v>
      </c>
      <c r="R530" s="18">
        <v>0</v>
      </c>
      <c r="S530" s="18">
        <v>1065</v>
      </c>
      <c r="T530" s="18">
        <v>0</v>
      </c>
      <c r="U530" s="18">
        <v>0</v>
      </c>
      <c r="V530" s="18">
        <v>0</v>
      </c>
      <c r="W530" s="18">
        <v>0</v>
      </c>
      <c r="X530" s="18"/>
      <c r="Y530" s="18">
        <v>16577.5</v>
      </c>
      <c r="Z530" s="18">
        <v>2486.5</v>
      </c>
      <c r="AA530" s="18">
        <v>0</v>
      </c>
      <c r="AB530" s="18">
        <v>19064</v>
      </c>
    </row>
    <row r="531" spans="1:28" s="15" customFormat="1" x14ac:dyDescent="0.25">
      <c r="A531" s="17">
        <v>4</v>
      </c>
      <c r="B531" s="17" t="s">
        <v>317</v>
      </c>
      <c r="C531" s="17" t="s">
        <v>308</v>
      </c>
      <c r="D531" s="17" t="s">
        <v>318</v>
      </c>
      <c r="E531" s="17" t="s">
        <v>319</v>
      </c>
      <c r="F531" s="17" t="s">
        <v>35</v>
      </c>
      <c r="G531" s="17" t="s">
        <v>41</v>
      </c>
      <c r="H531" s="17">
        <v>257148</v>
      </c>
      <c r="I531" s="17">
        <v>251563</v>
      </c>
      <c r="J531" s="17">
        <v>5585</v>
      </c>
      <c r="K531" s="17" t="s">
        <v>37</v>
      </c>
      <c r="L531" s="18">
        <v>115642.58</v>
      </c>
      <c r="M531" s="18">
        <v>5812.97</v>
      </c>
      <c r="N531" s="18">
        <v>7002.45</v>
      </c>
      <c r="O531" s="18">
        <v>128458</v>
      </c>
      <c r="P531" s="18">
        <v>31792.85</v>
      </c>
      <c r="Q531" s="18">
        <v>1132.9000000000001</v>
      </c>
      <c r="R531" s="18">
        <v>2513.25</v>
      </c>
      <c r="S531" s="18">
        <v>35439</v>
      </c>
      <c r="T531" s="18">
        <v>0</v>
      </c>
      <c r="U531" s="18">
        <v>0</v>
      </c>
      <c r="V531" s="18">
        <v>0</v>
      </c>
      <c r="W531" s="18">
        <v>0</v>
      </c>
      <c r="X531" s="18"/>
      <c r="Y531" s="18">
        <v>147435.43</v>
      </c>
      <c r="Z531" s="18">
        <v>6945.87</v>
      </c>
      <c r="AA531" s="18">
        <v>9515.7000000000007</v>
      </c>
      <c r="AB531" s="18">
        <v>163897</v>
      </c>
    </row>
    <row r="532" spans="1:28" s="15" customFormat="1" x14ac:dyDescent="0.25">
      <c r="A532" s="17">
        <v>5</v>
      </c>
      <c r="B532" s="17" t="s">
        <v>311</v>
      </c>
      <c r="C532" s="17" t="s">
        <v>308</v>
      </c>
      <c r="D532" s="17" t="s">
        <v>320</v>
      </c>
      <c r="E532" s="17" t="s">
        <v>321</v>
      </c>
      <c r="F532" s="17" t="s">
        <v>35</v>
      </c>
      <c r="G532" s="17" t="s">
        <v>41</v>
      </c>
      <c r="H532" s="17">
        <v>9074</v>
      </c>
      <c r="I532" s="17">
        <v>7855</v>
      </c>
      <c r="J532" s="17">
        <v>1219</v>
      </c>
      <c r="K532" s="17" t="s">
        <v>37</v>
      </c>
      <c r="L532" s="18">
        <v>93342.28</v>
      </c>
      <c r="M532" s="18">
        <v>7161.63</v>
      </c>
      <c r="N532" s="18">
        <v>4071.09</v>
      </c>
      <c r="O532" s="18">
        <v>104575</v>
      </c>
      <c r="P532" s="18">
        <v>7675.89</v>
      </c>
      <c r="Q532" s="18">
        <v>972.56</v>
      </c>
      <c r="R532" s="18">
        <v>548.54999999999995</v>
      </c>
      <c r="S532" s="18">
        <v>9197</v>
      </c>
      <c r="T532" s="18">
        <v>0</v>
      </c>
      <c r="U532" s="18">
        <v>0</v>
      </c>
      <c r="V532" s="18">
        <v>0</v>
      </c>
      <c r="W532" s="18">
        <v>0</v>
      </c>
      <c r="X532" s="18"/>
      <c r="Y532" s="18">
        <v>101018.17</v>
      </c>
      <c r="Z532" s="18">
        <v>8134.19</v>
      </c>
      <c r="AA532" s="18">
        <v>4619.6400000000003</v>
      </c>
      <c r="AB532" s="18">
        <v>113772</v>
      </c>
    </row>
    <row r="533" spans="1:28" s="15" customFormat="1" x14ac:dyDescent="0.25">
      <c r="A533" s="17">
        <v>6</v>
      </c>
      <c r="B533" s="17" t="s">
        <v>322</v>
      </c>
      <c r="C533" s="17" t="s">
        <v>308</v>
      </c>
      <c r="D533" s="17" t="s">
        <v>323</v>
      </c>
      <c r="E533" s="17" t="s">
        <v>324</v>
      </c>
      <c r="F533" s="17" t="s">
        <v>35</v>
      </c>
      <c r="G533" s="17" t="s">
        <v>41</v>
      </c>
      <c r="H533" s="17">
        <v>48628</v>
      </c>
      <c r="I533" s="17">
        <v>46258</v>
      </c>
      <c r="J533" s="17">
        <v>2370</v>
      </c>
      <c r="K533" s="17" t="s">
        <v>37</v>
      </c>
      <c r="L533" s="18">
        <v>78490.39</v>
      </c>
      <c r="M533" s="18">
        <v>3383.01</v>
      </c>
      <c r="N533" s="18">
        <v>5565.6</v>
      </c>
      <c r="O533" s="18">
        <v>87439</v>
      </c>
      <c r="P533" s="18">
        <v>14013.95</v>
      </c>
      <c r="Q533" s="18">
        <v>807.55</v>
      </c>
      <c r="R533" s="18">
        <v>1066.5</v>
      </c>
      <c r="S533" s="18">
        <v>15888</v>
      </c>
      <c r="T533" s="18">
        <v>4200</v>
      </c>
      <c r="U533" s="18">
        <v>0</v>
      </c>
      <c r="V533" s="18">
        <v>0</v>
      </c>
      <c r="W533" s="18">
        <v>0</v>
      </c>
      <c r="X533" s="18"/>
      <c r="Y533" s="18">
        <v>92504.34</v>
      </c>
      <c r="Z533" s="18">
        <v>4190.5600000000004</v>
      </c>
      <c r="AA533" s="18">
        <v>6632.1</v>
      </c>
      <c r="AB533" s="18">
        <v>103327</v>
      </c>
    </row>
    <row r="534" spans="1:28" s="15" customFormat="1" x14ac:dyDescent="0.25">
      <c r="A534" s="17">
        <v>7</v>
      </c>
      <c r="B534" s="17" t="s">
        <v>322</v>
      </c>
      <c r="C534" s="17" t="s">
        <v>308</v>
      </c>
      <c r="D534" s="17" t="s">
        <v>325</v>
      </c>
      <c r="E534" s="17" t="s">
        <v>326</v>
      </c>
      <c r="F534" s="17" t="s">
        <v>35</v>
      </c>
      <c r="G534" s="17" t="s">
        <v>41</v>
      </c>
      <c r="H534" s="17">
        <v>25207</v>
      </c>
      <c r="I534" s="17">
        <v>23961</v>
      </c>
      <c r="J534" s="17">
        <v>1246</v>
      </c>
      <c r="K534" s="17" t="s">
        <v>37</v>
      </c>
      <c r="L534" s="18">
        <v>121518.18</v>
      </c>
      <c r="M534" s="18">
        <v>11517.55</v>
      </c>
      <c r="N534" s="18">
        <v>9778.27</v>
      </c>
      <c r="O534" s="18">
        <v>142814</v>
      </c>
      <c r="P534" s="18">
        <v>8320.5400000000009</v>
      </c>
      <c r="Q534" s="18">
        <v>1320.76</v>
      </c>
      <c r="R534" s="18">
        <v>560.70000000000005</v>
      </c>
      <c r="S534" s="18">
        <v>10202</v>
      </c>
      <c r="T534" s="18">
        <v>1780</v>
      </c>
      <c r="U534" s="18">
        <v>0</v>
      </c>
      <c r="V534" s="18">
        <v>0</v>
      </c>
      <c r="W534" s="18">
        <v>0</v>
      </c>
      <c r="X534" s="18"/>
      <c r="Y534" s="18">
        <v>129838.72</v>
      </c>
      <c r="Z534" s="18">
        <v>12838.31</v>
      </c>
      <c r="AA534" s="18">
        <v>10338.969999999999</v>
      </c>
      <c r="AB534" s="18">
        <v>153016</v>
      </c>
    </row>
    <row r="535" spans="1:28" s="15" customFormat="1" x14ac:dyDescent="0.25">
      <c r="A535" s="17">
        <v>8</v>
      </c>
      <c r="B535" s="17" t="s">
        <v>327</v>
      </c>
      <c r="C535" s="17" t="s">
        <v>308</v>
      </c>
      <c r="D535" s="17" t="s">
        <v>328</v>
      </c>
      <c r="E535" s="17" t="s">
        <v>329</v>
      </c>
      <c r="F535" s="17" t="s">
        <v>35</v>
      </c>
      <c r="G535" s="17" t="s">
        <v>41</v>
      </c>
      <c r="H535" s="17">
        <v>14581</v>
      </c>
      <c r="I535" s="17">
        <v>14581</v>
      </c>
      <c r="J535" s="17">
        <v>0</v>
      </c>
      <c r="K535" s="17" t="s">
        <v>37</v>
      </c>
      <c r="L535" s="18">
        <v>22305.96</v>
      </c>
      <c r="M535" s="18">
        <v>3279.04</v>
      </c>
      <c r="N535" s="18">
        <v>0</v>
      </c>
      <c r="O535" s="18">
        <v>25585</v>
      </c>
      <c r="P535" s="18">
        <v>852.48</v>
      </c>
      <c r="Q535" s="18">
        <v>226.52</v>
      </c>
      <c r="R535" s="18">
        <v>0</v>
      </c>
      <c r="S535" s="18">
        <v>1079</v>
      </c>
      <c r="T535" s="18">
        <v>0</v>
      </c>
      <c r="U535" s="18">
        <v>0</v>
      </c>
      <c r="V535" s="18">
        <v>0</v>
      </c>
      <c r="W535" s="18">
        <v>0</v>
      </c>
      <c r="X535" s="18"/>
      <c r="Y535" s="18">
        <v>23158.44</v>
      </c>
      <c r="Z535" s="18">
        <v>3505.56</v>
      </c>
      <c r="AA535" s="18">
        <v>0</v>
      </c>
      <c r="AB535" s="18">
        <v>26664</v>
      </c>
    </row>
    <row r="536" spans="1:28" s="15" customFormat="1" x14ac:dyDescent="0.25">
      <c r="A536" s="17">
        <v>9</v>
      </c>
      <c r="B536" s="17" t="s">
        <v>327</v>
      </c>
      <c r="C536" s="17" t="s">
        <v>308</v>
      </c>
      <c r="D536" s="17" t="s">
        <v>330</v>
      </c>
      <c r="E536" s="17" t="s">
        <v>331</v>
      </c>
      <c r="F536" s="17" t="s">
        <v>35</v>
      </c>
      <c r="G536" s="17" t="s">
        <v>45</v>
      </c>
      <c r="H536" s="17">
        <v>49811</v>
      </c>
      <c r="I536" s="17">
        <v>47589</v>
      </c>
      <c r="J536" s="17">
        <v>2222</v>
      </c>
      <c r="K536" s="17" t="s">
        <v>37</v>
      </c>
      <c r="L536" s="18">
        <v>201418.39</v>
      </c>
      <c r="M536" s="18">
        <v>15831.76</v>
      </c>
      <c r="N536" s="18">
        <v>10849.85</v>
      </c>
      <c r="O536" s="18">
        <v>228100</v>
      </c>
      <c r="P536" s="18">
        <v>13195.53</v>
      </c>
      <c r="Q536" s="18">
        <v>2130.5700000000002</v>
      </c>
      <c r="R536" s="18">
        <v>999.9</v>
      </c>
      <c r="S536" s="18">
        <v>16326</v>
      </c>
      <c r="T536" s="18">
        <v>6170</v>
      </c>
      <c r="U536" s="18">
        <v>0</v>
      </c>
      <c r="V536" s="18">
        <v>0</v>
      </c>
      <c r="W536" s="18">
        <v>0</v>
      </c>
      <c r="X536" s="18"/>
      <c r="Y536" s="18">
        <v>214613.92</v>
      </c>
      <c r="Z536" s="18">
        <v>17962.330000000002</v>
      </c>
      <c r="AA536" s="18">
        <v>11849.75</v>
      </c>
      <c r="AB536" s="18">
        <v>244426</v>
      </c>
    </row>
    <row r="537" spans="1:28" s="15" customFormat="1" x14ac:dyDescent="0.25">
      <c r="A537" s="17">
        <v>10</v>
      </c>
      <c r="B537" s="17" t="s">
        <v>327</v>
      </c>
      <c r="C537" s="17" t="s">
        <v>308</v>
      </c>
      <c r="D537" s="17" t="s">
        <v>332</v>
      </c>
      <c r="E537" s="17" t="s">
        <v>333</v>
      </c>
      <c r="F537" s="17" t="s">
        <v>35</v>
      </c>
      <c r="G537" s="17" t="s">
        <v>45</v>
      </c>
      <c r="H537" s="17">
        <v>8510</v>
      </c>
      <c r="I537" s="17">
        <v>8316</v>
      </c>
      <c r="J537" s="17">
        <v>194</v>
      </c>
      <c r="K537" s="17" t="s">
        <v>37</v>
      </c>
      <c r="L537" s="18">
        <v>56813.84</v>
      </c>
      <c r="M537" s="18">
        <v>3943.12</v>
      </c>
      <c r="N537" s="18">
        <v>3739.04</v>
      </c>
      <c r="O537" s="18">
        <v>64496</v>
      </c>
      <c r="P537" s="18">
        <v>1925.12</v>
      </c>
      <c r="Q537" s="18">
        <v>618.58000000000004</v>
      </c>
      <c r="R537" s="18">
        <v>87.3</v>
      </c>
      <c r="S537" s="18">
        <v>2631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58738.96</v>
      </c>
      <c r="Z537" s="18">
        <v>4561.7</v>
      </c>
      <c r="AA537" s="18">
        <v>3826.34</v>
      </c>
      <c r="AB537" s="18">
        <v>67127</v>
      </c>
    </row>
    <row r="538" spans="1:28" s="15" customFormat="1" x14ac:dyDescent="0.25">
      <c r="A538" s="17">
        <v>11</v>
      </c>
      <c r="B538" s="17" t="s">
        <v>334</v>
      </c>
      <c r="C538" s="17" t="s">
        <v>308</v>
      </c>
      <c r="D538" s="17" t="s">
        <v>335</v>
      </c>
      <c r="E538" s="17" t="s">
        <v>336</v>
      </c>
      <c r="F538" s="17" t="s">
        <v>35</v>
      </c>
      <c r="G538" s="17" t="s">
        <v>41</v>
      </c>
      <c r="H538" s="17">
        <v>120510</v>
      </c>
      <c r="I538" s="17">
        <v>118810</v>
      </c>
      <c r="J538" s="17">
        <v>1700</v>
      </c>
      <c r="K538" s="17" t="s">
        <v>37</v>
      </c>
      <c r="L538" s="18">
        <v>132391.35999999999</v>
      </c>
      <c r="M538" s="18">
        <v>10259.030000000001</v>
      </c>
      <c r="N538" s="18">
        <v>7735.61</v>
      </c>
      <c r="O538" s="18">
        <v>150386</v>
      </c>
      <c r="P538" s="18">
        <v>10226.24</v>
      </c>
      <c r="Q538" s="18">
        <v>1404.76</v>
      </c>
      <c r="R538" s="18">
        <v>765</v>
      </c>
      <c r="S538" s="18">
        <v>12396</v>
      </c>
      <c r="T538" s="18">
        <v>0</v>
      </c>
      <c r="U538" s="18">
        <v>0</v>
      </c>
      <c r="V538" s="18">
        <v>0</v>
      </c>
      <c r="W538" s="18">
        <v>0</v>
      </c>
      <c r="X538" s="18"/>
      <c r="Y538" s="18">
        <v>142617.60000000001</v>
      </c>
      <c r="Z538" s="18">
        <v>11663.79</v>
      </c>
      <c r="AA538" s="18">
        <v>8500.61</v>
      </c>
      <c r="AB538" s="18">
        <v>162782</v>
      </c>
    </row>
    <row r="539" spans="1:28" s="15" customFormat="1" x14ac:dyDescent="0.25">
      <c r="A539" s="17">
        <v>12</v>
      </c>
      <c r="B539" s="17" t="s">
        <v>322</v>
      </c>
      <c r="C539" s="17" t="s">
        <v>308</v>
      </c>
      <c r="D539" s="17" t="s">
        <v>337</v>
      </c>
      <c r="E539" s="17" t="s">
        <v>338</v>
      </c>
      <c r="F539" s="17" t="s">
        <v>35</v>
      </c>
      <c r="G539" s="17" t="s">
        <v>41</v>
      </c>
      <c r="H539" s="17">
        <v>412</v>
      </c>
      <c r="I539" s="17">
        <v>412</v>
      </c>
      <c r="J539" s="17">
        <v>0</v>
      </c>
      <c r="K539" s="17" t="s">
        <v>37</v>
      </c>
      <c r="L539" s="18">
        <v>21193.73</v>
      </c>
      <c r="M539" s="18">
        <v>3181.27</v>
      </c>
      <c r="N539" s="18">
        <v>0</v>
      </c>
      <c r="O539" s="18">
        <v>24375</v>
      </c>
      <c r="P539" s="18">
        <v>3905.22</v>
      </c>
      <c r="Q539" s="18">
        <v>200.78</v>
      </c>
      <c r="R539" s="18">
        <v>0</v>
      </c>
      <c r="S539" s="18">
        <v>4106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25098.95</v>
      </c>
      <c r="Z539" s="18">
        <v>3382.05</v>
      </c>
      <c r="AA539" s="18">
        <v>0</v>
      </c>
      <c r="AB539" s="18">
        <v>28481</v>
      </c>
    </row>
    <row r="540" spans="1:28" s="15" customFormat="1" x14ac:dyDescent="0.25">
      <c r="A540" s="17">
        <v>13</v>
      </c>
      <c r="B540" s="17" t="s">
        <v>339</v>
      </c>
      <c r="C540" s="17" t="s">
        <v>308</v>
      </c>
      <c r="D540" s="17" t="s">
        <v>340</v>
      </c>
      <c r="E540" s="17" t="s">
        <v>341</v>
      </c>
      <c r="F540" s="17" t="s">
        <v>35</v>
      </c>
      <c r="G540" s="17" t="s">
        <v>342</v>
      </c>
      <c r="H540" s="17">
        <v>5701</v>
      </c>
      <c r="I540" s="17">
        <v>5701</v>
      </c>
      <c r="J540" s="17">
        <v>0</v>
      </c>
      <c r="K540" s="17" t="s">
        <v>37</v>
      </c>
      <c r="L540" s="18">
        <v>26857.27</v>
      </c>
      <c r="M540" s="18">
        <v>5194.7299999999996</v>
      </c>
      <c r="N540" s="18">
        <v>0</v>
      </c>
      <c r="O540" s="18">
        <v>32052</v>
      </c>
      <c r="P540" s="18">
        <v>907.71</v>
      </c>
      <c r="Q540" s="18">
        <v>273.29000000000002</v>
      </c>
      <c r="R540" s="18">
        <v>0</v>
      </c>
      <c r="S540" s="18">
        <v>1181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27764.98</v>
      </c>
      <c r="Z540" s="18">
        <v>5468.02</v>
      </c>
      <c r="AA540" s="18">
        <v>0</v>
      </c>
      <c r="AB540" s="18">
        <v>33233</v>
      </c>
    </row>
    <row r="541" spans="1:28" s="15" customFormat="1" x14ac:dyDescent="0.25">
      <c r="A541" s="17">
        <v>14</v>
      </c>
      <c r="B541" s="17" t="s">
        <v>334</v>
      </c>
      <c r="C541" s="17" t="s">
        <v>308</v>
      </c>
      <c r="D541" s="17" t="s">
        <v>343</v>
      </c>
      <c r="E541" s="17" t="s">
        <v>344</v>
      </c>
      <c r="F541" s="17" t="s">
        <v>35</v>
      </c>
      <c r="G541" s="17" t="s">
        <v>218</v>
      </c>
      <c r="H541" s="17">
        <v>23</v>
      </c>
      <c r="I541" s="17">
        <v>23</v>
      </c>
      <c r="J541" s="17">
        <v>0</v>
      </c>
      <c r="K541" s="17" t="s">
        <v>37</v>
      </c>
      <c r="L541" s="18">
        <v>21114.84</v>
      </c>
      <c r="M541" s="18">
        <v>4435.6000000000004</v>
      </c>
      <c r="N541" s="18">
        <v>8.56</v>
      </c>
      <c r="O541" s="18">
        <v>25559</v>
      </c>
      <c r="P541" s="18">
        <v>907.96</v>
      </c>
      <c r="Q541" s="18">
        <v>214.04</v>
      </c>
      <c r="R541" s="18">
        <v>0</v>
      </c>
      <c r="S541" s="18">
        <v>1122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22022.799999999999</v>
      </c>
      <c r="Z541" s="18">
        <v>4649.6400000000003</v>
      </c>
      <c r="AA541" s="18">
        <v>8.56</v>
      </c>
      <c r="AB541" s="18">
        <v>26681</v>
      </c>
    </row>
    <row r="542" spans="1:28" s="15" customFormat="1" x14ac:dyDescent="0.25">
      <c r="A542" s="17">
        <v>15</v>
      </c>
      <c r="B542" s="17" t="s">
        <v>311</v>
      </c>
      <c r="C542" s="17" t="s">
        <v>308</v>
      </c>
      <c r="D542" s="17" t="s">
        <v>345</v>
      </c>
      <c r="E542" s="17" t="s">
        <v>346</v>
      </c>
      <c r="F542" s="17" t="s">
        <v>35</v>
      </c>
      <c r="G542" s="17" t="s">
        <v>347</v>
      </c>
      <c r="H542" s="17">
        <v>3749</v>
      </c>
      <c r="I542" s="17">
        <v>3749</v>
      </c>
      <c r="J542" s="17">
        <v>0</v>
      </c>
      <c r="K542" s="17" t="s">
        <v>37</v>
      </c>
      <c r="L542" s="18">
        <v>24505.47</v>
      </c>
      <c r="M542" s="18">
        <v>3516.53</v>
      </c>
      <c r="N542" s="18">
        <v>0</v>
      </c>
      <c r="O542" s="18">
        <v>28022</v>
      </c>
      <c r="P542" s="18">
        <v>852.76</v>
      </c>
      <c r="Q542" s="18">
        <v>249.24</v>
      </c>
      <c r="R542" s="18">
        <v>0</v>
      </c>
      <c r="S542" s="18">
        <v>1102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25358.23</v>
      </c>
      <c r="Z542" s="18">
        <v>3765.77</v>
      </c>
      <c r="AA542" s="18">
        <v>0</v>
      </c>
      <c r="AB542" s="18">
        <v>29124</v>
      </c>
    </row>
    <row r="543" spans="1:28" s="15" customFormat="1" x14ac:dyDescent="0.25">
      <c r="A543" s="17">
        <v>16</v>
      </c>
      <c r="B543" s="17" t="s">
        <v>311</v>
      </c>
      <c r="C543" s="17" t="s">
        <v>308</v>
      </c>
      <c r="D543" s="17" t="s">
        <v>348</v>
      </c>
      <c r="E543" s="17" t="s">
        <v>349</v>
      </c>
      <c r="F543" s="17" t="s">
        <v>35</v>
      </c>
      <c r="G543" s="17" t="s">
        <v>264</v>
      </c>
      <c r="H543" s="17">
        <v>102409</v>
      </c>
      <c r="I543" s="17">
        <v>99596</v>
      </c>
      <c r="J543" s="17">
        <v>2813</v>
      </c>
      <c r="K543" s="17" t="s">
        <v>37</v>
      </c>
      <c r="L543" s="18">
        <v>84349.86</v>
      </c>
      <c r="M543" s="18">
        <v>3199.01</v>
      </c>
      <c r="N543" s="18">
        <v>6812.13</v>
      </c>
      <c r="O543" s="18">
        <v>94361</v>
      </c>
      <c r="P543" s="18">
        <v>16408.22</v>
      </c>
      <c r="Q543" s="18">
        <v>872.93</v>
      </c>
      <c r="R543" s="18">
        <v>1265.8499999999999</v>
      </c>
      <c r="S543" s="18">
        <v>18547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100758.08</v>
      </c>
      <c r="Z543" s="18">
        <v>4071.94</v>
      </c>
      <c r="AA543" s="18">
        <v>8077.98</v>
      </c>
      <c r="AB543" s="18">
        <v>112908</v>
      </c>
    </row>
    <row r="544" spans="1:28" s="15" customFormat="1" x14ac:dyDescent="0.25">
      <c r="A544" s="17">
        <v>17</v>
      </c>
      <c r="B544" s="17" t="s">
        <v>322</v>
      </c>
      <c r="C544" s="17" t="s">
        <v>308</v>
      </c>
      <c r="D544" s="17" t="s">
        <v>350</v>
      </c>
      <c r="E544" s="17" t="s">
        <v>351</v>
      </c>
      <c r="F544" s="17" t="s">
        <v>35</v>
      </c>
      <c r="G544" s="17" t="s">
        <v>264</v>
      </c>
      <c r="H544" s="17">
        <v>83617</v>
      </c>
      <c r="I544" s="17">
        <v>82642</v>
      </c>
      <c r="J544" s="17">
        <v>975</v>
      </c>
      <c r="K544" s="17" t="s">
        <v>37</v>
      </c>
      <c r="L544" s="18">
        <v>173940.37</v>
      </c>
      <c r="M544" s="18">
        <v>18409.240000000002</v>
      </c>
      <c r="N544" s="18">
        <v>14295.39</v>
      </c>
      <c r="O544" s="18">
        <v>206645</v>
      </c>
      <c r="P544" s="18">
        <v>6656.3</v>
      </c>
      <c r="Q544" s="18">
        <v>1897.95</v>
      </c>
      <c r="R544" s="18">
        <v>438.75</v>
      </c>
      <c r="S544" s="18">
        <v>8993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180596.67</v>
      </c>
      <c r="Z544" s="18">
        <v>20307.189999999999</v>
      </c>
      <c r="AA544" s="18">
        <v>14734.14</v>
      </c>
      <c r="AB544" s="18">
        <v>215638</v>
      </c>
    </row>
    <row r="545" spans="1:28" s="15" customFormat="1" x14ac:dyDescent="0.25">
      <c r="A545" s="17">
        <v>18</v>
      </c>
      <c r="B545" s="17" t="s">
        <v>327</v>
      </c>
      <c r="C545" s="17" t="s">
        <v>308</v>
      </c>
      <c r="D545" s="17" t="s">
        <v>352</v>
      </c>
      <c r="E545" s="17" t="s">
        <v>353</v>
      </c>
      <c r="F545" s="17" t="s">
        <v>35</v>
      </c>
      <c r="G545" s="17" t="s">
        <v>264</v>
      </c>
      <c r="H545" s="17">
        <v>66382</v>
      </c>
      <c r="I545" s="17">
        <v>65184</v>
      </c>
      <c r="J545" s="17">
        <v>1198</v>
      </c>
      <c r="K545" s="17" t="s">
        <v>37</v>
      </c>
      <c r="L545" s="18">
        <v>42796.92</v>
      </c>
      <c r="M545" s="18">
        <v>1939.08</v>
      </c>
      <c r="N545" s="18">
        <v>2133</v>
      </c>
      <c r="O545" s="18">
        <v>46869</v>
      </c>
      <c r="P545" s="18">
        <v>7450.18</v>
      </c>
      <c r="Q545" s="18">
        <v>428.72</v>
      </c>
      <c r="R545" s="18">
        <v>539.1</v>
      </c>
      <c r="S545" s="18">
        <v>8418</v>
      </c>
      <c r="T545" s="18">
        <v>3550</v>
      </c>
      <c r="U545" s="18">
        <v>0</v>
      </c>
      <c r="V545" s="18">
        <v>0</v>
      </c>
      <c r="W545" s="18">
        <v>0</v>
      </c>
      <c r="X545" s="18"/>
      <c r="Y545" s="18">
        <v>50247.1</v>
      </c>
      <c r="Z545" s="18">
        <v>2367.8000000000002</v>
      </c>
      <c r="AA545" s="18">
        <v>2672.1</v>
      </c>
      <c r="AB545" s="18">
        <v>55287</v>
      </c>
    </row>
    <row r="546" spans="1:28" s="22" customFormat="1" x14ac:dyDescent="0.25">
      <c r="A546" s="19"/>
      <c r="B546" s="19"/>
      <c r="C546" s="10" t="s">
        <v>71</v>
      </c>
      <c r="D546" s="19"/>
      <c r="E546" s="19"/>
      <c r="F546" s="19"/>
      <c r="G546" s="19"/>
      <c r="H546" s="19"/>
      <c r="I546" s="19"/>
      <c r="J546" s="19">
        <f>SUM(J528:J545)</f>
        <v>22174</v>
      </c>
      <c r="K546" s="19"/>
      <c r="L546" s="20">
        <f t="shared" ref="L546:AB546" si="75">SUM(L528:L545)</f>
        <v>1393809.17</v>
      </c>
      <c r="M546" s="20">
        <f t="shared" si="75"/>
        <v>113302.28000000001</v>
      </c>
      <c r="N546" s="20">
        <f t="shared" si="75"/>
        <v>84015.55</v>
      </c>
      <c r="O546" s="20">
        <f t="shared" si="75"/>
        <v>1591127</v>
      </c>
      <c r="P546" s="20">
        <f t="shared" si="75"/>
        <v>142176.54999999999</v>
      </c>
      <c r="Q546" s="20">
        <f t="shared" si="75"/>
        <v>14624.150000000003</v>
      </c>
      <c r="R546" s="20">
        <f t="shared" si="75"/>
        <v>9978.2999999999993</v>
      </c>
      <c r="S546" s="20">
        <f t="shared" si="75"/>
        <v>166779</v>
      </c>
      <c r="T546" s="20">
        <f t="shared" si="75"/>
        <v>20080</v>
      </c>
      <c r="U546" s="20">
        <f t="shared" si="75"/>
        <v>0</v>
      </c>
      <c r="V546" s="20">
        <f t="shared" si="75"/>
        <v>0</v>
      </c>
      <c r="W546" s="20">
        <f t="shared" si="75"/>
        <v>0</v>
      </c>
      <c r="X546" s="20">
        <f t="shared" si="75"/>
        <v>0</v>
      </c>
      <c r="Y546" s="20">
        <f t="shared" si="75"/>
        <v>1535985.72</v>
      </c>
      <c r="Z546" s="20">
        <f t="shared" si="75"/>
        <v>127926.43000000001</v>
      </c>
      <c r="AA546" s="20">
        <f t="shared" si="75"/>
        <v>93993.85</v>
      </c>
      <c r="AB546" s="20">
        <f t="shared" si="75"/>
        <v>1757906</v>
      </c>
    </row>
    <row r="547" spans="1:28" s="15" customFormat="1" x14ac:dyDescent="0.25">
      <c r="A547" s="17">
        <v>1</v>
      </c>
      <c r="B547" s="17" t="s">
        <v>317</v>
      </c>
      <c r="C547" s="17" t="s">
        <v>308</v>
      </c>
      <c r="D547" s="17" t="s">
        <v>354</v>
      </c>
      <c r="E547" s="17" t="s">
        <v>355</v>
      </c>
      <c r="F547" s="17" t="s">
        <v>75</v>
      </c>
      <c r="G547" s="17" t="s">
        <v>76</v>
      </c>
      <c r="H547" s="17">
        <v>50775</v>
      </c>
      <c r="I547" s="17">
        <v>50573</v>
      </c>
      <c r="J547" s="17">
        <v>202</v>
      </c>
      <c r="K547" s="17" t="s">
        <v>37</v>
      </c>
      <c r="L547" s="18">
        <v>47483.88</v>
      </c>
      <c r="M547" s="18">
        <v>7030.87</v>
      </c>
      <c r="N547" s="18">
        <v>3300.25</v>
      </c>
      <c r="O547" s="18">
        <v>57815</v>
      </c>
      <c r="P547" s="18">
        <v>1856.65</v>
      </c>
      <c r="Q547" s="18">
        <v>512.45000000000005</v>
      </c>
      <c r="R547" s="18">
        <v>120.9</v>
      </c>
      <c r="S547" s="18">
        <v>2490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49340.53</v>
      </c>
      <c r="Z547" s="18">
        <v>7543.32</v>
      </c>
      <c r="AA547" s="18">
        <v>3421.15</v>
      </c>
      <c r="AB547" s="18">
        <v>60305</v>
      </c>
    </row>
    <row r="548" spans="1:28" s="15" customFormat="1" x14ac:dyDescent="0.25">
      <c r="A548" s="17">
        <v>2</v>
      </c>
      <c r="B548" s="17" t="s">
        <v>322</v>
      </c>
      <c r="C548" s="17" t="s">
        <v>308</v>
      </c>
      <c r="D548" s="17" t="s">
        <v>356</v>
      </c>
      <c r="E548" s="17" t="s">
        <v>357</v>
      </c>
      <c r="F548" s="17" t="s">
        <v>75</v>
      </c>
      <c r="G548" s="17" t="s">
        <v>76</v>
      </c>
      <c r="H548" s="17">
        <v>6720</v>
      </c>
      <c r="I548" s="17">
        <v>6619</v>
      </c>
      <c r="J548" s="17">
        <v>101</v>
      </c>
      <c r="K548" s="17" t="s">
        <v>37</v>
      </c>
      <c r="L548" s="18">
        <v>20434.72</v>
      </c>
      <c r="M548" s="18">
        <v>2581.1</v>
      </c>
      <c r="N548" s="18">
        <v>1287.18</v>
      </c>
      <c r="O548" s="18">
        <v>24303</v>
      </c>
      <c r="P548" s="18">
        <v>913.16</v>
      </c>
      <c r="Q548" s="18">
        <v>220.39</v>
      </c>
      <c r="R548" s="18">
        <v>60.45</v>
      </c>
      <c r="S548" s="18">
        <v>1194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21347.88</v>
      </c>
      <c r="Z548" s="18">
        <v>2801.49</v>
      </c>
      <c r="AA548" s="18">
        <v>1347.63</v>
      </c>
      <c r="AB548" s="18">
        <v>25497</v>
      </c>
    </row>
    <row r="549" spans="1:28" s="15" customFormat="1" x14ac:dyDescent="0.25">
      <c r="A549" s="17">
        <v>3</v>
      </c>
      <c r="B549" s="17" t="s">
        <v>322</v>
      </c>
      <c r="C549" s="17" t="s">
        <v>308</v>
      </c>
      <c r="D549" s="17" t="s">
        <v>358</v>
      </c>
      <c r="E549" s="17" t="s">
        <v>359</v>
      </c>
      <c r="F549" s="17" t="s">
        <v>75</v>
      </c>
      <c r="G549" s="17" t="s">
        <v>76</v>
      </c>
      <c r="H549" s="17">
        <v>12475</v>
      </c>
      <c r="I549" s="17">
        <v>12387</v>
      </c>
      <c r="J549" s="17">
        <v>88</v>
      </c>
      <c r="K549" s="17" t="s">
        <v>37</v>
      </c>
      <c r="L549" s="18">
        <v>32951.230000000003</v>
      </c>
      <c r="M549" s="18">
        <v>6455.91</v>
      </c>
      <c r="N549" s="18">
        <v>2080.86</v>
      </c>
      <c r="O549" s="18">
        <v>41488</v>
      </c>
      <c r="P549" s="18">
        <v>943.88</v>
      </c>
      <c r="Q549" s="18">
        <v>357.45</v>
      </c>
      <c r="R549" s="18">
        <v>52.67</v>
      </c>
      <c r="S549" s="18">
        <v>1354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33895.11</v>
      </c>
      <c r="Z549" s="18">
        <v>6813.36</v>
      </c>
      <c r="AA549" s="18">
        <v>2133.5300000000002</v>
      </c>
      <c r="AB549" s="18">
        <v>42842</v>
      </c>
    </row>
    <row r="550" spans="1:28" s="15" customFormat="1" x14ac:dyDescent="0.25">
      <c r="A550" s="17">
        <v>4</v>
      </c>
      <c r="B550" s="17" t="s">
        <v>311</v>
      </c>
      <c r="C550" s="17" t="s">
        <v>308</v>
      </c>
      <c r="D550" s="17" t="s">
        <v>360</v>
      </c>
      <c r="E550" s="17" t="s">
        <v>361</v>
      </c>
      <c r="F550" s="17" t="s">
        <v>75</v>
      </c>
      <c r="G550" s="17" t="s">
        <v>76</v>
      </c>
      <c r="H550" s="17">
        <v>39197</v>
      </c>
      <c r="I550" s="17">
        <v>38795</v>
      </c>
      <c r="J550" s="17">
        <v>402</v>
      </c>
      <c r="K550" s="17" t="s">
        <v>37</v>
      </c>
      <c r="L550" s="18">
        <v>57519.72</v>
      </c>
      <c r="M550" s="18">
        <v>7434.22</v>
      </c>
      <c r="N550" s="18">
        <v>4590.0600000000004</v>
      </c>
      <c r="O550" s="18">
        <v>69544</v>
      </c>
      <c r="P550" s="18">
        <v>3136.43</v>
      </c>
      <c r="Q550" s="18">
        <v>625.97</v>
      </c>
      <c r="R550" s="18">
        <v>240.6</v>
      </c>
      <c r="S550" s="18">
        <v>4003</v>
      </c>
      <c r="T550" s="18">
        <v>960</v>
      </c>
      <c r="U550" s="18">
        <v>0</v>
      </c>
      <c r="V550" s="18">
        <v>0</v>
      </c>
      <c r="W550" s="18">
        <v>0</v>
      </c>
      <c r="X550" s="18"/>
      <c r="Y550" s="18">
        <v>60656.15</v>
      </c>
      <c r="Z550" s="18">
        <v>8060.19</v>
      </c>
      <c r="AA550" s="18">
        <v>4830.66</v>
      </c>
      <c r="AB550" s="18">
        <v>73547</v>
      </c>
    </row>
    <row r="551" spans="1:28" s="15" customFormat="1" x14ac:dyDescent="0.25">
      <c r="A551" s="17">
        <v>5</v>
      </c>
      <c r="B551" s="17" t="s">
        <v>334</v>
      </c>
      <c r="C551" s="17" t="s">
        <v>308</v>
      </c>
      <c r="D551" s="17" t="s">
        <v>362</v>
      </c>
      <c r="E551" s="17" t="s">
        <v>363</v>
      </c>
      <c r="F551" s="17" t="s">
        <v>75</v>
      </c>
      <c r="G551" s="17" t="s">
        <v>76</v>
      </c>
      <c r="H551" s="17">
        <v>18788</v>
      </c>
      <c r="I551" s="17">
        <v>18598</v>
      </c>
      <c r="J551" s="17">
        <v>190</v>
      </c>
      <c r="K551" s="17" t="s">
        <v>37</v>
      </c>
      <c r="L551" s="18">
        <v>39345.269999999997</v>
      </c>
      <c r="M551" s="18">
        <v>5629.79</v>
      </c>
      <c r="N551" s="18">
        <v>2995.94</v>
      </c>
      <c r="O551" s="18">
        <v>47971</v>
      </c>
      <c r="P551" s="18">
        <v>1645.41</v>
      </c>
      <c r="Q551" s="18">
        <v>428.88</v>
      </c>
      <c r="R551" s="18">
        <v>113.71</v>
      </c>
      <c r="S551" s="18">
        <v>2188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40990.68</v>
      </c>
      <c r="Z551" s="18">
        <v>6058.67</v>
      </c>
      <c r="AA551" s="18">
        <v>3109.65</v>
      </c>
      <c r="AB551" s="18">
        <v>50159</v>
      </c>
    </row>
    <row r="552" spans="1:28" s="15" customFormat="1" x14ac:dyDescent="0.25">
      <c r="A552" s="17">
        <v>6</v>
      </c>
      <c r="B552" s="17" t="s">
        <v>364</v>
      </c>
      <c r="C552" s="17" t="s">
        <v>308</v>
      </c>
      <c r="D552" s="17" t="s">
        <v>365</v>
      </c>
      <c r="E552" s="17" t="s">
        <v>366</v>
      </c>
      <c r="F552" s="17" t="s">
        <v>75</v>
      </c>
      <c r="G552" s="17" t="s">
        <v>76</v>
      </c>
      <c r="H552" s="17">
        <v>8113</v>
      </c>
      <c r="I552" s="17">
        <v>7842</v>
      </c>
      <c r="J552" s="17">
        <v>271</v>
      </c>
      <c r="K552" s="17" t="s">
        <v>37</v>
      </c>
      <c r="L552" s="18">
        <v>46724.79</v>
      </c>
      <c r="M552" s="18">
        <v>8039.94</v>
      </c>
      <c r="N552" s="18">
        <v>2376.27</v>
      </c>
      <c r="O552" s="18">
        <v>57141</v>
      </c>
      <c r="P552" s="18">
        <v>2477.5300000000002</v>
      </c>
      <c r="Q552" s="18">
        <v>495.28</v>
      </c>
      <c r="R552" s="18">
        <v>162.19</v>
      </c>
      <c r="S552" s="18">
        <v>3135</v>
      </c>
      <c r="T552" s="18">
        <v>370</v>
      </c>
      <c r="U552" s="18">
        <v>0</v>
      </c>
      <c r="V552" s="18">
        <v>0</v>
      </c>
      <c r="W552" s="18">
        <v>0</v>
      </c>
      <c r="X552" s="18"/>
      <c r="Y552" s="18">
        <v>49202.32</v>
      </c>
      <c r="Z552" s="18">
        <v>8535.2199999999993</v>
      </c>
      <c r="AA552" s="18">
        <v>2538.46</v>
      </c>
      <c r="AB552" s="18">
        <v>60276</v>
      </c>
    </row>
    <row r="553" spans="1:28" s="15" customFormat="1" x14ac:dyDescent="0.25">
      <c r="A553" s="17">
        <v>7</v>
      </c>
      <c r="B553" s="17" t="s">
        <v>311</v>
      </c>
      <c r="C553" s="17" t="s">
        <v>308</v>
      </c>
      <c r="D553" s="17" t="s">
        <v>367</v>
      </c>
      <c r="E553" s="17" t="s">
        <v>368</v>
      </c>
      <c r="F553" s="17" t="s">
        <v>75</v>
      </c>
      <c r="G553" s="17" t="s">
        <v>76</v>
      </c>
      <c r="H553" s="17">
        <v>28364</v>
      </c>
      <c r="I553" s="17">
        <v>28022</v>
      </c>
      <c r="J553" s="17">
        <v>342</v>
      </c>
      <c r="K553" s="17" t="s">
        <v>37</v>
      </c>
      <c r="L553" s="18">
        <v>56278.99</v>
      </c>
      <c r="M553" s="18">
        <v>7260.1</v>
      </c>
      <c r="N553" s="18">
        <v>4259.91</v>
      </c>
      <c r="O553" s="18">
        <v>67799</v>
      </c>
      <c r="P553" s="18">
        <v>2799.04</v>
      </c>
      <c r="Q553" s="18">
        <v>611.27</v>
      </c>
      <c r="R553" s="18">
        <v>204.69</v>
      </c>
      <c r="S553" s="18">
        <v>3615</v>
      </c>
      <c r="T553" s="18">
        <v>700</v>
      </c>
      <c r="U553" s="18">
        <v>0</v>
      </c>
      <c r="V553" s="18">
        <v>0</v>
      </c>
      <c r="W553" s="18">
        <v>0</v>
      </c>
      <c r="X553" s="18"/>
      <c r="Y553" s="18">
        <v>59078.03</v>
      </c>
      <c r="Z553" s="18">
        <v>7871.37</v>
      </c>
      <c r="AA553" s="18">
        <v>4464.6000000000004</v>
      </c>
      <c r="AB553" s="18">
        <v>71414</v>
      </c>
    </row>
    <row r="554" spans="1:28" s="15" customFormat="1" x14ac:dyDescent="0.25">
      <c r="A554" s="17">
        <v>8</v>
      </c>
      <c r="B554" s="17" t="s">
        <v>307</v>
      </c>
      <c r="C554" s="17" t="s">
        <v>308</v>
      </c>
      <c r="D554" s="17" t="s">
        <v>369</v>
      </c>
      <c r="E554" s="17" t="s">
        <v>370</v>
      </c>
      <c r="F554" s="17" t="s">
        <v>75</v>
      </c>
      <c r="G554" s="17" t="s">
        <v>76</v>
      </c>
      <c r="H554" s="17">
        <v>28406</v>
      </c>
      <c r="I554" s="17">
        <v>28276</v>
      </c>
      <c r="J554" s="17">
        <v>130</v>
      </c>
      <c r="K554" s="17" t="s">
        <v>37</v>
      </c>
      <c r="L554" s="18">
        <v>33882.199999999997</v>
      </c>
      <c r="M554" s="18">
        <v>4835.43</v>
      </c>
      <c r="N554" s="18">
        <v>2110.37</v>
      </c>
      <c r="O554" s="18">
        <v>40828</v>
      </c>
      <c r="P554" s="18">
        <v>1339.85</v>
      </c>
      <c r="Q554" s="18">
        <v>365.35</v>
      </c>
      <c r="R554" s="18">
        <v>77.8</v>
      </c>
      <c r="S554" s="18">
        <v>1783</v>
      </c>
      <c r="T554" s="18">
        <v>400</v>
      </c>
      <c r="U554" s="18">
        <v>0</v>
      </c>
      <c r="V554" s="18">
        <v>0</v>
      </c>
      <c r="W554" s="18">
        <v>0</v>
      </c>
      <c r="X554" s="18"/>
      <c r="Y554" s="18">
        <v>35222.050000000003</v>
      </c>
      <c r="Z554" s="18">
        <v>5200.78</v>
      </c>
      <c r="AA554" s="18">
        <v>2188.17</v>
      </c>
      <c r="AB554" s="18">
        <v>42611</v>
      </c>
    </row>
    <row r="555" spans="1:28" s="15" customFormat="1" x14ac:dyDescent="0.25">
      <c r="A555" s="17">
        <v>9</v>
      </c>
      <c r="B555" s="17" t="s">
        <v>327</v>
      </c>
      <c r="C555" s="17" t="s">
        <v>308</v>
      </c>
      <c r="D555" s="17" t="s">
        <v>371</v>
      </c>
      <c r="E555" s="17" t="s">
        <v>372</v>
      </c>
      <c r="F555" s="17" t="s">
        <v>75</v>
      </c>
      <c r="G555" s="17" t="s">
        <v>76</v>
      </c>
      <c r="H555" s="17">
        <v>33657</v>
      </c>
      <c r="I555" s="17">
        <v>33118</v>
      </c>
      <c r="J555" s="17">
        <v>539</v>
      </c>
      <c r="K555" s="17" t="s">
        <v>37</v>
      </c>
      <c r="L555" s="18">
        <v>72406.12</v>
      </c>
      <c r="M555" s="18">
        <v>7595.82</v>
      </c>
      <c r="N555" s="18">
        <v>5637.06</v>
      </c>
      <c r="O555" s="18">
        <v>85639</v>
      </c>
      <c r="P555" s="18">
        <v>4432.54</v>
      </c>
      <c r="Q555" s="18">
        <v>784.87</v>
      </c>
      <c r="R555" s="18">
        <v>322.58999999999997</v>
      </c>
      <c r="S555" s="18">
        <v>5540</v>
      </c>
      <c r="T555" s="18">
        <v>1560</v>
      </c>
      <c r="U555" s="18">
        <v>0</v>
      </c>
      <c r="V555" s="18">
        <v>0</v>
      </c>
      <c r="W555" s="18">
        <v>0</v>
      </c>
      <c r="X555" s="18"/>
      <c r="Y555" s="18">
        <v>76838.66</v>
      </c>
      <c r="Z555" s="18">
        <v>8380.69</v>
      </c>
      <c r="AA555" s="18">
        <v>5959.65</v>
      </c>
      <c r="AB555" s="18">
        <v>91179</v>
      </c>
    </row>
    <row r="556" spans="1:28" s="15" customFormat="1" x14ac:dyDescent="0.25">
      <c r="A556" s="17">
        <v>10</v>
      </c>
      <c r="B556" s="17" t="s">
        <v>311</v>
      </c>
      <c r="C556" s="17" t="s">
        <v>308</v>
      </c>
      <c r="D556" s="17" t="s">
        <v>373</v>
      </c>
      <c r="E556" s="17" t="s">
        <v>374</v>
      </c>
      <c r="F556" s="17" t="s">
        <v>75</v>
      </c>
      <c r="G556" s="17" t="s">
        <v>76</v>
      </c>
      <c r="H556" s="17">
        <v>7237</v>
      </c>
      <c r="I556" s="17">
        <v>7112</v>
      </c>
      <c r="J556" s="17">
        <v>125</v>
      </c>
      <c r="K556" s="17" t="s">
        <v>37</v>
      </c>
      <c r="L556" s="18">
        <v>29014.14</v>
      </c>
      <c r="M556" s="18">
        <v>4412.29</v>
      </c>
      <c r="N556" s="18">
        <v>1963.57</v>
      </c>
      <c r="O556" s="18">
        <v>35390</v>
      </c>
      <c r="P556" s="18">
        <v>1178.83</v>
      </c>
      <c r="Q556" s="18">
        <v>314.36</v>
      </c>
      <c r="R556" s="18">
        <v>74.81</v>
      </c>
      <c r="S556" s="18">
        <v>1568</v>
      </c>
      <c r="T556" s="18">
        <v>0</v>
      </c>
      <c r="U556" s="18">
        <v>0</v>
      </c>
      <c r="V556" s="18">
        <v>0</v>
      </c>
      <c r="W556" s="18">
        <v>0</v>
      </c>
      <c r="X556" s="18"/>
      <c r="Y556" s="18">
        <v>30192.97</v>
      </c>
      <c r="Z556" s="18">
        <v>4726.6499999999996</v>
      </c>
      <c r="AA556" s="18">
        <v>2038.38</v>
      </c>
      <c r="AB556" s="18">
        <v>36958</v>
      </c>
    </row>
    <row r="557" spans="1:28" s="15" customFormat="1" x14ac:dyDescent="0.25">
      <c r="A557" s="17">
        <v>11</v>
      </c>
      <c r="B557" s="17" t="s">
        <v>311</v>
      </c>
      <c r="C557" s="17" t="s">
        <v>308</v>
      </c>
      <c r="D557" s="17" t="s">
        <v>375</v>
      </c>
      <c r="E557" s="17" t="s">
        <v>376</v>
      </c>
      <c r="F557" s="17" t="s">
        <v>75</v>
      </c>
      <c r="G557" s="17" t="s">
        <v>114</v>
      </c>
      <c r="H557" s="17">
        <v>0</v>
      </c>
      <c r="I557" s="17">
        <v>0</v>
      </c>
      <c r="J557" s="17">
        <v>389</v>
      </c>
      <c r="K557" s="17" t="s">
        <v>107</v>
      </c>
      <c r="L557" s="18">
        <v>47934.03</v>
      </c>
      <c r="M557" s="18">
        <v>4606.7299999999996</v>
      </c>
      <c r="N557" s="18">
        <v>4138.24</v>
      </c>
      <c r="O557" s="18">
        <v>56679</v>
      </c>
      <c r="P557" s="18">
        <v>2917.81</v>
      </c>
      <c r="Q557" s="18">
        <v>523.37</v>
      </c>
      <c r="R557" s="18">
        <v>232.82</v>
      </c>
      <c r="S557" s="18">
        <v>3674</v>
      </c>
      <c r="T557" s="18">
        <v>0</v>
      </c>
      <c r="U557" s="18">
        <v>0</v>
      </c>
      <c r="V557" s="18">
        <v>0</v>
      </c>
      <c r="W557" s="18">
        <v>0</v>
      </c>
      <c r="X557" s="18"/>
      <c r="Y557" s="18">
        <v>50851.839999999997</v>
      </c>
      <c r="Z557" s="18">
        <v>5130.1000000000004</v>
      </c>
      <c r="AA557" s="18">
        <v>4371.0600000000004</v>
      </c>
      <c r="AB557" s="18">
        <v>60353</v>
      </c>
    </row>
    <row r="558" spans="1:28" s="15" customFormat="1" x14ac:dyDescent="0.25">
      <c r="A558" s="17">
        <v>12</v>
      </c>
      <c r="B558" s="17" t="s">
        <v>327</v>
      </c>
      <c r="C558" s="17" t="s">
        <v>308</v>
      </c>
      <c r="D558" s="17" t="s">
        <v>377</v>
      </c>
      <c r="E558" s="17" t="s">
        <v>378</v>
      </c>
      <c r="F558" s="17" t="s">
        <v>75</v>
      </c>
      <c r="G558" s="17" t="s">
        <v>114</v>
      </c>
      <c r="H558" s="17">
        <v>0</v>
      </c>
      <c r="I558" s="17">
        <v>0</v>
      </c>
      <c r="J558" s="17">
        <v>259</v>
      </c>
      <c r="K558" s="17" t="s">
        <v>107</v>
      </c>
      <c r="L558" s="18">
        <v>43077.55</v>
      </c>
      <c r="M558" s="18">
        <v>3975.23</v>
      </c>
      <c r="N558" s="18">
        <v>3728.22</v>
      </c>
      <c r="O558" s="18">
        <v>50781</v>
      </c>
      <c r="P558" s="18">
        <v>1984.32</v>
      </c>
      <c r="Q558" s="18">
        <v>473.67</v>
      </c>
      <c r="R558" s="18">
        <v>155.01</v>
      </c>
      <c r="S558" s="18">
        <v>2613</v>
      </c>
      <c r="T558" s="18">
        <v>0</v>
      </c>
      <c r="U558" s="18">
        <v>0</v>
      </c>
      <c r="V558" s="18">
        <v>0</v>
      </c>
      <c r="W558" s="18">
        <v>0</v>
      </c>
      <c r="X558" s="18"/>
      <c r="Y558" s="18">
        <v>45061.87</v>
      </c>
      <c r="Z558" s="18">
        <v>4448.8999999999996</v>
      </c>
      <c r="AA558" s="18">
        <v>3883.23</v>
      </c>
      <c r="AB558" s="18">
        <v>53394</v>
      </c>
    </row>
    <row r="559" spans="1:28" s="15" customFormat="1" x14ac:dyDescent="0.25">
      <c r="A559" s="17">
        <v>13</v>
      </c>
      <c r="B559" s="17" t="s">
        <v>317</v>
      </c>
      <c r="C559" s="17" t="s">
        <v>308</v>
      </c>
      <c r="D559" s="17" t="s">
        <v>379</v>
      </c>
      <c r="E559" s="17" t="s">
        <v>380</v>
      </c>
      <c r="F559" s="17" t="s">
        <v>75</v>
      </c>
      <c r="G559" s="17" t="s">
        <v>114</v>
      </c>
      <c r="H559" s="17">
        <v>0</v>
      </c>
      <c r="I559" s="17">
        <v>0</v>
      </c>
      <c r="J559" s="17">
        <v>425</v>
      </c>
      <c r="K559" s="17" t="s">
        <v>107</v>
      </c>
      <c r="L559" s="18">
        <v>55142.04</v>
      </c>
      <c r="M559" s="18">
        <v>5399.13</v>
      </c>
      <c r="N559" s="18">
        <v>4753.83</v>
      </c>
      <c r="O559" s="18">
        <v>65295</v>
      </c>
      <c r="P559" s="18">
        <v>3207.87</v>
      </c>
      <c r="Q559" s="18">
        <v>602.77</v>
      </c>
      <c r="R559" s="18">
        <v>254.36</v>
      </c>
      <c r="S559" s="18">
        <v>4065</v>
      </c>
      <c r="T559" s="18">
        <v>0</v>
      </c>
      <c r="U559" s="18">
        <v>0</v>
      </c>
      <c r="V559" s="18">
        <v>0</v>
      </c>
      <c r="W559" s="18">
        <v>0</v>
      </c>
      <c r="X559" s="18"/>
      <c r="Y559" s="18">
        <v>58349.91</v>
      </c>
      <c r="Z559" s="18">
        <v>6001.9</v>
      </c>
      <c r="AA559" s="18">
        <v>5008.1899999999996</v>
      </c>
      <c r="AB559" s="18">
        <v>69360</v>
      </c>
    </row>
    <row r="560" spans="1:28" s="15" customFormat="1" x14ac:dyDescent="0.25">
      <c r="A560" s="17">
        <v>14</v>
      </c>
      <c r="B560" s="17" t="s">
        <v>364</v>
      </c>
      <c r="C560" s="17" t="s">
        <v>308</v>
      </c>
      <c r="D560" s="17" t="s">
        <v>381</v>
      </c>
      <c r="E560" s="17" t="s">
        <v>382</v>
      </c>
      <c r="F560" s="17" t="s">
        <v>75</v>
      </c>
      <c r="G560" s="17" t="s">
        <v>114</v>
      </c>
      <c r="H560" s="17">
        <v>0</v>
      </c>
      <c r="I560" s="17">
        <v>0</v>
      </c>
      <c r="J560" s="17">
        <v>130</v>
      </c>
      <c r="K560" s="17" t="s">
        <v>107</v>
      </c>
      <c r="L560" s="18">
        <v>61819.69</v>
      </c>
      <c r="M560" s="18">
        <v>7839.75</v>
      </c>
      <c r="N560" s="18">
        <v>3570.56</v>
      </c>
      <c r="O560" s="18">
        <v>73230</v>
      </c>
      <c r="P560" s="18">
        <v>1058.81</v>
      </c>
      <c r="Q560" s="18">
        <v>670.39</v>
      </c>
      <c r="R560" s="18">
        <v>77.8</v>
      </c>
      <c r="S560" s="18">
        <v>1807</v>
      </c>
      <c r="T560" s="18">
        <v>0</v>
      </c>
      <c r="U560" s="18">
        <v>0</v>
      </c>
      <c r="V560" s="18">
        <v>0</v>
      </c>
      <c r="W560" s="18">
        <v>0</v>
      </c>
      <c r="X560" s="18"/>
      <c r="Y560" s="18">
        <v>62878.5</v>
      </c>
      <c r="Z560" s="18">
        <v>8510.14</v>
      </c>
      <c r="AA560" s="18">
        <v>3648.36</v>
      </c>
      <c r="AB560" s="18">
        <v>75037</v>
      </c>
    </row>
    <row r="561" spans="1:32" s="15" customFormat="1" x14ac:dyDescent="0.25">
      <c r="A561" s="17">
        <v>15</v>
      </c>
      <c r="B561" s="17" t="s">
        <v>307</v>
      </c>
      <c r="C561" s="17" t="s">
        <v>308</v>
      </c>
      <c r="D561" s="17" t="s">
        <v>383</v>
      </c>
      <c r="E561" s="17" t="s">
        <v>384</v>
      </c>
      <c r="F561" s="17" t="s">
        <v>75</v>
      </c>
      <c r="G561" s="17" t="s">
        <v>114</v>
      </c>
      <c r="H561" s="17">
        <v>0</v>
      </c>
      <c r="I561" s="17">
        <v>0</v>
      </c>
      <c r="J561" s="17">
        <v>151</v>
      </c>
      <c r="K561" s="17" t="s">
        <v>107</v>
      </c>
      <c r="L561" s="18">
        <v>44019.519999999997</v>
      </c>
      <c r="M561" s="18">
        <v>4560.4399999999996</v>
      </c>
      <c r="N561" s="18">
        <v>3809.04</v>
      </c>
      <c r="O561" s="18">
        <v>52389</v>
      </c>
      <c r="P561" s="18">
        <v>1209.47</v>
      </c>
      <c r="Q561" s="18">
        <v>488.16</v>
      </c>
      <c r="R561" s="18">
        <v>90.37</v>
      </c>
      <c r="S561" s="18">
        <v>1788</v>
      </c>
      <c r="T561" s="18">
        <v>0</v>
      </c>
      <c r="U561" s="18">
        <v>0</v>
      </c>
      <c r="V561" s="18">
        <v>0</v>
      </c>
      <c r="W561" s="18">
        <v>0</v>
      </c>
      <c r="X561" s="18"/>
      <c r="Y561" s="18">
        <v>45228.99</v>
      </c>
      <c r="Z561" s="18">
        <v>5048.6000000000004</v>
      </c>
      <c r="AA561" s="18">
        <v>3899.41</v>
      </c>
      <c r="AB561" s="18">
        <v>54177</v>
      </c>
    </row>
    <row r="562" spans="1:32" s="15" customFormat="1" x14ac:dyDescent="0.25">
      <c r="A562" s="17">
        <v>16</v>
      </c>
      <c r="B562" s="17" t="s">
        <v>322</v>
      </c>
      <c r="C562" s="17" t="s">
        <v>308</v>
      </c>
      <c r="D562" s="17" t="s">
        <v>385</v>
      </c>
      <c r="E562" s="17" t="s">
        <v>386</v>
      </c>
      <c r="F562" s="17" t="s">
        <v>75</v>
      </c>
      <c r="G562" s="17" t="s">
        <v>114</v>
      </c>
      <c r="H562" s="17">
        <v>248</v>
      </c>
      <c r="I562" s="17">
        <v>248</v>
      </c>
      <c r="J562" s="17">
        <v>41</v>
      </c>
      <c r="K562" s="17" t="s">
        <v>107</v>
      </c>
      <c r="L562" s="18">
        <v>18437.03</v>
      </c>
      <c r="M562" s="18">
        <v>2506.89</v>
      </c>
      <c r="N562" s="18">
        <v>1525.08</v>
      </c>
      <c r="O562" s="18">
        <v>22469</v>
      </c>
      <c r="P562" s="18">
        <v>419.25</v>
      </c>
      <c r="Q562" s="18">
        <v>204.21</v>
      </c>
      <c r="R562" s="18">
        <v>24.54</v>
      </c>
      <c r="S562" s="18">
        <v>648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18856.28</v>
      </c>
      <c r="Z562" s="18">
        <v>2711.1</v>
      </c>
      <c r="AA562" s="18">
        <v>1549.62</v>
      </c>
      <c r="AB562" s="18">
        <v>23117</v>
      </c>
    </row>
    <row r="563" spans="1:32" s="15" customFormat="1" x14ac:dyDescent="0.25">
      <c r="A563" s="17">
        <v>17</v>
      </c>
      <c r="B563" s="17" t="s">
        <v>317</v>
      </c>
      <c r="C563" s="17" t="s">
        <v>308</v>
      </c>
      <c r="D563" s="17" t="s">
        <v>387</v>
      </c>
      <c r="E563" s="17" t="s">
        <v>388</v>
      </c>
      <c r="F563" s="17" t="s">
        <v>75</v>
      </c>
      <c r="G563" s="17" t="s">
        <v>389</v>
      </c>
      <c r="H563" s="17">
        <v>7169</v>
      </c>
      <c r="I563" s="17">
        <v>7059</v>
      </c>
      <c r="J563" s="17">
        <v>110</v>
      </c>
      <c r="K563" s="17" t="s">
        <v>37</v>
      </c>
      <c r="L563" s="18">
        <v>27608.26</v>
      </c>
      <c r="M563" s="18">
        <v>4222.2700000000004</v>
      </c>
      <c r="N563" s="18">
        <v>1935.47</v>
      </c>
      <c r="O563" s="18">
        <v>33766</v>
      </c>
      <c r="P563" s="18">
        <v>1040.19</v>
      </c>
      <c r="Q563" s="18">
        <v>299.98</v>
      </c>
      <c r="R563" s="18">
        <v>65.83</v>
      </c>
      <c r="S563" s="18">
        <v>1406</v>
      </c>
      <c r="T563" s="18">
        <v>0</v>
      </c>
      <c r="U563" s="18">
        <v>0</v>
      </c>
      <c r="V563" s="18">
        <v>0</v>
      </c>
      <c r="W563" s="18">
        <v>0</v>
      </c>
      <c r="X563" s="18"/>
      <c r="Y563" s="18">
        <v>28648.45</v>
      </c>
      <c r="Z563" s="18">
        <v>4522.25</v>
      </c>
      <c r="AA563" s="18">
        <v>2001.3</v>
      </c>
      <c r="AB563" s="18">
        <v>35172</v>
      </c>
    </row>
    <row r="564" spans="1:32" s="15" customFormat="1" x14ac:dyDescent="0.25">
      <c r="A564" s="17">
        <v>18</v>
      </c>
      <c r="B564" s="17" t="s">
        <v>322</v>
      </c>
      <c r="C564" s="17" t="s">
        <v>308</v>
      </c>
      <c r="D564" s="17" t="s">
        <v>390</v>
      </c>
      <c r="E564" s="17" t="s">
        <v>391</v>
      </c>
      <c r="F564" s="17" t="s">
        <v>75</v>
      </c>
      <c r="G564" s="17" t="s">
        <v>392</v>
      </c>
      <c r="H564" s="17">
        <v>9308</v>
      </c>
      <c r="I564" s="17">
        <v>8195</v>
      </c>
      <c r="J564" s="17">
        <v>1113</v>
      </c>
      <c r="K564" s="17" t="s">
        <v>37</v>
      </c>
      <c r="L564" s="18">
        <v>45380.35</v>
      </c>
      <c r="M564" s="18">
        <v>6644.68</v>
      </c>
      <c r="N564" s="18">
        <v>2680.97</v>
      </c>
      <c r="O564" s="18">
        <v>54706</v>
      </c>
      <c r="P564" s="18">
        <v>8241.36</v>
      </c>
      <c r="Q564" s="18">
        <v>449.51</v>
      </c>
      <c r="R564" s="18">
        <v>666.13</v>
      </c>
      <c r="S564" s="18">
        <v>9357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53621.71</v>
      </c>
      <c r="Z564" s="18">
        <v>7094.19</v>
      </c>
      <c r="AA564" s="18">
        <v>3347.1</v>
      </c>
      <c r="AB564" s="18">
        <v>64063</v>
      </c>
    </row>
    <row r="565" spans="1:32" s="15" customFormat="1" x14ac:dyDescent="0.25">
      <c r="A565" s="17">
        <v>19</v>
      </c>
      <c r="B565" s="17" t="s">
        <v>322</v>
      </c>
      <c r="C565" s="17" t="s">
        <v>308</v>
      </c>
      <c r="D565" s="17" t="s">
        <v>393</v>
      </c>
      <c r="E565" s="17" t="s">
        <v>394</v>
      </c>
      <c r="F565" s="17" t="s">
        <v>75</v>
      </c>
      <c r="G565" s="17" t="s">
        <v>392</v>
      </c>
      <c r="H565" s="17">
        <v>13224</v>
      </c>
      <c r="I565" s="17">
        <v>12880</v>
      </c>
      <c r="J565" s="17">
        <v>344</v>
      </c>
      <c r="K565" s="17" t="s">
        <v>37</v>
      </c>
      <c r="L565" s="18">
        <v>58146.58</v>
      </c>
      <c r="M565" s="18">
        <v>7717.03</v>
      </c>
      <c r="N565" s="18">
        <v>4671.3900000000003</v>
      </c>
      <c r="O565" s="18">
        <v>70535</v>
      </c>
      <c r="P565" s="18">
        <v>2720</v>
      </c>
      <c r="Q565" s="18">
        <v>636.12</v>
      </c>
      <c r="R565" s="18">
        <v>205.88</v>
      </c>
      <c r="S565" s="18">
        <v>3562</v>
      </c>
      <c r="T565" s="18">
        <v>1160</v>
      </c>
      <c r="U565" s="18">
        <v>0</v>
      </c>
      <c r="V565" s="18">
        <v>0</v>
      </c>
      <c r="W565" s="18">
        <v>0</v>
      </c>
      <c r="X565" s="18"/>
      <c r="Y565" s="18">
        <v>60866.58</v>
      </c>
      <c r="Z565" s="18">
        <v>8353.15</v>
      </c>
      <c r="AA565" s="18">
        <v>4877.2700000000004</v>
      </c>
      <c r="AB565" s="18">
        <v>74097</v>
      </c>
    </row>
    <row r="566" spans="1:32" s="15" customFormat="1" x14ac:dyDescent="0.25">
      <c r="A566" s="17">
        <v>20</v>
      </c>
      <c r="B566" s="17" t="s">
        <v>311</v>
      </c>
      <c r="C566" s="17" t="s">
        <v>308</v>
      </c>
      <c r="D566" s="17" t="s">
        <v>395</v>
      </c>
      <c r="E566" s="17" t="s">
        <v>396</v>
      </c>
      <c r="F566" s="17" t="s">
        <v>75</v>
      </c>
      <c r="G566" s="17" t="s">
        <v>397</v>
      </c>
      <c r="H566" s="17">
        <v>4323</v>
      </c>
      <c r="I566" s="17">
        <v>4254</v>
      </c>
      <c r="J566" s="17">
        <v>69</v>
      </c>
      <c r="K566" s="17" t="s">
        <v>37</v>
      </c>
      <c r="L566" s="18">
        <v>28552.23</v>
      </c>
      <c r="M566" s="18">
        <v>6801.98</v>
      </c>
      <c r="N566" s="18">
        <v>1720.79</v>
      </c>
      <c r="O566" s="18">
        <v>37075</v>
      </c>
      <c r="P566" s="18">
        <v>745.52</v>
      </c>
      <c r="Q566" s="18">
        <v>309.18</v>
      </c>
      <c r="R566" s="18">
        <v>41.3</v>
      </c>
      <c r="S566" s="18">
        <v>1096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29297.75</v>
      </c>
      <c r="Z566" s="18">
        <v>7111.16</v>
      </c>
      <c r="AA566" s="18">
        <v>1762.09</v>
      </c>
      <c r="AB566" s="18">
        <v>38171</v>
      </c>
    </row>
    <row r="567" spans="1:32" s="15" customFormat="1" x14ac:dyDescent="0.25">
      <c r="A567" s="17">
        <v>21</v>
      </c>
      <c r="B567" s="17" t="s">
        <v>311</v>
      </c>
      <c r="C567" s="17" t="s">
        <v>308</v>
      </c>
      <c r="D567" s="17" t="s">
        <v>398</v>
      </c>
      <c r="E567" s="17" t="s">
        <v>399</v>
      </c>
      <c r="F567" s="17" t="s">
        <v>75</v>
      </c>
      <c r="G567" s="17" t="s">
        <v>397</v>
      </c>
      <c r="H567" s="17">
        <v>1347</v>
      </c>
      <c r="I567" s="17">
        <v>1277</v>
      </c>
      <c r="J567" s="17">
        <v>70</v>
      </c>
      <c r="K567" s="17" t="s">
        <v>37</v>
      </c>
      <c r="L567" s="18">
        <v>41700.32</v>
      </c>
      <c r="M567" s="18">
        <v>8323.5300000000007</v>
      </c>
      <c r="N567" s="18">
        <v>2912.15</v>
      </c>
      <c r="O567" s="18">
        <v>52936</v>
      </c>
      <c r="P567" s="18">
        <v>752.7</v>
      </c>
      <c r="Q567" s="18">
        <v>457.4</v>
      </c>
      <c r="R567" s="18">
        <v>41.9</v>
      </c>
      <c r="S567" s="18">
        <v>1252</v>
      </c>
      <c r="T567" s="18">
        <v>2540</v>
      </c>
      <c r="U567" s="18">
        <v>0</v>
      </c>
      <c r="V567" s="18">
        <v>0</v>
      </c>
      <c r="W567" s="18">
        <v>0</v>
      </c>
      <c r="X567" s="18"/>
      <c r="Y567" s="18">
        <v>42453.02</v>
      </c>
      <c r="Z567" s="18">
        <v>8780.93</v>
      </c>
      <c r="AA567" s="18">
        <v>2954.05</v>
      </c>
      <c r="AB567" s="18">
        <v>54188</v>
      </c>
    </row>
    <row r="568" spans="1:32" s="12" customFormat="1" x14ac:dyDescent="0.25">
      <c r="A568" s="10"/>
      <c r="B568" s="10"/>
      <c r="C568" s="10" t="s">
        <v>71</v>
      </c>
      <c r="D568" s="10"/>
      <c r="E568" s="10"/>
      <c r="F568" s="10"/>
      <c r="G568" s="10"/>
      <c r="H568" s="10"/>
      <c r="I568" s="10"/>
      <c r="J568" s="11">
        <f>SUM(J547:J567)</f>
        <v>5491</v>
      </c>
      <c r="K568" s="10"/>
      <c r="L568" s="11">
        <f t="shared" ref="L568:AB568" si="76">SUM(L547:L567)</f>
        <v>907858.66</v>
      </c>
      <c r="M568" s="11">
        <f t="shared" si="76"/>
        <v>123873.12999999999</v>
      </c>
      <c r="N568" s="11">
        <f t="shared" si="76"/>
        <v>66047.210000000006</v>
      </c>
      <c r="O568" s="11">
        <f t="shared" si="76"/>
        <v>1097779</v>
      </c>
      <c r="P568" s="11">
        <f t="shared" si="76"/>
        <v>45020.619999999995</v>
      </c>
      <c r="Q568" s="11">
        <f t="shared" si="76"/>
        <v>9831.0300000000007</v>
      </c>
      <c r="R568" s="11">
        <f t="shared" si="76"/>
        <v>3286.3500000000004</v>
      </c>
      <c r="S568" s="11">
        <f t="shared" si="76"/>
        <v>58138</v>
      </c>
      <c r="T568" s="11">
        <f t="shared" si="76"/>
        <v>7690</v>
      </c>
      <c r="U568" s="11">
        <f t="shared" si="76"/>
        <v>0</v>
      </c>
      <c r="V568" s="11">
        <f t="shared" si="76"/>
        <v>0</v>
      </c>
      <c r="W568" s="11">
        <f t="shared" si="76"/>
        <v>0</v>
      </c>
      <c r="X568" s="11">
        <f t="shared" si="76"/>
        <v>0</v>
      </c>
      <c r="Y568" s="11">
        <f t="shared" si="76"/>
        <v>952879.27999999991</v>
      </c>
      <c r="Z568" s="11">
        <f t="shared" si="76"/>
        <v>133704.16</v>
      </c>
      <c r="AA568" s="11">
        <f t="shared" si="76"/>
        <v>69333.560000000012</v>
      </c>
      <c r="AB568" s="11">
        <f t="shared" si="76"/>
        <v>1155917</v>
      </c>
    </row>
    <row r="569" spans="1:32" s="12" customFormat="1" x14ac:dyDescent="0.25">
      <c r="A569" s="10"/>
      <c r="B569" s="10"/>
      <c r="C569" s="10" t="s">
        <v>119</v>
      </c>
      <c r="D569" s="10"/>
      <c r="E569" s="10"/>
      <c r="F569" s="10"/>
      <c r="G569" s="10"/>
      <c r="H569" s="10"/>
      <c r="I569" s="10"/>
      <c r="J569" s="11">
        <f>J568+J546</f>
        <v>27665</v>
      </c>
      <c r="K569" s="11">
        <f t="shared" ref="K569:AB569" si="77">K568+K546</f>
        <v>0</v>
      </c>
      <c r="L569" s="11">
        <f t="shared" si="77"/>
        <v>2301667.83</v>
      </c>
      <c r="M569" s="11">
        <f t="shared" si="77"/>
        <v>237175.41</v>
      </c>
      <c r="N569" s="11">
        <f t="shared" si="77"/>
        <v>150062.76</v>
      </c>
      <c r="O569" s="11">
        <f t="shared" si="77"/>
        <v>2688906</v>
      </c>
      <c r="P569" s="11">
        <f t="shared" si="77"/>
        <v>187197.16999999998</v>
      </c>
      <c r="Q569" s="11">
        <f t="shared" si="77"/>
        <v>24455.180000000004</v>
      </c>
      <c r="R569" s="11">
        <f t="shared" si="77"/>
        <v>13264.65</v>
      </c>
      <c r="S569" s="11">
        <f t="shared" si="77"/>
        <v>224917</v>
      </c>
      <c r="T569" s="11">
        <f t="shared" si="77"/>
        <v>27770</v>
      </c>
      <c r="U569" s="11">
        <f t="shared" si="77"/>
        <v>0</v>
      </c>
      <c r="V569" s="11">
        <f t="shared" si="77"/>
        <v>0</v>
      </c>
      <c r="W569" s="11">
        <f t="shared" si="77"/>
        <v>0</v>
      </c>
      <c r="X569" s="11">
        <f t="shared" si="77"/>
        <v>0</v>
      </c>
      <c r="Y569" s="11">
        <f t="shared" si="77"/>
        <v>2488865</v>
      </c>
      <c r="Z569" s="11">
        <f t="shared" si="77"/>
        <v>261630.59000000003</v>
      </c>
      <c r="AA569" s="11">
        <f t="shared" si="77"/>
        <v>163327.41000000003</v>
      </c>
      <c r="AB569" s="11">
        <f t="shared" si="77"/>
        <v>2913823</v>
      </c>
    </row>
    <row r="570" spans="1:32" ht="18" customHeight="1" x14ac:dyDescent="0.25"/>
    <row r="571" spans="1:32" ht="18" customHeight="1" x14ac:dyDescent="0.25"/>
    <row r="574" spans="1:32" ht="15.75" x14ac:dyDescent="0.25">
      <c r="E574" s="13" t="s">
        <v>120</v>
      </c>
      <c r="G574" s="14"/>
      <c r="H574" s="14"/>
      <c r="I574" s="14"/>
      <c r="J574" s="14"/>
      <c r="K574" s="14"/>
      <c r="L574" s="13" t="s">
        <v>122</v>
      </c>
      <c r="O574" s="14"/>
      <c r="Q574" s="14"/>
      <c r="R574" s="13" t="s">
        <v>121</v>
      </c>
      <c r="T574" s="14"/>
      <c r="U574" s="14"/>
      <c r="W574" s="14"/>
      <c r="X574" s="14"/>
      <c r="Y574" s="13" t="s">
        <v>123</v>
      </c>
      <c r="Z574" s="14"/>
      <c r="AA574" s="14"/>
      <c r="AB574" s="14"/>
      <c r="AC574" s="14"/>
    </row>
    <row r="575" spans="1:32" ht="15.75" x14ac:dyDescent="0.25">
      <c r="E575" s="13" t="s">
        <v>124</v>
      </c>
      <c r="G575" s="14"/>
      <c r="H575" s="14"/>
      <c r="I575" s="14"/>
      <c r="J575" s="14"/>
      <c r="K575" s="14"/>
      <c r="L575" s="13" t="s">
        <v>124</v>
      </c>
      <c r="O575" s="14"/>
      <c r="Q575" s="14"/>
      <c r="R575" s="13" t="s">
        <v>124</v>
      </c>
      <c r="T575" s="14"/>
      <c r="U575" s="14"/>
      <c r="W575" s="14"/>
      <c r="X575" s="14"/>
      <c r="Y575" s="13" t="s">
        <v>124</v>
      </c>
      <c r="Z575" s="14"/>
      <c r="AA575" s="14"/>
      <c r="AB575" s="14"/>
      <c r="AC575" s="14"/>
    </row>
    <row r="576" spans="1:32" ht="32.25" customHeight="1" x14ac:dyDescent="0.55000000000000004">
      <c r="A576" s="75" t="s">
        <v>0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1"/>
      <c r="AD576" s="1"/>
      <c r="AE576" s="1"/>
      <c r="AF576" s="1"/>
    </row>
    <row r="577" spans="1:32" ht="21.75" customHeight="1" x14ac:dyDescent="0.4">
      <c r="A577" s="76" t="s">
        <v>1711</v>
      </c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2"/>
      <c r="AD577" s="2"/>
      <c r="AE577" s="2"/>
      <c r="AF577" s="2"/>
    </row>
    <row r="578" spans="1:32" s="5" customFormat="1" ht="20.25" customHeight="1" x14ac:dyDescent="0.35">
      <c r="A578" s="3" t="s">
        <v>1</v>
      </c>
      <c r="B578" s="4"/>
      <c r="C578" s="3"/>
      <c r="D578" s="3"/>
      <c r="F578" s="3" t="s">
        <v>400</v>
      </c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s="7" customFormat="1" ht="90" x14ac:dyDescent="0.25">
      <c r="A579" s="6" t="s">
        <v>3</v>
      </c>
      <c r="B579" s="6" t="s">
        <v>4</v>
      </c>
      <c r="C579" s="6" t="s">
        <v>5</v>
      </c>
      <c r="D579" s="6" t="s">
        <v>6</v>
      </c>
      <c r="E579" s="6" t="s">
        <v>7</v>
      </c>
      <c r="F579" s="6" t="s">
        <v>8</v>
      </c>
      <c r="G579" s="6" t="s">
        <v>9</v>
      </c>
      <c r="H579" s="6" t="s">
        <v>10</v>
      </c>
      <c r="I579" s="6" t="s">
        <v>11</v>
      </c>
      <c r="J579" s="6" t="s">
        <v>12</v>
      </c>
      <c r="K579" s="6" t="s">
        <v>13</v>
      </c>
      <c r="L579" s="6" t="s">
        <v>14</v>
      </c>
      <c r="M579" s="6" t="s">
        <v>15</v>
      </c>
      <c r="N579" s="6" t="s">
        <v>16</v>
      </c>
      <c r="O579" s="6" t="s">
        <v>17</v>
      </c>
      <c r="P579" s="6" t="s">
        <v>18</v>
      </c>
      <c r="Q579" s="6" t="s">
        <v>19</v>
      </c>
      <c r="R579" s="6" t="s">
        <v>20</v>
      </c>
      <c r="S579" s="6" t="s">
        <v>21</v>
      </c>
      <c r="T579" s="6" t="s">
        <v>22</v>
      </c>
      <c r="U579" s="6" t="s">
        <v>23</v>
      </c>
      <c r="V579" s="6" t="s">
        <v>24</v>
      </c>
      <c r="W579" s="6" t="s">
        <v>25</v>
      </c>
      <c r="X579" s="6" t="s">
        <v>26</v>
      </c>
      <c r="Y579" s="6" t="s">
        <v>27</v>
      </c>
      <c r="Z579" s="6" t="s">
        <v>28</v>
      </c>
      <c r="AA579" s="6" t="s">
        <v>29</v>
      </c>
      <c r="AB579" s="6" t="s">
        <v>30</v>
      </c>
    </row>
    <row r="580" spans="1:32" s="15" customFormat="1" x14ac:dyDescent="0.25">
      <c r="A580" s="17">
        <v>1</v>
      </c>
      <c r="B580" s="17" t="s">
        <v>307</v>
      </c>
      <c r="C580" s="17" t="s">
        <v>308</v>
      </c>
      <c r="D580" s="17" t="s">
        <v>309</v>
      </c>
      <c r="E580" s="17" t="s">
        <v>310</v>
      </c>
      <c r="F580" s="17" t="s">
        <v>35</v>
      </c>
      <c r="G580" s="17" t="s">
        <v>41</v>
      </c>
      <c r="H580" s="17">
        <v>102037</v>
      </c>
      <c r="I580" s="17">
        <v>100419</v>
      </c>
      <c r="J580" s="17">
        <v>1618</v>
      </c>
      <c r="K580" s="17" t="s">
        <v>37</v>
      </c>
      <c r="L580" s="18">
        <v>125363</v>
      </c>
      <c r="M580" s="18">
        <v>9108.5</v>
      </c>
      <c r="N580" s="18">
        <v>9268.5</v>
      </c>
      <c r="O580" s="18">
        <v>143740</v>
      </c>
      <c r="P580" s="18">
        <v>10707.45</v>
      </c>
      <c r="Q580" s="18">
        <v>1293.45</v>
      </c>
      <c r="R580" s="18">
        <v>728.1</v>
      </c>
      <c r="S580" s="18">
        <v>12729</v>
      </c>
      <c r="T580" s="18">
        <v>4380</v>
      </c>
      <c r="U580" s="18">
        <v>0</v>
      </c>
      <c r="V580" s="18">
        <v>0</v>
      </c>
      <c r="W580" s="18">
        <v>0</v>
      </c>
      <c r="X580" s="18"/>
      <c r="Y580" s="18">
        <v>136070.45000000001</v>
      </c>
      <c r="Z580" s="18">
        <v>10401.950000000001</v>
      </c>
      <c r="AA580" s="18">
        <v>9996.6</v>
      </c>
      <c r="AB580" s="18">
        <v>156469</v>
      </c>
    </row>
    <row r="581" spans="1:32" s="15" customFormat="1" x14ac:dyDescent="0.25">
      <c r="A581" s="17">
        <v>2</v>
      </c>
      <c r="B581" s="17" t="s">
        <v>311</v>
      </c>
      <c r="C581" s="17" t="s">
        <v>308</v>
      </c>
      <c r="D581" s="17" t="s">
        <v>312</v>
      </c>
      <c r="E581" s="17" t="s">
        <v>313</v>
      </c>
      <c r="F581" s="17" t="s">
        <v>35</v>
      </c>
      <c r="G581" s="17" t="s">
        <v>41</v>
      </c>
      <c r="H581" s="17">
        <v>54709</v>
      </c>
      <c r="I581" s="17">
        <v>53782</v>
      </c>
      <c r="J581" s="17">
        <v>927</v>
      </c>
      <c r="K581" s="17" t="s">
        <v>37</v>
      </c>
      <c r="L581" s="18">
        <v>52272.83</v>
      </c>
      <c r="M581" s="18">
        <v>2516.71</v>
      </c>
      <c r="N581" s="18">
        <v>3949.46</v>
      </c>
      <c r="O581" s="18">
        <v>58739</v>
      </c>
      <c r="P581" s="18">
        <v>5703.83</v>
      </c>
      <c r="Q581" s="18">
        <v>534.02</v>
      </c>
      <c r="R581" s="18">
        <v>417.15</v>
      </c>
      <c r="S581" s="18">
        <v>6655</v>
      </c>
      <c r="T581" s="18">
        <v>0</v>
      </c>
      <c r="U581" s="18">
        <v>0</v>
      </c>
      <c r="V581" s="18">
        <v>0</v>
      </c>
      <c r="W581" s="18">
        <v>0</v>
      </c>
      <c r="X581" s="18"/>
      <c r="Y581" s="18">
        <v>57976.66</v>
      </c>
      <c r="Z581" s="18">
        <v>3050.73</v>
      </c>
      <c r="AA581" s="18">
        <v>4366.6099999999997</v>
      </c>
      <c r="AB581" s="18">
        <v>65394</v>
      </c>
    </row>
    <row r="582" spans="1:32" s="15" customFormat="1" x14ac:dyDescent="0.25">
      <c r="A582" s="17">
        <v>3</v>
      </c>
      <c r="B582" s="17" t="s">
        <v>314</v>
      </c>
      <c r="C582" s="17" t="s">
        <v>308</v>
      </c>
      <c r="D582" s="17" t="s">
        <v>315</v>
      </c>
      <c r="E582" s="17" t="s">
        <v>316</v>
      </c>
      <c r="F582" s="17" t="s">
        <v>35</v>
      </c>
      <c r="G582" s="17" t="s">
        <v>45</v>
      </c>
      <c r="H582" s="17">
        <v>70150</v>
      </c>
      <c r="I582" s="17">
        <v>70150</v>
      </c>
      <c r="J582" s="17">
        <v>0</v>
      </c>
      <c r="K582" s="17" t="s">
        <v>37</v>
      </c>
      <c r="L582" s="18">
        <v>16577.5</v>
      </c>
      <c r="M582" s="18">
        <v>2486.5</v>
      </c>
      <c r="N582" s="18">
        <v>0</v>
      </c>
      <c r="O582" s="18">
        <v>19064</v>
      </c>
      <c r="P582" s="18">
        <v>577.46</v>
      </c>
      <c r="Q582" s="18">
        <v>161.54</v>
      </c>
      <c r="R582" s="18">
        <v>0</v>
      </c>
      <c r="S582" s="18">
        <v>739</v>
      </c>
      <c r="T582" s="18">
        <v>0</v>
      </c>
      <c r="U582" s="18">
        <v>0</v>
      </c>
      <c r="V582" s="18">
        <v>0</v>
      </c>
      <c r="W582" s="18">
        <v>0</v>
      </c>
      <c r="X582" s="18"/>
      <c r="Y582" s="18">
        <v>17154.96</v>
      </c>
      <c r="Z582" s="18">
        <v>2648.04</v>
      </c>
      <c r="AA582" s="18">
        <v>0</v>
      </c>
      <c r="AB582" s="18">
        <v>19803</v>
      </c>
    </row>
    <row r="583" spans="1:32" s="15" customFormat="1" x14ac:dyDescent="0.25">
      <c r="A583" s="17">
        <v>4</v>
      </c>
      <c r="B583" s="17" t="s">
        <v>317</v>
      </c>
      <c r="C583" s="17" t="s">
        <v>308</v>
      </c>
      <c r="D583" s="17" t="s">
        <v>318</v>
      </c>
      <c r="E583" s="17" t="s">
        <v>319</v>
      </c>
      <c r="F583" s="17" t="s">
        <v>35</v>
      </c>
      <c r="G583" s="17" t="s">
        <v>41</v>
      </c>
      <c r="H583" s="17">
        <v>262591</v>
      </c>
      <c r="I583" s="17">
        <v>257148</v>
      </c>
      <c r="J583" s="17">
        <v>5443</v>
      </c>
      <c r="K583" s="17" t="s">
        <v>37</v>
      </c>
      <c r="L583" s="18">
        <v>147435.43</v>
      </c>
      <c r="M583" s="18">
        <v>6945.87</v>
      </c>
      <c r="N583" s="18">
        <v>9515.7000000000007</v>
      </c>
      <c r="O583" s="18">
        <v>163897</v>
      </c>
      <c r="P583" s="18">
        <v>32107.24</v>
      </c>
      <c r="Q583" s="18">
        <v>1409.41</v>
      </c>
      <c r="R583" s="18">
        <v>2449.35</v>
      </c>
      <c r="S583" s="18">
        <v>35966</v>
      </c>
      <c r="T583" s="18">
        <v>0</v>
      </c>
      <c r="U583" s="18">
        <v>0</v>
      </c>
      <c r="V583" s="18">
        <v>0</v>
      </c>
      <c r="W583" s="18">
        <v>0</v>
      </c>
      <c r="X583" s="18"/>
      <c r="Y583" s="18">
        <v>179542.67</v>
      </c>
      <c r="Z583" s="18">
        <v>8355.2800000000007</v>
      </c>
      <c r="AA583" s="18">
        <v>11965.05</v>
      </c>
      <c r="AB583" s="18">
        <v>199863</v>
      </c>
    </row>
    <row r="584" spans="1:32" s="15" customFormat="1" x14ac:dyDescent="0.25">
      <c r="A584" s="17">
        <v>5</v>
      </c>
      <c r="B584" s="17" t="s">
        <v>311</v>
      </c>
      <c r="C584" s="17" t="s">
        <v>308</v>
      </c>
      <c r="D584" s="17" t="s">
        <v>320</v>
      </c>
      <c r="E584" s="17" t="s">
        <v>321</v>
      </c>
      <c r="F584" s="17" t="s">
        <v>35</v>
      </c>
      <c r="G584" s="17" t="s">
        <v>41</v>
      </c>
      <c r="H584" s="17">
        <v>10240</v>
      </c>
      <c r="I584" s="17">
        <v>9074</v>
      </c>
      <c r="J584" s="17">
        <v>1166</v>
      </c>
      <c r="K584" s="17" t="s">
        <v>37</v>
      </c>
      <c r="L584" s="18">
        <v>101018.17</v>
      </c>
      <c r="M584" s="18">
        <v>8134.19</v>
      </c>
      <c r="N584" s="18">
        <v>4619.6400000000003</v>
      </c>
      <c r="O584" s="18">
        <v>113772</v>
      </c>
      <c r="P584" s="18">
        <v>7878.31</v>
      </c>
      <c r="Q584" s="18">
        <v>1017.99</v>
      </c>
      <c r="R584" s="18">
        <v>524.70000000000005</v>
      </c>
      <c r="S584" s="18">
        <v>9421</v>
      </c>
      <c r="T584" s="18">
        <v>0</v>
      </c>
      <c r="U584" s="18">
        <v>0</v>
      </c>
      <c r="V584" s="18">
        <v>0</v>
      </c>
      <c r="W584" s="18">
        <v>0</v>
      </c>
      <c r="X584" s="18"/>
      <c r="Y584" s="18">
        <v>108896.48</v>
      </c>
      <c r="Z584" s="18">
        <v>9152.18</v>
      </c>
      <c r="AA584" s="18">
        <v>5144.34</v>
      </c>
      <c r="AB584" s="18">
        <v>123193</v>
      </c>
    </row>
    <row r="585" spans="1:32" s="15" customFormat="1" x14ac:dyDescent="0.25">
      <c r="A585" s="17">
        <v>6</v>
      </c>
      <c r="B585" s="17" t="s">
        <v>322</v>
      </c>
      <c r="C585" s="17" t="s">
        <v>308</v>
      </c>
      <c r="D585" s="17" t="s">
        <v>323</v>
      </c>
      <c r="E585" s="17" t="s">
        <v>324</v>
      </c>
      <c r="F585" s="17" t="s">
        <v>35</v>
      </c>
      <c r="G585" s="17" t="s">
        <v>41</v>
      </c>
      <c r="H585" s="17">
        <v>51088</v>
      </c>
      <c r="I585" s="17">
        <v>48628</v>
      </c>
      <c r="J585" s="17">
        <v>2460</v>
      </c>
      <c r="K585" s="17" t="s">
        <v>37</v>
      </c>
      <c r="L585" s="18">
        <v>92504.34</v>
      </c>
      <c r="M585" s="18">
        <v>4190.5600000000004</v>
      </c>
      <c r="N585" s="18">
        <v>6632.1</v>
      </c>
      <c r="O585" s="18">
        <v>103327</v>
      </c>
      <c r="P585" s="18">
        <v>15941.01</v>
      </c>
      <c r="Q585" s="18">
        <v>920.99</v>
      </c>
      <c r="R585" s="18">
        <v>1107</v>
      </c>
      <c r="S585" s="18">
        <v>17969</v>
      </c>
      <c r="T585" s="18">
        <v>4200</v>
      </c>
      <c r="U585" s="18">
        <v>0</v>
      </c>
      <c r="V585" s="18">
        <v>0</v>
      </c>
      <c r="W585" s="18">
        <v>0</v>
      </c>
      <c r="X585" s="18"/>
      <c r="Y585" s="18">
        <v>108445.35</v>
      </c>
      <c r="Z585" s="18">
        <v>5111.55</v>
      </c>
      <c r="AA585" s="18">
        <v>7739.1</v>
      </c>
      <c r="AB585" s="18">
        <v>121296</v>
      </c>
    </row>
    <row r="586" spans="1:32" s="15" customFormat="1" x14ac:dyDescent="0.25">
      <c r="A586" s="17">
        <v>7</v>
      </c>
      <c r="B586" s="17" t="s">
        <v>322</v>
      </c>
      <c r="C586" s="17" t="s">
        <v>308</v>
      </c>
      <c r="D586" s="17" t="s">
        <v>325</v>
      </c>
      <c r="E586" s="17" t="s">
        <v>326</v>
      </c>
      <c r="F586" s="17" t="s">
        <v>35</v>
      </c>
      <c r="G586" s="17" t="s">
        <v>41</v>
      </c>
      <c r="H586" s="17">
        <v>26457</v>
      </c>
      <c r="I586" s="17">
        <v>25207</v>
      </c>
      <c r="J586" s="17">
        <v>1250</v>
      </c>
      <c r="K586" s="17" t="s">
        <v>37</v>
      </c>
      <c r="L586" s="18">
        <v>129838.72</v>
      </c>
      <c r="M586" s="18">
        <v>12838.31</v>
      </c>
      <c r="N586" s="18">
        <v>10338.969999999999</v>
      </c>
      <c r="O586" s="18">
        <v>153016</v>
      </c>
      <c r="P586" s="18">
        <v>8452.17</v>
      </c>
      <c r="Q586" s="18">
        <v>1360.33</v>
      </c>
      <c r="R586" s="18">
        <v>562.5</v>
      </c>
      <c r="S586" s="18">
        <v>10375</v>
      </c>
      <c r="T586" s="18">
        <v>1780</v>
      </c>
      <c r="U586" s="18">
        <v>0</v>
      </c>
      <c r="V586" s="18">
        <v>0</v>
      </c>
      <c r="W586" s="18">
        <v>0</v>
      </c>
      <c r="X586" s="18"/>
      <c r="Y586" s="18">
        <v>138290.89000000001</v>
      </c>
      <c r="Z586" s="18">
        <v>14198.64</v>
      </c>
      <c r="AA586" s="18">
        <v>10901.47</v>
      </c>
      <c r="AB586" s="18">
        <v>163391</v>
      </c>
    </row>
    <row r="587" spans="1:32" s="15" customFormat="1" x14ac:dyDescent="0.25">
      <c r="A587" s="17">
        <v>8</v>
      </c>
      <c r="B587" s="17" t="s">
        <v>327</v>
      </c>
      <c r="C587" s="17" t="s">
        <v>308</v>
      </c>
      <c r="D587" s="17" t="s">
        <v>328</v>
      </c>
      <c r="E587" s="17" t="s">
        <v>329</v>
      </c>
      <c r="F587" s="17" t="s">
        <v>35</v>
      </c>
      <c r="G587" s="17" t="s">
        <v>41</v>
      </c>
      <c r="H587" s="17">
        <v>14581</v>
      </c>
      <c r="I587" s="17">
        <v>14581</v>
      </c>
      <c r="J587" s="17">
        <v>0</v>
      </c>
      <c r="K587" s="17" t="s">
        <v>37</v>
      </c>
      <c r="L587" s="18">
        <v>23158.44</v>
      </c>
      <c r="M587" s="18">
        <v>3505.56</v>
      </c>
      <c r="N587" s="18">
        <v>0</v>
      </c>
      <c r="O587" s="18">
        <v>26664</v>
      </c>
      <c r="P587" s="18">
        <v>852.39</v>
      </c>
      <c r="Q587" s="18">
        <v>227.61</v>
      </c>
      <c r="R587" s="18">
        <v>0</v>
      </c>
      <c r="S587" s="18">
        <v>1080</v>
      </c>
      <c r="T587" s="18">
        <v>0</v>
      </c>
      <c r="U587" s="18">
        <v>0</v>
      </c>
      <c r="V587" s="18">
        <v>0</v>
      </c>
      <c r="W587" s="18">
        <v>0</v>
      </c>
      <c r="X587" s="18"/>
      <c r="Y587" s="18">
        <v>24010.83</v>
      </c>
      <c r="Z587" s="18">
        <v>3733.17</v>
      </c>
      <c r="AA587" s="18">
        <v>0</v>
      </c>
      <c r="AB587" s="18">
        <v>27744</v>
      </c>
    </row>
    <row r="588" spans="1:32" s="15" customFormat="1" x14ac:dyDescent="0.25">
      <c r="A588" s="17">
        <v>9</v>
      </c>
      <c r="B588" s="17" t="s">
        <v>327</v>
      </c>
      <c r="C588" s="17" t="s">
        <v>308</v>
      </c>
      <c r="D588" s="17" t="s">
        <v>330</v>
      </c>
      <c r="E588" s="17" t="s">
        <v>331</v>
      </c>
      <c r="F588" s="17" t="s">
        <v>35</v>
      </c>
      <c r="G588" s="17" t="s">
        <v>45</v>
      </c>
      <c r="H588" s="17">
        <v>51836</v>
      </c>
      <c r="I588" s="17">
        <v>49811</v>
      </c>
      <c r="J588" s="17">
        <v>2025</v>
      </c>
      <c r="K588" s="17" t="s">
        <v>37</v>
      </c>
      <c r="L588" s="18">
        <v>214613.92</v>
      </c>
      <c r="M588" s="18">
        <v>17962.330000000002</v>
      </c>
      <c r="N588" s="18">
        <v>11849.75</v>
      </c>
      <c r="O588" s="18">
        <v>244426</v>
      </c>
      <c r="P588" s="18">
        <v>12435.36</v>
      </c>
      <c r="Q588" s="18">
        <v>2198.39</v>
      </c>
      <c r="R588" s="18">
        <v>911.25</v>
      </c>
      <c r="S588" s="18">
        <v>15545</v>
      </c>
      <c r="T588" s="18">
        <v>6170</v>
      </c>
      <c r="U588" s="18">
        <v>0</v>
      </c>
      <c r="V588" s="18">
        <v>0</v>
      </c>
      <c r="W588" s="18">
        <v>0</v>
      </c>
      <c r="X588" s="18"/>
      <c r="Y588" s="18">
        <v>227049.28</v>
      </c>
      <c r="Z588" s="18">
        <v>20160.72</v>
      </c>
      <c r="AA588" s="18">
        <v>12761</v>
      </c>
      <c r="AB588" s="18">
        <v>259971</v>
      </c>
    </row>
    <row r="589" spans="1:32" s="15" customFormat="1" x14ac:dyDescent="0.25">
      <c r="A589" s="17">
        <v>10</v>
      </c>
      <c r="B589" s="17" t="s">
        <v>327</v>
      </c>
      <c r="C589" s="17" t="s">
        <v>308</v>
      </c>
      <c r="D589" s="17" t="s">
        <v>332</v>
      </c>
      <c r="E589" s="17" t="s">
        <v>333</v>
      </c>
      <c r="F589" s="17" t="s">
        <v>35</v>
      </c>
      <c r="G589" s="17" t="s">
        <v>45</v>
      </c>
      <c r="H589" s="17">
        <v>8636</v>
      </c>
      <c r="I589" s="17">
        <v>8510</v>
      </c>
      <c r="J589" s="17">
        <v>126</v>
      </c>
      <c r="K589" s="17" t="s">
        <v>37</v>
      </c>
      <c r="L589" s="18">
        <v>58738.96</v>
      </c>
      <c r="M589" s="18">
        <v>4561.7</v>
      </c>
      <c r="N589" s="18">
        <v>3826.34</v>
      </c>
      <c r="O589" s="18">
        <v>67127</v>
      </c>
      <c r="P589" s="18">
        <v>1549.04</v>
      </c>
      <c r="Q589" s="18">
        <v>616.26</v>
      </c>
      <c r="R589" s="18">
        <v>56.7</v>
      </c>
      <c r="S589" s="18">
        <v>2222</v>
      </c>
      <c r="T589" s="18">
        <v>0</v>
      </c>
      <c r="U589" s="18">
        <v>0</v>
      </c>
      <c r="V589" s="18">
        <v>0</v>
      </c>
      <c r="W589" s="18">
        <v>0</v>
      </c>
      <c r="X589" s="18"/>
      <c r="Y589" s="18">
        <v>60288</v>
      </c>
      <c r="Z589" s="18">
        <v>5177.96</v>
      </c>
      <c r="AA589" s="18">
        <v>3883.04</v>
      </c>
      <c r="AB589" s="18">
        <v>69349</v>
      </c>
    </row>
    <row r="590" spans="1:32" s="15" customFormat="1" x14ac:dyDescent="0.25">
      <c r="A590" s="17">
        <v>11</v>
      </c>
      <c r="B590" s="17" t="s">
        <v>334</v>
      </c>
      <c r="C590" s="17" t="s">
        <v>308</v>
      </c>
      <c r="D590" s="17" t="s">
        <v>335</v>
      </c>
      <c r="E590" s="17" t="s">
        <v>336</v>
      </c>
      <c r="F590" s="17" t="s">
        <v>35</v>
      </c>
      <c r="G590" s="17" t="s">
        <v>41</v>
      </c>
      <c r="H590" s="17">
        <v>122029</v>
      </c>
      <c r="I590" s="17">
        <v>120510</v>
      </c>
      <c r="J590" s="17">
        <v>1519</v>
      </c>
      <c r="K590" s="17" t="s">
        <v>37</v>
      </c>
      <c r="L590" s="18">
        <v>142617.60000000001</v>
      </c>
      <c r="M590" s="18">
        <v>11663.79</v>
      </c>
      <c r="N590" s="18">
        <v>8500.61</v>
      </c>
      <c r="O590" s="18">
        <v>162782</v>
      </c>
      <c r="P590" s="18">
        <v>9830.56</v>
      </c>
      <c r="Q590" s="18">
        <v>1459.89</v>
      </c>
      <c r="R590" s="18">
        <v>683.55</v>
      </c>
      <c r="S590" s="18">
        <v>11974</v>
      </c>
      <c r="T590" s="18">
        <v>0</v>
      </c>
      <c r="U590" s="18">
        <v>0</v>
      </c>
      <c r="V590" s="18">
        <v>0</v>
      </c>
      <c r="W590" s="18">
        <v>0</v>
      </c>
      <c r="X590" s="18"/>
      <c r="Y590" s="18">
        <v>152448.16</v>
      </c>
      <c r="Z590" s="18">
        <v>13123.68</v>
      </c>
      <c r="AA590" s="18">
        <v>9184.16</v>
      </c>
      <c r="AB590" s="18">
        <v>174756</v>
      </c>
    </row>
    <row r="591" spans="1:32" s="15" customFormat="1" x14ac:dyDescent="0.25">
      <c r="A591" s="17">
        <v>12</v>
      </c>
      <c r="B591" s="17" t="s">
        <v>322</v>
      </c>
      <c r="C591" s="17" t="s">
        <v>308</v>
      </c>
      <c r="D591" s="17" t="s">
        <v>337</v>
      </c>
      <c r="E591" s="17" t="s">
        <v>338</v>
      </c>
      <c r="F591" s="17" t="s">
        <v>35</v>
      </c>
      <c r="G591" s="17" t="s">
        <v>41</v>
      </c>
      <c r="H591" s="17">
        <v>412</v>
      </c>
      <c r="I591" s="17">
        <v>412</v>
      </c>
      <c r="J591" s="17">
        <v>0</v>
      </c>
      <c r="K591" s="17" t="s">
        <v>37</v>
      </c>
      <c r="L591" s="18">
        <v>25098.95</v>
      </c>
      <c r="M591" s="18">
        <v>3382.05</v>
      </c>
      <c r="N591" s="18">
        <v>0</v>
      </c>
      <c r="O591" s="18">
        <v>28481</v>
      </c>
      <c r="P591" s="18">
        <v>495.23</v>
      </c>
      <c r="Q591" s="18">
        <v>232.77</v>
      </c>
      <c r="R591" s="18">
        <v>0</v>
      </c>
      <c r="S591" s="18">
        <v>728</v>
      </c>
      <c r="T591" s="18">
        <v>0</v>
      </c>
      <c r="U591" s="18">
        <v>0</v>
      </c>
      <c r="V591" s="18">
        <v>0</v>
      </c>
      <c r="W591" s="18">
        <v>0</v>
      </c>
      <c r="X591" s="18"/>
      <c r="Y591" s="18">
        <v>25594.18</v>
      </c>
      <c r="Z591" s="18">
        <v>3614.82</v>
      </c>
      <c r="AA591" s="18">
        <v>0</v>
      </c>
      <c r="AB591" s="18">
        <v>29209</v>
      </c>
    </row>
    <row r="592" spans="1:32" s="15" customFormat="1" x14ac:dyDescent="0.25">
      <c r="A592" s="17">
        <v>13</v>
      </c>
      <c r="B592" s="17" t="s">
        <v>339</v>
      </c>
      <c r="C592" s="17" t="s">
        <v>308</v>
      </c>
      <c r="D592" s="17" t="s">
        <v>340</v>
      </c>
      <c r="E592" s="17" t="s">
        <v>341</v>
      </c>
      <c r="F592" s="17" t="s">
        <v>35</v>
      </c>
      <c r="G592" s="17" t="s">
        <v>342</v>
      </c>
      <c r="H592" s="17">
        <v>5701</v>
      </c>
      <c r="I592" s="17">
        <v>5701</v>
      </c>
      <c r="J592" s="17">
        <v>0</v>
      </c>
      <c r="K592" s="17" t="s">
        <v>37</v>
      </c>
      <c r="L592" s="18">
        <v>27764.98</v>
      </c>
      <c r="M592" s="18">
        <v>5468.02</v>
      </c>
      <c r="N592" s="18">
        <v>0</v>
      </c>
      <c r="O592" s="18">
        <v>33233</v>
      </c>
      <c r="P592" s="18">
        <v>577.59</v>
      </c>
      <c r="Q592" s="18">
        <v>273.41000000000003</v>
      </c>
      <c r="R592" s="18">
        <v>0</v>
      </c>
      <c r="S592" s="18">
        <v>851</v>
      </c>
      <c r="T592" s="18">
        <v>0</v>
      </c>
      <c r="U592" s="18">
        <v>0</v>
      </c>
      <c r="V592" s="18">
        <v>0</v>
      </c>
      <c r="W592" s="18">
        <v>0</v>
      </c>
      <c r="X592" s="18"/>
      <c r="Y592" s="18">
        <v>28342.57</v>
      </c>
      <c r="Z592" s="18">
        <v>5741.43</v>
      </c>
      <c r="AA592" s="18">
        <v>0</v>
      </c>
      <c r="AB592" s="18">
        <v>34084</v>
      </c>
    </row>
    <row r="593" spans="1:28" s="15" customFormat="1" x14ac:dyDescent="0.25">
      <c r="A593" s="17">
        <v>14</v>
      </c>
      <c r="B593" s="17" t="s">
        <v>334</v>
      </c>
      <c r="C593" s="17" t="s">
        <v>308</v>
      </c>
      <c r="D593" s="17" t="s">
        <v>343</v>
      </c>
      <c r="E593" s="17" t="s">
        <v>344</v>
      </c>
      <c r="F593" s="17" t="s">
        <v>35</v>
      </c>
      <c r="G593" s="17" t="s">
        <v>218</v>
      </c>
      <c r="H593" s="17">
        <v>23</v>
      </c>
      <c r="I593" s="17">
        <v>23</v>
      </c>
      <c r="J593" s="17">
        <v>0</v>
      </c>
      <c r="K593" s="17" t="s">
        <v>37</v>
      </c>
      <c r="L593" s="18">
        <v>22022.799999999999</v>
      </c>
      <c r="M593" s="18">
        <v>4649.6400000000003</v>
      </c>
      <c r="N593" s="18">
        <v>8.56</v>
      </c>
      <c r="O593" s="18">
        <v>26681</v>
      </c>
      <c r="P593" s="18">
        <v>577.92999999999995</v>
      </c>
      <c r="Q593" s="18">
        <v>216.07</v>
      </c>
      <c r="R593" s="18">
        <v>0</v>
      </c>
      <c r="S593" s="18">
        <v>794</v>
      </c>
      <c r="T593" s="18">
        <v>0</v>
      </c>
      <c r="U593" s="18">
        <v>0</v>
      </c>
      <c r="V593" s="18">
        <v>0</v>
      </c>
      <c r="W593" s="18">
        <v>0</v>
      </c>
      <c r="X593" s="18"/>
      <c r="Y593" s="18">
        <v>22600.73</v>
      </c>
      <c r="Z593" s="18">
        <v>4865.71</v>
      </c>
      <c r="AA593" s="18">
        <v>8.56</v>
      </c>
      <c r="AB593" s="18">
        <v>27475</v>
      </c>
    </row>
    <row r="594" spans="1:28" s="15" customFormat="1" x14ac:dyDescent="0.25">
      <c r="A594" s="17">
        <v>15</v>
      </c>
      <c r="B594" s="17" t="s">
        <v>311</v>
      </c>
      <c r="C594" s="17" t="s">
        <v>308</v>
      </c>
      <c r="D594" s="17" t="s">
        <v>345</v>
      </c>
      <c r="E594" s="17" t="s">
        <v>346</v>
      </c>
      <c r="F594" s="17" t="s">
        <v>35</v>
      </c>
      <c r="G594" s="17" t="s">
        <v>347</v>
      </c>
      <c r="H594" s="17">
        <v>3749</v>
      </c>
      <c r="I594" s="17">
        <v>3749</v>
      </c>
      <c r="J594" s="17">
        <v>0</v>
      </c>
      <c r="K594" s="17" t="s">
        <v>37</v>
      </c>
      <c r="L594" s="18">
        <v>25358.23</v>
      </c>
      <c r="M594" s="18">
        <v>3765.77</v>
      </c>
      <c r="N594" s="18">
        <v>0</v>
      </c>
      <c r="O594" s="18">
        <v>29124</v>
      </c>
      <c r="P594" s="18">
        <v>852.4</v>
      </c>
      <c r="Q594" s="18">
        <v>249.6</v>
      </c>
      <c r="R594" s="18">
        <v>0</v>
      </c>
      <c r="S594" s="18">
        <v>1102</v>
      </c>
      <c r="T594" s="18">
        <v>0</v>
      </c>
      <c r="U594" s="18">
        <v>0</v>
      </c>
      <c r="V594" s="18">
        <v>0</v>
      </c>
      <c r="W594" s="18">
        <v>0</v>
      </c>
      <c r="X594" s="18"/>
      <c r="Y594" s="18">
        <v>26210.63</v>
      </c>
      <c r="Z594" s="18">
        <v>4015.37</v>
      </c>
      <c r="AA594" s="18">
        <v>0</v>
      </c>
      <c r="AB594" s="18">
        <v>30226</v>
      </c>
    </row>
    <row r="595" spans="1:28" s="15" customFormat="1" x14ac:dyDescent="0.25">
      <c r="A595" s="17">
        <v>16</v>
      </c>
      <c r="B595" s="17" t="s">
        <v>311</v>
      </c>
      <c r="C595" s="17" t="s">
        <v>308</v>
      </c>
      <c r="D595" s="17" t="s">
        <v>348</v>
      </c>
      <c r="E595" s="17" t="s">
        <v>349</v>
      </c>
      <c r="F595" s="17" t="s">
        <v>35</v>
      </c>
      <c r="G595" s="17" t="s">
        <v>264</v>
      </c>
      <c r="H595" s="17">
        <v>104724</v>
      </c>
      <c r="I595" s="17">
        <v>102409</v>
      </c>
      <c r="J595" s="17">
        <v>2315</v>
      </c>
      <c r="K595" s="17" t="s">
        <v>37</v>
      </c>
      <c r="L595" s="18">
        <v>100758.08</v>
      </c>
      <c r="M595" s="18">
        <v>4071.94</v>
      </c>
      <c r="N595" s="18">
        <v>8077.98</v>
      </c>
      <c r="O595" s="18">
        <v>112908</v>
      </c>
      <c r="P595" s="18">
        <v>13709.37</v>
      </c>
      <c r="Q595" s="18">
        <v>1005.88</v>
      </c>
      <c r="R595" s="18">
        <v>1041.75</v>
      </c>
      <c r="S595" s="18">
        <v>15757</v>
      </c>
      <c r="T595" s="18">
        <v>0</v>
      </c>
      <c r="U595" s="18">
        <v>0</v>
      </c>
      <c r="V595" s="18">
        <v>0</v>
      </c>
      <c r="W595" s="18">
        <v>0</v>
      </c>
      <c r="X595" s="18"/>
      <c r="Y595" s="18">
        <v>114467.45</v>
      </c>
      <c r="Z595" s="18">
        <v>5077.82</v>
      </c>
      <c r="AA595" s="18">
        <v>9119.73</v>
      </c>
      <c r="AB595" s="18">
        <v>128665</v>
      </c>
    </row>
    <row r="596" spans="1:28" s="15" customFormat="1" x14ac:dyDescent="0.25">
      <c r="A596" s="17">
        <v>17</v>
      </c>
      <c r="B596" s="17" t="s">
        <v>322</v>
      </c>
      <c r="C596" s="17" t="s">
        <v>308</v>
      </c>
      <c r="D596" s="17" t="s">
        <v>350</v>
      </c>
      <c r="E596" s="17" t="s">
        <v>351</v>
      </c>
      <c r="F596" s="17" t="s">
        <v>35</v>
      </c>
      <c r="G596" s="17" t="s">
        <v>264</v>
      </c>
      <c r="H596" s="17">
        <v>84119</v>
      </c>
      <c r="I596" s="17">
        <v>83617</v>
      </c>
      <c r="J596" s="17">
        <v>502</v>
      </c>
      <c r="K596" s="17" t="s">
        <v>37</v>
      </c>
      <c r="L596" s="18">
        <v>180596.67</v>
      </c>
      <c r="M596" s="18">
        <v>20307.189999999999</v>
      </c>
      <c r="N596" s="18">
        <v>14734.14</v>
      </c>
      <c r="O596" s="18">
        <v>215638</v>
      </c>
      <c r="P596" s="18">
        <v>3930.9</v>
      </c>
      <c r="Q596" s="18">
        <v>1920.2</v>
      </c>
      <c r="R596" s="18">
        <v>225.9</v>
      </c>
      <c r="S596" s="18">
        <v>6077</v>
      </c>
      <c r="T596" s="18">
        <v>0</v>
      </c>
      <c r="U596" s="18">
        <v>0</v>
      </c>
      <c r="V596" s="18">
        <v>0</v>
      </c>
      <c r="W596" s="18">
        <v>0</v>
      </c>
      <c r="X596" s="18"/>
      <c r="Y596" s="18">
        <v>184527.57</v>
      </c>
      <c r="Z596" s="18">
        <v>22227.39</v>
      </c>
      <c r="AA596" s="18">
        <v>14960.04</v>
      </c>
      <c r="AB596" s="18">
        <v>221715</v>
      </c>
    </row>
    <row r="597" spans="1:28" s="15" customFormat="1" x14ac:dyDescent="0.25">
      <c r="A597" s="17">
        <v>18</v>
      </c>
      <c r="B597" s="17" t="s">
        <v>327</v>
      </c>
      <c r="C597" s="17" t="s">
        <v>308</v>
      </c>
      <c r="D597" s="17" t="s">
        <v>352</v>
      </c>
      <c r="E597" s="17" t="s">
        <v>353</v>
      </c>
      <c r="F597" s="17" t="s">
        <v>35</v>
      </c>
      <c r="G597" s="17" t="s">
        <v>264</v>
      </c>
      <c r="H597" s="17">
        <v>67464</v>
      </c>
      <c r="I597" s="17">
        <v>66382</v>
      </c>
      <c r="J597" s="17">
        <v>1082</v>
      </c>
      <c r="K597" s="17" t="s">
        <v>37</v>
      </c>
      <c r="L597" s="18">
        <v>50247.1</v>
      </c>
      <c r="M597" s="18">
        <v>2367.8000000000002</v>
      </c>
      <c r="N597" s="18">
        <v>2672.1</v>
      </c>
      <c r="O597" s="18">
        <v>55287</v>
      </c>
      <c r="P597" s="18">
        <v>6808.19</v>
      </c>
      <c r="Q597" s="18">
        <v>491.91</v>
      </c>
      <c r="R597" s="18">
        <v>486.9</v>
      </c>
      <c r="S597" s="18">
        <v>7787</v>
      </c>
      <c r="T597" s="18">
        <v>3550</v>
      </c>
      <c r="U597" s="18">
        <v>0</v>
      </c>
      <c r="V597" s="18">
        <v>0</v>
      </c>
      <c r="W597" s="18">
        <v>0</v>
      </c>
      <c r="X597" s="18"/>
      <c r="Y597" s="18">
        <v>57055.29</v>
      </c>
      <c r="Z597" s="18">
        <v>2859.71</v>
      </c>
      <c r="AA597" s="18">
        <v>3159</v>
      </c>
      <c r="AB597" s="18">
        <v>63074</v>
      </c>
    </row>
    <row r="598" spans="1:28" s="22" customFormat="1" x14ac:dyDescent="0.25">
      <c r="A598" s="19"/>
      <c r="B598" s="19"/>
      <c r="C598" s="10" t="s">
        <v>71</v>
      </c>
      <c r="D598" s="19"/>
      <c r="E598" s="19"/>
      <c r="F598" s="19"/>
      <c r="G598" s="19"/>
      <c r="H598" s="19"/>
      <c r="I598" s="19"/>
      <c r="J598" s="20">
        <f>SUM(J580:J597)</f>
        <v>20433</v>
      </c>
      <c r="K598" s="20"/>
      <c r="L598" s="20">
        <f t="shared" ref="L598:AB598" si="78">SUM(L580:L597)</f>
        <v>1535985.72</v>
      </c>
      <c r="M598" s="20">
        <f t="shared" si="78"/>
        <v>127926.43000000001</v>
      </c>
      <c r="N598" s="20">
        <f t="shared" si="78"/>
        <v>93993.85</v>
      </c>
      <c r="O598" s="20">
        <f t="shared" si="78"/>
        <v>1757906</v>
      </c>
      <c r="P598" s="20">
        <f t="shared" si="78"/>
        <v>132986.42999999993</v>
      </c>
      <c r="Q598" s="20">
        <f t="shared" si="78"/>
        <v>15589.72</v>
      </c>
      <c r="R598" s="20">
        <f t="shared" si="78"/>
        <v>9194.8499999999985</v>
      </c>
      <c r="S598" s="20">
        <f t="shared" si="78"/>
        <v>157771</v>
      </c>
      <c r="T598" s="20">
        <f t="shared" si="78"/>
        <v>20080</v>
      </c>
      <c r="U598" s="20">
        <f t="shared" si="78"/>
        <v>0</v>
      </c>
      <c r="V598" s="20">
        <f t="shared" si="78"/>
        <v>0</v>
      </c>
      <c r="W598" s="20">
        <f t="shared" si="78"/>
        <v>0</v>
      </c>
      <c r="X598" s="20">
        <f t="shared" si="78"/>
        <v>0</v>
      </c>
      <c r="Y598" s="20">
        <f t="shared" si="78"/>
        <v>1668972.1499999997</v>
      </c>
      <c r="Z598" s="20">
        <f t="shared" si="78"/>
        <v>143516.15</v>
      </c>
      <c r="AA598" s="20">
        <f t="shared" si="78"/>
        <v>103188.69999999998</v>
      </c>
      <c r="AB598" s="19">
        <f t="shared" si="78"/>
        <v>1915677</v>
      </c>
    </row>
    <row r="599" spans="1:28" s="15" customFormat="1" x14ac:dyDescent="0.25">
      <c r="A599" s="17">
        <v>1</v>
      </c>
      <c r="B599" s="17" t="s">
        <v>317</v>
      </c>
      <c r="C599" s="17" t="s">
        <v>308</v>
      </c>
      <c r="D599" s="17" t="s">
        <v>354</v>
      </c>
      <c r="E599" s="17" t="s">
        <v>355</v>
      </c>
      <c r="F599" s="17" t="s">
        <v>75</v>
      </c>
      <c r="G599" s="17" t="s">
        <v>76</v>
      </c>
      <c r="H599" s="17">
        <v>51026</v>
      </c>
      <c r="I599" s="17">
        <v>50775</v>
      </c>
      <c r="J599" s="17">
        <v>251</v>
      </c>
      <c r="K599" s="17" t="s">
        <v>37</v>
      </c>
      <c r="L599" s="18">
        <v>49340.53</v>
      </c>
      <c r="M599" s="18">
        <v>7543.32</v>
      </c>
      <c r="N599" s="18">
        <v>3421.15</v>
      </c>
      <c r="O599" s="18">
        <v>60305</v>
      </c>
      <c r="P599" s="18">
        <v>2208.39</v>
      </c>
      <c r="Q599" s="18">
        <v>518.39</v>
      </c>
      <c r="R599" s="18">
        <v>150.22</v>
      </c>
      <c r="S599" s="18">
        <v>2877</v>
      </c>
      <c r="T599" s="18">
        <v>0</v>
      </c>
      <c r="U599" s="18">
        <v>0</v>
      </c>
      <c r="V599" s="18">
        <v>0</v>
      </c>
      <c r="W599" s="18">
        <v>0</v>
      </c>
      <c r="X599" s="18"/>
      <c r="Y599" s="18">
        <v>51548.92</v>
      </c>
      <c r="Z599" s="18">
        <v>8061.71</v>
      </c>
      <c r="AA599" s="18">
        <v>3571.37</v>
      </c>
      <c r="AB599" s="18">
        <v>63182</v>
      </c>
    </row>
    <row r="600" spans="1:28" s="15" customFormat="1" x14ac:dyDescent="0.25">
      <c r="A600" s="17">
        <v>2</v>
      </c>
      <c r="B600" s="17" t="s">
        <v>322</v>
      </c>
      <c r="C600" s="17" t="s">
        <v>308</v>
      </c>
      <c r="D600" s="17" t="s">
        <v>356</v>
      </c>
      <c r="E600" s="17" t="s">
        <v>357</v>
      </c>
      <c r="F600" s="17" t="s">
        <v>75</v>
      </c>
      <c r="G600" s="17" t="s">
        <v>76</v>
      </c>
      <c r="H600" s="17">
        <v>6826</v>
      </c>
      <c r="I600" s="17">
        <v>6720</v>
      </c>
      <c r="J600" s="17">
        <v>106</v>
      </c>
      <c r="K600" s="17" t="s">
        <v>37</v>
      </c>
      <c r="L600" s="18">
        <v>21347.88</v>
      </c>
      <c r="M600" s="18">
        <v>2801.49</v>
      </c>
      <c r="N600" s="18">
        <v>1347.63</v>
      </c>
      <c r="O600" s="18">
        <v>25497</v>
      </c>
      <c r="P600" s="18">
        <v>948.15</v>
      </c>
      <c r="Q600" s="18">
        <v>222.41</v>
      </c>
      <c r="R600" s="18">
        <v>63.44</v>
      </c>
      <c r="S600" s="18">
        <v>1234</v>
      </c>
      <c r="T600" s="18">
        <v>0</v>
      </c>
      <c r="U600" s="18">
        <v>0</v>
      </c>
      <c r="V600" s="18">
        <v>0</v>
      </c>
      <c r="W600" s="18">
        <v>0</v>
      </c>
      <c r="X600" s="18"/>
      <c r="Y600" s="18">
        <v>22296.03</v>
      </c>
      <c r="Z600" s="18">
        <v>3023.9</v>
      </c>
      <c r="AA600" s="18">
        <v>1411.07</v>
      </c>
      <c r="AB600" s="18">
        <v>26731</v>
      </c>
    </row>
    <row r="601" spans="1:28" s="15" customFormat="1" x14ac:dyDescent="0.25">
      <c r="A601" s="17">
        <v>3</v>
      </c>
      <c r="B601" s="17" t="s">
        <v>322</v>
      </c>
      <c r="C601" s="17" t="s">
        <v>308</v>
      </c>
      <c r="D601" s="17" t="s">
        <v>358</v>
      </c>
      <c r="E601" s="17" t="s">
        <v>359</v>
      </c>
      <c r="F601" s="17" t="s">
        <v>75</v>
      </c>
      <c r="G601" s="17" t="s">
        <v>76</v>
      </c>
      <c r="H601" s="17">
        <v>12563</v>
      </c>
      <c r="I601" s="17">
        <v>12475</v>
      </c>
      <c r="J601" s="17">
        <v>88</v>
      </c>
      <c r="K601" s="17" t="s">
        <v>37</v>
      </c>
      <c r="L601" s="18">
        <v>33895.11</v>
      </c>
      <c r="M601" s="18">
        <v>6813.36</v>
      </c>
      <c r="N601" s="18">
        <v>2133.5300000000002</v>
      </c>
      <c r="O601" s="18">
        <v>42842</v>
      </c>
      <c r="P601" s="18">
        <v>944.69</v>
      </c>
      <c r="Q601" s="18">
        <v>355.64</v>
      </c>
      <c r="R601" s="18">
        <v>52.67</v>
      </c>
      <c r="S601" s="18">
        <v>1353</v>
      </c>
      <c r="T601" s="18">
        <v>0</v>
      </c>
      <c r="U601" s="18">
        <v>0</v>
      </c>
      <c r="V601" s="18">
        <v>0</v>
      </c>
      <c r="W601" s="18">
        <v>0</v>
      </c>
      <c r="X601" s="18"/>
      <c r="Y601" s="18">
        <v>34839.800000000003</v>
      </c>
      <c r="Z601" s="18">
        <v>7169</v>
      </c>
      <c r="AA601" s="18">
        <v>2186.1999999999998</v>
      </c>
      <c r="AB601" s="18">
        <v>44195</v>
      </c>
    </row>
    <row r="602" spans="1:28" s="15" customFormat="1" x14ac:dyDescent="0.25">
      <c r="A602" s="17">
        <v>4</v>
      </c>
      <c r="B602" s="17" t="s">
        <v>311</v>
      </c>
      <c r="C602" s="17" t="s">
        <v>308</v>
      </c>
      <c r="D602" s="17" t="s">
        <v>360</v>
      </c>
      <c r="E602" s="17" t="s">
        <v>361</v>
      </c>
      <c r="F602" s="17" t="s">
        <v>75</v>
      </c>
      <c r="G602" s="17" t="s">
        <v>76</v>
      </c>
      <c r="H602" s="17">
        <v>39595</v>
      </c>
      <c r="I602" s="17">
        <v>39197</v>
      </c>
      <c r="J602" s="17">
        <v>398</v>
      </c>
      <c r="K602" s="17" t="s">
        <v>37</v>
      </c>
      <c r="L602" s="18">
        <v>60656.15</v>
      </c>
      <c r="M602" s="18">
        <v>8060.19</v>
      </c>
      <c r="N602" s="18">
        <v>4830.66</v>
      </c>
      <c r="O602" s="18">
        <v>73547</v>
      </c>
      <c r="P602" s="18">
        <v>3107.69</v>
      </c>
      <c r="Q602" s="18">
        <v>639.11</v>
      </c>
      <c r="R602" s="18">
        <v>238.2</v>
      </c>
      <c r="S602" s="18">
        <v>3985</v>
      </c>
      <c r="T602" s="18">
        <v>960</v>
      </c>
      <c r="U602" s="18">
        <v>0</v>
      </c>
      <c r="V602" s="18">
        <v>0</v>
      </c>
      <c r="W602" s="18">
        <v>0</v>
      </c>
      <c r="X602" s="18"/>
      <c r="Y602" s="18">
        <v>63763.839999999997</v>
      </c>
      <c r="Z602" s="18">
        <v>8699.2999999999993</v>
      </c>
      <c r="AA602" s="18">
        <v>5068.8599999999997</v>
      </c>
      <c r="AB602" s="18">
        <v>77532</v>
      </c>
    </row>
    <row r="603" spans="1:28" s="15" customFormat="1" x14ac:dyDescent="0.25">
      <c r="A603" s="17">
        <v>5</v>
      </c>
      <c r="B603" s="17" t="s">
        <v>334</v>
      </c>
      <c r="C603" s="17" t="s">
        <v>308</v>
      </c>
      <c r="D603" s="17" t="s">
        <v>362</v>
      </c>
      <c r="E603" s="17" t="s">
        <v>363</v>
      </c>
      <c r="F603" s="17" t="s">
        <v>75</v>
      </c>
      <c r="G603" s="17" t="s">
        <v>76</v>
      </c>
      <c r="H603" s="17">
        <v>18988</v>
      </c>
      <c r="I603" s="17">
        <v>18788</v>
      </c>
      <c r="J603" s="17">
        <v>200</v>
      </c>
      <c r="K603" s="17" t="s">
        <v>37</v>
      </c>
      <c r="L603" s="18">
        <v>40990.68</v>
      </c>
      <c r="M603" s="18">
        <v>6058.67</v>
      </c>
      <c r="N603" s="18">
        <v>3109.65</v>
      </c>
      <c r="O603" s="18">
        <v>50159</v>
      </c>
      <c r="P603" s="18">
        <v>1717.51</v>
      </c>
      <c r="Q603" s="18">
        <v>432.79</v>
      </c>
      <c r="R603" s="18">
        <v>119.7</v>
      </c>
      <c r="S603" s="18">
        <v>2270</v>
      </c>
      <c r="T603" s="18">
        <v>0</v>
      </c>
      <c r="U603" s="18">
        <v>0</v>
      </c>
      <c r="V603" s="18">
        <v>0</v>
      </c>
      <c r="W603" s="18">
        <v>0</v>
      </c>
      <c r="X603" s="18"/>
      <c r="Y603" s="18">
        <v>42708.19</v>
      </c>
      <c r="Z603" s="18">
        <v>6491.46</v>
      </c>
      <c r="AA603" s="18">
        <v>3229.35</v>
      </c>
      <c r="AB603" s="18">
        <v>52429</v>
      </c>
    </row>
    <row r="604" spans="1:28" s="15" customFormat="1" x14ac:dyDescent="0.25">
      <c r="A604" s="17">
        <v>6</v>
      </c>
      <c r="B604" s="17" t="s">
        <v>364</v>
      </c>
      <c r="C604" s="17" t="s">
        <v>308</v>
      </c>
      <c r="D604" s="17" t="s">
        <v>365</v>
      </c>
      <c r="E604" s="17" t="s">
        <v>366</v>
      </c>
      <c r="F604" s="17" t="s">
        <v>75</v>
      </c>
      <c r="G604" s="17" t="s">
        <v>76</v>
      </c>
      <c r="H604" s="17">
        <v>8370</v>
      </c>
      <c r="I604" s="17">
        <v>8113</v>
      </c>
      <c r="J604" s="17">
        <v>257</v>
      </c>
      <c r="K604" s="17" t="s">
        <v>37</v>
      </c>
      <c r="L604" s="18">
        <v>49202.32</v>
      </c>
      <c r="M604" s="18">
        <v>8535.2199999999993</v>
      </c>
      <c r="N604" s="18">
        <v>2538.46</v>
      </c>
      <c r="O604" s="18">
        <v>60276</v>
      </c>
      <c r="P604" s="18">
        <v>2376.1</v>
      </c>
      <c r="Q604" s="18">
        <v>505.09</v>
      </c>
      <c r="R604" s="18">
        <v>153.81</v>
      </c>
      <c r="S604" s="18">
        <v>3035</v>
      </c>
      <c r="T604" s="18">
        <v>370</v>
      </c>
      <c r="U604" s="18">
        <v>0</v>
      </c>
      <c r="V604" s="18">
        <v>0</v>
      </c>
      <c r="W604" s="18">
        <v>0</v>
      </c>
      <c r="X604" s="18"/>
      <c r="Y604" s="18">
        <v>51578.42</v>
      </c>
      <c r="Z604" s="18">
        <v>9040.31</v>
      </c>
      <c r="AA604" s="18">
        <v>2692.27</v>
      </c>
      <c r="AB604" s="18">
        <v>63311</v>
      </c>
    </row>
    <row r="605" spans="1:28" s="15" customFormat="1" x14ac:dyDescent="0.25">
      <c r="A605" s="17">
        <v>7</v>
      </c>
      <c r="B605" s="17" t="s">
        <v>311</v>
      </c>
      <c r="C605" s="17" t="s">
        <v>308</v>
      </c>
      <c r="D605" s="17" t="s">
        <v>367</v>
      </c>
      <c r="E605" s="17" t="s">
        <v>368</v>
      </c>
      <c r="F605" s="17" t="s">
        <v>75</v>
      </c>
      <c r="G605" s="17" t="s">
        <v>76</v>
      </c>
      <c r="H605" s="17">
        <v>28738</v>
      </c>
      <c r="I605" s="17">
        <v>28364</v>
      </c>
      <c r="J605" s="17">
        <v>374</v>
      </c>
      <c r="K605" s="17" t="s">
        <v>37</v>
      </c>
      <c r="L605" s="18">
        <v>59078.03</v>
      </c>
      <c r="M605" s="18">
        <v>7871.37</v>
      </c>
      <c r="N605" s="18">
        <v>4464.6000000000004</v>
      </c>
      <c r="O605" s="18">
        <v>71414</v>
      </c>
      <c r="P605" s="18">
        <v>3028.75</v>
      </c>
      <c r="Q605" s="18">
        <v>621.41</v>
      </c>
      <c r="R605" s="18">
        <v>223.84</v>
      </c>
      <c r="S605" s="18">
        <v>3874</v>
      </c>
      <c r="T605" s="18">
        <v>700</v>
      </c>
      <c r="U605" s="18">
        <v>0</v>
      </c>
      <c r="V605" s="18">
        <v>0</v>
      </c>
      <c r="W605" s="18">
        <v>0</v>
      </c>
      <c r="X605" s="18"/>
      <c r="Y605" s="18">
        <v>62106.78</v>
      </c>
      <c r="Z605" s="18">
        <v>8492.7800000000007</v>
      </c>
      <c r="AA605" s="18">
        <v>4688.4399999999996</v>
      </c>
      <c r="AB605" s="18">
        <v>75288</v>
      </c>
    </row>
    <row r="606" spans="1:28" s="15" customFormat="1" x14ac:dyDescent="0.25">
      <c r="A606" s="17">
        <v>8</v>
      </c>
      <c r="B606" s="17" t="s">
        <v>307</v>
      </c>
      <c r="C606" s="17" t="s">
        <v>308</v>
      </c>
      <c r="D606" s="17" t="s">
        <v>369</v>
      </c>
      <c r="E606" s="17" t="s">
        <v>370</v>
      </c>
      <c r="F606" s="17" t="s">
        <v>75</v>
      </c>
      <c r="G606" s="17" t="s">
        <v>76</v>
      </c>
      <c r="H606" s="17">
        <v>28541</v>
      </c>
      <c r="I606" s="17">
        <v>28406</v>
      </c>
      <c r="J606" s="17">
        <v>135</v>
      </c>
      <c r="K606" s="17" t="s">
        <v>37</v>
      </c>
      <c r="L606" s="18">
        <v>35222.050000000003</v>
      </c>
      <c r="M606" s="18">
        <v>5200.78</v>
      </c>
      <c r="N606" s="18">
        <v>2188.17</v>
      </c>
      <c r="O606" s="18">
        <v>42611</v>
      </c>
      <c r="P606" s="18">
        <v>1375.71</v>
      </c>
      <c r="Q606" s="18">
        <v>367.49</v>
      </c>
      <c r="R606" s="18">
        <v>80.8</v>
      </c>
      <c r="S606" s="18">
        <v>1824</v>
      </c>
      <c r="T606" s="18">
        <v>400</v>
      </c>
      <c r="U606" s="18">
        <v>0</v>
      </c>
      <c r="V606" s="18">
        <v>0</v>
      </c>
      <c r="W606" s="18">
        <v>0</v>
      </c>
      <c r="X606" s="18"/>
      <c r="Y606" s="18">
        <v>36597.760000000002</v>
      </c>
      <c r="Z606" s="18">
        <v>5568.27</v>
      </c>
      <c r="AA606" s="18">
        <v>2268.9699999999998</v>
      </c>
      <c r="AB606" s="18">
        <v>44435</v>
      </c>
    </row>
    <row r="607" spans="1:28" s="15" customFormat="1" x14ac:dyDescent="0.25">
      <c r="A607" s="17">
        <v>9</v>
      </c>
      <c r="B607" s="17" t="s">
        <v>327</v>
      </c>
      <c r="C607" s="17" t="s">
        <v>308</v>
      </c>
      <c r="D607" s="17" t="s">
        <v>371</v>
      </c>
      <c r="E607" s="17" t="s">
        <v>372</v>
      </c>
      <c r="F607" s="17" t="s">
        <v>75</v>
      </c>
      <c r="G607" s="17" t="s">
        <v>76</v>
      </c>
      <c r="H607" s="17">
        <v>34184</v>
      </c>
      <c r="I607" s="17">
        <v>33657</v>
      </c>
      <c r="J607" s="17">
        <v>527</v>
      </c>
      <c r="K607" s="17" t="s">
        <v>37</v>
      </c>
      <c r="L607" s="18">
        <v>76838.66</v>
      </c>
      <c r="M607" s="18">
        <v>8380.69</v>
      </c>
      <c r="N607" s="18">
        <v>5959.65</v>
      </c>
      <c r="O607" s="18">
        <v>91179</v>
      </c>
      <c r="P607" s="18">
        <v>4346.8</v>
      </c>
      <c r="Q607" s="18">
        <v>805.79</v>
      </c>
      <c r="R607" s="18">
        <v>315.41000000000003</v>
      </c>
      <c r="S607" s="18">
        <v>5468</v>
      </c>
      <c r="T607" s="18">
        <v>1560</v>
      </c>
      <c r="U607" s="18">
        <v>0</v>
      </c>
      <c r="V607" s="18">
        <v>0</v>
      </c>
      <c r="W607" s="18">
        <v>0</v>
      </c>
      <c r="X607" s="18"/>
      <c r="Y607" s="18">
        <v>81185.460000000006</v>
      </c>
      <c r="Z607" s="18">
        <v>9186.48</v>
      </c>
      <c r="AA607" s="18">
        <v>6275.06</v>
      </c>
      <c r="AB607" s="18">
        <v>96647</v>
      </c>
    </row>
    <row r="608" spans="1:28" s="15" customFormat="1" x14ac:dyDescent="0.25">
      <c r="A608" s="17">
        <v>10</v>
      </c>
      <c r="B608" s="17" t="s">
        <v>311</v>
      </c>
      <c r="C608" s="17" t="s">
        <v>308</v>
      </c>
      <c r="D608" s="17" t="s">
        <v>373</v>
      </c>
      <c r="E608" s="17" t="s">
        <v>374</v>
      </c>
      <c r="F608" s="17" t="s">
        <v>75</v>
      </c>
      <c r="G608" s="17" t="s">
        <v>76</v>
      </c>
      <c r="H608" s="17">
        <v>7360</v>
      </c>
      <c r="I608" s="17">
        <v>7237</v>
      </c>
      <c r="J608" s="17">
        <v>123</v>
      </c>
      <c r="K608" s="17" t="s">
        <v>37</v>
      </c>
      <c r="L608" s="18">
        <v>30192.97</v>
      </c>
      <c r="M608" s="18">
        <v>4726.6499999999996</v>
      </c>
      <c r="N608" s="18">
        <v>2038.38</v>
      </c>
      <c r="O608" s="18">
        <v>36958</v>
      </c>
      <c r="P608" s="18">
        <v>1163.9100000000001</v>
      </c>
      <c r="Q608" s="18">
        <v>316.47000000000003</v>
      </c>
      <c r="R608" s="18">
        <v>73.62</v>
      </c>
      <c r="S608" s="18">
        <v>1554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31356.880000000001</v>
      </c>
      <c r="Z608" s="18">
        <v>5043.12</v>
      </c>
      <c r="AA608" s="18">
        <v>2112</v>
      </c>
      <c r="AB608" s="18">
        <v>38512</v>
      </c>
    </row>
    <row r="609" spans="1:28" s="15" customFormat="1" x14ac:dyDescent="0.25">
      <c r="A609" s="17">
        <v>11</v>
      </c>
      <c r="B609" s="17" t="s">
        <v>311</v>
      </c>
      <c r="C609" s="17" t="s">
        <v>308</v>
      </c>
      <c r="D609" s="17" t="s">
        <v>375</v>
      </c>
      <c r="E609" s="17" t="s">
        <v>376</v>
      </c>
      <c r="F609" s="17" t="s">
        <v>75</v>
      </c>
      <c r="G609" s="17" t="s">
        <v>114</v>
      </c>
      <c r="H609" s="17">
        <v>0</v>
      </c>
      <c r="I609" s="17">
        <v>0</v>
      </c>
      <c r="J609" s="17">
        <v>389</v>
      </c>
      <c r="K609" s="17" t="s">
        <v>107</v>
      </c>
      <c r="L609" s="18">
        <v>50851.839999999997</v>
      </c>
      <c r="M609" s="18">
        <v>5130.1000000000004</v>
      </c>
      <c r="N609" s="18">
        <v>4371.0600000000004</v>
      </c>
      <c r="O609" s="18">
        <v>60353</v>
      </c>
      <c r="P609" s="18">
        <v>2917.66</v>
      </c>
      <c r="Q609" s="18">
        <v>537.52</v>
      </c>
      <c r="R609" s="18">
        <v>232.82</v>
      </c>
      <c r="S609" s="18">
        <v>3688</v>
      </c>
      <c r="T609" s="18">
        <v>0</v>
      </c>
      <c r="U609" s="18">
        <v>0</v>
      </c>
      <c r="V609" s="18">
        <v>0</v>
      </c>
      <c r="W609" s="18">
        <v>0</v>
      </c>
      <c r="X609" s="18"/>
      <c r="Y609" s="18">
        <v>53769.5</v>
      </c>
      <c r="Z609" s="18">
        <v>5667.62</v>
      </c>
      <c r="AA609" s="18">
        <v>4603.88</v>
      </c>
      <c r="AB609" s="18">
        <v>64041</v>
      </c>
    </row>
    <row r="610" spans="1:28" s="15" customFormat="1" x14ac:dyDescent="0.25">
      <c r="A610" s="17">
        <v>12</v>
      </c>
      <c r="B610" s="17" t="s">
        <v>327</v>
      </c>
      <c r="C610" s="17" t="s">
        <v>308</v>
      </c>
      <c r="D610" s="17" t="s">
        <v>377</v>
      </c>
      <c r="E610" s="17" t="s">
        <v>378</v>
      </c>
      <c r="F610" s="17" t="s">
        <v>75</v>
      </c>
      <c r="G610" s="17" t="s">
        <v>114</v>
      </c>
      <c r="H610" s="17">
        <v>0</v>
      </c>
      <c r="I610" s="17">
        <v>0</v>
      </c>
      <c r="J610" s="17">
        <v>259</v>
      </c>
      <c r="K610" s="17" t="s">
        <v>107</v>
      </c>
      <c r="L610" s="18">
        <v>45061.87</v>
      </c>
      <c r="M610" s="18">
        <v>4448.8999999999996</v>
      </c>
      <c r="N610" s="18">
        <v>3883.23</v>
      </c>
      <c r="O610" s="18">
        <v>53394</v>
      </c>
      <c r="P610" s="18">
        <v>1984.52</v>
      </c>
      <c r="Q610" s="18">
        <v>479.47</v>
      </c>
      <c r="R610" s="18">
        <v>155.01</v>
      </c>
      <c r="S610" s="18">
        <v>2619</v>
      </c>
      <c r="T610" s="18">
        <v>0</v>
      </c>
      <c r="U610" s="18">
        <v>0</v>
      </c>
      <c r="V610" s="18">
        <v>0</v>
      </c>
      <c r="W610" s="18">
        <v>0</v>
      </c>
      <c r="X610" s="18"/>
      <c r="Y610" s="18">
        <v>47046.39</v>
      </c>
      <c r="Z610" s="18">
        <v>4928.37</v>
      </c>
      <c r="AA610" s="18">
        <v>4038.24</v>
      </c>
      <c r="AB610" s="18">
        <v>56013</v>
      </c>
    </row>
    <row r="611" spans="1:28" s="15" customFormat="1" x14ac:dyDescent="0.25">
      <c r="A611" s="17">
        <v>13</v>
      </c>
      <c r="B611" s="17" t="s">
        <v>317</v>
      </c>
      <c r="C611" s="17" t="s">
        <v>308</v>
      </c>
      <c r="D611" s="17" t="s">
        <v>379</v>
      </c>
      <c r="E611" s="17" t="s">
        <v>380</v>
      </c>
      <c r="F611" s="17" t="s">
        <v>75</v>
      </c>
      <c r="G611" s="17" t="s">
        <v>114</v>
      </c>
      <c r="H611" s="17">
        <v>0</v>
      </c>
      <c r="I611" s="17">
        <v>0</v>
      </c>
      <c r="J611" s="17">
        <v>425</v>
      </c>
      <c r="K611" s="17" t="s">
        <v>107</v>
      </c>
      <c r="L611" s="18">
        <v>58349.91</v>
      </c>
      <c r="M611" s="18">
        <v>6001.9</v>
      </c>
      <c r="N611" s="18">
        <v>5008.1899999999996</v>
      </c>
      <c r="O611" s="18">
        <v>69360</v>
      </c>
      <c r="P611" s="18">
        <v>3208.22</v>
      </c>
      <c r="Q611" s="18">
        <v>617.41999999999996</v>
      </c>
      <c r="R611" s="18">
        <v>254.36</v>
      </c>
      <c r="S611" s="18">
        <v>4080</v>
      </c>
      <c r="T611" s="18">
        <v>0</v>
      </c>
      <c r="U611" s="18">
        <v>0</v>
      </c>
      <c r="V611" s="18">
        <v>0</v>
      </c>
      <c r="W611" s="18">
        <v>0</v>
      </c>
      <c r="X611" s="18"/>
      <c r="Y611" s="18">
        <v>61558.13</v>
      </c>
      <c r="Z611" s="18">
        <v>6619.32</v>
      </c>
      <c r="AA611" s="18">
        <v>5262.55</v>
      </c>
      <c r="AB611" s="18">
        <v>73440</v>
      </c>
    </row>
    <row r="612" spans="1:28" s="15" customFormat="1" x14ac:dyDescent="0.25">
      <c r="A612" s="17">
        <v>14</v>
      </c>
      <c r="B612" s="17" t="s">
        <v>364</v>
      </c>
      <c r="C612" s="17" t="s">
        <v>308</v>
      </c>
      <c r="D612" s="17" t="s">
        <v>381</v>
      </c>
      <c r="E612" s="17" t="s">
        <v>382</v>
      </c>
      <c r="F612" s="17" t="s">
        <v>75</v>
      </c>
      <c r="G612" s="17" t="s">
        <v>114</v>
      </c>
      <c r="H612" s="17">
        <v>0</v>
      </c>
      <c r="I612" s="17">
        <v>0</v>
      </c>
      <c r="J612" s="17">
        <v>130</v>
      </c>
      <c r="K612" s="17" t="s">
        <v>107</v>
      </c>
      <c r="L612" s="18">
        <v>62878.5</v>
      </c>
      <c r="M612" s="18">
        <v>8510.14</v>
      </c>
      <c r="N612" s="18">
        <v>3648.36</v>
      </c>
      <c r="O612" s="18">
        <v>75037</v>
      </c>
      <c r="P612" s="18">
        <v>1058.24</v>
      </c>
      <c r="Q612" s="18">
        <v>659.96</v>
      </c>
      <c r="R612" s="18">
        <v>77.8</v>
      </c>
      <c r="S612" s="18">
        <v>1796</v>
      </c>
      <c r="T612" s="18">
        <v>0</v>
      </c>
      <c r="U612" s="18">
        <v>0</v>
      </c>
      <c r="V612" s="18">
        <v>0</v>
      </c>
      <c r="W612" s="18">
        <v>0</v>
      </c>
      <c r="X612" s="18"/>
      <c r="Y612" s="18">
        <v>63936.74</v>
      </c>
      <c r="Z612" s="18">
        <v>9170.1</v>
      </c>
      <c r="AA612" s="18">
        <v>3726.16</v>
      </c>
      <c r="AB612" s="18">
        <v>76833</v>
      </c>
    </row>
    <row r="613" spans="1:28" s="15" customFormat="1" x14ac:dyDescent="0.25">
      <c r="A613" s="17">
        <v>15</v>
      </c>
      <c r="B613" s="17" t="s">
        <v>307</v>
      </c>
      <c r="C613" s="17" t="s">
        <v>308</v>
      </c>
      <c r="D613" s="17" t="s">
        <v>383</v>
      </c>
      <c r="E613" s="17" t="s">
        <v>384</v>
      </c>
      <c r="F613" s="17" t="s">
        <v>75</v>
      </c>
      <c r="G613" s="17" t="s">
        <v>114</v>
      </c>
      <c r="H613" s="17">
        <v>0</v>
      </c>
      <c r="I613" s="17">
        <v>0</v>
      </c>
      <c r="J613" s="17">
        <v>151</v>
      </c>
      <c r="K613" s="17" t="s">
        <v>107</v>
      </c>
      <c r="L613" s="18">
        <v>45228.99</v>
      </c>
      <c r="M613" s="18">
        <v>5048.6000000000004</v>
      </c>
      <c r="N613" s="18">
        <v>3899.41</v>
      </c>
      <c r="O613" s="18">
        <v>54177</v>
      </c>
      <c r="P613" s="18">
        <v>1209.4100000000001</v>
      </c>
      <c r="Q613" s="18">
        <v>485.22</v>
      </c>
      <c r="R613" s="18">
        <v>90.37</v>
      </c>
      <c r="S613" s="18">
        <v>1785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46438.400000000001</v>
      </c>
      <c r="Z613" s="18">
        <v>5533.82</v>
      </c>
      <c r="AA613" s="18">
        <v>3989.78</v>
      </c>
      <c r="AB613" s="18">
        <v>55962</v>
      </c>
    </row>
    <row r="614" spans="1:28" s="15" customFormat="1" x14ac:dyDescent="0.25">
      <c r="A614" s="17">
        <v>16</v>
      </c>
      <c r="B614" s="17" t="s">
        <v>322</v>
      </c>
      <c r="C614" s="17" t="s">
        <v>308</v>
      </c>
      <c r="D614" s="17" t="s">
        <v>385</v>
      </c>
      <c r="E614" s="17" t="s">
        <v>386</v>
      </c>
      <c r="F614" s="17" t="s">
        <v>75</v>
      </c>
      <c r="G614" s="17" t="s">
        <v>114</v>
      </c>
      <c r="H614" s="17">
        <v>248</v>
      </c>
      <c r="I614" s="17">
        <v>248</v>
      </c>
      <c r="J614" s="17">
        <v>41</v>
      </c>
      <c r="K614" s="17" t="s">
        <v>107</v>
      </c>
      <c r="L614" s="18">
        <v>18856.28</v>
      </c>
      <c r="M614" s="18">
        <v>2711.1</v>
      </c>
      <c r="N614" s="18">
        <v>1549.62</v>
      </c>
      <c r="O614" s="18">
        <v>23117</v>
      </c>
      <c r="P614" s="18">
        <v>419.47</v>
      </c>
      <c r="Q614" s="18">
        <v>201.99</v>
      </c>
      <c r="R614" s="18">
        <v>24.54</v>
      </c>
      <c r="S614" s="18">
        <v>646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19275.75</v>
      </c>
      <c r="Z614" s="18">
        <v>2913.09</v>
      </c>
      <c r="AA614" s="18">
        <v>1574.16</v>
      </c>
      <c r="AB614" s="18">
        <v>23763</v>
      </c>
    </row>
    <row r="615" spans="1:28" s="15" customFormat="1" x14ac:dyDescent="0.25">
      <c r="A615" s="17">
        <v>17</v>
      </c>
      <c r="B615" s="17" t="s">
        <v>317</v>
      </c>
      <c r="C615" s="17" t="s">
        <v>308</v>
      </c>
      <c r="D615" s="17" t="s">
        <v>387</v>
      </c>
      <c r="E615" s="17" t="s">
        <v>388</v>
      </c>
      <c r="F615" s="17" t="s">
        <v>75</v>
      </c>
      <c r="G615" s="17" t="s">
        <v>389</v>
      </c>
      <c r="H615" s="17">
        <v>7296</v>
      </c>
      <c r="I615" s="17">
        <v>7169</v>
      </c>
      <c r="J615" s="17">
        <v>127</v>
      </c>
      <c r="K615" s="17" t="s">
        <v>37</v>
      </c>
      <c r="L615" s="18">
        <v>28648.45</v>
      </c>
      <c r="M615" s="18">
        <v>4522.25</v>
      </c>
      <c r="N615" s="18">
        <v>2001.3</v>
      </c>
      <c r="O615" s="18">
        <v>35172</v>
      </c>
      <c r="P615" s="18">
        <v>1161.6500000000001</v>
      </c>
      <c r="Q615" s="18">
        <v>301.33999999999997</v>
      </c>
      <c r="R615" s="18">
        <v>76.010000000000005</v>
      </c>
      <c r="S615" s="18">
        <v>1539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29810.1</v>
      </c>
      <c r="Z615" s="18">
        <v>4823.59</v>
      </c>
      <c r="AA615" s="18">
        <v>2077.31</v>
      </c>
      <c r="AB615" s="18">
        <v>36711</v>
      </c>
    </row>
    <row r="616" spans="1:28" s="15" customFormat="1" x14ac:dyDescent="0.25">
      <c r="A616" s="17">
        <v>18</v>
      </c>
      <c r="B616" s="17" t="s">
        <v>322</v>
      </c>
      <c r="C616" s="17" t="s">
        <v>308</v>
      </c>
      <c r="D616" s="17" t="s">
        <v>390</v>
      </c>
      <c r="E616" s="17" t="s">
        <v>391</v>
      </c>
      <c r="F616" s="17" t="s">
        <v>75</v>
      </c>
      <c r="G616" s="17" t="s">
        <v>392</v>
      </c>
      <c r="H616" s="17">
        <v>9418</v>
      </c>
      <c r="I616" s="17">
        <v>9308</v>
      </c>
      <c r="J616" s="17">
        <v>110</v>
      </c>
      <c r="K616" s="17" t="s">
        <v>37</v>
      </c>
      <c r="L616" s="18">
        <v>53621.71</v>
      </c>
      <c r="M616" s="18">
        <v>7094.19</v>
      </c>
      <c r="N616" s="18">
        <v>3347.1</v>
      </c>
      <c r="O616" s="18">
        <v>64063</v>
      </c>
      <c r="P616" s="18">
        <v>1040.05</v>
      </c>
      <c r="Q616" s="18">
        <v>528.12</v>
      </c>
      <c r="R616" s="18">
        <v>65.83</v>
      </c>
      <c r="S616" s="18">
        <v>1634</v>
      </c>
      <c r="T616" s="18">
        <v>0</v>
      </c>
      <c r="U616" s="18">
        <v>0</v>
      </c>
      <c r="V616" s="18">
        <v>0</v>
      </c>
      <c r="W616" s="18">
        <v>0</v>
      </c>
      <c r="X616" s="18"/>
      <c r="Y616" s="18">
        <v>54661.760000000002</v>
      </c>
      <c r="Z616" s="18">
        <v>7622.31</v>
      </c>
      <c r="AA616" s="18">
        <v>3412.93</v>
      </c>
      <c r="AB616" s="18">
        <v>65697</v>
      </c>
    </row>
    <row r="617" spans="1:28" s="15" customFormat="1" x14ac:dyDescent="0.25">
      <c r="A617" s="17">
        <v>19</v>
      </c>
      <c r="B617" s="17" t="s">
        <v>322</v>
      </c>
      <c r="C617" s="17" t="s">
        <v>308</v>
      </c>
      <c r="D617" s="17" t="s">
        <v>393</v>
      </c>
      <c r="E617" s="17" t="s">
        <v>394</v>
      </c>
      <c r="F617" s="17" t="s">
        <v>75</v>
      </c>
      <c r="G617" s="17" t="s">
        <v>392</v>
      </c>
      <c r="H617" s="17">
        <v>13561</v>
      </c>
      <c r="I617" s="17">
        <v>13224</v>
      </c>
      <c r="J617" s="17">
        <v>337</v>
      </c>
      <c r="K617" s="17" t="s">
        <v>37</v>
      </c>
      <c r="L617" s="18">
        <v>60866.58</v>
      </c>
      <c r="M617" s="18">
        <v>8353.15</v>
      </c>
      <c r="N617" s="18">
        <v>4877.2700000000004</v>
      </c>
      <c r="O617" s="18">
        <v>74097</v>
      </c>
      <c r="P617" s="18">
        <v>2669.53</v>
      </c>
      <c r="Q617" s="18">
        <v>643.78</v>
      </c>
      <c r="R617" s="18">
        <v>201.69</v>
      </c>
      <c r="S617" s="18">
        <v>3515</v>
      </c>
      <c r="T617" s="18">
        <v>1160</v>
      </c>
      <c r="U617" s="18">
        <v>0</v>
      </c>
      <c r="V617" s="18">
        <v>0</v>
      </c>
      <c r="W617" s="18">
        <v>0</v>
      </c>
      <c r="X617" s="18"/>
      <c r="Y617" s="18">
        <v>63536.11</v>
      </c>
      <c r="Z617" s="18">
        <v>8996.93</v>
      </c>
      <c r="AA617" s="18">
        <v>5078.96</v>
      </c>
      <c r="AB617" s="18">
        <v>77612</v>
      </c>
    </row>
    <row r="618" spans="1:28" s="15" customFormat="1" x14ac:dyDescent="0.25">
      <c r="A618" s="17">
        <v>20</v>
      </c>
      <c r="B618" s="17" t="s">
        <v>311</v>
      </c>
      <c r="C618" s="17" t="s">
        <v>308</v>
      </c>
      <c r="D618" s="17" t="s">
        <v>395</v>
      </c>
      <c r="E618" s="17" t="s">
        <v>396</v>
      </c>
      <c r="F618" s="17" t="s">
        <v>75</v>
      </c>
      <c r="G618" s="17" t="s">
        <v>397</v>
      </c>
      <c r="H618" s="17">
        <v>4391</v>
      </c>
      <c r="I618" s="17">
        <v>4323</v>
      </c>
      <c r="J618" s="17">
        <v>68</v>
      </c>
      <c r="K618" s="17" t="s">
        <v>37</v>
      </c>
      <c r="L618" s="18">
        <v>29297.75</v>
      </c>
      <c r="M618" s="18">
        <v>7111.16</v>
      </c>
      <c r="N618" s="18">
        <v>1762.09</v>
      </c>
      <c r="O618" s="18">
        <v>38171</v>
      </c>
      <c r="P618" s="18">
        <v>738.37</v>
      </c>
      <c r="Q618" s="18">
        <v>306.93</v>
      </c>
      <c r="R618" s="18">
        <v>40.700000000000003</v>
      </c>
      <c r="S618" s="18">
        <v>1086</v>
      </c>
      <c r="T618" s="18">
        <v>0</v>
      </c>
      <c r="U618" s="18">
        <v>0</v>
      </c>
      <c r="V618" s="18">
        <v>0</v>
      </c>
      <c r="W618" s="18">
        <v>0</v>
      </c>
      <c r="X618" s="18"/>
      <c r="Y618" s="18">
        <v>30036.12</v>
      </c>
      <c r="Z618" s="18">
        <v>7418.09</v>
      </c>
      <c r="AA618" s="18">
        <v>1802.79</v>
      </c>
      <c r="AB618" s="18">
        <v>39257</v>
      </c>
    </row>
    <row r="619" spans="1:28" s="15" customFormat="1" x14ac:dyDescent="0.25">
      <c r="A619" s="17">
        <v>21</v>
      </c>
      <c r="B619" s="17" t="s">
        <v>311</v>
      </c>
      <c r="C619" s="17" t="s">
        <v>308</v>
      </c>
      <c r="D619" s="17" t="s">
        <v>398</v>
      </c>
      <c r="E619" s="17" t="s">
        <v>399</v>
      </c>
      <c r="F619" s="17" t="s">
        <v>75</v>
      </c>
      <c r="G619" s="17" t="s">
        <v>397</v>
      </c>
      <c r="H619" s="17">
        <v>1416</v>
      </c>
      <c r="I619" s="17">
        <v>1347</v>
      </c>
      <c r="J619" s="17">
        <v>69</v>
      </c>
      <c r="K619" s="17" t="s">
        <v>37</v>
      </c>
      <c r="L619" s="18">
        <v>42453.02</v>
      </c>
      <c r="M619" s="18">
        <v>8780.93</v>
      </c>
      <c r="N619" s="18">
        <v>2954.05</v>
      </c>
      <c r="O619" s="18">
        <v>54188</v>
      </c>
      <c r="P619" s="18">
        <v>745.34</v>
      </c>
      <c r="Q619" s="18">
        <v>450.36</v>
      </c>
      <c r="R619" s="18">
        <v>41.3</v>
      </c>
      <c r="S619" s="18">
        <v>1237</v>
      </c>
      <c r="T619" s="18">
        <v>2540</v>
      </c>
      <c r="U619" s="18">
        <v>0</v>
      </c>
      <c r="V619" s="18">
        <v>0</v>
      </c>
      <c r="W619" s="18">
        <v>0</v>
      </c>
      <c r="X619" s="18"/>
      <c r="Y619" s="18">
        <v>43198.36</v>
      </c>
      <c r="Z619" s="18">
        <v>9231.2900000000009</v>
      </c>
      <c r="AA619" s="18">
        <v>2995.35</v>
      </c>
      <c r="AB619" s="18">
        <v>55425</v>
      </c>
    </row>
    <row r="620" spans="1:28" s="12" customFormat="1" x14ac:dyDescent="0.25">
      <c r="A620" s="10"/>
      <c r="B620" s="10"/>
      <c r="C620" s="10" t="s">
        <v>71</v>
      </c>
      <c r="D620" s="10"/>
      <c r="E620" s="10"/>
      <c r="F620" s="10"/>
      <c r="G620" s="10"/>
      <c r="H620" s="10"/>
      <c r="I620" s="10"/>
      <c r="J620" s="11">
        <f>SUM(J599:J619)</f>
        <v>4565</v>
      </c>
      <c r="K620" s="10"/>
      <c r="L620" s="11">
        <f t="shared" ref="L620:AB620" si="79">SUM(L599:L619)</f>
        <v>952879.27999999991</v>
      </c>
      <c r="M620" s="11">
        <f t="shared" si="79"/>
        <v>133704.16</v>
      </c>
      <c r="N620" s="11">
        <f t="shared" si="79"/>
        <v>69333.560000000012</v>
      </c>
      <c r="O620" s="11">
        <f t="shared" si="79"/>
        <v>1155917</v>
      </c>
      <c r="P620" s="11">
        <f t="shared" si="79"/>
        <v>38370.160000000003</v>
      </c>
      <c r="Q620" s="11">
        <f t="shared" si="79"/>
        <v>9996.7000000000025</v>
      </c>
      <c r="R620" s="11">
        <f t="shared" si="79"/>
        <v>2732.1400000000003</v>
      </c>
      <c r="S620" s="11">
        <f t="shared" si="79"/>
        <v>51099</v>
      </c>
      <c r="T620" s="11">
        <f t="shared" si="79"/>
        <v>7690</v>
      </c>
      <c r="U620" s="11">
        <f t="shared" si="79"/>
        <v>0</v>
      </c>
      <c r="V620" s="11">
        <f t="shared" si="79"/>
        <v>0</v>
      </c>
      <c r="W620" s="11">
        <f t="shared" si="79"/>
        <v>0</v>
      </c>
      <c r="X620" s="11">
        <f t="shared" si="79"/>
        <v>0</v>
      </c>
      <c r="Y620" s="11">
        <f t="shared" si="79"/>
        <v>991249.44000000006</v>
      </c>
      <c r="Z620" s="11">
        <f t="shared" si="79"/>
        <v>143700.85999999999</v>
      </c>
      <c r="AA620" s="11">
        <f t="shared" si="79"/>
        <v>72065.7</v>
      </c>
      <c r="AB620" s="11">
        <f t="shared" si="79"/>
        <v>1207016</v>
      </c>
    </row>
    <row r="621" spans="1:28" s="12" customFormat="1" x14ac:dyDescent="0.25">
      <c r="A621" s="10"/>
      <c r="B621" s="10"/>
      <c r="C621" s="10" t="s">
        <v>119</v>
      </c>
      <c r="D621" s="10"/>
      <c r="E621" s="10"/>
      <c r="F621" s="10"/>
      <c r="G621" s="10"/>
      <c r="H621" s="10"/>
      <c r="I621" s="10"/>
      <c r="J621" s="11">
        <f>J620+J598</f>
        <v>24998</v>
      </c>
      <c r="K621" s="11">
        <f t="shared" ref="K621:AB621" si="80">K620+K598</f>
        <v>0</v>
      </c>
      <c r="L621" s="11">
        <f t="shared" si="80"/>
        <v>2488865</v>
      </c>
      <c r="M621" s="11">
        <f t="shared" si="80"/>
        <v>261630.59000000003</v>
      </c>
      <c r="N621" s="11">
        <f t="shared" si="80"/>
        <v>163327.41000000003</v>
      </c>
      <c r="O621" s="11">
        <f t="shared" si="80"/>
        <v>2913823</v>
      </c>
      <c r="P621" s="11">
        <f t="shared" si="80"/>
        <v>171356.58999999994</v>
      </c>
      <c r="Q621" s="11">
        <f t="shared" si="80"/>
        <v>25586.420000000002</v>
      </c>
      <c r="R621" s="11">
        <f t="shared" si="80"/>
        <v>11926.989999999998</v>
      </c>
      <c r="S621" s="11">
        <f t="shared" si="80"/>
        <v>208870</v>
      </c>
      <c r="T621" s="11">
        <f t="shared" si="80"/>
        <v>27770</v>
      </c>
      <c r="U621" s="11">
        <f t="shared" si="80"/>
        <v>0</v>
      </c>
      <c r="V621" s="11">
        <f t="shared" si="80"/>
        <v>0</v>
      </c>
      <c r="W621" s="11">
        <f t="shared" si="80"/>
        <v>0</v>
      </c>
      <c r="X621" s="11">
        <f t="shared" si="80"/>
        <v>0</v>
      </c>
      <c r="Y621" s="11">
        <f t="shared" si="80"/>
        <v>2660221.59</v>
      </c>
      <c r="Z621" s="11">
        <f t="shared" si="80"/>
        <v>287217.01</v>
      </c>
      <c r="AA621" s="11">
        <f t="shared" si="80"/>
        <v>175254.39999999997</v>
      </c>
      <c r="AB621" s="11">
        <f t="shared" si="80"/>
        <v>3122693</v>
      </c>
    </row>
    <row r="622" spans="1:28" ht="18" customHeight="1" x14ac:dyDescent="0.25"/>
    <row r="623" spans="1:28" ht="18" customHeight="1" x14ac:dyDescent="0.25"/>
    <row r="626" spans="1:32" ht="15.75" x14ac:dyDescent="0.25">
      <c r="E626" s="13" t="s">
        <v>120</v>
      </c>
      <c r="G626" s="14"/>
      <c r="H626" s="14"/>
      <c r="I626" s="14"/>
      <c r="J626" s="14"/>
      <c r="K626" s="14"/>
      <c r="L626" s="13" t="s">
        <v>122</v>
      </c>
      <c r="O626" s="14"/>
      <c r="Q626" s="14"/>
      <c r="R626" s="13" t="s">
        <v>121</v>
      </c>
      <c r="T626" s="14"/>
      <c r="U626" s="14"/>
      <c r="W626" s="14"/>
      <c r="X626" s="14"/>
      <c r="Y626" s="13" t="s">
        <v>123</v>
      </c>
      <c r="Z626" s="14"/>
      <c r="AA626" s="14"/>
      <c r="AB626" s="14"/>
      <c r="AC626" s="14"/>
    </row>
    <row r="627" spans="1:32" ht="15.75" x14ac:dyDescent="0.25">
      <c r="E627" s="13" t="s">
        <v>124</v>
      </c>
      <c r="G627" s="14"/>
      <c r="H627" s="14"/>
      <c r="I627" s="14"/>
      <c r="J627" s="14"/>
      <c r="K627" s="14"/>
      <c r="L627" s="13" t="s">
        <v>124</v>
      </c>
      <c r="O627" s="14"/>
      <c r="Q627" s="14"/>
      <c r="R627" s="13" t="s">
        <v>124</v>
      </c>
      <c r="T627" s="14"/>
      <c r="U627" s="14"/>
      <c r="W627" s="14"/>
      <c r="X627" s="14"/>
      <c r="Y627" s="13" t="s">
        <v>124</v>
      </c>
      <c r="Z627" s="14"/>
      <c r="AA627" s="14"/>
      <c r="AB627" s="14"/>
      <c r="AC627" s="14"/>
    </row>
    <row r="628" spans="1:32" ht="32.25" customHeight="1" x14ac:dyDescent="0.55000000000000004">
      <c r="A628" s="75" t="s">
        <v>0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1"/>
      <c r="AD628" s="1"/>
      <c r="AE628" s="1"/>
      <c r="AF628" s="1"/>
    </row>
    <row r="629" spans="1:32" ht="21.75" customHeight="1" x14ac:dyDescent="0.4">
      <c r="A629" s="76" t="s">
        <v>1714</v>
      </c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2"/>
      <c r="AD629" s="2"/>
      <c r="AE629" s="2"/>
      <c r="AF629" s="2"/>
    </row>
    <row r="630" spans="1:32" s="5" customFormat="1" ht="20.25" customHeight="1" x14ac:dyDescent="0.35">
      <c r="A630" s="3" t="s">
        <v>1</v>
      </c>
      <c r="B630" s="4"/>
      <c r="C630" s="3"/>
      <c r="D630" s="3"/>
      <c r="F630" s="3" t="s">
        <v>400</v>
      </c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s="7" customFormat="1" ht="90" x14ac:dyDescent="0.25">
      <c r="A631" s="6" t="s">
        <v>3</v>
      </c>
      <c r="B631" s="6" t="s">
        <v>4</v>
      </c>
      <c r="C631" s="6" t="s">
        <v>5</v>
      </c>
      <c r="D631" s="6" t="s">
        <v>6</v>
      </c>
      <c r="E631" s="6" t="s">
        <v>7</v>
      </c>
      <c r="F631" s="6" t="s">
        <v>8</v>
      </c>
      <c r="G631" s="6" t="s">
        <v>9</v>
      </c>
      <c r="H631" s="6" t="s">
        <v>10</v>
      </c>
      <c r="I631" s="6" t="s">
        <v>11</v>
      </c>
      <c r="J631" s="6" t="s">
        <v>12</v>
      </c>
      <c r="K631" s="6" t="s">
        <v>13</v>
      </c>
      <c r="L631" s="6" t="s">
        <v>14</v>
      </c>
      <c r="M631" s="6" t="s">
        <v>15</v>
      </c>
      <c r="N631" s="6" t="s">
        <v>16</v>
      </c>
      <c r="O631" s="6" t="s">
        <v>17</v>
      </c>
      <c r="P631" s="6" t="s">
        <v>18</v>
      </c>
      <c r="Q631" s="6" t="s">
        <v>19</v>
      </c>
      <c r="R631" s="6" t="s">
        <v>20</v>
      </c>
      <c r="S631" s="6" t="s">
        <v>21</v>
      </c>
      <c r="T631" s="6" t="s">
        <v>22</v>
      </c>
      <c r="U631" s="6" t="s">
        <v>23</v>
      </c>
      <c r="V631" s="6" t="s">
        <v>24</v>
      </c>
      <c r="W631" s="6" t="s">
        <v>25</v>
      </c>
      <c r="X631" s="6" t="s">
        <v>26</v>
      </c>
      <c r="Y631" s="6" t="s">
        <v>27</v>
      </c>
      <c r="Z631" s="6" t="s">
        <v>28</v>
      </c>
      <c r="AA631" s="6" t="s">
        <v>29</v>
      </c>
      <c r="AB631" s="6" t="s">
        <v>30</v>
      </c>
    </row>
    <row r="632" spans="1:32" s="15" customFormat="1" x14ac:dyDescent="0.25">
      <c r="A632" s="17">
        <v>1</v>
      </c>
      <c r="B632" s="17" t="s">
        <v>307</v>
      </c>
      <c r="C632" s="17" t="s">
        <v>308</v>
      </c>
      <c r="D632" s="17" t="s">
        <v>309</v>
      </c>
      <c r="E632" s="17" t="s">
        <v>310</v>
      </c>
      <c r="F632" s="17" t="s">
        <v>35</v>
      </c>
      <c r="G632" s="17" t="s">
        <v>41</v>
      </c>
      <c r="H632" s="17">
        <v>103762</v>
      </c>
      <c r="I632" s="17">
        <v>102037</v>
      </c>
      <c r="J632" s="17">
        <v>1725</v>
      </c>
      <c r="K632" s="17" t="s">
        <v>37</v>
      </c>
      <c r="L632" s="18">
        <v>136070.45000000001</v>
      </c>
      <c r="M632" s="18">
        <v>10401.950000000001</v>
      </c>
      <c r="N632" s="18">
        <v>9996.6</v>
      </c>
      <c r="O632" s="18">
        <v>156469</v>
      </c>
      <c r="P632" s="18">
        <v>11353.76</v>
      </c>
      <c r="Q632" s="18">
        <v>1455.99</v>
      </c>
      <c r="R632" s="18">
        <v>776.25</v>
      </c>
      <c r="S632" s="18">
        <v>13586</v>
      </c>
      <c r="T632" s="18">
        <v>4380</v>
      </c>
      <c r="U632" s="18">
        <v>0</v>
      </c>
      <c r="V632" s="18">
        <v>0</v>
      </c>
      <c r="W632" s="18">
        <v>0</v>
      </c>
      <c r="X632" s="18">
        <v>161000</v>
      </c>
      <c r="Y632" s="18">
        <v>147424.21</v>
      </c>
      <c r="Z632" s="18">
        <v>11857.94</v>
      </c>
      <c r="AA632" s="18">
        <v>10772.85</v>
      </c>
      <c r="AB632" s="18">
        <f>170055-X632</f>
        <v>9055</v>
      </c>
    </row>
    <row r="633" spans="1:32" s="15" customFormat="1" x14ac:dyDescent="0.25">
      <c r="A633" s="17">
        <v>2</v>
      </c>
      <c r="B633" s="17" t="s">
        <v>311</v>
      </c>
      <c r="C633" s="17" t="s">
        <v>308</v>
      </c>
      <c r="D633" s="17" t="s">
        <v>312</v>
      </c>
      <c r="E633" s="17" t="s">
        <v>313</v>
      </c>
      <c r="F633" s="17" t="s">
        <v>35</v>
      </c>
      <c r="G633" s="17" t="s">
        <v>41</v>
      </c>
      <c r="H633" s="17">
        <v>55512</v>
      </c>
      <c r="I633" s="17">
        <v>54709</v>
      </c>
      <c r="J633" s="17">
        <v>803</v>
      </c>
      <c r="K633" s="17" t="s">
        <v>37</v>
      </c>
      <c r="L633" s="18">
        <v>57976.66</v>
      </c>
      <c r="M633" s="18">
        <v>3050.73</v>
      </c>
      <c r="N633" s="18">
        <v>4366.6099999999997</v>
      </c>
      <c r="O633" s="18">
        <v>65394</v>
      </c>
      <c r="P633" s="18">
        <v>5018</v>
      </c>
      <c r="Q633" s="18">
        <v>615.65</v>
      </c>
      <c r="R633" s="18">
        <v>361.35</v>
      </c>
      <c r="S633" s="18">
        <v>5995</v>
      </c>
      <c r="T633" s="18">
        <v>0</v>
      </c>
      <c r="U633" s="18">
        <v>0</v>
      </c>
      <c r="V633" s="18">
        <v>0</v>
      </c>
      <c r="W633" s="18">
        <v>0</v>
      </c>
      <c r="X633" s="18"/>
      <c r="Y633" s="18">
        <v>62994.66</v>
      </c>
      <c r="Z633" s="18">
        <v>3666.38</v>
      </c>
      <c r="AA633" s="18">
        <v>4727.96</v>
      </c>
      <c r="AB633" s="18">
        <v>71389</v>
      </c>
    </row>
    <row r="634" spans="1:32" s="15" customFormat="1" x14ac:dyDescent="0.25">
      <c r="A634" s="17">
        <v>3</v>
      </c>
      <c r="B634" s="17" t="s">
        <v>314</v>
      </c>
      <c r="C634" s="17" t="s">
        <v>308</v>
      </c>
      <c r="D634" s="17" t="s">
        <v>315</v>
      </c>
      <c r="E634" s="17" t="s">
        <v>316</v>
      </c>
      <c r="F634" s="17" t="s">
        <v>35</v>
      </c>
      <c r="G634" s="17" t="s">
        <v>45</v>
      </c>
      <c r="H634" s="17">
        <v>70150</v>
      </c>
      <c r="I634" s="17">
        <v>70150</v>
      </c>
      <c r="J634" s="17">
        <v>0</v>
      </c>
      <c r="K634" s="17" t="s">
        <v>37</v>
      </c>
      <c r="L634" s="18">
        <v>17154.96</v>
      </c>
      <c r="M634" s="18">
        <v>2648.04</v>
      </c>
      <c r="N634" s="18">
        <v>0</v>
      </c>
      <c r="O634" s="18">
        <v>19803</v>
      </c>
      <c r="P634" s="18">
        <v>577.42999999999995</v>
      </c>
      <c r="Q634" s="18">
        <v>174.57</v>
      </c>
      <c r="R634" s="18">
        <v>0</v>
      </c>
      <c r="S634" s="18">
        <v>752</v>
      </c>
      <c r="T634" s="18">
        <v>0</v>
      </c>
      <c r="U634" s="18">
        <v>0</v>
      </c>
      <c r="V634" s="18">
        <v>0</v>
      </c>
      <c r="W634" s="18">
        <v>0</v>
      </c>
      <c r="X634" s="18"/>
      <c r="Y634" s="18">
        <v>17732.39</v>
      </c>
      <c r="Z634" s="18">
        <v>2822.61</v>
      </c>
      <c r="AA634" s="18">
        <v>0</v>
      </c>
      <c r="AB634" s="18">
        <v>20555</v>
      </c>
    </row>
    <row r="635" spans="1:32" s="15" customFormat="1" x14ac:dyDescent="0.25">
      <c r="A635" s="17">
        <v>4</v>
      </c>
      <c r="B635" s="17" t="s">
        <v>317</v>
      </c>
      <c r="C635" s="17" t="s">
        <v>308</v>
      </c>
      <c r="D635" s="17" t="s">
        <v>318</v>
      </c>
      <c r="E635" s="17" t="s">
        <v>319</v>
      </c>
      <c r="F635" s="17" t="s">
        <v>35</v>
      </c>
      <c r="G635" s="17" t="s">
        <v>41</v>
      </c>
      <c r="H635" s="17">
        <v>268087</v>
      </c>
      <c r="I635" s="17">
        <v>262591</v>
      </c>
      <c r="J635" s="17">
        <v>5496</v>
      </c>
      <c r="K635" s="17" t="s">
        <v>37</v>
      </c>
      <c r="L635" s="18">
        <v>179542.67</v>
      </c>
      <c r="M635" s="18">
        <v>8355.2800000000007</v>
      </c>
      <c r="N635" s="18">
        <v>11965.05</v>
      </c>
      <c r="O635" s="18">
        <v>199863</v>
      </c>
      <c r="P635" s="18">
        <v>32950.15</v>
      </c>
      <c r="Q635" s="18">
        <v>1817.65</v>
      </c>
      <c r="R635" s="18">
        <v>2473.1999999999998</v>
      </c>
      <c r="S635" s="18">
        <v>37241</v>
      </c>
      <c r="T635" s="18">
        <v>0</v>
      </c>
      <c r="U635" s="18">
        <v>0</v>
      </c>
      <c r="V635" s="18">
        <v>0</v>
      </c>
      <c r="W635" s="18">
        <v>0</v>
      </c>
      <c r="X635" s="18"/>
      <c r="Y635" s="18">
        <v>212492.82</v>
      </c>
      <c r="Z635" s="18">
        <v>10172.93</v>
      </c>
      <c r="AA635" s="18">
        <v>14438.25</v>
      </c>
      <c r="AB635" s="18">
        <v>237104</v>
      </c>
    </row>
    <row r="636" spans="1:32" s="15" customFormat="1" x14ac:dyDescent="0.25">
      <c r="A636" s="17">
        <v>5</v>
      </c>
      <c r="B636" s="17" t="s">
        <v>311</v>
      </c>
      <c r="C636" s="17" t="s">
        <v>308</v>
      </c>
      <c r="D636" s="17" t="s">
        <v>320</v>
      </c>
      <c r="E636" s="17" t="s">
        <v>321</v>
      </c>
      <c r="F636" s="17" t="s">
        <v>35</v>
      </c>
      <c r="G636" s="17" t="s">
        <v>41</v>
      </c>
      <c r="H636" s="17">
        <v>11644</v>
      </c>
      <c r="I636" s="17">
        <v>10240</v>
      </c>
      <c r="J636" s="17">
        <v>1404</v>
      </c>
      <c r="K636" s="17" t="s">
        <v>37</v>
      </c>
      <c r="L636" s="18">
        <v>108896.48</v>
      </c>
      <c r="M636" s="18">
        <v>9152.18</v>
      </c>
      <c r="N636" s="18">
        <v>5144.34</v>
      </c>
      <c r="O636" s="18">
        <v>123193</v>
      </c>
      <c r="P636" s="18">
        <v>9193.99</v>
      </c>
      <c r="Q636" s="18">
        <v>1139.21</v>
      </c>
      <c r="R636" s="18">
        <v>631.79999999999995</v>
      </c>
      <c r="S636" s="18">
        <v>10965</v>
      </c>
      <c r="T636" s="18">
        <v>0</v>
      </c>
      <c r="U636" s="18">
        <v>0</v>
      </c>
      <c r="V636" s="18">
        <v>0</v>
      </c>
      <c r="W636" s="18">
        <v>0</v>
      </c>
      <c r="X636" s="18"/>
      <c r="Y636" s="18">
        <v>118090.47</v>
      </c>
      <c r="Z636" s="18">
        <v>10291.39</v>
      </c>
      <c r="AA636" s="18">
        <v>5776.14</v>
      </c>
      <c r="AB636" s="18">
        <v>134158</v>
      </c>
    </row>
    <row r="637" spans="1:32" s="15" customFormat="1" x14ac:dyDescent="0.25">
      <c r="A637" s="17">
        <v>6</v>
      </c>
      <c r="B637" s="17" t="s">
        <v>322</v>
      </c>
      <c r="C637" s="17" t="s">
        <v>308</v>
      </c>
      <c r="D637" s="17" t="s">
        <v>323</v>
      </c>
      <c r="E637" s="17" t="s">
        <v>324</v>
      </c>
      <c r="F637" s="17" t="s">
        <v>35</v>
      </c>
      <c r="G637" s="17" t="s">
        <v>41</v>
      </c>
      <c r="H637" s="17">
        <v>54310</v>
      </c>
      <c r="I637" s="17">
        <v>51088</v>
      </c>
      <c r="J637" s="17">
        <v>3222</v>
      </c>
      <c r="K637" s="17" t="s">
        <v>37</v>
      </c>
      <c r="L637" s="18">
        <v>108445.35</v>
      </c>
      <c r="M637" s="18">
        <v>5111.55</v>
      </c>
      <c r="N637" s="18">
        <v>7739.1</v>
      </c>
      <c r="O637" s="18">
        <v>121296</v>
      </c>
      <c r="P637" s="18">
        <v>19550.080000000002</v>
      </c>
      <c r="Q637" s="18">
        <v>1121.02</v>
      </c>
      <c r="R637" s="18">
        <v>1449.9</v>
      </c>
      <c r="S637" s="18">
        <v>22121</v>
      </c>
      <c r="T637" s="18">
        <v>4200</v>
      </c>
      <c r="U637" s="18">
        <v>0</v>
      </c>
      <c r="V637" s="18">
        <v>0</v>
      </c>
      <c r="W637" s="18">
        <v>0</v>
      </c>
      <c r="X637" s="18"/>
      <c r="Y637" s="18">
        <v>127995.43</v>
      </c>
      <c r="Z637" s="18">
        <v>6232.57</v>
      </c>
      <c r="AA637" s="18">
        <v>9189</v>
      </c>
      <c r="AB637" s="18">
        <v>143417</v>
      </c>
    </row>
    <row r="638" spans="1:32" s="15" customFormat="1" x14ac:dyDescent="0.25">
      <c r="A638" s="17">
        <v>7</v>
      </c>
      <c r="B638" s="17" t="s">
        <v>322</v>
      </c>
      <c r="C638" s="17" t="s">
        <v>308</v>
      </c>
      <c r="D638" s="17" t="s">
        <v>325</v>
      </c>
      <c r="E638" s="17" t="s">
        <v>326</v>
      </c>
      <c r="F638" s="17" t="s">
        <v>35</v>
      </c>
      <c r="G638" s="17" t="s">
        <v>41</v>
      </c>
      <c r="H638" s="17">
        <v>27687</v>
      </c>
      <c r="I638" s="17">
        <v>26457</v>
      </c>
      <c r="J638" s="17">
        <v>1230</v>
      </c>
      <c r="K638" s="17" t="s">
        <v>37</v>
      </c>
      <c r="L638" s="18">
        <v>138290.89000000001</v>
      </c>
      <c r="M638" s="18">
        <v>14198.64</v>
      </c>
      <c r="N638" s="18">
        <v>10901.47</v>
      </c>
      <c r="O638" s="18">
        <v>163391</v>
      </c>
      <c r="P638" s="18">
        <v>8396.92</v>
      </c>
      <c r="Q638" s="18">
        <v>1499.58</v>
      </c>
      <c r="R638" s="18">
        <v>553.5</v>
      </c>
      <c r="S638" s="18">
        <v>10450</v>
      </c>
      <c r="T638" s="18">
        <v>1780</v>
      </c>
      <c r="U638" s="18">
        <v>0</v>
      </c>
      <c r="V638" s="18">
        <v>0</v>
      </c>
      <c r="W638" s="18">
        <v>0</v>
      </c>
      <c r="X638" s="18"/>
      <c r="Y638" s="18">
        <v>146687.81</v>
      </c>
      <c r="Z638" s="18">
        <v>15698.22</v>
      </c>
      <c r="AA638" s="18">
        <v>11454.97</v>
      </c>
      <c r="AB638" s="18">
        <v>173841</v>
      </c>
    </row>
    <row r="639" spans="1:32" s="15" customFormat="1" x14ac:dyDescent="0.25">
      <c r="A639" s="17">
        <v>8</v>
      </c>
      <c r="B639" s="17" t="s">
        <v>327</v>
      </c>
      <c r="C639" s="17" t="s">
        <v>308</v>
      </c>
      <c r="D639" s="17" t="s">
        <v>328</v>
      </c>
      <c r="E639" s="17" t="s">
        <v>329</v>
      </c>
      <c r="F639" s="17" t="s">
        <v>35</v>
      </c>
      <c r="G639" s="17" t="s">
        <v>41</v>
      </c>
      <c r="H639" s="17">
        <v>14581</v>
      </c>
      <c r="I639" s="17">
        <v>14581</v>
      </c>
      <c r="J639" s="17">
        <v>0</v>
      </c>
      <c r="K639" s="17" t="s">
        <v>37</v>
      </c>
      <c r="L639" s="18">
        <v>24010.83</v>
      </c>
      <c r="M639" s="18">
        <v>3733.17</v>
      </c>
      <c r="N639" s="18">
        <v>0</v>
      </c>
      <c r="O639" s="18">
        <v>27744</v>
      </c>
      <c r="P639" s="18">
        <v>852.87</v>
      </c>
      <c r="Q639" s="18">
        <v>244.13</v>
      </c>
      <c r="R639" s="18">
        <v>0</v>
      </c>
      <c r="S639" s="18">
        <v>1097</v>
      </c>
      <c r="T639" s="18">
        <v>0</v>
      </c>
      <c r="U639" s="18">
        <v>0</v>
      </c>
      <c r="V639" s="18">
        <v>0</v>
      </c>
      <c r="W639" s="18">
        <v>0</v>
      </c>
      <c r="X639" s="18"/>
      <c r="Y639" s="18">
        <v>24863.7</v>
      </c>
      <c r="Z639" s="18">
        <v>3977.3</v>
      </c>
      <c r="AA639" s="18">
        <v>0</v>
      </c>
      <c r="AB639" s="18">
        <v>28841</v>
      </c>
    </row>
    <row r="640" spans="1:32" s="15" customFormat="1" x14ac:dyDescent="0.25">
      <c r="A640" s="17">
        <v>9</v>
      </c>
      <c r="B640" s="17" t="s">
        <v>327</v>
      </c>
      <c r="C640" s="17" t="s">
        <v>308</v>
      </c>
      <c r="D640" s="17" t="s">
        <v>330</v>
      </c>
      <c r="E640" s="17" t="s">
        <v>331</v>
      </c>
      <c r="F640" s="17" t="s">
        <v>35</v>
      </c>
      <c r="G640" s="17" t="s">
        <v>45</v>
      </c>
      <c r="H640" s="17">
        <v>53734</v>
      </c>
      <c r="I640" s="17">
        <v>51836</v>
      </c>
      <c r="J640" s="17">
        <v>1898</v>
      </c>
      <c r="K640" s="17" t="s">
        <v>37</v>
      </c>
      <c r="L640" s="18">
        <v>227049.28</v>
      </c>
      <c r="M640" s="18">
        <v>20160.72</v>
      </c>
      <c r="N640" s="18">
        <v>12761</v>
      </c>
      <c r="O640" s="18">
        <v>259971</v>
      </c>
      <c r="P640" s="18">
        <v>11843.15</v>
      </c>
      <c r="Q640" s="18">
        <v>2415.75</v>
      </c>
      <c r="R640" s="18">
        <v>854.1</v>
      </c>
      <c r="S640" s="18">
        <v>15113</v>
      </c>
      <c r="T640" s="18">
        <v>6170</v>
      </c>
      <c r="U640" s="18">
        <v>0</v>
      </c>
      <c r="V640" s="18">
        <v>0</v>
      </c>
      <c r="W640" s="18">
        <v>0</v>
      </c>
      <c r="X640" s="18"/>
      <c r="Y640" s="18">
        <v>238892.43</v>
      </c>
      <c r="Z640" s="18">
        <v>22576.47</v>
      </c>
      <c r="AA640" s="18">
        <v>13615.1</v>
      </c>
      <c r="AB640" s="18">
        <v>275084</v>
      </c>
    </row>
    <row r="641" spans="1:28" s="15" customFormat="1" x14ac:dyDescent="0.25">
      <c r="A641" s="17">
        <v>10</v>
      </c>
      <c r="B641" s="17" t="s">
        <v>327</v>
      </c>
      <c r="C641" s="17" t="s">
        <v>308</v>
      </c>
      <c r="D641" s="17" t="s">
        <v>332</v>
      </c>
      <c r="E641" s="17" t="s">
        <v>333</v>
      </c>
      <c r="F641" s="17" t="s">
        <v>35</v>
      </c>
      <c r="G641" s="17" t="s">
        <v>45</v>
      </c>
      <c r="H641" s="17">
        <v>8669</v>
      </c>
      <c r="I641" s="17">
        <v>8636</v>
      </c>
      <c r="J641" s="17">
        <v>33</v>
      </c>
      <c r="K641" s="17" t="s">
        <v>37</v>
      </c>
      <c r="L641" s="18">
        <v>60288</v>
      </c>
      <c r="M641" s="18">
        <v>5177.96</v>
      </c>
      <c r="N641" s="18">
        <v>3883.04</v>
      </c>
      <c r="O641" s="18">
        <v>69349</v>
      </c>
      <c r="P641" s="18">
        <v>1034.54</v>
      </c>
      <c r="Q641" s="18">
        <v>655.61</v>
      </c>
      <c r="R641" s="18">
        <v>14.85</v>
      </c>
      <c r="S641" s="18">
        <v>1705</v>
      </c>
      <c r="T641" s="18">
        <v>0</v>
      </c>
      <c r="U641" s="18">
        <v>0</v>
      </c>
      <c r="V641" s="18">
        <v>0</v>
      </c>
      <c r="W641" s="18">
        <v>0</v>
      </c>
      <c r="X641" s="18"/>
      <c r="Y641" s="18">
        <v>61322.54</v>
      </c>
      <c r="Z641" s="18">
        <v>5833.57</v>
      </c>
      <c r="AA641" s="18">
        <v>3897.89</v>
      </c>
      <c r="AB641" s="18">
        <v>71054</v>
      </c>
    </row>
    <row r="642" spans="1:28" s="15" customFormat="1" x14ac:dyDescent="0.25">
      <c r="A642" s="17">
        <v>11</v>
      </c>
      <c r="B642" s="17" t="s">
        <v>334</v>
      </c>
      <c r="C642" s="17" t="s">
        <v>308</v>
      </c>
      <c r="D642" s="17" t="s">
        <v>335</v>
      </c>
      <c r="E642" s="17" t="s">
        <v>336</v>
      </c>
      <c r="F642" s="17" t="s">
        <v>35</v>
      </c>
      <c r="G642" s="17" t="s">
        <v>41</v>
      </c>
      <c r="H642" s="17">
        <v>123510</v>
      </c>
      <c r="I642" s="17">
        <v>122029</v>
      </c>
      <c r="J642" s="17">
        <v>1481</v>
      </c>
      <c r="K642" s="17" t="s">
        <v>37</v>
      </c>
      <c r="L642" s="18">
        <v>152448.16</v>
      </c>
      <c r="M642" s="18">
        <v>13123.68</v>
      </c>
      <c r="N642" s="18">
        <v>9184.16</v>
      </c>
      <c r="O642" s="18">
        <v>174756</v>
      </c>
      <c r="P642" s="18">
        <v>9675.42</v>
      </c>
      <c r="Q642" s="18">
        <v>1621.13</v>
      </c>
      <c r="R642" s="18">
        <v>666.45</v>
      </c>
      <c r="S642" s="18">
        <v>11963</v>
      </c>
      <c r="T642" s="18">
        <v>0</v>
      </c>
      <c r="U642" s="18">
        <v>0</v>
      </c>
      <c r="V642" s="18">
        <v>0</v>
      </c>
      <c r="W642" s="18">
        <v>0</v>
      </c>
      <c r="X642" s="18"/>
      <c r="Y642" s="18">
        <v>162123.57999999999</v>
      </c>
      <c r="Z642" s="18">
        <v>14744.81</v>
      </c>
      <c r="AA642" s="18">
        <v>9850.61</v>
      </c>
      <c r="AB642" s="18">
        <v>186719</v>
      </c>
    </row>
    <row r="643" spans="1:28" s="15" customFormat="1" x14ac:dyDescent="0.25">
      <c r="A643" s="17">
        <v>12</v>
      </c>
      <c r="B643" s="17" t="s">
        <v>322</v>
      </c>
      <c r="C643" s="17" t="s">
        <v>308</v>
      </c>
      <c r="D643" s="17" t="s">
        <v>337</v>
      </c>
      <c r="E643" s="17" t="s">
        <v>338</v>
      </c>
      <c r="F643" s="17" t="s">
        <v>35</v>
      </c>
      <c r="G643" s="17" t="s">
        <v>41</v>
      </c>
      <c r="H643" s="17">
        <v>412</v>
      </c>
      <c r="I643" s="17">
        <v>412</v>
      </c>
      <c r="J643" s="17">
        <v>0</v>
      </c>
      <c r="K643" s="17" t="s">
        <v>37</v>
      </c>
      <c r="L643" s="18">
        <v>25594.18</v>
      </c>
      <c r="M643" s="18">
        <v>3614.82</v>
      </c>
      <c r="N643" s="18">
        <v>0</v>
      </c>
      <c r="O643" s="18">
        <v>29209</v>
      </c>
      <c r="P643" s="18">
        <v>494.84</v>
      </c>
      <c r="Q643" s="18">
        <v>262.16000000000003</v>
      </c>
      <c r="R643" s="18">
        <v>0</v>
      </c>
      <c r="S643" s="18">
        <v>757</v>
      </c>
      <c r="T643" s="18">
        <v>0</v>
      </c>
      <c r="U643" s="18">
        <v>0</v>
      </c>
      <c r="V643" s="18">
        <v>0</v>
      </c>
      <c r="W643" s="18">
        <v>0</v>
      </c>
      <c r="X643" s="18"/>
      <c r="Y643" s="18">
        <v>26089.02</v>
      </c>
      <c r="Z643" s="18">
        <v>3876.98</v>
      </c>
      <c r="AA643" s="18">
        <v>0</v>
      </c>
      <c r="AB643" s="18">
        <v>29966</v>
      </c>
    </row>
    <row r="644" spans="1:28" s="15" customFormat="1" x14ac:dyDescent="0.25">
      <c r="A644" s="17">
        <v>13</v>
      </c>
      <c r="B644" s="17" t="s">
        <v>339</v>
      </c>
      <c r="C644" s="17" t="s">
        <v>308</v>
      </c>
      <c r="D644" s="17" t="s">
        <v>340</v>
      </c>
      <c r="E644" s="17" t="s">
        <v>341</v>
      </c>
      <c r="F644" s="17" t="s">
        <v>35</v>
      </c>
      <c r="G644" s="17" t="s">
        <v>342</v>
      </c>
      <c r="H644" s="17">
        <v>5701</v>
      </c>
      <c r="I644" s="17">
        <v>5701</v>
      </c>
      <c r="J644" s="17">
        <v>0</v>
      </c>
      <c r="K644" s="17" t="s">
        <v>37</v>
      </c>
      <c r="L644" s="18">
        <v>28342.57</v>
      </c>
      <c r="M644" s="18">
        <v>5741.43</v>
      </c>
      <c r="N644" s="18">
        <v>0</v>
      </c>
      <c r="O644" s="18">
        <v>34084</v>
      </c>
      <c r="P644" s="18">
        <v>577.83000000000004</v>
      </c>
      <c r="Q644" s="18">
        <v>290.17</v>
      </c>
      <c r="R644" s="18">
        <v>0</v>
      </c>
      <c r="S644" s="18">
        <v>868</v>
      </c>
      <c r="T644" s="18">
        <v>0</v>
      </c>
      <c r="U644" s="18">
        <v>0</v>
      </c>
      <c r="V644" s="18">
        <v>0</v>
      </c>
      <c r="W644" s="18">
        <v>0</v>
      </c>
      <c r="X644" s="18"/>
      <c r="Y644" s="18">
        <v>28920.400000000001</v>
      </c>
      <c r="Z644" s="18">
        <v>6031.6</v>
      </c>
      <c r="AA644" s="18">
        <v>0</v>
      </c>
      <c r="AB644" s="18">
        <v>34952</v>
      </c>
    </row>
    <row r="645" spans="1:28" s="15" customFormat="1" x14ac:dyDescent="0.25">
      <c r="A645" s="17">
        <v>14</v>
      </c>
      <c r="B645" s="17" t="s">
        <v>334</v>
      </c>
      <c r="C645" s="17" t="s">
        <v>308</v>
      </c>
      <c r="D645" s="17" t="s">
        <v>343</v>
      </c>
      <c r="E645" s="17" t="s">
        <v>344</v>
      </c>
      <c r="F645" s="17" t="s">
        <v>35</v>
      </c>
      <c r="G645" s="17" t="s">
        <v>218</v>
      </c>
      <c r="H645" s="17">
        <v>23</v>
      </c>
      <c r="I645" s="17">
        <v>23</v>
      </c>
      <c r="J645" s="17">
        <v>0</v>
      </c>
      <c r="K645" s="17" t="s">
        <v>37</v>
      </c>
      <c r="L645" s="18">
        <v>22600.73</v>
      </c>
      <c r="M645" s="18">
        <v>4865.71</v>
      </c>
      <c r="N645" s="18">
        <v>8.56</v>
      </c>
      <c r="O645" s="18">
        <v>27475</v>
      </c>
      <c r="P645" s="18">
        <v>577.07000000000005</v>
      </c>
      <c r="Q645" s="18">
        <v>230.93</v>
      </c>
      <c r="R645" s="18">
        <v>0</v>
      </c>
      <c r="S645" s="18">
        <v>808</v>
      </c>
      <c r="T645" s="18">
        <v>0</v>
      </c>
      <c r="U645" s="18">
        <v>0</v>
      </c>
      <c r="V645" s="18">
        <v>0</v>
      </c>
      <c r="W645" s="18">
        <v>0</v>
      </c>
      <c r="X645" s="18"/>
      <c r="Y645" s="18">
        <v>23177.8</v>
      </c>
      <c r="Z645" s="18">
        <v>5096.6400000000003</v>
      </c>
      <c r="AA645" s="18">
        <v>8.56</v>
      </c>
      <c r="AB645" s="18">
        <v>28283</v>
      </c>
    </row>
    <row r="646" spans="1:28" s="15" customFormat="1" x14ac:dyDescent="0.25">
      <c r="A646" s="17">
        <v>15</v>
      </c>
      <c r="B646" s="17" t="s">
        <v>311</v>
      </c>
      <c r="C646" s="17" t="s">
        <v>308</v>
      </c>
      <c r="D646" s="17" t="s">
        <v>345</v>
      </c>
      <c r="E646" s="17" t="s">
        <v>346</v>
      </c>
      <c r="F646" s="17" t="s">
        <v>35</v>
      </c>
      <c r="G646" s="17" t="s">
        <v>347</v>
      </c>
      <c r="H646" s="17">
        <v>3749</v>
      </c>
      <c r="I646" s="17">
        <v>3749</v>
      </c>
      <c r="J646" s="17">
        <v>0</v>
      </c>
      <c r="K646" s="17" t="s">
        <v>37</v>
      </c>
      <c r="L646" s="18">
        <v>26210.63</v>
      </c>
      <c r="M646" s="18">
        <v>4015.37</v>
      </c>
      <c r="N646" s="18">
        <v>0</v>
      </c>
      <c r="O646" s="18">
        <v>30226</v>
      </c>
      <c r="P646" s="18">
        <v>852.13</v>
      </c>
      <c r="Q646" s="18">
        <v>266.87</v>
      </c>
      <c r="R646" s="18">
        <v>0</v>
      </c>
      <c r="S646" s="18">
        <v>1119</v>
      </c>
      <c r="T646" s="18">
        <v>0</v>
      </c>
      <c r="U646" s="18">
        <v>0</v>
      </c>
      <c r="V646" s="18">
        <v>0</v>
      </c>
      <c r="W646" s="18">
        <v>0</v>
      </c>
      <c r="X646" s="18"/>
      <c r="Y646" s="18">
        <v>27062.76</v>
      </c>
      <c r="Z646" s="18">
        <v>4282.24</v>
      </c>
      <c r="AA646" s="18">
        <v>0</v>
      </c>
      <c r="AB646" s="18">
        <v>31345</v>
      </c>
    </row>
    <row r="647" spans="1:28" s="15" customFormat="1" x14ac:dyDescent="0.25">
      <c r="A647" s="17">
        <v>16</v>
      </c>
      <c r="B647" s="17" t="s">
        <v>311</v>
      </c>
      <c r="C647" s="17" t="s">
        <v>308</v>
      </c>
      <c r="D647" s="17" t="s">
        <v>348</v>
      </c>
      <c r="E647" s="17" t="s">
        <v>349</v>
      </c>
      <c r="F647" s="17" t="s">
        <v>35</v>
      </c>
      <c r="G647" s="17" t="s">
        <v>264</v>
      </c>
      <c r="H647" s="17">
        <v>107458</v>
      </c>
      <c r="I647" s="17">
        <v>104724</v>
      </c>
      <c r="J647" s="17">
        <v>2734</v>
      </c>
      <c r="K647" s="17" t="s">
        <v>37</v>
      </c>
      <c r="L647" s="18">
        <v>114467.45</v>
      </c>
      <c r="M647" s="18">
        <v>5077.82</v>
      </c>
      <c r="N647" s="18">
        <v>9119.73</v>
      </c>
      <c r="O647" s="18">
        <v>128665</v>
      </c>
      <c r="P647" s="18">
        <v>16136.47</v>
      </c>
      <c r="Q647" s="18">
        <v>1208.23</v>
      </c>
      <c r="R647" s="18">
        <v>1230.3</v>
      </c>
      <c r="S647" s="18">
        <v>18575</v>
      </c>
      <c r="T647" s="18">
        <v>0</v>
      </c>
      <c r="U647" s="18">
        <v>0</v>
      </c>
      <c r="V647" s="18">
        <v>0</v>
      </c>
      <c r="W647" s="18">
        <v>0</v>
      </c>
      <c r="X647" s="18"/>
      <c r="Y647" s="18">
        <v>130603.92</v>
      </c>
      <c r="Z647" s="18">
        <v>6286.05</v>
      </c>
      <c r="AA647" s="18">
        <v>10350.030000000001</v>
      </c>
      <c r="AB647" s="18">
        <v>147240</v>
      </c>
    </row>
    <row r="648" spans="1:28" s="15" customFormat="1" x14ac:dyDescent="0.25">
      <c r="A648" s="17">
        <v>17</v>
      </c>
      <c r="B648" s="17" t="s">
        <v>322</v>
      </c>
      <c r="C648" s="17" t="s">
        <v>308</v>
      </c>
      <c r="D648" s="17" t="s">
        <v>350</v>
      </c>
      <c r="E648" s="17" t="s">
        <v>351</v>
      </c>
      <c r="F648" s="17" t="s">
        <v>35</v>
      </c>
      <c r="G648" s="17" t="s">
        <v>264</v>
      </c>
      <c r="H648" s="17">
        <v>84119</v>
      </c>
      <c r="I648" s="17">
        <v>84119</v>
      </c>
      <c r="J648" s="17">
        <v>0</v>
      </c>
      <c r="K648" s="17" t="s">
        <v>37</v>
      </c>
      <c r="L648" s="18">
        <v>184527.57</v>
      </c>
      <c r="M648" s="18">
        <v>22227.39</v>
      </c>
      <c r="N648" s="18">
        <v>14960.04</v>
      </c>
      <c r="O648" s="18">
        <v>221715</v>
      </c>
      <c r="P648" s="18">
        <v>825.02</v>
      </c>
      <c r="Q648" s="18">
        <v>2041.98</v>
      </c>
      <c r="R648" s="18">
        <v>0</v>
      </c>
      <c r="S648" s="18">
        <v>2867</v>
      </c>
      <c r="T648" s="18">
        <v>0</v>
      </c>
      <c r="U648" s="18">
        <v>0</v>
      </c>
      <c r="V648" s="18">
        <v>0</v>
      </c>
      <c r="W648" s="18">
        <v>0</v>
      </c>
      <c r="X648" s="18"/>
      <c r="Y648" s="18">
        <v>185352.59</v>
      </c>
      <c r="Z648" s="18">
        <v>24269.37</v>
      </c>
      <c r="AA648" s="18">
        <v>14960.04</v>
      </c>
      <c r="AB648" s="18">
        <v>224582</v>
      </c>
    </row>
    <row r="649" spans="1:28" s="15" customFormat="1" x14ac:dyDescent="0.25">
      <c r="A649" s="17">
        <v>18</v>
      </c>
      <c r="B649" s="17" t="s">
        <v>327</v>
      </c>
      <c r="C649" s="17" t="s">
        <v>308</v>
      </c>
      <c r="D649" s="17" t="s">
        <v>352</v>
      </c>
      <c r="E649" s="17" t="s">
        <v>353</v>
      </c>
      <c r="F649" s="17" t="s">
        <v>35</v>
      </c>
      <c r="G649" s="17" t="s">
        <v>264</v>
      </c>
      <c r="H649" s="17">
        <v>68590</v>
      </c>
      <c r="I649" s="17">
        <v>67464</v>
      </c>
      <c r="J649" s="17">
        <v>1126</v>
      </c>
      <c r="K649" s="17" t="s">
        <v>37</v>
      </c>
      <c r="L649" s="18">
        <v>57055.29</v>
      </c>
      <c r="M649" s="18">
        <v>2859.71</v>
      </c>
      <c r="N649" s="18">
        <v>3159</v>
      </c>
      <c r="O649" s="18">
        <v>63074</v>
      </c>
      <c r="P649" s="18">
        <v>7052.13</v>
      </c>
      <c r="Q649" s="18">
        <v>588.16999999999996</v>
      </c>
      <c r="R649" s="18">
        <v>506.7</v>
      </c>
      <c r="S649" s="18">
        <v>8147</v>
      </c>
      <c r="T649" s="18">
        <v>3550</v>
      </c>
      <c r="U649" s="18">
        <v>0</v>
      </c>
      <c r="V649" s="18">
        <v>0</v>
      </c>
      <c r="W649" s="18">
        <v>0</v>
      </c>
      <c r="X649" s="18"/>
      <c r="Y649" s="18">
        <v>64107.42</v>
      </c>
      <c r="Z649" s="18">
        <v>3447.88</v>
      </c>
      <c r="AA649" s="18">
        <v>3665.7</v>
      </c>
      <c r="AB649" s="18">
        <v>71221</v>
      </c>
    </row>
    <row r="650" spans="1:28" s="22" customFormat="1" x14ac:dyDescent="0.25">
      <c r="A650" s="19"/>
      <c r="B650" s="19"/>
      <c r="C650" s="10" t="s">
        <v>71</v>
      </c>
      <c r="D650" s="19"/>
      <c r="E650" s="19"/>
      <c r="F650" s="19"/>
      <c r="G650" s="19"/>
      <c r="H650" s="19"/>
      <c r="I650" s="19"/>
      <c r="J650" s="19">
        <f>SUM(J632:J649)</f>
        <v>21152</v>
      </c>
      <c r="K650" s="19"/>
      <c r="L650" s="19">
        <f t="shared" ref="L650:AA650" si="81">SUM(L632:L649)</f>
        <v>1668972.1499999997</v>
      </c>
      <c r="M650" s="19">
        <f t="shared" si="81"/>
        <v>143516.15</v>
      </c>
      <c r="N650" s="19">
        <f t="shared" si="81"/>
        <v>103188.69999999998</v>
      </c>
      <c r="O650" s="19">
        <f t="shared" si="81"/>
        <v>1915677</v>
      </c>
      <c r="P650" s="20">
        <f>SUM(P632:P649)</f>
        <v>136961.79999999999</v>
      </c>
      <c r="Q650" s="19">
        <f t="shared" si="81"/>
        <v>17648.8</v>
      </c>
      <c r="R650" s="19">
        <f t="shared" si="81"/>
        <v>9518.4000000000015</v>
      </c>
      <c r="S650" s="19">
        <f t="shared" si="81"/>
        <v>164129</v>
      </c>
      <c r="T650" s="19">
        <f t="shared" si="81"/>
        <v>20080</v>
      </c>
      <c r="U650" s="19">
        <f t="shared" si="81"/>
        <v>0</v>
      </c>
      <c r="V650" s="19">
        <f t="shared" si="81"/>
        <v>0</v>
      </c>
      <c r="W650" s="19">
        <f t="shared" si="81"/>
        <v>0</v>
      </c>
      <c r="X650" s="19">
        <f t="shared" si="81"/>
        <v>161000</v>
      </c>
      <c r="Y650" s="19">
        <f t="shared" si="81"/>
        <v>1805933.95</v>
      </c>
      <c r="Z650" s="19">
        <f t="shared" si="81"/>
        <v>161164.95000000001</v>
      </c>
      <c r="AA650" s="19">
        <f t="shared" si="81"/>
        <v>112707.09999999999</v>
      </c>
      <c r="AB650" s="20">
        <f>SUM(AB632:AB649)</f>
        <v>1918806</v>
      </c>
    </row>
    <row r="651" spans="1:28" s="15" customFormat="1" x14ac:dyDescent="0.25">
      <c r="A651" s="17">
        <v>1</v>
      </c>
      <c r="B651" s="17" t="s">
        <v>317</v>
      </c>
      <c r="C651" s="17" t="s">
        <v>308</v>
      </c>
      <c r="D651" s="17" t="s">
        <v>354</v>
      </c>
      <c r="E651" s="17" t="s">
        <v>355</v>
      </c>
      <c r="F651" s="17" t="s">
        <v>75</v>
      </c>
      <c r="G651" s="17" t="s">
        <v>76</v>
      </c>
      <c r="H651" s="17">
        <v>51301</v>
      </c>
      <c r="I651" s="17">
        <v>51026</v>
      </c>
      <c r="J651" s="17">
        <v>275</v>
      </c>
      <c r="K651" s="17" t="s">
        <v>37</v>
      </c>
      <c r="L651" s="18">
        <v>51548.92</v>
      </c>
      <c r="M651" s="18">
        <v>8061.71</v>
      </c>
      <c r="N651" s="18">
        <v>3571.37</v>
      </c>
      <c r="O651" s="18">
        <v>63182</v>
      </c>
      <c r="P651" s="18">
        <v>2380.84</v>
      </c>
      <c r="Q651" s="18">
        <v>558.57000000000005</v>
      </c>
      <c r="R651" s="18">
        <v>164.59</v>
      </c>
      <c r="S651" s="18">
        <v>3104</v>
      </c>
      <c r="T651" s="18">
        <v>0</v>
      </c>
      <c r="U651" s="18">
        <v>0</v>
      </c>
      <c r="V651" s="18">
        <v>0</v>
      </c>
      <c r="W651" s="18">
        <v>0</v>
      </c>
      <c r="X651" s="18"/>
      <c r="Y651" s="18">
        <v>53929.760000000002</v>
      </c>
      <c r="Z651" s="18">
        <v>8620.2800000000007</v>
      </c>
      <c r="AA651" s="18">
        <v>3735.96</v>
      </c>
      <c r="AB651" s="18">
        <v>66286</v>
      </c>
    </row>
    <row r="652" spans="1:28" s="15" customFormat="1" x14ac:dyDescent="0.25">
      <c r="A652" s="17">
        <v>2</v>
      </c>
      <c r="B652" s="17" t="s">
        <v>322</v>
      </c>
      <c r="C652" s="17" t="s">
        <v>308</v>
      </c>
      <c r="D652" s="17" t="s">
        <v>356</v>
      </c>
      <c r="E652" s="17" t="s">
        <v>357</v>
      </c>
      <c r="F652" s="17" t="s">
        <v>75</v>
      </c>
      <c r="G652" s="17" t="s">
        <v>76</v>
      </c>
      <c r="H652" s="17">
        <v>6936</v>
      </c>
      <c r="I652" s="17">
        <v>6826</v>
      </c>
      <c r="J652" s="17">
        <v>110</v>
      </c>
      <c r="K652" s="17" t="s">
        <v>37</v>
      </c>
      <c r="L652" s="18">
        <v>22296.03</v>
      </c>
      <c r="M652" s="18">
        <v>3023.9</v>
      </c>
      <c r="N652" s="18">
        <v>1411.07</v>
      </c>
      <c r="O652" s="18">
        <v>26731</v>
      </c>
      <c r="P652" s="18">
        <v>976.92</v>
      </c>
      <c r="Q652" s="18">
        <v>240.25</v>
      </c>
      <c r="R652" s="18">
        <v>65.83</v>
      </c>
      <c r="S652" s="18">
        <v>1283</v>
      </c>
      <c r="T652" s="18">
        <v>0</v>
      </c>
      <c r="U652" s="18">
        <v>0</v>
      </c>
      <c r="V652" s="18">
        <v>0</v>
      </c>
      <c r="W652" s="18">
        <v>0</v>
      </c>
      <c r="X652" s="18"/>
      <c r="Y652" s="18">
        <v>23272.95</v>
      </c>
      <c r="Z652" s="18">
        <v>3264.15</v>
      </c>
      <c r="AA652" s="18">
        <v>1476.9</v>
      </c>
      <c r="AB652" s="18">
        <v>28014</v>
      </c>
    </row>
    <row r="653" spans="1:28" s="15" customFormat="1" x14ac:dyDescent="0.25">
      <c r="A653" s="17">
        <v>3</v>
      </c>
      <c r="B653" s="17" t="s">
        <v>322</v>
      </c>
      <c r="C653" s="17" t="s">
        <v>308</v>
      </c>
      <c r="D653" s="17" t="s">
        <v>358</v>
      </c>
      <c r="E653" s="17" t="s">
        <v>359</v>
      </c>
      <c r="F653" s="17" t="s">
        <v>75</v>
      </c>
      <c r="G653" s="17" t="s">
        <v>76</v>
      </c>
      <c r="H653" s="17">
        <v>12661</v>
      </c>
      <c r="I653" s="17">
        <v>12563</v>
      </c>
      <c r="J653" s="17">
        <v>98</v>
      </c>
      <c r="K653" s="17" t="s">
        <v>37</v>
      </c>
      <c r="L653" s="18">
        <v>34839.800000000003</v>
      </c>
      <c r="M653" s="18">
        <v>7169</v>
      </c>
      <c r="N653" s="18">
        <v>2186.1999999999998</v>
      </c>
      <c r="O653" s="18">
        <v>44195</v>
      </c>
      <c r="P653" s="18">
        <v>1016.4</v>
      </c>
      <c r="Q653" s="18">
        <v>377.95</v>
      </c>
      <c r="R653" s="18">
        <v>58.65</v>
      </c>
      <c r="S653" s="18">
        <v>1453</v>
      </c>
      <c r="T653" s="18">
        <v>0</v>
      </c>
      <c r="U653" s="18">
        <v>0</v>
      </c>
      <c r="V653" s="18">
        <v>0</v>
      </c>
      <c r="W653" s="18">
        <v>0</v>
      </c>
      <c r="X653" s="18"/>
      <c r="Y653" s="18">
        <v>35856.199999999997</v>
      </c>
      <c r="Z653" s="18">
        <v>7546.95</v>
      </c>
      <c r="AA653" s="18">
        <v>2244.85</v>
      </c>
      <c r="AB653" s="18">
        <v>45648</v>
      </c>
    </row>
    <row r="654" spans="1:28" s="15" customFormat="1" x14ac:dyDescent="0.25">
      <c r="A654" s="17">
        <v>4</v>
      </c>
      <c r="B654" s="17" t="s">
        <v>311</v>
      </c>
      <c r="C654" s="17" t="s">
        <v>308</v>
      </c>
      <c r="D654" s="17" t="s">
        <v>360</v>
      </c>
      <c r="E654" s="17" t="s">
        <v>361</v>
      </c>
      <c r="F654" s="17" t="s">
        <v>75</v>
      </c>
      <c r="G654" s="17" t="s">
        <v>76</v>
      </c>
      <c r="H654" s="17">
        <v>40010</v>
      </c>
      <c r="I654" s="17">
        <v>39595</v>
      </c>
      <c r="J654" s="17">
        <v>415</v>
      </c>
      <c r="K654" s="17" t="s">
        <v>37</v>
      </c>
      <c r="L654" s="18">
        <v>63763.839999999997</v>
      </c>
      <c r="M654" s="18">
        <v>8699.2999999999993</v>
      </c>
      <c r="N654" s="18">
        <v>5068.8599999999997</v>
      </c>
      <c r="O654" s="18">
        <v>77532</v>
      </c>
      <c r="P654" s="18">
        <v>3229.96</v>
      </c>
      <c r="Q654" s="18">
        <v>695.66</v>
      </c>
      <c r="R654" s="18">
        <v>248.38</v>
      </c>
      <c r="S654" s="18">
        <v>4174</v>
      </c>
      <c r="T654" s="18">
        <v>960</v>
      </c>
      <c r="U654" s="18">
        <v>0</v>
      </c>
      <c r="V654" s="18">
        <v>0</v>
      </c>
      <c r="W654" s="18">
        <v>0</v>
      </c>
      <c r="X654" s="18"/>
      <c r="Y654" s="18">
        <v>66993.8</v>
      </c>
      <c r="Z654" s="18">
        <v>9394.9599999999991</v>
      </c>
      <c r="AA654" s="18">
        <v>5317.24</v>
      </c>
      <c r="AB654" s="18">
        <v>81706</v>
      </c>
    </row>
    <row r="655" spans="1:28" s="15" customFormat="1" x14ac:dyDescent="0.25">
      <c r="A655" s="17">
        <v>5</v>
      </c>
      <c r="B655" s="17" t="s">
        <v>334</v>
      </c>
      <c r="C655" s="17" t="s">
        <v>308</v>
      </c>
      <c r="D655" s="17" t="s">
        <v>362</v>
      </c>
      <c r="E655" s="17" t="s">
        <v>363</v>
      </c>
      <c r="F655" s="17" t="s">
        <v>75</v>
      </c>
      <c r="G655" s="17" t="s">
        <v>76</v>
      </c>
      <c r="H655" s="17">
        <v>19201</v>
      </c>
      <c r="I655" s="17">
        <v>18988</v>
      </c>
      <c r="J655" s="17">
        <v>213</v>
      </c>
      <c r="K655" s="17" t="s">
        <v>37</v>
      </c>
      <c r="L655" s="18">
        <v>42708.19</v>
      </c>
      <c r="M655" s="18">
        <v>6491.46</v>
      </c>
      <c r="N655" s="18">
        <v>3229.35</v>
      </c>
      <c r="O655" s="18">
        <v>52429</v>
      </c>
      <c r="P655" s="18">
        <v>1810.41</v>
      </c>
      <c r="Q655" s="18">
        <v>466.11</v>
      </c>
      <c r="R655" s="18">
        <v>127.48</v>
      </c>
      <c r="S655" s="18">
        <v>2404</v>
      </c>
      <c r="T655" s="18">
        <v>0</v>
      </c>
      <c r="U655" s="18">
        <v>0</v>
      </c>
      <c r="V655" s="18">
        <v>0</v>
      </c>
      <c r="W655" s="18">
        <v>0</v>
      </c>
      <c r="X655" s="18"/>
      <c r="Y655" s="18">
        <v>44518.6</v>
      </c>
      <c r="Z655" s="18">
        <v>6957.57</v>
      </c>
      <c r="AA655" s="18">
        <v>3356.83</v>
      </c>
      <c r="AB655" s="18">
        <v>54833</v>
      </c>
    </row>
    <row r="656" spans="1:28" s="15" customFormat="1" x14ac:dyDescent="0.25">
      <c r="A656" s="17">
        <v>6</v>
      </c>
      <c r="B656" s="17" t="s">
        <v>364</v>
      </c>
      <c r="C656" s="17" t="s">
        <v>308</v>
      </c>
      <c r="D656" s="17" t="s">
        <v>365</v>
      </c>
      <c r="E656" s="17" t="s">
        <v>366</v>
      </c>
      <c r="F656" s="17" t="s">
        <v>75</v>
      </c>
      <c r="G656" s="17" t="s">
        <v>76</v>
      </c>
      <c r="H656" s="17">
        <v>8653</v>
      </c>
      <c r="I656" s="17">
        <v>8370</v>
      </c>
      <c r="J656" s="17">
        <v>283</v>
      </c>
      <c r="K656" s="17" t="s">
        <v>37</v>
      </c>
      <c r="L656" s="18">
        <v>51578.42</v>
      </c>
      <c r="M656" s="18">
        <v>9040.31</v>
      </c>
      <c r="N656" s="18">
        <v>2692.27</v>
      </c>
      <c r="O656" s="18">
        <v>63311</v>
      </c>
      <c r="P656" s="18">
        <v>2563.63</v>
      </c>
      <c r="Q656" s="18">
        <v>548.99</v>
      </c>
      <c r="R656" s="18">
        <v>169.38</v>
      </c>
      <c r="S656" s="18">
        <v>3282</v>
      </c>
      <c r="T656" s="18">
        <v>370</v>
      </c>
      <c r="U656" s="18">
        <v>0</v>
      </c>
      <c r="V656" s="18">
        <v>0</v>
      </c>
      <c r="W656" s="18">
        <v>0</v>
      </c>
      <c r="X656" s="18"/>
      <c r="Y656" s="18">
        <v>54142.05</v>
      </c>
      <c r="Z656" s="18">
        <v>9589.2999999999993</v>
      </c>
      <c r="AA656" s="18">
        <v>2861.65</v>
      </c>
      <c r="AB656" s="18">
        <v>66593</v>
      </c>
    </row>
    <row r="657" spans="1:28" s="15" customFormat="1" x14ac:dyDescent="0.25">
      <c r="A657" s="17">
        <v>7</v>
      </c>
      <c r="B657" s="17" t="s">
        <v>311</v>
      </c>
      <c r="C657" s="17" t="s">
        <v>308</v>
      </c>
      <c r="D657" s="17" t="s">
        <v>367</v>
      </c>
      <c r="E657" s="17" t="s">
        <v>368</v>
      </c>
      <c r="F657" s="17" t="s">
        <v>75</v>
      </c>
      <c r="G657" s="17" t="s">
        <v>76</v>
      </c>
      <c r="H657" s="17">
        <v>29165</v>
      </c>
      <c r="I657" s="17">
        <v>28738</v>
      </c>
      <c r="J657" s="17">
        <v>427</v>
      </c>
      <c r="K657" s="17" t="s">
        <v>37</v>
      </c>
      <c r="L657" s="18">
        <v>62106.78</v>
      </c>
      <c r="M657" s="18">
        <v>8492.7800000000007</v>
      </c>
      <c r="N657" s="18">
        <v>4688.4399999999996</v>
      </c>
      <c r="O657" s="18">
        <v>75288</v>
      </c>
      <c r="P657" s="18">
        <v>3409.4</v>
      </c>
      <c r="Q657" s="18">
        <v>675.04</v>
      </c>
      <c r="R657" s="18">
        <v>255.56</v>
      </c>
      <c r="S657" s="18">
        <v>4340</v>
      </c>
      <c r="T657" s="18">
        <v>700</v>
      </c>
      <c r="U657" s="18">
        <v>0</v>
      </c>
      <c r="V657" s="18">
        <v>0</v>
      </c>
      <c r="W657" s="18">
        <v>0</v>
      </c>
      <c r="X657" s="18"/>
      <c r="Y657" s="18">
        <v>65516.18</v>
      </c>
      <c r="Z657" s="18">
        <v>9167.82</v>
      </c>
      <c r="AA657" s="18">
        <v>4944</v>
      </c>
      <c r="AB657" s="18">
        <v>79628</v>
      </c>
    </row>
    <row r="658" spans="1:28" s="15" customFormat="1" x14ac:dyDescent="0.25">
      <c r="A658" s="17">
        <v>8</v>
      </c>
      <c r="B658" s="17" t="s">
        <v>307</v>
      </c>
      <c r="C658" s="17" t="s">
        <v>308</v>
      </c>
      <c r="D658" s="17" t="s">
        <v>369</v>
      </c>
      <c r="E658" s="17" t="s">
        <v>370</v>
      </c>
      <c r="F658" s="17" t="s">
        <v>75</v>
      </c>
      <c r="G658" s="17" t="s">
        <v>76</v>
      </c>
      <c r="H658" s="17">
        <v>28672</v>
      </c>
      <c r="I658" s="17">
        <v>28541</v>
      </c>
      <c r="J658" s="17">
        <v>131</v>
      </c>
      <c r="K658" s="17" t="s">
        <v>37</v>
      </c>
      <c r="L658" s="18">
        <v>36597.760000000002</v>
      </c>
      <c r="M658" s="18">
        <v>5568.27</v>
      </c>
      <c r="N658" s="18">
        <v>2268.9699999999998</v>
      </c>
      <c r="O658" s="18">
        <v>44435</v>
      </c>
      <c r="P658" s="18">
        <v>1346.78</v>
      </c>
      <c r="Q658" s="18">
        <v>394.82</v>
      </c>
      <c r="R658" s="18">
        <v>78.400000000000006</v>
      </c>
      <c r="S658" s="18">
        <v>1820</v>
      </c>
      <c r="T658" s="18">
        <v>400</v>
      </c>
      <c r="U658" s="18">
        <v>0</v>
      </c>
      <c r="V658" s="18">
        <v>0</v>
      </c>
      <c r="W658" s="18">
        <v>0</v>
      </c>
      <c r="X658" s="18"/>
      <c r="Y658" s="18">
        <v>37944.54</v>
      </c>
      <c r="Z658" s="18">
        <v>5963.09</v>
      </c>
      <c r="AA658" s="18">
        <v>2347.37</v>
      </c>
      <c r="AB658" s="18">
        <v>46255</v>
      </c>
    </row>
    <row r="659" spans="1:28" s="15" customFormat="1" x14ac:dyDescent="0.25">
      <c r="A659" s="17">
        <v>9</v>
      </c>
      <c r="B659" s="17" t="s">
        <v>327</v>
      </c>
      <c r="C659" s="17" t="s">
        <v>308</v>
      </c>
      <c r="D659" s="17" t="s">
        <v>371</v>
      </c>
      <c r="E659" s="17" t="s">
        <v>372</v>
      </c>
      <c r="F659" s="17" t="s">
        <v>75</v>
      </c>
      <c r="G659" s="17" t="s">
        <v>76</v>
      </c>
      <c r="H659" s="17">
        <v>34690</v>
      </c>
      <c r="I659" s="17">
        <v>34184</v>
      </c>
      <c r="J659" s="17">
        <v>506</v>
      </c>
      <c r="K659" s="17" t="s">
        <v>37</v>
      </c>
      <c r="L659" s="18">
        <v>81185.460000000006</v>
      </c>
      <c r="M659" s="18">
        <v>9186.48</v>
      </c>
      <c r="N659" s="18">
        <v>6275.06</v>
      </c>
      <c r="O659" s="18">
        <v>96647</v>
      </c>
      <c r="P659" s="18">
        <v>4195.16</v>
      </c>
      <c r="Q659" s="18">
        <v>882</v>
      </c>
      <c r="R659" s="18">
        <v>302.83999999999997</v>
      </c>
      <c r="S659" s="18">
        <v>5380</v>
      </c>
      <c r="T659" s="18">
        <v>1560</v>
      </c>
      <c r="U659" s="18">
        <v>0</v>
      </c>
      <c r="V659" s="18">
        <v>0</v>
      </c>
      <c r="W659" s="18">
        <v>0</v>
      </c>
      <c r="X659" s="18"/>
      <c r="Y659" s="18">
        <v>85380.62</v>
      </c>
      <c r="Z659" s="18">
        <v>10068.48</v>
      </c>
      <c r="AA659" s="18">
        <v>6577.9</v>
      </c>
      <c r="AB659" s="18">
        <v>102027</v>
      </c>
    </row>
    <row r="660" spans="1:28" s="15" customFormat="1" x14ac:dyDescent="0.25">
      <c r="A660" s="17">
        <v>10</v>
      </c>
      <c r="B660" s="17" t="s">
        <v>311</v>
      </c>
      <c r="C660" s="17" t="s">
        <v>308</v>
      </c>
      <c r="D660" s="17" t="s">
        <v>373</v>
      </c>
      <c r="E660" s="17" t="s">
        <v>374</v>
      </c>
      <c r="F660" s="17" t="s">
        <v>75</v>
      </c>
      <c r="G660" s="17" t="s">
        <v>76</v>
      </c>
      <c r="H660" s="17">
        <v>7482</v>
      </c>
      <c r="I660" s="17">
        <v>7360</v>
      </c>
      <c r="J660" s="17">
        <v>122</v>
      </c>
      <c r="K660" s="17" t="s">
        <v>37</v>
      </c>
      <c r="L660" s="18">
        <v>31356.880000000001</v>
      </c>
      <c r="M660" s="18">
        <v>5043.12</v>
      </c>
      <c r="N660" s="18">
        <v>2112</v>
      </c>
      <c r="O660" s="18">
        <v>38512</v>
      </c>
      <c r="P660" s="18">
        <v>1156.9000000000001</v>
      </c>
      <c r="Q660" s="18">
        <v>340.08</v>
      </c>
      <c r="R660" s="18">
        <v>73.02</v>
      </c>
      <c r="S660" s="18">
        <v>1570</v>
      </c>
      <c r="T660" s="18">
        <v>0</v>
      </c>
      <c r="U660" s="18">
        <v>0</v>
      </c>
      <c r="V660" s="18">
        <v>0</v>
      </c>
      <c r="W660" s="18">
        <v>0</v>
      </c>
      <c r="X660" s="18"/>
      <c r="Y660" s="18">
        <v>32513.78</v>
      </c>
      <c r="Z660" s="18">
        <v>5383.2</v>
      </c>
      <c r="AA660" s="18">
        <v>2185.02</v>
      </c>
      <c r="AB660" s="18">
        <v>40082</v>
      </c>
    </row>
    <row r="661" spans="1:28" s="15" customFormat="1" x14ac:dyDescent="0.25">
      <c r="A661" s="17">
        <v>11</v>
      </c>
      <c r="B661" s="17" t="s">
        <v>311</v>
      </c>
      <c r="C661" s="17" t="s">
        <v>308</v>
      </c>
      <c r="D661" s="17" t="s">
        <v>375</v>
      </c>
      <c r="E661" s="17" t="s">
        <v>376</v>
      </c>
      <c r="F661" s="17" t="s">
        <v>75</v>
      </c>
      <c r="G661" s="17" t="s">
        <v>114</v>
      </c>
      <c r="H661" s="17">
        <v>0</v>
      </c>
      <c r="I661" s="17">
        <v>0</v>
      </c>
      <c r="J661" s="17">
        <v>389</v>
      </c>
      <c r="K661" s="17" t="s">
        <v>107</v>
      </c>
      <c r="L661" s="18">
        <v>53769.5</v>
      </c>
      <c r="M661" s="18">
        <v>5667.62</v>
      </c>
      <c r="N661" s="18">
        <v>4603.88</v>
      </c>
      <c r="O661" s="18">
        <v>64041</v>
      </c>
      <c r="P661" s="18">
        <v>2917.69</v>
      </c>
      <c r="Q661" s="18">
        <v>588.49</v>
      </c>
      <c r="R661" s="18">
        <v>232.82</v>
      </c>
      <c r="S661" s="18">
        <v>3739</v>
      </c>
      <c r="T661" s="18">
        <v>0</v>
      </c>
      <c r="U661" s="18">
        <v>0</v>
      </c>
      <c r="V661" s="18">
        <v>0</v>
      </c>
      <c r="W661" s="18">
        <v>0</v>
      </c>
      <c r="X661" s="18"/>
      <c r="Y661" s="18">
        <v>56687.19</v>
      </c>
      <c r="Z661" s="18">
        <v>6256.11</v>
      </c>
      <c r="AA661" s="18">
        <v>4836.7</v>
      </c>
      <c r="AB661" s="18">
        <v>67780</v>
      </c>
    </row>
    <row r="662" spans="1:28" s="15" customFormat="1" x14ac:dyDescent="0.25">
      <c r="A662" s="17">
        <v>12</v>
      </c>
      <c r="B662" s="17" t="s">
        <v>327</v>
      </c>
      <c r="C662" s="17" t="s">
        <v>308</v>
      </c>
      <c r="D662" s="17" t="s">
        <v>377</v>
      </c>
      <c r="E662" s="17" t="s">
        <v>378</v>
      </c>
      <c r="F662" s="17" t="s">
        <v>75</v>
      </c>
      <c r="G662" s="17" t="s">
        <v>114</v>
      </c>
      <c r="H662" s="17">
        <v>0</v>
      </c>
      <c r="I662" s="17">
        <v>0</v>
      </c>
      <c r="J662" s="17">
        <v>259</v>
      </c>
      <c r="K662" s="17" t="s">
        <v>107</v>
      </c>
      <c r="L662" s="18">
        <v>47046.39</v>
      </c>
      <c r="M662" s="18">
        <v>4928.37</v>
      </c>
      <c r="N662" s="18">
        <v>4038.24</v>
      </c>
      <c r="O662" s="18">
        <v>56013</v>
      </c>
      <c r="P662" s="18">
        <v>1985.1</v>
      </c>
      <c r="Q662" s="18">
        <v>517.89</v>
      </c>
      <c r="R662" s="18">
        <v>155.01</v>
      </c>
      <c r="S662" s="18">
        <v>2658</v>
      </c>
      <c r="T662" s="18">
        <v>0</v>
      </c>
      <c r="U662" s="18">
        <v>0</v>
      </c>
      <c r="V662" s="18">
        <v>0</v>
      </c>
      <c r="W662" s="18">
        <v>0</v>
      </c>
      <c r="X662" s="18"/>
      <c r="Y662" s="18">
        <v>49031.49</v>
      </c>
      <c r="Z662" s="18">
        <v>5446.26</v>
      </c>
      <c r="AA662" s="18">
        <v>4193.25</v>
      </c>
      <c r="AB662" s="18">
        <v>58671</v>
      </c>
    </row>
    <row r="663" spans="1:28" s="15" customFormat="1" x14ac:dyDescent="0.25">
      <c r="A663" s="17">
        <v>13</v>
      </c>
      <c r="B663" s="17" t="s">
        <v>317</v>
      </c>
      <c r="C663" s="17" t="s">
        <v>308</v>
      </c>
      <c r="D663" s="17" t="s">
        <v>379</v>
      </c>
      <c r="E663" s="17" t="s">
        <v>380</v>
      </c>
      <c r="F663" s="17" t="s">
        <v>75</v>
      </c>
      <c r="G663" s="17" t="s">
        <v>114</v>
      </c>
      <c r="H663" s="17">
        <v>0</v>
      </c>
      <c r="I663" s="17">
        <v>0</v>
      </c>
      <c r="J663" s="17">
        <v>425</v>
      </c>
      <c r="K663" s="17" t="s">
        <v>107</v>
      </c>
      <c r="L663" s="18">
        <v>61558.13</v>
      </c>
      <c r="M663" s="18">
        <v>6619.32</v>
      </c>
      <c r="N663" s="18">
        <v>5262.55</v>
      </c>
      <c r="O663" s="18">
        <v>73440</v>
      </c>
      <c r="P663" s="18">
        <v>3207.32</v>
      </c>
      <c r="Q663" s="18">
        <v>674.32</v>
      </c>
      <c r="R663" s="18">
        <v>254.36</v>
      </c>
      <c r="S663" s="18">
        <v>4136</v>
      </c>
      <c r="T663" s="18">
        <v>0</v>
      </c>
      <c r="U663" s="18">
        <v>0</v>
      </c>
      <c r="V663" s="18">
        <v>0</v>
      </c>
      <c r="W663" s="18">
        <v>0</v>
      </c>
      <c r="X663" s="18"/>
      <c r="Y663" s="18">
        <v>64765.45</v>
      </c>
      <c r="Z663" s="18">
        <v>7293.64</v>
      </c>
      <c r="AA663" s="18">
        <v>5516.91</v>
      </c>
      <c r="AB663" s="18">
        <v>77576</v>
      </c>
    </row>
    <row r="664" spans="1:28" s="15" customFormat="1" x14ac:dyDescent="0.25">
      <c r="A664" s="17">
        <v>14</v>
      </c>
      <c r="B664" s="17" t="s">
        <v>364</v>
      </c>
      <c r="C664" s="17" t="s">
        <v>308</v>
      </c>
      <c r="D664" s="17" t="s">
        <v>381</v>
      </c>
      <c r="E664" s="17" t="s">
        <v>382</v>
      </c>
      <c r="F664" s="17" t="s">
        <v>75</v>
      </c>
      <c r="G664" s="17" t="s">
        <v>114</v>
      </c>
      <c r="H664" s="17">
        <v>0</v>
      </c>
      <c r="I664" s="17">
        <v>0</v>
      </c>
      <c r="J664" s="17">
        <v>130</v>
      </c>
      <c r="K664" s="17" t="s">
        <v>107</v>
      </c>
      <c r="L664" s="18">
        <v>63936.74</v>
      </c>
      <c r="M664" s="18">
        <v>9170.1</v>
      </c>
      <c r="N664" s="18">
        <v>3726.16</v>
      </c>
      <c r="O664" s="18">
        <v>76833</v>
      </c>
      <c r="P664" s="18">
        <v>1058.32</v>
      </c>
      <c r="Q664" s="18">
        <v>693.88</v>
      </c>
      <c r="R664" s="18">
        <v>77.8</v>
      </c>
      <c r="S664" s="18">
        <v>1830</v>
      </c>
      <c r="T664" s="18">
        <v>0</v>
      </c>
      <c r="U664" s="18">
        <v>0</v>
      </c>
      <c r="V664" s="18">
        <v>0</v>
      </c>
      <c r="W664" s="18">
        <v>0</v>
      </c>
      <c r="X664" s="18"/>
      <c r="Y664" s="18">
        <v>64995.06</v>
      </c>
      <c r="Z664" s="18">
        <v>9863.98</v>
      </c>
      <c r="AA664" s="18">
        <v>3803.96</v>
      </c>
      <c r="AB664" s="18">
        <v>78663</v>
      </c>
    </row>
    <row r="665" spans="1:28" s="15" customFormat="1" x14ac:dyDescent="0.25">
      <c r="A665" s="17">
        <v>15</v>
      </c>
      <c r="B665" s="17" t="s">
        <v>307</v>
      </c>
      <c r="C665" s="17" t="s">
        <v>308</v>
      </c>
      <c r="D665" s="17" t="s">
        <v>383</v>
      </c>
      <c r="E665" s="17" t="s">
        <v>384</v>
      </c>
      <c r="F665" s="17" t="s">
        <v>75</v>
      </c>
      <c r="G665" s="17" t="s">
        <v>114</v>
      </c>
      <c r="H665" s="17">
        <v>0</v>
      </c>
      <c r="I665" s="17">
        <v>0</v>
      </c>
      <c r="J665" s="17">
        <v>151</v>
      </c>
      <c r="K665" s="17" t="s">
        <v>107</v>
      </c>
      <c r="L665" s="18">
        <v>46438.400000000001</v>
      </c>
      <c r="M665" s="18">
        <v>5533.82</v>
      </c>
      <c r="N665" s="18">
        <v>3989.78</v>
      </c>
      <c r="O665" s="18">
        <v>55962</v>
      </c>
      <c r="P665" s="18">
        <v>1209.6099999999999</v>
      </c>
      <c r="Q665" s="18">
        <v>515.02</v>
      </c>
      <c r="R665" s="18">
        <v>90.37</v>
      </c>
      <c r="S665" s="18">
        <v>1815</v>
      </c>
      <c r="T665" s="18">
        <v>0</v>
      </c>
      <c r="U665" s="18">
        <v>0</v>
      </c>
      <c r="V665" s="18">
        <v>0</v>
      </c>
      <c r="W665" s="18">
        <v>0</v>
      </c>
      <c r="X665" s="18"/>
      <c r="Y665" s="18">
        <v>47648.01</v>
      </c>
      <c r="Z665" s="18">
        <v>6048.84</v>
      </c>
      <c r="AA665" s="18">
        <v>4080.15</v>
      </c>
      <c r="AB665" s="18">
        <v>57777</v>
      </c>
    </row>
    <row r="666" spans="1:28" s="15" customFormat="1" x14ac:dyDescent="0.25">
      <c r="A666" s="17">
        <v>16</v>
      </c>
      <c r="B666" s="17" t="s">
        <v>322</v>
      </c>
      <c r="C666" s="17" t="s">
        <v>308</v>
      </c>
      <c r="D666" s="17" t="s">
        <v>385</v>
      </c>
      <c r="E666" s="17" t="s">
        <v>386</v>
      </c>
      <c r="F666" s="17" t="s">
        <v>75</v>
      </c>
      <c r="G666" s="17" t="s">
        <v>114</v>
      </c>
      <c r="H666" s="17">
        <v>248</v>
      </c>
      <c r="I666" s="17">
        <v>248</v>
      </c>
      <c r="J666" s="17">
        <v>41</v>
      </c>
      <c r="K666" s="17" t="s">
        <v>107</v>
      </c>
      <c r="L666" s="18">
        <v>19275.75</v>
      </c>
      <c r="M666" s="18">
        <v>2913.09</v>
      </c>
      <c r="N666" s="18">
        <v>1574.16</v>
      </c>
      <c r="O666" s="18">
        <v>23763</v>
      </c>
      <c r="P666" s="18">
        <v>419.08</v>
      </c>
      <c r="Q666" s="18">
        <v>213.38</v>
      </c>
      <c r="R666" s="18">
        <v>24.54</v>
      </c>
      <c r="S666" s="18">
        <v>657</v>
      </c>
      <c r="T666" s="18">
        <v>0</v>
      </c>
      <c r="U666" s="18">
        <v>0</v>
      </c>
      <c r="V666" s="18">
        <v>0</v>
      </c>
      <c r="W666" s="18">
        <v>0</v>
      </c>
      <c r="X666" s="18"/>
      <c r="Y666" s="18">
        <v>19694.830000000002</v>
      </c>
      <c r="Z666" s="18">
        <v>3126.47</v>
      </c>
      <c r="AA666" s="18">
        <v>1598.7</v>
      </c>
      <c r="AB666" s="18">
        <v>24420</v>
      </c>
    </row>
    <row r="667" spans="1:28" s="15" customFormat="1" x14ac:dyDescent="0.25">
      <c r="A667" s="17">
        <v>17</v>
      </c>
      <c r="B667" s="17" t="s">
        <v>317</v>
      </c>
      <c r="C667" s="17" t="s">
        <v>308</v>
      </c>
      <c r="D667" s="17" t="s">
        <v>387</v>
      </c>
      <c r="E667" s="17" t="s">
        <v>388</v>
      </c>
      <c r="F667" s="17" t="s">
        <v>75</v>
      </c>
      <c r="G667" s="17" t="s">
        <v>389</v>
      </c>
      <c r="H667" s="17">
        <v>7413</v>
      </c>
      <c r="I667" s="17">
        <v>7296</v>
      </c>
      <c r="J667" s="17">
        <v>117</v>
      </c>
      <c r="K667" s="17" t="s">
        <v>37</v>
      </c>
      <c r="L667" s="18">
        <v>29810.1</v>
      </c>
      <c r="M667" s="18">
        <v>4823.59</v>
      </c>
      <c r="N667" s="18">
        <v>2077.31</v>
      </c>
      <c r="O667" s="18">
        <v>36711</v>
      </c>
      <c r="P667" s="18">
        <v>1090.26</v>
      </c>
      <c r="Q667" s="18">
        <v>323.72000000000003</v>
      </c>
      <c r="R667" s="18">
        <v>70.02</v>
      </c>
      <c r="S667" s="18">
        <v>1484</v>
      </c>
      <c r="T667" s="18">
        <v>0</v>
      </c>
      <c r="U667" s="18">
        <v>0</v>
      </c>
      <c r="V667" s="18">
        <v>0</v>
      </c>
      <c r="W667" s="18">
        <v>0</v>
      </c>
      <c r="X667" s="18"/>
      <c r="Y667" s="18">
        <v>30900.36</v>
      </c>
      <c r="Z667" s="18">
        <v>5147.3100000000004</v>
      </c>
      <c r="AA667" s="18">
        <v>2147.33</v>
      </c>
      <c r="AB667" s="18">
        <v>38195</v>
      </c>
    </row>
    <row r="668" spans="1:28" s="15" customFormat="1" x14ac:dyDescent="0.25">
      <c r="A668" s="17">
        <v>18</v>
      </c>
      <c r="B668" s="17" t="s">
        <v>322</v>
      </c>
      <c r="C668" s="17" t="s">
        <v>308</v>
      </c>
      <c r="D668" s="17" t="s">
        <v>390</v>
      </c>
      <c r="E668" s="17" t="s">
        <v>391</v>
      </c>
      <c r="F668" s="17" t="s">
        <v>75</v>
      </c>
      <c r="G668" s="17" t="s">
        <v>392</v>
      </c>
      <c r="H668" s="17">
        <v>9533</v>
      </c>
      <c r="I668" s="17">
        <v>9418</v>
      </c>
      <c r="J668" s="17">
        <v>115</v>
      </c>
      <c r="K668" s="17" t="s">
        <v>37</v>
      </c>
      <c r="L668" s="18">
        <v>54661.760000000002</v>
      </c>
      <c r="M668" s="18">
        <v>7622.31</v>
      </c>
      <c r="N668" s="18">
        <v>3412.93</v>
      </c>
      <c r="O668" s="18">
        <v>65697</v>
      </c>
      <c r="P668" s="18">
        <v>1075.22</v>
      </c>
      <c r="Q668" s="18">
        <v>594.95000000000005</v>
      </c>
      <c r="R668" s="18">
        <v>68.83</v>
      </c>
      <c r="S668" s="18">
        <v>1739</v>
      </c>
      <c r="T668" s="18">
        <v>0</v>
      </c>
      <c r="U668" s="18">
        <v>0</v>
      </c>
      <c r="V668" s="18">
        <v>0</v>
      </c>
      <c r="W668" s="18">
        <v>0</v>
      </c>
      <c r="X668" s="18"/>
      <c r="Y668" s="18">
        <v>55736.98</v>
      </c>
      <c r="Z668" s="18">
        <v>8217.26</v>
      </c>
      <c r="AA668" s="18">
        <v>3481.76</v>
      </c>
      <c r="AB668" s="18">
        <v>67436</v>
      </c>
    </row>
    <row r="669" spans="1:28" s="15" customFormat="1" x14ac:dyDescent="0.25">
      <c r="A669" s="17">
        <v>19</v>
      </c>
      <c r="B669" s="17" t="s">
        <v>322</v>
      </c>
      <c r="C669" s="17" t="s">
        <v>308</v>
      </c>
      <c r="D669" s="17" t="s">
        <v>393</v>
      </c>
      <c r="E669" s="17" t="s">
        <v>394</v>
      </c>
      <c r="F669" s="17" t="s">
        <v>75</v>
      </c>
      <c r="G669" s="17" t="s">
        <v>392</v>
      </c>
      <c r="H669" s="17">
        <v>13902</v>
      </c>
      <c r="I669" s="17">
        <v>13561</v>
      </c>
      <c r="J669" s="17">
        <v>341</v>
      </c>
      <c r="K669" s="17" t="s">
        <v>37</v>
      </c>
      <c r="L669" s="18">
        <v>63536.11</v>
      </c>
      <c r="M669" s="18">
        <v>8996.93</v>
      </c>
      <c r="N669" s="18">
        <v>5078.96</v>
      </c>
      <c r="O669" s="18">
        <v>77612</v>
      </c>
      <c r="P669" s="18">
        <v>2698.29</v>
      </c>
      <c r="Q669" s="18">
        <v>695.62</v>
      </c>
      <c r="R669" s="18">
        <v>204.09</v>
      </c>
      <c r="S669" s="18">
        <v>3598</v>
      </c>
      <c r="T669" s="18">
        <v>1160</v>
      </c>
      <c r="U669" s="18">
        <v>0</v>
      </c>
      <c r="V669" s="18">
        <v>0</v>
      </c>
      <c r="W669" s="18">
        <v>0</v>
      </c>
      <c r="X669" s="18"/>
      <c r="Y669" s="18">
        <v>66234.399999999994</v>
      </c>
      <c r="Z669" s="18">
        <v>9692.5499999999993</v>
      </c>
      <c r="AA669" s="18">
        <v>5283.05</v>
      </c>
      <c r="AB669" s="18">
        <v>81210</v>
      </c>
    </row>
    <row r="670" spans="1:28" s="15" customFormat="1" x14ac:dyDescent="0.25">
      <c r="A670" s="17">
        <v>20</v>
      </c>
      <c r="B670" s="17" t="s">
        <v>311</v>
      </c>
      <c r="C670" s="17" t="s">
        <v>308</v>
      </c>
      <c r="D670" s="17" t="s">
        <v>395</v>
      </c>
      <c r="E670" s="17" t="s">
        <v>396</v>
      </c>
      <c r="F670" s="17" t="s">
        <v>75</v>
      </c>
      <c r="G670" s="17" t="s">
        <v>397</v>
      </c>
      <c r="H670" s="17">
        <v>4463</v>
      </c>
      <c r="I670" s="17">
        <v>4391</v>
      </c>
      <c r="J670" s="17">
        <v>72</v>
      </c>
      <c r="K670" s="17" t="s">
        <v>37</v>
      </c>
      <c r="L670" s="18">
        <v>30036.12</v>
      </c>
      <c r="M670" s="18">
        <v>7418.09</v>
      </c>
      <c r="N670" s="18">
        <v>1802.79</v>
      </c>
      <c r="O670" s="18">
        <v>39257</v>
      </c>
      <c r="P670" s="18">
        <v>766.55</v>
      </c>
      <c r="Q670" s="18">
        <v>325.36</v>
      </c>
      <c r="R670" s="18">
        <v>43.09</v>
      </c>
      <c r="S670" s="18">
        <v>1135</v>
      </c>
      <c r="T670" s="18">
        <v>0</v>
      </c>
      <c r="U670" s="18">
        <v>0</v>
      </c>
      <c r="V670" s="18">
        <v>0</v>
      </c>
      <c r="W670" s="18">
        <v>0</v>
      </c>
      <c r="X670" s="18"/>
      <c r="Y670" s="18">
        <v>30802.67</v>
      </c>
      <c r="Z670" s="18">
        <v>7743.45</v>
      </c>
      <c r="AA670" s="18">
        <v>1845.88</v>
      </c>
      <c r="AB670" s="18">
        <v>40392</v>
      </c>
    </row>
    <row r="671" spans="1:28" s="15" customFormat="1" x14ac:dyDescent="0.25">
      <c r="A671" s="17">
        <v>21</v>
      </c>
      <c r="B671" s="17" t="s">
        <v>311</v>
      </c>
      <c r="C671" s="17" t="s">
        <v>308</v>
      </c>
      <c r="D671" s="17" t="s">
        <v>398</v>
      </c>
      <c r="E671" s="17" t="s">
        <v>399</v>
      </c>
      <c r="F671" s="17" t="s">
        <v>75</v>
      </c>
      <c r="G671" s="17" t="s">
        <v>397</v>
      </c>
      <c r="H671" s="17">
        <v>1488</v>
      </c>
      <c r="I671" s="17">
        <v>1416</v>
      </c>
      <c r="J671" s="17">
        <v>72</v>
      </c>
      <c r="K671" s="17" t="s">
        <v>37</v>
      </c>
      <c r="L671" s="18">
        <v>43198.36</v>
      </c>
      <c r="M671" s="18">
        <v>9231.2900000000009</v>
      </c>
      <c r="N671" s="18">
        <v>2995.35</v>
      </c>
      <c r="O671" s="18">
        <v>55425</v>
      </c>
      <c r="P671" s="18">
        <v>767.24</v>
      </c>
      <c r="Q671" s="18">
        <v>473.67</v>
      </c>
      <c r="R671" s="18">
        <v>43.09</v>
      </c>
      <c r="S671" s="18">
        <v>1284</v>
      </c>
      <c r="T671" s="18">
        <v>2540</v>
      </c>
      <c r="U671" s="18">
        <v>0</v>
      </c>
      <c r="V671" s="18">
        <v>0</v>
      </c>
      <c r="W671" s="18">
        <v>0</v>
      </c>
      <c r="X671" s="18"/>
      <c r="Y671" s="18">
        <v>43965.599999999999</v>
      </c>
      <c r="Z671" s="18">
        <v>9704.9599999999991</v>
      </c>
      <c r="AA671" s="18">
        <v>3038.44</v>
      </c>
      <c r="AB671" s="18">
        <v>56709</v>
      </c>
    </row>
    <row r="672" spans="1:28" s="12" customFormat="1" x14ac:dyDescent="0.25">
      <c r="A672" s="10"/>
      <c r="B672" s="10"/>
      <c r="C672" s="10" t="s">
        <v>71</v>
      </c>
      <c r="D672" s="10"/>
      <c r="E672" s="10"/>
      <c r="F672" s="10"/>
      <c r="G672" s="10"/>
      <c r="H672" s="10"/>
      <c r="I672" s="10"/>
      <c r="J672" s="11">
        <f>SUM(J651:J671)</f>
        <v>4692</v>
      </c>
      <c r="K672" s="10"/>
      <c r="L672" s="11">
        <f t="shared" ref="L672:AA672" si="82">SUM(L651:L671)</f>
        <v>991249.44000000006</v>
      </c>
      <c r="M672" s="11">
        <f t="shared" si="82"/>
        <v>143700.85999999999</v>
      </c>
      <c r="N672" s="11">
        <f t="shared" si="82"/>
        <v>72065.7</v>
      </c>
      <c r="O672" s="11">
        <f t="shared" si="82"/>
        <v>1207016</v>
      </c>
      <c r="P672" s="11">
        <f>SUM(P651:P671)</f>
        <v>39281.08</v>
      </c>
      <c r="Q672" s="11">
        <f t="shared" si="82"/>
        <v>10795.77</v>
      </c>
      <c r="R672" s="11">
        <f t="shared" si="82"/>
        <v>2808.1500000000005</v>
      </c>
      <c r="S672" s="11">
        <f t="shared" si="82"/>
        <v>52885</v>
      </c>
      <c r="T672" s="11">
        <f t="shared" si="82"/>
        <v>7690</v>
      </c>
      <c r="U672" s="11">
        <f t="shared" si="82"/>
        <v>0</v>
      </c>
      <c r="V672" s="11">
        <f t="shared" si="82"/>
        <v>0</v>
      </c>
      <c r="W672" s="11">
        <f t="shared" si="82"/>
        <v>0</v>
      </c>
      <c r="X672" s="11">
        <f t="shared" si="82"/>
        <v>0</v>
      </c>
      <c r="Y672" s="11">
        <f t="shared" si="82"/>
        <v>1030530.5199999999</v>
      </c>
      <c r="Z672" s="11">
        <f t="shared" si="82"/>
        <v>154496.62999999998</v>
      </c>
      <c r="AA672" s="11">
        <f t="shared" si="82"/>
        <v>74873.849999999991</v>
      </c>
      <c r="AB672" s="11">
        <f>SUM(AB651:AB671)</f>
        <v>1259901</v>
      </c>
    </row>
    <row r="673" spans="1:32" s="12" customFormat="1" x14ac:dyDescent="0.25">
      <c r="A673" s="10"/>
      <c r="B673" s="10"/>
      <c r="C673" s="10" t="s">
        <v>119</v>
      </c>
      <c r="D673" s="10"/>
      <c r="E673" s="10"/>
      <c r="F673" s="10"/>
      <c r="G673" s="10"/>
      <c r="H673" s="10"/>
      <c r="I673" s="10"/>
      <c r="J673" s="11">
        <f>J672+J650</f>
        <v>25844</v>
      </c>
      <c r="K673" s="11">
        <f t="shared" ref="K673:AB673" si="83">K672+K650</f>
        <v>0</v>
      </c>
      <c r="L673" s="11">
        <f t="shared" si="83"/>
        <v>2660221.59</v>
      </c>
      <c r="M673" s="11">
        <f t="shared" si="83"/>
        <v>287217.01</v>
      </c>
      <c r="N673" s="11">
        <f t="shared" si="83"/>
        <v>175254.39999999997</v>
      </c>
      <c r="O673" s="11">
        <f t="shared" si="83"/>
        <v>3122693</v>
      </c>
      <c r="P673" s="11">
        <f t="shared" si="83"/>
        <v>176242.88</v>
      </c>
      <c r="Q673" s="11">
        <f t="shared" si="83"/>
        <v>28444.57</v>
      </c>
      <c r="R673" s="11">
        <f t="shared" si="83"/>
        <v>12326.550000000003</v>
      </c>
      <c r="S673" s="11">
        <f t="shared" si="83"/>
        <v>217014</v>
      </c>
      <c r="T673" s="11">
        <f t="shared" si="83"/>
        <v>27770</v>
      </c>
      <c r="U673" s="11">
        <f t="shared" si="83"/>
        <v>0</v>
      </c>
      <c r="V673" s="11">
        <f t="shared" si="83"/>
        <v>0</v>
      </c>
      <c r="W673" s="11">
        <f t="shared" si="83"/>
        <v>0</v>
      </c>
      <c r="X673" s="11">
        <f t="shared" si="83"/>
        <v>161000</v>
      </c>
      <c r="Y673" s="11">
        <f t="shared" si="83"/>
        <v>2836464.4699999997</v>
      </c>
      <c r="Z673" s="11">
        <f t="shared" si="83"/>
        <v>315661.57999999996</v>
      </c>
      <c r="AA673" s="11">
        <f t="shared" si="83"/>
        <v>187580.94999999998</v>
      </c>
      <c r="AB673" s="11">
        <f t="shared" si="83"/>
        <v>3178707</v>
      </c>
    </row>
    <row r="674" spans="1:32" ht="18" customHeight="1" x14ac:dyDescent="0.25"/>
    <row r="675" spans="1:32" ht="18" customHeight="1" x14ac:dyDescent="0.25"/>
    <row r="678" spans="1:32" ht="15.75" x14ac:dyDescent="0.25">
      <c r="E678" s="13" t="s">
        <v>120</v>
      </c>
      <c r="G678" s="14"/>
      <c r="H678" s="14"/>
      <c r="I678" s="14"/>
      <c r="J678" s="14"/>
      <c r="K678" s="14"/>
      <c r="L678" s="13" t="s">
        <v>122</v>
      </c>
      <c r="O678" s="14"/>
      <c r="Q678" s="14"/>
      <c r="R678" s="13" t="s">
        <v>121</v>
      </c>
      <c r="T678" s="14"/>
      <c r="U678" s="14"/>
      <c r="W678" s="14"/>
      <c r="X678" s="14"/>
      <c r="Y678" s="13" t="s">
        <v>123</v>
      </c>
      <c r="Z678" s="14"/>
      <c r="AA678" s="14"/>
      <c r="AB678" s="14"/>
      <c r="AC678" s="14"/>
    </row>
    <row r="679" spans="1:32" ht="15.75" x14ac:dyDescent="0.25">
      <c r="E679" s="13" t="s">
        <v>124</v>
      </c>
      <c r="G679" s="14"/>
      <c r="H679" s="14"/>
      <c r="I679" s="14"/>
      <c r="J679" s="14"/>
      <c r="K679" s="14"/>
      <c r="L679" s="13" t="s">
        <v>124</v>
      </c>
      <c r="O679" s="14"/>
      <c r="Q679" s="14"/>
      <c r="R679" s="13" t="s">
        <v>124</v>
      </c>
      <c r="T679" s="14"/>
      <c r="U679" s="14"/>
      <c r="W679" s="14"/>
      <c r="X679" s="14"/>
      <c r="Y679" s="13" t="s">
        <v>124</v>
      </c>
      <c r="Z679" s="14"/>
      <c r="AA679" s="14"/>
      <c r="AB679" s="14"/>
      <c r="AC679" s="14"/>
    </row>
    <row r="680" spans="1:32" ht="32.25" customHeight="1" x14ac:dyDescent="0.55000000000000004">
      <c r="A680" s="75" t="s">
        <v>0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1"/>
      <c r="AD680" s="1"/>
      <c r="AE680" s="1"/>
      <c r="AF680" s="1"/>
    </row>
    <row r="681" spans="1:32" ht="21.75" customHeight="1" x14ac:dyDescent="0.4">
      <c r="A681" s="76" t="s">
        <v>1723</v>
      </c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2"/>
      <c r="AD681" s="2"/>
      <c r="AE681" s="2"/>
      <c r="AF681" s="2"/>
    </row>
    <row r="682" spans="1:32" s="5" customFormat="1" ht="20.25" customHeight="1" x14ac:dyDescent="0.35">
      <c r="A682" s="3" t="s">
        <v>1</v>
      </c>
      <c r="B682" s="4"/>
      <c r="C682" s="3"/>
      <c r="D682" s="3"/>
      <c r="F682" s="3" t="s">
        <v>400</v>
      </c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s="7" customFormat="1" ht="78" customHeight="1" x14ac:dyDescent="0.25">
      <c r="A683" s="6" t="s">
        <v>3</v>
      </c>
      <c r="B683" s="6" t="s">
        <v>4</v>
      </c>
      <c r="C683" s="6" t="s">
        <v>5</v>
      </c>
      <c r="D683" s="6" t="s">
        <v>6</v>
      </c>
      <c r="E683" s="6" t="s">
        <v>7</v>
      </c>
      <c r="F683" s="6" t="s">
        <v>8</v>
      </c>
      <c r="G683" s="6" t="s">
        <v>9</v>
      </c>
      <c r="H683" s="6" t="s">
        <v>10</v>
      </c>
      <c r="I683" s="6" t="s">
        <v>11</v>
      </c>
      <c r="J683" s="6" t="s">
        <v>12</v>
      </c>
      <c r="K683" s="6" t="s">
        <v>13</v>
      </c>
      <c r="L683" s="6" t="s">
        <v>14</v>
      </c>
      <c r="M683" s="6" t="s">
        <v>15</v>
      </c>
      <c r="N683" s="6" t="s">
        <v>16</v>
      </c>
      <c r="O683" s="6" t="s">
        <v>17</v>
      </c>
      <c r="P683" s="6" t="s">
        <v>18</v>
      </c>
      <c r="Q683" s="6" t="s">
        <v>19</v>
      </c>
      <c r="R683" s="6" t="s">
        <v>20</v>
      </c>
      <c r="S683" s="6" t="s">
        <v>21</v>
      </c>
      <c r="T683" s="6" t="s">
        <v>22</v>
      </c>
      <c r="U683" s="6" t="s">
        <v>23</v>
      </c>
      <c r="V683" s="6" t="s">
        <v>24</v>
      </c>
      <c r="W683" s="6" t="s">
        <v>25</v>
      </c>
      <c r="X683" s="6" t="s">
        <v>26</v>
      </c>
      <c r="Y683" s="6" t="s">
        <v>27</v>
      </c>
      <c r="Z683" s="6" t="s">
        <v>28</v>
      </c>
      <c r="AA683" s="6" t="s">
        <v>29</v>
      </c>
      <c r="AB683" s="6" t="s">
        <v>30</v>
      </c>
    </row>
    <row r="684" spans="1:32" s="15" customFormat="1" x14ac:dyDescent="0.25">
      <c r="A684" s="17">
        <v>1</v>
      </c>
      <c r="B684" s="17"/>
      <c r="C684" s="17" t="s">
        <v>308</v>
      </c>
      <c r="D684" s="17" t="s">
        <v>1724</v>
      </c>
      <c r="E684" s="17" t="s">
        <v>1725</v>
      </c>
      <c r="F684" s="17" t="s">
        <v>35</v>
      </c>
      <c r="G684" s="17" t="s">
        <v>1726</v>
      </c>
      <c r="H684" s="17">
        <v>203</v>
      </c>
      <c r="I684" s="17">
        <v>182</v>
      </c>
      <c r="J684" s="17">
        <v>21</v>
      </c>
      <c r="K684" s="17" t="s">
        <v>37</v>
      </c>
      <c r="L684" s="18">
        <v>7209.2</v>
      </c>
      <c r="M684" s="18">
        <v>81.8</v>
      </c>
      <c r="N684" s="18">
        <v>0</v>
      </c>
      <c r="O684" s="18">
        <v>7291</v>
      </c>
      <c r="P684" s="18">
        <v>479.97</v>
      </c>
      <c r="Q684" s="18">
        <v>14.58</v>
      </c>
      <c r="R684" s="18">
        <v>9.4499999999999993</v>
      </c>
      <c r="S684" s="18">
        <v>504</v>
      </c>
      <c r="T684" s="18">
        <v>0</v>
      </c>
      <c r="U684" s="18">
        <v>0</v>
      </c>
      <c r="V684" s="18">
        <v>0</v>
      </c>
      <c r="W684" s="18">
        <v>0</v>
      </c>
      <c r="X684" s="18"/>
      <c r="Y684" s="18">
        <v>7689.17</v>
      </c>
      <c r="Z684" s="18">
        <v>14.58</v>
      </c>
      <c r="AA684" s="18">
        <v>91.25</v>
      </c>
      <c r="AB684" s="18">
        <v>7795</v>
      </c>
    </row>
    <row r="685" spans="1:32" s="15" customFormat="1" x14ac:dyDescent="0.25">
      <c r="A685" s="17">
        <v>2</v>
      </c>
      <c r="B685" s="17" t="s">
        <v>307</v>
      </c>
      <c r="C685" s="17" t="s">
        <v>308</v>
      </c>
      <c r="D685" s="17" t="s">
        <v>309</v>
      </c>
      <c r="E685" s="17" t="s">
        <v>310</v>
      </c>
      <c r="F685" s="17" t="s">
        <v>35</v>
      </c>
      <c r="G685" s="17" t="s">
        <v>41</v>
      </c>
      <c r="H685" s="17">
        <v>105967</v>
      </c>
      <c r="I685" s="17">
        <v>103762</v>
      </c>
      <c r="J685" s="17">
        <v>2205</v>
      </c>
      <c r="K685" s="17" t="s">
        <v>37</v>
      </c>
      <c r="L685" s="18">
        <v>9055</v>
      </c>
      <c r="M685" s="18">
        <v>0</v>
      </c>
      <c r="N685" s="18">
        <v>0</v>
      </c>
      <c r="O685" s="18">
        <v>9055</v>
      </c>
      <c r="P685" s="18">
        <v>13733.65</v>
      </c>
      <c r="Q685" s="18">
        <v>1230.0999999999999</v>
      </c>
      <c r="R685" s="18">
        <v>992.25</v>
      </c>
      <c r="S685" s="18">
        <v>15956</v>
      </c>
      <c r="T685" s="18">
        <v>4380</v>
      </c>
      <c r="U685" s="18">
        <v>0</v>
      </c>
      <c r="V685" s="18">
        <v>0</v>
      </c>
      <c r="W685" s="18">
        <v>0</v>
      </c>
      <c r="X685" s="18"/>
      <c r="Y685" s="18">
        <v>22788.65</v>
      </c>
      <c r="Z685" s="18">
        <v>1230.0999999999999</v>
      </c>
      <c r="AA685" s="18">
        <v>992.25</v>
      </c>
      <c r="AB685" s="18">
        <v>25011</v>
      </c>
    </row>
    <row r="686" spans="1:32" s="15" customFormat="1" x14ac:dyDescent="0.25">
      <c r="A686" s="17">
        <v>3</v>
      </c>
      <c r="B686" s="17" t="s">
        <v>311</v>
      </c>
      <c r="C686" s="17" t="s">
        <v>308</v>
      </c>
      <c r="D686" s="17" t="s">
        <v>312</v>
      </c>
      <c r="E686" s="17" t="s">
        <v>313</v>
      </c>
      <c r="F686" s="17" t="s">
        <v>35</v>
      </c>
      <c r="G686" s="17" t="s">
        <v>41</v>
      </c>
      <c r="H686" s="17">
        <v>56530</v>
      </c>
      <c r="I686" s="17">
        <v>55512</v>
      </c>
      <c r="J686" s="17">
        <v>1018</v>
      </c>
      <c r="K686" s="17" t="s">
        <v>37</v>
      </c>
      <c r="L686" s="18">
        <v>62994.66</v>
      </c>
      <c r="M686" s="18">
        <v>4727.96</v>
      </c>
      <c r="N686" s="18">
        <v>3666.38</v>
      </c>
      <c r="O686" s="18">
        <v>71389</v>
      </c>
      <c r="P686" s="18">
        <v>6207.21</v>
      </c>
      <c r="Q686" s="18">
        <v>674.69</v>
      </c>
      <c r="R686" s="18">
        <v>458.1</v>
      </c>
      <c r="S686" s="18">
        <v>7340</v>
      </c>
      <c r="T686" s="18">
        <v>0</v>
      </c>
      <c r="U686" s="18">
        <v>0</v>
      </c>
      <c r="V686" s="18">
        <v>0</v>
      </c>
      <c r="W686" s="18">
        <v>0</v>
      </c>
      <c r="X686" s="18"/>
      <c r="Y686" s="18">
        <v>69201.87</v>
      </c>
      <c r="Z686" s="18">
        <v>4341.07</v>
      </c>
      <c r="AA686" s="18">
        <v>5186.0600000000004</v>
      </c>
      <c r="AB686" s="18">
        <v>78729</v>
      </c>
    </row>
    <row r="687" spans="1:32" s="15" customFormat="1" x14ac:dyDescent="0.25">
      <c r="A687" s="17">
        <v>4</v>
      </c>
      <c r="B687" s="17" t="s">
        <v>314</v>
      </c>
      <c r="C687" s="17" t="s">
        <v>308</v>
      </c>
      <c r="D687" s="17" t="s">
        <v>315</v>
      </c>
      <c r="E687" s="17" t="s">
        <v>316</v>
      </c>
      <c r="F687" s="17" t="s">
        <v>35</v>
      </c>
      <c r="G687" s="17" t="s">
        <v>45</v>
      </c>
      <c r="H687" s="17">
        <v>70150</v>
      </c>
      <c r="I687" s="17">
        <v>70150</v>
      </c>
      <c r="J687" s="17">
        <v>0</v>
      </c>
      <c r="K687" s="17" t="s">
        <v>37</v>
      </c>
      <c r="L687" s="18">
        <v>17732.39</v>
      </c>
      <c r="M687" s="18">
        <v>0</v>
      </c>
      <c r="N687" s="18">
        <v>2822.61</v>
      </c>
      <c r="O687" s="18">
        <v>20555</v>
      </c>
      <c r="P687" s="18">
        <v>577.46</v>
      </c>
      <c r="Q687" s="18">
        <v>180.54</v>
      </c>
      <c r="R687" s="18">
        <v>0</v>
      </c>
      <c r="S687" s="18">
        <v>758</v>
      </c>
      <c r="T687" s="18">
        <v>0</v>
      </c>
      <c r="U687" s="18">
        <v>0</v>
      </c>
      <c r="V687" s="18">
        <v>0</v>
      </c>
      <c r="W687" s="18">
        <v>0</v>
      </c>
      <c r="X687" s="18"/>
      <c r="Y687" s="18">
        <v>18309.849999999999</v>
      </c>
      <c r="Z687" s="18">
        <v>3003.15</v>
      </c>
      <c r="AA687" s="18">
        <v>0</v>
      </c>
      <c r="AB687" s="18">
        <v>21313</v>
      </c>
    </row>
    <row r="688" spans="1:32" s="15" customFormat="1" x14ac:dyDescent="0.25">
      <c r="A688" s="17">
        <v>5</v>
      </c>
      <c r="B688" s="17" t="s">
        <v>317</v>
      </c>
      <c r="C688" s="17" t="s">
        <v>308</v>
      </c>
      <c r="D688" s="17" t="s">
        <v>318</v>
      </c>
      <c r="E688" s="17" t="s">
        <v>319</v>
      </c>
      <c r="F688" s="17" t="s">
        <v>35</v>
      </c>
      <c r="G688" s="17" t="s">
        <v>41</v>
      </c>
      <c r="H688" s="17">
        <v>272556</v>
      </c>
      <c r="I688" s="17">
        <v>268087</v>
      </c>
      <c r="J688" s="17">
        <v>4469</v>
      </c>
      <c r="K688" s="17" t="s">
        <v>37</v>
      </c>
      <c r="L688" s="18">
        <v>212492.82</v>
      </c>
      <c r="M688" s="18">
        <v>14438.25</v>
      </c>
      <c r="N688" s="18">
        <v>10172.93</v>
      </c>
      <c r="O688" s="18">
        <v>237104</v>
      </c>
      <c r="P688" s="18">
        <v>25566.31</v>
      </c>
      <c r="Q688" s="18">
        <v>2179.64</v>
      </c>
      <c r="R688" s="18">
        <v>2011.05</v>
      </c>
      <c r="S688" s="18">
        <v>29757</v>
      </c>
      <c r="T688" s="18">
        <v>0</v>
      </c>
      <c r="U688" s="18">
        <v>0</v>
      </c>
      <c r="V688" s="18">
        <v>0</v>
      </c>
      <c r="W688" s="18">
        <v>0</v>
      </c>
      <c r="X688" s="18"/>
      <c r="Y688" s="18">
        <v>238059.13</v>
      </c>
      <c r="Z688" s="18">
        <v>12352.57</v>
      </c>
      <c r="AA688" s="18">
        <v>16449.3</v>
      </c>
      <c r="AB688" s="18">
        <v>266861</v>
      </c>
    </row>
    <row r="689" spans="1:28" s="15" customFormat="1" x14ac:dyDescent="0.25">
      <c r="A689" s="17">
        <v>6</v>
      </c>
      <c r="B689" s="17" t="s">
        <v>311</v>
      </c>
      <c r="C689" s="17" t="s">
        <v>308</v>
      </c>
      <c r="D689" s="17" t="s">
        <v>320</v>
      </c>
      <c r="E689" s="17" t="s">
        <v>321</v>
      </c>
      <c r="F689" s="17" t="s">
        <v>35</v>
      </c>
      <c r="G689" s="17" t="s">
        <v>41</v>
      </c>
      <c r="H689" s="17">
        <v>13268</v>
      </c>
      <c r="I689" s="17">
        <v>11644</v>
      </c>
      <c r="J689" s="17">
        <v>1624</v>
      </c>
      <c r="K689" s="17" t="s">
        <v>37</v>
      </c>
      <c r="L689" s="18">
        <v>118090.47</v>
      </c>
      <c r="M689" s="18">
        <v>5776.14</v>
      </c>
      <c r="N689" s="18">
        <v>10291.39</v>
      </c>
      <c r="O689" s="18">
        <v>134158</v>
      </c>
      <c r="P689" s="18">
        <v>10411.1</v>
      </c>
      <c r="Q689" s="18">
        <v>1234.0999999999999</v>
      </c>
      <c r="R689" s="18">
        <v>730.8</v>
      </c>
      <c r="S689" s="18">
        <v>12376</v>
      </c>
      <c r="T689" s="18">
        <v>0</v>
      </c>
      <c r="U689" s="18">
        <v>0</v>
      </c>
      <c r="V689" s="18">
        <v>0</v>
      </c>
      <c r="W689" s="18">
        <v>0</v>
      </c>
      <c r="X689" s="18"/>
      <c r="Y689" s="18">
        <v>128501.57</v>
      </c>
      <c r="Z689" s="18">
        <v>11525.49</v>
      </c>
      <c r="AA689" s="18">
        <v>6506.94</v>
      </c>
      <c r="AB689" s="18">
        <v>146534</v>
      </c>
    </row>
    <row r="690" spans="1:28" s="15" customFormat="1" x14ac:dyDescent="0.25">
      <c r="A690" s="17">
        <v>7</v>
      </c>
      <c r="B690" s="17" t="s">
        <v>322</v>
      </c>
      <c r="C690" s="17" t="s">
        <v>308</v>
      </c>
      <c r="D690" s="17" t="s">
        <v>323</v>
      </c>
      <c r="E690" s="17" t="s">
        <v>324</v>
      </c>
      <c r="F690" s="17" t="s">
        <v>35</v>
      </c>
      <c r="G690" s="17" t="s">
        <v>41</v>
      </c>
      <c r="H690" s="17">
        <v>57924</v>
      </c>
      <c r="I690" s="17">
        <v>54310</v>
      </c>
      <c r="J690" s="17">
        <v>3614</v>
      </c>
      <c r="K690" s="17" t="s">
        <v>37</v>
      </c>
      <c r="L690" s="18">
        <v>127995.43</v>
      </c>
      <c r="M690" s="18">
        <v>9189</v>
      </c>
      <c r="N690" s="18">
        <v>6232.57</v>
      </c>
      <c r="O690" s="18">
        <v>143417</v>
      </c>
      <c r="P690" s="18">
        <v>22323.13</v>
      </c>
      <c r="Q690" s="18">
        <v>1319.57</v>
      </c>
      <c r="R690" s="18">
        <v>1626.3</v>
      </c>
      <c r="S690" s="18">
        <v>25269</v>
      </c>
      <c r="T690" s="18">
        <v>4200</v>
      </c>
      <c r="U690" s="18">
        <v>0</v>
      </c>
      <c r="V690" s="18">
        <v>0</v>
      </c>
      <c r="W690" s="18">
        <v>0</v>
      </c>
      <c r="X690" s="18"/>
      <c r="Y690" s="18">
        <v>150318.56</v>
      </c>
      <c r="Z690" s="18">
        <v>7552.14</v>
      </c>
      <c r="AA690" s="18">
        <v>10815.3</v>
      </c>
      <c r="AB690" s="18">
        <v>168686</v>
      </c>
    </row>
    <row r="691" spans="1:28" s="15" customFormat="1" x14ac:dyDescent="0.25">
      <c r="A691" s="17">
        <v>8</v>
      </c>
      <c r="B691" s="17" t="s">
        <v>322</v>
      </c>
      <c r="C691" s="17" t="s">
        <v>308</v>
      </c>
      <c r="D691" s="17" t="s">
        <v>325</v>
      </c>
      <c r="E691" s="17" t="s">
        <v>326</v>
      </c>
      <c r="F691" s="17" t="s">
        <v>35</v>
      </c>
      <c r="G691" s="17" t="s">
        <v>41</v>
      </c>
      <c r="H691" s="17">
        <v>29057</v>
      </c>
      <c r="I691" s="17">
        <v>27687</v>
      </c>
      <c r="J691" s="17">
        <v>1370</v>
      </c>
      <c r="K691" s="17" t="s">
        <v>37</v>
      </c>
      <c r="L691" s="18">
        <v>146687.81</v>
      </c>
      <c r="M691" s="18">
        <v>11454.97</v>
      </c>
      <c r="N691" s="18">
        <v>15698.22</v>
      </c>
      <c r="O691" s="18">
        <v>173841</v>
      </c>
      <c r="P691" s="18">
        <v>9116.1299999999992</v>
      </c>
      <c r="Q691" s="18">
        <v>1592.37</v>
      </c>
      <c r="R691" s="18">
        <v>616.5</v>
      </c>
      <c r="S691" s="18">
        <v>11325</v>
      </c>
      <c r="T691" s="18">
        <v>1780</v>
      </c>
      <c r="U691" s="18">
        <v>0</v>
      </c>
      <c r="V691" s="18">
        <v>0</v>
      </c>
      <c r="W691" s="18">
        <v>0</v>
      </c>
      <c r="X691" s="18"/>
      <c r="Y691" s="18">
        <v>155803.94</v>
      </c>
      <c r="Z691" s="18">
        <v>17290.59</v>
      </c>
      <c r="AA691" s="18">
        <v>12071.47</v>
      </c>
      <c r="AB691" s="18">
        <v>185166</v>
      </c>
    </row>
    <row r="692" spans="1:28" s="15" customFormat="1" x14ac:dyDescent="0.25">
      <c r="A692" s="17">
        <v>9</v>
      </c>
      <c r="B692" s="17" t="s">
        <v>327</v>
      </c>
      <c r="C692" s="17" t="s">
        <v>308</v>
      </c>
      <c r="D692" s="17" t="s">
        <v>328</v>
      </c>
      <c r="E692" s="17" t="s">
        <v>329</v>
      </c>
      <c r="F692" s="17" t="s">
        <v>35</v>
      </c>
      <c r="G692" s="17" t="s">
        <v>41</v>
      </c>
      <c r="H692" s="17">
        <v>14581</v>
      </c>
      <c r="I692" s="17">
        <v>14581</v>
      </c>
      <c r="J692" s="17">
        <v>0</v>
      </c>
      <c r="K692" s="17" t="s">
        <v>37</v>
      </c>
      <c r="L692" s="18">
        <v>24863.7</v>
      </c>
      <c r="M692" s="18">
        <v>0</v>
      </c>
      <c r="N692" s="18">
        <v>3977.3</v>
      </c>
      <c r="O692" s="18">
        <v>28841</v>
      </c>
      <c r="P692" s="18">
        <v>852.06</v>
      </c>
      <c r="Q692" s="18">
        <v>252.94</v>
      </c>
      <c r="R692" s="18">
        <v>0</v>
      </c>
      <c r="S692" s="18">
        <v>1105</v>
      </c>
      <c r="T692" s="18">
        <v>0</v>
      </c>
      <c r="U692" s="18">
        <v>0</v>
      </c>
      <c r="V692" s="18">
        <v>0</v>
      </c>
      <c r="W692" s="18">
        <v>0</v>
      </c>
      <c r="X692" s="18"/>
      <c r="Y692" s="18">
        <v>25715.759999999998</v>
      </c>
      <c r="Z692" s="18">
        <v>4230.24</v>
      </c>
      <c r="AA692" s="18">
        <v>0</v>
      </c>
      <c r="AB692" s="18">
        <v>29946</v>
      </c>
    </row>
    <row r="693" spans="1:28" s="15" customFormat="1" x14ac:dyDescent="0.25">
      <c r="A693" s="17">
        <v>10</v>
      </c>
      <c r="B693" s="17" t="s">
        <v>327</v>
      </c>
      <c r="C693" s="17" t="s">
        <v>308</v>
      </c>
      <c r="D693" s="17" t="s">
        <v>330</v>
      </c>
      <c r="E693" s="17" t="s">
        <v>331</v>
      </c>
      <c r="F693" s="17" t="s">
        <v>35</v>
      </c>
      <c r="G693" s="17" t="s">
        <v>45</v>
      </c>
      <c r="H693" s="17">
        <v>56084</v>
      </c>
      <c r="I693" s="17">
        <v>53734</v>
      </c>
      <c r="J693" s="17">
        <v>2350</v>
      </c>
      <c r="K693" s="17" t="s">
        <v>37</v>
      </c>
      <c r="L693" s="18">
        <v>238892.43</v>
      </c>
      <c r="M693" s="18">
        <v>13615.1</v>
      </c>
      <c r="N693" s="18">
        <v>22576.47</v>
      </c>
      <c r="O693" s="18">
        <v>275084</v>
      </c>
      <c r="P693" s="18">
        <v>14287.51</v>
      </c>
      <c r="Q693" s="18">
        <v>2549.9899999999998</v>
      </c>
      <c r="R693" s="18">
        <v>1057.5</v>
      </c>
      <c r="S693" s="18">
        <v>17895</v>
      </c>
      <c r="T693" s="18">
        <v>6170</v>
      </c>
      <c r="U693" s="18">
        <v>0</v>
      </c>
      <c r="V693" s="18">
        <v>0</v>
      </c>
      <c r="W693" s="18">
        <v>0</v>
      </c>
      <c r="X693" s="18"/>
      <c r="Y693" s="18">
        <v>253179.94</v>
      </c>
      <c r="Z693" s="18">
        <v>25126.46</v>
      </c>
      <c r="AA693" s="18">
        <v>14672.6</v>
      </c>
      <c r="AB693" s="18">
        <v>292979</v>
      </c>
    </row>
    <row r="694" spans="1:28" s="15" customFormat="1" x14ac:dyDescent="0.25">
      <c r="A694" s="17">
        <v>11</v>
      </c>
      <c r="B694" s="17" t="s">
        <v>327</v>
      </c>
      <c r="C694" s="17" t="s">
        <v>308</v>
      </c>
      <c r="D694" s="17" t="s">
        <v>332</v>
      </c>
      <c r="E694" s="17" t="s">
        <v>333</v>
      </c>
      <c r="F694" s="17" t="s">
        <v>35</v>
      </c>
      <c r="G694" s="17" t="s">
        <v>45</v>
      </c>
      <c r="H694" s="17">
        <v>8763</v>
      </c>
      <c r="I694" s="17">
        <v>8669</v>
      </c>
      <c r="J694" s="17">
        <v>94</v>
      </c>
      <c r="K694" s="17" t="s">
        <v>37</v>
      </c>
      <c r="L694" s="18">
        <v>61322.54</v>
      </c>
      <c r="M694" s="18">
        <v>3897.89</v>
      </c>
      <c r="N694" s="18">
        <v>5833.57</v>
      </c>
      <c r="O694" s="18">
        <v>71054</v>
      </c>
      <c r="P694" s="18">
        <v>1372.65</v>
      </c>
      <c r="Q694" s="18">
        <v>669.05</v>
      </c>
      <c r="R694" s="18">
        <v>42.3</v>
      </c>
      <c r="S694" s="18">
        <v>2084</v>
      </c>
      <c r="T694" s="18">
        <v>0</v>
      </c>
      <c r="U694" s="18">
        <v>0</v>
      </c>
      <c r="V694" s="18">
        <v>0</v>
      </c>
      <c r="W694" s="18">
        <v>0</v>
      </c>
      <c r="X694" s="18"/>
      <c r="Y694" s="18">
        <v>62695.19</v>
      </c>
      <c r="Z694" s="18">
        <v>6502.62</v>
      </c>
      <c r="AA694" s="18">
        <v>3940.19</v>
      </c>
      <c r="AB694" s="18">
        <v>73138</v>
      </c>
    </row>
    <row r="695" spans="1:28" s="15" customFormat="1" x14ac:dyDescent="0.25">
      <c r="A695" s="17">
        <v>12</v>
      </c>
      <c r="B695" s="17" t="s">
        <v>334</v>
      </c>
      <c r="C695" s="17" t="s">
        <v>308</v>
      </c>
      <c r="D695" s="17" t="s">
        <v>335</v>
      </c>
      <c r="E695" s="17" t="s">
        <v>336</v>
      </c>
      <c r="F695" s="17" t="s">
        <v>35</v>
      </c>
      <c r="G695" s="17" t="s">
        <v>41</v>
      </c>
      <c r="H695" s="17">
        <v>125303</v>
      </c>
      <c r="I695" s="17">
        <v>123510</v>
      </c>
      <c r="J695" s="17">
        <v>1793</v>
      </c>
      <c r="K695" s="17" t="s">
        <v>37</v>
      </c>
      <c r="L695" s="18">
        <v>162123.57999999999</v>
      </c>
      <c r="M695" s="18">
        <v>9850.61</v>
      </c>
      <c r="N695" s="18">
        <v>14744.81</v>
      </c>
      <c r="O695" s="18">
        <v>186719</v>
      </c>
      <c r="P695" s="18">
        <v>11400.35</v>
      </c>
      <c r="Q695" s="18">
        <v>1728.8</v>
      </c>
      <c r="R695" s="18">
        <v>806.85</v>
      </c>
      <c r="S695" s="18">
        <v>13936</v>
      </c>
      <c r="T695" s="18">
        <v>0</v>
      </c>
      <c r="U695" s="18">
        <v>0</v>
      </c>
      <c r="V695" s="18">
        <v>0</v>
      </c>
      <c r="W695" s="18">
        <v>0</v>
      </c>
      <c r="X695" s="18"/>
      <c r="Y695" s="18">
        <v>173523.93</v>
      </c>
      <c r="Z695" s="18">
        <v>16473.61</v>
      </c>
      <c r="AA695" s="18">
        <v>10657.46</v>
      </c>
      <c r="AB695" s="18">
        <v>200655</v>
      </c>
    </row>
    <row r="696" spans="1:28" s="15" customFormat="1" x14ac:dyDescent="0.25">
      <c r="A696" s="17">
        <v>13</v>
      </c>
      <c r="B696" s="17" t="s">
        <v>322</v>
      </c>
      <c r="C696" s="17" t="s">
        <v>308</v>
      </c>
      <c r="D696" s="17" t="s">
        <v>337</v>
      </c>
      <c r="E696" s="17" t="s">
        <v>338</v>
      </c>
      <c r="F696" s="17" t="s">
        <v>35</v>
      </c>
      <c r="G696" s="17" t="s">
        <v>41</v>
      </c>
      <c r="H696" s="17">
        <v>412</v>
      </c>
      <c r="I696" s="17">
        <v>412</v>
      </c>
      <c r="J696" s="17">
        <v>0</v>
      </c>
      <c r="K696" s="17" t="s">
        <v>37</v>
      </c>
      <c r="L696" s="18">
        <v>26089.02</v>
      </c>
      <c r="M696" s="18">
        <v>0</v>
      </c>
      <c r="N696" s="18">
        <v>3876.98</v>
      </c>
      <c r="O696" s="18">
        <v>29966</v>
      </c>
      <c r="P696" s="18">
        <v>494.73</v>
      </c>
      <c r="Q696" s="18">
        <v>267.27</v>
      </c>
      <c r="R696" s="18">
        <v>0</v>
      </c>
      <c r="S696" s="18">
        <v>762</v>
      </c>
      <c r="T696" s="18">
        <v>0</v>
      </c>
      <c r="U696" s="18">
        <v>0</v>
      </c>
      <c r="V696" s="18">
        <v>0</v>
      </c>
      <c r="W696" s="18">
        <v>0</v>
      </c>
      <c r="X696" s="18"/>
      <c r="Y696" s="18">
        <v>26583.75</v>
      </c>
      <c r="Z696" s="18">
        <v>4144.25</v>
      </c>
      <c r="AA696" s="18">
        <v>0</v>
      </c>
      <c r="AB696" s="18">
        <v>30728</v>
      </c>
    </row>
    <row r="697" spans="1:28" s="15" customFormat="1" x14ac:dyDescent="0.25">
      <c r="A697" s="17">
        <v>14</v>
      </c>
      <c r="B697" s="17" t="s">
        <v>339</v>
      </c>
      <c r="C697" s="17" t="s">
        <v>308</v>
      </c>
      <c r="D697" s="17" t="s">
        <v>340</v>
      </c>
      <c r="E697" s="17" t="s">
        <v>341</v>
      </c>
      <c r="F697" s="17" t="s">
        <v>35</v>
      </c>
      <c r="G697" s="17" t="s">
        <v>342</v>
      </c>
      <c r="H697" s="17">
        <v>5701</v>
      </c>
      <c r="I697" s="17">
        <v>5701</v>
      </c>
      <c r="J697" s="17">
        <v>0</v>
      </c>
      <c r="K697" s="17" t="s">
        <v>37</v>
      </c>
      <c r="L697" s="18">
        <v>28920.400000000001</v>
      </c>
      <c r="M697" s="18">
        <v>0</v>
      </c>
      <c r="N697" s="18">
        <v>6031.6</v>
      </c>
      <c r="O697" s="18">
        <v>34952</v>
      </c>
      <c r="P697" s="18">
        <v>577.86</v>
      </c>
      <c r="Q697" s="18">
        <v>296.14</v>
      </c>
      <c r="R697" s="18">
        <v>0</v>
      </c>
      <c r="S697" s="18">
        <v>874</v>
      </c>
      <c r="T697" s="18">
        <v>0</v>
      </c>
      <c r="U697" s="18">
        <v>0</v>
      </c>
      <c r="V697" s="18">
        <v>0</v>
      </c>
      <c r="W697" s="18">
        <v>0</v>
      </c>
      <c r="X697" s="18"/>
      <c r="Y697" s="18">
        <v>29498.26</v>
      </c>
      <c r="Z697" s="18">
        <v>6327.74</v>
      </c>
      <c r="AA697" s="18">
        <v>0</v>
      </c>
      <c r="AB697" s="18">
        <v>35826</v>
      </c>
    </row>
    <row r="698" spans="1:28" s="15" customFormat="1" x14ac:dyDescent="0.25">
      <c r="A698" s="17">
        <v>15</v>
      </c>
      <c r="B698" s="17" t="s">
        <v>334</v>
      </c>
      <c r="C698" s="17" t="s">
        <v>308</v>
      </c>
      <c r="D698" s="17" t="s">
        <v>343</v>
      </c>
      <c r="E698" s="17" t="s">
        <v>344</v>
      </c>
      <c r="F698" s="17" t="s">
        <v>35</v>
      </c>
      <c r="G698" s="17" t="s">
        <v>218</v>
      </c>
      <c r="H698" s="17">
        <v>23</v>
      </c>
      <c r="I698" s="17">
        <v>23</v>
      </c>
      <c r="J698" s="17">
        <v>0</v>
      </c>
      <c r="K698" s="17" t="s">
        <v>37</v>
      </c>
      <c r="L698" s="18">
        <v>23177.8</v>
      </c>
      <c r="M698" s="18">
        <v>8.56</v>
      </c>
      <c r="N698" s="18">
        <v>5096.6400000000003</v>
      </c>
      <c r="O698" s="18">
        <v>28283</v>
      </c>
      <c r="P698" s="18">
        <v>577.1</v>
      </c>
      <c r="Q698" s="18">
        <v>236.9</v>
      </c>
      <c r="R698" s="18">
        <v>0</v>
      </c>
      <c r="S698" s="18">
        <v>814</v>
      </c>
      <c r="T698" s="18">
        <v>0</v>
      </c>
      <c r="U698" s="18">
        <v>0</v>
      </c>
      <c r="V698" s="18">
        <v>0</v>
      </c>
      <c r="W698" s="18">
        <v>0</v>
      </c>
      <c r="X698" s="18"/>
      <c r="Y698" s="18">
        <v>23754.9</v>
      </c>
      <c r="Z698" s="18">
        <v>5333.54</v>
      </c>
      <c r="AA698" s="18">
        <v>8.56</v>
      </c>
      <c r="AB698" s="18">
        <v>29097</v>
      </c>
    </row>
    <row r="699" spans="1:28" s="15" customFormat="1" x14ac:dyDescent="0.25">
      <c r="A699" s="17">
        <v>16</v>
      </c>
      <c r="B699" s="17" t="s">
        <v>311</v>
      </c>
      <c r="C699" s="17" t="s">
        <v>308</v>
      </c>
      <c r="D699" s="17" t="s">
        <v>345</v>
      </c>
      <c r="E699" s="17" t="s">
        <v>346</v>
      </c>
      <c r="F699" s="17" t="s">
        <v>35</v>
      </c>
      <c r="G699" s="17" t="s">
        <v>347</v>
      </c>
      <c r="H699" s="17">
        <v>3749</v>
      </c>
      <c r="I699" s="17">
        <v>3749</v>
      </c>
      <c r="J699" s="17">
        <v>0</v>
      </c>
      <c r="K699" s="17" t="s">
        <v>37</v>
      </c>
      <c r="L699" s="18">
        <v>27062.76</v>
      </c>
      <c r="M699" s="18">
        <v>0</v>
      </c>
      <c r="N699" s="18">
        <v>4282.24</v>
      </c>
      <c r="O699" s="18">
        <v>31345</v>
      </c>
      <c r="P699" s="18">
        <v>852.33</v>
      </c>
      <c r="Q699" s="18">
        <v>275.67</v>
      </c>
      <c r="R699" s="18">
        <v>0</v>
      </c>
      <c r="S699" s="18">
        <v>1128</v>
      </c>
      <c r="T699" s="18">
        <v>0</v>
      </c>
      <c r="U699" s="18">
        <v>0</v>
      </c>
      <c r="V699" s="18">
        <v>0</v>
      </c>
      <c r="W699" s="18">
        <v>0</v>
      </c>
      <c r="X699" s="18"/>
      <c r="Y699" s="18">
        <v>27915.09</v>
      </c>
      <c r="Z699" s="18">
        <v>4557.91</v>
      </c>
      <c r="AA699" s="18">
        <v>0</v>
      </c>
      <c r="AB699" s="18">
        <v>32473</v>
      </c>
    </row>
    <row r="700" spans="1:28" s="15" customFormat="1" x14ac:dyDescent="0.25">
      <c r="A700" s="17">
        <v>17</v>
      </c>
      <c r="B700" s="17" t="s">
        <v>311</v>
      </c>
      <c r="C700" s="17" t="s">
        <v>308</v>
      </c>
      <c r="D700" s="17" t="s">
        <v>348</v>
      </c>
      <c r="E700" s="17" t="s">
        <v>349</v>
      </c>
      <c r="F700" s="17" t="s">
        <v>35</v>
      </c>
      <c r="G700" s="17" t="s">
        <v>264</v>
      </c>
      <c r="H700" s="17">
        <v>109675</v>
      </c>
      <c r="I700" s="17">
        <v>107458</v>
      </c>
      <c r="J700" s="17">
        <v>2217</v>
      </c>
      <c r="K700" s="17" t="s">
        <v>37</v>
      </c>
      <c r="L700" s="18">
        <v>130603.92</v>
      </c>
      <c r="M700" s="18">
        <v>10350.030000000001</v>
      </c>
      <c r="N700" s="18">
        <v>6286.05</v>
      </c>
      <c r="O700" s="18">
        <v>147240</v>
      </c>
      <c r="P700" s="18">
        <v>13277.87</v>
      </c>
      <c r="Q700" s="18">
        <v>1375.48</v>
      </c>
      <c r="R700" s="18">
        <v>997.65</v>
      </c>
      <c r="S700" s="18">
        <v>15651</v>
      </c>
      <c r="T700" s="18">
        <v>0</v>
      </c>
      <c r="U700" s="18">
        <v>0</v>
      </c>
      <c r="V700" s="18">
        <v>0</v>
      </c>
      <c r="W700" s="18">
        <v>0</v>
      </c>
      <c r="X700" s="18"/>
      <c r="Y700" s="18">
        <v>143881.79</v>
      </c>
      <c r="Z700" s="18">
        <v>7661.53</v>
      </c>
      <c r="AA700" s="18">
        <v>11347.68</v>
      </c>
      <c r="AB700" s="18">
        <v>162891</v>
      </c>
    </row>
    <row r="701" spans="1:28" s="15" customFormat="1" x14ac:dyDescent="0.25">
      <c r="A701" s="17">
        <v>18</v>
      </c>
      <c r="B701" s="17" t="s">
        <v>322</v>
      </c>
      <c r="C701" s="17" t="s">
        <v>308</v>
      </c>
      <c r="D701" s="17" t="s">
        <v>350</v>
      </c>
      <c r="E701" s="17" t="s">
        <v>351</v>
      </c>
      <c r="F701" s="17" t="s">
        <v>35</v>
      </c>
      <c r="G701" s="17" t="s">
        <v>264</v>
      </c>
      <c r="H701" s="17">
        <v>84132</v>
      </c>
      <c r="I701" s="17">
        <v>84119</v>
      </c>
      <c r="J701" s="17">
        <v>13</v>
      </c>
      <c r="K701" s="17" t="s">
        <v>37</v>
      </c>
      <c r="L701" s="18">
        <v>185352.59</v>
      </c>
      <c r="M701" s="18">
        <v>14960.04</v>
      </c>
      <c r="N701" s="18">
        <v>24269.37</v>
      </c>
      <c r="O701" s="18">
        <v>224582</v>
      </c>
      <c r="P701" s="18">
        <v>897.11</v>
      </c>
      <c r="Q701" s="18">
        <v>2066.04</v>
      </c>
      <c r="R701" s="18">
        <v>5.85</v>
      </c>
      <c r="S701" s="18">
        <v>2969</v>
      </c>
      <c r="T701" s="18">
        <v>0</v>
      </c>
      <c r="U701" s="18">
        <v>0</v>
      </c>
      <c r="V701" s="18">
        <v>0</v>
      </c>
      <c r="W701" s="18">
        <v>0</v>
      </c>
      <c r="X701" s="18"/>
      <c r="Y701" s="18">
        <v>186249.7</v>
      </c>
      <c r="Z701" s="18">
        <v>26335.41</v>
      </c>
      <c r="AA701" s="18">
        <v>14965.89</v>
      </c>
      <c r="AB701" s="18">
        <v>227551</v>
      </c>
    </row>
    <row r="702" spans="1:28" s="15" customFormat="1" x14ac:dyDescent="0.25">
      <c r="A702" s="17">
        <v>19</v>
      </c>
      <c r="B702" s="17" t="s">
        <v>327</v>
      </c>
      <c r="C702" s="17" t="s">
        <v>308</v>
      </c>
      <c r="D702" s="17" t="s">
        <v>352</v>
      </c>
      <c r="E702" s="17" t="s">
        <v>353</v>
      </c>
      <c r="F702" s="17" t="s">
        <v>35</v>
      </c>
      <c r="G702" s="17" t="s">
        <v>264</v>
      </c>
      <c r="H702" s="17">
        <v>69842</v>
      </c>
      <c r="I702" s="17">
        <v>68590</v>
      </c>
      <c r="J702" s="17">
        <v>1252</v>
      </c>
      <c r="K702" s="17" t="s">
        <v>37</v>
      </c>
      <c r="L702" s="18">
        <v>64107.42</v>
      </c>
      <c r="M702" s="18">
        <v>3665.7</v>
      </c>
      <c r="N702" s="18">
        <v>3447.88</v>
      </c>
      <c r="O702" s="18">
        <v>71221</v>
      </c>
      <c r="P702" s="18">
        <v>7748.56</v>
      </c>
      <c r="Q702" s="18">
        <v>665.04</v>
      </c>
      <c r="R702" s="18">
        <v>563.4</v>
      </c>
      <c r="S702" s="18">
        <v>8977</v>
      </c>
      <c r="T702" s="18">
        <v>3550</v>
      </c>
      <c r="U702" s="18">
        <v>0</v>
      </c>
      <c r="V702" s="18">
        <v>0</v>
      </c>
      <c r="W702" s="18">
        <v>0</v>
      </c>
      <c r="X702" s="18"/>
      <c r="Y702" s="18">
        <v>71855.98</v>
      </c>
      <c r="Z702" s="18">
        <v>4112.92</v>
      </c>
      <c r="AA702" s="18">
        <v>4229.1000000000004</v>
      </c>
      <c r="AB702" s="18">
        <v>80198</v>
      </c>
    </row>
    <row r="703" spans="1:28" s="22" customFormat="1" x14ac:dyDescent="0.25">
      <c r="A703" s="19"/>
      <c r="B703" s="19"/>
      <c r="C703" s="10" t="s">
        <v>71</v>
      </c>
      <c r="D703" s="19"/>
      <c r="E703" s="19"/>
      <c r="F703" s="19"/>
      <c r="G703" s="19"/>
      <c r="H703" s="19"/>
      <c r="I703" s="19"/>
      <c r="J703" s="19">
        <f>SUM(J684:J702)</f>
        <v>22040</v>
      </c>
      <c r="K703" s="19"/>
      <c r="L703" s="20">
        <f t="shared" ref="L703:AB703" si="84">SUM(L684:L702)</f>
        <v>1674773.94</v>
      </c>
      <c r="M703" s="20">
        <f t="shared" si="84"/>
        <v>102016.05</v>
      </c>
      <c r="N703" s="20">
        <f t="shared" si="84"/>
        <v>149307.01</v>
      </c>
      <c r="O703" s="20">
        <f t="shared" si="84"/>
        <v>1926097</v>
      </c>
      <c r="P703" s="20">
        <f t="shared" si="84"/>
        <v>140753.09</v>
      </c>
      <c r="Q703" s="20">
        <f t="shared" si="84"/>
        <v>18808.91</v>
      </c>
      <c r="R703" s="20">
        <f t="shared" si="84"/>
        <v>9918</v>
      </c>
      <c r="S703" s="20">
        <f t="shared" si="84"/>
        <v>169480</v>
      </c>
      <c r="T703" s="20">
        <f t="shared" si="84"/>
        <v>20080</v>
      </c>
      <c r="U703" s="20">
        <f t="shared" si="84"/>
        <v>0</v>
      </c>
      <c r="V703" s="20">
        <f t="shared" si="84"/>
        <v>0</v>
      </c>
      <c r="W703" s="20">
        <f t="shared" si="84"/>
        <v>0</v>
      </c>
      <c r="X703" s="20">
        <f t="shared" si="84"/>
        <v>0</v>
      </c>
      <c r="Y703" s="20">
        <f t="shared" si="84"/>
        <v>1815527.0299999998</v>
      </c>
      <c r="Z703" s="20">
        <f t="shared" si="84"/>
        <v>168115.92</v>
      </c>
      <c r="AA703" s="20">
        <f t="shared" si="84"/>
        <v>111934.05</v>
      </c>
      <c r="AB703" s="20">
        <f t="shared" si="84"/>
        <v>2095577</v>
      </c>
    </row>
    <row r="704" spans="1:28" s="15" customFormat="1" x14ac:dyDescent="0.25">
      <c r="A704" s="17">
        <v>1</v>
      </c>
      <c r="B704" s="17" t="s">
        <v>317</v>
      </c>
      <c r="C704" s="17" t="s">
        <v>308</v>
      </c>
      <c r="D704" s="17" t="s">
        <v>354</v>
      </c>
      <c r="E704" s="17" t="s">
        <v>355</v>
      </c>
      <c r="F704" s="17" t="s">
        <v>75</v>
      </c>
      <c r="G704" s="17" t="s">
        <v>76</v>
      </c>
      <c r="H704" s="17">
        <v>51609</v>
      </c>
      <c r="I704" s="17">
        <v>51301</v>
      </c>
      <c r="J704" s="17">
        <v>308</v>
      </c>
      <c r="K704" s="17" t="s">
        <v>37</v>
      </c>
      <c r="L704" s="18">
        <v>53929.760000000002</v>
      </c>
      <c r="M704" s="18">
        <v>3735.96</v>
      </c>
      <c r="N704" s="18">
        <v>8620.2800000000007</v>
      </c>
      <c r="O704" s="18">
        <v>66286</v>
      </c>
      <c r="P704" s="18">
        <v>2617.66</v>
      </c>
      <c r="Q704" s="18">
        <v>584</v>
      </c>
      <c r="R704" s="18">
        <v>184.34</v>
      </c>
      <c r="S704" s="18">
        <v>3386</v>
      </c>
      <c r="T704" s="18">
        <v>0</v>
      </c>
      <c r="U704" s="18">
        <v>0</v>
      </c>
      <c r="V704" s="18">
        <v>0</v>
      </c>
      <c r="W704" s="18">
        <v>0</v>
      </c>
      <c r="X704" s="18"/>
      <c r="Y704" s="18">
        <v>56547.42</v>
      </c>
      <c r="Z704" s="18">
        <v>9204.2800000000007</v>
      </c>
      <c r="AA704" s="18">
        <v>3920.3</v>
      </c>
      <c r="AB704" s="18">
        <v>69672</v>
      </c>
    </row>
    <row r="705" spans="1:28" s="15" customFormat="1" x14ac:dyDescent="0.25">
      <c r="A705" s="17">
        <v>2</v>
      </c>
      <c r="B705" s="17" t="s">
        <v>322</v>
      </c>
      <c r="C705" s="17" t="s">
        <v>308</v>
      </c>
      <c r="D705" s="17" t="s">
        <v>356</v>
      </c>
      <c r="E705" s="17" t="s">
        <v>357</v>
      </c>
      <c r="F705" s="17" t="s">
        <v>75</v>
      </c>
      <c r="G705" s="17" t="s">
        <v>76</v>
      </c>
      <c r="H705" s="17">
        <v>7051</v>
      </c>
      <c r="I705" s="17">
        <v>6936</v>
      </c>
      <c r="J705" s="17">
        <v>115</v>
      </c>
      <c r="K705" s="17" t="s">
        <v>37</v>
      </c>
      <c r="L705" s="18">
        <v>23272.95</v>
      </c>
      <c r="M705" s="18">
        <v>1476.9</v>
      </c>
      <c r="N705" s="18">
        <v>3264.15</v>
      </c>
      <c r="O705" s="18">
        <v>28014</v>
      </c>
      <c r="P705" s="18">
        <v>1013.29</v>
      </c>
      <c r="Q705" s="18">
        <v>250.88</v>
      </c>
      <c r="R705" s="18">
        <v>68.83</v>
      </c>
      <c r="S705" s="18">
        <v>1333</v>
      </c>
      <c r="T705" s="18">
        <v>0</v>
      </c>
      <c r="U705" s="18">
        <v>0</v>
      </c>
      <c r="V705" s="18">
        <v>0</v>
      </c>
      <c r="W705" s="18">
        <v>0</v>
      </c>
      <c r="X705" s="18"/>
      <c r="Y705" s="18">
        <v>24286.240000000002</v>
      </c>
      <c r="Z705" s="18">
        <v>3515.03</v>
      </c>
      <c r="AA705" s="18">
        <v>1545.73</v>
      </c>
      <c r="AB705" s="18">
        <v>29347</v>
      </c>
    </row>
    <row r="706" spans="1:28" s="15" customFormat="1" x14ac:dyDescent="0.25">
      <c r="A706" s="17">
        <v>3</v>
      </c>
      <c r="B706" s="17" t="s">
        <v>322</v>
      </c>
      <c r="C706" s="17" t="s">
        <v>308</v>
      </c>
      <c r="D706" s="17" t="s">
        <v>358</v>
      </c>
      <c r="E706" s="17" t="s">
        <v>359</v>
      </c>
      <c r="F706" s="17" t="s">
        <v>75</v>
      </c>
      <c r="G706" s="17" t="s">
        <v>76</v>
      </c>
      <c r="H706" s="17">
        <v>12756</v>
      </c>
      <c r="I706" s="17">
        <v>12661</v>
      </c>
      <c r="J706" s="17">
        <v>95</v>
      </c>
      <c r="K706" s="17" t="s">
        <v>37</v>
      </c>
      <c r="L706" s="18">
        <v>35856.199999999997</v>
      </c>
      <c r="M706" s="18">
        <v>2244.85</v>
      </c>
      <c r="N706" s="18">
        <v>7546.95</v>
      </c>
      <c r="O706" s="18">
        <v>45648</v>
      </c>
      <c r="P706" s="18">
        <v>994.45</v>
      </c>
      <c r="Q706" s="18">
        <v>388.69</v>
      </c>
      <c r="R706" s="18">
        <v>56.86</v>
      </c>
      <c r="S706" s="18">
        <v>1440</v>
      </c>
      <c r="T706" s="18">
        <v>0</v>
      </c>
      <c r="U706" s="18">
        <v>0</v>
      </c>
      <c r="V706" s="18">
        <v>0</v>
      </c>
      <c r="W706" s="18">
        <v>0</v>
      </c>
      <c r="X706" s="18"/>
      <c r="Y706" s="18">
        <v>36850.65</v>
      </c>
      <c r="Z706" s="18">
        <v>7935.64</v>
      </c>
      <c r="AA706" s="18">
        <v>2301.71</v>
      </c>
      <c r="AB706" s="18">
        <v>47088</v>
      </c>
    </row>
    <row r="707" spans="1:28" s="15" customFormat="1" x14ac:dyDescent="0.25">
      <c r="A707" s="17">
        <v>4</v>
      </c>
      <c r="B707" s="17" t="s">
        <v>311</v>
      </c>
      <c r="C707" s="17" t="s">
        <v>308</v>
      </c>
      <c r="D707" s="17" t="s">
        <v>360</v>
      </c>
      <c r="E707" s="17" t="s">
        <v>361</v>
      </c>
      <c r="F707" s="17" t="s">
        <v>75</v>
      </c>
      <c r="G707" s="17" t="s">
        <v>76</v>
      </c>
      <c r="H707" s="17">
        <v>40375</v>
      </c>
      <c r="I707" s="17">
        <v>40010</v>
      </c>
      <c r="J707" s="17">
        <v>365</v>
      </c>
      <c r="K707" s="17" t="s">
        <v>37</v>
      </c>
      <c r="L707" s="18">
        <v>66993.8</v>
      </c>
      <c r="M707" s="18">
        <v>5317.24</v>
      </c>
      <c r="N707" s="18">
        <v>9394.9599999999991</v>
      </c>
      <c r="O707" s="18">
        <v>81706</v>
      </c>
      <c r="P707" s="18">
        <v>2870.57</v>
      </c>
      <c r="Q707" s="18">
        <v>730.98</v>
      </c>
      <c r="R707" s="18">
        <v>218.45</v>
      </c>
      <c r="S707" s="18">
        <v>3820</v>
      </c>
      <c r="T707" s="18">
        <v>960</v>
      </c>
      <c r="U707" s="18">
        <v>0</v>
      </c>
      <c r="V707" s="18">
        <v>0</v>
      </c>
      <c r="W707" s="18">
        <v>0</v>
      </c>
      <c r="X707" s="18"/>
      <c r="Y707" s="18">
        <v>69864.37</v>
      </c>
      <c r="Z707" s="18">
        <v>10125.94</v>
      </c>
      <c r="AA707" s="18">
        <v>5535.69</v>
      </c>
      <c r="AB707" s="18">
        <v>85526</v>
      </c>
    </row>
    <row r="708" spans="1:28" s="15" customFormat="1" x14ac:dyDescent="0.25">
      <c r="A708" s="17">
        <v>5</v>
      </c>
      <c r="B708" s="17" t="s">
        <v>334</v>
      </c>
      <c r="C708" s="17" t="s">
        <v>308</v>
      </c>
      <c r="D708" s="17" t="s">
        <v>362</v>
      </c>
      <c r="E708" s="17" t="s">
        <v>363</v>
      </c>
      <c r="F708" s="17" t="s">
        <v>75</v>
      </c>
      <c r="G708" s="17" t="s">
        <v>76</v>
      </c>
      <c r="H708" s="17">
        <v>19432</v>
      </c>
      <c r="I708" s="17">
        <v>19201</v>
      </c>
      <c r="J708" s="17">
        <v>231</v>
      </c>
      <c r="K708" s="17" t="s">
        <v>37</v>
      </c>
      <c r="L708" s="18">
        <v>44518.6</v>
      </c>
      <c r="M708" s="18">
        <v>3356.83</v>
      </c>
      <c r="N708" s="18">
        <v>6957.57</v>
      </c>
      <c r="O708" s="18">
        <v>54833</v>
      </c>
      <c r="P708" s="18">
        <v>1940.08</v>
      </c>
      <c r="Q708" s="18">
        <v>485.67</v>
      </c>
      <c r="R708" s="18">
        <v>138.25</v>
      </c>
      <c r="S708" s="18">
        <v>2564</v>
      </c>
      <c r="T708" s="18">
        <v>0</v>
      </c>
      <c r="U708" s="18">
        <v>0</v>
      </c>
      <c r="V708" s="18">
        <v>0</v>
      </c>
      <c r="W708" s="18">
        <v>0</v>
      </c>
      <c r="X708" s="18"/>
      <c r="Y708" s="18">
        <v>46458.68</v>
      </c>
      <c r="Z708" s="18">
        <v>7443.24</v>
      </c>
      <c r="AA708" s="18">
        <v>3495.08</v>
      </c>
      <c r="AB708" s="18">
        <v>57397</v>
      </c>
    </row>
    <row r="709" spans="1:28" s="15" customFormat="1" x14ac:dyDescent="0.25">
      <c r="A709" s="17">
        <v>6</v>
      </c>
      <c r="B709" s="17" t="s">
        <v>364</v>
      </c>
      <c r="C709" s="17" t="s">
        <v>308</v>
      </c>
      <c r="D709" s="17" t="s">
        <v>365</v>
      </c>
      <c r="E709" s="17" t="s">
        <v>366</v>
      </c>
      <c r="F709" s="17" t="s">
        <v>75</v>
      </c>
      <c r="G709" s="17" t="s">
        <v>76</v>
      </c>
      <c r="H709" s="17">
        <v>8922</v>
      </c>
      <c r="I709" s="17">
        <v>8653</v>
      </c>
      <c r="J709" s="17">
        <v>269</v>
      </c>
      <c r="K709" s="17" t="s">
        <v>37</v>
      </c>
      <c r="L709" s="18">
        <v>54142.05</v>
      </c>
      <c r="M709" s="18">
        <v>2861.65</v>
      </c>
      <c r="N709" s="18">
        <v>9589.2999999999993</v>
      </c>
      <c r="O709" s="18">
        <v>66593</v>
      </c>
      <c r="P709" s="18">
        <v>2462.7199999999998</v>
      </c>
      <c r="Q709" s="18">
        <v>576.28</v>
      </c>
      <c r="R709" s="18">
        <v>161</v>
      </c>
      <c r="S709" s="18">
        <v>3200</v>
      </c>
      <c r="T709" s="18">
        <v>370</v>
      </c>
      <c r="U709" s="18">
        <v>0</v>
      </c>
      <c r="V709" s="18">
        <v>0</v>
      </c>
      <c r="W709" s="18">
        <v>0</v>
      </c>
      <c r="X709" s="18"/>
      <c r="Y709" s="18">
        <v>56604.77</v>
      </c>
      <c r="Z709" s="18">
        <v>10165.58</v>
      </c>
      <c r="AA709" s="18">
        <v>3022.65</v>
      </c>
      <c r="AB709" s="18">
        <v>69793</v>
      </c>
    </row>
    <row r="710" spans="1:28" s="15" customFormat="1" x14ac:dyDescent="0.25">
      <c r="A710" s="17">
        <v>7</v>
      </c>
      <c r="B710" s="17" t="s">
        <v>311</v>
      </c>
      <c r="C710" s="17" t="s">
        <v>308</v>
      </c>
      <c r="D710" s="17" t="s">
        <v>367</v>
      </c>
      <c r="E710" s="17" t="s">
        <v>368</v>
      </c>
      <c r="F710" s="17" t="s">
        <v>75</v>
      </c>
      <c r="G710" s="17" t="s">
        <v>76</v>
      </c>
      <c r="H710" s="17">
        <v>29561</v>
      </c>
      <c r="I710" s="17">
        <v>29165</v>
      </c>
      <c r="J710" s="17">
        <v>396</v>
      </c>
      <c r="K710" s="17" t="s">
        <v>37</v>
      </c>
      <c r="L710" s="18">
        <v>65516.18</v>
      </c>
      <c r="M710" s="18">
        <v>4944</v>
      </c>
      <c r="N710" s="18">
        <v>9167.82</v>
      </c>
      <c r="O710" s="18">
        <v>79628</v>
      </c>
      <c r="P710" s="18">
        <v>3187</v>
      </c>
      <c r="Q710" s="18">
        <v>710.99</v>
      </c>
      <c r="R710" s="18">
        <v>237.01</v>
      </c>
      <c r="S710" s="18">
        <v>4135</v>
      </c>
      <c r="T710" s="18">
        <v>700</v>
      </c>
      <c r="U710" s="18">
        <v>0</v>
      </c>
      <c r="V710" s="18">
        <v>0</v>
      </c>
      <c r="W710" s="18">
        <v>0</v>
      </c>
      <c r="X710" s="18"/>
      <c r="Y710" s="18">
        <v>68703.179999999993</v>
      </c>
      <c r="Z710" s="18">
        <v>9878.81</v>
      </c>
      <c r="AA710" s="18">
        <v>5181.01</v>
      </c>
      <c r="AB710" s="18">
        <v>83763</v>
      </c>
    </row>
    <row r="711" spans="1:28" s="15" customFormat="1" x14ac:dyDescent="0.25">
      <c r="A711" s="17">
        <v>8</v>
      </c>
      <c r="B711" s="17" t="s">
        <v>307</v>
      </c>
      <c r="C711" s="17" t="s">
        <v>308</v>
      </c>
      <c r="D711" s="17" t="s">
        <v>369</v>
      </c>
      <c r="E711" s="17" t="s">
        <v>370</v>
      </c>
      <c r="F711" s="17" t="s">
        <v>75</v>
      </c>
      <c r="G711" s="17" t="s">
        <v>76</v>
      </c>
      <c r="H711" s="17">
        <v>28806</v>
      </c>
      <c r="I711" s="17">
        <v>28672</v>
      </c>
      <c r="J711" s="17">
        <v>134</v>
      </c>
      <c r="K711" s="17" t="s">
        <v>37</v>
      </c>
      <c r="L711" s="18">
        <v>37944.54</v>
      </c>
      <c r="M711" s="18">
        <v>2347.37</v>
      </c>
      <c r="N711" s="18">
        <v>5963.09</v>
      </c>
      <c r="O711" s="18">
        <v>46255</v>
      </c>
      <c r="P711" s="18">
        <v>1368.1</v>
      </c>
      <c r="Q711" s="18">
        <v>409.7</v>
      </c>
      <c r="R711" s="18">
        <v>80.2</v>
      </c>
      <c r="S711" s="18">
        <v>1858</v>
      </c>
      <c r="T711" s="18">
        <v>400</v>
      </c>
      <c r="U711" s="18">
        <v>0</v>
      </c>
      <c r="V711" s="18">
        <v>0</v>
      </c>
      <c r="W711" s="18">
        <v>0</v>
      </c>
      <c r="X711" s="18"/>
      <c r="Y711" s="18">
        <v>39312.639999999999</v>
      </c>
      <c r="Z711" s="18">
        <v>6372.79</v>
      </c>
      <c r="AA711" s="18">
        <v>2427.5700000000002</v>
      </c>
      <c r="AB711" s="18">
        <v>48113</v>
      </c>
    </row>
    <row r="712" spans="1:28" s="15" customFormat="1" x14ac:dyDescent="0.25">
      <c r="A712" s="17">
        <v>9</v>
      </c>
      <c r="B712" s="17" t="s">
        <v>327</v>
      </c>
      <c r="C712" s="17" t="s">
        <v>308</v>
      </c>
      <c r="D712" s="17" t="s">
        <v>371</v>
      </c>
      <c r="E712" s="17" t="s">
        <v>372</v>
      </c>
      <c r="F712" s="17" t="s">
        <v>75</v>
      </c>
      <c r="G712" s="17" t="s">
        <v>76</v>
      </c>
      <c r="H712" s="17">
        <v>35275</v>
      </c>
      <c r="I712" s="17">
        <v>34690</v>
      </c>
      <c r="J712" s="17">
        <v>585</v>
      </c>
      <c r="K712" s="17" t="s">
        <v>37</v>
      </c>
      <c r="L712" s="18">
        <v>85380.62</v>
      </c>
      <c r="M712" s="18">
        <v>6577.9</v>
      </c>
      <c r="N712" s="18">
        <v>10068.48</v>
      </c>
      <c r="O712" s="18">
        <v>102027</v>
      </c>
      <c r="P712" s="18">
        <v>4762.63</v>
      </c>
      <c r="Q712" s="18">
        <v>929.25</v>
      </c>
      <c r="R712" s="18">
        <v>350.12</v>
      </c>
      <c r="S712" s="18">
        <v>6042</v>
      </c>
      <c r="T712" s="18">
        <v>1560</v>
      </c>
      <c r="U712" s="18">
        <v>0</v>
      </c>
      <c r="V712" s="18">
        <v>0</v>
      </c>
      <c r="W712" s="18">
        <v>0</v>
      </c>
      <c r="X712" s="18"/>
      <c r="Y712" s="18">
        <v>90143.25</v>
      </c>
      <c r="Z712" s="18">
        <v>10997.73</v>
      </c>
      <c r="AA712" s="18">
        <v>6928.02</v>
      </c>
      <c r="AB712" s="18">
        <v>108069</v>
      </c>
    </row>
    <row r="713" spans="1:28" s="15" customFormat="1" x14ac:dyDescent="0.25">
      <c r="A713" s="17">
        <v>10</v>
      </c>
      <c r="B713" s="17" t="s">
        <v>311</v>
      </c>
      <c r="C713" s="17" t="s">
        <v>308</v>
      </c>
      <c r="D713" s="17" t="s">
        <v>373</v>
      </c>
      <c r="E713" s="17" t="s">
        <v>374</v>
      </c>
      <c r="F713" s="17" t="s">
        <v>75</v>
      </c>
      <c r="G713" s="17" t="s">
        <v>76</v>
      </c>
      <c r="H713" s="17">
        <v>7627</v>
      </c>
      <c r="I713" s="17">
        <v>7482</v>
      </c>
      <c r="J713" s="17">
        <v>145</v>
      </c>
      <c r="K713" s="17" t="s">
        <v>37</v>
      </c>
      <c r="L713" s="18">
        <v>32513.78</v>
      </c>
      <c r="M713" s="18">
        <v>2185.02</v>
      </c>
      <c r="N713" s="18">
        <v>5383.2</v>
      </c>
      <c r="O713" s="18">
        <v>40082</v>
      </c>
      <c r="P713" s="18">
        <v>1322.4</v>
      </c>
      <c r="Q713" s="18">
        <v>352.82</v>
      </c>
      <c r="R713" s="18">
        <v>86.78</v>
      </c>
      <c r="S713" s="18">
        <v>1762</v>
      </c>
      <c r="T713" s="18">
        <v>0</v>
      </c>
      <c r="U713" s="18">
        <v>0</v>
      </c>
      <c r="V713" s="18">
        <v>0</v>
      </c>
      <c r="W713" s="18">
        <v>0</v>
      </c>
      <c r="X713" s="18"/>
      <c r="Y713" s="18">
        <v>33836.18</v>
      </c>
      <c r="Z713" s="18">
        <v>5736.02</v>
      </c>
      <c r="AA713" s="18">
        <v>2271.8000000000002</v>
      </c>
      <c r="AB713" s="18">
        <v>41844</v>
      </c>
    </row>
    <row r="714" spans="1:28" s="15" customFormat="1" x14ac:dyDescent="0.25">
      <c r="A714" s="17">
        <v>11</v>
      </c>
      <c r="B714" s="17" t="s">
        <v>311</v>
      </c>
      <c r="C714" s="17" t="s">
        <v>308</v>
      </c>
      <c r="D714" s="17" t="s">
        <v>375</v>
      </c>
      <c r="E714" s="17" t="s">
        <v>376</v>
      </c>
      <c r="F714" s="17" t="s">
        <v>75</v>
      </c>
      <c r="G714" s="17" t="s">
        <v>114</v>
      </c>
      <c r="H714" s="17">
        <v>0</v>
      </c>
      <c r="I714" s="17">
        <v>0</v>
      </c>
      <c r="J714" s="17">
        <v>389</v>
      </c>
      <c r="K714" s="17" t="s">
        <v>107</v>
      </c>
      <c r="L714" s="18">
        <v>56687.19</v>
      </c>
      <c r="M714" s="18">
        <v>4836.7</v>
      </c>
      <c r="N714" s="18">
        <v>6256.11</v>
      </c>
      <c r="O714" s="18">
        <v>67780</v>
      </c>
      <c r="P714" s="18">
        <v>2918.14</v>
      </c>
      <c r="Q714" s="18">
        <v>621.04</v>
      </c>
      <c r="R714" s="18">
        <v>232.82</v>
      </c>
      <c r="S714" s="18">
        <v>3772</v>
      </c>
      <c r="T714" s="18">
        <v>0</v>
      </c>
      <c r="U714" s="18">
        <v>0</v>
      </c>
      <c r="V714" s="18">
        <v>0</v>
      </c>
      <c r="W714" s="18">
        <v>0</v>
      </c>
      <c r="X714" s="18"/>
      <c r="Y714" s="18">
        <v>59605.33</v>
      </c>
      <c r="Z714" s="18">
        <v>6877.15</v>
      </c>
      <c r="AA714" s="18">
        <v>5069.5200000000004</v>
      </c>
      <c r="AB714" s="18">
        <v>71552</v>
      </c>
    </row>
    <row r="715" spans="1:28" s="15" customFormat="1" x14ac:dyDescent="0.25">
      <c r="A715" s="17">
        <v>12</v>
      </c>
      <c r="B715" s="17" t="s">
        <v>327</v>
      </c>
      <c r="C715" s="17" t="s">
        <v>308</v>
      </c>
      <c r="D715" s="17" t="s">
        <v>377</v>
      </c>
      <c r="E715" s="17" t="s">
        <v>378</v>
      </c>
      <c r="F715" s="17" t="s">
        <v>75</v>
      </c>
      <c r="G715" s="17" t="s">
        <v>114</v>
      </c>
      <c r="H715" s="17">
        <v>0</v>
      </c>
      <c r="I715" s="17">
        <v>0</v>
      </c>
      <c r="J715" s="17">
        <v>259</v>
      </c>
      <c r="K715" s="17" t="s">
        <v>107</v>
      </c>
      <c r="L715" s="18">
        <v>49031.49</v>
      </c>
      <c r="M715" s="18">
        <v>4193.25</v>
      </c>
      <c r="N715" s="18">
        <v>5446.26</v>
      </c>
      <c r="O715" s="18">
        <v>58671</v>
      </c>
      <c r="P715" s="18">
        <v>1985</v>
      </c>
      <c r="Q715" s="18">
        <v>539.99</v>
      </c>
      <c r="R715" s="18">
        <v>155.01</v>
      </c>
      <c r="S715" s="18">
        <v>2680</v>
      </c>
      <c r="T715" s="18">
        <v>0</v>
      </c>
      <c r="U715" s="18">
        <v>0</v>
      </c>
      <c r="V715" s="18">
        <v>0</v>
      </c>
      <c r="W715" s="18">
        <v>0</v>
      </c>
      <c r="X715" s="18"/>
      <c r="Y715" s="18">
        <v>51016.49</v>
      </c>
      <c r="Z715" s="18">
        <v>5986.25</v>
      </c>
      <c r="AA715" s="18">
        <v>4348.26</v>
      </c>
      <c r="AB715" s="18">
        <v>61351</v>
      </c>
    </row>
    <row r="716" spans="1:28" s="15" customFormat="1" x14ac:dyDescent="0.25">
      <c r="A716" s="17">
        <v>13</v>
      </c>
      <c r="B716" s="17" t="s">
        <v>317</v>
      </c>
      <c r="C716" s="17" t="s">
        <v>308</v>
      </c>
      <c r="D716" s="17" t="s">
        <v>379</v>
      </c>
      <c r="E716" s="17" t="s">
        <v>380</v>
      </c>
      <c r="F716" s="17" t="s">
        <v>75</v>
      </c>
      <c r="G716" s="17" t="s">
        <v>114</v>
      </c>
      <c r="H716" s="17">
        <v>0</v>
      </c>
      <c r="I716" s="17">
        <v>0</v>
      </c>
      <c r="J716" s="17">
        <v>425</v>
      </c>
      <c r="K716" s="17" t="s">
        <v>107</v>
      </c>
      <c r="L716" s="18">
        <v>64765.45</v>
      </c>
      <c r="M716" s="18">
        <v>5516.91</v>
      </c>
      <c r="N716" s="18">
        <v>7293.64</v>
      </c>
      <c r="O716" s="18">
        <v>77576</v>
      </c>
      <c r="P716" s="18">
        <v>3207.54</v>
      </c>
      <c r="Q716" s="18">
        <v>710.1</v>
      </c>
      <c r="R716" s="18">
        <v>254.36</v>
      </c>
      <c r="S716" s="18">
        <v>4172</v>
      </c>
      <c r="T716" s="18">
        <v>0</v>
      </c>
      <c r="U716" s="18">
        <v>0</v>
      </c>
      <c r="V716" s="18">
        <v>0</v>
      </c>
      <c r="W716" s="18">
        <v>0</v>
      </c>
      <c r="X716" s="18"/>
      <c r="Y716" s="18">
        <v>67972.990000000005</v>
      </c>
      <c r="Z716" s="18">
        <v>8003.74</v>
      </c>
      <c r="AA716" s="18">
        <v>5771.27</v>
      </c>
      <c r="AB716" s="18">
        <v>81748</v>
      </c>
    </row>
    <row r="717" spans="1:28" s="15" customFormat="1" x14ac:dyDescent="0.25">
      <c r="A717" s="17">
        <v>14</v>
      </c>
      <c r="B717" s="17" t="s">
        <v>364</v>
      </c>
      <c r="C717" s="17" t="s">
        <v>308</v>
      </c>
      <c r="D717" s="17" t="s">
        <v>381</v>
      </c>
      <c r="E717" s="17" t="s">
        <v>382</v>
      </c>
      <c r="F717" s="17" t="s">
        <v>75</v>
      </c>
      <c r="G717" s="17" t="s">
        <v>114</v>
      </c>
      <c r="H717" s="17">
        <v>0</v>
      </c>
      <c r="I717" s="17">
        <v>0</v>
      </c>
      <c r="J717" s="17">
        <v>130</v>
      </c>
      <c r="K717" s="17" t="s">
        <v>107</v>
      </c>
      <c r="L717" s="18">
        <v>64995.06</v>
      </c>
      <c r="M717" s="18">
        <v>3803.96</v>
      </c>
      <c r="N717" s="18">
        <v>9863.98</v>
      </c>
      <c r="O717" s="18">
        <v>78663</v>
      </c>
      <c r="P717" s="18">
        <v>1058.58</v>
      </c>
      <c r="Q717" s="18">
        <v>705.62</v>
      </c>
      <c r="R717" s="18">
        <v>77.8</v>
      </c>
      <c r="S717" s="18">
        <v>1842</v>
      </c>
      <c r="T717" s="18">
        <v>0</v>
      </c>
      <c r="U717" s="18">
        <v>0</v>
      </c>
      <c r="V717" s="18">
        <v>0</v>
      </c>
      <c r="W717" s="18">
        <v>0</v>
      </c>
      <c r="X717" s="18"/>
      <c r="Y717" s="18">
        <v>66053.64</v>
      </c>
      <c r="Z717" s="18">
        <v>10569.6</v>
      </c>
      <c r="AA717" s="18">
        <v>3881.76</v>
      </c>
      <c r="AB717" s="18">
        <v>80505</v>
      </c>
    </row>
    <row r="718" spans="1:28" s="15" customFormat="1" x14ac:dyDescent="0.25">
      <c r="A718" s="17">
        <v>15</v>
      </c>
      <c r="B718" s="17" t="s">
        <v>307</v>
      </c>
      <c r="C718" s="17" t="s">
        <v>308</v>
      </c>
      <c r="D718" s="17" t="s">
        <v>383</v>
      </c>
      <c r="E718" s="17" t="s">
        <v>384</v>
      </c>
      <c r="F718" s="17" t="s">
        <v>75</v>
      </c>
      <c r="G718" s="17" t="s">
        <v>114</v>
      </c>
      <c r="H718" s="17">
        <v>0</v>
      </c>
      <c r="I718" s="17">
        <v>0</v>
      </c>
      <c r="J718" s="17">
        <v>151</v>
      </c>
      <c r="K718" s="17" t="s">
        <v>107</v>
      </c>
      <c r="L718" s="18">
        <v>47648.01</v>
      </c>
      <c r="M718" s="18">
        <v>4080.15</v>
      </c>
      <c r="N718" s="18">
        <v>6048.84</v>
      </c>
      <c r="O718" s="18">
        <v>57777</v>
      </c>
      <c r="P718" s="18">
        <v>1209.18</v>
      </c>
      <c r="Q718" s="18">
        <v>528.45000000000005</v>
      </c>
      <c r="R718" s="18">
        <v>90.37</v>
      </c>
      <c r="S718" s="18">
        <v>1828</v>
      </c>
      <c r="T718" s="18">
        <v>0</v>
      </c>
      <c r="U718" s="18">
        <v>0</v>
      </c>
      <c r="V718" s="18">
        <v>0</v>
      </c>
      <c r="W718" s="18">
        <v>0</v>
      </c>
      <c r="X718" s="18"/>
      <c r="Y718" s="18">
        <v>48857.19</v>
      </c>
      <c r="Z718" s="18">
        <v>6577.29</v>
      </c>
      <c r="AA718" s="18">
        <v>4170.5200000000004</v>
      </c>
      <c r="AB718" s="18">
        <v>59605</v>
      </c>
    </row>
    <row r="719" spans="1:28" s="15" customFormat="1" x14ac:dyDescent="0.25">
      <c r="A719" s="17">
        <v>16</v>
      </c>
      <c r="B719" s="17" t="s">
        <v>322</v>
      </c>
      <c r="C719" s="17" t="s">
        <v>308</v>
      </c>
      <c r="D719" s="17" t="s">
        <v>385</v>
      </c>
      <c r="E719" s="17" t="s">
        <v>386</v>
      </c>
      <c r="F719" s="17" t="s">
        <v>75</v>
      </c>
      <c r="G719" s="17" t="s">
        <v>114</v>
      </c>
      <c r="H719" s="17">
        <v>248</v>
      </c>
      <c r="I719" s="17">
        <v>248</v>
      </c>
      <c r="J719" s="17">
        <v>41</v>
      </c>
      <c r="K719" s="17" t="s">
        <v>107</v>
      </c>
      <c r="L719" s="18">
        <v>19694.830000000002</v>
      </c>
      <c r="M719" s="18">
        <v>1598.7</v>
      </c>
      <c r="N719" s="18">
        <v>3126.47</v>
      </c>
      <c r="O719" s="18">
        <v>24420</v>
      </c>
      <c r="P719" s="18">
        <v>419.49</v>
      </c>
      <c r="Q719" s="18">
        <v>217.97</v>
      </c>
      <c r="R719" s="18">
        <v>24.54</v>
      </c>
      <c r="S719" s="18">
        <v>662</v>
      </c>
      <c r="T719" s="18">
        <v>0</v>
      </c>
      <c r="U719" s="18">
        <v>0</v>
      </c>
      <c r="V719" s="18">
        <v>0</v>
      </c>
      <c r="W719" s="18">
        <v>0</v>
      </c>
      <c r="X719" s="18"/>
      <c r="Y719" s="18">
        <v>20114.32</v>
      </c>
      <c r="Z719" s="18">
        <v>3344.44</v>
      </c>
      <c r="AA719" s="18">
        <v>1623.24</v>
      </c>
      <c r="AB719" s="18">
        <v>25082</v>
      </c>
    </row>
    <row r="720" spans="1:28" s="15" customFormat="1" x14ac:dyDescent="0.25">
      <c r="A720" s="17">
        <v>17</v>
      </c>
      <c r="B720" s="17" t="s">
        <v>317</v>
      </c>
      <c r="C720" s="17" t="s">
        <v>308</v>
      </c>
      <c r="D720" s="17" t="s">
        <v>387</v>
      </c>
      <c r="E720" s="17" t="s">
        <v>388</v>
      </c>
      <c r="F720" s="17" t="s">
        <v>75</v>
      </c>
      <c r="G720" s="17" t="s">
        <v>389</v>
      </c>
      <c r="H720" s="17">
        <v>7633</v>
      </c>
      <c r="I720" s="17">
        <v>7413</v>
      </c>
      <c r="J720" s="17">
        <v>220</v>
      </c>
      <c r="K720" s="17" t="s">
        <v>37</v>
      </c>
      <c r="L720" s="18">
        <v>30900.36</v>
      </c>
      <c r="M720" s="18">
        <v>2147.33</v>
      </c>
      <c r="N720" s="18">
        <v>5147.3100000000004</v>
      </c>
      <c r="O720" s="18">
        <v>38195</v>
      </c>
      <c r="P720" s="18">
        <v>1829.26</v>
      </c>
      <c r="Q720" s="18">
        <v>336.07</v>
      </c>
      <c r="R720" s="18">
        <v>131.66999999999999</v>
      </c>
      <c r="S720" s="18">
        <v>2297</v>
      </c>
      <c r="T720" s="18">
        <v>0</v>
      </c>
      <c r="U720" s="18">
        <v>0</v>
      </c>
      <c r="V720" s="18">
        <v>0</v>
      </c>
      <c r="W720" s="18">
        <v>0</v>
      </c>
      <c r="X720" s="18"/>
      <c r="Y720" s="18">
        <v>32729.62</v>
      </c>
      <c r="Z720" s="18">
        <v>5483.38</v>
      </c>
      <c r="AA720" s="18">
        <v>2279</v>
      </c>
      <c r="AB720" s="18">
        <v>40492</v>
      </c>
    </row>
    <row r="721" spans="1:29" s="15" customFormat="1" x14ac:dyDescent="0.25">
      <c r="A721" s="17">
        <v>18</v>
      </c>
      <c r="B721" s="17" t="s">
        <v>322</v>
      </c>
      <c r="C721" s="17" t="s">
        <v>308</v>
      </c>
      <c r="D721" s="17" t="s">
        <v>390</v>
      </c>
      <c r="E721" s="17" t="s">
        <v>391</v>
      </c>
      <c r="F721" s="17" t="s">
        <v>75</v>
      </c>
      <c r="G721" s="17" t="s">
        <v>392</v>
      </c>
      <c r="H721" s="17">
        <v>9648</v>
      </c>
      <c r="I721" s="17">
        <v>9533</v>
      </c>
      <c r="J721" s="17">
        <v>115</v>
      </c>
      <c r="K721" s="17" t="s">
        <v>37</v>
      </c>
      <c r="L721" s="18">
        <v>55736.98</v>
      </c>
      <c r="M721" s="18">
        <v>3481.76</v>
      </c>
      <c r="N721" s="18">
        <v>8217.26</v>
      </c>
      <c r="O721" s="18">
        <v>67436</v>
      </c>
      <c r="P721" s="18">
        <v>1075.57</v>
      </c>
      <c r="Q721" s="18">
        <v>606.6</v>
      </c>
      <c r="R721" s="18">
        <v>68.83</v>
      </c>
      <c r="S721" s="18">
        <v>1751</v>
      </c>
      <c r="T721" s="18">
        <v>0</v>
      </c>
      <c r="U721" s="18">
        <v>0</v>
      </c>
      <c r="V721" s="18">
        <v>0</v>
      </c>
      <c r="W721" s="18">
        <v>0</v>
      </c>
      <c r="X721" s="18"/>
      <c r="Y721" s="18">
        <v>56812.55</v>
      </c>
      <c r="Z721" s="18">
        <v>8823.86</v>
      </c>
      <c r="AA721" s="18">
        <v>3550.59</v>
      </c>
      <c r="AB721" s="18">
        <v>69187</v>
      </c>
    </row>
    <row r="722" spans="1:29" s="15" customFormat="1" x14ac:dyDescent="0.25">
      <c r="A722" s="17">
        <v>19</v>
      </c>
      <c r="B722" s="17" t="s">
        <v>322</v>
      </c>
      <c r="C722" s="17" t="s">
        <v>308</v>
      </c>
      <c r="D722" s="17" t="s">
        <v>393</v>
      </c>
      <c r="E722" s="17" t="s">
        <v>394</v>
      </c>
      <c r="F722" s="17" t="s">
        <v>75</v>
      </c>
      <c r="G722" s="17" t="s">
        <v>392</v>
      </c>
      <c r="H722" s="17">
        <v>14258</v>
      </c>
      <c r="I722" s="17">
        <v>13902</v>
      </c>
      <c r="J722" s="17">
        <v>356</v>
      </c>
      <c r="K722" s="17" t="s">
        <v>37</v>
      </c>
      <c r="L722" s="18">
        <v>66234.399999999994</v>
      </c>
      <c r="M722" s="18">
        <v>5283.05</v>
      </c>
      <c r="N722" s="18">
        <v>9692.5499999999993</v>
      </c>
      <c r="O722" s="18">
        <v>81210</v>
      </c>
      <c r="P722" s="18">
        <v>2806.46</v>
      </c>
      <c r="Q722" s="18">
        <v>725.47</v>
      </c>
      <c r="R722" s="18">
        <v>213.07</v>
      </c>
      <c r="S722" s="18">
        <v>3745</v>
      </c>
      <c r="T722" s="18">
        <v>1160</v>
      </c>
      <c r="U722" s="18">
        <v>0</v>
      </c>
      <c r="V722" s="18">
        <v>0</v>
      </c>
      <c r="W722" s="18">
        <v>0</v>
      </c>
      <c r="X722" s="18"/>
      <c r="Y722" s="18">
        <v>69040.86</v>
      </c>
      <c r="Z722" s="18">
        <v>10418.02</v>
      </c>
      <c r="AA722" s="18">
        <v>5496.12</v>
      </c>
      <c r="AB722" s="18">
        <v>84955</v>
      </c>
    </row>
    <row r="723" spans="1:29" s="15" customFormat="1" x14ac:dyDescent="0.25">
      <c r="A723" s="17">
        <v>20</v>
      </c>
      <c r="B723" s="17" t="s">
        <v>311</v>
      </c>
      <c r="C723" s="17" t="s">
        <v>308</v>
      </c>
      <c r="D723" s="17" t="s">
        <v>395</v>
      </c>
      <c r="E723" s="17" t="s">
        <v>396</v>
      </c>
      <c r="F723" s="17" t="s">
        <v>75</v>
      </c>
      <c r="G723" s="17" t="s">
        <v>397</v>
      </c>
      <c r="H723" s="17">
        <v>4543</v>
      </c>
      <c r="I723" s="17">
        <v>4463</v>
      </c>
      <c r="J723" s="17">
        <v>80</v>
      </c>
      <c r="K723" s="17" t="s">
        <v>37</v>
      </c>
      <c r="L723" s="18">
        <v>30802.67</v>
      </c>
      <c r="M723" s="18">
        <v>1845.88</v>
      </c>
      <c r="N723" s="18">
        <v>7743.45</v>
      </c>
      <c r="O723" s="18">
        <v>40392</v>
      </c>
      <c r="P723" s="18">
        <v>824.53</v>
      </c>
      <c r="Q723" s="18">
        <v>333.59</v>
      </c>
      <c r="R723" s="18">
        <v>47.88</v>
      </c>
      <c r="S723" s="18">
        <v>1206</v>
      </c>
      <c r="T723" s="18">
        <v>0</v>
      </c>
      <c r="U723" s="18">
        <v>0</v>
      </c>
      <c r="V723" s="18">
        <v>0</v>
      </c>
      <c r="W723" s="18">
        <v>0</v>
      </c>
      <c r="X723" s="18"/>
      <c r="Y723" s="18">
        <v>31627.200000000001</v>
      </c>
      <c r="Z723" s="18">
        <v>8077.04</v>
      </c>
      <c r="AA723" s="18">
        <v>1893.76</v>
      </c>
      <c r="AB723" s="18">
        <v>41598</v>
      </c>
    </row>
    <row r="724" spans="1:29" s="15" customFormat="1" x14ac:dyDescent="0.25">
      <c r="A724" s="17">
        <v>21</v>
      </c>
      <c r="B724" s="17" t="s">
        <v>311</v>
      </c>
      <c r="C724" s="17" t="s">
        <v>308</v>
      </c>
      <c r="D724" s="17" t="s">
        <v>398</v>
      </c>
      <c r="E724" s="17" t="s">
        <v>399</v>
      </c>
      <c r="F724" s="17" t="s">
        <v>75</v>
      </c>
      <c r="G724" s="17" t="s">
        <v>397</v>
      </c>
      <c r="H724" s="17">
        <v>1573</v>
      </c>
      <c r="I724" s="17">
        <v>1488</v>
      </c>
      <c r="J724" s="17">
        <v>85</v>
      </c>
      <c r="K724" s="17" t="s">
        <v>37</v>
      </c>
      <c r="L724" s="18">
        <v>43965.599999999999</v>
      </c>
      <c r="M724" s="18">
        <v>3038.44</v>
      </c>
      <c r="N724" s="18">
        <v>9704.9599999999991</v>
      </c>
      <c r="O724" s="18">
        <v>56709</v>
      </c>
      <c r="P724" s="18">
        <v>860.2</v>
      </c>
      <c r="Q724" s="18">
        <v>481.93</v>
      </c>
      <c r="R724" s="18">
        <v>50.87</v>
      </c>
      <c r="S724" s="18">
        <v>1393</v>
      </c>
      <c r="T724" s="18">
        <v>2540</v>
      </c>
      <c r="U724" s="18">
        <v>0</v>
      </c>
      <c r="V724" s="18">
        <v>0</v>
      </c>
      <c r="W724" s="18">
        <v>0</v>
      </c>
      <c r="X724" s="18"/>
      <c r="Y724" s="18">
        <v>44825.8</v>
      </c>
      <c r="Z724" s="18">
        <v>10186.89</v>
      </c>
      <c r="AA724" s="18">
        <v>3089.31</v>
      </c>
      <c r="AB724" s="18">
        <v>58102</v>
      </c>
    </row>
    <row r="725" spans="1:29" s="12" customFormat="1" x14ac:dyDescent="0.25">
      <c r="A725" s="10"/>
      <c r="B725" s="10"/>
      <c r="C725" s="10" t="s">
        <v>71</v>
      </c>
      <c r="D725" s="10"/>
      <c r="E725" s="10"/>
      <c r="F725" s="10"/>
      <c r="G725" s="10"/>
      <c r="H725" s="10"/>
      <c r="I725" s="10"/>
      <c r="J725" s="11">
        <f>SUM(J704:J724)</f>
        <v>4894</v>
      </c>
      <c r="K725" s="10"/>
      <c r="L725" s="11">
        <f t="shared" ref="L725:O725" si="85">SUM(L704:L724)</f>
        <v>1030530.5199999999</v>
      </c>
      <c r="M725" s="11">
        <f t="shared" si="85"/>
        <v>74873.849999999991</v>
      </c>
      <c r="N725" s="11">
        <f t="shared" si="85"/>
        <v>154496.62999999998</v>
      </c>
      <c r="O725" s="11">
        <f t="shared" si="85"/>
        <v>1259901</v>
      </c>
      <c r="P725" s="11">
        <f>SUM(P704:P724)</f>
        <v>40732.85</v>
      </c>
      <c r="Q725" s="11">
        <f t="shared" ref="Q725:AA725" si="86">SUM(Q704:Q724)</f>
        <v>11226.089999999998</v>
      </c>
      <c r="R725" s="11">
        <f t="shared" si="86"/>
        <v>2929.06</v>
      </c>
      <c r="S725" s="11">
        <f t="shared" si="86"/>
        <v>54888</v>
      </c>
      <c r="T725" s="11">
        <f t="shared" si="86"/>
        <v>7690</v>
      </c>
      <c r="U725" s="11">
        <f t="shared" si="86"/>
        <v>0</v>
      </c>
      <c r="V725" s="11">
        <f t="shared" si="86"/>
        <v>0</v>
      </c>
      <c r="W725" s="11">
        <f t="shared" si="86"/>
        <v>0</v>
      </c>
      <c r="X725" s="11">
        <f t="shared" si="86"/>
        <v>0</v>
      </c>
      <c r="Y725" s="11">
        <f t="shared" si="86"/>
        <v>1071263.3699999999</v>
      </c>
      <c r="Z725" s="11">
        <f t="shared" si="86"/>
        <v>165722.72000000003</v>
      </c>
      <c r="AA725" s="11">
        <f t="shared" si="86"/>
        <v>77802.91</v>
      </c>
      <c r="AB725" s="11">
        <f>SUM(AB704:AB724)</f>
        <v>1314789</v>
      </c>
    </row>
    <row r="726" spans="1:29" s="12" customFormat="1" x14ac:dyDescent="0.25">
      <c r="A726" s="10"/>
      <c r="B726" s="10"/>
      <c r="C726" s="10" t="s">
        <v>119</v>
      </c>
      <c r="D726" s="10"/>
      <c r="E726" s="10"/>
      <c r="F726" s="10"/>
      <c r="G726" s="10"/>
      <c r="H726" s="10"/>
      <c r="I726" s="10"/>
      <c r="J726" s="11">
        <f>J725+J703</f>
        <v>26934</v>
      </c>
      <c r="K726" s="11">
        <f t="shared" ref="K726:AB726" si="87">K725+K703</f>
        <v>0</v>
      </c>
      <c r="L726" s="11">
        <f t="shared" si="87"/>
        <v>2705304.46</v>
      </c>
      <c r="M726" s="11">
        <f t="shared" si="87"/>
        <v>176889.9</v>
      </c>
      <c r="N726" s="11">
        <f t="shared" si="87"/>
        <v>303803.64</v>
      </c>
      <c r="O726" s="11">
        <f t="shared" si="87"/>
        <v>3185998</v>
      </c>
      <c r="P726" s="11">
        <f t="shared" si="87"/>
        <v>181485.94</v>
      </c>
      <c r="Q726" s="11">
        <f t="shared" si="87"/>
        <v>30035</v>
      </c>
      <c r="R726" s="11">
        <f t="shared" si="87"/>
        <v>12847.06</v>
      </c>
      <c r="S726" s="11">
        <f t="shared" si="87"/>
        <v>224368</v>
      </c>
      <c r="T726" s="11">
        <f t="shared" si="87"/>
        <v>27770</v>
      </c>
      <c r="U726" s="11">
        <f t="shared" si="87"/>
        <v>0</v>
      </c>
      <c r="V726" s="11">
        <f t="shared" si="87"/>
        <v>0</v>
      </c>
      <c r="W726" s="11">
        <f t="shared" si="87"/>
        <v>0</v>
      </c>
      <c r="X726" s="11">
        <f t="shared" si="87"/>
        <v>0</v>
      </c>
      <c r="Y726" s="11">
        <f t="shared" si="87"/>
        <v>2886790.3999999994</v>
      </c>
      <c r="Z726" s="11">
        <f t="shared" si="87"/>
        <v>333838.64</v>
      </c>
      <c r="AA726" s="11">
        <f t="shared" si="87"/>
        <v>189736.96000000002</v>
      </c>
      <c r="AB726" s="11">
        <f t="shared" si="87"/>
        <v>3410366</v>
      </c>
    </row>
    <row r="727" spans="1:29" ht="18" customHeight="1" x14ac:dyDescent="0.25"/>
    <row r="728" spans="1:29" ht="18" customHeight="1" x14ac:dyDescent="0.25">
      <c r="O728" s="34"/>
    </row>
    <row r="731" spans="1:29" ht="15.75" x14ac:dyDescent="0.25">
      <c r="E731" s="13" t="s">
        <v>120</v>
      </c>
      <c r="G731" s="14"/>
      <c r="H731" s="14"/>
      <c r="I731" s="14"/>
      <c r="J731" s="14"/>
      <c r="K731" s="14"/>
      <c r="L731" s="13" t="s">
        <v>122</v>
      </c>
      <c r="O731" s="14"/>
      <c r="Q731" s="14"/>
      <c r="R731" s="13" t="s">
        <v>121</v>
      </c>
      <c r="T731" s="14"/>
      <c r="U731" s="14"/>
      <c r="W731" s="14"/>
      <c r="X731" s="14"/>
      <c r="Y731" s="13" t="s">
        <v>123</v>
      </c>
      <c r="Z731" s="14"/>
      <c r="AA731" s="14"/>
      <c r="AB731" s="14"/>
      <c r="AC731" s="14"/>
    </row>
    <row r="732" spans="1:29" ht="15.75" x14ac:dyDescent="0.25">
      <c r="E732" s="13" t="s">
        <v>124</v>
      </c>
      <c r="G732" s="14"/>
      <c r="H732" s="14"/>
      <c r="I732" s="14"/>
      <c r="J732" s="14"/>
      <c r="K732" s="14"/>
      <c r="L732" s="13" t="s">
        <v>124</v>
      </c>
      <c r="O732" s="14"/>
      <c r="Q732" s="14"/>
      <c r="R732" s="13" t="s">
        <v>124</v>
      </c>
      <c r="T732" s="14"/>
      <c r="U732" s="14"/>
      <c r="W732" s="14"/>
      <c r="X732" s="14"/>
      <c r="Y732" s="13" t="s">
        <v>124</v>
      </c>
      <c r="Z732" s="14"/>
      <c r="AA732" s="14"/>
      <c r="AB732" s="14"/>
      <c r="AC732" s="14"/>
    </row>
    <row r="736" spans="1:29" ht="4.5" customHeight="1" x14ac:dyDescent="0.25"/>
  </sheetData>
  <mergeCells count="28">
    <mergeCell ref="A316:AB316"/>
    <mergeCell ref="A317:AB317"/>
    <mergeCell ref="A369:AB369"/>
    <mergeCell ref="A576:AB576"/>
    <mergeCell ref="A577:AB577"/>
    <mergeCell ref="A524:AB524"/>
    <mergeCell ref="A525:AB525"/>
    <mergeCell ref="A1:AB1"/>
    <mergeCell ref="A2:AB2"/>
    <mergeCell ref="A56:AB56"/>
    <mergeCell ref="A57:AB57"/>
    <mergeCell ref="A108:AB108"/>
    <mergeCell ref="A680:AB680"/>
    <mergeCell ref="A681:AB681"/>
    <mergeCell ref="A109:AB109"/>
    <mergeCell ref="A264:AB264"/>
    <mergeCell ref="A265:AB265"/>
    <mergeCell ref="A212:AB212"/>
    <mergeCell ref="A213:AB213"/>
    <mergeCell ref="A628:AB628"/>
    <mergeCell ref="A629:AB629"/>
    <mergeCell ref="A160:AB160"/>
    <mergeCell ref="A161:AB161"/>
    <mergeCell ref="A472:AB472"/>
    <mergeCell ref="A473:AB473"/>
    <mergeCell ref="A420:AB420"/>
    <mergeCell ref="A421:AB421"/>
    <mergeCell ref="A368:AB368"/>
  </mergeCells>
  <printOptions horizontalCentered="1"/>
  <pageMargins left="0.25" right="0.25" top="0.25" bottom="0.25" header="0" footer="0"/>
  <pageSetup scale="66" orientation="landscape" horizontalDpi="300" verticalDpi="300" r:id="rId1"/>
  <rowBreaks count="13" manualBreakCount="13">
    <brk id="55" max="16383" man="1"/>
    <brk id="107" max="16383" man="1"/>
    <brk id="159" max="16383" man="1"/>
    <brk id="211" max="16383" man="1"/>
    <brk id="263" max="16383" man="1"/>
    <brk id="315" max="16383" man="1"/>
    <brk id="367" max="16383" man="1"/>
    <brk id="419" max="16383" man="1"/>
    <brk id="471" max="16383" man="1"/>
    <brk id="523" max="16383" man="1"/>
    <brk id="575" max="16383" man="1"/>
    <brk id="627" max="16383" man="1"/>
    <brk id="67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1137"/>
  <sheetViews>
    <sheetView view="pageBreakPreview" topLeftCell="A912" zoomScaleNormal="100" zoomScaleSheetLayoutView="100" workbookViewId="0">
      <selection activeCell="O987" sqref="O987"/>
    </sheetView>
  </sheetViews>
  <sheetFormatPr defaultRowHeight="15" x14ac:dyDescent="0.25"/>
  <cols>
    <col min="1" max="1" width="4.140625" customWidth="1"/>
    <col min="2" max="2" width="11.5703125" customWidth="1"/>
    <col min="3" max="3" width="11.7109375" customWidth="1"/>
    <col min="4" max="4" width="9.140625" hidden="1" customWidth="1"/>
    <col min="5" max="5" width="15.28515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2" width="8.85546875" customWidth="1"/>
    <col min="13" max="13" width="7.7109375" customWidth="1"/>
    <col min="14" max="14" width="7.85546875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2" width="6.7109375" customWidth="1"/>
    <col min="23" max="23" width="5.5703125" customWidth="1"/>
    <col min="24" max="24" width="6.7109375" customWidth="1"/>
    <col min="25" max="25" width="8.85546875" customWidth="1"/>
    <col min="26" max="26" width="8.7109375" customWidth="1"/>
    <col min="27" max="27" width="6.85546875" customWidth="1"/>
    <col min="28" max="28" width="9.28515625" customWidth="1"/>
    <col min="29" max="29" width="8.7109375" customWidth="1"/>
  </cols>
  <sheetData>
    <row r="1" spans="1:33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1"/>
      <c r="AE1" s="1"/>
      <c r="AF1" s="1"/>
      <c r="AG1" s="1"/>
    </row>
    <row r="2" spans="1:33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2"/>
      <c r="AE2" s="2"/>
      <c r="AF2" s="2"/>
      <c r="AG2" s="2"/>
    </row>
    <row r="3" spans="1:33" s="5" customFormat="1" ht="20.25" customHeight="1" x14ac:dyDescent="0.35">
      <c r="A3" s="3" t="s">
        <v>1</v>
      </c>
      <c r="B3" s="4"/>
      <c r="C3" s="3"/>
      <c r="D3" s="3"/>
      <c r="F3" s="3" t="s">
        <v>305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/>
      <c r="Z4" s="6" t="s">
        <v>27</v>
      </c>
      <c r="AA4" s="6" t="s">
        <v>28</v>
      </c>
      <c r="AB4" s="6" t="s">
        <v>29</v>
      </c>
      <c r="AC4" s="6" t="s">
        <v>30</v>
      </c>
    </row>
    <row r="5" spans="1:33" x14ac:dyDescent="0.25">
      <c r="A5" s="17">
        <v>1</v>
      </c>
      <c r="B5" s="17" t="s">
        <v>125</v>
      </c>
      <c r="C5" s="17" t="s">
        <v>126</v>
      </c>
      <c r="D5" s="17" t="s">
        <v>127</v>
      </c>
      <c r="E5" s="17" t="s">
        <v>128</v>
      </c>
      <c r="F5" s="17" t="s">
        <v>35</v>
      </c>
      <c r="G5" s="17" t="s">
        <v>129</v>
      </c>
      <c r="H5" s="17">
        <v>174874</v>
      </c>
      <c r="I5" s="17">
        <v>173747</v>
      </c>
      <c r="J5" s="17">
        <v>1127</v>
      </c>
      <c r="K5" s="17" t="s">
        <v>37</v>
      </c>
      <c r="L5" s="18">
        <v>479752.54</v>
      </c>
      <c r="M5" s="18">
        <v>70980.899999999994</v>
      </c>
      <c r="N5" s="18">
        <v>4865.96</v>
      </c>
      <c r="O5" s="18">
        <v>555599.4</v>
      </c>
      <c r="P5" s="18">
        <v>5833.42</v>
      </c>
      <c r="Q5" s="18">
        <v>4815.6400000000003</v>
      </c>
      <c r="R5" s="18">
        <v>502.08</v>
      </c>
      <c r="S5" s="18">
        <v>11151.14</v>
      </c>
      <c r="T5" s="18">
        <v>0</v>
      </c>
      <c r="U5" s="18">
        <v>0</v>
      </c>
      <c r="V5" s="18">
        <v>8527.0400000000009</v>
      </c>
      <c r="W5" s="18">
        <v>4865.96</v>
      </c>
      <c r="X5" s="18">
        <v>13393</v>
      </c>
      <c r="Y5" s="18"/>
      <c r="Z5" s="9">
        <f t="shared" ref="Z5:Z33" si="0">L5+P5-U5</f>
        <v>485585.95999999996</v>
      </c>
      <c r="AA5" s="9">
        <f t="shared" ref="AA5:AA33" si="1">M5+Q5-V5</f>
        <v>67269.5</v>
      </c>
      <c r="AB5" s="9">
        <f t="shared" ref="AB5:AB33" si="2">N5+R5-W5</f>
        <v>502.07999999999993</v>
      </c>
      <c r="AC5" s="9">
        <f t="shared" ref="AC5:AC33" si="3">O5+S5-X5</f>
        <v>553357.54</v>
      </c>
    </row>
    <row r="6" spans="1:33" x14ac:dyDescent="0.25">
      <c r="A6" s="17">
        <v>2</v>
      </c>
      <c r="B6" s="17" t="s">
        <v>130</v>
      </c>
      <c r="C6" s="17" t="s">
        <v>126</v>
      </c>
      <c r="D6" s="17" t="s">
        <v>131</v>
      </c>
      <c r="E6" s="17" t="s">
        <v>132</v>
      </c>
      <c r="F6" s="17" t="s">
        <v>35</v>
      </c>
      <c r="G6" s="17" t="s">
        <v>133</v>
      </c>
      <c r="H6" s="17">
        <v>87106</v>
      </c>
      <c r="I6" s="17">
        <v>86725</v>
      </c>
      <c r="J6" s="17">
        <v>381</v>
      </c>
      <c r="K6" s="17" t="s">
        <v>37</v>
      </c>
      <c r="L6" s="18">
        <v>163671.72</v>
      </c>
      <c r="M6" s="18">
        <v>32421.37</v>
      </c>
      <c r="N6" s="18">
        <v>1941.42</v>
      </c>
      <c r="O6" s="18">
        <v>198034.51</v>
      </c>
      <c r="P6" s="18">
        <v>2157.96</v>
      </c>
      <c r="Q6" s="18">
        <v>1646.8</v>
      </c>
      <c r="R6" s="18">
        <v>169.74</v>
      </c>
      <c r="S6" s="18">
        <v>3974.5</v>
      </c>
      <c r="T6" s="18">
        <v>0</v>
      </c>
      <c r="U6" s="18">
        <v>0</v>
      </c>
      <c r="V6" s="18">
        <v>2832.58</v>
      </c>
      <c r="W6" s="18">
        <v>1941.42</v>
      </c>
      <c r="X6" s="18">
        <v>4774</v>
      </c>
      <c r="Y6" s="18"/>
      <c r="Z6" s="9">
        <f t="shared" si="0"/>
        <v>165829.68</v>
      </c>
      <c r="AA6" s="9">
        <f t="shared" si="1"/>
        <v>31235.589999999997</v>
      </c>
      <c r="AB6" s="9">
        <f t="shared" si="2"/>
        <v>169.73999999999978</v>
      </c>
      <c r="AC6" s="9">
        <f t="shared" si="3"/>
        <v>197235.01</v>
      </c>
    </row>
    <row r="7" spans="1:33" x14ac:dyDescent="0.25">
      <c r="A7" s="17">
        <v>3</v>
      </c>
      <c r="B7" s="17" t="s">
        <v>134</v>
      </c>
      <c r="C7" s="17" t="s">
        <v>126</v>
      </c>
      <c r="D7" s="17" t="s">
        <v>135</v>
      </c>
      <c r="E7" s="17" t="s">
        <v>136</v>
      </c>
      <c r="F7" s="17" t="s">
        <v>35</v>
      </c>
      <c r="G7" s="17" t="s">
        <v>137</v>
      </c>
      <c r="H7" s="17">
        <v>25803</v>
      </c>
      <c r="I7" s="17">
        <v>25358</v>
      </c>
      <c r="J7" s="17">
        <v>1335</v>
      </c>
      <c r="K7" s="17" t="s">
        <v>37</v>
      </c>
      <c r="L7" s="18">
        <v>389614.84</v>
      </c>
      <c r="M7" s="18">
        <v>53602.74</v>
      </c>
      <c r="N7" s="18">
        <v>4576.25</v>
      </c>
      <c r="O7" s="18">
        <v>447793.83</v>
      </c>
      <c r="P7" s="18">
        <v>6884.04</v>
      </c>
      <c r="Q7" s="18">
        <v>3912.36</v>
      </c>
      <c r="R7" s="18">
        <v>594.74</v>
      </c>
      <c r="S7" s="18">
        <v>11391.14</v>
      </c>
      <c r="T7" s="18">
        <v>0</v>
      </c>
      <c r="U7" s="18">
        <v>0</v>
      </c>
      <c r="V7" s="18">
        <v>6217.75</v>
      </c>
      <c r="W7" s="18">
        <v>4576.25</v>
      </c>
      <c r="X7" s="18">
        <v>10794</v>
      </c>
      <c r="Y7" s="18"/>
      <c r="Z7" s="9">
        <f t="shared" si="0"/>
        <v>396498.88</v>
      </c>
      <c r="AA7" s="9">
        <f t="shared" si="1"/>
        <v>51297.35</v>
      </c>
      <c r="AB7" s="9">
        <f t="shared" si="2"/>
        <v>594.73999999999978</v>
      </c>
      <c r="AC7" s="9">
        <f t="shared" si="3"/>
        <v>448390.97000000003</v>
      </c>
    </row>
    <row r="8" spans="1:33" x14ac:dyDescent="0.25">
      <c r="A8" s="17">
        <v>4</v>
      </c>
      <c r="B8" s="17" t="s">
        <v>138</v>
      </c>
      <c r="C8" s="17" t="s">
        <v>126</v>
      </c>
      <c r="D8" s="17" t="s">
        <v>139</v>
      </c>
      <c r="E8" s="17" t="s">
        <v>140</v>
      </c>
      <c r="F8" s="17" t="s">
        <v>35</v>
      </c>
      <c r="G8" s="17" t="s">
        <v>137</v>
      </c>
      <c r="H8" s="17"/>
      <c r="I8" s="17"/>
      <c r="J8" s="17"/>
      <c r="K8" s="17"/>
      <c r="L8" s="18">
        <v>903.01</v>
      </c>
      <c r="M8" s="18">
        <v>0</v>
      </c>
      <c r="N8" s="18">
        <v>0</v>
      </c>
      <c r="O8" s="18">
        <v>903.01</v>
      </c>
      <c r="P8" s="18">
        <v>0</v>
      </c>
      <c r="Q8" s="18">
        <v>0</v>
      </c>
      <c r="R8" s="18">
        <v>0</v>
      </c>
      <c r="S8" s="18"/>
      <c r="T8" s="18">
        <v>0</v>
      </c>
      <c r="U8" s="18">
        <v>0</v>
      </c>
      <c r="V8" s="18">
        <v>0</v>
      </c>
      <c r="W8" s="18">
        <v>0</v>
      </c>
      <c r="X8" s="18"/>
      <c r="Y8" s="18"/>
      <c r="Z8" s="9">
        <f t="shared" si="0"/>
        <v>903.01</v>
      </c>
      <c r="AA8" s="9">
        <f t="shared" si="1"/>
        <v>0</v>
      </c>
      <c r="AB8" s="9">
        <f t="shared" si="2"/>
        <v>0</v>
      </c>
      <c r="AC8" s="9">
        <f t="shared" si="3"/>
        <v>903.01</v>
      </c>
    </row>
    <row r="9" spans="1:33" x14ac:dyDescent="0.25">
      <c r="A9" s="17">
        <v>5</v>
      </c>
      <c r="B9" s="17" t="s">
        <v>141</v>
      </c>
      <c r="C9" s="17" t="s">
        <v>126</v>
      </c>
      <c r="D9" s="17" t="s">
        <v>142</v>
      </c>
      <c r="E9" s="17" t="s">
        <v>143</v>
      </c>
      <c r="F9" s="17" t="s">
        <v>35</v>
      </c>
      <c r="G9" s="17" t="s">
        <v>144</v>
      </c>
      <c r="H9" s="17">
        <v>84566</v>
      </c>
      <c r="I9" s="17">
        <v>81843</v>
      </c>
      <c r="J9" s="17">
        <v>2723</v>
      </c>
      <c r="K9" s="17" t="s">
        <v>37</v>
      </c>
      <c r="L9" s="18">
        <v>359033.39</v>
      </c>
      <c r="M9" s="18">
        <v>44307.94</v>
      </c>
      <c r="N9" s="18">
        <v>8692.85</v>
      </c>
      <c r="O9" s="18">
        <v>412034.18</v>
      </c>
      <c r="P9" s="18">
        <v>14075.99</v>
      </c>
      <c r="Q9" s="18">
        <v>3612.17</v>
      </c>
      <c r="R9" s="18">
        <v>1213.0999999999999</v>
      </c>
      <c r="S9" s="18">
        <v>18901.259999999998</v>
      </c>
      <c r="T9" s="18">
        <v>2140</v>
      </c>
      <c r="U9" s="18">
        <v>0</v>
      </c>
      <c r="V9" s="18">
        <v>1239.1500000000001</v>
      </c>
      <c r="W9" s="18">
        <v>8692.85</v>
      </c>
      <c r="X9" s="18">
        <v>9932</v>
      </c>
      <c r="Y9" s="18"/>
      <c r="Z9" s="9">
        <f t="shared" si="0"/>
        <v>373109.38</v>
      </c>
      <c r="AA9" s="9">
        <f t="shared" si="1"/>
        <v>46680.959999999999</v>
      </c>
      <c r="AB9" s="9">
        <f t="shared" si="2"/>
        <v>1213.1000000000004</v>
      </c>
      <c r="AC9" s="9">
        <f t="shared" si="3"/>
        <v>421003.44</v>
      </c>
    </row>
    <row r="10" spans="1:33" x14ac:dyDescent="0.25">
      <c r="A10" s="17">
        <v>6</v>
      </c>
      <c r="B10" s="17" t="s">
        <v>145</v>
      </c>
      <c r="C10" s="17" t="s">
        <v>126</v>
      </c>
      <c r="D10" s="17" t="s">
        <v>146</v>
      </c>
      <c r="E10" s="17" t="s">
        <v>147</v>
      </c>
      <c r="F10" s="17" t="s">
        <v>35</v>
      </c>
      <c r="G10" s="17" t="s">
        <v>148</v>
      </c>
      <c r="H10" s="17">
        <v>7298</v>
      </c>
      <c r="I10" s="17">
        <v>7077</v>
      </c>
      <c r="J10" s="17">
        <v>663</v>
      </c>
      <c r="K10" s="17" t="s">
        <v>37</v>
      </c>
      <c r="L10" s="18">
        <v>131195.54999999999</v>
      </c>
      <c r="M10" s="18">
        <v>8761.06</v>
      </c>
      <c r="N10" s="18">
        <v>1689.34</v>
      </c>
      <c r="O10" s="18">
        <v>141645.95000000001</v>
      </c>
      <c r="P10" s="18">
        <v>3638.3</v>
      </c>
      <c r="Q10" s="18">
        <v>1307.03</v>
      </c>
      <c r="R10" s="18">
        <v>295.37</v>
      </c>
      <c r="S10" s="18">
        <v>5240.7</v>
      </c>
      <c r="T10" s="18">
        <v>0</v>
      </c>
      <c r="U10" s="18">
        <v>0</v>
      </c>
      <c r="V10" s="18">
        <v>1724.66</v>
      </c>
      <c r="W10" s="18">
        <v>1689.34</v>
      </c>
      <c r="X10" s="18">
        <v>3414</v>
      </c>
      <c r="Y10" s="18"/>
      <c r="Z10" s="9">
        <f t="shared" si="0"/>
        <v>134833.84999999998</v>
      </c>
      <c r="AA10" s="9">
        <f t="shared" si="1"/>
        <v>8343.43</v>
      </c>
      <c r="AB10" s="9">
        <f t="shared" si="2"/>
        <v>295.37000000000012</v>
      </c>
      <c r="AC10" s="9">
        <f t="shared" si="3"/>
        <v>143472.65000000002</v>
      </c>
    </row>
    <row r="11" spans="1:33" x14ac:dyDescent="0.25">
      <c r="A11" s="17">
        <v>7</v>
      </c>
      <c r="B11" s="17" t="s">
        <v>141</v>
      </c>
      <c r="C11" s="17" t="s">
        <v>126</v>
      </c>
      <c r="D11" s="17" t="s">
        <v>154</v>
      </c>
      <c r="E11" s="17" t="s">
        <v>155</v>
      </c>
      <c r="F11" s="17" t="s">
        <v>35</v>
      </c>
      <c r="G11" s="17" t="s">
        <v>156</v>
      </c>
      <c r="H11" s="17">
        <v>19796</v>
      </c>
      <c r="I11" s="17">
        <v>17799</v>
      </c>
      <c r="J11" s="17">
        <v>1997</v>
      </c>
      <c r="K11" s="17" t="s">
        <v>37</v>
      </c>
      <c r="L11" s="18">
        <v>418941.46</v>
      </c>
      <c r="M11" s="18">
        <v>24825.62</v>
      </c>
      <c r="N11" s="18">
        <v>4230.47</v>
      </c>
      <c r="O11" s="18">
        <v>447997.55</v>
      </c>
      <c r="P11" s="18">
        <v>10314.83</v>
      </c>
      <c r="Q11" s="18">
        <v>4184.47</v>
      </c>
      <c r="R11" s="18">
        <v>889.66</v>
      </c>
      <c r="S11" s="18">
        <v>15388.96</v>
      </c>
      <c r="T11" s="18">
        <v>1440</v>
      </c>
      <c r="U11" s="18">
        <v>0</v>
      </c>
      <c r="V11" s="18">
        <v>6568.53</v>
      </c>
      <c r="W11" s="18">
        <v>4230.47</v>
      </c>
      <c r="X11" s="18">
        <v>10799</v>
      </c>
      <c r="Y11" s="18"/>
      <c r="Z11" s="9">
        <f t="shared" si="0"/>
        <v>429256.29000000004</v>
      </c>
      <c r="AA11" s="9">
        <f t="shared" si="1"/>
        <v>22441.56</v>
      </c>
      <c r="AB11" s="9">
        <f t="shared" si="2"/>
        <v>889.65999999999985</v>
      </c>
      <c r="AC11" s="9">
        <f t="shared" si="3"/>
        <v>452587.51</v>
      </c>
    </row>
    <row r="12" spans="1:33" x14ac:dyDescent="0.25">
      <c r="A12" s="17">
        <v>8</v>
      </c>
      <c r="B12" s="17" t="s">
        <v>125</v>
      </c>
      <c r="C12" s="17" t="s">
        <v>126</v>
      </c>
      <c r="D12" s="17" t="s">
        <v>157</v>
      </c>
      <c r="E12" s="17" t="s">
        <v>158</v>
      </c>
      <c r="F12" s="17" t="s">
        <v>35</v>
      </c>
      <c r="G12" s="17" t="s">
        <v>148</v>
      </c>
      <c r="H12" s="17">
        <v>17098</v>
      </c>
      <c r="I12" s="17">
        <v>15214</v>
      </c>
      <c r="J12" s="17">
        <v>1884</v>
      </c>
      <c r="K12" s="17" t="s">
        <v>37</v>
      </c>
      <c r="L12" s="18">
        <v>219048.6</v>
      </c>
      <c r="M12" s="18">
        <v>11226.25</v>
      </c>
      <c r="N12" s="18">
        <v>5092.51</v>
      </c>
      <c r="O12" s="18">
        <v>235367.36</v>
      </c>
      <c r="P12" s="18">
        <v>9787.7900000000009</v>
      </c>
      <c r="Q12" s="18">
        <v>2191.83</v>
      </c>
      <c r="R12" s="18">
        <v>839.32</v>
      </c>
      <c r="S12" s="18">
        <v>12818.94</v>
      </c>
      <c r="T12" s="18">
        <v>0</v>
      </c>
      <c r="U12" s="18">
        <v>0</v>
      </c>
      <c r="V12" s="18">
        <v>580.49</v>
      </c>
      <c r="W12" s="18">
        <v>5092.51</v>
      </c>
      <c r="X12" s="18">
        <v>5673</v>
      </c>
      <c r="Y12" s="18"/>
      <c r="Z12" s="9">
        <f t="shared" si="0"/>
        <v>228836.39</v>
      </c>
      <c r="AA12" s="9">
        <f t="shared" si="1"/>
        <v>12837.59</v>
      </c>
      <c r="AB12" s="9">
        <f t="shared" si="2"/>
        <v>839.31999999999971</v>
      </c>
      <c r="AC12" s="9">
        <f t="shared" si="3"/>
        <v>242513.3</v>
      </c>
    </row>
    <row r="13" spans="1:33" x14ac:dyDescent="0.25">
      <c r="A13" s="17">
        <v>9</v>
      </c>
      <c r="B13" s="17" t="s">
        <v>134</v>
      </c>
      <c r="C13" s="17" t="s">
        <v>126</v>
      </c>
      <c r="D13" s="17" t="s">
        <v>175</v>
      </c>
      <c r="E13" s="17" t="s">
        <v>176</v>
      </c>
      <c r="F13" s="17" t="s">
        <v>35</v>
      </c>
      <c r="G13" s="17" t="s">
        <v>156</v>
      </c>
      <c r="H13" s="17">
        <v>7776</v>
      </c>
      <c r="I13" s="17">
        <v>7776</v>
      </c>
      <c r="J13" s="17">
        <v>0</v>
      </c>
      <c r="K13" s="17" t="s">
        <v>37</v>
      </c>
      <c r="L13" s="18">
        <v>127807.73</v>
      </c>
      <c r="M13" s="18">
        <v>6252.81</v>
      </c>
      <c r="N13" s="18">
        <v>1182.8</v>
      </c>
      <c r="O13" s="18">
        <v>135243.34</v>
      </c>
      <c r="P13" s="18">
        <v>610.27</v>
      </c>
      <c r="Q13" s="18">
        <v>1287.58</v>
      </c>
      <c r="R13" s="18">
        <v>0</v>
      </c>
      <c r="S13" s="18">
        <v>1897.85</v>
      </c>
      <c r="T13" s="18">
        <v>680</v>
      </c>
      <c r="U13" s="18">
        <v>0</v>
      </c>
      <c r="V13" s="18">
        <v>2077.1999999999998</v>
      </c>
      <c r="W13" s="18">
        <v>1182.8</v>
      </c>
      <c r="X13" s="18">
        <v>3260</v>
      </c>
      <c r="Y13" s="18"/>
      <c r="Z13" s="9">
        <f t="shared" si="0"/>
        <v>128418</v>
      </c>
      <c r="AA13" s="9">
        <f t="shared" si="1"/>
        <v>5463.1900000000005</v>
      </c>
      <c r="AB13" s="9">
        <f t="shared" si="2"/>
        <v>0</v>
      </c>
      <c r="AC13" s="9">
        <f t="shared" si="3"/>
        <v>133881.19</v>
      </c>
    </row>
    <row r="14" spans="1:33" x14ac:dyDescent="0.25">
      <c r="A14" s="17">
        <v>10</v>
      </c>
      <c r="B14" s="17" t="s">
        <v>130</v>
      </c>
      <c r="C14" s="17" t="s">
        <v>126</v>
      </c>
      <c r="D14" s="17" t="s">
        <v>177</v>
      </c>
      <c r="E14" s="17" t="s">
        <v>178</v>
      </c>
      <c r="F14" s="17" t="s">
        <v>35</v>
      </c>
      <c r="G14" s="17" t="s">
        <v>156</v>
      </c>
      <c r="H14" s="17">
        <v>74025</v>
      </c>
      <c r="I14" s="17">
        <v>74025</v>
      </c>
      <c r="J14" s="17">
        <v>0</v>
      </c>
      <c r="K14" s="17" t="s">
        <v>37</v>
      </c>
      <c r="L14" s="18">
        <v>20939.02</v>
      </c>
      <c r="M14" s="18">
        <v>966.34</v>
      </c>
      <c r="N14" s="18">
        <v>0</v>
      </c>
      <c r="O14" s="18">
        <v>21905.360000000001</v>
      </c>
      <c r="P14" s="18">
        <v>281.5</v>
      </c>
      <c r="Q14" s="18">
        <v>207.06</v>
      </c>
      <c r="R14" s="18">
        <v>0</v>
      </c>
      <c r="S14" s="18">
        <v>488.56</v>
      </c>
      <c r="T14" s="18">
        <v>0</v>
      </c>
      <c r="U14" s="18">
        <v>0</v>
      </c>
      <c r="V14" s="18">
        <v>0</v>
      </c>
      <c r="W14" s="18">
        <v>0</v>
      </c>
      <c r="X14" s="18"/>
      <c r="Y14" s="18"/>
      <c r="Z14" s="9">
        <f t="shared" si="0"/>
        <v>21220.52</v>
      </c>
      <c r="AA14" s="9">
        <f t="shared" si="1"/>
        <v>1173.4000000000001</v>
      </c>
      <c r="AB14" s="9">
        <f t="shared" si="2"/>
        <v>0</v>
      </c>
      <c r="AC14" s="9">
        <f t="shared" si="3"/>
        <v>22393.920000000002</v>
      </c>
    </row>
    <row r="15" spans="1:33" x14ac:dyDescent="0.25">
      <c r="A15" s="17">
        <v>11</v>
      </c>
      <c r="B15" s="17" t="s">
        <v>125</v>
      </c>
      <c r="C15" s="17" t="s">
        <v>126</v>
      </c>
      <c r="D15" s="17" t="s">
        <v>179</v>
      </c>
      <c r="E15" s="17" t="s">
        <v>180</v>
      </c>
      <c r="F15" s="17" t="s">
        <v>35</v>
      </c>
      <c r="G15" s="17" t="s">
        <v>181</v>
      </c>
      <c r="H15" s="17">
        <v>18855</v>
      </c>
      <c r="I15" s="17">
        <v>16433</v>
      </c>
      <c r="J15" s="17">
        <v>2422</v>
      </c>
      <c r="K15" s="17" t="s">
        <v>37</v>
      </c>
      <c r="L15" s="18">
        <v>796852.15</v>
      </c>
      <c r="M15" s="18">
        <v>103853.18</v>
      </c>
      <c r="N15" s="18">
        <v>7604.9</v>
      </c>
      <c r="O15" s="18">
        <v>908310.23</v>
      </c>
      <c r="P15" s="18">
        <v>12614.22</v>
      </c>
      <c r="Q15" s="18">
        <v>7986.61</v>
      </c>
      <c r="R15" s="18">
        <v>1079</v>
      </c>
      <c r="S15" s="18">
        <v>21679.83</v>
      </c>
      <c r="T15" s="18">
        <v>0</v>
      </c>
      <c r="U15" s="18">
        <v>0</v>
      </c>
      <c r="V15" s="18">
        <v>14289.1</v>
      </c>
      <c r="W15" s="18">
        <v>7604.9</v>
      </c>
      <c r="X15" s="18">
        <v>21894</v>
      </c>
      <c r="Y15" s="18"/>
      <c r="Z15" s="9">
        <f t="shared" si="0"/>
        <v>809466.37</v>
      </c>
      <c r="AA15" s="9">
        <f t="shared" si="1"/>
        <v>97550.689999999988</v>
      </c>
      <c r="AB15" s="9">
        <f t="shared" si="2"/>
        <v>1079</v>
      </c>
      <c r="AC15" s="9">
        <f t="shared" si="3"/>
        <v>908096.05999999994</v>
      </c>
    </row>
    <row r="16" spans="1:33" x14ac:dyDescent="0.25">
      <c r="A16" s="17">
        <v>12</v>
      </c>
      <c r="B16" s="17" t="s">
        <v>134</v>
      </c>
      <c r="C16" s="17" t="s">
        <v>126</v>
      </c>
      <c r="D16" s="17" t="s">
        <v>193</v>
      </c>
      <c r="E16" s="17" t="s">
        <v>194</v>
      </c>
      <c r="F16" s="17" t="s">
        <v>35</v>
      </c>
      <c r="G16" s="17" t="s">
        <v>181</v>
      </c>
      <c r="H16" s="17">
        <v>97486</v>
      </c>
      <c r="I16" s="17">
        <v>95053</v>
      </c>
      <c r="J16" s="17">
        <v>2433</v>
      </c>
      <c r="K16" s="17" t="s">
        <v>37</v>
      </c>
      <c r="L16" s="18">
        <v>529774.29</v>
      </c>
      <c r="M16" s="18">
        <v>27167.59</v>
      </c>
      <c r="N16" s="18">
        <v>5876.6</v>
      </c>
      <c r="O16" s="18">
        <v>562818.48</v>
      </c>
      <c r="P16" s="18">
        <v>12965.07</v>
      </c>
      <c r="Q16" s="18">
        <v>5301.83</v>
      </c>
      <c r="R16" s="18">
        <v>1083.9000000000001</v>
      </c>
      <c r="S16" s="18">
        <v>19350.8</v>
      </c>
      <c r="T16" s="18">
        <v>0</v>
      </c>
      <c r="U16" s="18">
        <v>0</v>
      </c>
      <c r="V16" s="18">
        <v>7690.4</v>
      </c>
      <c r="W16" s="18">
        <v>5876.6</v>
      </c>
      <c r="X16" s="18">
        <v>13567</v>
      </c>
      <c r="Y16" s="18"/>
      <c r="Z16" s="9">
        <f t="shared" si="0"/>
        <v>542739.36</v>
      </c>
      <c r="AA16" s="9">
        <f t="shared" si="1"/>
        <v>24779.019999999997</v>
      </c>
      <c r="AB16" s="9">
        <f t="shared" si="2"/>
        <v>1083.8999999999996</v>
      </c>
      <c r="AC16" s="9">
        <f t="shared" si="3"/>
        <v>568602.28</v>
      </c>
    </row>
    <row r="17" spans="1:29" x14ac:dyDescent="0.25">
      <c r="A17" s="17">
        <v>13</v>
      </c>
      <c r="B17" s="17" t="s">
        <v>134</v>
      </c>
      <c r="C17" s="17" t="s">
        <v>126</v>
      </c>
      <c r="D17" s="17" t="s">
        <v>197</v>
      </c>
      <c r="E17" s="17" t="s">
        <v>198</v>
      </c>
      <c r="F17" s="17" t="s">
        <v>35</v>
      </c>
      <c r="G17" s="17" t="s">
        <v>148</v>
      </c>
      <c r="H17" s="17">
        <v>60278</v>
      </c>
      <c r="I17" s="17">
        <v>58996</v>
      </c>
      <c r="J17" s="17">
        <v>1282</v>
      </c>
      <c r="K17" s="17" t="s">
        <v>37</v>
      </c>
      <c r="L17" s="18">
        <v>127352.24</v>
      </c>
      <c r="M17" s="18">
        <v>26110.55</v>
      </c>
      <c r="N17" s="18">
        <v>2713.4</v>
      </c>
      <c r="O17" s="18">
        <v>156176.19</v>
      </c>
      <c r="P17" s="18">
        <v>6103.95</v>
      </c>
      <c r="Q17" s="18">
        <v>1267.28</v>
      </c>
      <c r="R17" s="18">
        <v>571.13</v>
      </c>
      <c r="S17" s="18">
        <v>7942.36</v>
      </c>
      <c r="T17" s="18">
        <v>0</v>
      </c>
      <c r="U17" s="18">
        <v>0</v>
      </c>
      <c r="V17" s="18">
        <v>1051.5999999999999</v>
      </c>
      <c r="W17" s="18">
        <v>2713.4</v>
      </c>
      <c r="X17" s="18">
        <v>3765</v>
      </c>
      <c r="Y17" s="18"/>
      <c r="Z17" s="9">
        <f t="shared" si="0"/>
        <v>133456.19</v>
      </c>
      <c r="AA17" s="9">
        <f t="shared" si="1"/>
        <v>26326.23</v>
      </c>
      <c r="AB17" s="9">
        <f t="shared" si="2"/>
        <v>571.13000000000011</v>
      </c>
      <c r="AC17" s="9">
        <f t="shared" si="3"/>
        <v>160353.54999999999</v>
      </c>
    </row>
    <row r="18" spans="1:29" x14ac:dyDescent="0.25">
      <c r="A18" s="17">
        <v>14</v>
      </c>
      <c r="B18" s="17" t="s">
        <v>182</v>
      </c>
      <c r="C18" s="17" t="s">
        <v>126</v>
      </c>
      <c r="D18" s="17" t="s">
        <v>199</v>
      </c>
      <c r="E18" s="17" t="s">
        <v>200</v>
      </c>
      <c r="F18" s="17" t="s">
        <v>35</v>
      </c>
      <c r="G18" s="17" t="s">
        <v>148</v>
      </c>
      <c r="H18" s="17">
        <v>27967</v>
      </c>
      <c r="I18" s="17">
        <v>27106</v>
      </c>
      <c r="J18" s="17">
        <v>2583</v>
      </c>
      <c r="K18" s="17" t="s">
        <v>37</v>
      </c>
      <c r="L18" s="18">
        <v>403923.92</v>
      </c>
      <c r="M18" s="18">
        <v>18550.62</v>
      </c>
      <c r="N18" s="18">
        <v>5344.66</v>
      </c>
      <c r="O18" s="18">
        <v>427819.2</v>
      </c>
      <c r="P18" s="18">
        <v>13821.43</v>
      </c>
      <c r="Q18" s="18">
        <v>4036.54</v>
      </c>
      <c r="R18" s="18">
        <v>1150.73</v>
      </c>
      <c r="S18" s="18">
        <v>19008.7</v>
      </c>
      <c r="T18" s="18">
        <v>0</v>
      </c>
      <c r="U18" s="18">
        <v>0</v>
      </c>
      <c r="V18" s="18">
        <v>4967.34</v>
      </c>
      <c r="W18" s="18">
        <v>5344.66</v>
      </c>
      <c r="X18" s="18">
        <v>10312</v>
      </c>
      <c r="Y18" s="18"/>
      <c r="Z18" s="9">
        <f t="shared" si="0"/>
        <v>417745.35</v>
      </c>
      <c r="AA18" s="9">
        <f t="shared" si="1"/>
        <v>17619.82</v>
      </c>
      <c r="AB18" s="9">
        <f t="shared" si="2"/>
        <v>1150.7299999999996</v>
      </c>
      <c r="AC18" s="9">
        <f t="shared" si="3"/>
        <v>436515.9</v>
      </c>
    </row>
    <row r="19" spans="1:29" x14ac:dyDescent="0.25">
      <c r="A19" s="17">
        <v>15</v>
      </c>
      <c r="B19" s="17" t="s">
        <v>163</v>
      </c>
      <c r="C19" s="17" t="s">
        <v>126</v>
      </c>
      <c r="D19" s="17" t="s">
        <v>201</v>
      </c>
      <c r="E19" s="17" t="s">
        <v>202</v>
      </c>
      <c r="F19" s="17" t="s">
        <v>35</v>
      </c>
      <c r="G19" s="17" t="s">
        <v>203</v>
      </c>
      <c r="H19" s="17">
        <v>77</v>
      </c>
      <c r="I19" s="17">
        <v>61</v>
      </c>
      <c r="J19" s="17">
        <v>16</v>
      </c>
      <c r="K19" s="17" t="s">
        <v>37</v>
      </c>
      <c r="L19" s="18">
        <v>14351</v>
      </c>
      <c r="M19" s="18">
        <v>1299.72</v>
      </c>
      <c r="N19" s="18">
        <v>152.99</v>
      </c>
      <c r="O19" s="18">
        <v>15803.71</v>
      </c>
      <c r="P19" s="18">
        <v>794.31</v>
      </c>
      <c r="Q19" s="18">
        <v>141.38999999999999</v>
      </c>
      <c r="R19" s="18">
        <v>7.13</v>
      </c>
      <c r="S19" s="18">
        <v>942.83</v>
      </c>
      <c r="T19" s="18">
        <v>0</v>
      </c>
      <c r="U19" s="18">
        <v>0</v>
      </c>
      <c r="V19" s="18">
        <v>0</v>
      </c>
      <c r="W19" s="18">
        <v>0</v>
      </c>
      <c r="X19" s="18"/>
      <c r="Y19" s="18"/>
      <c r="Z19" s="9">
        <f t="shared" si="0"/>
        <v>15145.31</v>
      </c>
      <c r="AA19" s="9">
        <f t="shared" si="1"/>
        <v>1441.1100000000001</v>
      </c>
      <c r="AB19" s="9">
        <f t="shared" si="2"/>
        <v>160.12</v>
      </c>
      <c r="AC19" s="9">
        <f t="shared" si="3"/>
        <v>16746.54</v>
      </c>
    </row>
    <row r="20" spans="1:29" x14ac:dyDescent="0.25">
      <c r="A20" s="17">
        <v>16</v>
      </c>
      <c r="B20" s="17" t="s">
        <v>138</v>
      </c>
      <c r="C20" s="17" t="s">
        <v>126</v>
      </c>
      <c r="D20" s="17" t="s">
        <v>204</v>
      </c>
      <c r="E20" s="17" t="s">
        <v>205</v>
      </c>
      <c r="F20" s="17" t="s">
        <v>35</v>
      </c>
      <c r="G20" s="17" t="s">
        <v>148</v>
      </c>
      <c r="H20" s="17">
        <v>7154</v>
      </c>
      <c r="I20" s="17">
        <v>7154</v>
      </c>
      <c r="J20" s="17">
        <v>0</v>
      </c>
      <c r="K20" s="17" t="s">
        <v>37</v>
      </c>
      <c r="L20" s="18">
        <v>121333.95</v>
      </c>
      <c r="M20" s="18">
        <v>15653.22</v>
      </c>
      <c r="N20" s="18">
        <v>0.45</v>
      </c>
      <c r="O20" s="18">
        <v>136987.62</v>
      </c>
      <c r="P20" s="18">
        <v>552.15</v>
      </c>
      <c r="Q20" s="18">
        <v>1208.8900000000001</v>
      </c>
      <c r="R20" s="18">
        <v>0</v>
      </c>
      <c r="S20" s="18">
        <v>1761.04</v>
      </c>
      <c r="T20" s="18">
        <v>0</v>
      </c>
      <c r="U20" s="18">
        <v>0</v>
      </c>
      <c r="V20" s="18">
        <v>3301.55</v>
      </c>
      <c r="W20" s="18">
        <v>0.45</v>
      </c>
      <c r="X20" s="18">
        <v>3302</v>
      </c>
      <c r="Y20" s="18"/>
      <c r="Z20" s="9">
        <f t="shared" si="0"/>
        <v>121886.09999999999</v>
      </c>
      <c r="AA20" s="9">
        <f t="shared" si="1"/>
        <v>13560.560000000001</v>
      </c>
      <c r="AB20" s="9">
        <f t="shared" si="2"/>
        <v>0</v>
      </c>
      <c r="AC20" s="9">
        <f t="shared" si="3"/>
        <v>135446.66</v>
      </c>
    </row>
    <row r="21" spans="1:29" x14ac:dyDescent="0.25">
      <c r="A21" s="17">
        <v>17</v>
      </c>
      <c r="B21" s="17" t="s">
        <v>138</v>
      </c>
      <c r="C21" s="17" t="s">
        <v>126</v>
      </c>
      <c r="D21" s="17" t="s">
        <v>213</v>
      </c>
      <c r="E21" s="17" t="s">
        <v>214</v>
      </c>
      <c r="F21" s="17" t="s">
        <v>35</v>
      </c>
      <c r="G21" s="17" t="s">
        <v>215</v>
      </c>
      <c r="H21" s="17">
        <v>19460</v>
      </c>
      <c r="I21" s="17">
        <v>19460</v>
      </c>
      <c r="J21" s="17">
        <v>0</v>
      </c>
      <c r="K21" s="17" t="s">
        <v>37</v>
      </c>
      <c r="L21" s="18">
        <v>42891.75</v>
      </c>
      <c r="M21" s="18">
        <v>13985.22</v>
      </c>
      <c r="N21" s="18">
        <v>86.94</v>
      </c>
      <c r="O21" s="18">
        <v>56963.91</v>
      </c>
      <c r="P21" s="18">
        <v>551.5</v>
      </c>
      <c r="Q21" s="18">
        <v>427.46</v>
      </c>
      <c r="R21" s="18">
        <v>0</v>
      </c>
      <c r="S21" s="18">
        <v>978.96</v>
      </c>
      <c r="T21" s="18">
        <v>0</v>
      </c>
      <c r="U21" s="18">
        <v>0</v>
      </c>
      <c r="V21" s="18">
        <v>0</v>
      </c>
      <c r="W21" s="18">
        <v>0</v>
      </c>
      <c r="X21" s="18"/>
      <c r="Y21" s="18"/>
      <c r="Z21" s="9">
        <f t="shared" si="0"/>
        <v>43443.25</v>
      </c>
      <c r="AA21" s="9">
        <f t="shared" si="1"/>
        <v>14412.679999999998</v>
      </c>
      <c r="AB21" s="9">
        <f t="shared" si="2"/>
        <v>86.94</v>
      </c>
      <c r="AC21" s="9">
        <f t="shared" si="3"/>
        <v>57942.87</v>
      </c>
    </row>
    <row r="22" spans="1:29" x14ac:dyDescent="0.25">
      <c r="A22" s="17">
        <v>18</v>
      </c>
      <c r="B22" s="17" t="s">
        <v>134</v>
      </c>
      <c r="C22" s="17" t="s">
        <v>126</v>
      </c>
      <c r="D22" s="17" t="s">
        <v>216</v>
      </c>
      <c r="E22" s="17" t="s">
        <v>217</v>
      </c>
      <c r="F22" s="17" t="s">
        <v>35</v>
      </c>
      <c r="G22" s="17" t="s">
        <v>218</v>
      </c>
      <c r="H22" s="17"/>
      <c r="I22" s="17"/>
      <c r="J22" s="17"/>
      <c r="K22" s="17"/>
      <c r="L22" s="18">
        <v>2337</v>
      </c>
      <c r="M22" s="18">
        <v>216.67</v>
      </c>
      <c r="N22" s="18">
        <v>0</v>
      </c>
      <c r="O22" s="18">
        <v>2553.67</v>
      </c>
      <c r="P22" s="18">
        <v>0</v>
      </c>
      <c r="Q22" s="18">
        <v>0</v>
      </c>
      <c r="R22" s="18">
        <v>0</v>
      </c>
      <c r="S22" s="18"/>
      <c r="T22" s="18">
        <v>0</v>
      </c>
      <c r="U22" s="18">
        <v>0</v>
      </c>
      <c r="V22" s="18">
        <v>0</v>
      </c>
      <c r="W22" s="18">
        <v>0</v>
      </c>
      <c r="X22" s="18"/>
      <c r="Y22" s="18"/>
      <c r="Z22" s="9">
        <f t="shared" si="0"/>
        <v>2337</v>
      </c>
      <c r="AA22" s="9">
        <f t="shared" si="1"/>
        <v>216.67</v>
      </c>
      <c r="AB22" s="9">
        <f t="shared" si="2"/>
        <v>0</v>
      </c>
      <c r="AC22" s="9">
        <f t="shared" si="3"/>
        <v>2553.67</v>
      </c>
    </row>
    <row r="23" spans="1:29" x14ac:dyDescent="0.25">
      <c r="A23" s="17">
        <v>19</v>
      </c>
      <c r="B23" s="17" t="s">
        <v>134</v>
      </c>
      <c r="C23" s="17" t="s">
        <v>126</v>
      </c>
      <c r="D23" s="17" t="s">
        <v>219</v>
      </c>
      <c r="E23" s="17" t="s">
        <v>220</v>
      </c>
      <c r="F23" s="17" t="s">
        <v>35</v>
      </c>
      <c r="G23" s="17" t="s">
        <v>221</v>
      </c>
      <c r="H23" s="17"/>
      <c r="I23" s="17"/>
      <c r="J23" s="17"/>
      <c r="K23" s="17"/>
      <c r="L23" s="18">
        <v>2281</v>
      </c>
      <c r="M23" s="18">
        <v>0</v>
      </c>
      <c r="N23" s="18">
        <v>0</v>
      </c>
      <c r="O23" s="18">
        <v>2281</v>
      </c>
      <c r="P23" s="18">
        <v>0</v>
      </c>
      <c r="Q23" s="18">
        <v>0</v>
      </c>
      <c r="R23" s="18">
        <v>0</v>
      </c>
      <c r="S23" s="18"/>
      <c r="T23" s="18">
        <v>0</v>
      </c>
      <c r="U23" s="18">
        <v>0</v>
      </c>
      <c r="V23" s="18">
        <v>0</v>
      </c>
      <c r="W23" s="18">
        <v>0</v>
      </c>
      <c r="X23" s="18"/>
      <c r="Y23" s="18"/>
      <c r="Z23" s="9">
        <f t="shared" si="0"/>
        <v>2281</v>
      </c>
      <c r="AA23" s="9">
        <f t="shared" si="1"/>
        <v>0</v>
      </c>
      <c r="AB23" s="9">
        <f t="shared" si="2"/>
        <v>0</v>
      </c>
      <c r="AC23" s="9">
        <f t="shared" si="3"/>
        <v>2281</v>
      </c>
    </row>
    <row r="24" spans="1:29" x14ac:dyDescent="0.25">
      <c r="A24" s="17">
        <v>20</v>
      </c>
      <c r="B24" s="17" t="s">
        <v>130</v>
      </c>
      <c r="C24" s="17" t="s">
        <v>126</v>
      </c>
      <c r="D24" s="17" t="s">
        <v>222</v>
      </c>
      <c r="E24" s="17" t="s">
        <v>223</v>
      </c>
      <c r="F24" s="17" t="s">
        <v>35</v>
      </c>
      <c r="G24" s="17" t="s">
        <v>224</v>
      </c>
      <c r="H24" s="17">
        <v>0</v>
      </c>
      <c r="I24" s="17">
        <v>0</v>
      </c>
      <c r="J24" s="17">
        <v>0</v>
      </c>
      <c r="K24" s="17" t="s">
        <v>37</v>
      </c>
      <c r="L24" s="18">
        <v>30821.74</v>
      </c>
      <c r="M24" s="18">
        <v>2187.73</v>
      </c>
      <c r="N24" s="18">
        <v>0</v>
      </c>
      <c r="O24" s="18">
        <v>33009.47</v>
      </c>
      <c r="P24" s="18">
        <v>813.5</v>
      </c>
      <c r="Q24" s="18">
        <v>304.77999999999997</v>
      </c>
      <c r="R24" s="18">
        <v>0</v>
      </c>
      <c r="S24" s="18">
        <v>1118.28</v>
      </c>
      <c r="T24" s="18">
        <v>0</v>
      </c>
      <c r="U24" s="18">
        <v>0</v>
      </c>
      <c r="V24" s="18">
        <v>0</v>
      </c>
      <c r="W24" s="18">
        <v>0</v>
      </c>
      <c r="X24" s="18"/>
      <c r="Y24" s="18"/>
      <c r="Z24" s="9">
        <f t="shared" si="0"/>
        <v>31635.24</v>
      </c>
      <c r="AA24" s="9">
        <f t="shared" si="1"/>
        <v>2492.5100000000002</v>
      </c>
      <c r="AB24" s="9">
        <f t="shared" si="2"/>
        <v>0</v>
      </c>
      <c r="AC24" s="9">
        <f t="shared" si="3"/>
        <v>34127.75</v>
      </c>
    </row>
    <row r="25" spans="1:29" x14ac:dyDescent="0.25">
      <c r="A25" s="17">
        <v>21</v>
      </c>
      <c r="B25" s="17" t="s">
        <v>225</v>
      </c>
      <c r="C25" s="17" t="s">
        <v>126</v>
      </c>
      <c r="D25" s="17" t="s">
        <v>226</v>
      </c>
      <c r="E25" s="17" t="s">
        <v>227</v>
      </c>
      <c r="F25" s="17" t="s">
        <v>35</v>
      </c>
      <c r="G25" s="17" t="s">
        <v>228</v>
      </c>
      <c r="H25" s="17">
        <v>34372</v>
      </c>
      <c r="I25" s="17">
        <v>33293</v>
      </c>
      <c r="J25" s="17">
        <v>1079</v>
      </c>
      <c r="K25" s="17" t="s">
        <v>37</v>
      </c>
      <c r="L25" s="18">
        <v>195333.76000000001</v>
      </c>
      <c r="M25" s="18">
        <v>29519.47</v>
      </c>
      <c r="N25" s="18">
        <v>3072.2</v>
      </c>
      <c r="O25" s="18">
        <v>227925.43</v>
      </c>
      <c r="P25" s="18">
        <v>6092.8</v>
      </c>
      <c r="Q25" s="18">
        <v>1960.25</v>
      </c>
      <c r="R25" s="18">
        <v>480.69</v>
      </c>
      <c r="S25" s="18">
        <v>8533.74</v>
      </c>
      <c r="T25" s="18">
        <v>610</v>
      </c>
      <c r="U25" s="18">
        <v>0</v>
      </c>
      <c r="V25" s="18">
        <v>2421.8000000000002</v>
      </c>
      <c r="W25" s="18">
        <v>3072.2</v>
      </c>
      <c r="X25" s="18">
        <v>5494</v>
      </c>
      <c r="Y25" s="18"/>
      <c r="Z25" s="9">
        <f t="shared" si="0"/>
        <v>201426.56</v>
      </c>
      <c r="AA25" s="9">
        <f t="shared" si="1"/>
        <v>29057.920000000002</v>
      </c>
      <c r="AB25" s="9">
        <f t="shared" si="2"/>
        <v>480.69000000000005</v>
      </c>
      <c r="AC25" s="9">
        <f t="shared" si="3"/>
        <v>230965.16999999998</v>
      </c>
    </row>
    <row r="26" spans="1:29" x14ac:dyDescent="0.25">
      <c r="A26" s="17">
        <v>22</v>
      </c>
      <c r="B26" s="17" t="s">
        <v>229</v>
      </c>
      <c r="C26" s="17" t="s">
        <v>126</v>
      </c>
      <c r="D26" s="17" t="s">
        <v>232</v>
      </c>
      <c r="E26" s="17" t="s">
        <v>233</v>
      </c>
      <c r="F26" s="17" t="s">
        <v>35</v>
      </c>
      <c r="G26" s="17" t="s">
        <v>203</v>
      </c>
      <c r="H26" s="17">
        <v>76648</v>
      </c>
      <c r="I26" s="17">
        <v>76608</v>
      </c>
      <c r="J26" s="17">
        <v>40</v>
      </c>
      <c r="K26" s="17" t="s">
        <v>37</v>
      </c>
      <c r="L26" s="18">
        <v>51475.97</v>
      </c>
      <c r="M26" s="18">
        <v>16564.689999999999</v>
      </c>
      <c r="N26" s="18">
        <v>545.54999999999995</v>
      </c>
      <c r="O26" s="18">
        <v>68586.210000000006</v>
      </c>
      <c r="P26" s="18">
        <v>1009.1</v>
      </c>
      <c r="Q26" s="18">
        <v>515.92999999999995</v>
      </c>
      <c r="R26" s="18">
        <v>17.82</v>
      </c>
      <c r="S26" s="18">
        <v>1542.85</v>
      </c>
      <c r="T26" s="18">
        <v>0</v>
      </c>
      <c r="U26" s="18">
        <v>0</v>
      </c>
      <c r="V26" s="18">
        <v>0</v>
      </c>
      <c r="W26" s="18">
        <v>0</v>
      </c>
      <c r="X26" s="18"/>
      <c r="Y26" s="18"/>
      <c r="Z26" s="9">
        <f t="shared" si="0"/>
        <v>52485.07</v>
      </c>
      <c r="AA26" s="9">
        <f t="shared" si="1"/>
        <v>17080.62</v>
      </c>
      <c r="AB26" s="9">
        <f t="shared" si="2"/>
        <v>563.37</v>
      </c>
      <c r="AC26" s="9">
        <f t="shared" si="3"/>
        <v>70129.060000000012</v>
      </c>
    </row>
    <row r="27" spans="1:29" x14ac:dyDescent="0.25">
      <c r="A27" s="17">
        <v>23</v>
      </c>
      <c r="B27" s="17" t="s">
        <v>229</v>
      </c>
      <c r="C27" s="17" t="s">
        <v>126</v>
      </c>
      <c r="D27" s="17" t="s">
        <v>234</v>
      </c>
      <c r="E27" s="17" t="s">
        <v>235</v>
      </c>
      <c r="F27" s="17" t="s">
        <v>35</v>
      </c>
      <c r="G27" s="17" t="s">
        <v>148</v>
      </c>
      <c r="H27" s="17">
        <v>82216</v>
      </c>
      <c r="I27" s="17">
        <v>78682</v>
      </c>
      <c r="J27" s="17">
        <v>3534</v>
      </c>
      <c r="K27" s="17" t="s">
        <v>37</v>
      </c>
      <c r="L27" s="18">
        <v>1131899.26</v>
      </c>
      <c r="M27" s="18">
        <v>12708.1</v>
      </c>
      <c r="N27" s="18">
        <v>1177.9000000000001</v>
      </c>
      <c r="O27" s="18">
        <v>1145785.26</v>
      </c>
      <c r="P27" s="18">
        <v>18188.97</v>
      </c>
      <c r="Q27" s="18">
        <v>11622.2</v>
      </c>
      <c r="R27" s="18">
        <v>1574.4</v>
      </c>
      <c r="S27" s="18">
        <v>31385.57</v>
      </c>
      <c r="T27" s="18">
        <v>2480</v>
      </c>
      <c r="U27" s="18">
        <v>13733</v>
      </c>
      <c r="V27" s="18">
        <v>12708.1</v>
      </c>
      <c r="W27" s="18">
        <v>1177.9000000000001</v>
      </c>
      <c r="X27" s="18">
        <v>27619</v>
      </c>
      <c r="Y27" s="18"/>
      <c r="Z27" s="9">
        <f t="shared" si="0"/>
        <v>1136355.23</v>
      </c>
      <c r="AA27" s="9">
        <f t="shared" si="1"/>
        <v>11622.200000000003</v>
      </c>
      <c r="AB27" s="9">
        <f t="shared" si="2"/>
        <v>1574.4</v>
      </c>
      <c r="AC27" s="9">
        <f t="shared" si="3"/>
        <v>1149551.83</v>
      </c>
    </row>
    <row r="28" spans="1:29" x14ac:dyDescent="0.25">
      <c r="A28" s="17">
        <v>24</v>
      </c>
      <c r="B28" s="17" t="s">
        <v>229</v>
      </c>
      <c r="C28" s="17" t="s">
        <v>126</v>
      </c>
      <c r="D28" s="17" t="s">
        <v>242</v>
      </c>
      <c r="E28" s="17" t="s">
        <v>243</v>
      </c>
      <c r="F28" s="17" t="s">
        <v>35</v>
      </c>
      <c r="G28" s="17" t="s">
        <v>244</v>
      </c>
      <c r="H28" s="17"/>
      <c r="I28" s="17"/>
      <c r="J28" s="17"/>
      <c r="K28" s="17"/>
      <c r="L28" s="18">
        <v>47855</v>
      </c>
      <c r="M28" s="18">
        <v>9326.3700000000008</v>
      </c>
      <c r="N28" s="18">
        <v>0</v>
      </c>
      <c r="O28" s="18">
        <v>57181.37</v>
      </c>
      <c r="P28" s="18">
        <v>0</v>
      </c>
      <c r="Q28" s="18">
        <v>0</v>
      </c>
      <c r="R28" s="18">
        <v>0</v>
      </c>
      <c r="S28" s="18"/>
      <c r="T28" s="18">
        <v>0</v>
      </c>
      <c r="U28" s="18">
        <v>0</v>
      </c>
      <c r="V28" s="18">
        <v>0</v>
      </c>
      <c r="W28" s="18">
        <v>0</v>
      </c>
      <c r="X28" s="18"/>
      <c r="Y28" s="18"/>
      <c r="Z28" s="9">
        <f t="shared" si="0"/>
        <v>47855</v>
      </c>
      <c r="AA28" s="9">
        <f t="shared" si="1"/>
        <v>9326.3700000000008</v>
      </c>
      <c r="AB28" s="9">
        <f t="shared" si="2"/>
        <v>0</v>
      </c>
      <c r="AC28" s="9">
        <f t="shared" si="3"/>
        <v>57181.37</v>
      </c>
    </row>
    <row r="29" spans="1:29" x14ac:dyDescent="0.25">
      <c r="A29" s="17">
        <v>25</v>
      </c>
      <c r="B29" s="17" t="s">
        <v>229</v>
      </c>
      <c r="C29" s="17" t="s">
        <v>126</v>
      </c>
      <c r="D29" s="17" t="s">
        <v>245</v>
      </c>
      <c r="E29" s="17" t="s">
        <v>246</v>
      </c>
      <c r="F29" s="17" t="s">
        <v>35</v>
      </c>
      <c r="G29" s="17" t="s">
        <v>203</v>
      </c>
      <c r="H29" s="17">
        <v>19296</v>
      </c>
      <c r="I29" s="17">
        <v>19011</v>
      </c>
      <c r="J29" s="17">
        <v>285</v>
      </c>
      <c r="K29" s="17" t="s">
        <v>37</v>
      </c>
      <c r="L29" s="18">
        <v>50552.800000000003</v>
      </c>
      <c r="M29" s="18">
        <v>6509.77</v>
      </c>
      <c r="N29" s="18">
        <v>3112.8</v>
      </c>
      <c r="O29" s="18">
        <v>60175.37</v>
      </c>
      <c r="P29" s="18">
        <v>2243.7800000000002</v>
      </c>
      <c r="Q29" s="18">
        <v>526.5</v>
      </c>
      <c r="R29" s="18">
        <v>126.97</v>
      </c>
      <c r="S29" s="18">
        <v>2897.25</v>
      </c>
      <c r="T29" s="18">
        <v>0</v>
      </c>
      <c r="U29" s="18">
        <v>0</v>
      </c>
      <c r="V29" s="18">
        <v>0</v>
      </c>
      <c r="W29" s="18">
        <v>0</v>
      </c>
      <c r="X29" s="18"/>
      <c r="Y29" s="18"/>
      <c r="Z29" s="9">
        <f t="shared" si="0"/>
        <v>52796.58</v>
      </c>
      <c r="AA29" s="9">
        <f t="shared" si="1"/>
        <v>7036.27</v>
      </c>
      <c r="AB29" s="9">
        <f t="shared" si="2"/>
        <v>3239.77</v>
      </c>
      <c r="AC29" s="9">
        <f t="shared" si="3"/>
        <v>63072.62</v>
      </c>
    </row>
    <row r="30" spans="1:29" x14ac:dyDescent="0.25">
      <c r="A30" s="17">
        <v>26</v>
      </c>
      <c r="B30" s="17" t="s">
        <v>130</v>
      </c>
      <c r="C30" s="17" t="s">
        <v>126</v>
      </c>
      <c r="D30" s="17" t="s">
        <v>262</v>
      </c>
      <c r="E30" s="17" t="s">
        <v>263</v>
      </c>
      <c r="F30" s="17" t="s">
        <v>35</v>
      </c>
      <c r="G30" s="17" t="s">
        <v>264</v>
      </c>
      <c r="H30" s="17">
        <v>39690</v>
      </c>
      <c r="I30" s="17">
        <v>38721</v>
      </c>
      <c r="J30" s="17">
        <v>969</v>
      </c>
      <c r="K30" s="17" t="s">
        <v>37</v>
      </c>
      <c r="L30" s="18">
        <v>206426.07</v>
      </c>
      <c r="M30" s="18">
        <v>26427.97</v>
      </c>
      <c r="N30" s="18">
        <v>3896.8</v>
      </c>
      <c r="O30" s="18">
        <v>236750.84</v>
      </c>
      <c r="P30" s="18">
        <v>5636.48</v>
      </c>
      <c r="Q30" s="18">
        <v>2077.8200000000002</v>
      </c>
      <c r="R30" s="18">
        <v>431.69</v>
      </c>
      <c r="S30" s="18">
        <v>8145.99</v>
      </c>
      <c r="T30" s="18">
        <v>0</v>
      </c>
      <c r="U30" s="18">
        <v>0</v>
      </c>
      <c r="V30" s="18">
        <v>1810.2</v>
      </c>
      <c r="W30" s="18">
        <v>3896.8</v>
      </c>
      <c r="X30" s="18">
        <v>5707</v>
      </c>
      <c r="Y30" s="18"/>
      <c r="Z30" s="9">
        <f t="shared" si="0"/>
        <v>212062.55000000002</v>
      </c>
      <c r="AA30" s="9">
        <f t="shared" si="1"/>
        <v>26695.59</v>
      </c>
      <c r="AB30" s="9">
        <f t="shared" si="2"/>
        <v>431.6899999999996</v>
      </c>
      <c r="AC30" s="9">
        <f t="shared" si="3"/>
        <v>239189.83</v>
      </c>
    </row>
    <row r="31" spans="1:29" x14ac:dyDescent="0.25">
      <c r="A31" s="17">
        <v>27</v>
      </c>
      <c r="B31" s="17" t="s">
        <v>134</v>
      </c>
      <c r="C31" s="17" t="s">
        <v>126</v>
      </c>
      <c r="D31" s="17" t="s">
        <v>282</v>
      </c>
      <c r="E31" s="17" t="s">
        <v>283</v>
      </c>
      <c r="F31" s="17" t="s">
        <v>35</v>
      </c>
      <c r="G31" s="17" t="s">
        <v>284</v>
      </c>
      <c r="H31" s="17">
        <v>1248</v>
      </c>
      <c r="I31" s="17">
        <v>1234</v>
      </c>
      <c r="J31" s="17">
        <v>14</v>
      </c>
      <c r="K31" s="17" t="s">
        <v>37</v>
      </c>
      <c r="L31" s="18">
        <v>1979.94</v>
      </c>
      <c r="M31" s="18">
        <v>46.25</v>
      </c>
      <c r="N31" s="18">
        <v>41.18</v>
      </c>
      <c r="O31" s="18">
        <v>2067.37</v>
      </c>
      <c r="P31" s="18">
        <v>360.01</v>
      </c>
      <c r="Q31" s="18">
        <v>18.75</v>
      </c>
      <c r="R31" s="18">
        <v>6.24</v>
      </c>
      <c r="S31" s="18">
        <v>385</v>
      </c>
      <c r="T31" s="18">
        <v>0</v>
      </c>
      <c r="U31" s="18">
        <v>0</v>
      </c>
      <c r="V31" s="18">
        <v>0</v>
      </c>
      <c r="W31" s="18">
        <v>0</v>
      </c>
      <c r="X31" s="18"/>
      <c r="Y31" s="18"/>
      <c r="Z31" s="9">
        <f t="shared" si="0"/>
        <v>2339.9499999999998</v>
      </c>
      <c r="AA31" s="9">
        <f t="shared" si="1"/>
        <v>65</v>
      </c>
      <c r="AB31" s="9">
        <f t="shared" si="2"/>
        <v>47.42</v>
      </c>
      <c r="AC31" s="9">
        <f t="shared" si="3"/>
        <v>2452.37</v>
      </c>
    </row>
    <row r="32" spans="1:29" x14ac:dyDescent="0.25">
      <c r="A32" s="17">
        <v>28</v>
      </c>
      <c r="B32" s="17" t="s">
        <v>285</v>
      </c>
      <c r="C32" s="17" t="s">
        <v>126</v>
      </c>
      <c r="D32" s="17" t="s">
        <v>286</v>
      </c>
      <c r="E32" s="17" t="s">
        <v>287</v>
      </c>
      <c r="F32" s="17" t="s">
        <v>35</v>
      </c>
      <c r="G32" s="17" t="s">
        <v>288</v>
      </c>
      <c r="H32" s="17">
        <v>3555</v>
      </c>
      <c r="I32" s="17">
        <v>3555</v>
      </c>
      <c r="J32" s="17">
        <v>0</v>
      </c>
      <c r="K32" s="17" t="s">
        <v>37</v>
      </c>
      <c r="L32" s="18">
        <v>29547.97</v>
      </c>
      <c r="M32" s="18">
        <v>1037.8699999999999</v>
      </c>
      <c r="N32" s="18">
        <v>1498.09</v>
      </c>
      <c r="O32" s="18">
        <v>32083.93</v>
      </c>
      <c r="P32" s="18">
        <v>-190.26</v>
      </c>
      <c r="Q32" s="18">
        <v>308.13</v>
      </c>
      <c r="R32" s="18">
        <v>0</v>
      </c>
      <c r="S32" s="18">
        <v>117.87</v>
      </c>
      <c r="T32" s="18">
        <v>0</v>
      </c>
      <c r="U32" s="18">
        <v>0</v>
      </c>
      <c r="V32" s="18">
        <v>0</v>
      </c>
      <c r="W32" s="18">
        <v>0</v>
      </c>
      <c r="X32" s="18"/>
      <c r="Y32" s="18"/>
      <c r="Z32" s="9">
        <f t="shared" si="0"/>
        <v>29357.710000000003</v>
      </c>
      <c r="AA32" s="9">
        <f t="shared" si="1"/>
        <v>1346</v>
      </c>
      <c r="AB32" s="9">
        <f t="shared" si="2"/>
        <v>1498.09</v>
      </c>
      <c r="AC32" s="9">
        <f t="shared" si="3"/>
        <v>32201.8</v>
      </c>
    </row>
    <row r="33" spans="1:29" x14ac:dyDescent="0.25">
      <c r="A33" s="17">
        <v>29</v>
      </c>
      <c r="B33" s="17" t="s">
        <v>289</v>
      </c>
      <c r="C33" s="17" t="s">
        <v>126</v>
      </c>
      <c r="D33" s="17" t="s">
        <v>290</v>
      </c>
      <c r="E33" s="17" t="s">
        <v>291</v>
      </c>
      <c r="F33" s="17" t="s">
        <v>35</v>
      </c>
      <c r="G33" s="17" t="s">
        <v>288</v>
      </c>
      <c r="H33" s="17">
        <v>3900</v>
      </c>
      <c r="I33" s="17">
        <v>3900</v>
      </c>
      <c r="J33" s="17">
        <v>0</v>
      </c>
      <c r="K33" s="17" t="s">
        <v>37</v>
      </c>
      <c r="L33" s="18">
        <v>35892.54</v>
      </c>
      <c r="M33" s="18">
        <v>1533.08</v>
      </c>
      <c r="N33" s="18">
        <v>1653.81</v>
      </c>
      <c r="O33" s="18">
        <v>39079.43</v>
      </c>
      <c r="P33" s="18">
        <v>-146.91</v>
      </c>
      <c r="Q33" s="18">
        <v>372.03</v>
      </c>
      <c r="R33" s="18">
        <v>0</v>
      </c>
      <c r="S33" s="18">
        <v>225.12</v>
      </c>
      <c r="T33" s="18">
        <v>0</v>
      </c>
      <c r="U33" s="18">
        <v>0</v>
      </c>
      <c r="V33" s="18">
        <v>0</v>
      </c>
      <c r="W33" s="18">
        <v>0</v>
      </c>
      <c r="X33" s="18"/>
      <c r="Y33" s="18"/>
      <c r="Z33" s="9">
        <f t="shared" si="0"/>
        <v>35745.629999999997</v>
      </c>
      <c r="AA33" s="9">
        <f t="shared" si="1"/>
        <v>1905.11</v>
      </c>
      <c r="AB33" s="9">
        <f t="shared" si="2"/>
        <v>1653.81</v>
      </c>
      <c r="AC33" s="9">
        <f t="shared" si="3"/>
        <v>39304.550000000003</v>
      </c>
    </row>
    <row r="34" spans="1:29" s="15" customFormat="1" x14ac:dyDescent="0.25">
      <c r="A34" s="17">
        <v>30</v>
      </c>
      <c r="B34" s="17" t="s">
        <v>814</v>
      </c>
      <c r="C34" s="17" t="s">
        <v>126</v>
      </c>
      <c r="D34" s="17" t="s">
        <v>813</v>
      </c>
      <c r="E34" s="17" t="s">
        <v>812</v>
      </c>
      <c r="F34" s="17" t="s">
        <v>35</v>
      </c>
      <c r="G34" s="17" t="s">
        <v>288</v>
      </c>
      <c r="H34" s="17">
        <v>11855</v>
      </c>
      <c r="I34" s="17">
        <v>10796</v>
      </c>
      <c r="J34" s="17">
        <v>1059</v>
      </c>
      <c r="K34" s="17" t="s">
        <v>37</v>
      </c>
      <c r="L34" s="18">
        <v>49584.44</v>
      </c>
      <c r="M34" s="18">
        <v>964.74</v>
      </c>
      <c r="N34" s="18">
        <v>3783.27</v>
      </c>
      <c r="O34" s="18">
        <v>54332.45</v>
      </c>
      <c r="P34" s="18">
        <v>6366.01</v>
      </c>
      <c r="Q34" s="18">
        <v>495.12</v>
      </c>
      <c r="R34" s="18">
        <v>471.78</v>
      </c>
      <c r="S34" s="18">
        <v>7332.91</v>
      </c>
      <c r="T34" s="18">
        <v>0</v>
      </c>
      <c r="U34" s="18">
        <v>0</v>
      </c>
      <c r="V34" s="18">
        <v>0</v>
      </c>
      <c r="W34" s="18">
        <v>0</v>
      </c>
      <c r="X34" s="18"/>
      <c r="Y34" s="18"/>
      <c r="Z34" s="18">
        <v>55950.45</v>
      </c>
      <c r="AA34" s="18">
        <v>1459.86</v>
      </c>
      <c r="AB34" s="18">
        <v>4255.05</v>
      </c>
      <c r="AC34" s="18">
        <v>61665.36</v>
      </c>
    </row>
    <row r="35" spans="1:29" s="12" customFormat="1" x14ac:dyDescent="0.25">
      <c r="A35" s="19"/>
      <c r="B35" s="19"/>
      <c r="C35" s="10" t="s">
        <v>71</v>
      </c>
      <c r="D35" s="19"/>
      <c r="E35" s="10"/>
      <c r="F35" s="19"/>
      <c r="G35" s="19"/>
      <c r="H35" s="19"/>
      <c r="I35" s="19"/>
      <c r="J35" s="19">
        <f>SUM(J5:J34)</f>
        <v>25826</v>
      </c>
      <c r="K35" s="19"/>
      <c r="L35" s="19">
        <f t="shared" ref="L35:AC35" si="4">SUM(L5:L34)</f>
        <v>6183374.6500000004</v>
      </c>
      <c r="M35" s="19">
        <f t="shared" si="4"/>
        <v>567007.83999999985</v>
      </c>
      <c r="N35" s="19">
        <f t="shared" si="4"/>
        <v>72833.14</v>
      </c>
      <c r="O35" s="19">
        <f t="shared" si="4"/>
        <v>6823215.629999999</v>
      </c>
      <c r="P35" s="19">
        <f t="shared" si="4"/>
        <v>141360.21</v>
      </c>
      <c r="Q35" s="19">
        <f t="shared" si="4"/>
        <v>61736.450000000004</v>
      </c>
      <c r="R35" s="19">
        <f t="shared" si="4"/>
        <v>11505.49</v>
      </c>
      <c r="S35" s="19">
        <f t="shared" si="4"/>
        <v>214602.14999999997</v>
      </c>
      <c r="T35" s="19">
        <f t="shared" si="4"/>
        <v>7350</v>
      </c>
      <c r="U35" s="19">
        <f t="shared" si="4"/>
        <v>13733</v>
      </c>
      <c r="V35" s="19">
        <f t="shared" si="4"/>
        <v>78007.49000000002</v>
      </c>
      <c r="W35" s="19">
        <f t="shared" si="4"/>
        <v>61958.51</v>
      </c>
      <c r="X35" s="19">
        <f t="shared" si="4"/>
        <v>153699</v>
      </c>
      <c r="Y35" s="19"/>
      <c r="Z35" s="19">
        <f t="shared" si="4"/>
        <v>6311001.8599999985</v>
      </c>
      <c r="AA35" s="19">
        <f t="shared" si="4"/>
        <v>550736.79999999993</v>
      </c>
      <c r="AB35" s="19">
        <f t="shared" si="4"/>
        <v>22380.12</v>
      </c>
      <c r="AC35" s="19">
        <f t="shared" si="4"/>
        <v>6884118.7800000003</v>
      </c>
    </row>
    <row r="36" spans="1:29" x14ac:dyDescent="0.25">
      <c r="A36" s="17">
        <v>1</v>
      </c>
      <c r="B36" s="17" t="s">
        <v>134</v>
      </c>
      <c r="C36" s="17" t="s">
        <v>126</v>
      </c>
      <c r="D36" s="17" t="s">
        <v>149</v>
      </c>
      <c r="E36" s="17" t="s">
        <v>150</v>
      </c>
      <c r="F36" s="17" t="s">
        <v>75</v>
      </c>
      <c r="G36" s="17" t="s">
        <v>76</v>
      </c>
      <c r="H36" s="17">
        <v>2530</v>
      </c>
      <c r="I36" s="17">
        <v>2363</v>
      </c>
      <c r="J36" s="17">
        <v>167</v>
      </c>
      <c r="K36" s="17" t="s">
        <v>37</v>
      </c>
      <c r="L36" s="18">
        <v>95409.06</v>
      </c>
      <c r="M36" s="18">
        <v>19242.25</v>
      </c>
      <c r="N36" s="18">
        <v>418.77</v>
      </c>
      <c r="O36" s="18">
        <v>115070.08</v>
      </c>
      <c r="P36" s="18">
        <v>1494.49</v>
      </c>
      <c r="Q36" s="18">
        <v>952.02</v>
      </c>
      <c r="R36" s="18">
        <v>99.2</v>
      </c>
      <c r="S36" s="18">
        <v>2545.71</v>
      </c>
      <c r="T36" s="18">
        <v>0</v>
      </c>
      <c r="U36" s="18">
        <v>0</v>
      </c>
      <c r="V36" s="18">
        <v>2355.23</v>
      </c>
      <c r="W36" s="18">
        <v>418.77</v>
      </c>
      <c r="X36" s="18">
        <v>2774</v>
      </c>
      <c r="Y36" s="18"/>
      <c r="Z36" s="9">
        <f t="shared" ref="Z36:Z62" si="5">L36+P36-U36</f>
        <v>96903.55</v>
      </c>
      <c r="AA36" s="9">
        <f t="shared" ref="AA36:AA62" si="6">M36+Q36-V36</f>
        <v>17839.04</v>
      </c>
      <c r="AB36" s="9">
        <f t="shared" ref="AB36:AB62" si="7">N36+R36-W36</f>
        <v>99.200000000000045</v>
      </c>
      <c r="AC36" s="9">
        <f t="shared" ref="AC36:AC62" si="8">O36+S36-X36</f>
        <v>114841.79000000001</v>
      </c>
    </row>
    <row r="37" spans="1:29" x14ac:dyDescent="0.25">
      <c r="A37" s="17">
        <v>2</v>
      </c>
      <c r="B37" s="17" t="s">
        <v>151</v>
      </c>
      <c r="C37" s="17" t="s">
        <v>126</v>
      </c>
      <c r="D37" s="17" t="s">
        <v>152</v>
      </c>
      <c r="E37" s="17" t="s">
        <v>153</v>
      </c>
      <c r="F37" s="17" t="s">
        <v>75</v>
      </c>
      <c r="G37" s="17" t="s">
        <v>76</v>
      </c>
      <c r="H37" s="17">
        <v>14968</v>
      </c>
      <c r="I37" s="17">
        <v>14775</v>
      </c>
      <c r="J37" s="17">
        <v>193</v>
      </c>
      <c r="K37" s="17" t="s">
        <v>37</v>
      </c>
      <c r="L37" s="18">
        <v>83131.41</v>
      </c>
      <c r="M37" s="18">
        <v>21371.599999999999</v>
      </c>
      <c r="N37" s="18">
        <v>2170.41</v>
      </c>
      <c r="O37" s="18">
        <v>106673.42</v>
      </c>
      <c r="P37" s="18">
        <v>1520.31</v>
      </c>
      <c r="Q37" s="18">
        <v>847.33</v>
      </c>
      <c r="R37" s="18">
        <v>114.64</v>
      </c>
      <c r="S37" s="18">
        <v>2482.2800000000002</v>
      </c>
      <c r="T37" s="18">
        <v>0</v>
      </c>
      <c r="U37" s="18">
        <v>0</v>
      </c>
      <c r="V37" s="18">
        <v>400.59</v>
      </c>
      <c r="W37" s="18">
        <v>2170.41</v>
      </c>
      <c r="X37" s="18">
        <v>2571</v>
      </c>
      <c r="Y37" s="18"/>
      <c r="Z37" s="9">
        <f t="shared" si="5"/>
        <v>84651.72</v>
      </c>
      <c r="AA37" s="9">
        <f t="shared" si="6"/>
        <v>21818.34</v>
      </c>
      <c r="AB37" s="9">
        <f t="shared" si="7"/>
        <v>114.63999999999987</v>
      </c>
      <c r="AC37" s="9">
        <f t="shared" si="8"/>
        <v>106584.7</v>
      </c>
    </row>
    <row r="38" spans="1:29" x14ac:dyDescent="0.25">
      <c r="A38" s="17">
        <v>3</v>
      </c>
      <c r="B38" s="17" t="s">
        <v>125</v>
      </c>
      <c r="C38" s="17" t="s">
        <v>126</v>
      </c>
      <c r="D38" s="17" t="s">
        <v>159</v>
      </c>
      <c r="E38" s="17" t="s">
        <v>160</v>
      </c>
      <c r="F38" s="17" t="s">
        <v>75</v>
      </c>
      <c r="G38" s="17" t="s">
        <v>76</v>
      </c>
      <c r="H38" s="17">
        <v>6486</v>
      </c>
      <c r="I38" s="17">
        <v>6273</v>
      </c>
      <c r="J38" s="17">
        <v>639</v>
      </c>
      <c r="K38" s="17" t="s">
        <v>37</v>
      </c>
      <c r="L38" s="18">
        <v>245640.88</v>
      </c>
      <c r="M38" s="18">
        <v>26360.97</v>
      </c>
      <c r="N38" s="18">
        <v>2389.16</v>
      </c>
      <c r="O38" s="18">
        <v>274391.01</v>
      </c>
      <c r="P38" s="18">
        <v>4461.6499999999996</v>
      </c>
      <c r="Q38" s="18">
        <v>2461.0300000000002</v>
      </c>
      <c r="R38" s="18">
        <v>379.57</v>
      </c>
      <c r="S38" s="18">
        <v>7302.25</v>
      </c>
      <c r="T38" s="18">
        <v>4490</v>
      </c>
      <c r="U38" s="18">
        <v>0</v>
      </c>
      <c r="V38" s="18">
        <v>4224.84</v>
      </c>
      <c r="W38" s="18">
        <v>2389.16</v>
      </c>
      <c r="X38" s="18">
        <v>6614</v>
      </c>
      <c r="Y38" s="18"/>
      <c r="Z38" s="9">
        <f t="shared" si="5"/>
        <v>250102.53</v>
      </c>
      <c r="AA38" s="9">
        <f t="shared" si="6"/>
        <v>24597.16</v>
      </c>
      <c r="AB38" s="9">
        <f t="shared" si="7"/>
        <v>379.57000000000016</v>
      </c>
      <c r="AC38" s="9">
        <f t="shared" si="8"/>
        <v>275079.26</v>
      </c>
    </row>
    <row r="39" spans="1:29" x14ac:dyDescent="0.25">
      <c r="A39" s="17">
        <v>4</v>
      </c>
      <c r="B39" s="17" t="s">
        <v>138</v>
      </c>
      <c r="C39" s="17" t="s">
        <v>126</v>
      </c>
      <c r="D39" s="17" t="s">
        <v>161</v>
      </c>
      <c r="E39" s="17" t="s">
        <v>162</v>
      </c>
      <c r="F39" s="17" t="s">
        <v>75</v>
      </c>
      <c r="G39" s="17" t="s">
        <v>76</v>
      </c>
      <c r="H39" s="17">
        <v>19856</v>
      </c>
      <c r="I39" s="17">
        <v>19495</v>
      </c>
      <c r="J39" s="17">
        <v>361</v>
      </c>
      <c r="K39" s="17" t="s">
        <v>37</v>
      </c>
      <c r="L39" s="18">
        <v>165426.5</v>
      </c>
      <c r="M39" s="18">
        <v>35491.800000000003</v>
      </c>
      <c r="N39" s="18">
        <v>790.01</v>
      </c>
      <c r="O39" s="18">
        <v>201708.31</v>
      </c>
      <c r="P39" s="18">
        <v>2515.56</v>
      </c>
      <c r="Q39" s="18">
        <v>1652.41</v>
      </c>
      <c r="R39" s="18">
        <v>214.43</v>
      </c>
      <c r="S39" s="18">
        <v>4382.3999999999996</v>
      </c>
      <c r="T39" s="18">
        <v>0</v>
      </c>
      <c r="U39" s="18">
        <v>0</v>
      </c>
      <c r="V39" s="18">
        <v>4071.99</v>
      </c>
      <c r="W39" s="18">
        <v>790.01</v>
      </c>
      <c r="X39" s="18">
        <v>4862</v>
      </c>
      <c r="Y39" s="18"/>
      <c r="Z39" s="9">
        <f t="shared" si="5"/>
        <v>167942.06</v>
      </c>
      <c r="AA39" s="9">
        <f t="shared" si="6"/>
        <v>33072.220000000008</v>
      </c>
      <c r="AB39" s="9">
        <f t="shared" si="7"/>
        <v>214.43000000000006</v>
      </c>
      <c r="AC39" s="9">
        <f t="shared" si="8"/>
        <v>201228.71</v>
      </c>
    </row>
    <row r="40" spans="1:29" x14ac:dyDescent="0.25">
      <c r="A40" s="17">
        <v>5</v>
      </c>
      <c r="B40" s="17" t="s">
        <v>163</v>
      </c>
      <c r="C40" s="17" t="s">
        <v>126</v>
      </c>
      <c r="D40" s="17" t="s">
        <v>164</v>
      </c>
      <c r="E40" s="17" t="s">
        <v>165</v>
      </c>
      <c r="F40" s="17" t="s">
        <v>75</v>
      </c>
      <c r="G40" s="17" t="s">
        <v>76</v>
      </c>
      <c r="H40" s="17">
        <v>43202</v>
      </c>
      <c r="I40" s="17">
        <v>43072</v>
      </c>
      <c r="J40" s="17">
        <v>130</v>
      </c>
      <c r="K40" s="17" t="s">
        <v>37</v>
      </c>
      <c r="L40" s="18">
        <v>97222.399999999994</v>
      </c>
      <c r="M40" s="18">
        <v>20182.7</v>
      </c>
      <c r="N40" s="18">
        <v>340.37</v>
      </c>
      <c r="O40" s="18">
        <v>117745.47</v>
      </c>
      <c r="P40" s="18">
        <v>1280.23</v>
      </c>
      <c r="Q40" s="18">
        <v>970.17</v>
      </c>
      <c r="R40" s="18">
        <v>77.22</v>
      </c>
      <c r="S40" s="18">
        <v>2327.62</v>
      </c>
      <c r="T40" s="18">
        <v>0</v>
      </c>
      <c r="U40" s="18">
        <v>0</v>
      </c>
      <c r="V40" s="18">
        <v>2497.63</v>
      </c>
      <c r="W40" s="18">
        <v>340.37</v>
      </c>
      <c r="X40" s="18">
        <v>2838</v>
      </c>
      <c r="Y40" s="18"/>
      <c r="Z40" s="9">
        <f t="shared" si="5"/>
        <v>98502.62999999999</v>
      </c>
      <c r="AA40" s="9">
        <f t="shared" si="6"/>
        <v>18655.239999999998</v>
      </c>
      <c r="AB40" s="9">
        <f t="shared" si="7"/>
        <v>77.220000000000027</v>
      </c>
      <c r="AC40" s="9">
        <f t="shared" si="8"/>
        <v>117235.09</v>
      </c>
    </row>
    <row r="41" spans="1:29" x14ac:dyDescent="0.25">
      <c r="A41" s="17">
        <v>6</v>
      </c>
      <c r="B41" s="17" t="s">
        <v>130</v>
      </c>
      <c r="C41" s="17" t="s">
        <v>126</v>
      </c>
      <c r="D41" s="17" t="s">
        <v>173</v>
      </c>
      <c r="E41" s="17" t="s">
        <v>174</v>
      </c>
      <c r="F41" s="17" t="s">
        <v>75</v>
      </c>
      <c r="G41" s="17" t="s">
        <v>76</v>
      </c>
      <c r="H41" s="17">
        <v>22690</v>
      </c>
      <c r="I41" s="17">
        <v>22464</v>
      </c>
      <c r="J41" s="17">
        <v>226</v>
      </c>
      <c r="K41" s="17" t="s">
        <v>37</v>
      </c>
      <c r="L41" s="18">
        <v>95489.09</v>
      </c>
      <c r="M41" s="18">
        <v>14041.65</v>
      </c>
      <c r="N41" s="18">
        <v>673.59</v>
      </c>
      <c r="O41" s="18">
        <v>110204.33</v>
      </c>
      <c r="P41" s="18">
        <v>1681.69</v>
      </c>
      <c r="Q41" s="18">
        <v>953.76</v>
      </c>
      <c r="R41" s="18">
        <v>134.24</v>
      </c>
      <c r="S41" s="18">
        <v>2769.69</v>
      </c>
      <c r="T41" s="18">
        <v>0</v>
      </c>
      <c r="U41" s="18">
        <v>0</v>
      </c>
      <c r="V41" s="18">
        <v>1982.41</v>
      </c>
      <c r="W41" s="18">
        <v>673.59</v>
      </c>
      <c r="X41" s="18">
        <v>2656</v>
      </c>
      <c r="Y41" s="18"/>
      <c r="Z41" s="9">
        <f t="shared" si="5"/>
        <v>97170.78</v>
      </c>
      <c r="AA41" s="9">
        <f t="shared" si="6"/>
        <v>13013</v>
      </c>
      <c r="AB41" s="9">
        <f t="shared" si="7"/>
        <v>134.24</v>
      </c>
      <c r="AC41" s="9">
        <f t="shared" si="8"/>
        <v>110318.02</v>
      </c>
    </row>
    <row r="42" spans="1:29" x14ac:dyDescent="0.25">
      <c r="A42" s="17">
        <v>7</v>
      </c>
      <c r="B42" s="17" t="s">
        <v>182</v>
      </c>
      <c r="C42" s="17" t="s">
        <v>126</v>
      </c>
      <c r="D42" s="17" t="s">
        <v>183</v>
      </c>
      <c r="E42" s="17" t="s">
        <v>184</v>
      </c>
      <c r="F42" s="17" t="s">
        <v>75</v>
      </c>
      <c r="G42" s="17" t="s">
        <v>76</v>
      </c>
      <c r="H42" s="17">
        <v>16563</v>
      </c>
      <c r="I42" s="17">
        <v>16442</v>
      </c>
      <c r="J42" s="17">
        <v>121</v>
      </c>
      <c r="K42" s="17" t="s">
        <v>37</v>
      </c>
      <c r="L42" s="18">
        <v>92673.9</v>
      </c>
      <c r="M42" s="18">
        <v>22951.81</v>
      </c>
      <c r="N42" s="18">
        <v>343.34</v>
      </c>
      <c r="O42" s="18">
        <v>115969.05</v>
      </c>
      <c r="P42" s="18">
        <v>1187.98</v>
      </c>
      <c r="Q42" s="18">
        <v>924.81</v>
      </c>
      <c r="R42" s="18">
        <v>71.87</v>
      </c>
      <c r="S42" s="18">
        <v>2184.66</v>
      </c>
      <c r="T42" s="18">
        <v>0</v>
      </c>
      <c r="U42" s="18">
        <v>0</v>
      </c>
      <c r="V42" s="18">
        <v>2451.66</v>
      </c>
      <c r="W42" s="18">
        <v>343.34</v>
      </c>
      <c r="X42" s="18">
        <v>2795</v>
      </c>
      <c r="Y42" s="18"/>
      <c r="Z42" s="9">
        <f t="shared" si="5"/>
        <v>93861.87999999999</v>
      </c>
      <c r="AA42" s="9">
        <f t="shared" si="6"/>
        <v>21424.960000000003</v>
      </c>
      <c r="AB42" s="9">
        <f t="shared" si="7"/>
        <v>71.87</v>
      </c>
      <c r="AC42" s="9">
        <f t="shared" si="8"/>
        <v>115358.71</v>
      </c>
    </row>
    <row r="43" spans="1:29" x14ac:dyDescent="0.25">
      <c r="A43" s="17">
        <v>8</v>
      </c>
      <c r="B43" s="17" t="s">
        <v>130</v>
      </c>
      <c r="C43" s="17" t="s">
        <v>126</v>
      </c>
      <c r="D43" s="17" t="s">
        <v>185</v>
      </c>
      <c r="E43" s="17" t="s">
        <v>186</v>
      </c>
      <c r="F43" s="17" t="s">
        <v>75</v>
      </c>
      <c r="G43" s="17" t="s">
        <v>76</v>
      </c>
      <c r="H43" s="17">
        <v>14628</v>
      </c>
      <c r="I43" s="17">
        <v>14491</v>
      </c>
      <c r="J43" s="17">
        <v>137</v>
      </c>
      <c r="K43" s="17" t="s">
        <v>37</v>
      </c>
      <c r="L43" s="18">
        <v>138469.73000000001</v>
      </c>
      <c r="M43" s="18">
        <v>15409.02</v>
      </c>
      <c r="N43" s="18">
        <v>348.08</v>
      </c>
      <c r="O43" s="18">
        <v>154226.82999999999</v>
      </c>
      <c r="P43" s="18">
        <v>1118.29</v>
      </c>
      <c r="Q43" s="18">
        <v>1383.78</v>
      </c>
      <c r="R43" s="18">
        <v>81.38</v>
      </c>
      <c r="S43" s="18">
        <v>2583.4499999999998</v>
      </c>
      <c r="T43" s="18">
        <v>0</v>
      </c>
      <c r="U43" s="18">
        <v>0</v>
      </c>
      <c r="V43" s="18">
        <v>3369.92</v>
      </c>
      <c r="W43" s="18">
        <v>348.08</v>
      </c>
      <c r="X43" s="18">
        <v>3718</v>
      </c>
      <c r="Y43" s="18"/>
      <c r="Z43" s="9">
        <f t="shared" si="5"/>
        <v>139588.02000000002</v>
      </c>
      <c r="AA43" s="9">
        <f t="shared" si="6"/>
        <v>13422.88</v>
      </c>
      <c r="AB43" s="9">
        <f t="shared" si="7"/>
        <v>81.38</v>
      </c>
      <c r="AC43" s="9">
        <f t="shared" si="8"/>
        <v>153092.28</v>
      </c>
    </row>
    <row r="44" spans="1:29" x14ac:dyDescent="0.25">
      <c r="A44" s="17">
        <v>9</v>
      </c>
      <c r="B44" s="17" t="s">
        <v>145</v>
      </c>
      <c r="C44" s="17" t="s">
        <v>126</v>
      </c>
      <c r="D44" s="17" t="s">
        <v>187</v>
      </c>
      <c r="E44" s="17" t="s">
        <v>188</v>
      </c>
      <c r="F44" s="17" t="s">
        <v>75</v>
      </c>
      <c r="G44" s="17" t="s">
        <v>76</v>
      </c>
      <c r="H44" s="17">
        <v>38646</v>
      </c>
      <c r="I44" s="17">
        <v>37316</v>
      </c>
      <c r="J44" s="17">
        <v>1330</v>
      </c>
      <c r="K44" s="17" t="s">
        <v>37</v>
      </c>
      <c r="L44" s="18">
        <v>384967.94</v>
      </c>
      <c r="M44" s="18">
        <v>27253.64</v>
      </c>
      <c r="N44" s="18">
        <v>3393.52</v>
      </c>
      <c r="O44" s="18">
        <v>415615.1</v>
      </c>
      <c r="P44" s="18">
        <v>9081.66</v>
      </c>
      <c r="Q44" s="18">
        <v>3837.02</v>
      </c>
      <c r="R44" s="18">
        <v>790.02</v>
      </c>
      <c r="S44" s="18">
        <v>13708.7</v>
      </c>
      <c r="T44" s="18">
        <v>5250</v>
      </c>
      <c r="U44" s="18">
        <v>0</v>
      </c>
      <c r="V44" s="18">
        <v>6624.48</v>
      </c>
      <c r="W44" s="18">
        <v>3393.52</v>
      </c>
      <c r="X44" s="18">
        <v>10018</v>
      </c>
      <c r="Y44" s="18"/>
      <c r="Z44" s="9">
        <f t="shared" si="5"/>
        <v>394049.6</v>
      </c>
      <c r="AA44" s="9">
        <f t="shared" si="6"/>
        <v>24466.18</v>
      </c>
      <c r="AB44" s="9">
        <f t="shared" si="7"/>
        <v>790.02</v>
      </c>
      <c r="AC44" s="9">
        <f t="shared" si="8"/>
        <v>419305.8</v>
      </c>
    </row>
    <row r="45" spans="1:29" x14ac:dyDescent="0.25">
      <c r="A45" s="17">
        <v>10</v>
      </c>
      <c r="B45" s="17" t="s">
        <v>141</v>
      </c>
      <c r="C45" s="17" t="s">
        <v>126</v>
      </c>
      <c r="D45" s="17" t="s">
        <v>189</v>
      </c>
      <c r="E45" s="17" t="s">
        <v>190</v>
      </c>
      <c r="F45" s="17" t="s">
        <v>75</v>
      </c>
      <c r="G45" s="17" t="s">
        <v>76</v>
      </c>
      <c r="H45" s="17">
        <v>5316</v>
      </c>
      <c r="I45" s="17">
        <v>4989</v>
      </c>
      <c r="J45" s="17">
        <v>327</v>
      </c>
      <c r="K45" s="17" t="s">
        <v>37</v>
      </c>
      <c r="L45" s="18">
        <v>137018.60999999999</v>
      </c>
      <c r="M45" s="18">
        <v>14405.99</v>
      </c>
      <c r="N45" s="18">
        <v>1000.29</v>
      </c>
      <c r="O45" s="18">
        <v>152424.89000000001</v>
      </c>
      <c r="P45" s="18">
        <v>2565.42</v>
      </c>
      <c r="Q45" s="18">
        <v>1369.64</v>
      </c>
      <c r="R45" s="18">
        <v>194.24</v>
      </c>
      <c r="S45" s="18">
        <v>4129.3</v>
      </c>
      <c r="T45" s="18">
        <v>0</v>
      </c>
      <c r="U45" s="18">
        <v>0</v>
      </c>
      <c r="V45" s="18">
        <v>2673.71</v>
      </c>
      <c r="W45" s="18">
        <v>1000.29</v>
      </c>
      <c r="X45" s="18">
        <v>3674</v>
      </c>
      <c r="Y45" s="18"/>
      <c r="Z45" s="9">
        <f t="shared" si="5"/>
        <v>139584.03</v>
      </c>
      <c r="AA45" s="9">
        <f t="shared" si="6"/>
        <v>13101.919999999998</v>
      </c>
      <c r="AB45" s="9">
        <f t="shared" si="7"/>
        <v>194.24</v>
      </c>
      <c r="AC45" s="9">
        <f t="shared" si="8"/>
        <v>152880.19</v>
      </c>
    </row>
    <row r="46" spans="1:29" x14ac:dyDescent="0.25">
      <c r="A46" s="17">
        <v>11</v>
      </c>
      <c r="B46" s="17" t="s">
        <v>141</v>
      </c>
      <c r="C46" s="17" t="s">
        <v>126</v>
      </c>
      <c r="D46" s="17" t="s">
        <v>191</v>
      </c>
      <c r="E46" s="17" t="s">
        <v>192</v>
      </c>
      <c r="F46" s="17" t="s">
        <v>75</v>
      </c>
      <c r="G46" s="17" t="s">
        <v>76</v>
      </c>
      <c r="H46" s="17">
        <v>13405</v>
      </c>
      <c r="I46" s="17">
        <v>13130</v>
      </c>
      <c r="J46" s="17">
        <v>275</v>
      </c>
      <c r="K46" s="17" t="s">
        <v>37</v>
      </c>
      <c r="L46" s="18">
        <v>123885.57</v>
      </c>
      <c r="M46" s="18">
        <v>15227.33</v>
      </c>
      <c r="N46" s="18">
        <v>748.45</v>
      </c>
      <c r="O46" s="18">
        <v>139861.35</v>
      </c>
      <c r="P46" s="18">
        <v>2211.61</v>
      </c>
      <c r="Q46" s="18">
        <v>1237.6099999999999</v>
      </c>
      <c r="R46" s="18">
        <v>163.35</v>
      </c>
      <c r="S46" s="18">
        <v>3612.57</v>
      </c>
      <c r="T46" s="18">
        <v>0</v>
      </c>
      <c r="U46" s="18">
        <v>0</v>
      </c>
      <c r="V46" s="18">
        <v>2622.55</v>
      </c>
      <c r="W46" s="18">
        <v>748.45</v>
      </c>
      <c r="X46" s="18">
        <v>3371</v>
      </c>
      <c r="Y46" s="18"/>
      <c r="Z46" s="9">
        <f t="shared" si="5"/>
        <v>126097.18000000001</v>
      </c>
      <c r="AA46" s="9">
        <f t="shared" si="6"/>
        <v>13842.39</v>
      </c>
      <c r="AB46" s="9">
        <f t="shared" si="7"/>
        <v>163.35000000000002</v>
      </c>
      <c r="AC46" s="9">
        <f t="shared" si="8"/>
        <v>140102.92000000001</v>
      </c>
    </row>
    <row r="47" spans="1:29" x14ac:dyDescent="0.25">
      <c r="A47" s="17">
        <v>12</v>
      </c>
      <c r="B47" s="17" t="s">
        <v>151</v>
      </c>
      <c r="C47" s="17" t="s">
        <v>126</v>
      </c>
      <c r="D47" s="17" t="s">
        <v>195</v>
      </c>
      <c r="E47" s="17" t="s">
        <v>196</v>
      </c>
      <c r="F47" s="17" t="s">
        <v>75</v>
      </c>
      <c r="G47" s="17" t="s">
        <v>76</v>
      </c>
      <c r="H47" s="17">
        <v>10382</v>
      </c>
      <c r="I47" s="17">
        <v>10288</v>
      </c>
      <c r="J47" s="17">
        <v>94</v>
      </c>
      <c r="K47" s="17" t="s">
        <v>37</v>
      </c>
      <c r="L47" s="18">
        <v>51127.79</v>
      </c>
      <c r="M47" s="18">
        <v>13521.54</v>
      </c>
      <c r="N47" s="18">
        <v>1136.8599999999999</v>
      </c>
      <c r="O47" s="18">
        <v>65786.19</v>
      </c>
      <c r="P47" s="18">
        <v>776.2</v>
      </c>
      <c r="Q47" s="18">
        <v>519.51</v>
      </c>
      <c r="R47" s="18">
        <v>55.84</v>
      </c>
      <c r="S47" s="18">
        <v>1351.55</v>
      </c>
      <c r="T47" s="18">
        <v>0</v>
      </c>
      <c r="U47" s="18">
        <v>0</v>
      </c>
      <c r="V47" s="18">
        <v>0</v>
      </c>
      <c r="W47" s="18">
        <v>0</v>
      </c>
      <c r="X47" s="18"/>
      <c r="Y47" s="18"/>
      <c r="Z47" s="9">
        <f t="shared" si="5"/>
        <v>51903.99</v>
      </c>
      <c r="AA47" s="9">
        <f t="shared" si="6"/>
        <v>14041.050000000001</v>
      </c>
      <c r="AB47" s="9">
        <f t="shared" si="7"/>
        <v>1192.6999999999998</v>
      </c>
      <c r="AC47" s="9">
        <f t="shared" si="8"/>
        <v>67137.740000000005</v>
      </c>
    </row>
    <row r="48" spans="1:29" x14ac:dyDescent="0.25">
      <c r="A48" s="17">
        <v>13</v>
      </c>
      <c r="B48" s="17" t="s">
        <v>229</v>
      </c>
      <c r="C48" s="17" t="s">
        <v>126</v>
      </c>
      <c r="D48" s="17" t="s">
        <v>230</v>
      </c>
      <c r="E48" s="17" t="s">
        <v>231</v>
      </c>
      <c r="F48" s="17" t="s">
        <v>75</v>
      </c>
      <c r="G48" s="17" t="s">
        <v>76</v>
      </c>
      <c r="H48" s="17">
        <v>12862</v>
      </c>
      <c r="I48" s="17">
        <v>12698</v>
      </c>
      <c r="J48" s="17">
        <v>164</v>
      </c>
      <c r="K48" s="17" t="s">
        <v>37</v>
      </c>
      <c r="L48" s="18">
        <v>189086.48</v>
      </c>
      <c r="M48" s="18">
        <v>46494.59</v>
      </c>
      <c r="N48" s="18">
        <v>386.1</v>
      </c>
      <c r="O48" s="18">
        <v>235967.17</v>
      </c>
      <c r="P48" s="18">
        <v>1458.61</v>
      </c>
      <c r="Q48" s="18">
        <v>1888.69</v>
      </c>
      <c r="R48" s="18">
        <v>97.42</v>
      </c>
      <c r="S48" s="18">
        <v>3444.72</v>
      </c>
      <c r="T48" s="18">
        <v>0</v>
      </c>
      <c r="U48" s="18">
        <v>0</v>
      </c>
      <c r="V48" s="18">
        <v>5301.9</v>
      </c>
      <c r="W48" s="18">
        <v>386.1</v>
      </c>
      <c r="X48" s="18">
        <v>5688</v>
      </c>
      <c r="Y48" s="18"/>
      <c r="Z48" s="9">
        <f t="shared" si="5"/>
        <v>190545.09</v>
      </c>
      <c r="AA48" s="9">
        <f t="shared" si="6"/>
        <v>43081.38</v>
      </c>
      <c r="AB48" s="9">
        <f t="shared" si="7"/>
        <v>97.420000000000016</v>
      </c>
      <c r="AC48" s="9">
        <f t="shared" si="8"/>
        <v>233723.89</v>
      </c>
    </row>
    <row r="49" spans="1:29" x14ac:dyDescent="0.25">
      <c r="A49" s="17">
        <v>14</v>
      </c>
      <c r="B49" s="17" t="s">
        <v>229</v>
      </c>
      <c r="C49" s="17" t="s">
        <v>126</v>
      </c>
      <c r="D49" s="17" t="s">
        <v>236</v>
      </c>
      <c r="E49" s="17" t="s">
        <v>237</v>
      </c>
      <c r="F49" s="17" t="s">
        <v>75</v>
      </c>
      <c r="G49" s="17" t="s">
        <v>76</v>
      </c>
      <c r="H49" s="17">
        <v>2342</v>
      </c>
      <c r="I49" s="17">
        <v>1664</v>
      </c>
      <c r="J49" s="17">
        <v>678</v>
      </c>
      <c r="K49" s="17" t="s">
        <v>37</v>
      </c>
      <c r="L49" s="18">
        <v>929293.73</v>
      </c>
      <c r="M49" s="18">
        <v>247190.88</v>
      </c>
      <c r="N49" s="18">
        <v>996.73</v>
      </c>
      <c r="O49" s="18">
        <v>1177481.3400000001</v>
      </c>
      <c r="P49" s="18">
        <v>4554.66</v>
      </c>
      <c r="Q49" s="18">
        <v>9285.81</v>
      </c>
      <c r="R49" s="18">
        <v>402.73</v>
      </c>
      <c r="S49" s="18">
        <v>14243.2</v>
      </c>
      <c r="T49" s="18">
        <v>0</v>
      </c>
      <c r="U49" s="18">
        <v>0</v>
      </c>
      <c r="V49" s="18">
        <v>27386.27</v>
      </c>
      <c r="W49" s="18">
        <v>996.73</v>
      </c>
      <c r="X49" s="18">
        <v>28383</v>
      </c>
      <c r="Y49" s="18"/>
      <c r="Z49" s="9">
        <f t="shared" si="5"/>
        <v>933848.39</v>
      </c>
      <c r="AA49" s="9">
        <f t="shared" si="6"/>
        <v>229090.42</v>
      </c>
      <c r="AB49" s="9">
        <f t="shared" si="7"/>
        <v>402.73</v>
      </c>
      <c r="AC49" s="9">
        <f t="shared" si="8"/>
        <v>1163341.54</v>
      </c>
    </row>
    <row r="50" spans="1:29" x14ac:dyDescent="0.25">
      <c r="A50" s="17">
        <v>15</v>
      </c>
      <c r="B50" s="17" t="s">
        <v>229</v>
      </c>
      <c r="C50" s="17" t="s">
        <v>126</v>
      </c>
      <c r="D50" s="17" t="s">
        <v>238</v>
      </c>
      <c r="E50" s="17" t="s">
        <v>239</v>
      </c>
      <c r="F50" s="17" t="s">
        <v>75</v>
      </c>
      <c r="G50" s="17" t="s">
        <v>76</v>
      </c>
      <c r="H50" s="17">
        <v>10139</v>
      </c>
      <c r="I50" s="17">
        <v>10059</v>
      </c>
      <c r="J50" s="17">
        <v>80</v>
      </c>
      <c r="K50" s="17" t="s">
        <v>37</v>
      </c>
      <c r="L50" s="18">
        <v>259002.43</v>
      </c>
      <c r="M50" s="18">
        <v>70057.740000000005</v>
      </c>
      <c r="N50" s="18">
        <v>274.44</v>
      </c>
      <c r="O50" s="18">
        <v>329334.61</v>
      </c>
      <c r="P50" s="18">
        <v>927.59</v>
      </c>
      <c r="Q50" s="18">
        <v>2588.17</v>
      </c>
      <c r="R50" s="18">
        <v>47.52</v>
      </c>
      <c r="S50" s="18">
        <v>3563.28</v>
      </c>
      <c r="T50" s="18">
        <v>0</v>
      </c>
      <c r="U50" s="18">
        <v>0</v>
      </c>
      <c r="V50" s="18">
        <v>7663.56</v>
      </c>
      <c r="W50" s="18">
        <v>274.44</v>
      </c>
      <c r="X50" s="18">
        <v>7938</v>
      </c>
      <c r="Y50" s="18"/>
      <c r="Z50" s="9">
        <f t="shared" si="5"/>
        <v>259930.02</v>
      </c>
      <c r="AA50" s="9">
        <f t="shared" si="6"/>
        <v>64982.350000000006</v>
      </c>
      <c r="AB50" s="9">
        <f t="shared" si="7"/>
        <v>47.519999999999982</v>
      </c>
      <c r="AC50" s="9">
        <f t="shared" si="8"/>
        <v>324959.89</v>
      </c>
    </row>
    <row r="51" spans="1:29" x14ac:dyDescent="0.25">
      <c r="A51" s="17">
        <v>16</v>
      </c>
      <c r="B51" s="17" t="s">
        <v>229</v>
      </c>
      <c r="C51" s="17" t="s">
        <v>126</v>
      </c>
      <c r="D51" s="17" t="s">
        <v>240</v>
      </c>
      <c r="E51" s="17" t="s">
        <v>241</v>
      </c>
      <c r="F51" s="17" t="s">
        <v>75</v>
      </c>
      <c r="G51" s="17" t="s">
        <v>76</v>
      </c>
      <c r="H51" s="17">
        <v>5166</v>
      </c>
      <c r="I51" s="17">
        <v>4850</v>
      </c>
      <c r="J51" s="17">
        <v>316</v>
      </c>
      <c r="K51" s="17" t="s">
        <v>37</v>
      </c>
      <c r="L51" s="18">
        <v>329673.51</v>
      </c>
      <c r="M51" s="18">
        <v>81915.59</v>
      </c>
      <c r="N51" s="18">
        <v>627.86</v>
      </c>
      <c r="O51" s="18">
        <v>412216.96</v>
      </c>
      <c r="P51" s="18">
        <v>2353.31</v>
      </c>
      <c r="Q51" s="18">
        <v>3295.2</v>
      </c>
      <c r="R51" s="18">
        <v>187.7</v>
      </c>
      <c r="S51" s="18">
        <v>5836.21</v>
      </c>
      <c r="T51" s="18">
        <v>0</v>
      </c>
      <c r="U51" s="18">
        <v>0</v>
      </c>
      <c r="V51" s="18">
        <v>9308.14</v>
      </c>
      <c r="W51" s="18">
        <v>627.86</v>
      </c>
      <c r="X51" s="18">
        <v>9936</v>
      </c>
      <c r="Y51" s="18"/>
      <c r="Z51" s="9">
        <f t="shared" si="5"/>
        <v>332026.82</v>
      </c>
      <c r="AA51" s="9">
        <f t="shared" si="6"/>
        <v>75902.649999999994</v>
      </c>
      <c r="AB51" s="9">
        <f t="shared" si="7"/>
        <v>187.69999999999993</v>
      </c>
      <c r="AC51" s="9">
        <f t="shared" si="8"/>
        <v>408117.17000000004</v>
      </c>
    </row>
    <row r="52" spans="1:29" x14ac:dyDescent="0.25">
      <c r="A52" s="17">
        <v>17</v>
      </c>
      <c r="B52" s="17" t="s">
        <v>229</v>
      </c>
      <c r="C52" s="17" t="s">
        <v>126</v>
      </c>
      <c r="D52" s="17" t="s">
        <v>247</v>
      </c>
      <c r="E52" s="17" t="s">
        <v>248</v>
      </c>
      <c r="F52" s="17" t="s">
        <v>75</v>
      </c>
      <c r="G52" s="17" t="s">
        <v>249</v>
      </c>
      <c r="H52" s="17">
        <v>4085</v>
      </c>
      <c r="I52" s="17">
        <v>4070</v>
      </c>
      <c r="J52" s="17">
        <v>15</v>
      </c>
      <c r="K52" s="17" t="s">
        <v>37</v>
      </c>
      <c r="L52" s="18">
        <v>33786.980000000003</v>
      </c>
      <c r="M52" s="18">
        <v>13090.99</v>
      </c>
      <c r="N52" s="18">
        <v>1190.3499999999999</v>
      </c>
      <c r="O52" s="18">
        <v>48068.32</v>
      </c>
      <c r="P52" s="18">
        <v>218.1</v>
      </c>
      <c r="Q52" s="18">
        <v>347.93</v>
      </c>
      <c r="R52" s="18">
        <v>8.91</v>
      </c>
      <c r="S52" s="18">
        <v>574.94000000000005</v>
      </c>
      <c r="T52" s="18">
        <v>0</v>
      </c>
      <c r="U52" s="18">
        <v>0</v>
      </c>
      <c r="V52" s="18">
        <v>0</v>
      </c>
      <c r="W52" s="18">
        <v>0</v>
      </c>
      <c r="X52" s="18"/>
      <c r="Y52" s="18"/>
      <c r="Z52" s="9">
        <f t="shared" si="5"/>
        <v>34005.08</v>
      </c>
      <c r="AA52" s="9">
        <f t="shared" si="6"/>
        <v>13438.92</v>
      </c>
      <c r="AB52" s="9">
        <f t="shared" si="7"/>
        <v>1199.26</v>
      </c>
      <c r="AC52" s="9">
        <f t="shared" si="8"/>
        <v>48643.26</v>
      </c>
    </row>
    <row r="53" spans="1:29" x14ac:dyDescent="0.25">
      <c r="A53" s="17">
        <v>18</v>
      </c>
      <c r="B53" s="17" t="s">
        <v>250</v>
      </c>
      <c r="C53" s="17" t="s">
        <v>126</v>
      </c>
      <c r="D53" s="17" t="s">
        <v>251</v>
      </c>
      <c r="E53" s="17" t="s">
        <v>252</v>
      </c>
      <c r="F53" s="17" t="s">
        <v>75</v>
      </c>
      <c r="G53" s="17" t="s">
        <v>106</v>
      </c>
      <c r="H53" s="17">
        <v>1</v>
      </c>
      <c r="I53" s="17">
        <v>0</v>
      </c>
      <c r="J53" s="17">
        <v>470</v>
      </c>
      <c r="K53" s="17" t="s">
        <v>107</v>
      </c>
      <c r="L53" s="18">
        <v>181009.58</v>
      </c>
      <c r="M53" s="18">
        <v>32342.73</v>
      </c>
      <c r="N53" s="18">
        <v>1116.72</v>
      </c>
      <c r="O53" s="18">
        <v>214469.03</v>
      </c>
      <c r="P53" s="18">
        <v>3183.8</v>
      </c>
      <c r="Q53" s="18">
        <v>1805.1</v>
      </c>
      <c r="R53" s="18">
        <v>279.18</v>
      </c>
      <c r="S53" s="18">
        <v>5268.08</v>
      </c>
      <c r="T53" s="18">
        <v>0</v>
      </c>
      <c r="U53" s="18">
        <v>0</v>
      </c>
      <c r="V53" s="18">
        <v>4053.28</v>
      </c>
      <c r="W53" s="18">
        <v>1116.72</v>
      </c>
      <c r="X53" s="18">
        <v>5170</v>
      </c>
      <c r="Y53" s="18"/>
      <c r="Z53" s="9">
        <f t="shared" si="5"/>
        <v>184193.37999999998</v>
      </c>
      <c r="AA53" s="9">
        <f t="shared" si="6"/>
        <v>30094.550000000003</v>
      </c>
      <c r="AB53" s="9">
        <f t="shared" si="7"/>
        <v>279.18000000000006</v>
      </c>
      <c r="AC53" s="9">
        <f t="shared" si="8"/>
        <v>214567.11</v>
      </c>
    </row>
    <row r="54" spans="1:29" x14ac:dyDescent="0.25">
      <c r="A54" s="17">
        <v>19</v>
      </c>
      <c r="B54" s="17" t="s">
        <v>253</v>
      </c>
      <c r="C54" s="17" t="s">
        <v>126</v>
      </c>
      <c r="D54" s="17" t="s">
        <v>254</v>
      </c>
      <c r="E54" s="17" t="s">
        <v>255</v>
      </c>
      <c r="F54" s="17" t="s">
        <v>75</v>
      </c>
      <c r="G54" s="17" t="s">
        <v>106</v>
      </c>
      <c r="H54" s="17">
        <v>0</v>
      </c>
      <c r="I54" s="17">
        <v>0</v>
      </c>
      <c r="J54" s="17">
        <v>470</v>
      </c>
      <c r="K54" s="17" t="s">
        <v>107</v>
      </c>
      <c r="L54" s="18">
        <v>143706.38</v>
      </c>
      <c r="M54" s="18">
        <v>17502.84</v>
      </c>
      <c r="N54" s="18">
        <v>1395.9</v>
      </c>
      <c r="O54" s="18">
        <v>162605.12</v>
      </c>
      <c r="P54" s="18">
        <v>3183.8</v>
      </c>
      <c r="Q54" s="18">
        <v>1434.86</v>
      </c>
      <c r="R54" s="18">
        <v>279.18</v>
      </c>
      <c r="S54" s="18">
        <v>4897.84</v>
      </c>
      <c r="T54" s="18">
        <v>0</v>
      </c>
      <c r="U54" s="18">
        <v>0</v>
      </c>
      <c r="V54" s="18">
        <v>2524.1</v>
      </c>
      <c r="W54" s="18">
        <v>1395.9</v>
      </c>
      <c r="X54" s="18">
        <v>3920</v>
      </c>
      <c r="Y54" s="18"/>
      <c r="Z54" s="9">
        <f t="shared" si="5"/>
        <v>146890.18</v>
      </c>
      <c r="AA54" s="9">
        <f t="shared" si="6"/>
        <v>16413.600000000002</v>
      </c>
      <c r="AB54" s="9">
        <f t="shared" si="7"/>
        <v>279.18000000000006</v>
      </c>
      <c r="AC54" s="9">
        <f t="shared" si="8"/>
        <v>163582.96</v>
      </c>
    </row>
    <row r="55" spans="1:29" x14ac:dyDescent="0.25">
      <c r="A55" s="17">
        <v>20</v>
      </c>
      <c r="B55" s="17" t="s">
        <v>256</v>
      </c>
      <c r="C55" s="17" t="s">
        <v>126</v>
      </c>
      <c r="D55" s="17" t="s">
        <v>257</v>
      </c>
      <c r="E55" s="17" t="s">
        <v>258</v>
      </c>
      <c r="F55" s="17" t="s">
        <v>75</v>
      </c>
      <c r="G55" s="17" t="s">
        <v>106</v>
      </c>
      <c r="H55" s="17">
        <v>0</v>
      </c>
      <c r="I55" s="17">
        <v>0</v>
      </c>
      <c r="J55" s="17">
        <v>470</v>
      </c>
      <c r="K55" s="17" t="s">
        <v>107</v>
      </c>
      <c r="L55" s="18">
        <v>143426.38</v>
      </c>
      <c r="M55" s="18">
        <v>18868.080000000002</v>
      </c>
      <c r="N55" s="18">
        <v>1395.9</v>
      </c>
      <c r="O55" s="18">
        <v>163690.35999999999</v>
      </c>
      <c r="P55" s="18">
        <v>3183.8</v>
      </c>
      <c r="Q55" s="18">
        <v>1432.06</v>
      </c>
      <c r="R55" s="18">
        <v>279.18</v>
      </c>
      <c r="S55" s="18">
        <v>4895.04</v>
      </c>
      <c r="T55" s="18">
        <v>0</v>
      </c>
      <c r="U55" s="18">
        <v>0</v>
      </c>
      <c r="V55" s="18">
        <v>2550.1</v>
      </c>
      <c r="W55" s="18">
        <v>1395.9</v>
      </c>
      <c r="X55" s="18">
        <v>3946</v>
      </c>
      <c r="Y55" s="18"/>
      <c r="Z55" s="9">
        <f t="shared" si="5"/>
        <v>146610.18</v>
      </c>
      <c r="AA55" s="9">
        <f t="shared" si="6"/>
        <v>17750.040000000005</v>
      </c>
      <c r="AB55" s="9">
        <f t="shared" si="7"/>
        <v>279.18000000000006</v>
      </c>
      <c r="AC55" s="9">
        <f t="shared" si="8"/>
        <v>164639.4</v>
      </c>
    </row>
    <row r="56" spans="1:29" x14ac:dyDescent="0.25">
      <c r="A56" s="17">
        <v>21</v>
      </c>
      <c r="B56" s="17" t="s">
        <v>259</v>
      </c>
      <c r="C56" s="17" t="s">
        <v>126</v>
      </c>
      <c r="D56" s="17" t="s">
        <v>260</v>
      </c>
      <c r="E56" s="17" t="s">
        <v>261</v>
      </c>
      <c r="F56" s="17" t="s">
        <v>75</v>
      </c>
      <c r="G56" s="17" t="s">
        <v>106</v>
      </c>
      <c r="H56" s="17">
        <v>0</v>
      </c>
      <c r="I56" s="17">
        <v>0</v>
      </c>
      <c r="J56" s="17">
        <v>470</v>
      </c>
      <c r="K56" s="17" t="s">
        <v>107</v>
      </c>
      <c r="L56" s="18">
        <v>146118.98000000001</v>
      </c>
      <c r="M56" s="18">
        <v>18698.900000000001</v>
      </c>
      <c r="N56" s="18">
        <v>1116.72</v>
      </c>
      <c r="O56" s="18">
        <v>165934.6</v>
      </c>
      <c r="P56" s="18">
        <v>3183.8</v>
      </c>
      <c r="Q56" s="18">
        <v>1456.2</v>
      </c>
      <c r="R56" s="18">
        <v>279.18</v>
      </c>
      <c r="S56" s="18">
        <v>4919.18</v>
      </c>
      <c r="T56" s="18">
        <v>0</v>
      </c>
      <c r="U56" s="18">
        <v>0</v>
      </c>
      <c r="V56" s="18">
        <v>2883.28</v>
      </c>
      <c r="W56" s="18">
        <v>1116.72</v>
      </c>
      <c r="X56" s="18">
        <v>4000</v>
      </c>
      <c r="Y56" s="18"/>
      <c r="Z56" s="9">
        <f t="shared" si="5"/>
        <v>149302.78</v>
      </c>
      <c r="AA56" s="9">
        <f t="shared" si="6"/>
        <v>17271.820000000003</v>
      </c>
      <c r="AB56" s="9">
        <f t="shared" si="7"/>
        <v>279.18000000000006</v>
      </c>
      <c r="AC56" s="9">
        <f t="shared" si="8"/>
        <v>166853.78</v>
      </c>
    </row>
    <row r="57" spans="1:29" x14ac:dyDescent="0.25">
      <c r="A57" s="17">
        <v>22</v>
      </c>
      <c r="B57" s="17" t="s">
        <v>134</v>
      </c>
      <c r="C57" s="17" t="s">
        <v>126</v>
      </c>
      <c r="D57" s="17" t="s">
        <v>265</v>
      </c>
      <c r="E57" s="17" t="s">
        <v>266</v>
      </c>
      <c r="F57" s="17" t="s">
        <v>75</v>
      </c>
      <c r="G57" s="17" t="s">
        <v>267</v>
      </c>
      <c r="H57" s="17">
        <v>0</v>
      </c>
      <c r="I57" s="17">
        <v>0</v>
      </c>
      <c r="J57" s="17">
        <v>360</v>
      </c>
      <c r="K57" s="17" t="s">
        <v>107</v>
      </c>
      <c r="L57" s="18">
        <v>102584.03</v>
      </c>
      <c r="M57" s="18">
        <v>16347.24</v>
      </c>
      <c r="N57" s="18">
        <v>1487.16</v>
      </c>
      <c r="O57" s="18">
        <v>120418.43</v>
      </c>
      <c r="P57" s="18">
        <v>2464.4</v>
      </c>
      <c r="Q57" s="18">
        <v>1028.21</v>
      </c>
      <c r="R57" s="18">
        <v>213.84</v>
      </c>
      <c r="S57" s="18">
        <v>3706.45</v>
      </c>
      <c r="T57" s="18">
        <v>70</v>
      </c>
      <c r="U57" s="18">
        <v>0</v>
      </c>
      <c r="V57" s="18">
        <v>1415.84</v>
      </c>
      <c r="W57" s="18">
        <v>1487.16</v>
      </c>
      <c r="X57" s="18">
        <v>2903</v>
      </c>
      <c r="Y57" s="18"/>
      <c r="Z57" s="9">
        <f t="shared" si="5"/>
        <v>105048.43</v>
      </c>
      <c r="AA57" s="9">
        <f t="shared" si="6"/>
        <v>15959.61</v>
      </c>
      <c r="AB57" s="9">
        <f t="shared" si="7"/>
        <v>213.83999999999992</v>
      </c>
      <c r="AC57" s="9">
        <f t="shared" si="8"/>
        <v>121221.87999999999</v>
      </c>
    </row>
    <row r="58" spans="1:29" x14ac:dyDescent="0.25">
      <c r="A58" s="17">
        <v>23</v>
      </c>
      <c r="B58" s="17" t="s">
        <v>229</v>
      </c>
      <c r="C58" s="17" t="s">
        <v>126</v>
      </c>
      <c r="D58" s="17" t="s">
        <v>268</v>
      </c>
      <c r="E58" s="17" t="s">
        <v>269</v>
      </c>
      <c r="F58" s="17" t="s">
        <v>75</v>
      </c>
      <c r="G58" s="17" t="s">
        <v>270</v>
      </c>
      <c r="H58" s="17">
        <v>250</v>
      </c>
      <c r="I58" s="17">
        <v>250</v>
      </c>
      <c r="J58" s="17">
        <v>23</v>
      </c>
      <c r="K58" s="17" t="s">
        <v>107</v>
      </c>
      <c r="L58" s="18">
        <v>48762.06</v>
      </c>
      <c r="M58" s="18">
        <v>1553.45</v>
      </c>
      <c r="N58" s="18">
        <v>54.64</v>
      </c>
      <c r="O58" s="18">
        <v>50370.15</v>
      </c>
      <c r="P58" s="18">
        <v>260.42</v>
      </c>
      <c r="Q58" s="18">
        <v>486.89</v>
      </c>
      <c r="R58" s="18">
        <v>13.66</v>
      </c>
      <c r="S58" s="18">
        <v>760.97</v>
      </c>
      <c r="T58" s="18">
        <v>0</v>
      </c>
      <c r="U58" s="18">
        <v>0</v>
      </c>
      <c r="V58" s="18">
        <v>0</v>
      </c>
      <c r="W58" s="18">
        <v>0</v>
      </c>
      <c r="X58" s="18"/>
      <c r="Y58" s="18"/>
      <c r="Z58" s="9">
        <f t="shared" si="5"/>
        <v>49022.479999999996</v>
      </c>
      <c r="AA58" s="9">
        <f t="shared" si="6"/>
        <v>2040.3400000000001</v>
      </c>
      <c r="AB58" s="9">
        <f t="shared" si="7"/>
        <v>68.3</v>
      </c>
      <c r="AC58" s="9">
        <f t="shared" si="8"/>
        <v>51131.12</v>
      </c>
    </row>
    <row r="59" spans="1:29" x14ac:dyDescent="0.25">
      <c r="A59" s="17">
        <v>24</v>
      </c>
      <c r="B59" s="17" t="s">
        <v>151</v>
      </c>
      <c r="C59" s="17" t="s">
        <v>126</v>
      </c>
      <c r="D59" s="17" t="s">
        <v>271</v>
      </c>
      <c r="E59" s="17" t="s">
        <v>272</v>
      </c>
      <c r="F59" s="17" t="s">
        <v>75</v>
      </c>
      <c r="G59" s="17" t="s">
        <v>273</v>
      </c>
      <c r="H59" s="17">
        <v>0</v>
      </c>
      <c r="I59" s="17">
        <v>0</v>
      </c>
      <c r="J59" s="17">
        <v>360</v>
      </c>
      <c r="K59" s="17" t="s">
        <v>107</v>
      </c>
      <c r="L59" s="18">
        <v>99491.75</v>
      </c>
      <c r="M59" s="18">
        <v>16347.07</v>
      </c>
      <c r="N59" s="18">
        <v>855.36</v>
      </c>
      <c r="O59" s="18">
        <v>116694.18</v>
      </c>
      <c r="P59" s="18">
        <v>2464.4</v>
      </c>
      <c r="Q59" s="18">
        <v>990.97</v>
      </c>
      <c r="R59" s="18">
        <v>213.84</v>
      </c>
      <c r="S59" s="18">
        <v>3669.21</v>
      </c>
      <c r="T59" s="18">
        <v>70</v>
      </c>
      <c r="U59" s="18">
        <v>0</v>
      </c>
      <c r="V59" s="18">
        <v>1957.64</v>
      </c>
      <c r="W59" s="18">
        <v>855.36</v>
      </c>
      <c r="X59" s="18">
        <v>2813</v>
      </c>
      <c r="Y59" s="18"/>
      <c r="Z59" s="9">
        <f t="shared" si="5"/>
        <v>101956.15</v>
      </c>
      <c r="AA59" s="9">
        <f t="shared" si="6"/>
        <v>15380.400000000001</v>
      </c>
      <c r="AB59" s="9">
        <f t="shared" si="7"/>
        <v>213.84000000000003</v>
      </c>
      <c r="AC59" s="9">
        <f t="shared" si="8"/>
        <v>117550.39</v>
      </c>
    </row>
    <row r="60" spans="1:29" x14ac:dyDescent="0.25">
      <c r="A60" s="17">
        <v>25</v>
      </c>
      <c r="B60" s="17" t="s">
        <v>130</v>
      </c>
      <c r="C60" s="17" t="s">
        <v>126</v>
      </c>
      <c r="D60" s="17" t="s">
        <v>274</v>
      </c>
      <c r="E60" s="17" t="s">
        <v>275</v>
      </c>
      <c r="F60" s="17" t="s">
        <v>75</v>
      </c>
      <c r="G60" s="17" t="s">
        <v>276</v>
      </c>
      <c r="H60" s="17">
        <v>0</v>
      </c>
      <c r="I60" s="17">
        <v>0</v>
      </c>
      <c r="J60" s="17">
        <v>360</v>
      </c>
      <c r="K60" s="17" t="s">
        <v>107</v>
      </c>
      <c r="L60" s="18">
        <v>98879.87</v>
      </c>
      <c r="M60" s="18">
        <v>19373.21</v>
      </c>
      <c r="N60" s="18">
        <v>1616.48</v>
      </c>
      <c r="O60" s="18">
        <v>119869.56</v>
      </c>
      <c r="P60" s="18">
        <v>2464.4</v>
      </c>
      <c r="Q60" s="18">
        <v>992.46</v>
      </c>
      <c r="R60" s="18">
        <v>213.84</v>
      </c>
      <c r="S60" s="18">
        <v>3670.7</v>
      </c>
      <c r="T60" s="18">
        <v>70</v>
      </c>
      <c r="U60" s="18">
        <v>0</v>
      </c>
      <c r="V60" s="18">
        <v>1272.52</v>
      </c>
      <c r="W60" s="18">
        <v>1616.48</v>
      </c>
      <c r="X60" s="18">
        <v>2889</v>
      </c>
      <c r="Y60" s="18"/>
      <c r="Z60" s="9">
        <f t="shared" si="5"/>
        <v>101344.26999999999</v>
      </c>
      <c r="AA60" s="9">
        <f t="shared" si="6"/>
        <v>19093.149999999998</v>
      </c>
      <c r="AB60" s="9">
        <f t="shared" si="7"/>
        <v>213.83999999999992</v>
      </c>
      <c r="AC60" s="9">
        <f t="shared" si="8"/>
        <v>120651.26</v>
      </c>
    </row>
    <row r="61" spans="1:29" x14ac:dyDescent="0.25">
      <c r="A61" s="17">
        <v>26</v>
      </c>
      <c r="B61" s="17" t="s">
        <v>134</v>
      </c>
      <c r="C61" s="17" t="s">
        <v>126</v>
      </c>
      <c r="D61" s="17" t="s">
        <v>277</v>
      </c>
      <c r="E61" s="17" t="s">
        <v>278</v>
      </c>
      <c r="F61" s="17" t="s">
        <v>75</v>
      </c>
      <c r="G61" s="17" t="s">
        <v>267</v>
      </c>
      <c r="H61" s="17">
        <v>0</v>
      </c>
      <c r="I61" s="17">
        <v>0</v>
      </c>
      <c r="J61" s="17">
        <v>720</v>
      </c>
      <c r="K61" s="17" t="s">
        <v>107</v>
      </c>
      <c r="L61" s="18">
        <v>202025.19</v>
      </c>
      <c r="M61" s="18">
        <v>7228.6</v>
      </c>
      <c r="N61" s="18">
        <v>1710.72</v>
      </c>
      <c r="O61" s="18">
        <v>210964.51</v>
      </c>
      <c r="P61" s="18">
        <v>4928.8</v>
      </c>
      <c r="Q61" s="18">
        <v>2012.36</v>
      </c>
      <c r="R61" s="18">
        <v>427.68</v>
      </c>
      <c r="S61" s="18">
        <v>7368.84</v>
      </c>
      <c r="T61" s="18">
        <v>140</v>
      </c>
      <c r="U61" s="18">
        <v>0</v>
      </c>
      <c r="V61" s="18">
        <v>3374.28</v>
      </c>
      <c r="W61" s="18">
        <v>1710.72</v>
      </c>
      <c r="X61" s="18">
        <v>5085</v>
      </c>
      <c r="Y61" s="18"/>
      <c r="Z61" s="9">
        <f t="shared" si="5"/>
        <v>206953.99</v>
      </c>
      <c r="AA61" s="9">
        <f t="shared" si="6"/>
        <v>5866.68</v>
      </c>
      <c r="AB61" s="9">
        <f t="shared" si="7"/>
        <v>427.68000000000006</v>
      </c>
      <c r="AC61" s="9">
        <f t="shared" si="8"/>
        <v>213248.35</v>
      </c>
    </row>
    <row r="62" spans="1:29" x14ac:dyDescent="0.25">
      <c r="A62" s="17">
        <v>27</v>
      </c>
      <c r="B62" s="17" t="s">
        <v>138</v>
      </c>
      <c r="C62" s="17" t="s">
        <v>126</v>
      </c>
      <c r="D62" s="17" t="s">
        <v>279</v>
      </c>
      <c r="E62" s="17" t="s">
        <v>280</v>
      </c>
      <c r="F62" s="17" t="s">
        <v>75</v>
      </c>
      <c r="G62" s="17" t="s">
        <v>281</v>
      </c>
      <c r="H62" s="17">
        <v>0</v>
      </c>
      <c r="I62" s="17">
        <v>0</v>
      </c>
      <c r="J62" s="17">
        <v>360</v>
      </c>
      <c r="K62" s="17" t="s">
        <v>107</v>
      </c>
      <c r="L62" s="18">
        <v>99573.5</v>
      </c>
      <c r="M62" s="18">
        <v>13216.37</v>
      </c>
      <c r="N62" s="18">
        <v>855.36</v>
      </c>
      <c r="O62" s="18">
        <v>113645.23</v>
      </c>
      <c r="P62" s="18">
        <v>2464.4</v>
      </c>
      <c r="Q62" s="18">
        <v>991.79</v>
      </c>
      <c r="R62" s="18">
        <v>213.84</v>
      </c>
      <c r="S62" s="18">
        <v>3670.03</v>
      </c>
      <c r="T62" s="18">
        <v>70</v>
      </c>
      <c r="U62" s="18">
        <v>0</v>
      </c>
      <c r="V62" s="18">
        <v>1883.64</v>
      </c>
      <c r="W62" s="18">
        <v>855.36</v>
      </c>
      <c r="X62" s="18">
        <v>2739</v>
      </c>
      <c r="Y62" s="18"/>
      <c r="Z62" s="9">
        <f t="shared" si="5"/>
        <v>102037.9</v>
      </c>
      <c r="AA62" s="9">
        <f t="shared" si="6"/>
        <v>12324.52</v>
      </c>
      <c r="AB62" s="9">
        <f t="shared" si="7"/>
        <v>213.84000000000003</v>
      </c>
      <c r="AC62" s="9">
        <f t="shared" si="8"/>
        <v>114576.26</v>
      </c>
    </row>
    <row r="63" spans="1:29" s="12" customFormat="1" x14ac:dyDescent="0.25">
      <c r="A63" s="10"/>
      <c r="B63" s="10"/>
      <c r="C63" s="10" t="s">
        <v>71</v>
      </c>
      <c r="D63" s="10"/>
      <c r="E63" s="10"/>
      <c r="F63" s="10"/>
      <c r="G63" s="10"/>
      <c r="H63" s="10"/>
      <c r="I63" s="10"/>
      <c r="J63" s="11">
        <f>SUM(J36:J62)</f>
        <v>9316</v>
      </c>
      <c r="K63" s="10"/>
      <c r="L63" s="11">
        <f t="shared" ref="L63:AC63" si="9">SUM(L36:L62)</f>
        <v>4716883.7300000004</v>
      </c>
      <c r="M63" s="11">
        <f t="shared" si="9"/>
        <v>865688.57999999973</v>
      </c>
      <c r="N63" s="11">
        <f t="shared" si="9"/>
        <v>28833.290000000008</v>
      </c>
      <c r="O63" s="11">
        <f t="shared" si="9"/>
        <v>5611405.5999999996</v>
      </c>
      <c r="P63" s="11">
        <f t="shared" si="9"/>
        <v>67189.38</v>
      </c>
      <c r="Q63" s="11">
        <f t="shared" si="9"/>
        <v>47145.789999999986</v>
      </c>
      <c r="R63" s="11">
        <f t="shared" si="9"/>
        <v>5533.7000000000007</v>
      </c>
      <c r="S63" s="11">
        <f t="shared" si="9"/>
        <v>119868.87000000001</v>
      </c>
      <c r="T63" s="11">
        <f t="shared" si="9"/>
        <v>10160</v>
      </c>
      <c r="U63" s="11">
        <f t="shared" si="9"/>
        <v>0</v>
      </c>
      <c r="V63" s="11">
        <f t="shared" si="9"/>
        <v>104849.56</v>
      </c>
      <c r="W63" s="11">
        <f t="shared" si="9"/>
        <v>26451.440000000006</v>
      </c>
      <c r="X63" s="11">
        <f t="shared" si="9"/>
        <v>131301</v>
      </c>
      <c r="Y63" s="11"/>
      <c r="Z63" s="11">
        <f t="shared" si="9"/>
        <v>4784073.1100000013</v>
      </c>
      <c r="AA63" s="11">
        <f t="shared" si="9"/>
        <v>807984.81000000017</v>
      </c>
      <c r="AB63" s="11">
        <f t="shared" si="9"/>
        <v>7915.5500000000029</v>
      </c>
      <c r="AC63" s="11">
        <f t="shared" si="9"/>
        <v>5599973.4699999988</v>
      </c>
    </row>
    <row r="64" spans="1:29" s="12" customFormat="1" x14ac:dyDescent="0.25">
      <c r="A64" s="10"/>
      <c r="B64" s="10"/>
      <c r="C64" s="10" t="s">
        <v>119</v>
      </c>
      <c r="D64" s="10"/>
      <c r="E64" s="10"/>
      <c r="F64" s="10"/>
      <c r="G64" s="10"/>
      <c r="H64" s="10"/>
      <c r="I64" s="10"/>
      <c r="J64" s="11">
        <f>J63+J35</f>
        <v>35142</v>
      </c>
      <c r="K64" s="11"/>
      <c r="L64" s="11">
        <f t="shared" ref="L64:AC64" si="10">L63+L35</f>
        <v>10900258.380000001</v>
      </c>
      <c r="M64" s="11">
        <f t="shared" si="10"/>
        <v>1432696.4199999995</v>
      </c>
      <c r="N64" s="11">
        <f t="shared" si="10"/>
        <v>101666.43000000001</v>
      </c>
      <c r="O64" s="11">
        <f t="shared" si="10"/>
        <v>12434621.229999999</v>
      </c>
      <c r="P64" s="11">
        <f t="shared" si="10"/>
        <v>208549.59</v>
      </c>
      <c r="Q64" s="11">
        <f t="shared" si="10"/>
        <v>108882.23999999999</v>
      </c>
      <c r="R64" s="11">
        <f t="shared" si="10"/>
        <v>17039.190000000002</v>
      </c>
      <c r="S64" s="11">
        <f t="shared" si="10"/>
        <v>334471.01999999996</v>
      </c>
      <c r="T64" s="11">
        <f t="shared" si="10"/>
        <v>17510</v>
      </c>
      <c r="U64" s="11">
        <f t="shared" si="10"/>
        <v>13733</v>
      </c>
      <c r="V64" s="11">
        <f t="shared" si="10"/>
        <v>182857.05000000002</v>
      </c>
      <c r="W64" s="11">
        <f t="shared" si="10"/>
        <v>88409.950000000012</v>
      </c>
      <c r="X64" s="11">
        <f t="shared" si="10"/>
        <v>285000</v>
      </c>
      <c r="Y64" s="11"/>
      <c r="Z64" s="11">
        <f t="shared" si="10"/>
        <v>11095074.969999999</v>
      </c>
      <c r="AA64" s="11">
        <f t="shared" si="10"/>
        <v>1358721.61</v>
      </c>
      <c r="AB64" s="11">
        <f t="shared" si="10"/>
        <v>30295.670000000002</v>
      </c>
      <c r="AC64" s="11">
        <f t="shared" si="10"/>
        <v>12484092.25</v>
      </c>
    </row>
    <row r="65" spans="1:33" ht="18" customHeight="1" x14ac:dyDescent="0.25"/>
    <row r="66" spans="1:33" ht="18" customHeight="1" x14ac:dyDescent="0.25"/>
    <row r="69" spans="1:33" ht="15.75" x14ac:dyDescent="0.25">
      <c r="E69" s="13" t="s">
        <v>120</v>
      </c>
      <c r="G69" s="14"/>
      <c r="H69" s="14"/>
      <c r="I69" s="14"/>
      <c r="J69" s="14"/>
      <c r="K69" s="14"/>
      <c r="L69" s="13" t="s">
        <v>122</v>
      </c>
      <c r="O69" s="14"/>
      <c r="Q69" s="14"/>
      <c r="R69" s="13" t="s">
        <v>121</v>
      </c>
      <c r="T69" s="14"/>
      <c r="U69" s="14"/>
      <c r="W69" s="14"/>
      <c r="X69" s="14"/>
      <c r="Y69" s="14"/>
      <c r="Z69" s="13" t="s">
        <v>123</v>
      </c>
      <c r="AA69" s="14"/>
      <c r="AB69" s="14"/>
      <c r="AC69" s="14"/>
      <c r="AD69" s="14"/>
    </row>
    <row r="70" spans="1:33" ht="15.75" x14ac:dyDescent="0.25">
      <c r="E70" s="13" t="s">
        <v>124</v>
      </c>
      <c r="G70" s="14"/>
      <c r="H70" s="14"/>
      <c r="I70" s="14"/>
      <c r="J70" s="14"/>
      <c r="K70" s="14"/>
      <c r="L70" s="13" t="s">
        <v>124</v>
      </c>
      <c r="O70" s="14"/>
      <c r="Q70" s="14"/>
      <c r="R70" s="13" t="s">
        <v>124</v>
      </c>
      <c r="T70" s="14"/>
      <c r="U70" s="14"/>
      <c r="W70" s="14"/>
      <c r="X70" s="14"/>
      <c r="Y70" s="14"/>
      <c r="Z70" s="13" t="s">
        <v>124</v>
      </c>
      <c r="AA70" s="14"/>
      <c r="AB70" s="14"/>
      <c r="AC70" s="14"/>
      <c r="AD70" s="14"/>
    </row>
    <row r="71" spans="1:33" ht="32.25" customHeight="1" x14ac:dyDescent="0.55000000000000004">
      <c r="A71" s="75" t="s">
        <v>0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1"/>
      <c r="AE71" s="1"/>
      <c r="AF71" s="1"/>
      <c r="AG71" s="1"/>
    </row>
    <row r="72" spans="1:33" ht="21.75" customHeight="1" x14ac:dyDescent="0.4">
      <c r="A72" s="76" t="s">
        <v>1575</v>
      </c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2"/>
      <c r="AE72" s="2"/>
      <c r="AF72" s="2"/>
      <c r="AG72" s="2"/>
    </row>
    <row r="73" spans="1:33" s="5" customFormat="1" ht="20.25" customHeight="1" x14ac:dyDescent="0.35">
      <c r="A73" s="3" t="s">
        <v>1</v>
      </c>
      <c r="B73" s="4"/>
      <c r="C73" s="3"/>
      <c r="D73" s="3"/>
      <c r="F73" s="3" t="s">
        <v>305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s="7" customFormat="1" ht="90" x14ac:dyDescent="0.25">
      <c r="A74" s="6" t="s">
        <v>3</v>
      </c>
      <c r="B74" s="6" t="s">
        <v>4</v>
      </c>
      <c r="C74" s="6" t="s">
        <v>5</v>
      </c>
      <c r="D74" s="6" t="s">
        <v>6</v>
      </c>
      <c r="E74" s="6" t="s">
        <v>7</v>
      </c>
      <c r="F74" s="6" t="s">
        <v>8</v>
      </c>
      <c r="G74" s="6" t="s">
        <v>9</v>
      </c>
      <c r="H74" s="6" t="s">
        <v>10</v>
      </c>
      <c r="I74" s="6" t="s">
        <v>11</v>
      </c>
      <c r="J74" s="6" t="s">
        <v>12</v>
      </c>
      <c r="K74" s="6" t="s">
        <v>13</v>
      </c>
      <c r="L74" s="6" t="s">
        <v>14</v>
      </c>
      <c r="M74" s="6" t="s">
        <v>15</v>
      </c>
      <c r="N74" s="6" t="s">
        <v>16</v>
      </c>
      <c r="O74" s="6" t="s">
        <v>17</v>
      </c>
      <c r="P74" s="6" t="s">
        <v>18</v>
      </c>
      <c r="Q74" s="6" t="s">
        <v>19</v>
      </c>
      <c r="R74" s="6" t="s">
        <v>20</v>
      </c>
      <c r="S74" s="6" t="s">
        <v>21</v>
      </c>
      <c r="T74" s="6" t="s">
        <v>1588</v>
      </c>
      <c r="U74" s="6" t="s">
        <v>23</v>
      </c>
      <c r="V74" s="6" t="s">
        <v>24</v>
      </c>
      <c r="W74" s="6" t="s">
        <v>25</v>
      </c>
      <c r="X74" s="6" t="s">
        <v>26</v>
      </c>
      <c r="Y74" s="6" t="s">
        <v>1587</v>
      </c>
      <c r="Z74" s="6" t="s">
        <v>27</v>
      </c>
      <c r="AA74" s="6" t="s">
        <v>28</v>
      </c>
      <c r="AB74" s="6" t="s">
        <v>29</v>
      </c>
      <c r="AC74" s="6" t="s">
        <v>30</v>
      </c>
    </row>
    <row r="75" spans="1:33" s="15" customFormat="1" x14ac:dyDescent="0.25">
      <c r="A75" s="17">
        <v>1</v>
      </c>
      <c r="B75" s="17" t="s">
        <v>125</v>
      </c>
      <c r="C75" s="17" t="s">
        <v>1582</v>
      </c>
      <c r="D75" s="17" t="s">
        <v>127</v>
      </c>
      <c r="E75" s="17" t="s">
        <v>128</v>
      </c>
      <c r="F75" s="17" t="s">
        <v>35</v>
      </c>
      <c r="G75" s="17" t="s">
        <v>129</v>
      </c>
      <c r="H75" s="17">
        <v>175891</v>
      </c>
      <c r="I75" s="17">
        <v>174874</v>
      </c>
      <c r="J75" s="17">
        <v>1017</v>
      </c>
      <c r="K75" s="17" t="s">
        <v>37</v>
      </c>
      <c r="L75" s="18">
        <v>485585.96</v>
      </c>
      <c r="M75" s="18">
        <v>67269.5</v>
      </c>
      <c r="N75" s="18">
        <v>502.08</v>
      </c>
      <c r="O75" s="18">
        <v>553357.54</v>
      </c>
      <c r="P75" s="18">
        <v>5356.54</v>
      </c>
      <c r="Q75" s="18">
        <v>5043.63</v>
      </c>
      <c r="R75" s="18">
        <v>453.07</v>
      </c>
      <c r="S75" s="18">
        <v>10853.24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Z75" s="9">
        <f t="shared" ref="Z75:Z103" si="11">L75+P75-U75</f>
        <v>490942.5</v>
      </c>
      <c r="AA75" s="9">
        <f t="shared" ref="AA75:AA103" si="12">M75+Q75-V75</f>
        <v>72313.13</v>
      </c>
      <c r="AB75" s="9">
        <f t="shared" ref="AB75:AB103" si="13">N75+R75-W75</f>
        <v>955.15</v>
      </c>
      <c r="AC75" s="9">
        <f t="shared" ref="AC75:AC103" si="14">O75+S75-X75</f>
        <v>564210.78</v>
      </c>
    </row>
    <row r="76" spans="1:33" s="15" customFormat="1" x14ac:dyDescent="0.25">
      <c r="A76" s="17">
        <v>2</v>
      </c>
      <c r="B76" s="17" t="s">
        <v>130</v>
      </c>
      <c r="C76" s="17" t="s">
        <v>1582</v>
      </c>
      <c r="D76" s="17" t="s">
        <v>131</v>
      </c>
      <c r="E76" s="17" t="s">
        <v>132</v>
      </c>
      <c r="F76" s="17" t="s">
        <v>35</v>
      </c>
      <c r="G76" s="17" t="s">
        <v>133</v>
      </c>
      <c r="H76" s="17">
        <v>87659</v>
      </c>
      <c r="I76" s="17">
        <v>87106</v>
      </c>
      <c r="J76" s="17">
        <v>553</v>
      </c>
      <c r="K76" s="17" t="s">
        <v>37</v>
      </c>
      <c r="L76" s="18">
        <v>165829.68</v>
      </c>
      <c r="M76" s="18">
        <v>31235.59</v>
      </c>
      <c r="N76" s="18">
        <v>169.74</v>
      </c>
      <c r="O76" s="18">
        <v>197235.01</v>
      </c>
      <c r="P76" s="18">
        <v>3032.22</v>
      </c>
      <c r="Q76" s="18">
        <v>1724.53</v>
      </c>
      <c r="R76" s="18">
        <v>246.36</v>
      </c>
      <c r="S76" s="18">
        <v>5003.1099999999997</v>
      </c>
      <c r="T76" s="18">
        <v>0</v>
      </c>
      <c r="U76" s="18">
        <v>101907.67</v>
      </c>
      <c r="V76" s="18">
        <v>31235.59</v>
      </c>
      <c r="W76" s="18">
        <v>169.74</v>
      </c>
      <c r="X76" s="18">
        <v>133313</v>
      </c>
      <c r="Y76" s="18">
        <v>0</v>
      </c>
      <c r="Z76" s="9">
        <f t="shared" si="11"/>
        <v>66954.23</v>
      </c>
      <c r="AA76" s="9">
        <f t="shared" si="12"/>
        <v>1724.5300000000025</v>
      </c>
      <c r="AB76" s="9">
        <f t="shared" si="13"/>
        <v>246.36</v>
      </c>
      <c r="AC76" s="9">
        <f t="shared" si="14"/>
        <v>68925.119999999995</v>
      </c>
    </row>
    <row r="77" spans="1:33" s="15" customFormat="1" x14ac:dyDescent="0.25">
      <c r="A77" s="17">
        <v>3</v>
      </c>
      <c r="B77" s="17" t="s">
        <v>134</v>
      </c>
      <c r="C77" s="17" t="s">
        <v>1582</v>
      </c>
      <c r="D77" s="17" t="s">
        <v>135</v>
      </c>
      <c r="E77" s="17" t="s">
        <v>136</v>
      </c>
      <c r="F77" s="17" t="s">
        <v>35</v>
      </c>
      <c r="G77" s="17" t="s">
        <v>137</v>
      </c>
      <c r="H77" s="17">
        <v>26306</v>
      </c>
      <c r="I77" s="17">
        <v>25803</v>
      </c>
      <c r="J77" s="17">
        <v>1509</v>
      </c>
      <c r="K77" s="17" t="s">
        <v>37</v>
      </c>
      <c r="L77" s="18">
        <v>396498.88</v>
      </c>
      <c r="M77" s="18">
        <v>51297.35</v>
      </c>
      <c r="N77" s="18">
        <v>594.74</v>
      </c>
      <c r="O77" s="18">
        <v>448390.97</v>
      </c>
      <c r="P77" s="18">
        <v>7825.44</v>
      </c>
      <c r="Q77" s="18">
        <v>4115.6899999999996</v>
      </c>
      <c r="R77" s="18">
        <v>672.26</v>
      </c>
      <c r="S77" s="18">
        <v>12613.39</v>
      </c>
      <c r="T77" s="18">
        <v>58687</v>
      </c>
      <c r="U77" s="18">
        <v>0</v>
      </c>
      <c r="V77" s="18">
        <v>0</v>
      </c>
      <c r="W77" s="18">
        <v>0</v>
      </c>
      <c r="X77" s="18">
        <v>0</v>
      </c>
      <c r="Y77" s="18">
        <v>58687</v>
      </c>
      <c r="Z77" s="9">
        <f t="shared" si="11"/>
        <v>404324.32</v>
      </c>
      <c r="AA77" s="9">
        <f t="shared" si="12"/>
        <v>55413.04</v>
      </c>
      <c r="AB77" s="9">
        <f t="shared" si="13"/>
        <v>1267</v>
      </c>
      <c r="AC77" s="9">
        <f t="shared" si="14"/>
        <v>461004.36</v>
      </c>
    </row>
    <row r="78" spans="1:33" s="15" customFormat="1" x14ac:dyDescent="0.25">
      <c r="A78" s="17">
        <v>4</v>
      </c>
      <c r="B78" s="17" t="s">
        <v>138</v>
      </c>
      <c r="C78" s="17" t="s">
        <v>1582</v>
      </c>
      <c r="D78" s="17" t="s">
        <v>139</v>
      </c>
      <c r="E78" s="17" t="s">
        <v>140</v>
      </c>
      <c r="F78" s="17" t="s">
        <v>35</v>
      </c>
      <c r="G78" s="17" t="s">
        <v>137</v>
      </c>
      <c r="H78" s="17"/>
      <c r="I78" s="17"/>
      <c r="J78" s="17"/>
      <c r="K78" s="17" t="s">
        <v>1589</v>
      </c>
      <c r="L78" s="18">
        <v>903.01</v>
      </c>
      <c r="M78" s="18">
        <v>0</v>
      </c>
      <c r="N78" s="18">
        <v>0</v>
      </c>
      <c r="O78" s="18">
        <v>903.01</v>
      </c>
      <c r="P78" s="18">
        <v>0</v>
      </c>
      <c r="Q78" s="18">
        <v>0</v>
      </c>
      <c r="R78" s="18">
        <v>0</v>
      </c>
      <c r="S78" s="18"/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9">
        <f t="shared" si="11"/>
        <v>903.01</v>
      </c>
      <c r="AA78" s="9">
        <f t="shared" si="12"/>
        <v>0</v>
      </c>
      <c r="AB78" s="9">
        <f t="shared" si="13"/>
        <v>0</v>
      </c>
      <c r="AC78" s="9">
        <f t="shared" si="14"/>
        <v>903.01</v>
      </c>
    </row>
    <row r="79" spans="1:33" s="15" customFormat="1" x14ac:dyDescent="0.25">
      <c r="A79" s="17">
        <v>5</v>
      </c>
      <c r="B79" s="17" t="s">
        <v>141</v>
      </c>
      <c r="C79" s="17" t="s">
        <v>1582</v>
      </c>
      <c r="D79" s="17" t="s">
        <v>142</v>
      </c>
      <c r="E79" s="17" t="s">
        <v>143</v>
      </c>
      <c r="F79" s="17" t="s">
        <v>35</v>
      </c>
      <c r="G79" s="17" t="s">
        <v>144</v>
      </c>
      <c r="H79" s="17">
        <v>87256</v>
      </c>
      <c r="I79" s="17">
        <v>84566</v>
      </c>
      <c r="J79" s="17">
        <v>2690</v>
      </c>
      <c r="K79" s="17" t="s">
        <v>37</v>
      </c>
      <c r="L79" s="18">
        <v>373109.38</v>
      </c>
      <c r="M79" s="18">
        <v>46680.959999999999</v>
      </c>
      <c r="N79" s="18">
        <v>1213.0999999999999</v>
      </c>
      <c r="O79" s="18">
        <v>421003.44</v>
      </c>
      <c r="P79" s="18">
        <v>14076.02</v>
      </c>
      <c r="Q79" s="18">
        <v>3886.48</v>
      </c>
      <c r="R79" s="18">
        <v>1198.4000000000001</v>
      </c>
      <c r="S79" s="18">
        <v>19160.900000000001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9">
        <f t="shared" si="11"/>
        <v>387185.4</v>
      </c>
      <c r="AA79" s="9">
        <f t="shared" si="12"/>
        <v>50567.44</v>
      </c>
      <c r="AB79" s="9">
        <f t="shared" si="13"/>
        <v>2411.5</v>
      </c>
      <c r="AC79" s="9">
        <f t="shared" si="14"/>
        <v>440164.34</v>
      </c>
    </row>
    <row r="80" spans="1:33" s="15" customFormat="1" x14ac:dyDescent="0.25">
      <c r="A80" s="17">
        <v>6</v>
      </c>
      <c r="B80" s="17" t="s">
        <v>145</v>
      </c>
      <c r="C80" s="17" t="s">
        <v>1582</v>
      </c>
      <c r="D80" s="17" t="s">
        <v>146</v>
      </c>
      <c r="E80" s="17" t="s">
        <v>147</v>
      </c>
      <c r="F80" s="17" t="s">
        <v>35</v>
      </c>
      <c r="G80" s="17" t="s">
        <v>148</v>
      </c>
      <c r="H80" s="17">
        <v>7569</v>
      </c>
      <c r="I80" s="17">
        <v>7298</v>
      </c>
      <c r="J80" s="17">
        <v>813</v>
      </c>
      <c r="K80" s="17" t="s">
        <v>37</v>
      </c>
      <c r="L80" s="18">
        <v>134833.85</v>
      </c>
      <c r="M80" s="18">
        <v>8343.43</v>
      </c>
      <c r="N80" s="18">
        <v>295.37</v>
      </c>
      <c r="O80" s="18">
        <v>143472.65</v>
      </c>
      <c r="P80" s="18">
        <v>4420.58</v>
      </c>
      <c r="Q80" s="18">
        <v>1395.43</v>
      </c>
      <c r="R80" s="18">
        <v>362.19</v>
      </c>
      <c r="S80" s="18">
        <v>6178.2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9">
        <f t="shared" si="11"/>
        <v>139254.43</v>
      </c>
      <c r="AA80" s="9">
        <f t="shared" si="12"/>
        <v>9738.86</v>
      </c>
      <c r="AB80" s="9">
        <f t="shared" si="13"/>
        <v>657.56</v>
      </c>
      <c r="AC80" s="9">
        <f t="shared" si="14"/>
        <v>149650.85</v>
      </c>
    </row>
    <row r="81" spans="1:29" s="15" customFormat="1" x14ac:dyDescent="0.25">
      <c r="A81" s="17">
        <v>7</v>
      </c>
      <c r="B81" s="17" t="s">
        <v>141</v>
      </c>
      <c r="C81" s="17" t="s">
        <v>1582</v>
      </c>
      <c r="D81" s="17" t="s">
        <v>154</v>
      </c>
      <c r="E81" s="17" t="s">
        <v>155</v>
      </c>
      <c r="F81" s="17" t="s">
        <v>35</v>
      </c>
      <c r="G81" s="17" t="s">
        <v>156</v>
      </c>
      <c r="H81" s="17">
        <v>21436</v>
      </c>
      <c r="I81" s="17">
        <v>19796</v>
      </c>
      <c r="J81" s="17">
        <v>1640</v>
      </c>
      <c r="K81" s="17" t="s">
        <v>37</v>
      </c>
      <c r="L81" s="18">
        <v>429256.29</v>
      </c>
      <c r="M81" s="18">
        <v>22441.56</v>
      </c>
      <c r="N81" s="18">
        <v>889.66</v>
      </c>
      <c r="O81" s="18">
        <v>452587.51</v>
      </c>
      <c r="P81" s="18">
        <v>8667.5</v>
      </c>
      <c r="Q81" s="18">
        <v>4436.2700000000004</v>
      </c>
      <c r="R81" s="18">
        <v>730.62</v>
      </c>
      <c r="S81" s="18">
        <v>13834.39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9">
        <f t="shared" si="11"/>
        <v>437923.79</v>
      </c>
      <c r="AA81" s="9">
        <f t="shared" si="12"/>
        <v>26877.83</v>
      </c>
      <c r="AB81" s="9">
        <f t="shared" si="13"/>
        <v>1620.28</v>
      </c>
      <c r="AC81" s="9">
        <f t="shared" si="14"/>
        <v>466421.9</v>
      </c>
    </row>
    <row r="82" spans="1:29" s="15" customFormat="1" x14ac:dyDescent="0.25">
      <c r="A82" s="17">
        <v>8</v>
      </c>
      <c r="B82" s="17" t="s">
        <v>125</v>
      </c>
      <c r="C82" s="17" t="s">
        <v>1582</v>
      </c>
      <c r="D82" s="17" t="s">
        <v>157</v>
      </c>
      <c r="E82" s="17" t="s">
        <v>158</v>
      </c>
      <c r="F82" s="17" t="s">
        <v>35</v>
      </c>
      <c r="G82" s="17" t="s">
        <v>148</v>
      </c>
      <c r="H82" s="17">
        <v>18519</v>
      </c>
      <c r="I82" s="17">
        <v>17098</v>
      </c>
      <c r="J82" s="17">
        <v>1421</v>
      </c>
      <c r="K82" s="17" t="s">
        <v>37</v>
      </c>
      <c r="L82" s="18">
        <v>228836.39</v>
      </c>
      <c r="M82" s="18">
        <v>12837.59</v>
      </c>
      <c r="N82" s="18">
        <v>839.32</v>
      </c>
      <c r="O82" s="18">
        <v>242513.3</v>
      </c>
      <c r="P82" s="18">
        <v>7608.98</v>
      </c>
      <c r="Q82" s="18">
        <v>2376.34</v>
      </c>
      <c r="R82" s="18">
        <v>633.05999999999995</v>
      </c>
      <c r="S82" s="18">
        <v>10618.38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9">
        <f t="shared" si="11"/>
        <v>236445.37000000002</v>
      </c>
      <c r="AA82" s="9">
        <f t="shared" si="12"/>
        <v>15213.93</v>
      </c>
      <c r="AB82" s="9">
        <f t="shared" si="13"/>
        <v>1472.38</v>
      </c>
      <c r="AC82" s="9">
        <f t="shared" si="14"/>
        <v>253131.68</v>
      </c>
    </row>
    <row r="83" spans="1:29" s="15" customFormat="1" x14ac:dyDescent="0.25">
      <c r="A83" s="17">
        <v>9</v>
      </c>
      <c r="B83" s="17" t="s">
        <v>134</v>
      </c>
      <c r="C83" s="17" t="s">
        <v>1582</v>
      </c>
      <c r="D83" s="17" t="s">
        <v>175</v>
      </c>
      <c r="E83" s="17" t="s">
        <v>176</v>
      </c>
      <c r="F83" s="17" t="s">
        <v>35</v>
      </c>
      <c r="G83" s="17" t="s">
        <v>156</v>
      </c>
      <c r="H83" s="17">
        <v>7776</v>
      </c>
      <c r="I83" s="17">
        <v>7776</v>
      </c>
      <c r="J83" s="17">
        <v>0</v>
      </c>
      <c r="K83" s="17" t="s">
        <v>37</v>
      </c>
      <c r="L83" s="18">
        <v>128418</v>
      </c>
      <c r="M83" s="18">
        <v>5463.19</v>
      </c>
      <c r="N83" s="18">
        <v>0</v>
      </c>
      <c r="O83" s="18">
        <v>133881.19</v>
      </c>
      <c r="P83" s="18">
        <v>610.27</v>
      </c>
      <c r="Q83" s="18">
        <v>1336.35</v>
      </c>
      <c r="R83" s="18">
        <v>0</v>
      </c>
      <c r="S83" s="18">
        <v>1946.62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9">
        <f t="shared" si="11"/>
        <v>129028.27</v>
      </c>
      <c r="AA83" s="9">
        <f t="shared" si="12"/>
        <v>6799.5399999999991</v>
      </c>
      <c r="AB83" s="9">
        <f t="shared" si="13"/>
        <v>0</v>
      </c>
      <c r="AC83" s="9">
        <f t="shared" si="14"/>
        <v>135827.81</v>
      </c>
    </row>
    <row r="84" spans="1:29" s="15" customFormat="1" x14ac:dyDescent="0.25">
      <c r="A84" s="17">
        <v>10</v>
      </c>
      <c r="B84" s="17" t="s">
        <v>130</v>
      </c>
      <c r="C84" s="17" t="s">
        <v>1582</v>
      </c>
      <c r="D84" s="17" t="s">
        <v>177</v>
      </c>
      <c r="E84" s="17" t="s">
        <v>178</v>
      </c>
      <c r="F84" s="17" t="s">
        <v>35</v>
      </c>
      <c r="G84" s="17" t="s">
        <v>156</v>
      </c>
      <c r="H84" s="17">
        <v>74025</v>
      </c>
      <c r="I84" s="17">
        <v>74025</v>
      </c>
      <c r="J84" s="17">
        <v>0</v>
      </c>
      <c r="K84" s="17" t="s">
        <v>37</v>
      </c>
      <c r="L84" s="18">
        <v>21220.52</v>
      </c>
      <c r="M84" s="18">
        <v>1173.4000000000001</v>
      </c>
      <c r="N84" s="18">
        <v>0</v>
      </c>
      <c r="O84" s="18">
        <v>22393.919999999998</v>
      </c>
      <c r="P84" s="18">
        <v>281.5</v>
      </c>
      <c r="Q84" s="18">
        <v>217.97</v>
      </c>
      <c r="R84" s="18">
        <v>0</v>
      </c>
      <c r="S84" s="18">
        <v>499.47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9">
        <f t="shared" si="11"/>
        <v>21502.02</v>
      </c>
      <c r="AA84" s="9">
        <f t="shared" si="12"/>
        <v>1391.3700000000001</v>
      </c>
      <c r="AB84" s="9">
        <f t="shared" si="13"/>
        <v>0</v>
      </c>
      <c r="AC84" s="9">
        <f t="shared" si="14"/>
        <v>22893.39</v>
      </c>
    </row>
    <row r="85" spans="1:29" s="15" customFormat="1" x14ac:dyDescent="0.25">
      <c r="A85" s="17">
        <v>11</v>
      </c>
      <c r="B85" s="17" t="s">
        <v>125</v>
      </c>
      <c r="C85" s="17" t="s">
        <v>1582</v>
      </c>
      <c r="D85" s="17" t="s">
        <v>179</v>
      </c>
      <c r="E85" s="17" t="s">
        <v>180</v>
      </c>
      <c r="F85" s="17" t="s">
        <v>35</v>
      </c>
      <c r="G85" s="17" t="s">
        <v>181</v>
      </c>
      <c r="H85" s="17">
        <v>21362</v>
      </c>
      <c r="I85" s="17">
        <v>18855</v>
      </c>
      <c r="J85" s="17">
        <v>2507</v>
      </c>
      <c r="K85" s="17" t="s">
        <v>37</v>
      </c>
      <c r="L85" s="18">
        <v>809466.37</v>
      </c>
      <c r="M85" s="18">
        <v>97550.69</v>
      </c>
      <c r="N85" s="18">
        <v>1079</v>
      </c>
      <c r="O85" s="18">
        <v>908096.06</v>
      </c>
      <c r="P85" s="18">
        <v>13180.29</v>
      </c>
      <c r="Q85" s="18">
        <v>8390.32</v>
      </c>
      <c r="R85" s="18">
        <v>1116.8699999999999</v>
      </c>
      <c r="S85" s="18">
        <v>22687.48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9">
        <f t="shared" si="11"/>
        <v>822646.66</v>
      </c>
      <c r="AA85" s="9">
        <f t="shared" si="12"/>
        <v>105941.01000000001</v>
      </c>
      <c r="AB85" s="9">
        <f t="shared" si="13"/>
        <v>2195.87</v>
      </c>
      <c r="AC85" s="9">
        <f t="shared" si="14"/>
        <v>930783.54</v>
      </c>
    </row>
    <row r="86" spans="1:29" s="15" customFormat="1" x14ac:dyDescent="0.25">
      <c r="A86" s="17">
        <v>12</v>
      </c>
      <c r="B86" s="17" t="s">
        <v>134</v>
      </c>
      <c r="C86" s="17" t="s">
        <v>1582</v>
      </c>
      <c r="D86" s="17" t="s">
        <v>193</v>
      </c>
      <c r="E86" s="17" t="s">
        <v>194</v>
      </c>
      <c r="F86" s="17" t="s">
        <v>35</v>
      </c>
      <c r="G86" s="17" t="s">
        <v>181</v>
      </c>
      <c r="H86" s="17">
        <v>177</v>
      </c>
      <c r="I86" s="17">
        <v>97486</v>
      </c>
      <c r="J86" s="17">
        <v>2691</v>
      </c>
      <c r="K86" s="17" t="s">
        <v>991</v>
      </c>
      <c r="L86" s="18">
        <v>542739.36</v>
      </c>
      <c r="M86" s="18">
        <v>24779.02</v>
      </c>
      <c r="N86" s="18">
        <v>1083.9000000000001</v>
      </c>
      <c r="O86" s="18">
        <v>568602.28</v>
      </c>
      <c r="P86" s="18">
        <v>14388.15</v>
      </c>
      <c r="Q86" s="18">
        <v>5614.67</v>
      </c>
      <c r="R86" s="18">
        <v>1198.8399999999999</v>
      </c>
      <c r="S86" s="18">
        <v>21201.66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9">
        <f t="shared" si="11"/>
        <v>557127.51</v>
      </c>
      <c r="AA86" s="9">
        <f t="shared" si="12"/>
        <v>30393.690000000002</v>
      </c>
      <c r="AB86" s="9">
        <f t="shared" si="13"/>
        <v>2282.7399999999998</v>
      </c>
      <c r="AC86" s="9">
        <f t="shared" si="14"/>
        <v>589803.94000000006</v>
      </c>
    </row>
    <row r="87" spans="1:29" s="15" customFormat="1" x14ac:dyDescent="0.25">
      <c r="A87" s="17">
        <v>13</v>
      </c>
      <c r="B87" s="17" t="s">
        <v>134</v>
      </c>
      <c r="C87" s="17" t="s">
        <v>1582</v>
      </c>
      <c r="D87" s="17" t="s">
        <v>197</v>
      </c>
      <c r="E87" s="17" t="s">
        <v>198</v>
      </c>
      <c r="F87" s="17" t="s">
        <v>35</v>
      </c>
      <c r="G87" s="17" t="s">
        <v>148</v>
      </c>
      <c r="H87" s="17">
        <v>60300</v>
      </c>
      <c r="I87" s="17">
        <v>60278</v>
      </c>
      <c r="J87" s="17">
        <v>22</v>
      </c>
      <c r="K87" s="17" t="s">
        <v>37</v>
      </c>
      <c r="L87" s="18">
        <v>133456.19</v>
      </c>
      <c r="M87" s="18">
        <v>26326.23</v>
      </c>
      <c r="N87" s="18">
        <v>571.13</v>
      </c>
      <c r="O87" s="18">
        <v>160353.54999999999</v>
      </c>
      <c r="P87" s="18">
        <v>-56.13</v>
      </c>
      <c r="Q87" s="18">
        <v>1381.84</v>
      </c>
      <c r="R87" s="18">
        <v>9.8000000000000007</v>
      </c>
      <c r="S87" s="18">
        <v>1335.51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9">
        <f t="shared" si="11"/>
        <v>133400.06</v>
      </c>
      <c r="AA87" s="9">
        <f t="shared" si="12"/>
        <v>27708.07</v>
      </c>
      <c r="AB87" s="9">
        <f t="shared" si="13"/>
        <v>580.92999999999995</v>
      </c>
      <c r="AC87" s="9">
        <f t="shared" si="14"/>
        <v>161689.06</v>
      </c>
    </row>
    <row r="88" spans="1:29" s="15" customFormat="1" x14ac:dyDescent="0.25">
      <c r="A88" s="17">
        <v>14</v>
      </c>
      <c r="B88" s="17" t="s">
        <v>182</v>
      </c>
      <c r="C88" s="17" t="s">
        <v>1582</v>
      </c>
      <c r="D88" s="17" t="s">
        <v>199</v>
      </c>
      <c r="E88" s="17" t="s">
        <v>200</v>
      </c>
      <c r="F88" s="17" t="s">
        <v>35</v>
      </c>
      <c r="G88" s="17" t="s">
        <v>148</v>
      </c>
      <c r="H88" s="17">
        <v>28596</v>
      </c>
      <c r="I88" s="17">
        <v>27967</v>
      </c>
      <c r="J88" s="17">
        <v>1887</v>
      </c>
      <c r="K88" s="17" t="s">
        <v>37</v>
      </c>
      <c r="L88" s="18">
        <v>417745.35</v>
      </c>
      <c r="M88" s="18">
        <v>17619.82</v>
      </c>
      <c r="N88" s="18">
        <v>1150.73</v>
      </c>
      <c r="O88" s="18">
        <v>436515.9</v>
      </c>
      <c r="P88" s="18">
        <v>8251.2099999999991</v>
      </c>
      <c r="Q88" s="18">
        <v>4313.95</v>
      </c>
      <c r="R88" s="18">
        <v>840.66</v>
      </c>
      <c r="S88" s="18">
        <v>13405.82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9">
        <f t="shared" si="11"/>
        <v>425996.56</v>
      </c>
      <c r="AA88" s="9">
        <f t="shared" si="12"/>
        <v>21933.77</v>
      </c>
      <c r="AB88" s="9">
        <f t="shared" si="13"/>
        <v>1991.3899999999999</v>
      </c>
      <c r="AC88" s="9">
        <f t="shared" si="14"/>
        <v>449921.72000000003</v>
      </c>
    </row>
    <row r="89" spans="1:29" s="15" customFormat="1" x14ac:dyDescent="0.25">
      <c r="A89" s="17">
        <v>15</v>
      </c>
      <c r="B89" s="17" t="s">
        <v>163</v>
      </c>
      <c r="C89" s="17" t="s">
        <v>1582</v>
      </c>
      <c r="D89" s="17" t="s">
        <v>201</v>
      </c>
      <c r="E89" s="17" t="s">
        <v>202</v>
      </c>
      <c r="F89" s="17" t="s">
        <v>35</v>
      </c>
      <c r="G89" s="17" t="s">
        <v>203</v>
      </c>
      <c r="H89" s="17">
        <v>95</v>
      </c>
      <c r="I89" s="17">
        <v>77</v>
      </c>
      <c r="J89" s="17">
        <v>18</v>
      </c>
      <c r="K89" s="17" t="s">
        <v>37</v>
      </c>
      <c r="L89" s="18">
        <v>15145.31</v>
      </c>
      <c r="M89" s="18">
        <v>1441.11</v>
      </c>
      <c r="N89" s="18">
        <v>160.12</v>
      </c>
      <c r="O89" s="18">
        <v>16746.54</v>
      </c>
      <c r="P89" s="18">
        <v>805.17</v>
      </c>
      <c r="Q89" s="18">
        <v>154.41</v>
      </c>
      <c r="R89" s="18">
        <v>8.02</v>
      </c>
      <c r="S89" s="18">
        <v>967.6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9">
        <f t="shared" si="11"/>
        <v>15950.48</v>
      </c>
      <c r="AA89" s="9">
        <f t="shared" si="12"/>
        <v>1595.52</v>
      </c>
      <c r="AB89" s="9">
        <f t="shared" si="13"/>
        <v>168.14000000000001</v>
      </c>
      <c r="AC89" s="9">
        <f t="shared" si="14"/>
        <v>17714.14</v>
      </c>
    </row>
    <row r="90" spans="1:29" s="15" customFormat="1" x14ac:dyDescent="0.25">
      <c r="A90" s="17">
        <v>16</v>
      </c>
      <c r="B90" s="17" t="s">
        <v>138</v>
      </c>
      <c r="C90" s="17" t="s">
        <v>1582</v>
      </c>
      <c r="D90" s="17" t="s">
        <v>204</v>
      </c>
      <c r="E90" s="17" t="s">
        <v>205</v>
      </c>
      <c r="F90" s="17" t="s">
        <v>35</v>
      </c>
      <c r="G90" s="17" t="s">
        <v>148</v>
      </c>
      <c r="H90" s="17">
        <v>7154</v>
      </c>
      <c r="I90" s="17">
        <v>7154</v>
      </c>
      <c r="J90" s="17">
        <v>0</v>
      </c>
      <c r="K90" s="17" t="s">
        <v>37</v>
      </c>
      <c r="L90" s="18">
        <v>121886.1</v>
      </c>
      <c r="M90" s="18">
        <v>13560.56</v>
      </c>
      <c r="N90" s="18">
        <v>0</v>
      </c>
      <c r="O90" s="18">
        <v>135446.66</v>
      </c>
      <c r="P90" s="18">
        <v>552.15</v>
      </c>
      <c r="Q90" s="18">
        <v>1256.92</v>
      </c>
      <c r="R90" s="18">
        <v>0</v>
      </c>
      <c r="S90" s="18">
        <v>1809.07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9">
        <f t="shared" si="11"/>
        <v>122438.25</v>
      </c>
      <c r="AA90" s="9">
        <f t="shared" si="12"/>
        <v>14817.48</v>
      </c>
      <c r="AB90" s="9">
        <f t="shared" si="13"/>
        <v>0</v>
      </c>
      <c r="AC90" s="9">
        <f t="shared" si="14"/>
        <v>137255.73000000001</v>
      </c>
    </row>
    <row r="91" spans="1:29" s="15" customFormat="1" x14ac:dyDescent="0.25">
      <c r="A91" s="17">
        <v>17</v>
      </c>
      <c r="B91" s="17" t="s">
        <v>138</v>
      </c>
      <c r="C91" s="17" t="s">
        <v>1582</v>
      </c>
      <c r="D91" s="17" t="s">
        <v>213</v>
      </c>
      <c r="E91" s="17" t="s">
        <v>214</v>
      </c>
      <c r="F91" s="17" t="s">
        <v>35</v>
      </c>
      <c r="G91" s="17" t="s">
        <v>215</v>
      </c>
      <c r="H91" s="17">
        <v>19460</v>
      </c>
      <c r="I91" s="17">
        <v>19460</v>
      </c>
      <c r="J91" s="17">
        <v>0</v>
      </c>
      <c r="K91" s="17" t="s">
        <v>37</v>
      </c>
      <c r="L91" s="18">
        <v>43443.25</v>
      </c>
      <c r="M91" s="18">
        <v>14412.68</v>
      </c>
      <c r="N91" s="18">
        <v>86.94</v>
      </c>
      <c r="O91" s="18">
        <v>57942.87</v>
      </c>
      <c r="P91" s="18">
        <v>551.5</v>
      </c>
      <c r="Q91" s="18">
        <v>447.24</v>
      </c>
      <c r="R91" s="18">
        <v>0</v>
      </c>
      <c r="S91" s="18">
        <v>998.74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9">
        <f t="shared" si="11"/>
        <v>43994.75</v>
      </c>
      <c r="AA91" s="9">
        <f t="shared" si="12"/>
        <v>14859.92</v>
      </c>
      <c r="AB91" s="9">
        <f t="shared" si="13"/>
        <v>86.94</v>
      </c>
      <c r="AC91" s="9">
        <f t="shared" si="14"/>
        <v>58941.61</v>
      </c>
    </row>
    <row r="92" spans="1:29" s="15" customFormat="1" x14ac:dyDescent="0.25">
      <c r="A92" s="17">
        <v>18</v>
      </c>
      <c r="B92" s="17" t="s">
        <v>134</v>
      </c>
      <c r="C92" s="17" t="s">
        <v>1582</v>
      </c>
      <c r="D92" s="17" t="s">
        <v>216</v>
      </c>
      <c r="E92" s="17" t="s">
        <v>217</v>
      </c>
      <c r="F92" s="17" t="s">
        <v>35</v>
      </c>
      <c r="G92" s="17" t="s">
        <v>218</v>
      </c>
      <c r="H92" s="17"/>
      <c r="I92" s="17"/>
      <c r="J92" s="17"/>
      <c r="K92" s="17" t="s">
        <v>1589</v>
      </c>
      <c r="L92" s="18">
        <v>2337</v>
      </c>
      <c r="M92" s="18">
        <v>216.67</v>
      </c>
      <c r="N92" s="18">
        <v>0</v>
      </c>
      <c r="O92" s="18">
        <v>2553.67</v>
      </c>
      <c r="P92" s="18">
        <v>0</v>
      </c>
      <c r="Q92" s="18">
        <v>0</v>
      </c>
      <c r="R92" s="18">
        <v>0</v>
      </c>
      <c r="S92" s="18"/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9">
        <f t="shared" si="11"/>
        <v>2337</v>
      </c>
      <c r="AA92" s="9">
        <f t="shared" si="12"/>
        <v>216.67</v>
      </c>
      <c r="AB92" s="9">
        <f t="shared" si="13"/>
        <v>0</v>
      </c>
      <c r="AC92" s="9">
        <f t="shared" si="14"/>
        <v>2553.67</v>
      </c>
    </row>
    <row r="93" spans="1:29" s="15" customFormat="1" x14ac:dyDescent="0.25">
      <c r="A93" s="17">
        <v>19</v>
      </c>
      <c r="B93" s="17" t="s">
        <v>134</v>
      </c>
      <c r="C93" s="17" t="s">
        <v>1582</v>
      </c>
      <c r="D93" s="17" t="s">
        <v>219</v>
      </c>
      <c r="E93" s="17" t="s">
        <v>220</v>
      </c>
      <c r="F93" s="17" t="s">
        <v>35</v>
      </c>
      <c r="G93" s="17" t="s">
        <v>221</v>
      </c>
      <c r="H93" s="17"/>
      <c r="I93" s="17"/>
      <c r="J93" s="17"/>
      <c r="K93" s="17" t="s">
        <v>1589</v>
      </c>
      <c r="L93" s="18">
        <v>2281</v>
      </c>
      <c r="M93" s="18">
        <v>0</v>
      </c>
      <c r="N93" s="18">
        <v>0</v>
      </c>
      <c r="O93" s="18">
        <v>2281</v>
      </c>
      <c r="P93" s="18">
        <v>0</v>
      </c>
      <c r="Q93" s="18">
        <v>0</v>
      </c>
      <c r="R93" s="18">
        <v>0</v>
      </c>
      <c r="S93" s="18"/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9">
        <f t="shared" si="11"/>
        <v>2281</v>
      </c>
      <c r="AA93" s="9">
        <f t="shared" si="12"/>
        <v>0</v>
      </c>
      <c r="AB93" s="9">
        <f t="shared" si="13"/>
        <v>0</v>
      </c>
      <c r="AC93" s="9">
        <f t="shared" si="14"/>
        <v>2281</v>
      </c>
    </row>
    <row r="94" spans="1:29" s="15" customFormat="1" x14ac:dyDescent="0.25">
      <c r="A94" s="17">
        <v>20</v>
      </c>
      <c r="B94" s="17" t="s">
        <v>130</v>
      </c>
      <c r="C94" s="17" t="s">
        <v>1582</v>
      </c>
      <c r="D94" s="17" t="s">
        <v>222</v>
      </c>
      <c r="E94" s="17" t="s">
        <v>223</v>
      </c>
      <c r="F94" s="17" t="s">
        <v>35</v>
      </c>
      <c r="G94" s="17" t="s">
        <v>224</v>
      </c>
      <c r="H94" s="17">
        <v>0</v>
      </c>
      <c r="I94" s="17">
        <v>0</v>
      </c>
      <c r="J94" s="17">
        <v>0</v>
      </c>
      <c r="K94" s="17" t="s">
        <v>37</v>
      </c>
      <c r="L94" s="18">
        <v>31635.24</v>
      </c>
      <c r="M94" s="18">
        <v>2492.5100000000002</v>
      </c>
      <c r="N94" s="18">
        <v>0</v>
      </c>
      <c r="O94" s="18">
        <v>34127.75</v>
      </c>
      <c r="P94" s="18">
        <v>813.5</v>
      </c>
      <c r="Q94" s="18">
        <v>323.10000000000002</v>
      </c>
      <c r="R94" s="18">
        <v>0</v>
      </c>
      <c r="S94" s="18">
        <v>1136.5999999999999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9">
        <f t="shared" si="11"/>
        <v>32448.74</v>
      </c>
      <c r="AA94" s="9">
        <f t="shared" si="12"/>
        <v>2815.61</v>
      </c>
      <c r="AB94" s="9">
        <f t="shared" si="13"/>
        <v>0</v>
      </c>
      <c r="AC94" s="9">
        <f t="shared" si="14"/>
        <v>35264.35</v>
      </c>
    </row>
    <row r="95" spans="1:29" s="15" customFormat="1" x14ac:dyDescent="0.25">
      <c r="A95" s="17">
        <v>21</v>
      </c>
      <c r="B95" s="17" t="s">
        <v>225</v>
      </c>
      <c r="C95" s="17" t="s">
        <v>1582</v>
      </c>
      <c r="D95" s="17" t="s">
        <v>226</v>
      </c>
      <c r="E95" s="17" t="s">
        <v>227</v>
      </c>
      <c r="F95" s="17" t="s">
        <v>35</v>
      </c>
      <c r="G95" s="17" t="s">
        <v>228</v>
      </c>
      <c r="H95" s="17">
        <v>35222</v>
      </c>
      <c r="I95" s="17">
        <v>34372</v>
      </c>
      <c r="J95" s="17">
        <v>850</v>
      </c>
      <c r="K95" s="17" t="s">
        <v>37</v>
      </c>
      <c r="L95" s="18">
        <v>201426.56</v>
      </c>
      <c r="M95" s="18">
        <v>29057.919999999998</v>
      </c>
      <c r="N95" s="18">
        <v>480.69</v>
      </c>
      <c r="O95" s="18">
        <v>230965.17</v>
      </c>
      <c r="P95" s="18">
        <v>5023.99</v>
      </c>
      <c r="Q95" s="18">
        <v>2087.44</v>
      </c>
      <c r="R95" s="18">
        <v>378.68</v>
      </c>
      <c r="S95" s="18">
        <v>7490.11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9">
        <f t="shared" si="11"/>
        <v>206450.55</v>
      </c>
      <c r="AA95" s="9">
        <f t="shared" si="12"/>
        <v>31145.359999999997</v>
      </c>
      <c r="AB95" s="9">
        <f t="shared" si="13"/>
        <v>859.37</v>
      </c>
      <c r="AC95" s="9">
        <f t="shared" si="14"/>
        <v>238455.28</v>
      </c>
    </row>
    <row r="96" spans="1:29" s="15" customFormat="1" x14ac:dyDescent="0.25">
      <c r="A96" s="17">
        <v>22</v>
      </c>
      <c r="B96" s="17" t="s">
        <v>229</v>
      </c>
      <c r="C96" s="17" t="s">
        <v>1582</v>
      </c>
      <c r="D96" s="17" t="s">
        <v>232</v>
      </c>
      <c r="E96" s="17" t="s">
        <v>233</v>
      </c>
      <c r="F96" s="17" t="s">
        <v>35</v>
      </c>
      <c r="G96" s="17" t="s">
        <v>203</v>
      </c>
      <c r="H96" s="17">
        <v>76674</v>
      </c>
      <c r="I96" s="17">
        <v>76648</v>
      </c>
      <c r="J96" s="17">
        <v>26</v>
      </c>
      <c r="K96" s="17" t="s">
        <v>37</v>
      </c>
      <c r="L96" s="18">
        <v>52485.07</v>
      </c>
      <c r="M96" s="18">
        <v>17080.62</v>
      </c>
      <c r="N96" s="18">
        <v>563.37</v>
      </c>
      <c r="O96" s="18">
        <v>70129.06</v>
      </c>
      <c r="P96" s="18">
        <v>942.2</v>
      </c>
      <c r="Q96" s="18">
        <v>543.38</v>
      </c>
      <c r="R96" s="18">
        <v>11.58</v>
      </c>
      <c r="S96" s="18">
        <v>1497.16</v>
      </c>
      <c r="T96" s="18">
        <v>0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Z96" s="9">
        <f t="shared" si="11"/>
        <v>53427.27</v>
      </c>
      <c r="AA96" s="9">
        <f t="shared" si="12"/>
        <v>17624</v>
      </c>
      <c r="AB96" s="9">
        <f t="shared" si="13"/>
        <v>574.95000000000005</v>
      </c>
      <c r="AC96" s="9">
        <f t="shared" si="14"/>
        <v>71626.22</v>
      </c>
    </row>
    <row r="97" spans="1:29" s="15" customFormat="1" x14ac:dyDescent="0.25">
      <c r="A97" s="17">
        <v>23</v>
      </c>
      <c r="B97" s="17" t="s">
        <v>229</v>
      </c>
      <c r="C97" s="17" t="s">
        <v>1582</v>
      </c>
      <c r="D97" s="17" t="s">
        <v>234</v>
      </c>
      <c r="E97" s="17" t="s">
        <v>235</v>
      </c>
      <c r="F97" s="17" t="s">
        <v>35</v>
      </c>
      <c r="G97" s="17" t="s">
        <v>148</v>
      </c>
      <c r="H97" s="17">
        <v>85123</v>
      </c>
      <c r="I97" s="17">
        <v>82216</v>
      </c>
      <c r="J97" s="17">
        <v>2907</v>
      </c>
      <c r="K97" s="17" t="s">
        <v>37</v>
      </c>
      <c r="L97" s="18">
        <v>1136355.23</v>
      </c>
      <c r="M97" s="18">
        <v>11622.2</v>
      </c>
      <c r="N97" s="18">
        <v>1574.4</v>
      </c>
      <c r="O97" s="18">
        <v>1149551.83</v>
      </c>
      <c r="P97" s="18">
        <v>15392.36</v>
      </c>
      <c r="Q97" s="18">
        <v>11800.6</v>
      </c>
      <c r="R97" s="18">
        <v>1295.07</v>
      </c>
      <c r="S97" s="18">
        <v>28488.03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9">
        <f t="shared" si="11"/>
        <v>1151747.5900000001</v>
      </c>
      <c r="AA97" s="9">
        <f t="shared" si="12"/>
        <v>23422.800000000003</v>
      </c>
      <c r="AB97" s="9">
        <f t="shared" si="13"/>
        <v>2869.4700000000003</v>
      </c>
      <c r="AC97" s="9">
        <f t="shared" si="14"/>
        <v>1178039.8600000001</v>
      </c>
    </row>
    <row r="98" spans="1:29" s="15" customFormat="1" x14ac:dyDescent="0.25">
      <c r="A98" s="17">
        <v>24</v>
      </c>
      <c r="B98" s="17" t="s">
        <v>229</v>
      </c>
      <c r="C98" s="17" t="s">
        <v>1582</v>
      </c>
      <c r="D98" s="17" t="s">
        <v>242</v>
      </c>
      <c r="E98" s="17" t="s">
        <v>243</v>
      </c>
      <c r="F98" s="17" t="s">
        <v>35</v>
      </c>
      <c r="G98" s="17" t="s">
        <v>244</v>
      </c>
      <c r="H98" s="17"/>
      <c r="I98" s="17"/>
      <c r="J98" s="17"/>
      <c r="K98" s="17" t="s">
        <v>1589</v>
      </c>
      <c r="L98" s="18">
        <v>47855</v>
      </c>
      <c r="M98" s="18">
        <v>9326.3700000000008</v>
      </c>
      <c r="N98" s="18">
        <v>0</v>
      </c>
      <c r="O98" s="18">
        <v>57181.37</v>
      </c>
      <c r="P98" s="18">
        <v>0</v>
      </c>
      <c r="Q98" s="18">
        <v>0</v>
      </c>
      <c r="R98" s="18">
        <v>0</v>
      </c>
      <c r="S98" s="18"/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9">
        <f t="shared" si="11"/>
        <v>47855</v>
      </c>
      <c r="AA98" s="9">
        <f t="shared" si="12"/>
        <v>9326.3700000000008</v>
      </c>
      <c r="AB98" s="9">
        <f t="shared" si="13"/>
        <v>0</v>
      </c>
      <c r="AC98" s="9">
        <f t="shared" si="14"/>
        <v>57181.37</v>
      </c>
    </row>
    <row r="99" spans="1:29" s="15" customFormat="1" x14ac:dyDescent="0.25">
      <c r="A99" s="17">
        <v>25</v>
      </c>
      <c r="B99" s="17" t="s">
        <v>229</v>
      </c>
      <c r="C99" s="17" t="s">
        <v>1582</v>
      </c>
      <c r="D99" s="17" t="s">
        <v>245</v>
      </c>
      <c r="E99" s="17" t="s">
        <v>246</v>
      </c>
      <c r="F99" s="17" t="s">
        <v>35</v>
      </c>
      <c r="G99" s="17" t="s">
        <v>203</v>
      </c>
      <c r="H99" s="17">
        <v>19535</v>
      </c>
      <c r="I99" s="17">
        <v>19296</v>
      </c>
      <c r="J99" s="17">
        <v>239</v>
      </c>
      <c r="K99" s="17" t="s">
        <v>37</v>
      </c>
      <c r="L99" s="18">
        <v>52796.58</v>
      </c>
      <c r="M99" s="18">
        <v>7036.27</v>
      </c>
      <c r="N99" s="18">
        <v>3239.77</v>
      </c>
      <c r="O99" s="18">
        <v>63072.62</v>
      </c>
      <c r="P99" s="18">
        <v>2033.18</v>
      </c>
      <c r="Q99" s="18">
        <v>567.97</v>
      </c>
      <c r="R99" s="18">
        <v>106.47</v>
      </c>
      <c r="S99" s="18">
        <v>2707.62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9">
        <f t="shared" si="11"/>
        <v>54829.760000000002</v>
      </c>
      <c r="AA99" s="9">
        <f t="shared" si="12"/>
        <v>7604.2400000000007</v>
      </c>
      <c r="AB99" s="9">
        <f t="shared" si="13"/>
        <v>3346.24</v>
      </c>
      <c r="AC99" s="9">
        <f t="shared" si="14"/>
        <v>65780.240000000005</v>
      </c>
    </row>
    <row r="100" spans="1:29" s="15" customFormat="1" x14ac:dyDescent="0.25">
      <c r="A100" s="17">
        <v>26</v>
      </c>
      <c r="B100" s="17" t="s">
        <v>130</v>
      </c>
      <c r="C100" s="17" t="s">
        <v>1582</v>
      </c>
      <c r="D100" s="17" t="s">
        <v>262</v>
      </c>
      <c r="E100" s="17" t="s">
        <v>263</v>
      </c>
      <c r="F100" s="17" t="s">
        <v>35</v>
      </c>
      <c r="G100" s="17" t="s">
        <v>264</v>
      </c>
      <c r="H100" s="17">
        <v>40717</v>
      </c>
      <c r="I100" s="17">
        <v>39690</v>
      </c>
      <c r="J100" s="17">
        <v>1027</v>
      </c>
      <c r="K100" s="17" t="s">
        <v>37</v>
      </c>
      <c r="L100" s="18">
        <v>212062.55</v>
      </c>
      <c r="M100" s="18">
        <v>26695.59</v>
      </c>
      <c r="N100" s="18">
        <v>431.69</v>
      </c>
      <c r="O100" s="18">
        <v>239189.83</v>
      </c>
      <c r="P100" s="18">
        <v>5981.72</v>
      </c>
      <c r="Q100" s="18">
        <v>2207.73</v>
      </c>
      <c r="R100" s="18">
        <v>457.53</v>
      </c>
      <c r="S100" s="18">
        <v>8646.98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9">
        <f t="shared" si="11"/>
        <v>218044.27</v>
      </c>
      <c r="AA100" s="9">
        <f t="shared" si="12"/>
        <v>28903.32</v>
      </c>
      <c r="AB100" s="9">
        <f t="shared" si="13"/>
        <v>889.22</v>
      </c>
      <c r="AC100" s="9">
        <f t="shared" si="14"/>
        <v>247836.81</v>
      </c>
    </row>
    <row r="101" spans="1:29" s="15" customFormat="1" x14ac:dyDescent="0.25">
      <c r="A101" s="17">
        <v>27</v>
      </c>
      <c r="B101" s="17" t="s">
        <v>285</v>
      </c>
      <c r="C101" s="17" t="s">
        <v>1582</v>
      </c>
      <c r="D101" s="17" t="s">
        <v>286</v>
      </c>
      <c r="E101" s="17" t="s">
        <v>287</v>
      </c>
      <c r="F101" s="17" t="s">
        <v>35</v>
      </c>
      <c r="G101" s="17" t="s">
        <v>288</v>
      </c>
      <c r="H101" s="17">
        <v>3555</v>
      </c>
      <c r="I101" s="17">
        <v>3555</v>
      </c>
      <c r="J101" s="17">
        <v>0</v>
      </c>
      <c r="K101" s="17" t="s">
        <v>37</v>
      </c>
      <c r="L101" s="18">
        <v>29357.71</v>
      </c>
      <c r="M101" s="18">
        <v>1346</v>
      </c>
      <c r="N101" s="18">
        <v>1498.09</v>
      </c>
      <c r="O101" s="18">
        <v>32201.8</v>
      </c>
      <c r="P101" s="18">
        <v>-190.26</v>
      </c>
      <c r="Q101" s="18">
        <v>320.81</v>
      </c>
      <c r="R101" s="18">
        <v>0</v>
      </c>
      <c r="S101" s="18">
        <v>130.55000000000001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9">
        <f t="shared" si="11"/>
        <v>29167.45</v>
      </c>
      <c r="AA101" s="9">
        <f t="shared" si="12"/>
        <v>1666.81</v>
      </c>
      <c r="AB101" s="9">
        <f t="shared" si="13"/>
        <v>1498.09</v>
      </c>
      <c r="AC101" s="9">
        <f t="shared" si="14"/>
        <v>32332.35</v>
      </c>
    </row>
    <row r="102" spans="1:29" s="15" customFormat="1" x14ac:dyDescent="0.25">
      <c r="A102" s="17">
        <v>28</v>
      </c>
      <c r="B102" s="17" t="s">
        <v>289</v>
      </c>
      <c r="C102" s="17" t="s">
        <v>1582</v>
      </c>
      <c r="D102" s="17" t="s">
        <v>290</v>
      </c>
      <c r="E102" s="17" t="s">
        <v>291</v>
      </c>
      <c r="F102" s="17" t="s">
        <v>35</v>
      </c>
      <c r="G102" s="17" t="s">
        <v>288</v>
      </c>
      <c r="H102" s="17">
        <v>3900</v>
      </c>
      <c r="I102" s="17">
        <v>3900</v>
      </c>
      <c r="J102" s="17">
        <v>0</v>
      </c>
      <c r="K102" s="17" t="s">
        <v>37</v>
      </c>
      <c r="L102" s="18">
        <v>35745.629999999997</v>
      </c>
      <c r="M102" s="18">
        <v>1905.11</v>
      </c>
      <c r="N102" s="18">
        <v>1653.81</v>
      </c>
      <c r="O102" s="18">
        <v>39304.550000000003</v>
      </c>
      <c r="P102" s="18">
        <v>-146.91</v>
      </c>
      <c r="Q102" s="18">
        <v>387.98</v>
      </c>
      <c r="R102" s="18">
        <v>0</v>
      </c>
      <c r="S102" s="18">
        <v>241.07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9">
        <f t="shared" si="11"/>
        <v>35598.719999999994</v>
      </c>
      <c r="AA102" s="9">
        <f t="shared" si="12"/>
        <v>2293.09</v>
      </c>
      <c r="AB102" s="9">
        <f t="shared" si="13"/>
        <v>1653.81</v>
      </c>
      <c r="AC102" s="9">
        <f t="shared" si="14"/>
        <v>39545.620000000003</v>
      </c>
    </row>
    <row r="103" spans="1:29" s="15" customFormat="1" x14ac:dyDescent="0.25">
      <c r="A103" s="17">
        <v>29</v>
      </c>
      <c r="B103" s="17" t="s">
        <v>814</v>
      </c>
      <c r="C103" s="17" t="s">
        <v>1582</v>
      </c>
      <c r="D103" s="17" t="s">
        <v>813</v>
      </c>
      <c r="E103" s="17" t="s">
        <v>812</v>
      </c>
      <c r="F103" s="17" t="s">
        <v>35</v>
      </c>
      <c r="G103" s="17" t="s">
        <v>288</v>
      </c>
      <c r="H103" s="17">
        <v>12935</v>
      </c>
      <c r="I103" s="17">
        <v>11855</v>
      </c>
      <c r="J103" s="17">
        <v>1080</v>
      </c>
      <c r="K103" s="17" t="s">
        <v>37</v>
      </c>
      <c r="L103" s="18">
        <v>55950.45</v>
      </c>
      <c r="M103" s="18">
        <v>1459.86</v>
      </c>
      <c r="N103" s="18">
        <v>4255.05</v>
      </c>
      <c r="O103" s="18">
        <v>61665.36</v>
      </c>
      <c r="P103" s="18">
        <v>6611.37</v>
      </c>
      <c r="Q103" s="18">
        <v>590.22</v>
      </c>
      <c r="R103" s="18">
        <v>481.14</v>
      </c>
      <c r="S103" s="18">
        <v>7682.73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9">
        <f t="shared" si="11"/>
        <v>62561.82</v>
      </c>
      <c r="AA103" s="9">
        <f t="shared" si="12"/>
        <v>2050.08</v>
      </c>
      <c r="AB103" s="9">
        <f t="shared" si="13"/>
        <v>4736.1900000000005</v>
      </c>
      <c r="AC103" s="9">
        <f t="shared" si="14"/>
        <v>69348.09</v>
      </c>
    </row>
    <row r="104" spans="1:29" s="22" customFormat="1" x14ac:dyDescent="0.25">
      <c r="A104" s="19"/>
      <c r="B104" s="19"/>
      <c r="C104" s="10" t="s">
        <v>71</v>
      </c>
      <c r="D104" s="19"/>
      <c r="E104" s="19"/>
      <c r="F104" s="19"/>
      <c r="G104" s="19"/>
      <c r="H104" s="19"/>
      <c r="I104" s="19"/>
      <c r="J104" s="19">
        <f>SUM(J75:J103)</f>
        <v>22897</v>
      </c>
      <c r="K104" s="19"/>
      <c r="L104" s="20">
        <f t="shared" ref="L104:X104" si="15">SUM(L75:L103)</f>
        <v>6308661.9100000001</v>
      </c>
      <c r="M104" s="20">
        <f t="shared" si="15"/>
        <v>550671.79999999993</v>
      </c>
      <c r="N104" s="20">
        <f t="shared" si="15"/>
        <v>22332.700000000004</v>
      </c>
      <c r="O104" s="20">
        <f t="shared" si="15"/>
        <v>6881666.4100000001</v>
      </c>
      <c r="P104" s="20">
        <f t="shared" si="15"/>
        <v>126012.53999999996</v>
      </c>
      <c r="Q104" s="20">
        <f t="shared" si="15"/>
        <v>64921.26999999999</v>
      </c>
      <c r="R104" s="20">
        <f t="shared" si="15"/>
        <v>10200.620000000001</v>
      </c>
      <c r="S104" s="20">
        <f t="shared" si="15"/>
        <v>201134.43</v>
      </c>
      <c r="T104" s="20">
        <f t="shared" si="15"/>
        <v>58687</v>
      </c>
      <c r="U104" s="20">
        <f t="shared" si="15"/>
        <v>101907.67</v>
      </c>
      <c r="V104" s="20">
        <f t="shared" si="15"/>
        <v>31235.59</v>
      </c>
      <c r="W104" s="20">
        <f t="shared" si="15"/>
        <v>169.74</v>
      </c>
      <c r="X104" s="20">
        <f t="shared" si="15"/>
        <v>133313</v>
      </c>
      <c r="Y104" s="20">
        <f t="shared" ref="Y104" si="16">SUM(Y75:Y103)</f>
        <v>58687</v>
      </c>
      <c r="Z104" s="20">
        <f t="shared" ref="Z104" si="17">SUM(Z75:Z103)</f>
        <v>6332766.7799999993</v>
      </c>
      <c r="AA104" s="20">
        <f t="shared" ref="AA104" si="18">SUM(AA75:AA103)</f>
        <v>584357.48</v>
      </c>
      <c r="AB104" s="20">
        <f t="shared" ref="AB104" si="19">SUM(AB75:AB103)</f>
        <v>32363.58</v>
      </c>
      <c r="AC104" s="20">
        <f t="shared" ref="AC104" si="20">SUM(AC75:AC103)</f>
        <v>6949487.8399999999</v>
      </c>
    </row>
    <row r="105" spans="1:29" s="15" customFormat="1" x14ac:dyDescent="0.25">
      <c r="A105" s="17">
        <v>1</v>
      </c>
      <c r="B105" s="17" t="s">
        <v>134</v>
      </c>
      <c r="C105" s="17" t="s">
        <v>1582</v>
      </c>
      <c r="D105" s="17" t="s">
        <v>149</v>
      </c>
      <c r="E105" s="17" t="s">
        <v>150</v>
      </c>
      <c r="F105" s="17" t="s">
        <v>75</v>
      </c>
      <c r="G105" s="17" t="s">
        <v>76</v>
      </c>
      <c r="H105" s="17">
        <v>2677</v>
      </c>
      <c r="I105" s="17">
        <v>2530</v>
      </c>
      <c r="J105" s="17">
        <v>147</v>
      </c>
      <c r="K105" s="17" t="s">
        <v>37</v>
      </c>
      <c r="L105" s="18">
        <v>96903.55</v>
      </c>
      <c r="M105" s="18">
        <v>17839.04</v>
      </c>
      <c r="N105" s="18">
        <v>99.2</v>
      </c>
      <c r="O105" s="18">
        <v>114841.79</v>
      </c>
      <c r="P105" s="18">
        <v>1372.51</v>
      </c>
      <c r="Q105" s="18">
        <v>999.25</v>
      </c>
      <c r="R105" s="18">
        <v>87.32</v>
      </c>
      <c r="S105" s="18">
        <v>2459.08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9">
        <f t="shared" ref="Z105:Z133" si="21">L105+P105-U105</f>
        <v>98276.06</v>
      </c>
      <c r="AA105" s="9">
        <f t="shared" ref="AA105:AA133" si="22">M105+Q105-V105</f>
        <v>18838.29</v>
      </c>
      <c r="AB105" s="9">
        <f t="shared" ref="AB105:AB133" si="23">N105+R105-W105</f>
        <v>186.51999999999998</v>
      </c>
      <c r="AC105" s="9">
        <f t="shared" ref="AC105:AC133" si="24">O105+S105-X105</f>
        <v>117300.87</v>
      </c>
    </row>
    <row r="106" spans="1:29" s="15" customFormat="1" x14ac:dyDescent="0.25">
      <c r="A106" s="17">
        <v>2</v>
      </c>
      <c r="B106" s="17" t="s">
        <v>151</v>
      </c>
      <c r="C106" s="17" t="s">
        <v>1582</v>
      </c>
      <c r="D106" s="17" t="s">
        <v>152</v>
      </c>
      <c r="E106" s="17" t="s">
        <v>153</v>
      </c>
      <c r="F106" s="17" t="s">
        <v>75</v>
      </c>
      <c r="G106" s="17" t="s">
        <v>76</v>
      </c>
      <c r="H106" s="17">
        <v>15153</v>
      </c>
      <c r="I106" s="17">
        <v>14968</v>
      </c>
      <c r="J106" s="17">
        <v>185</v>
      </c>
      <c r="K106" s="17" t="s">
        <v>37</v>
      </c>
      <c r="L106" s="18">
        <v>84651.72</v>
      </c>
      <c r="M106" s="18">
        <v>21818.34</v>
      </c>
      <c r="N106" s="18">
        <v>114.64</v>
      </c>
      <c r="O106" s="18">
        <v>106584.7</v>
      </c>
      <c r="P106" s="18">
        <v>1479.09</v>
      </c>
      <c r="Q106" s="18">
        <v>890.72</v>
      </c>
      <c r="R106" s="18">
        <v>109.89</v>
      </c>
      <c r="S106" s="18">
        <v>2479.6999999999998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9">
        <f t="shared" si="21"/>
        <v>86130.81</v>
      </c>
      <c r="AA106" s="9">
        <f t="shared" si="22"/>
        <v>22709.06</v>
      </c>
      <c r="AB106" s="9">
        <f t="shared" si="23"/>
        <v>224.53</v>
      </c>
      <c r="AC106" s="9">
        <f t="shared" si="24"/>
        <v>109064.4</v>
      </c>
    </row>
    <row r="107" spans="1:29" s="15" customFormat="1" x14ac:dyDescent="0.25">
      <c r="A107" s="17">
        <v>3</v>
      </c>
      <c r="B107" s="17" t="s">
        <v>125</v>
      </c>
      <c r="C107" s="17" t="s">
        <v>1582</v>
      </c>
      <c r="D107" s="17" t="s">
        <v>159</v>
      </c>
      <c r="E107" s="17" t="s">
        <v>160</v>
      </c>
      <c r="F107" s="17" t="s">
        <v>75</v>
      </c>
      <c r="G107" s="17" t="s">
        <v>76</v>
      </c>
      <c r="H107" s="17">
        <v>6676</v>
      </c>
      <c r="I107" s="17">
        <v>6486</v>
      </c>
      <c r="J107" s="17">
        <v>570</v>
      </c>
      <c r="K107" s="17" t="s">
        <v>37</v>
      </c>
      <c r="L107" s="18">
        <v>250102.53</v>
      </c>
      <c r="M107" s="18">
        <v>24597.16</v>
      </c>
      <c r="N107" s="18">
        <v>379.57</v>
      </c>
      <c r="O107" s="18">
        <v>275079.26</v>
      </c>
      <c r="P107" s="18">
        <v>4044.59</v>
      </c>
      <c r="Q107" s="18">
        <v>2590.41</v>
      </c>
      <c r="R107" s="18">
        <v>338.58</v>
      </c>
      <c r="S107" s="18">
        <v>6973.58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9">
        <f t="shared" si="21"/>
        <v>254147.12</v>
      </c>
      <c r="AA107" s="9">
        <f t="shared" si="22"/>
        <v>27187.57</v>
      </c>
      <c r="AB107" s="9">
        <f t="shared" si="23"/>
        <v>718.15</v>
      </c>
      <c r="AC107" s="9">
        <f t="shared" si="24"/>
        <v>282052.84000000003</v>
      </c>
    </row>
    <row r="108" spans="1:29" s="15" customFormat="1" x14ac:dyDescent="0.25">
      <c r="A108" s="17">
        <v>4</v>
      </c>
      <c r="B108" s="17" t="s">
        <v>138</v>
      </c>
      <c r="C108" s="17" t="s">
        <v>1582</v>
      </c>
      <c r="D108" s="17" t="s">
        <v>161</v>
      </c>
      <c r="E108" s="17" t="s">
        <v>162</v>
      </c>
      <c r="F108" s="17" t="s">
        <v>75</v>
      </c>
      <c r="G108" s="17" t="s">
        <v>76</v>
      </c>
      <c r="H108" s="17">
        <v>20241</v>
      </c>
      <c r="I108" s="17">
        <v>19856</v>
      </c>
      <c r="J108" s="17">
        <v>385</v>
      </c>
      <c r="K108" s="17" t="s">
        <v>37</v>
      </c>
      <c r="L108" s="18">
        <v>167942.06</v>
      </c>
      <c r="M108" s="18">
        <v>33072.22</v>
      </c>
      <c r="N108" s="18">
        <v>214.43</v>
      </c>
      <c r="O108" s="18">
        <v>201228.71</v>
      </c>
      <c r="P108" s="18">
        <v>2695.62</v>
      </c>
      <c r="Q108" s="18">
        <v>1733.04</v>
      </c>
      <c r="R108" s="18">
        <v>228.69</v>
      </c>
      <c r="S108" s="18">
        <v>4657.3500000000004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9">
        <f t="shared" si="21"/>
        <v>170637.68</v>
      </c>
      <c r="AA108" s="9">
        <f t="shared" si="22"/>
        <v>34805.26</v>
      </c>
      <c r="AB108" s="9">
        <f t="shared" si="23"/>
        <v>443.12</v>
      </c>
      <c r="AC108" s="9">
        <f t="shared" si="24"/>
        <v>205886.06</v>
      </c>
    </row>
    <row r="109" spans="1:29" s="15" customFormat="1" x14ac:dyDescent="0.25">
      <c r="A109" s="17">
        <v>5</v>
      </c>
      <c r="B109" s="17" t="s">
        <v>163</v>
      </c>
      <c r="C109" s="17" t="s">
        <v>1582</v>
      </c>
      <c r="D109" s="17" t="s">
        <v>164</v>
      </c>
      <c r="E109" s="17" t="s">
        <v>165</v>
      </c>
      <c r="F109" s="17" t="s">
        <v>75</v>
      </c>
      <c r="G109" s="17" t="s">
        <v>76</v>
      </c>
      <c r="H109" s="17">
        <v>43311</v>
      </c>
      <c r="I109" s="17">
        <v>43202</v>
      </c>
      <c r="J109" s="17">
        <v>109</v>
      </c>
      <c r="K109" s="17" t="s">
        <v>37</v>
      </c>
      <c r="L109" s="18">
        <v>98502.63</v>
      </c>
      <c r="M109" s="18">
        <v>18655.240000000002</v>
      </c>
      <c r="N109" s="18">
        <v>77.22</v>
      </c>
      <c r="O109" s="18">
        <v>117235.09</v>
      </c>
      <c r="P109" s="18">
        <v>1149.43</v>
      </c>
      <c r="Q109" s="18">
        <v>1015.83</v>
      </c>
      <c r="R109" s="18">
        <v>64.75</v>
      </c>
      <c r="S109" s="18">
        <v>2230.0100000000002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9">
        <f t="shared" si="21"/>
        <v>99652.06</v>
      </c>
      <c r="AA109" s="9">
        <f t="shared" si="22"/>
        <v>19671.070000000003</v>
      </c>
      <c r="AB109" s="9">
        <f t="shared" si="23"/>
        <v>141.97</v>
      </c>
      <c r="AC109" s="9">
        <f t="shared" si="24"/>
        <v>119465.09999999999</v>
      </c>
    </row>
    <row r="110" spans="1:29" s="15" customFormat="1" x14ac:dyDescent="0.25">
      <c r="A110" s="17">
        <v>6</v>
      </c>
      <c r="B110" s="17" t="s">
        <v>130</v>
      </c>
      <c r="C110" s="17" t="s">
        <v>1582</v>
      </c>
      <c r="D110" s="17" t="s">
        <v>173</v>
      </c>
      <c r="E110" s="17" t="s">
        <v>174</v>
      </c>
      <c r="F110" s="17" t="s">
        <v>75</v>
      </c>
      <c r="G110" s="17" t="s">
        <v>76</v>
      </c>
      <c r="H110" s="17">
        <v>22948</v>
      </c>
      <c r="I110" s="17">
        <v>22690</v>
      </c>
      <c r="J110" s="17">
        <v>258</v>
      </c>
      <c r="K110" s="17" t="s">
        <v>37</v>
      </c>
      <c r="L110" s="18">
        <v>97170.78</v>
      </c>
      <c r="M110" s="18">
        <v>13013</v>
      </c>
      <c r="N110" s="18">
        <v>134.24</v>
      </c>
      <c r="O110" s="18">
        <v>110318.02</v>
      </c>
      <c r="P110" s="18">
        <v>1906.45</v>
      </c>
      <c r="Q110" s="18">
        <v>1003.97</v>
      </c>
      <c r="R110" s="18">
        <v>153.25</v>
      </c>
      <c r="S110" s="18">
        <v>3063.67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9">
        <f t="shared" si="21"/>
        <v>99077.23</v>
      </c>
      <c r="AA110" s="9">
        <f t="shared" si="22"/>
        <v>14016.97</v>
      </c>
      <c r="AB110" s="9">
        <f t="shared" si="23"/>
        <v>287.49</v>
      </c>
      <c r="AC110" s="9">
        <f t="shared" si="24"/>
        <v>113381.69</v>
      </c>
    </row>
    <row r="111" spans="1:29" s="15" customFormat="1" x14ac:dyDescent="0.25">
      <c r="A111" s="17">
        <v>7</v>
      </c>
      <c r="B111" s="17" t="s">
        <v>182</v>
      </c>
      <c r="C111" s="17" t="s">
        <v>1582</v>
      </c>
      <c r="D111" s="17" t="s">
        <v>183</v>
      </c>
      <c r="E111" s="17" t="s">
        <v>184</v>
      </c>
      <c r="F111" s="17" t="s">
        <v>75</v>
      </c>
      <c r="G111" s="17" t="s">
        <v>76</v>
      </c>
      <c r="H111" s="17">
        <v>16664</v>
      </c>
      <c r="I111" s="17">
        <v>16563</v>
      </c>
      <c r="J111" s="17">
        <v>101</v>
      </c>
      <c r="K111" s="17" t="s">
        <v>37</v>
      </c>
      <c r="L111" s="18">
        <v>93861.88</v>
      </c>
      <c r="M111" s="18">
        <v>21424.959999999999</v>
      </c>
      <c r="N111" s="18">
        <v>71.87</v>
      </c>
      <c r="O111" s="18">
        <v>115358.71</v>
      </c>
      <c r="P111" s="18">
        <v>1063.24</v>
      </c>
      <c r="Q111" s="18">
        <v>968.32</v>
      </c>
      <c r="R111" s="18">
        <v>59.99</v>
      </c>
      <c r="S111" s="18">
        <v>2091.5500000000002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9">
        <f t="shared" si="21"/>
        <v>94925.12000000001</v>
      </c>
      <c r="AA111" s="9">
        <f t="shared" si="22"/>
        <v>22393.279999999999</v>
      </c>
      <c r="AB111" s="9">
        <f t="shared" si="23"/>
        <v>131.86000000000001</v>
      </c>
      <c r="AC111" s="9">
        <f t="shared" si="24"/>
        <v>117450.26000000001</v>
      </c>
    </row>
    <row r="112" spans="1:29" s="15" customFormat="1" x14ac:dyDescent="0.25">
      <c r="A112" s="17">
        <v>8</v>
      </c>
      <c r="B112" s="17" t="s">
        <v>130</v>
      </c>
      <c r="C112" s="17" t="s">
        <v>1582</v>
      </c>
      <c r="D112" s="17" t="s">
        <v>185</v>
      </c>
      <c r="E112" s="17" t="s">
        <v>186</v>
      </c>
      <c r="F112" s="17" t="s">
        <v>75</v>
      </c>
      <c r="G112" s="17" t="s">
        <v>76</v>
      </c>
      <c r="H112" s="17">
        <v>14775</v>
      </c>
      <c r="I112" s="17">
        <v>14628</v>
      </c>
      <c r="J112" s="17">
        <v>147</v>
      </c>
      <c r="K112" s="17" t="s">
        <v>37</v>
      </c>
      <c r="L112" s="18">
        <v>139588.01999999999</v>
      </c>
      <c r="M112" s="18">
        <v>13422.88</v>
      </c>
      <c r="N112" s="18">
        <v>81.38</v>
      </c>
      <c r="O112" s="18">
        <v>153092.28</v>
      </c>
      <c r="P112" s="18">
        <v>1192.51</v>
      </c>
      <c r="Q112" s="18">
        <v>1441.25</v>
      </c>
      <c r="R112" s="18">
        <v>87.32</v>
      </c>
      <c r="S112" s="18">
        <v>2721.08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9">
        <f t="shared" si="21"/>
        <v>140780.53</v>
      </c>
      <c r="AA112" s="9">
        <f t="shared" si="22"/>
        <v>14864.13</v>
      </c>
      <c r="AB112" s="9">
        <f t="shared" si="23"/>
        <v>168.7</v>
      </c>
      <c r="AC112" s="9">
        <f t="shared" si="24"/>
        <v>155813.35999999999</v>
      </c>
    </row>
    <row r="113" spans="1:29" s="15" customFormat="1" x14ac:dyDescent="0.25">
      <c r="A113" s="17">
        <v>9</v>
      </c>
      <c r="B113" s="17" t="s">
        <v>145</v>
      </c>
      <c r="C113" s="17" t="s">
        <v>1582</v>
      </c>
      <c r="D113" s="17" t="s">
        <v>187</v>
      </c>
      <c r="E113" s="17" t="s">
        <v>188</v>
      </c>
      <c r="F113" s="17" t="s">
        <v>75</v>
      </c>
      <c r="G113" s="17" t="s">
        <v>76</v>
      </c>
      <c r="H113" s="17">
        <v>39936</v>
      </c>
      <c r="I113" s="17">
        <v>38646</v>
      </c>
      <c r="J113" s="17">
        <v>1290</v>
      </c>
      <c r="K113" s="17" t="s">
        <v>37</v>
      </c>
      <c r="L113" s="18">
        <v>394049.6</v>
      </c>
      <c r="M113" s="18">
        <v>24466.18</v>
      </c>
      <c r="N113" s="18">
        <v>790.02</v>
      </c>
      <c r="O113" s="18">
        <v>419305.8</v>
      </c>
      <c r="P113" s="18">
        <v>8897.4599999999991</v>
      </c>
      <c r="Q113" s="18">
        <v>4069.01</v>
      </c>
      <c r="R113" s="18">
        <v>766.26</v>
      </c>
      <c r="S113" s="18">
        <v>13732.73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9">
        <f t="shared" si="21"/>
        <v>402947.06</v>
      </c>
      <c r="AA113" s="9">
        <f t="shared" si="22"/>
        <v>28535.190000000002</v>
      </c>
      <c r="AB113" s="9">
        <f t="shared" si="23"/>
        <v>1556.28</v>
      </c>
      <c r="AC113" s="9">
        <f t="shared" si="24"/>
        <v>433038.52999999997</v>
      </c>
    </row>
    <row r="114" spans="1:29" s="15" customFormat="1" x14ac:dyDescent="0.25">
      <c r="A114" s="17">
        <v>10</v>
      </c>
      <c r="B114" s="17" t="s">
        <v>141</v>
      </c>
      <c r="C114" s="17" t="s">
        <v>1582</v>
      </c>
      <c r="D114" s="17" t="s">
        <v>189</v>
      </c>
      <c r="E114" s="17" t="s">
        <v>190</v>
      </c>
      <c r="F114" s="17" t="s">
        <v>75</v>
      </c>
      <c r="G114" s="17" t="s">
        <v>76</v>
      </c>
      <c r="H114" s="17">
        <v>5656</v>
      </c>
      <c r="I114" s="17">
        <v>5316</v>
      </c>
      <c r="J114" s="17">
        <v>340</v>
      </c>
      <c r="K114" s="17" t="s">
        <v>37</v>
      </c>
      <c r="L114" s="18">
        <v>139584.03</v>
      </c>
      <c r="M114" s="18">
        <v>13101.92</v>
      </c>
      <c r="N114" s="18">
        <v>194.24</v>
      </c>
      <c r="O114" s="18">
        <v>152880.19</v>
      </c>
      <c r="P114" s="18">
        <v>2670.84</v>
      </c>
      <c r="Q114" s="18">
        <v>1441.84</v>
      </c>
      <c r="R114" s="18">
        <v>201.96</v>
      </c>
      <c r="S114" s="18">
        <v>4314.6400000000003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9">
        <f t="shared" si="21"/>
        <v>142254.87</v>
      </c>
      <c r="AA114" s="9">
        <f t="shared" si="22"/>
        <v>14543.76</v>
      </c>
      <c r="AB114" s="9">
        <f t="shared" si="23"/>
        <v>396.20000000000005</v>
      </c>
      <c r="AC114" s="9">
        <f t="shared" si="24"/>
        <v>157194.83000000002</v>
      </c>
    </row>
    <row r="115" spans="1:29" s="15" customFormat="1" x14ac:dyDescent="0.25">
      <c r="A115" s="17">
        <v>11</v>
      </c>
      <c r="B115" s="17" t="s">
        <v>141</v>
      </c>
      <c r="C115" s="17" t="s">
        <v>1582</v>
      </c>
      <c r="D115" s="17" t="s">
        <v>191</v>
      </c>
      <c r="E115" s="17" t="s">
        <v>192</v>
      </c>
      <c r="F115" s="17" t="s">
        <v>75</v>
      </c>
      <c r="G115" s="17" t="s">
        <v>76</v>
      </c>
      <c r="H115" s="17">
        <v>13647</v>
      </c>
      <c r="I115" s="17">
        <v>13405</v>
      </c>
      <c r="J115" s="17">
        <v>242</v>
      </c>
      <c r="K115" s="17" t="s">
        <v>37</v>
      </c>
      <c r="L115" s="18">
        <v>126097.18</v>
      </c>
      <c r="M115" s="18">
        <v>13842.39</v>
      </c>
      <c r="N115" s="18">
        <v>163.35</v>
      </c>
      <c r="O115" s="18">
        <v>140102.92000000001</v>
      </c>
      <c r="P115" s="18">
        <v>2010.31</v>
      </c>
      <c r="Q115" s="18">
        <v>1301.3499999999999</v>
      </c>
      <c r="R115" s="18">
        <v>143.75</v>
      </c>
      <c r="S115" s="18">
        <v>3455.41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9">
        <f t="shared" si="21"/>
        <v>128107.48999999999</v>
      </c>
      <c r="AA115" s="9">
        <f t="shared" si="22"/>
        <v>15143.74</v>
      </c>
      <c r="AB115" s="9">
        <f t="shared" si="23"/>
        <v>307.10000000000002</v>
      </c>
      <c r="AC115" s="9">
        <f t="shared" si="24"/>
        <v>143558.33000000002</v>
      </c>
    </row>
    <row r="116" spans="1:29" s="15" customFormat="1" x14ac:dyDescent="0.25">
      <c r="A116" s="17">
        <v>12</v>
      </c>
      <c r="B116" s="17" t="s">
        <v>151</v>
      </c>
      <c r="C116" s="17" t="s">
        <v>1582</v>
      </c>
      <c r="D116" s="17" t="s">
        <v>195</v>
      </c>
      <c r="E116" s="17" t="s">
        <v>196</v>
      </c>
      <c r="F116" s="17" t="s">
        <v>75</v>
      </c>
      <c r="G116" s="17" t="s">
        <v>76</v>
      </c>
      <c r="H116" s="17">
        <v>10475</v>
      </c>
      <c r="I116" s="17">
        <v>10382</v>
      </c>
      <c r="J116" s="17">
        <v>93</v>
      </c>
      <c r="K116" s="17" t="s">
        <v>37</v>
      </c>
      <c r="L116" s="18">
        <v>51903.99</v>
      </c>
      <c r="M116" s="18">
        <v>14041.05</v>
      </c>
      <c r="N116" s="18">
        <v>1192.7</v>
      </c>
      <c r="O116" s="18">
        <v>67137.740000000005</v>
      </c>
      <c r="P116" s="18">
        <v>775.24</v>
      </c>
      <c r="Q116" s="18">
        <v>544.78</v>
      </c>
      <c r="R116" s="18">
        <v>55.24</v>
      </c>
      <c r="S116" s="18">
        <v>1375.26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9">
        <f t="shared" si="21"/>
        <v>52679.229999999996</v>
      </c>
      <c r="AA116" s="9">
        <f t="shared" si="22"/>
        <v>14585.83</v>
      </c>
      <c r="AB116" s="9">
        <f t="shared" si="23"/>
        <v>1247.94</v>
      </c>
      <c r="AC116" s="9">
        <f t="shared" si="24"/>
        <v>68513</v>
      </c>
    </row>
    <row r="117" spans="1:29" s="15" customFormat="1" x14ac:dyDescent="0.25">
      <c r="A117" s="17">
        <v>13</v>
      </c>
      <c r="B117" s="17" t="s">
        <v>229</v>
      </c>
      <c r="C117" s="17" t="s">
        <v>1582</v>
      </c>
      <c r="D117" s="17" t="s">
        <v>230</v>
      </c>
      <c r="E117" s="17" t="s">
        <v>231</v>
      </c>
      <c r="F117" s="17" t="s">
        <v>75</v>
      </c>
      <c r="G117" s="17" t="s">
        <v>76</v>
      </c>
      <c r="H117" s="17">
        <v>12980</v>
      </c>
      <c r="I117" s="17">
        <v>12862</v>
      </c>
      <c r="J117" s="17">
        <v>118</v>
      </c>
      <c r="K117" s="17" t="s">
        <v>37</v>
      </c>
      <c r="L117" s="18">
        <v>190545.09</v>
      </c>
      <c r="M117" s="18">
        <v>43081.38</v>
      </c>
      <c r="N117" s="18">
        <v>97.42</v>
      </c>
      <c r="O117" s="18">
        <v>233723.89</v>
      </c>
      <c r="P117" s="18">
        <v>1164.8499999999999</v>
      </c>
      <c r="Q117" s="18">
        <v>1966.69</v>
      </c>
      <c r="R117" s="18">
        <v>70.09</v>
      </c>
      <c r="S117" s="18">
        <v>3201.63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9">
        <f t="shared" si="21"/>
        <v>191709.94</v>
      </c>
      <c r="AA117" s="9">
        <f t="shared" si="22"/>
        <v>45048.07</v>
      </c>
      <c r="AB117" s="9">
        <f t="shared" si="23"/>
        <v>167.51</v>
      </c>
      <c r="AC117" s="9">
        <f t="shared" si="24"/>
        <v>236925.52000000002</v>
      </c>
    </row>
    <row r="118" spans="1:29" s="15" customFormat="1" x14ac:dyDescent="0.25">
      <c r="A118" s="17">
        <v>14</v>
      </c>
      <c r="B118" s="17" t="s">
        <v>229</v>
      </c>
      <c r="C118" s="17" t="s">
        <v>1582</v>
      </c>
      <c r="D118" s="17" t="s">
        <v>236</v>
      </c>
      <c r="E118" s="17" t="s">
        <v>237</v>
      </c>
      <c r="F118" s="17" t="s">
        <v>75</v>
      </c>
      <c r="G118" s="17" t="s">
        <v>76</v>
      </c>
      <c r="H118" s="17">
        <v>2642</v>
      </c>
      <c r="I118" s="17">
        <v>2342</v>
      </c>
      <c r="J118" s="17">
        <v>300</v>
      </c>
      <c r="K118" s="17" t="s">
        <v>37</v>
      </c>
      <c r="L118" s="18">
        <v>933848.39</v>
      </c>
      <c r="M118" s="18">
        <v>229090.42</v>
      </c>
      <c r="N118" s="18">
        <v>402.73</v>
      </c>
      <c r="O118" s="18">
        <v>1163341.54</v>
      </c>
      <c r="P118" s="18">
        <v>2100.54</v>
      </c>
      <c r="Q118" s="18">
        <v>9641.09</v>
      </c>
      <c r="R118" s="18">
        <v>178.2</v>
      </c>
      <c r="S118" s="18">
        <v>11919.83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9">
        <f t="shared" si="21"/>
        <v>935948.93</v>
      </c>
      <c r="AA118" s="9">
        <f t="shared" si="22"/>
        <v>238731.51</v>
      </c>
      <c r="AB118" s="9">
        <f t="shared" si="23"/>
        <v>580.93000000000006</v>
      </c>
      <c r="AC118" s="9">
        <f t="shared" si="24"/>
        <v>1175261.3700000001</v>
      </c>
    </row>
    <row r="119" spans="1:29" s="15" customFormat="1" x14ac:dyDescent="0.25">
      <c r="A119" s="17">
        <v>15</v>
      </c>
      <c r="B119" s="17" t="s">
        <v>229</v>
      </c>
      <c r="C119" s="17" t="s">
        <v>1582</v>
      </c>
      <c r="D119" s="17" t="s">
        <v>238</v>
      </c>
      <c r="E119" s="17" t="s">
        <v>239</v>
      </c>
      <c r="F119" s="17" t="s">
        <v>75</v>
      </c>
      <c r="G119" s="17" t="s">
        <v>76</v>
      </c>
      <c r="H119" s="17">
        <v>10220</v>
      </c>
      <c r="I119" s="17">
        <v>10139</v>
      </c>
      <c r="J119" s="17">
        <v>81</v>
      </c>
      <c r="K119" s="17" t="s">
        <v>37</v>
      </c>
      <c r="L119" s="18">
        <v>259930.02</v>
      </c>
      <c r="M119" s="18">
        <v>64982.35</v>
      </c>
      <c r="N119" s="18">
        <v>47.52</v>
      </c>
      <c r="O119" s="18">
        <v>324959.89</v>
      </c>
      <c r="P119" s="18">
        <v>938.99</v>
      </c>
      <c r="Q119" s="18">
        <v>2684.72</v>
      </c>
      <c r="R119" s="18">
        <v>48.11</v>
      </c>
      <c r="S119" s="18">
        <v>3671.82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9">
        <f t="shared" si="21"/>
        <v>260869.00999999998</v>
      </c>
      <c r="AA119" s="9">
        <f t="shared" si="22"/>
        <v>67667.069999999992</v>
      </c>
      <c r="AB119" s="9">
        <f t="shared" si="23"/>
        <v>95.63</v>
      </c>
      <c r="AC119" s="9">
        <f t="shared" si="24"/>
        <v>328631.71000000002</v>
      </c>
    </row>
    <row r="120" spans="1:29" s="15" customFormat="1" x14ac:dyDescent="0.25">
      <c r="A120" s="17">
        <v>16</v>
      </c>
      <c r="B120" s="17" t="s">
        <v>229</v>
      </c>
      <c r="C120" s="17" t="s">
        <v>1582</v>
      </c>
      <c r="D120" s="17" t="s">
        <v>240</v>
      </c>
      <c r="E120" s="17" t="s">
        <v>241</v>
      </c>
      <c r="F120" s="17" t="s">
        <v>75</v>
      </c>
      <c r="G120" s="17" t="s">
        <v>76</v>
      </c>
      <c r="H120" s="17">
        <v>5466</v>
      </c>
      <c r="I120" s="17">
        <v>5166</v>
      </c>
      <c r="J120" s="17">
        <v>300</v>
      </c>
      <c r="K120" s="17" t="s">
        <v>37</v>
      </c>
      <c r="L120" s="18">
        <v>332026.82</v>
      </c>
      <c r="M120" s="18">
        <v>75902.649999999994</v>
      </c>
      <c r="N120" s="18">
        <v>187.7</v>
      </c>
      <c r="O120" s="18">
        <v>408117.17</v>
      </c>
      <c r="P120" s="18">
        <v>2266.67</v>
      </c>
      <c r="Q120" s="18">
        <v>3427.51</v>
      </c>
      <c r="R120" s="18">
        <v>178.2</v>
      </c>
      <c r="S120" s="18">
        <v>5872.38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9">
        <f t="shared" si="21"/>
        <v>334293.49</v>
      </c>
      <c r="AA120" s="9">
        <f t="shared" si="22"/>
        <v>79330.159999999989</v>
      </c>
      <c r="AB120" s="9">
        <f t="shared" si="23"/>
        <v>365.9</v>
      </c>
      <c r="AC120" s="9">
        <f t="shared" si="24"/>
        <v>413989.55</v>
      </c>
    </row>
    <row r="121" spans="1:29" s="15" customFormat="1" x14ac:dyDescent="0.25">
      <c r="A121" s="17">
        <v>17</v>
      </c>
      <c r="B121" s="17" t="s">
        <v>229</v>
      </c>
      <c r="C121" s="17" t="s">
        <v>1582</v>
      </c>
      <c r="D121" s="17" t="s">
        <v>247</v>
      </c>
      <c r="E121" s="17" t="s">
        <v>248</v>
      </c>
      <c r="F121" s="17" t="s">
        <v>75</v>
      </c>
      <c r="G121" s="17" t="s">
        <v>249</v>
      </c>
      <c r="H121" s="17">
        <v>4085</v>
      </c>
      <c r="I121" s="17">
        <v>4085</v>
      </c>
      <c r="J121" s="17">
        <v>0</v>
      </c>
      <c r="K121" s="17" t="s">
        <v>59</v>
      </c>
      <c r="L121" s="18">
        <v>34005.08</v>
      </c>
      <c r="M121" s="18">
        <v>13438.92</v>
      </c>
      <c r="N121" s="18">
        <v>1199.26</v>
      </c>
      <c r="O121" s="18">
        <v>48643.26</v>
      </c>
      <c r="P121" s="18">
        <v>120</v>
      </c>
      <c r="Q121" s="18">
        <v>362.72</v>
      </c>
      <c r="R121" s="18">
        <v>0</v>
      </c>
      <c r="S121" s="18">
        <v>482.72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9">
        <f t="shared" si="21"/>
        <v>34125.08</v>
      </c>
      <c r="AA121" s="9">
        <f t="shared" si="22"/>
        <v>13801.64</v>
      </c>
      <c r="AB121" s="9">
        <f t="shared" si="23"/>
        <v>1199.26</v>
      </c>
      <c r="AC121" s="9">
        <f t="shared" si="24"/>
        <v>49125.98</v>
      </c>
    </row>
    <row r="122" spans="1:29" s="15" customFormat="1" x14ac:dyDescent="0.25">
      <c r="A122" s="17">
        <v>18</v>
      </c>
      <c r="B122" s="17" t="s">
        <v>229</v>
      </c>
      <c r="C122" s="17" t="s">
        <v>1582</v>
      </c>
      <c r="D122" s="17" t="s">
        <v>1583</v>
      </c>
      <c r="E122" s="17" t="s">
        <v>1584</v>
      </c>
      <c r="F122" s="17" t="s">
        <v>75</v>
      </c>
      <c r="G122" s="17" t="s">
        <v>249</v>
      </c>
      <c r="H122" s="17">
        <v>5809</v>
      </c>
      <c r="I122" s="17">
        <v>5809</v>
      </c>
      <c r="J122" s="17">
        <v>0</v>
      </c>
      <c r="K122" s="17" t="s">
        <v>59</v>
      </c>
      <c r="L122" s="18">
        <v>40553.5</v>
      </c>
      <c r="M122" s="18">
        <v>13816.27</v>
      </c>
      <c r="N122" s="18">
        <v>2196.6799999999998</v>
      </c>
      <c r="O122" s="18">
        <v>56566.45</v>
      </c>
      <c r="P122" s="18">
        <v>120</v>
      </c>
      <c r="Q122" s="18">
        <v>439.36</v>
      </c>
      <c r="R122" s="18">
        <v>0</v>
      </c>
      <c r="S122" s="18">
        <v>559.36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9">
        <f t="shared" si="21"/>
        <v>40673.5</v>
      </c>
      <c r="AA122" s="9">
        <f t="shared" si="22"/>
        <v>14255.630000000001</v>
      </c>
      <c r="AB122" s="9">
        <f t="shared" si="23"/>
        <v>2196.6799999999998</v>
      </c>
      <c r="AC122" s="9">
        <f t="shared" si="24"/>
        <v>57125.81</v>
      </c>
    </row>
    <row r="123" spans="1:29" s="15" customFormat="1" x14ac:dyDescent="0.25">
      <c r="A123" s="17">
        <v>19</v>
      </c>
      <c r="B123" s="17" t="s">
        <v>229</v>
      </c>
      <c r="C123" s="17" t="s">
        <v>1582</v>
      </c>
      <c r="D123" s="17" t="s">
        <v>1585</v>
      </c>
      <c r="E123" s="17" t="s">
        <v>1586</v>
      </c>
      <c r="F123" s="17" t="s">
        <v>75</v>
      </c>
      <c r="G123" s="17" t="s">
        <v>249</v>
      </c>
      <c r="H123" s="17">
        <v>1190</v>
      </c>
      <c r="I123" s="17">
        <v>1190</v>
      </c>
      <c r="J123" s="17">
        <v>0</v>
      </c>
      <c r="K123" s="17" t="s">
        <v>59</v>
      </c>
      <c r="L123" s="18">
        <v>17542.2</v>
      </c>
      <c r="M123" s="18">
        <v>5234.45</v>
      </c>
      <c r="N123" s="18">
        <v>789.94</v>
      </c>
      <c r="O123" s="18">
        <v>23566.59</v>
      </c>
      <c r="P123" s="18">
        <v>120</v>
      </c>
      <c r="Q123" s="18">
        <v>188.87</v>
      </c>
      <c r="R123" s="18">
        <v>0</v>
      </c>
      <c r="S123" s="18">
        <v>308.87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9">
        <f t="shared" si="21"/>
        <v>17662.2</v>
      </c>
      <c r="AA123" s="9">
        <f t="shared" si="22"/>
        <v>5423.32</v>
      </c>
      <c r="AB123" s="9">
        <f t="shared" si="23"/>
        <v>789.94</v>
      </c>
      <c r="AC123" s="9">
        <f t="shared" si="24"/>
        <v>23875.46</v>
      </c>
    </row>
    <row r="124" spans="1:29" s="15" customFormat="1" x14ac:dyDescent="0.25">
      <c r="A124" s="17">
        <v>20</v>
      </c>
      <c r="B124" s="17" t="s">
        <v>250</v>
      </c>
      <c r="C124" s="17" t="s">
        <v>1582</v>
      </c>
      <c r="D124" s="17" t="s">
        <v>251</v>
      </c>
      <c r="E124" s="17" t="s">
        <v>252</v>
      </c>
      <c r="F124" s="17" t="s">
        <v>75</v>
      </c>
      <c r="G124" s="17" t="s">
        <v>106</v>
      </c>
      <c r="H124" s="17">
        <v>1</v>
      </c>
      <c r="I124" s="17">
        <v>1</v>
      </c>
      <c r="J124" s="17">
        <v>470</v>
      </c>
      <c r="K124" s="17" t="s">
        <v>107</v>
      </c>
      <c r="L124" s="18">
        <v>184193.38</v>
      </c>
      <c r="M124" s="18">
        <v>30094.55</v>
      </c>
      <c r="N124" s="18">
        <v>279.18</v>
      </c>
      <c r="O124" s="18">
        <v>214567.11</v>
      </c>
      <c r="P124" s="18">
        <v>3273.23</v>
      </c>
      <c r="Q124" s="18">
        <v>1901.61</v>
      </c>
      <c r="R124" s="18">
        <v>279.18</v>
      </c>
      <c r="S124" s="18">
        <v>5454.02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9">
        <f t="shared" si="21"/>
        <v>187466.61000000002</v>
      </c>
      <c r="AA124" s="9">
        <f t="shared" si="22"/>
        <v>31996.16</v>
      </c>
      <c r="AB124" s="9">
        <f t="shared" si="23"/>
        <v>558.36</v>
      </c>
      <c r="AC124" s="9">
        <f t="shared" si="24"/>
        <v>220021.12999999998</v>
      </c>
    </row>
    <row r="125" spans="1:29" s="15" customFormat="1" x14ac:dyDescent="0.25">
      <c r="A125" s="17">
        <v>21</v>
      </c>
      <c r="B125" s="17" t="s">
        <v>253</v>
      </c>
      <c r="C125" s="17" t="s">
        <v>1582</v>
      </c>
      <c r="D125" s="17" t="s">
        <v>254</v>
      </c>
      <c r="E125" s="17" t="s">
        <v>255</v>
      </c>
      <c r="F125" s="17" t="s">
        <v>75</v>
      </c>
      <c r="G125" s="17" t="s">
        <v>106</v>
      </c>
      <c r="H125" s="17">
        <v>0</v>
      </c>
      <c r="I125" s="17">
        <v>0</v>
      </c>
      <c r="J125" s="17">
        <v>470</v>
      </c>
      <c r="K125" s="17" t="s">
        <v>107</v>
      </c>
      <c r="L125" s="18">
        <v>146890.18</v>
      </c>
      <c r="M125" s="18">
        <v>16413.599999999999</v>
      </c>
      <c r="N125" s="18">
        <v>279.18</v>
      </c>
      <c r="O125" s="18">
        <v>163582.96</v>
      </c>
      <c r="P125" s="18">
        <v>3273.23</v>
      </c>
      <c r="Q125" s="18">
        <v>1519.02</v>
      </c>
      <c r="R125" s="18">
        <v>279.18</v>
      </c>
      <c r="S125" s="18">
        <v>5071.43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9">
        <f t="shared" si="21"/>
        <v>150163.41</v>
      </c>
      <c r="AA125" s="9">
        <f t="shared" si="22"/>
        <v>17932.62</v>
      </c>
      <c r="AB125" s="9">
        <f t="shared" si="23"/>
        <v>558.36</v>
      </c>
      <c r="AC125" s="9">
        <f t="shared" si="24"/>
        <v>168654.38999999998</v>
      </c>
    </row>
    <row r="126" spans="1:29" s="15" customFormat="1" x14ac:dyDescent="0.25">
      <c r="A126" s="17">
        <v>22</v>
      </c>
      <c r="B126" s="17" t="s">
        <v>256</v>
      </c>
      <c r="C126" s="17" t="s">
        <v>1582</v>
      </c>
      <c r="D126" s="17" t="s">
        <v>257</v>
      </c>
      <c r="E126" s="17" t="s">
        <v>258</v>
      </c>
      <c r="F126" s="17" t="s">
        <v>75</v>
      </c>
      <c r="G126" s="17" t="s">
        <v>106</v>
      </c>
      <c r="H126" s="17">
        <v>0</v>
      </c>
      <c r="I126" s="17">
        <v>0</v>
      </c>
      <c r="J126" s="17">
        <v>470</v>
      </c>
      <c r="K126" s="17" t="s">
        <v>107</v>
      </c>
      <c r="L126" s="18">
        <v>146610.18</v>
      </c>
      <c r="M126" s="18">
        <v>17750.04</v>
      </c>
      <c r="N126" s="18">
        <v>279.18</v>
      </c>
      <c r="O126" s="18">
        <v>164639.4</v>
      </c>
      <c r="P126" s="18">
        <v>3273.23</v>
      </c>
      <c r="Q126" s="18">
        <v>1516.13</v>
      </c>
      <c r="R126" s="18">
        <v>279.18</v>
      </c>
      <c r="S126" s="18">
        <v>5068.54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9">
        <f t="shared" si="21"/>
        <v>149883.41</v>
      </c>
      <c r="AA126" s="9">
        <f t="shared" si="22"/>
        <v>19266.170000000002</v>
      </c>
      <c r="AB126" s="9">
        <f t="shared" si="23"/>
        <v>558.36</v>
      </c>
      <c r="AC126" s="9">
        <f t="shared" si="24"/>
        <v>169707.94</v>
      </c>
    </row>
    <row r="127" spans="1:29" s="15" customFormat="1" x14ac:dyDescent="0.25">
      <c r="A127" s="17">
        <v>23</v>
      </c>
      <c r="B127" s="17" t="s">
        <v>259</v>
      </c>
      <c r="C127" s="17" t="s">
        <v>1582</v>
      </c>
      <c r="D127" s="17" t="s">
        <v>260</v>
      </c>
      <c r="E127" s="17" t="s">
        <v>261</v>
      </c>
      <c r="F127" s="17" t="s">
        <v>75</v>
      </c>
      <c r="G127" s="17" t="s">
        <v>106</v>
      </c>
      <c r="H127" s="17">
        <v>0</v>
      </c>
      <c r="I127" s="17">
        <v>0</v>
      </c>
      <c r="J127" s="17">
        <v>470</v>
      </c>
      <c r="K127" s="17" t="s">
        <v>107</v>
      </c>
      <c r="L127" s="18">
        <v>149302.78</v>
      </c>
      <c r="M127" s="18">
        <v>17271.82</v>
      </c>
      <c r="N127" s="18">
        <v>279.18</v>
      </c>
      <c r="O127" s="18">
        <v>166853.78</v>
      </c>
      <c r="P127" s="18">
        <v>3273.23</v>
      </c>
      <c r="Q127" s="18">
        <v>1541.06</v>
      </c>
      <c r="R127" s="18">
        <v>279.18</v>
      </c>
      <c r="S127" s="18">
        <v>5093.47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9">
        <f t="shared" si="21"/>
        <v>152576.01</v>
      </c>
      <c r="AA127" s="9">
        <f t="shared" si="22"/>
        <v>18812.88</v>
      </c>
      <c r="AB127" s="9">
        <f t="shared" si="23"/>
        <v>558.36</v>
      </c>
      <c r="AC127" s="9">
        <f t="shared" si="24"/>
        <v>171947.25</v>
      </c>
    </row>
    <row r="128" spans="1:29" s="15" customFormat="1" x14ac:dyDescent="0.25">
      <c r="A128" s="17">
        <v>24</v>
      </c>
      <c r="B128" s="17" t="s">
        <v>134</v>
      </c>
      <c r="C128" s="17" t="s">
        <v>1582</v>
      </c>
      <c r="D128" s="17" t="s">
        <v>265</v>
      </c>
      <c r="E128" s="17" t="s">
        <v>266</v>
      </c>
      <c r="F128" s="17" t="s">
        <v>75</v>
      </c>
      <c r="G128" s="17" t="s">
        <v>267</v>
      </c>
      <c r="H128" s="17">
        <v>0</v>
      </c>
      <c r="I128" s="17">
        <v>0</v>
      </c>
      <c r="J128" s="17">
        <v>360</v>
      </c>
      <c r="K128" s="17" t="s">
        <v>107</v>
      </c>
      <c r="L128" s="18">
        <v>105048.43</v>
      </c>
      <c r="M128" s="18">
        <v>15959.61</v>
      </c>
      <c r="N128" s="18">
        <v>213.84</v>
      </c>
      <c r="O128" s="18">
        <v>121221.88</v>
      </c>
      <c r="P128" s="18">
        <v>2535.2399999999998</v>
      </c>
      <c r="Q128" s="18">
        <v>1090.58</v>
      </c>
      <c r="R128" s="18">
        <v>213.84</v>
      </c>
      <c r="S128" s="18">
        <v>3839.66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9">
        <f t="shared" si="21"/>
        <v>107583.67</v>
      </c>
      <c r="AA128" s="9">
        <f t="shared" si="22"/>
        <v>17050.190000000002</v>
      </c>
      <c r="AB128" s="9">
        <f t="shared" si="23"/>
        <v>427.68</v>
      </c>
      <c r="AC128" s="9">
        <f t="shared" si="24"/>
        <v>125061.54000000001</v>
      </c>
    </row>
    <row r="129" spans="1:33" s="15" customFormat="1" x14ac:dyDescent="0.25">
      <c r="A129" s="17">
        <v>25</v>
      </c>
      <c r="B129" s="17" t="s">
        <v>229</v>
      </c>
      <c r="C129" s="17" t="s">
        <v>1582</v>
      </c>
      <c r="D129" s="17" t="s">
        <v>268</v>
      </c>
      <c r="E129" s="17" t="s">
        <v>269</v>
      </c>
      <c r="F129" s="17" t="s">
        <v>75</v>
      </c>
      <c r="G129" s="17" t="s">
        <v>270</v>
      </c>
      <c r="H129" s="17">
        <v>250</v>
      </c>
      <c r="I129" s="17">
        <v>250</v>
      </c>
      <c r="J129" s="17">
        <v>23</v>
      </c>
      <c r="K129" s="17" t="s">
        <v>107</v>
      </c>
      <c r="L129" s="18">
        <v>49022.48</v>
      </c>
      <c r="M129" s="18">
        <v>2040.34</v>
      </c>
      <c r="N129" s="18">
        <v>68.3</v>
      </c>
      <c r="O129" s="18">
        <v>51131.12</v>
      </c>
      <c r="P129" s="18">
        <v>274.3</v>
      </c>
      <c r="Q129" s="18">
        <v>505.99</v>
      </c>
      <c r="R129" s="18">
        <v>13.66</v>
      </c>
      <c r="S129" s="18">
        <v>793.95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9">
        <f t="shared" si="21"/>
        <v>49296.780000000006</v>
      </c>
      <c r="AA129" s="9">
        <f t="shared" si="22"/>
        <v>2546.33</v>
      </c>
      <c r="AB129" s="9">
        <f t="shared" si="23"/>
        <v>81.96</v>
      </c>
      <c r="AC129" s="9">
        <f t="shared" si="24"/>
        <v>51925.07</v>
      </c>
    </row>
    <row r="130" spans="1:33" s="15" customFormat="1" x14ac:dyDescent="0.25">
      <c r="A130" s="17">
        <v>26</v>
      </c>
      <c r="B130" s="17" t="s">
        <v>151</v>
      </c>
      <c r="C130" s="17" t="s">
        <v>1582</v>
      </c>
      <c r="D130" s="17" t="s">
        <v>271</v>
      </c>
      <c r="E130" s="17" t="s">
        <v>272</v>
      </c>
      <c r="F130" s="17" t="s">
        <v>75</v>
      </c>
      <c r="G130" s="17" t="s">
        <v>273</v>
      </c>
      <c r="H130" s="17">
        <v>0</v>
      </c>
      <c r="I130" s="17">
        <v>0</v>
      </c>
      <c r="J130" s="17">
        <v>360</v>
      </c>
      <c r="K130" s="17" t="s">
        <v>107</v>
      </c>
      <c r="L130" s="18">
        <v>101956.15</v>
      </c>
      <c r="M130" s="18">
        <v>15380.4</v>
      </c>
      <c r="N130" s="18">
        <v>213.84</v>
      </c>
      <c r="O130" s="18">
        <v>117550.39</v>
      </c>
      <c r="P130" s="18">
        <v>2535.2399999999998</v>
      </c>
      <c r="Q130" s="18">
        <v>1052.0999999999999</v>
      </c>
      <c r="R130" s="18">
        <v>213.84</v>
      </c>
      <c r="S130" s="18">
        <v>3801.18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9">
        <f t="shared" si="21"/>
        <v>104491.39</v>
      </c>
      <c r="AA130" s="9">
        <f t="shared" si="22"/>
        <v>16432.5</v>
      </c>
      <c r="AB130" s="9">
        <f t="shared" si="23"/>
        <v>427.68</v>
      </c>
      <c r="AC130" s="9">
        <f t="shared" si="24"/>
        <v>121351.56999999999</v>
      </c>
    </row>
    <row r="131" spans="1:33" s="15" customFormat="1" x14ac:dyDescent="0.25">
      <c r="A131" s="17">
        <v>27</v>
      </c>
      <c r="B131" s="17" t="s">
        <v>130</v>
      </c>
      <c r="C131" s="17" t="s">
        <v>1582</v>
      </c>
      <c r="D131" s="17" t="s">
        <v>274</v>
      </c>
      <c r="E131" s="17" t="s">
        <v>275</v>
      </c>
      <c r="F131" s="17" t="s">
        <v>75</v>
      </c>
      <c r="G131" s="17" t="s">
        <v>276</v>
      </c>
      <c r="H131" s="17">
        <v>0</v>
      </c>
      <c r="I131" s="17">
        <v>0</v>
      </c>
      <c r="J131" s="17">
        <v>360</v>
      </c>
      <c r="K131" s="17" t="s">
        <v>107</v>
      </c>
      <c r="L131" s="18">
        <v>101344.27</v>
      </c>
      <c r="M131" s="18">
        <v>19093.150000000001</v>
      </c>
      <c r="N131" s="18">
        <v>213.84</v>
      </c>
      <c r="O131" s="18">
        <v>120651.26</v>
      </c>
      <c r="P131" s="18">
        <v>2535.2399999999998</v>
      </c>
      <c r="Q131" s="18">
        <v>1053.6500000000001</v>
      </c>
      <c r="R131" s="18">
        <v>213.84</v>
      </c>
      <c r="S131" s="18">
        <v>3802.73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9">
        <f t="shared" si="21"/>
        <v>103879.51000000001</v>
      </c>
      <c r="AA131" s="9">
        <f t="shared" si="22"/>
        <v>20146.800000000003</v>
      </c>
      <c r="AB131" s="9">
        <f t="shared" si="23"/>
        <v>427.68</v>
      </c>
      <c r="AC131" s="9">
        <f t="shared" si="24"/>
        <v>124453.98999999999</v>
      </c>
    </row>
    <row r="132" spans="1:33" s="15" customFormat="1" x14ac:dyDescent="0.25">
      <c r="A132" s="17">
        <v>28</v>
      </c>
      <c r="B132" s="17" t="s">
        <v>134</v>
      </c>
      <c r="C132" s="17" t="s">
        <v>1582</v>
      </c>
      <c r="D132" s="17" t="s">
        <v>277</v>
      </c>
      <c r="E132" s="17" t="s">
        <v>278</v>
      </c>
      <c r="F132" s="17" t="s">
        <v>75</v>
      </c>
      <c r="G132" s="17" t="s">
        <v>267</v>
      </c>
      <c r="H132" s="17">
        <v>0</v>
      </c>
      <c r="I132" s="17">
        <v>0</v>
      </c>
      <c r="J132" s="17">
        <v>720</v>
      </c>
      <c r="K132" s="17" t="s">
        <v>107</v>
      </c>
      <c r="L132" s="18">
        <v>206953.99</v>
      </c>
      <c r="M132" s="18">
        <v>5866.68</v>
      </c>
      <c r="N132" s="18">
        <v>427.68</v>
      </c>
      <c r="O132" s="18">
        <v>213248.35</v>
      </c>
      <c r="P132" s="18">
        <v>5070.4799999999996</v>
      </c>
      <c r="Q132" s="18">
        <v>2135.62</v>
      </c>
      <c r="R132" s="18">
        <v>427.68</v>
      </c>
      <c r="S132" s="18">
        <v>7633.78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9">
        <f t="shared" si="21"/>
        <v>212024.47</v>
      </c>
      <c r="AA132" s="9">
        <f t="shared" si="22"/>
        <v>8002.3</v>
      </c>
      <c r="AB132" s="9">
        <f t="shared" si="23"/>
        <v>855.36</v>
      </c>
      <c r="AC132" s="9">
        <f t="shared" si="24"/>
        <v>220882.13</v>
      </c>
    </row>
    <row r="133" spans="1:33" s="15" customFormat="1" x14ac:dyDescent="0.25">
      <c r="A133" s="17">
        <v>29</v>
      </c>
      <c r="B133" s="17" t="s">
        <v>138</v>
      </c>
      <c r="C133" s="17" t="s">
        <v>1582</v>
      </c>
      <c r="D133" s="17" t="s">
        <v>279</v>
      </c>
      <c r="E133" s="17" t="s">
        <v>280</v>
      </c>
      <c r="F133" s="17" t="s">
        <v>75</v>
      </c>
      <c r="G133" s="17" t="s">
        <v>281</v>
      </c>
      <c r="H133" s="17">
        <v>0</v>
      </c>
      <c r="I133" s="17">
        <v>0</v>
      </c>
      <c r="J133" s="17">
        <v>360</v>
      </c>
      <c r="K133" s="17" t="s">
        <v>107</v>
      </c>
      <c r="L133" s="18">
        <v>102037.9</v>
      </c>
      <c r="M133" s="18">
        <v>12324.52</v>
      </c>
      <c r="N133" s="18">
        <v>213.84</v>
      </c>
      <c r="O133" s="18">
        <v>114576.26</v>
      </c>
      <c r="P133" s="18">
        <v>2535.2399999999998</v>
      </c>
      <c r="Q133" s="18">
        <v>1052.95</v>
      </c>
      <c r="R133" s="18">
        <v>213.84</v>
      </c>
      <c r="S133" s="18">
        <v>3802.03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9">
        <f t="shared" si="21"/>
        <v>104573.14</v>
      </c>
      <c r="AA133" s="9">
        <f t="shared" si="22"/>
        <v>13377.470000000001</v>
      </c>
      <c r="AB133" s="9">
        <f t="shared" si="23"/>
        <v>427.68</v>
      </c>
      <c r="AC133" s="9">
        <f t="shared" si="24"/>
        <v>118378.29</v>
      </c>
    </row>
    <row r="134" spans="1:33" s="12" customFormat="1" x14ac:dyDescent="0.25">
      <c r="A134" s="10"/>
      <c r="B134" s="10"/>
      <c r="C134" s="10" t="s">
        <v>71</v>
      </c>
      <c r="D134" s="10"/>
      <c r="E134" s="10"/>
      <c r="F134" s="10"/>
      <c r="G134" s="10"/>
      <c r="H134" s="10"/>
      <c r="I134" s="10"/>
      <c r="J134" s="11">
        <f>SUM(J105:J133)</f>
        <v>8729</v>
      </c>
      <c r="K134" s="10"/>
      <c r="L134" s="11">
        <f t="shared" ref="L134:AC134" si="25">SUM(L105:L133)</f>
        <v>4842168.8100000015</v>
      </c>
      <c r="M134" s="11">
        <f t="shared" si="25"/>
        <v>827035.53000000014</v>
      </c>
      <c r="N134" s="11">
        <f t="shared" si="25"/>
        <v>10902.170000000002</v>
      </c>
      <c r="O134" s="11">
        <f t="shared" si="25"/>
        <v>5680106.5099999988</v>
      </c>
      <c r="P134" s="11">
        <f t="shared" si="25"/>
        <v>64667.000000000007</v>
      </c>
      <c r="Q134" s="11">
        <f t="shared" si="25"/>
        <v>50079.439999999995</v>
      </c>
      <c r="R134" s="11">
        <f t="shared" si="25"/>
        <v>5185.0199999999995</v>
      </c>
      <c r="S134" s="11">
        <f t="shared" si="25"/>
        <v>119931.46</v>
      </c>
      <c r="T134" s="11">
        <f t="shared" si="25"/>
        <v>0</v>
      </c>
      <c r="U134" s="11">
        <f t="shared" si="25"/>
        <v>0</v>
      </c>
      <c r="V134" s="11">
        <f t="shared" si="25"/>
        <v>0</v>
      </c>
      <c r="W134" s="11">
        <f t="shared" si="25"/>
        <v>0</v>
      </c>
      <c r="X134" s="11">
        <f t="shared" si="25"/>
        <v>0</v>
      </c>
      <c r="Y134" s="11">
        <f t="shared" si="25"/>
        <v>0</v>
      </c>
      <c r="Z134" s="11">
        <f t="shared" si="25"/>
        <v>4906835.8099999996</v>
      </c>
      <c r="AA134" s="11">
        <f t="shared" si="25"/>
        <v>877114.97000000009</v>
      </c>
      <c r="AB134" s="11">
        <f t="shared" si="25"/>
        <v>16087.190000000004</v>
      </c>
      <c r="AC134" s="11">
        <f t="shared" si="25"/>
        <v>5800037.9700000007</v>
      </c>
    </row>
    <row r="135" spans="1:33" s="12" customFormat="1" x14ac:dyDescent="0.25">
      <c r="A135" s="10"/>
      <c r="B135" s="10"/>
      <c r="C135" s="10" t="s">
        <v>119</v>
      </c>
      <c r="D135" s="10"/>
      <c r="E135" s="10"/>
      <c r="F135" s="10"/>
      <c r="G135" s="10"/>
      <c r="H135" s="10"/>
      <c r="I135" s="10"/>
      <c r="J135" s="11">
        <f>J134+J104</f>
        <v>31626</v>
      </c>
      <c r="K135" s="11"/>
      <c r="L135" s="11">
        <f t="shared" ref="L135:AC135" si="26">L134+L104</f>
        <v>11150830.720000003</v>
      </c>
      <c r="M135" s="11">
        <f t="shared" si="26"/>
        <v>1377707.33</v>
      </c>
      <c r="N135" s="11">
        <f t="shared" si="26"/>
        <v>33234.87000000001</v>
      </c>
      <c r="O135" s="11">
        <f t="shared" si="26"/>
        <v>12561772.919999998</v>
      </c>
      <c r="P135" s="11">
        <f t="shared" si="26"/>
        <v>190679.53999999998</v>
      </c>
      <c r="Q135" s="11">
        <f t="shared" si="26"/>
        <v>115000.70999999999</v>
      </c>
      <c r="R135" s="11">
        <f t="shared" si="26"/>
        <v>15385.64</v>
      </c>
      <c r="S135" s="11">
        <f t="shared" si="26"/>
        <v>321065.89</v>
      </c>
      <c r="T135" s="11">
        <f t="shared" si="26"/>
        <v>58687</v>
      </c>
      <c r="U135" s="11">
        <f t="shared" si="26"/>
        <v>101907.67</v>
      </c>
      <c r="V135" s="11">
        <f t="shared" si="26"/>
        <v>31235.59</v>
      </c>
      <c r="W135" s="11">
        <f t="shared" si="26"/>
        <v>169.74</v>
      </c>
      <c r="X135" s="11">
        <f t="shared" si="26"/>
        <v>133313</v>
      </c>
      <c r="Y135" s="11">
        <f t="shared" si="26"/>
        <v>58687</v>
      </c>
      <c r="Z135" s="11">
        <f t="shared" si="26"/>
        <v>11239602.59</v>
      </c>
      <c r="AA135" s="11">
        <f t="shared" si="26"/>
        <v>1461472.4500000002</v>
      </c>
      <c r="AB135" s="11">
        <f t="shared" si="26"/>
        <v>48450.770000000004</v>
      </c>
      <c r="AC135" s="11">
        <f t="shared" si="26"/>
        <v>12749525.810000001</v>
      </c>
    </row>
    <row r="136" spans="1:33" ht="18" customHeight="1" x14ac:dyDescent="0.25"/>
    <row r="137" spans="1:33" ht="18" customHeight="1" x14ac:dyDescent="0.25"/>
    <row r="140" spans="1:33" ht="15.75" x14ac:dyDescent="0.25">
      <c r="E140" s="13" t="s">
        <v>120</v>
      </c>
      <c r="G140" s="14"/>
      <c r="H140" s="14"/>
      <c r="I140" s="14"/>
      <c r="J140" s="14"/>
      <c r="K140" s="14"/>
      <c r="L140" s="13" t="s">
        <v>122</v>
      </c>
      <c r="O140" s="14"/>
      <c r="Q140" s="14"/>
      <c r="R140" s="13" t="s">
        <v>121</v>
      </c>
      <c r="T140" s="14"/>
      <c r="U140" s="14"/>
      <c r="W140" s="14"/>
      <c r="X140" s="14"/>
      <c r="Y140" s="14"/>
      <c r="Z140" s="13" t="s">
        <v>123</v>
      </c>
      <c r="AA140" s="14"/>
      <c r="AB140" s="14"/>
      <c r="AC140" s="14"/>
      <c r="AD140" s="14"/>
    </row>
    <row r="141" spans="1:33" ht="15.75" x14ac:dyDescent="0.25">
      <c r="E141" s="13" t="s">
        <v>124</v>
      </c>
      <c r="G141" s="14"/>
      <c r="H141" s="14"/>
      <c r="I141" s="14"/>
      <c r="J141" s="14"/>
      <c r="K141" s="14"/>
      <c r="L141" s="13" t="s">
        <v>124</v>
      </c>
      <c r="O141" s="14"/>
      <c r="Q141" s="14"/>
      <c r="R141" s="13" t="s">
        <v>124</v>
      </c>
      <c r="T141" s="14"/>
      <c r="U141" s="14"/>
      <c r="W141" s="14"/>
      <c r="X141" s="14"/>
      <c r="Y141" s="14"/>
      <c r="Z141" s="13" t="s">
        <v>124</v>
      </c>
      <c r="AA141" s="14"/>
      <c r="AB141" s="14"/>
      <c r="AC141" s="14"/>
      <c r="AD141" s="14"/>
    </row>
    <row r="142" spans="1:33" ht="32.25" customHeight="1" x14ac:dyDescent="0.55000000000000004">
      <c r="A142" s="75" t="s">
        <v>0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1"/>
      <c r="AE142" s="1"/>
      <c r="AF142" s="1"/>
      <c r="AG142" s="1"/>
    </row>
    <row r="143" spans="1:33" ht="21.75" customHeight="1" x14ac:dyDescent="0.4">
      <c r="A143" s="76" t="s">
        <v>1650</v>
      </c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2"/>
      <c r="AE143" s="2"/>
      <c r="AF143" s="2"/>
      <c r="AG143" s="2"/>
    </row>
    <row r="144" spans="1:33" s="5" customFormat="1" ht="20.25" customHeight="1" x14ac:dyDescent="0.35">
      <c r="A144" s="3" t="s">
        <v>1</v>
      </c>
      <c r="B144" s="4"/>
      <c r="C144" s="3"/>
      <c r="D144" s="3"/>
      <c r="F144" s="3" t="s">
        <v>305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</row>
    <row r="145" spans="1:31" s="7" customFormat="1" ht="90" x14ac:dyDescent="0.25">
      <c r="A145" s="6" t="s">
        <v>3</v>
      </c>
      <c r="B145" s="6" t="s">
        <v>4</v>
      </c>
      <c r="C145" s="6" t="s">
        <v>5</v>
      </c>
      <c r="D145" s="6" t="s">
        <v>6</v>
      </c>
      <c r="E145" s="6" t="s">
        <v>7</v>
      </c>
      <c r="F145" s="6" t="s">
        <v>8</v>
      </c>
      <c r="G145" s="6" t="s">
        <v>9</v>
      </c>
      <c r="H145" s="6" t="s">
        <v>10</v>
      </c>
      <c r="I145" s="6" t="s">
        <v>11</v>
      </c>
      <c r="J145" s="6" t="s">
        <v>12</v>
      </c>
      <c r="K145" s="6" t="s">
        <v>13</v>
      </c>
      <c r="L145" s="6" t="s">
        <v>14</v>
      </c>
      <c r="M145" s="6" t="s">
        <v>15</v>
      </c>
      <c r="N145" s="6" t="s">
        <v>16</v>
      </c>
      <c r="O145" s="6" t="s">
        <v>17</v>
      </c>
      <c r="P145" s="6" t="s">
        <v>18</v>
      </c>
      <c r="Q145" s="6" t="s">
        <v>19</v>
      </c>
      <c r="R145" s="6" t="s">
        <v>20</v>
      </c>
      <c r="S145" s="6" t="s">
        <v>21</v>
      </c>
      <c r="T145" s="6" t="s">
        <v>22</v>
      </c>
      <c r="U145" s="6" t="s">
        <v>24</v>
      </c>
      <c r="V145" s="6" t="s">
        <v>25</v>
      </c>
      <c r="W145" s="6" t="s">
        <v>26</v>
      </c>
      <c r="X145" s="6" t="s">
        <v>1587</v>
      </c>
      <c r="Y145" s="6" t="s">
        <v>27</v>
      </c>
      <c r="Z145" s="6" t="s">
        <v>28</v>
      </c>
      <c r="AA145" s="6" t="s">
        <v>29</v>
      </c>
      <c r="AB145" s="6" t="s">
        <v>30</v>
      </c>
    </row>
    <row r="146" spans="1:31" s="15" customFormat="1" x14ac:dyDescent="0.25">
      <c r="A146" s="17">
        <v>1</v>
      </c>
      <c r="B146" s="17" t="s">
        <v>125</v>
      </c>
      <c r="C146" s="17" t="s">
        <v>126</v>
      </c>
      <c r="D146" s="17" t="s">
        <v>127</v>
      </c>
      <c r="E146" s="17" t="s">
        <v>128</v>
      </c>
      <c r="F146" s="17" t="s">
        <v>35</v>
      </c>
      <c r="G146" s="17" t="s">
        <v>129</v>
      </c>
      <c r="H146" s="17">
        <v>177004</v>
      </c>
      <c r="I146" s="17">
        <v>175891</v>
      </c>
      <c r="J146" s="17">
        <v>1113</v>
      </c>
      <c r="K146" s="17" t="s">
        <v>37</v>
      </c>
      <c r="L146" s="18">
        <v>490942.5</v>
      </c>
      <c r="M146" s="18">
        <v>72313.13</v>
      </c>
      <c r="N146" s="18">
        <v>955.15</v>
      </c>
      <c r="O146" s="18">
        <v>564210.78</v>
      </c>
      <c r="P146" s="18">
        <v>5984.35</v>
      </c>
      <c r="Q146" s="18">
        <v>5055.83</v>
      </c>
      <c r="R146" s="18">
        <v>495.84</v>
      </c>
      <c r="S146" s="18">
        <v>11536.02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9">
        <f t="shared" ref="Y146:Y175" si="27">L146+P146-U146</f>
        <v>496926.85</v>
      </c>
      <c r="Z146" s="24">
        <f t="shared" ref="Z146:Z175" si="28">M146+Q146-V146</f>
        <v>77368.960000000006</v>
      </c>
      <c r="AA146" s="9">
        <f t="shared" ref="AA146:AA175" si="29">N146+R146-W146</f>
        <v>1450.99</v>
      </c>
      <c r="AB146" s="9">
        <f t="shared" ref="AB146:AB175" si="30">O146+S146-X146</f>
        <v>575746.80000000005</v>
      </c>
      <c r="AC146" s="7"/>
      <c r="AD146" s="7"/>
      <c r="AE146" s="7"/>
    </row>
    <row r="147" spans="1:31" s="15" customFormat="1" x14ac:dyDescent="0.25">
      <c r="A147" s="17">
        <v>2</v>
      </c>
      <c r="B147" s="17" t="s">
        <v>130</v>
      </c>
      <c r="C147" s="17" t="s">
        <v>126</v>
      </c>
      <c r="D147" s="17" t="s">
        <v>131</v>
      </c>
      <c r="E147" s="17" t="s">
        <v>132</v>
      </c>
      <c r="F147" s="17" t="s">
        <v>35</v>
      </c>
      <c r="G147" s="17" t="s">
        <v>133</v>
      </c>
      <c r="H147" s="17">
        <v>88253</v>
      </c>
      <c r="I147" s="17">
        <v>87659</v>
      </c>
      <c r="J147" s="17">
        <v>594</v>
      </c>
      <c r="K147" s="17" t="s">
        <v>37</v>
      </c>
      <c r="L147" s="18">
        <v>66954.23</v>
      </c>
      <c r="M147" s="18">
        <v>1724.53</v>
      </c>
      <c r="N147" s="18">
        <v>246.36</v>
      </c>
      <c r="O147" s="18">
        <v>68925.119999999995</v>
      </c>
      <c r="P147" s="18">
        <v>3225.3</v>
      </c>
      <c r="Q147" s="18">
        <v>815.21</v>
      </c>
      <c r="R147" s="18">
        <v>264.63</v>
      </c>
      <c r="S147" s="18">
        <v>4305.1400000000003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9">
        <f t="shared" si="27"/>
        <v>70179.53</v>
      </c>
      <c r="Z147" s="24">
        <f t="shared" si="28"/>
        <v>2539.7399999999998</v>
      </c>
      <c r="AA147" s="9">
        <f t="shared" si="29"/>
        <v>510.99</v>
      </c>
      <c r="AB147" s="9">
        <f t="shared" si="30"/>
        <v>73230.259999999995</v>
      </c>
      <c r="AC147" s="7"/>
      <c r="AD147" s="7"/>
      <c r="AE147" s="7"/>
    </row>
    <row r="148" spans="1:31" s="15" customFormat="1" x14ac:dyDescent="0.25">
      <c r="A148" s="17">
        <v>3</v>
      </c>
      <c r="B148" s="17" t="s">
        <v>134</v>
      </c>
      <c r="C148" s="17" t="s">
        <v>126</v>
      </c>
      <c r="D148" s="17" t="s">
        <v>135</v>
      </c>
      <c r="E148" s="17" t="s">
        <v>136</v>
      </c>
      <c r="F148" s="17" t="s">
        <v>35</v>
      </c>
      <c r="G148" s="17" t="s">
        <v>137</v>
      </c>
      <c r="H148" s="17">
        <v>26704</v>
      </c>
      <c r="I148" s="17">
        <v>26306</v>
      </c>
      <c r="J148" s="17">
        <v>1194</v>
      </c>
      <c r="K148" s="17" t="s">
        <v>37</v>
      </c>
      <c r="L148" s="18">
        <v>404324.32</v>
      </c>
      <c r="M148" s="18">
        <v>55413.04</v>
      </c>
      <c r="N148" s="18">
        <v>1267</v>
      </c>
      <c r="O148" s="18">
        <v>461004.36</v>
      </c>
      <c r="P148" s="18">
        <v>6385.3</v>
      </c>
      <c r="Q148" s="18">
        <v>4151.45</v>
      </c>
      <c r="R148" s="18">
        <v>531.92999999999995</v>
      </c>
      <c r="S148" s="18">
        <v>11068.68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9">
        <f t="shared" si="27"/>
        <v>410709.62</v>
      </c>
      <c r="Z148" s="24">
        <f t="shared" si="28"/>
        <v>59564.49</v>
      </c>
      <c r="AA148" s="9">
        <f t="shared" si="29"/>
        <v>1798.9299999999998</v>
      </c>
      <c r="AB148" s="9">
        <f t="shared" si="30"/>
        <v>472073.04</v>
      </c>
      <c r="AC148" s="7"/>
      <c r="AD148" s="7"/>
      <c r="AE148" s="7"/>
    </row>
    <row r="149" spans="1:31" s="15" customFormat="1" x14ac:dyDescent="0.25">
      <c r="A149" s="17">
        <v>4</v>
      </c>
      <c r="B149" s="17" t="s">
        <v>138</v>
      </c>
      <c r="C149" s="17" t="s">
        <v>126</v>
      </c>
      <c r="D149" s="17" t="s">
        <v>139</v>
      </c>
      <c r="E149" s="17" t="s">
        <v>140</v>
      </c>
      <c r="F149" s="17" t="s">
        <v>35</v>
      </c>
      <c r="G149" s="17" t="s">
        <v>137</v>
      </c>
      <c r="H149" s="17"/>
      <c r="I149" s="17"/>
      <c r="J149" s="17"/>
      <c r="K149" s="17" t="s">
        <v>1589</v>
      </c>
      <c r="L149" s="18">
        <v>903.01</v>
      </c>
      <c r="M149" s="18">
        <v>0</v>
      </c>
      <c r="N149" s="18">
        <v>0</v>
      </c>
      <c r="O149" s="18">
        <v>903.01</v>
      </c>
      <c r="P149" s="18">
        <v>0</v>
      </c>
      <c r="Q149" s="18">
        <v>0</v>
      </c>
      <c r="R149" s="18">
        <v>0</v>
      </c>
      <c r="S149" s="18"/>
      <c r="T149" s="18">
        <v>0</v>
      </c>
      <c r="U149" s="18">
        <v>0</v>
      </c>
      <c r="V149" s="18">
        <v>0</v>
      </c>
      <c r="W149" s="18">
        <v>0</v>
      </c>
      <c r="X149" s="18"/>
      <c r="Y149" s="9">
        <f t="shared" si="27"/>
        <v>903.01</v>
      </c>
      <c r="Z149" s="24">
        <f t="shared" si="28"/>
        <v>0</v>
      </c>
      <c r="AA149" s="9">
        <f t="shared" si="29"/>
        <v>0</v>
      </c>
      <c r="AB149" s="9">
        <f t="shared" si="30"/>
        <v>903.01</v>
      </c>
      <c r="AC149" s="7"/>
      <c r="AD149" s="7"/>
      <c r="AE149" s="7"/>
    </row>
    <row r="150" spans="1:31" s="15" customFormat="1" x14ac:dyDescent="0.25">
      <c r="A150" s="17">
        <v>5</v>
      </c>
      <c r="B150" s="17" t="s">
        <v>141</v>
      </c>
      <c r="C150" s="17" t="s">
        <v>126</v>
      </c>
      <c r="D150" s="17" t="s">
        <v>142</v>
      </c>
      <c r="E150" s="17" t="s">
        <v>143</v>
      </c>
      <c r="F150" s="17" t="s">
        <v>35</v>
      </c>
      <c r="G150" s="17" t="s">
        <v>144</v>
      </c>
      <c r="H150" s="17">
        <v>90678</v>
      </c>
      <c r="I150" s="17">
        <v>87256</v>
      </c>
      <c r="J150" s="17">
        <v>3422</v>
      </c>
      <c r="K150" s="17" t="s">
        <v>37</v>
      </c>
      <c r="L150" s="18">
        <v>387185.4</v>
      </c>
      <c r="M150" s="18">
        <v>50567.44</v>
      </c>
      <c r="N150" s="18">
        <v>2411.5</v>
      </c>
      <c r="O150" s="18">
        <v>440164.34</v>
      </c>
      <c r="P150" s="18">
        <v>17413.900000000001</v>
      </c>
      <c r="Q150" s="18">
        <v>3954.56</v>
      </c>
      <c r="R150" s="18">
        <v>1524.5</v>
      </c>
      <c r="S150" s="18">
        <v>22892.959999999999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9">
        <f t="shared" si="27"/>
        <v>404599.30000000005</v>
      </c>
      <c r="Z150" s="24">
        <f t="shared" si="28"/>
        <v>54522</v>
      </c>
      <c r="AA150" s="9">
        <f t="shared" si="29"/>
        <v>3936</v>
      </c>
      <c r="AB150" s="9">
        <f t="shared" si="30"/>
        <v>463057.30000000005</v>
      </c>
      <c r="AC150" s="7"/>
      <c r="AD150" s="7"/>
      <c r="AE150" s="7"/>
    </row>
    <row r="151" spans="1:31" s="15" customFormat="1" x14ac:dyDescent="0.25">
      <c r="A151" s="17">
        <v>6</v>
      </c>
      <c r="B151" s="17" t="s">
        <v>145</v>
      </c>
      <c r="C151" s="17" t="s">
        <v>126</v>
      </c>
      <c r="D151" s="17" t="s">
        <v>146</v>
      </c>
      <c r="E151" s="17" t="s">
        <v>147</v>
      </c>
      <c r="F151" s="17" t="s">
        <v>35</v>
      </c>
      <c r="G151" s="17" t="s">
        <v>148</v>
      </c>
      <c r="H151" s="17">
        <v>7834</v>
      </c>
      <c r="I151" s="17">
        <v>7569</v>
      </c>
      <c r="J151" s="17">
        <v>795</v>
      </c>
      <c r="K151" s="17" t="s">
        <v>37</v>
      </c>
      <c r="L151" s="18">
        <v>139254.43</v>
      </c>
      <c r="M151" s="18">
        <v>9738.86</v>
      </c>
      <c r="N151" s="18">
        <v>657.56</v>
      </c>
      <c r="O151" s="18">
        <v>149650.85</v>
      </c>
      <c r="P151" s="18">
        <v>4529</v>
      </c>
      <c r="Q151" s="18">
        <v>1423.44</v>
      </c>
      <c r="R151" s="18">
        <v>354.17</v>
      </c>
      <c r="S151" s="18">
        <v>6306.61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9">
        <f t="shared" si="27"/>
        <v>143783.43</v>
      </c>
      <c r="Z151" s="24">
        <f t="shared" si="28"/>
        <v>11162.300000000001</v>
      </c>
      <c r="AA151" s="9">
        <f t="shared" si="29"/>
        <v>1011.73</v>
      </c>
      <c r="AB151" s="9">
        <f t="shared" si="30"/>
        <v>155957.46</v>
      </c>
      <c r="AC151" s="7"/>
      <c r="AD151" s="7"/>
      <c r="AE151" s="7"/>
    </row>
    <row r="152" spans="1:31" s="15" customFormat="1" x14ac:dyDescent="0.25">
      <c r="A152" s="17">
        <v>7</v>
      </c>
      <c r="B152" s="17" t="s">
        <v>141</v>
      </c>
      <c r="C152" s="17" t="s">
        <v>126</v>
      </c>
      <c r="D152" s="17" t="s">
        <v>154</v>
      </c>
      <c r="E152" s="17" t="s">
        <v>155</v>
      </c>
      <c r="F152" s="17" t="s">
        <v>35</v>
      </c>
      <c r="G152" s="17" t="s">
        <v>156</v>
      </c>
      <c r="H152" s="17">
        <v>23524</v>
      </c>
      <c r="I152" s="17">
        <v>21436</v>
      </c>
      <c r="J152" s="17">
        <v>2088</v>
      </c>
      <c r="K152" s="17" t="s">
        <v>37</v>
      </c>
      <c r="L152" s="18">
        <v>437923.79</v>
      </c>
      <c r="M152" s="18">
        <v>26877.83</v>
      </c>
      <c r="N152" s="18">
        <v>1620.28</v>
      </c>
      <c r="O152" s="18">
        <v>466421.9</v>
      </c>
      <c r="P152" s="18">
        <v>10834.35</v>
      </c>
      <c r="Q152" s="18">
        <v>4498.1000000000004</v>
      </c>
      <c r="R152" s="18">
        <v>930.2</v>
      </c>
      <c r="S152" s="18">
        <v>16262.65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9">
        <f t="shared" si="27"/>
        <v>448758.13999999996</v>
      </c>
      <c r="Z152" s="24">
        <f t="shared" si="28"/>
        <v>31375.93</v>
      </c>
      <c r="AA152" s="9">
        <f t="shared" si="29"/>
        <v>2550.48</v>
      </c>
      <c r="AB152" s="9">
        <f t="shared" si="30"/>
        <v>482684.55000000005</v>
      </c>
      <c r="AC152" s="7"/>
      <c r="AD152" s="7"/>
      <c r="AE152" s="7"/>
    </row>
    <row r="153" spans="1:31" s="15" customFormat="1" x14ac:dyDescent="0.25">
      <c r="A153" s="17">
        <v>8</v>
      </c>
      <c r="B153" s="17" t="s">
        <v>125</v>
      </c>
      <c r="C153" s="17" t="s">
        <v>126</v>
      </c>
      <c r="D153" s="17" t="s">
        <v>157</v>
      </c>
      <c r="E153" s="17" t="s">
        <v>158</v>
      </c>
      <c r="F153" s="17" t="s">
        <v>35</v>
      </c>
      <c r="G153" s="17" t="s">
        <v>148</v>
      </c>
      <c r="H153" s="17">
        <v>19843</v>
      </c>
      <c r="I153" s="17">
        <v>18519</v>
      </c>
      <c r="J153" s="17">
        <v>1324</v>
      </c>
      <c r="K153" s="17" t="s">
        <v>37</v>
      </c>
      <c r="L153" s="18">
        <v>236445.37</v>
      </c>
      <c r="M153" s="18">
        <v>15213.93</v>
      </c>
      <c r="N153" s="18">
        <v>1472.38</v>
      </c>
      <c r="O153" s="18">
        <v>253131.68</v>
      </c>
      <c r="P153" s="18">
        <v>6933.8</v>
      </c>
      <c r="Q153" s="18">
        <v>2420.02</v>
      </c>
      <c r="R153" s="18">
        <v>589.84</v>
      </c>
      <c r="S153" s="18">
        <v>9943.66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9">
        <f t="shared" si="27"/>
        <v>243379.16999999998</v>
      </c>
      <c r="Z153" s="24">
        <f t="shared" si="28"/>
        <v>17633.95</v>
      </c>
      <c r="AA153" s="9">
        <f t="shared" si="29"/>
        <v>2062.2200000000003</v>
      </c>
      <c r="AB153" s="9">
        <f t="shared" si="30"/>
        <v>263075.33999999997</v>
      </c>
      <c r="AC153" s="7"/>
      <c r="AD153" s="7"/>
      <c r="AE153" s="7"/>
    </row>
    <row r="154" spans="1:31" s="15" customFormat="1" x14ac:dyDescent="0.25">
      <c r="A154" s="17">
        <v>9</v>
      </c>
      <c r="B154" s="17" t="s">
        <v>134</v>
      </c>
      <c r="C154" s="17" t="s">
        <v>126</v>
      </c>
      <c r="D154" s="17" t="s">
        <v>175</v>
      </c>
      <c r="E154" s="17" t="s">
        <v>176</v>
      </c>
      <c r="F154" s="17" t="s">
        <v>35</v>
      </c>
      <c r="G154" s="17" t="s">
        <v>156</v>
      </c>
      <c r="H154" s="17">
        <v>7776</v>
      </c>
      <c r="I154" s="17">
        <v>7776</v>
      </c>
      <c r="J154" s="17">
        <v>0</v>
      </c>
      <c r="K154" s="17" t="s">
        <v>37</v>
      </c>
      <c r="L154" s="18">
        <v>129028.27</v>
      </c>
      <c r="M154" s="18">
        <v>6799.54</v>
      </c>
      <c r="N154" s="18">
        <v>0</v>
      </c>
      <c r="O154" s="18">
        <v>135827.81</v>
      </c>
      <c r="P154" s="18">
        <v>498.75</v>
      </c>
      <c r="Q154" s="18">
        <v>1330.45</v>
      </c>
      <c r="R154" s="18">
        <v>0</v>
      </c>
      <c r="S154" s="18">
        <v>1829.2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9">
        <f t="shared" si="27"/>
        <v>129527.02</v>
      </c>
      <c r="Z154" s="24">
        <f t="shared" si="28"/>
        <v>8129.99</v>
      </c>
      <c r="AA154" s="9">
        <f t="shared" si="29"/>
        <v>0</v>
      </c>
      <c r="AB154" s="9">
        <f t="shared" si="30"/>
        <v>137657.01</v>
      </c>
      <c r="AC154" s="7"/>
      <c r="AD154" s="7"/>
      <c r="AE154" s="7"/>
    </row>
    <row r="155" spans="1:31" s="15" customFormat="1" x14ac:dyDescent="0.25">
      <c r="A155" s="17">
        <v>10</v>
      </c>
      <c r="B155" s="17" t="s">
        <v>130</v>
      </c>
      <c r="C155" s="17" t="s">
        <v>126</v>
      </c>
      <c r="D155" s="17" t="s">
        <v>177</v>
      </c>
      <c r="E155" s="17" t="s">
        <v>178</v>
      </c>
      <c r="F155" s="17" t="s">
        <v>35</v>
      </c>
      <c r="G155" s="17" t="s">
        <v>156</v>
      </c>
      <c r="H155" s="17">
        <v>74025</v>
      </c>
      <c r="I155" s="17">
        <v>74025</v>
      </c>
      <c r="J155" s="17">
        <v>0</v>
      </c>
      <c r="K155" s="17" t="s">
        <v>37</v>
      </c>
      <c r="L155" s="18">
        <v>21502.02</v>
      </c>
      <c r="M155" s="18">
        <v>1391.37</v>
      </c>
      <c r="N155" s="18">
        <v>0</v>
      </c>
      <c r="O155" s="18">
        <v>22893.39</v>
      </c>
      <c r="P155" s="18">
        <v>498.75</v>
      </c>
      <c r="Q155" s="18">
        <v>220.88</v>
      </c>
      <c r="R155" s="18">
        <v>0</v>
      </c>
      <c r="S155" s="18">
        <v>719.63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9">
        <f t="shared" si="27"/>
        <v>22000.77</v>
      </c>
      <c r="Z155" s="24">
        <f t="shared" si="28"/>
        <v>1612.25</v>
      </c>
      <c r="AA155" s="9">
        <f t="shared" si="29"/>
        <v>0</v>
      </c>
      <c r="AB155" s="9">
        <f t="shared" si="30"/>
        <v>23613.02</v>
      </c>
      <c r="AC155" s="7"/>
      <c r="AD155" s="7"/>
      <c r="AE155" s="7"/>
    </row>
    <row r="156" spans="1:31" s="15" customFormat="1" x14ac:dyDescent="0.25">
      <c r="A156" s="17">
        <v>11</v>
      </c>
      <c r="B156" s="17" t="s">
        <v>125</v>
      </c>
      <c r="C156" s="17" t="s">
        <v>126</v>
      </c>
      <c r="D156" s="17" t="s">
        <v>179</v>
      </c>
      <c r="E156" s="17" t="s">
        <v>180</v>
      </c>
      <c r="F156" s="17" t="s">
        <v>35</v>
      </c>
      <c r="G156" s="17" t="s">
        <v>181</v>
      </c>
      <c r="H156" s="17">
        <v>23701</v>
      </c>
      <c r="I156" s="17">
        <v>21362</v>
      </c>
      <c r="J156" s="17">
        <v>2339</v>
      </c>
      <c r="K156" s="17" t="s">
        <v>37</v>
      </c>
      <c r="L156" s="18">
        <v>822646.66</v>
      </c>
      <c r="M156" s="18">
        <v>105941.01</v>
      </c>
      <c r="N156" s="18">
        <v>2195.87</v>
      </c>
      <c r="O156" s="18">
        <v>930783.54</v>
      </c>
      <c r="P156" s="18">
        <v>12290.55</v>
      </c>
      <c r="Q156" s="18">
        <v>8456.66</v>
      </c>
      <c r="R156" s="18">
        <v>1042.02</v>
      </c>
      <c r="S156" s="18">
        <v>21789.23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9">
        <f t="shared" si="27"/>
        <v>834937.21000000008</v>
      </c>
      <c r="Z156" s="24">
        <f t="shared" si="28"/>
        <v>114397.67</v>
      </c>
      <c r="AA156" s="9">
        <f t="shared" si="29"/>
        <v>3237.89</v>
      </c>
      <c r="AB156" s="9">
        <f t="shared" si="30"/>
        <v>952572.77</v>
      </c>
      <c r="AC156" s="7"/>
      <c r="AD156" s="7"/>
      <c r="AE156" s="7"/>
    </row>
    <row r="157" spans="1:31" s="15" customFormat="1" x14ac:dyDescent="0.25">
      <c r="A157" s="17">
        <v>12</v>
      </c>
      <c r="B157" s="17" t="s">
        <v>134</v>
      </c>
      <c r="C157" s="17" t="s">
        <v>126</v>
      </c>
      <c r="D157" s="17" t="s">
        <v>193</v>
      </c>
      <c r="E157" s="17" t="s">
        <v>194</v>
      </c>
      <c r="F157" s="17" t="s">
        <v>35</v>
      </c>
      <c r="G157" s="17" t="s">
        <v>181</v>
      </c>
      <c r="H157" s="17">
        <v>2715</v>
      </c>
      <c r="I157" s="17">
        <v>177</v>
      </c>
      <c r="J157" s="17">
        <v>2538</v>
      </c>
      <c r="K157" s="17" t="s">
        <v>37</v>
      </c>
      <c r="L157" s="18">
        <v>557127.51</v>
      </c>
      <c r="M157" s="18">
        <v>30393.69</v>
      </c>
      <c r="N157" s="18">
        <v>2282.7399999999998</v>
      </c>
      <c r="O157" s="18">
        <v>589803.93999999994</v>
      </c>
      <c r="P157" s="18">
        <v>13299.35</v>
      </c>
      <c r="Q157" s="18">
        <v>5707.84</v>
      </c>
      <c r="R157" s="18">
        <v>1130.68</v>
      </c>
      <c r="S157" s="18">
        <v>20137.87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9">
        <f t="shared" si="27"/>
        <v>570426.86</v>
      </c>
      <c r="Z157" s="24">
        <f t="shared" si="28"/>
        <v>36101.53</v>
      </c>
      <c r="AA157" s="9">
        <f t="shared" si="29"/>
        <v>3413.42</v>
      </c>
      <c r="AB157" s="9">
        <f t="shared" si="30"/>
        <v>609941.80999999994</v>
      </c>
      <c r="AC157" s="7"/>
      <c r="AD157" s="7"/>
      <c r="AE157" s="7"/>
    </row>
    <row r="158" spans="1:31" s="15" customFormat="1" x14ac:dyDescent="0.25">
      <c r="A158" s="17">
        <v>13</v>
      </c>
      <c r="B158" s="17" t="s">
        <v>134</v>
      </c>
      <c r="C158" s="17" t="s">
        <v>126</v>
      </c>
      <c r="D158" s="17" t="s">
        <v>197</v>
      </c>
      <c r="E158" s="17" t="s">
        <v>198</v>
      </c>
      <c r="F158" s="17" t="s">
        <v>35</v>
      </c>
      <c r="G158" s="17" t="s">
        <v>148</v>
      </c>
      <c r="H158" s="17">
        <v>62799</v>
      </c>
      <c r="I158" s="17">
        <v>60300</v>
      </c>
      <c r="J158" s="17">
        <v>2499</v>
      </c>
      <c r="K158" s="17" t="s">
        <v>37</v>
      </c>
      <c r="L158" s="18">
        <v>133400.06</v>
      </c>
      <c r="M158" s="18">
        <v>27708.07</v>
      </c>
      <c r="N158" s="18">
        <v>580.92999999999995</v>
      </c>
      <c r="O158" s="18">
        <v>161689.06</v>
      </c>
      <c r="P158" s="18">
        <v>12560.05</v>
      </c>
      <c r="Q158" s="18">
        <v>1384.95</v>
      </c>
      <c r="R158" s="18">
        <v>1113.3</v>
      </c>
      <c r="S158" s="18">
        <v>15058.3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9">
        <f t="shared" si="27"/>
        <v>145960.10999999999</v>
      </c>
      <c r="Z158" s="24">
        <f t="shared" si="28"/>
        <v>29093.02</v>
      </c>
      <c r="AA158" s="9">
        <f t="shared" si="29"/>
        <v>1694.23</v>
      </c>
      <c r="AB158" s="9">
        <f t="shared" si="30"/>
        <v>176747.36</v>
      </c>
      <c r="AC158" s="7"/>
      <c r="AD158" s="7"/>
      <c r="AE158" s="7"/>
    </row>
    <row r="159" spans="1:31" s="15" customFormat="1" x14ac:dyDescent="0.25">
      <c r="A159" s="17">
        <v>14</v>
      </c>
      <c r="B159" s="17" t="s">
        <v>182</v>
      </c>
      <c r="C159" s="17" t="s">
        <v>126</v>
      </c>
      <c r="D159" s="17" t="s">
        <v>199</v>
      </c>
      <c r="E159" s="17" t="s">
        <v>200</v>
      </c>
      <c r="F159" s="17" t="s">
        <v>35</v>
      </c>
      <c r="G159" s="17" t="s">
        <v>148</v>
      </c>
      <c r="H159" s="17">
        <v>29372</v>
      </c>
      <c r="I159" s="17">
        <v>28596</v>
      </c>
      <c r="J159" s="17">
        <v>2328</v>
      </c>
      <c r="K159" s="17" t="s">
        <v>37</v>
      </c>
      <c r="L159" s="18">
        <v>425996.56</v>
      </c>
      <c r="M159" s="18">
        <v>21933.77</v>
      </c>
      <c r="N159" s="18">
        <v>1991.39</v>
      </c>
      <c r="O159" s="18">
        <v>449921.72</v>
      </c>
      <c r="P159" s="18">
        <v>11998.6</v>
      </c>
      <c r="Q159" s="18">
        <v>4380.1099999999997</v>
      </c>
      <c r="R159" s="18">
        <v>1037.1199999999999</v>
      </c>
      <c r="S159" s="18">
        <v>17415.830000000002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9">
        <f t="shared" si="27"/>
        <v>437995.16</v>
      </c>
      <c r="Z159" s="24">
        <f t="shared" si="28"/>
        <v>26313.88</v>
      </c>
      <c r="AA159" s="9">
        <f t="shared" si="29"/>
        <v>3028.51</v>
      </c>
      <c r="AB159" s="9">
        <f t="shared" si="30"/>
        <v>467337.55</v>
      </c>
      <c r="AC159" s="7"/>
      <c r="AD159" s="7"/>
      <c r="AE159" s="7"/>
    </row>
    <row r="160" spans="1:31" s="15" customFormat="1" x14ac:dyDescent="0.25">
      <c r="A160" s="17">
        <v>15</v>
      </c>
      <c r="B160" s="17" t="s">
        <v>163</v>
      </c>
      <c r="C160" s="17" t="s">
        <v>126</v>
      </c>
      <c r="D160" s="17" t="s">
        <v>201</v>
      </c>
      <c r="E160" s="17" t="s">
        <v>202</v>
      </c>
      <c r="F160" s="17" t="s">
        <v>35</v>
      </c>
      <c r="G160" s="17" t="s">
        <v>203</v>
      </c>
      <c r="H160" s="17">
        <v>99</v>
      </c>
      <c r="I160" s="17">
        <v>95</v>
      </c>
      <c r="J160" s="17">
        <v>4</v>
      </c>
      <c r="K160" s="17" t="s">
        <v>37</v>
      </c>
      <c r="L160" s="18">
        <v>15950.48</v>
      </c>
      <c r="M160" s="18">
        <v>1595.52</v>
      </c>
      <c r="N160" s="18">
        <v>168.14</v>
      </c>
      <c r="O160" s="18">
        <v>17714.14</v>
      </c>
      <c r="P160" s="18">
        <v>732.3</v>
      </c>
      <c r="Q160" s="18">
        <v>162.77000000000001</v>
      </c>
      <c r="R160" s="18">
        <v>1.78</v>
      </c>
      <c r="S160" s="18">
        <v>896.85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9">
        <f t="shared" si="27"/>
        <v>16682.78</v>
      </c>
      <c r="Z160" s="24">
        <f t="shared" si="28"/>
        <v>1758.29</v>
      </c>
      <c r="AA160" s="9">
        <f t="shared" si="29"/>
        <v>169.92</v>
      </c>
      <c r="AB160" s="9">
        <f t="shared" si="30"/>
        <v>18610.989999999998</v>
      </c>
      <c r="AC160" s="7"/>
      <c r="AD160" s="7"/>
      <c r="AE160" s="7"/>
    </row>
    <row r="161" spans="1:31" s="15" customFormat="1" x14ac:dyDescent="0.25">
      <c r="A161" s="17">
        <v>16</v>
      </c>
      <c r="B161" s="17" t="s">
        <v>138</v>
      </c>
      <c r="C161" s="17" t="s">
        <v>126</v>
      </c>
      <c r="D161" s="17" t="s">
        <v>204</v>
      </c>
      <c r="E161" s="17" t="s">
        <v>205</v>
      </c>
      <c r="F161" s="17" t="s">
        <v>35</v>
      </c>
      <c r="G161" s="17" t="s">
        <v>148</v>
      </c>
      <c r="H161" s="17">
        <v>7154</v>
      </c>
      <c r="I161" s="17">
        <v>7154</v>
      </c>
      <c r="J161" s="17">
        <v>0</v>
      </c>
      <c r="K161" s="17" t="s">
        <v>37</v>
      </c>
      <c r="L161" s="18">
        <v>122438.25</v>
      </c>
      <c r="M161" s="18">
        <v>14817.48</v>
      </c>
      <c r="N161" s="18">
        <v>0</v>
      </c>
      <c r="O161" s="18">
        <v>137255.73000000001</v>
      </c>
      <c r="P161" s="18">
        <v>498.75</v>
      </c>
      <c r="Q161" s="18">
        <v>1262.6199999999999</v>
      </c>
      <c r="R161" s="18">
        <v>0</v>
      </c>
      <c r="S161" s="18">
        <v>1761.37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9">
        <f t="shared" si="27"/>
        <v>122937</v>
      </c>
      <c r="Z161" s="24">
        <f t="shared" si="28"/>
        <v>16080.099999999999</v>
      </c>
      <c r="AA161" s="9">
        <f t="shared" si="29"/>
        <v>0</v>
      </c>
      <c r="AB161" s="9">
        <f t="shared" si="30"/>
        <v>139017.1</v>
      </c>
      <c r="AC161" s="7"/>
      <c r="AD161" s="7"/>
      <c r="AE161" s="7"/>
    </row>
    <row r="162" spans="1:31" s="15" customFormat="1" x14ac:dyDescent="0.25">
      <c r="A162" s="17">
        <v>17</v>
      </c>
      <c r="B162" s="17" t="s">
        <v>138</v>
      </c>
      <c r="C162" s="17" t="s">
        <v>126</v>
      </c>
      <c r="D162" s="17" t="s">
        <v>213</v>
      </c>
      <c r="E162" s="17" t="s">
        <v>214</v>
      </c>
      <c r="F162" s="17" t="s">
        <v>35</v>
      </c>
      <c r="G162" s="17" t="s">
        <v>215</v>
      </c>
      <c r="H162" s="17">
        <v>19460</v>
      </c>
      <c r="I162" s="17">
        <v>19460</v>
      </c>
      <c r="J162" s="17">
        <v>0</v>
      </c>
      <c r="K162" s="17" t="s">
        <v>37</v>
      </c>
      <c r="L162" s="18">
        <v>43994.75</v>
      </c>
      <c r="M162" s="18">
        <v>14859.92</v>
      </c>
      <c r="N162" s="18">
        <v>86.94</v>
      </c>
      <c r="O162" s="18">
        <v>58941.61</v>
      </c>
      <c r="P162" s="18">
        <v>498.75</v>
      </c>
      <c r="Q162" s="18">
        <v>452.94</v>
      </c>
      <c r="R162" s="18">
        <v>0</v>
      </c>
      <c r="S162" s="18">
        <v>951.69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9">
        <f t="shared" si="27"/>
        <v>44493.5</v>
      </c>
      <c r="Z162" s="24">
        <f t="shared" si="28"/>
        <v>15312.86</v>
      </c>
      <c r="AA162" s="9">
        <f t="shared" si="29"/>
        <v>86.94</v>
      </c>
      <c r="AB162" s="9">
        <f t="shared" si="30"/>
        <v>59893.3</v>
      </c>
      <c r="AC162" s="7"/>
      <c r="AD162" s="7"/>
      <c r="AE162" s="7"/>
    </row>
    <row r="163" spans="1:31" s="15" customFormat="1" x14ac:dyDescent="0.25">
      <c r="A163" s="17">
        <v>18</v>
      </c>
      <c r="B163" s="17" t="s">
        <v>134</v>
      </c>
      <c r="C163" s="17" t="s">
        <v>126</v>
      </c>
      <c r="D163" s="17" t="s">
        <v>216</v>
      </c>
      <c r="E163" s="17" t="s">
        <v>217</v>
      </c>
      <c r="F163" s="17" t="s">
        <v>35</v>
      </c>
      <c r="G163" s="17" t="s">
        <v>218</v>
      </c>
      <c r="H163" s="17"/>
      <c r="I163" s="17"/>
      <c r="J163" s="17"/>
      <c r="K163" s="17" t="s">
        <v>1589</v>
      </c>
      <c r="L163" s="18">
        <v>2337</v>
      </c>
      <c r="M163" s="18">
        <v>216.67</v>
      </c>
      <c r="N163" s="18">
        <v>0</v>
      </c>
      <c r="O163" s="18">
        <v>2553.67</v>
      </c>
      <c r="P163" s="18">
        <v>0</v>
      </c>
      <c r="Q163" s="18">
        <v>0</v>
      </c>
      <c r="R163" s="18">
        <v>0</v>
      </c>
      <c r="S163" s="18"/>
      <c r="T163" s="18">
        <v>0</v>
      </c>
      <c r="U163" s="18">
        <v>0</v>
      </c>
      <c r="V163" s="18">
        <v>0</v>
      </c>
      <c r="W163" s="18">
        <v>0</v>
      </c>
      <c r="X163" s="18"/>
      <c r="Y163" s="9">
        <f t="shared" si="27"/>
        <v>2337</v>
      </c>
      <c r="Z163" s="24">
        <f t="shared" si="28"/>
        <v>216.67</v>
      </c>
      <c r="AA163" s="9">
        <f t="shared" si="29"/>
        <v>0</v>
      </c>
      <c r="AB163" s="9">
        <f t="shared" si="30"/>
        <v>2553.67</v>
      </c>
      <c r="AC163" s="7"/>
      <c r="AD163" s="7"/>
      <c r="AE163" s="7"/>
    </row>
    <row r="164" spans="1:31" s="15" customFormat="1" x14ac:dyDescent="0.25">
      <c r="A164" s="17">
        <v>19</v>
      </c>
      <c r="B164" s="17" t="s">
        <v>134</v>
      </c>
      <c r="C164" s="17" t="s">
        <v>126</v>
      </c>
      <c r="D164" s="17" t="s">
        <v>219</v>
      </c>
      <c r="E164" s="17" t="s">
        <v>220</v>
      </c>
      <c r="F164" s="17" t="s">
        <v>35</v>
      </c>
      <c r="G164" s="17" t="s">
        <v>221</v>
      </c>
      <c r="H164" s="17"/>
      <c r="I164" s="17"/>
      <c r="J164" s="17"/>
      <c r="K164" s="17" t="s">
        <v>1589</v>
      </c>
      <c r="L164" s="18">
        <v>2281</v>
      </c>
      <c r="M164" s="18">
        <v>0</v>
      </c>
      <c r="N164" s="18">
        <v>0</v>
      </c>
      <c r="O164" s="18">
        <v>2281</v>
      </c>
      <c r="P164" s="18">
        <v>0</v>
      </c>
      <c r="Q164" s="18">
        <v>0</v>
      </c>
      <c r="R164" s="18">
        <v>0</v>
      </c>
      <c r="S164" s="18"/>
      <c r="T164" s="18">
        <v>0</v>
      </c>
      <c r="U164" s="18">
        <v>0</v>
      </c>
      <c r="V164" s="18">
        <v>0</v>
      </c>
      <c r="W164" s="18">
        <v>0</v>
      </c>
      <c r="X164" s="18"/>
      <c r="Y164" s="9">
        <f t="shared" si="27"/>
        <v>2281</v>
      </c>
      <c r="Z164" s="24">
        <f t="shared" si="28"/>
        <v>0</v>
      </c>
      <c r="AA164" s="9">
        <f t="shared" si="29"/>
        <v>0</v>
      </c>
      <c r="AB164" s="9">
        <f t="shared" si="30"/>
        <v>2281</v>
      </c>
      <c r="AC164" s="7"/>
      <c r="AD164" s="7"/>
      <c r="AE164" s="7"/>
    </row>
    <row r="165" spans="1:31" s="15" customFormat="1" x14ac:dyDescent="0.25">
      <c r="A165" s="17">
        <v>20</v>
      </c>
      <c r="B165" s="17" t="s">
        <v>130</v>
      </c>
      <c r="C165" s="17" t="s">
        <v>126</v>
      </c>
      <c r="D165" s="17" t="s">
        <v>222</v>
      </c>
      <c r="E165" s="17" t="s">
        <v>223</v>
      </c>
      <c r="F165" s="17" t="s">
        <v>35</v>
      </c>
      <c r="G165" s="17" t="s">
        <v>224</v>
      </c>
      <c r="H165" s="17">
        <v>0</v>
      </c>
      <c r="I165" s="17">
        <v>0</v>
      </c>
      <c r="J165" s="17">
        <v>0</v>
      </c>
      <c r="K165" s="17" t="s">
        <v>37</v>
      </c>
      <c r="L165" s="18">
        <v>32448.74</v>
      </c>
      <c r="M165" s="18">
        <v>2815.61</v>
      </c>
      <c r="N165" s="18">
        <v>0</v>
      </c>
      <c r="O165" s="18">
        <v>35264.35</v>
      </c>
      <c r="P165" s="18">
        <v>736.25</v>
      </c>
      <c r="Q165" s="18">
        <v>331.51</v>
      </c>
      <c r="R165" s="18">
        <v>0</v>
      </c>
      <c r="S165" s="18">
        <v>1067.76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9">
        <f t="shared" si="27"/>
        <v>33184.990000000005</v>
      </c>
      <c r="Z165" s="24">
        <f t="shared" si="28"/>
        <v>3147.12</v>
      </c>
      <c r="AA165" s="9">
        <f t="shared" si="29"/>
        <v>0</v>
      </c>
      <c r="AB165" s="9">
        <f t="shared" si="30"/>
        <v>36332.11</v>
      </c>
      <c r="AC165" s="7"/>
      <c r="AD165" s="7"/>
      <c r="AE165" s="7"/>
    </row>
    <row r="166" spans="1:31" s="15" customFormat="1" x14ac:dyDescent="0.25">
      <c r="A166" s="17">
        <v>21</v>
      </c>
      <c r="B166" s="17" t="s">
        <v>225</v>
      </c>
      <c r="C166" s="17" t="s">
        <v>126</v>
      </c>
      <c r="D166" s="17" t="s">
        <v>226</v>
      </c>
      <c r="E166" s="17" t="s">
        <v>227</v>
      </c>
      <c r="F166" s="17" t="s">
        <v>35</v>
      </c>
      <c r="G166" s="17" t="s">
        <v>228</v>
      </c>
      <c r="H166" s="17">
        <v>36257</v>
      </c>
      <c r="I166" s="17">
        <v>35222</v>
      </c>
      <c r="J166" s="17">
        <v>1035</v>
      </c>
      <c r="K166" s="17" t="s">
        <v>37</v>
      </c>
      <c r="L166" s="18">
        <v>206450.55</v>
      </c>
      <c r="M166" s="18">
        <v>31145.360000000001</v>
      </c>
      <c r="N166" s="18">
        <v>859.37</v>
      </c>
      <c r="O166" s="18">
        <v>238455.28</v>
      </c>
      <c r="P166" s="18">
        <v>5859.5</v>
      </c>
      <c r="Q166" s="18">
        <v>2116.9899999999998</v>
      </c>
      <c r="R166" s="18">
        <v>461.09</v>
      </c>
      <c r="S166" s="18">
        <v>8437.58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9">
        <f t="shared" si="27"/>
        <v>212310.05</v>
      </c>
      <c r="Z166" s="24">
        <f t="shared" si="28"/>
        <v>33262.35</v>
      </c>
      <c r="AA166" s="9">
        <f t="shared" si="29"/>
        <v>1320.46</v>
      </c>
      <c r="AB166" s="9">
        <f t="shared" si="30"/>
        <v>246892.86</v>
      </c>
      <c r="AC166" s="7"/>
      <c r="AD166" s="7"/>
      <c r="AE166" s="7"/>
    </row>
    <row r="167" spans="1:31" s="15" customFormat="1" x14ac:dyDescent="0.25">
      <c r="A167" s="17">
        <v>22</v>
      </c>
      <c r="B167" s="17" t="s">
        <v>229</v>
      </c>
      <c r="C167" s="17" t="s">
        <v>126</v>
      </c>
      <c r="D167" s="17" t="s">
        <v>232</v>
      </c>
      <c r="E167" s="17" t="s">
        <v>233</v>
      </c>
      <c r="F167" s="17" t="s">
        <v>35</v>
      </c>
      <c r="G167" s="17" t="s">
        <v>203</v>
      </c>
      <c r="H167" s="17">
        <v>76708</v>
      </c>
      <c r="I167" s="17">
        <v>76674</v>
      </c>
      <c r="J167" s="17">
        <v>34</v>
      </c>
      <c r="K167" s="17" t="s">
        <v>37</v>
      </c>
      <c r="L167" s="18">
        <v>53427.27</v>
      </c>
      <c r="M167" s="18">
        <v>17624</v>
      </c>
      <c r="N167" s="18">
        <v>574.95000000000005</v>
      </c>
      <c r="O167" s="18">
        <v>71626.22</v>
      </c>
      <c r="P167" s="18">
        <v>904.55</v>
      </c>
      <c r="Q167" s="18">
        <v>553.57000000000005</v>
      </c>
      <c r="R167" s="18">
        <v>15.15</v>
      </c>
      <c r="S167" s="18">
        <v>1473.27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9">
        <f t="shared" si="27"/>
        <v>54331.82</v>
      </c>
      <c r="Z167" s="24">
        <f t="shared" si="28"/>
        <v>18177.57</v>
      </c>
      <c r="AA167" s="9">
        <f t="shared" si="29"/>
        <v>590.1</v>
      </c>
      <c r="AB167" s="9">
        <f t="shared" si="30"/>
        <v>73099.490000000005</v>
      </c>
      <c r="AC167" s="7"/>
      <c r="AD167" s="7"/>
      <c r="AE167" s="7"/>
    </row>
    <row r="168" spans="1:31" s="15" customFormat="1" x14ac:dyDescent="0.25">
      <c r="A168" s="17">
        <v>23</v>
      </c>
      <c r="B168" s="17" t="s">
        <v>229</v>
      </c>
      <c r="C168" s="17" t="s">
        <v>126</v>
      </c>
      <c r="D168" s="17" t="s">
        <v>234</v>
      </c>
      <c r="E168" s="17" t="s">
        <v>235</v>
      </c>
      <c r="F168" s="17" t="s">
        <v>35</v>
      </c>
      <c r="G168" s="17" t="s">
        <v>148</v>
      </c>
      <c r="H168" s="17">
        <v>88434</v>
      </c>
      <c r="I168" s="17">
        <v>85123</v>
      </c>
      <c r="J168" s="17">
        <v>3311</v>
      </c>
      <c r="K168" s="17" t="s">
        <v>37</v>
      </c>
      <c r="L168" s="18">
        <v>1151747.5900000001</v>
      </c>
      <c r="M168" s="18">
        <v>23422.799999999999</v>
      </c>
      <c r="N168" s="18">
        <v>2869.47</v>
      </c>
      <c r="O168" s="18">
        <v>1178039.8600000001</v>
      </c>
      <c r="P168" s="18">
        <v>16864.45</v>
      </c>
      <c r="Q168" s="18">
        <v>11853.2</v>
      </c>
      <c r="R168" s="18">
        <v>1475.05</v>
      </c>
      <c r="S168" s="18">
        <v>30192.7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9">
        <f t="shared" si="27"/>
        <v>1168612.04</v>
      </c>
      <c r="Z168" s="24">
        <f t="shared" si="28"/>
        <v>35276</v>
      </c>
      <c r="AA168" s="9">
        <f t="shared" si="29"/>
        <v>4344.5199999999995</v>
      </c>
      <c r="AB168" s="9">
        <f t="shared" si="30"/>
        <v>1208232.56</v>
      </c>
      <c r="AC168" s="7"/>
      <c r="AD168" s="7"/>
      <c r="AE168" s="7"/>
    </row>
    <row r="169" spans="1:31" s="15" customFormat="1" x14ac:dyDescent="0.25">
      <c r="A169" s="17">
        <v>24</v>
      </c>
      <c r="B169" s="17" t="s">
        <v>229</v>
      </c>
      <c r="C169" s="17" t="s">
        <v>126</v>
      </c>
      <c r="D169" s="17" t="s">
        <v>242</v>
      </c>
      <c r="E169" s="17" t="s">
        <v>243</v>
      </c>
      <c r="F169" s="17" t="s">
        <v>35</v>
      </c>
      <c r="G169" s="17" t="s">
        <v>244</v>
      </c>
      <c r="H169" s="17"/>
      <c r="I169" s="17"/>
      <c r="J169" s="17"/>
      <c r="K169" s="17" t="s">
        <v>1589</v>
      </c>
      <c r="L169" s="18">
        <v>47855</v>
      </c>
      <c r="M169" s="18">
        <v>9326.3700000000008</v>
      </c>
      <c r="N169" s="18">
        <v>0</v>
      </c>
      <c r="O169" s="18">
        <v>57181.37</v>
      </c>
      <c r="P169" s="18">
        <v>0</v>
      </c>
      <c r="Q169" s="18">
        <v>0</v>
      </c>
      <c r="R169" s="18">
        <v>0</v>
      </c>
      <c r="S169" s="18"/>
      <c r="T169" s="18">
        <v>0</v>
      </c>
      <c r="U169" s="18">
        <v>0</v>
      </c>
      <c r="V169" s="18">
        <v>0</v>
      </c>
      <c r="W169" s="18">
        <v>0</v>
      </c>
      <c r="X169" s="18"/>
      <c r="Y169" s="9">
        <f t="shared" si="27"/>
        <v>47855</v>
      </c>
      <c r="Z169" s="24">
        <f t="shared" si="28"/>
        <v>9326.3700000000008</v>
      </c>
      <c r="AA169" s="9">
        <f t="shared" si="29"/>
        <v>0</v>
      </c>
      <c r="AB169" s="9">
        <f t="shared" si="30"/>
        <v>57181.37</v>
      </c>
      <c r="AC169" s="7"/>
      <c r="AD169" s="7"/>
      <c r="AE169" s="7"/>
    </row>
    <row r="170" spans="1:31" s="15" customFormat="1" x14ac:dyDescent="0.25">
      <c r="A170" s="17">
        <v>25</v>
      </c>
      <c r="B170" s="17" t="s">
        <v>229</v>
      </c>
      <c r="C170" s="17" t="s">
        <v>126</v>
      </c>
      <c r="D170" s="17" t="s">
        <v>245</v>
      </c>
      <c r="E170" s="17" t="s">
        <v>246</v>
      </c>
      <c r="F170" s="17" t="s">
        <v>35</v>
      </c>
      <c r="G170" s="17" t="s">
        <v>203</v>
      </c>
      <c r="H170" s="17">
        <v>19853</v>
      </c>
      <c r="I170" s="17">
        <v>19535</v>
      </c>
      <c r="J170" s="17">
        <v>318</v>
      </c>
      <c r="K170" s="17" t="s">
        <v>37</v>
      </c>
      <c r="L170" s="18">
        <v>54829.760000000002</v>
      </c>
      <c r="M170" s="18">
        <v>7604.24</v>
      </c>
      <c r="N170" s="18">
        <v>3346.24</v>
      </c>
      <c r="O170" s="18">
        <v>65780.240000000005</v>
      </c>
      <c r="P170" s="18">
        <v>2310.35</v>
      </c>
      <c r="Q170" s="18">
        <v>591.16</v>
      </c>
      <c r="R170" s="18">
        <v>141.66999999999999</v>
      </c>
      <c r="S170" s="18">
        <v>3043.18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9">
        <f t="shared" si="27"/>
        <v>57140.11</v>
      </c>
      <c r="Z170" s="24">
        <f t="shared" si="28"/>
        <v>8195.4</v>
      </c>
      <c r="AA170" s="9">
        <f t="shared" si="29"/>
        <v>3487.91</v>
      </c>
      <c r="AB170" s="9">
        <f t="shared" si="30"/>
        <v>68823.42</v>
      </c>
      <c r="AC170" s="7"/>
      <c r="AD170" s="7"/>
      <c r="AE170" s="7"/>
    </row>
    <row r="171" spans="1:31" s="15" customFormat="1" x14ac:dyDescent="0.25">
      <c r="A171" s="17">
        <v>26</v>
      </c>
      <c r="B171" s="17" t="s">
        <v>130</v>
      </c>
      <c r="C171" s="17" t="s">
        <v>126</v>
      </c>
      <c r="D171" s="17" t="s">
        <v>262</v>
      </c>
      <c r="E171" s="17" t="s">
        <v>263</v>
      </c>
      <c r="F171" s="17" t="s">
        <v>35</v>
      </c>
      <c r="G171" s="17" t="s">
        <v>264</v>
      </c>
      <c r="H171" s="17">
        <v>41793</v>
      </c>
      <c r="I171" s="17">
        <v>40717</v>
      </c>
      <c r="J171" s="17">
        <v>1076</v>
      </c>
      <c r="K171" s="17" t="s">
        <v>37</v>
      </c>
      <c r="L171" s="18">
        <v>218044.27</v>
      </c>
      <c r="M171" s="18">
        <v>28903.32</v>
      </c>
      <c r="N171" s="18">
        <v>889.22</v>
      </c>
      <c r="O171" s="18">
        <v>247836.81</v>
      </c>
      <c r="P171" s="18">
        <v>6038.7</v>
      </c>
      <c r="Q171" s="18">
        <v>2232.2600000000002</v>
      </c>
      <c r="R171" s="18">
        <v>479.36</v>
      </c>
      <c r="S171" s="18">
        <v>8750.32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9">
        <f t="shared" si="27"/>
        <v>224082.97</v>
      </c>
      <c r="Z171" s="24">
        <f t="shared" si="28"/>
        <v>31135.58</v>
      </c>
      <c r="AA171" s="9">
        <f t="shared" si="29"/>
        <v>1368.58</v>
      </c>
      <c r="AB171" s="9">
        <f t="shared" si="30"/>
        <v>256587.13</v>
      </c>
      <c r="AC171" s="7"/>
      <c r="AD171" s="7"/>
      <c r="AE171" s="7"/>
    </row>
    <row r="172" spans="1:31" s="15" customFormat="1" x14ac:dyDescent="0.25">
      <c r="A172" s="17">
        <v>27</v>
      </c>
      <c r="B172" s="17" t="s">
        <v>285</v>
      </c>
      <c r="C172" s="17" t="s">
        <v>126</v>
      </c>
      <c r="D172" s="17" t="s">
        <v>286</v>
      </c>
      <c r="E172" s="17" t="s">
        <v>287</v>
      </c>
      <c r="F172" s="17" t="s">
        <v>35</v>
      </c>
      <c r="G172" s="17" t="s">
        <v>288</v>
      </c>
      <c r="H172" s="17">
        <v>3555</v>
      </c>
      <c r="I172" s="17">
        <v>3555</v>
      </c>
      <c r="J172" s="17">
        <v>0</v>
      </c>
      <c r="K172" s="17" t="s">
        <v>37</v>
      </c>
      <c r="L172" s="18">
        <v>29167.45</v>
      </c>
      <c r="M172" s="18">
        <v>1666.81</v>
      </c>
      <c r="N172" s="18">
        <v>1498.09</v>
      </c>
      <c r="O172" s="18">
        <v>32332.35</v>
      </c>
      <c r="P172" s="18">
        <v>498.75</v>
      </c>
      <c r="Q172" s="18">
        <v>318.83999999999997</v>
      </c>
      <c r="R172" s="18">
        <v>0</v>
      </c>
      <c r="S172" s="18">
        <v>817.59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9">
        <f t="shared" si="27"/>
        <v>29666.2</v>
      </c>
      <c r="Z172" s="24">
        <f t="shared" si="28"/>
        <v>1985.6499999999999</v>
      </c>
      <c r="AA172" s="9">
        <f t="shared" si="29"/>
        <v>1498.09</v>
      </c>
      <c r="AB172" s="9">
        <f t="shared" si="30"/>
        <v>33149.939999999995</v>
      </c>
      <c r="AC172" s="7"/>
      <c r="AD172" s="7"/>
      <c r="AE172" s="7"/>
    </row>
    <row r="173" spans="1:31" s="15" customFormat="1" x14ac:dyDescent="0.25">
      <c r="A173" s="17">
        <v>28</v>
      </c>
      <c r="B173" s="17" t="s">
        <v>289</v>
      </c>
      <c r="C173" s="17" t="s">
        <v>126</v>
      </c>
      <c r="D173" s="17" t="s">
        <v>290</v>
      </c>
      <c r="E173" s="17" t="s">
        <v>291</v>
      </c>
      <c r="F173" s="17" t="s">
        <v>35</v>
      </c>
      <c r="G173" s="17" t="s">
        <v>288</v>
      </c>
      <c r="H173" s="17">
        <v>3900</v>
      </c>
      <c r="I173" s="17">
        <v>3900</v>
      </c>
      <c r="J173" s="17">
        <v>0</v>
      </c>
      <c r="K173" s="17" t="s">
        <v>37</v>
      </c>
      <c r="L173" s="18">
        <v>35598.720000000001</v>
      </c>
      <c r="M173" s="18">
        <v>2293.09</v>
      </c>
      <c r="N173" s="18">
        <v>1653.81</v>
      </c>
      <c r="O173" s="18">
        <v>39545.620000000003</v>
      </c>
      <c r="P173" s="18">
        <v>736.25</v>
      </c>
      <c r="Q173" s="18">
        <v>386.46</v>
      </c>
      <c r="R173" s="18">
        <v>0</v>
      </c>
      <c r="S173" s="18">
        <v>1122.71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9">
        <f t="shared" si="27"/>
        <v>36334.97</v>
      </c>
      <c r="Z173" s="24">
        <f t="shared" si="28"/>
        <v>2679.55</v>
      </c>
      <c r="AA173" s="9">
        <f t="shared" si="29"/>
        <v>1653.81</v>
      </c>
      <c r="AB173" s="9">
        <f t="shared" si="30"/>
        <v>40668.33</v>
      </c>
      <c r="AC173" s="7"/>
      <c r="AD173" s="7"/>
      <c r="AE173" s="7"/>
    </row>
    <row r="174" spans="1:31" s="15" customFormat="1" x14ac:dyDescent="0.25">
      <c r="A174" s="17">
        <v>29</v>
      </c>
      <c r="B174" s="17" t="s">
        <v>814</v>
      </c>
      <c r="C174" s="17" t="s">
        <v>126</v>
      </c>
      <c r="D174" s="17" t="s">
        <v>813</v>
      </c>
      <c r="E174" s="17" t="s">
        <v>812</v>
      </c>
      <c r="F174" s="17" t="s">
        <v>35</v>
      </c>
      <c r="G174" s="17" t="s">
        <v>288</v>
      </c>
      <c r="H174" s="17">
        <v>14170</v>
      </c>
      <c r="I174" s="17">
        <v>12935</v>
      </c>
      <c r="J174" s="17">
        <v>1235</v>
      </c>
      <c r="K174" s="17" t="s">
        <v>37</v>
      </c>
      <c r="L174" s="18">
        <v>62561.82</v>
      </c>
      <c r="M174" s="18">
        <v>2050.08</v>
      </c>
      <c r="N174" s="18">
        <v>4736.1899999999996</v>
      </c>
      <c r="O174" s="18">
        <v>69348.09</v>
      </c>
      <c r="P174" s="18">
        <v>6825.75</v>
      </c>
      <c r="Q174" s="18">
        <v>662.31</v>
      </c>
      <c r="R174" s="18">
        <v>550.19000000000005</v>
      </c>
      <c r="S174" s="18">
        <v>8038.25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9">
        <f t="shared" si="27"/>
        <v>69387.570000000007</v>
      </c>
      <c r="Z174" s="24">
        <f t="shared" si="28"/>
        <v>2712.39</v>
      </c>
      <c r="AA174" s="9">
        <f t="shared" si="29"/>
        <v>5286.3799999999992</v>
      </c>
      <c r="AB174" s="9">
        <f t="shared" si="30"/>
        <v>77386.34</v>
      </c>
      <c r="AC174" s="7"/>
      <c r="AD174" s="7"/>
      <c r="AE174" s="7"/>
    </row>
    <row r="175" spans="1:31" s="15" customFormat="1" x14ac:dyDescent="0.25">
      <c r="A175" s="17">
        <v>30</v>
      </c>
      <c r="B175" s="17" t="s">
        <v>259</v>
      </c>
      <c r="C175" s="17" t="s">
        <v>292</v>
      </c>
      <c r="D175" s="17" t="s">
        <v>293</v>
      </c>
      <c r="E175" s="17" t="s">
        <v>294</v>
      </c>
      <c r="F175" s="17" t="s">
        <v>35</v>
      </c>
      <c r="G175" s="17" t="s">
        <v>288</v>
      </c>
      <c r="H175" s="17">
        <v>3950</v>
      </c>
      <c r="I175" s="17">
        <v>3950</v>
      </c>
      <c r="J175" s="17">
        <v>0</v>
      </c>
      <c r="K175" s="17" t="s">
        <v>37</v>
      </c>
      <c r="L175" s="18">
        <v>28304.73</v>
      </c>
      <c r="M175" s="18">
        <v>1434.56</v>
      </c>
      <c r="N175" s="18">
        <v>1728.23</v>
      </c>
      <c r="O175" s="18">
        <v>31467.52</v>
      </c>
      <c r="P175" s="18">
        <v>712.5</v>
      </c>
      <c r="Q175" s="18">
        <v>305.32</v>
      </c>
      <c r="R175" s="18">
        <v>0</v>
      </c>
      <c r="S175" s="18">
        <v>1017.82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9">
        <f t="shared" si="27"/>
        <v>29017.23</v>
      </c>
      <c r="Z175" s="24">
        <f t="shared" si="28"/>
        <v>1739.8799999999999</v>
      </c>
      <c r="AA175" s="9">
        <f t="shared" si="29"/>
        <v>1728.23</v>
      </c>
      <c r="AB175" s="9">
        <f t="shared" si="30"/>
        <v>32485.34</v>
      </c>
      <c r="AC175" s="7"/>
      <c r="AD175" s="7"/>
      <c r="AE175" s="7"/>
    </row>
    <row r="176" spans="1:31" s="22" customForma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>
        <f>SUM(J146:J175)</f>
        <v>27247</v>
      </c>
      <c r="K176" s="19"/>
      <c r="L176" s="20">
        <f>SUM(L146:L175)</f>
        <v>6361071.5099999998</v>
      </c>
      <c r="M176" s="20">
        <f t="shared" ref="M176:AB176" si="31">SUM(M146:M175)</f>
        <v>585792.03999999992</v>
      </c>
      <c r="N176" s="20">
        <f t="shared" si="31"/>
        <v>34091.81</v>
      </c>
      <c r="O176" s="20">
        <f t="shared" si="31"/>
        <v>6980955.3599999994</v>
      </c>
      <c r="P176" s="20">
        <f t="shared" si="31"/>
        <v>149668.90000000005</v>
      </c>
      <c r="Q176" s="20">
        <f t="shared" si="31"/>
        <v>65029.450000000004</v>
      </c>
      <c r="R176" s="20">
        <f t="shared" si="31"/>
        <v>12138.520000000002</v>
      </c>
      <c r="S176" s="20">
        <f t="shared" si="31"/>
        <v>226836.86999999997</v>
      </c>
      <c r="T176" s="20">
        <f t="shared" si="31"/>
        <v>0</v>
      </c>
      <c r="U176" s="20">
        <f t="shared" si="31"/>
        <v>0</v>
      </c>
      <c r="V176" s="20">
        <f t="shared" si="31"/>
        <v>0</v>
      </c>
      <c r="W176" s="20">
        <f t="shared" si="31"/>
        <v>0</v>
      </c>
      <c r="X176" s="20">
        <f t="shared" si="31"/>
        <v>0</v>
      </c>
      <c r="Y176" s="20">
        <f t="shared" si="31"/>
        <v>6510740.4100000011</v>
      </c>
      <c r="Z176" s="23">
        <f t="shared" si="31"/>
        <v>650821.48999999987</v>
      </c>
      <c r="AA176" s="23">
        <f t="shared" si="31"/>
        <v>46230.329999999987</v>
      </c>
      <c r="AB176" s="23">
        <f t="shared" si="31"/>
        <v>7207792.2299999995</v>
      </c>
      <c r="AC176" s="7"/>
      <c r="AD176" s="7"/>
      <c r="AE176" s="7"/>
    </row>
    <row r="177" spans="1:31" s="15" customFormat="1" x14ac:dyDescent="0.25">
      <c r="A177" s="17">
        <v>1</v>
      </c>
      <c r="B177" s="17" t="s">
        <v>134</v>
      </c>
      <c r="C177" s="17" t="s">
        <v>126</v>
      </c>
      <c r="D177" s="17" t="s">
        <v>149</v>
      </c>
      <c r="E177" s="17" t="s">
        <v>150</v>
      </c>
      <c r="F177" s="17" t="s">
        <v>75</v>
      </c>
      <c r="G177" s="17" t="s">
        <v>76</v>
      </c>
      <c r="H177" s="17">
        <v>2827</v>
      </c>
      <c r="I177" s="17">
        <v>2677</v>
      </c>
      <c r="J177" s="17">
        <v>150</v>
      </c>
      <c r="K177" s="17" t="s">
        <v>37</v>
      </c>
      <c r="L177" s="18">
        <v>98276.06</v>
      </c>
      <c r="M177" s="18">
        <v>18838.29</v>
      </c>
      <c r="N177" s="18">
        <v>186.52</v>
      </c>
      <c r="O177" s="18">
        <v>117300.87</v>
      </c>
      <c r="P177" s="18">
        <v>1347.5</v>
      </c>
      <c r="Q177" s="18">
        <v>1010.63</v>
      </c>
      <c r="R177" s="18">
        <v>89.1</v>
      </c>
      <c r="S177" s="18">
        <v>2447.23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9">
        <f t="shared" ref="Y177:Y205" si="32">L177+P177-U177</f>
        <v>99623.56</v>
      </c>
      <c r="Z177" s="24">
        <f t="shared" ref="Z177:Z205" si="33">M177+Q177-V177</f>
        <v>19848.920000000002</v>
      </c>
      <c r="AA177" s="9">
        <f t="shared" ref="AA177:AA205" si="34">N177+R177-W177</f>
        <v>275.62</v>
      </c>
      <c r="AB177" s="9">
        <f t="shared" ref="AB177:AB205" si="35">O177+S177-X177</f>
        <v>119748.09999999999</v>
      </c>
      <c r="AC177" s="7"/>
      <c r="AD177" s="7"/>
      <c r="AE177" s="7"/>
    </row>
    <row r="178" spans="1:31" s="15" customFormat="1" x14ac:dyDescent="0.25">
      <c r="A178" s="17">
        <v>2</v>
      </c>
      <c r="B178" s="17" t="s">
        <v>151</v>
      </c>
      <c r="C178" s="17" t="s">
        <v>126</v>
      </c>
      <c r="D178" s="17" t="s">
        <v>152</v>
      </c>
      <c r="E178" s="17" t="s">
        <v>153</v>
      </c>
      <c r="F178" s="17" t="s">
        <v>75</v>
      </c>
      <c r="G178" s="17" t="s">
        <v>76</v>
      </c>
      <c r="H178" s="17">
        <v>15332</v>
      </c>
      <c r="I178" s="17">
        <v>15153</v>
      </c>
      <c r="J178" s="17">
        <v>179</v>
      </c>
      <c r="K178" s="17" t="s">
        <v>37</v>
      </c>
      <c r="L178" s="18">
        <v>86130.81</v>
      </c>
      <c r="M178" s="18">
        <v>22709.06</v>
      </c>
      <c r="N178" s="18">
        <v>224.53</v>
      </c>
      <c r="O178" s="18">
        <v>109064.4</v>
      </c>
      <c r="P178" s="18">
        <v>1401.4</v>
      </c>
      <c r="Q178" s="18">
        <v>884.92</v>
      </c>
      <c r="R178" s="18">
        <v>106.33</v>
      </c>
      <c r="S178" s="18">
        <v>2392.65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9">
        <f t="shared" si="32"/>
        <v>87532.209999999992</v>
      </c>
      <c r="Z178" s="24">
        <f t="shared" si="33"/>
        <v>23593.98</v>
      </c>
      <c r="AA178" s="9">
        <f t="shared" si="34"/>
        <v>330.86</v>
      </c>
      <c r="AB178" s="9">
        <f t="shared" si="35"/>
        <v>111457.04999999999</v>
      </c>
      <c r="AC178" s="7"/>
      <c r="AD178" s="7"/>
      <c r="AE178" s="7"/>
    </row>
    <row r="179" spans="1:31" s="15" customFormat="1" x14ac:dyDescent="0.25">
      <c r="A179" s="17">
        <v>3</v>
      </c>
      <c r="B179" s="17" t="s">
        <v>125</v>
      </c>
      <c r="C179" s="17" t="s">
        <v>126</v>
      </c>
      <c r="D179" s="17" t="s">
        <v>159</v>
      </c>
      <c r="E179" s="17" t="s">
        <v>160</v>
      </c>
      <c r="F179" s="17" t="s">
        <v>75</v>
      </c>
      <c r="G179" s="17" t="s">
        <v>76</v>
      </c>
      <c r="H179" s="17">
        <v>6896</v>
      </c>
      <c r="I179" s="17">
        <v>6676</v>
      </c>
      <c r="J179" s="17">
        <v>660</v>
      </c>
      <c r="K179" s="17" t="s">
        <v>37</v>
      </c>
      <c r="L179" s="18">
        <v>254147.12</v>
      </c>
      <c r="M179" s="18">
        <v>27187.57</v>
      </c>
      <c r="N179" s="18">
        <v>718.15</v>
      </c>
      <c r="O179" s="18">
        <v>282052.84000000003</v>
      </c>
      <c r="P179" s="18">
        <v>4548.5</v>
      </c>
      <c r="Q179" s="18">
        <v>2613.16</v>
      </c>
      <c r="R179" s="18">
        <v>392.04</v>
      </c>
      <c r="S179" s="18">
        <v>7553.7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9">
        <f t="shared" si="32"/>
        <v>258695.62</v>
      </c>
      <c r="Z179" s="24">
        <f t="shared" si="33"/>
        <v>29800.73</v>
      </c>
      <c r="AA179" s="9">
        <f t="shared" si="34"/>
        <v>1110.19</v>
      </c>
      <c r="AB179" s="9">
        <f t="shared" si="35"/>
        <v>289606.54000000004</v>
      </c>
      <c r="AC179" s="7"/>
      <c r="AD179" s="7"/>
      <c r="AE179" s="7"/>
    </row>
    <row r="180" spans="1:31" s="15" customFormat="1" x14ac:dyDescent="0.25">
      <c r="A180" s="17">
        <v>4</v>
      </c>
      <c r="B180" s="17" t="s">
        <v>138</v>
      </c>
      <c r="C180" s="17" t="s">
        <v>126</v>
      </c>
      <c r="D180" s="17" t="s">
        <v>161</v>
      </c>
      <c r="E180" s="17" t="s">
        <v>162</v>
      </c>
      <c r="F180" s="17" t="s">
        <v>75</v>
      </c>
      <c r="G180" s="17" t="s">
        <v>76</v>
      </c>
      <c r="H180" s="17">
        <v>20570</v>
      </c>
      <c r="I180" s="17">
        <v>20241</v>
      </c>
      <c r="J180" s="17">
        <v>329</v>
      </c>
      <c r="K180" s="17" t="s">
        <v>37</v>
      </c>
      <c r="L180" s="18">
        <v>170637.68</v>
      </c>
      <c r="M180" s="18">
        <v>34805.26</v>
      </c>
      <c r="N180" s="18">
        <v>443.12</v>
      </c>
      <c r="O180" s="18">
        <v>205886.06</v>
      </c>
      <c r="P180" s="18">
        <v>2363.9</v>
      </c>
      <c r="Q180" s="18">
        <v>1754.19</v>
      </c>
      <c r="R180" s="18">
        <v>195.43</v>
      </c>
      <c r="S180" s="18">
        <v>4313.5200000000004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9">
        <f t="shared" si="32"/>
        <v>173001.58</v>
      </c>
      <c r="Z180" s="24">
        <f t="shared" si="33"/>
        <v>36559.450000000004</v>
      </c>
      <c r="AA180" s="9">
        <f t="shared" si="34"/>
        <v>638.54999999999995</v>
      </c>
      <c r="AB180" s="9">
        <f t="shared" si="35"/>
        <v>210199.58</v>
      </c>
      <c r="AC180" s="7"/>
      <c r="AD180" s="7"/>
      <c r="AE180" s="7"/>
    </row>
    <row r="181" spans="1:31" s="15" customFormat="1" x14ac:dyDescent="0.25">
      <c r="A181" s="17">
        <v>5</v>
      </c>
      <c r="B181" s="17" t="s">
        <v>163</v>
      </c>
      <c r="C181" s="17" t="s">
        <v>126</v>
      </c>
      <c r="D181" s="17" t="s">
        <v>164</v>
      </c>
      <c r="E181" s="17" t="s">
        <v>165</v>
      </c>
      <c r="F181" s="17" t="s">
        <v>75</v>
      </c>
      <c r="G181" s="17" t="s">
        <v>76</v>
      </c>
      <c r="H181" s="17">
        <v>43452</v>
      </c>
      <c r="I181" s="17">
        <v>43311</v>
      </c>
      <c r="J181" s="17">
        <v>141</v>
      </c>
      <c r="K181" s="17" t="s">
        <v>37</v>
      </c>
      <c r="L181" s="18">
        <v>99652.06</v>
      </c>
      <c r="M181" s="18">
        <v>19671.07</v>
      </c>
      <c r="N181" s="18">
        <v>141.97</v>
      </c>
      <c r="O181" s="18">
        <v>119465.1</v>
      </c>
      <c r="P181" s="18">
        <v>1315.6</v>
      </c>
      <c r="Q181" s="18">
        <v>1025.54</v>
      </c>
      <c r="R181" s="18">
        <v>83.75</v>
      </c>
      <c r="S181" s="18">
        <v>2424.89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9">
        <f t="shared" si="32"/>
        <v>100967.66</v>
      </c>
      <c r="Z181" s="24">
        <f t="shared" si="33"/>
        <v>20696.61</v>
      </c>
      <c r="AA181" s="9">
        <f t="shared" si="34"/>
        <v>225.72</v>
      </c>
      <c r="AB181" s="9">
        <f t="shared" si="35"/>
        <v>121889.99</v>
      </c>
      <c r="AC181" s="7"/>
      <c r="AD181" s="7"/>
      <c r="AE181" s="7"/>
    </row>
    <row r="182" spans="1:31" s="15" customFormat="1" x14ac:dyDescent="0.25">
      <c r="A182" s="17">
        <v>6</v>
      </c>
      <c r="B182" s="17" t="s">
        <v>130</v>
      </c>
      <c r="C182" s="17" t="s">
        <v>126</v>
      </c>
      <c r="D182" s="17" t="s">
        <v>173</v>
      </c>
      <c r="E182" s="17" t="s">
        <v>174</v>
      </c>
      <c r="F182" s="17" t="s">
        <v>75</v>
      </c>
      <c r="G182" s="17" t="s">
        <v>76</v>
      </c>
      <c r="H182" s="17">
        <v>23197</v>
      </c>
      <c r="I182" s="17">
        <v>22948</v>
      </c>
      <c r="J182" s="17">
        <v>249</v>
      </c>
      <c r="K182" s="17" t="s">
        <v>37</v>
      </c>
      <c r="L182" s="18">
        <v>99077.23</v>
      </c>
      <c r="M182" s="18">
        <v>14016.97</v>
      </c>
      <c r="N182" s="18">
        <v>287.49</v>
      </c>
      <c r="O182" s="18">
        <v>113381.69</v>
      </c>
      <c r="P182" s="18">
        <v>1808.4</v>
      </c>
      <c r="Q182" s="18">
        <v>1017.16</v>
      </c>
      <c r="R182" s="18">
        <v>147.91</v>
      </c>
      <c r="S182" s="18">
        <v>2973.47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9">
        <f t="shared" si="32"/>
        <v>100885.62999999999</v>
      </c>
      <c r="Z182" s="24">
        <f t="shared" si="33"/>
        <v>15034.13</v>
      </c>
      <c r="AA182" s="9">
        <f t="shared" si="34"/>
        <v>435.4</v>
      </c>
      <c r="AB182" s="9">
        <f t="shared" si="35"/>
        <v>116355.16</v>
      </c>
      <c r="AC182" s="7"/>
      <c r="AD182" s="7"/>
      <c r="AE182" s="7"/>
    </row>
    <row r="183" spans="1:31" s="15" customFormat="1" x14ac:dyDescent="0.25">
      <c r="A183" s="17">
        <v>7</v>
      </c>
      <c r="B183" s="17" t="s">
        <v>182</v>
      </c>
      <c r="C183" s="17" t="s">
        <v>126</v>
      </c>
      <c r="D183" s="17" t="s">
        <v>183</v>
      </c>
      <c r="E183" s="17" t="s">
        <v>184</v>
      </c>
      <c r="F183" s="17" t="s">
        <v>75</v>
      </c>
      <c r="G183" s="17" t="s">
        <v>76</v>
      </c>
      <c r="H183" s="17">
        <v>16835</v>
      </c>
      <c r="I183" s="17">
        <v>16664</v>
      </c>
      <c r="J183" s="17">
        <v>171</v>
      </c>
      <c r="K183" s="17" t="s">
        <v>37</v>
      </c>
      <c r="L183" s="18">
        <v>94925.119999999995</v>
      </c>
      <c r="M183" s="18">
        <v>22393.279999999999</v>
      </c>
      <c r="N183" s="18">
        <v>131.86000000000001</v>
      </c>
      <c r="O183" s="18">
        <v>117450.26</v>
      </c>
      <c r="P183" s="18">
        <v>1486.1</v>
      </c>
      <c r="Q183" s="18">
        <v>977.01</v>
      </c>
      <c r="R183" s="18">
        <v>101.57</v>
      </c>
      <c r="S183" s="18">
        <v>2564.6799999999998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9">
        <f t="shared" si="32"/>
        <v>96411.22</v>
      </c>
      <c r="Z183" s="24">
        <f t="shared" si="33"/>
        <v>23370.289999999997</v>
      </c>
      <c r="AA183" s="9">
        <f t="shared" si="34"/>
        <v>233.43</v>
      </c>
      <c r="AB183" s="9">
        <f t="shared" si="35"/>
        <v>120014.93999999999</v>
      </c>
      <c r="AC183" s="7"/>
      <c r="AD183" s="7"/>
      <c r="AE183" s="7"/>
    </row>
    <row r="184" spans="1:31" s="15" customFormat="1" x14ac:dyDescent="0.25">
      <c r="A184" s="17">
        <v>8</v>
      </c>
      <c r="B184" s="17" t="s">
        <v>130</v>
      </c>
      <c r="C184" s="17" t="s">
        <v>126</v>
      </c>
      <c r="D184" s="17" t="s">
        <v>185</v>
      </c>
      <c r="E184" s="17" t="s">
        <v>186</v>
      </c>
      <c r="F184" s="17" t="s">
        <v>75</v>
      </c>
      <c r="G184" s="17" t="s">
        <v>76</v>
      </c>
      <c r="H184" s="17">
        <v>14919</v>
      </c>
      <c r="I184" s="17">
        <v>14775</v>
      </c>
      <c r="J184" s="17">
        <v>144</v>
      </c>
      <c r="K184" s="17" t="s">
        <v>37</v>
      </c>
      <c r="L184" s="18">
        <v>140780.53</v>
      </c>
      <c r="M184" s="18">
        <v>14864.13</v>
      </c>
      <c r="N184" s="18">
        <v>168.7</v>
      </c>
      <c r="O184" s="18">
        <v>155813.35999999999</v>
      </c>
      <c r="P184" s="18">
        <v>1142.9000000000001</v>
      </c>
      <c r="Q184" s="18">
        <v>1450.5</v>
      </c>
      <c r="R184" s="18">
        <v>85.54</v>
      </c>
      <c r="S184" s="18">
        <v>2678.94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9">
        <f t="shared" si="32"/>
        <v>141923.43</v>
      </c>
      <c r="Z184" s="24">
        <f t="shared" si="33"/>
        <v>16314.63</v>
      </c>
      <c r="AA184" s="9">
        <f t="shared" si="34"/>
        <v>254.24</v>
      </c>
      <c r="AB184" s="9">
        <f t="shared" si="35"/>
        <v>158492.29999999999</v>
      </c>
      <c r="AC184" s="7"/>
      <c r="AD184" s="7"/>
      <c r="AE184" s="7"/>
    </row>
    <row r="185" spans="1:31" s="15" customFormat="1" x14ac:dyDescent="0.25">
      <c r="A185" s="17">
        <v>9</v>
      </c>
      <c r="B185" s="17" t="s">
        <v>145</v>
      </c>
      <c r="C185" s="17" t="s">
        <v>126</v>
      </c>
      <c r="D185" s="17" t="s">
        <v>187</v>
      </c>
      <c r="E185" s="17" t="s">
        <v>188</v>
      </c>
      <c r="F185" s="17" t="s">
        <v>75</v>
      </c>
      <c r="G185" s="17" t="s">
        <v>76</v>
      </c>
      <c r="H185" s="17">
        <v>41168</v>
      </c>
      <c r="I185" s="17">
        <v>39936</v>
      </c>
      <c r="J185" s="17">
        <v>1232</v>
      </c>
      <c r="K185" s="17" t="s">
        <v>37</v>
      </c>
      <c r="L185" s="18">
        <v>402947.06</v>
      </c>
      <c r="M185" s="18">
        <v>28535.19</v>
      </c>
      <c r="N185" s="18">
        <v>1556.28</v>
      </c>
      <c r="O185" s="18">
        <v>433038.53</v>
      </c>
      <c r="P185" s="18">
        <v>8378.7000000000007</v>
      </c>
      <c r="Q185" s="18">
        <v>4134.7700000000004</v>
      </c>
      <c r="R185" s="18">
        <v>731.81</v>
      </c>
      <c r="S185" s="18">
        <v>13245.28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9">
        <f t="shared" si="32"/>
        <v>411325.76</v>
      </c>
      <c r="Z185" s="24">
        <f t="shared" si="33"/>
        <v>32669.96</v>
      </c>
      <c r="AA185" s="9">
        <f t="shared" si="34"/>
        <v>2288.09</v>
      </c>
      <c r="AB185" s="9">
        <f t="shared" si="35"/>
        <v>446283.81000000006</v>
      </c>
      <c r="AC185" s="7"/>
      <c r="AD185" s="7"/>
      <c r="AE185" s="7"/>
    </row>
    <row r="186" spans="1:31" s="15" customFormat="1" x14ac:dyDescent="0.25">
      <c r="A186" s="17">
        <v>10</v>
      </c>
      <c r="B186" s="17" t="s">
        <v>141</v>
      </c>
      <c r="C186" s="17" t="s">
        <v>126</v>
      </c>
      <c r="D186" s="17" t="s">
        <v>189</v>
      </c>
      <c r="E186" s="17" t="s">
        <v>190</v>
      </c>
      <c r="F186" s="17" t="s">
        <v>75</v>
      </c>
      <c r="G186" s="17" t="s">
        <v>76</v>
      </c>
      <c r="H186" s="17">
        <v>6091</v>
      </c>
      <c r="I186" s="17">
        <v>5656</v>
      </c>
      <c r="J186" s="17">
        <v>435</v>
      </c>
      <c r="K186" s="17" t="s">
        <v>37</v>
      </c>
      <c r="L186" s="18">
        <v>142254.87</v>
      </c>
      <c r="M186" s="18">
        <v>14543.76</v>
      </c>
      <c r="N186" s="18">
        <v>396.2</v>
      </c>
      <c r="O186" s="18">
        <v>157194.82999999999</v>
      </c>
      <c r="P186" s="18">
        <v>3228.5</v>
      </c>
      <c r="Q186" s="18">
        <v>1460.66</v>
      </c>
      <c r="R186" s="18">
        <v>258.39</v>
      </c>
      <c r="S186" s="18">
        <v>4947.55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9">
        <f t="shared" si="32"/>
        <v>145483.37</v>
      </c>
      <c r="Z186" s="24">
        <f t="shared" si="33"/>
        <v>16004.42</v>
      </c>
      <c r="AA186" s="9">
        <f t="shared" si="34"/>
        <v>654.58999999999992</v>
      </c>
      <c r="AB186" s="9">
        <f t="shared" si="35"/>
        <v>162142.37999999998</v>
      </c>
      <c r="AC186" s="7"/>
      <c r="AD186" s="7"/>
      <c r="AE186" s="7"/>
    </row>
    <row r="187" spans="1:31" s="15" customFormat="1" x14ac:dyDescent="0.25">
      <c r="A187" s="17">
        <v>11</v>
      </c>
      <c r="B187" s="17" t="s">
        <v>141</v>
      </c>
      <c r="C187" s="17" t="s">
        <v>126</v>
      </c>
      <c r="D187" s="17" t="s">
        <v>191</v>
      </c>
      <c r="E187" s="17" t="s">
        <v>192</v>
      </c>
      <c r="F187" s="17" t="s">
        <v>75</v>
      </c>
      <c r="G187" s="17" t="s">
        <v>76</v>
      </c>
      <c r="H187" s="17">
        <v>13968</v>
      </c>
      <c r="I187" s="17">
        <v>13647</v>
      </c>
      <c r="J187" s="17">
        <v>321</v>
      </c>
      <c r="K187" s="17" t="s">
        <v>37</v>
      </c>
      <c r="L187" s="18">
        <v>128107.49</v>
      </c>
      <c r="M187" s="18">
        <v>15143.74</v>
      </c>
      <c r="N187" s="18">
        <v>307.10000000000002</v>
      </c>
      <c r="O187" s="18">
        <v>143558.32999999999</v>
      </c>
      <c r="P187" s="18">
        <v>2476.1</v>
      </c>
      <c r="Q187" s="18">
        <v>1316.9</v>
      </c>
      <c r="R187" s="18">
        <v>190.67</v>
      </c>
      <c r="S187" s="18">
        <v>3983.67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9">
        <f t="shared" si="32"/>
        <v>130583.59000000001</v>
      </c>
      <c r="Z187" s="24">
        <f t="shared" si="33"/>
        <v>16460.64</v>
      </c>
      <c r="AA187" s="9">
        <f t="shared" si="34"/>
        <v>497.77</v>
      </c>
      <c r="AB187" s="9">
        <f t="shared" si="35"/>
        <v>147542</v>
      </c>
      <c r="AC187" s="7"/>
      <c r="AD187" s="7"/>
      <c r="AE187" s="7"/>
    </row>
    <row r="188" spans="1:31" s="15" customFormat="1" x14ac:dyDescent="0.25">
      <c r="A188" s="17">
        <v>12</v>
      </c>
      <c r="B188" s="17" t="s">
        <v>151</v>
      </c>
      <c r="C188" s="17" t="s">
        <v>126</v>
      </c>
      <c r="D188" s="17" t="s">
        <v>195</v>
      </c>
      <c r="E188" s="17" t="s">
        <v>196</v>
      </c>
      <c r="F188" s="17" t="s">
        <v>75</v>
      </c>
      <c r="G188" s="17" t="s">
        <v>76</v>
      </c>
      <c r="H188" s="17">
        <v>10565</v>
      </c>
      <c r="I188" s="17">
        <v>10475</v>
      </c>
      <c r="J188" s="17">
        <v>90</v>
      </c>
      <c r="K188" s="17" t="s">
        <v>37</v>
      </c>
      <c r="L188" s="18">
        <v>52679.23</v>
      </c>
      <c r="M188" s="18">
        <v>14585.83</v>
      </c>
      <c r="N188" s="18">
        <v>1247.94</v>
      </c>
      <c r="O188" s="18">
        <v>68513</v>
      </c>
      <c r="P188" s="18">
        <v>731.5</v>
      </c>
      <c r="Q188" s="18">
        <v>553.38</v>
      </c>
      <c r="R188" s="18">
        <v>53.46</v>
      </c>
      <c r="S188" s="18">
        <v>1338.34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9">
        <f t="shared" si="32"/>
        <v>53410.73</v>
      </c>
      <c r="Z188" s="24">
        <f t="shared" si="33"/>
        <v>15139.21</v>
      </c>
      <c r="AA188" s="9">
        <f t="shared" si="34"/>
        <v>1301.4000000000001</v>
      </c>
      <c r="AB188" s="9">
        <f t="shared" si="35"/>
        <v>69851.34</v>
      </c>
      <c r="AC188" s="7"/>
      <c r="AD188" s="7"/>
      <c r="AE188" s="7"/>
    </row>
    <row r="189" spans="1:31" s="15" customFormat="1" x14ac:dyDescent="0.25">
      <c r="A189" s="17">
        <v>13</v>
      </c>
      <c r="B189" s="17" t="s">
        <v>229</v>
      </c>
      <c r="C189" s="17" t="s">
        <v>126</v>
      </c>
      <c r="D189" s="17" t="s">
        <v>230</v>
      </c>
      <c r="E189" s="17" t="s">
        <v>231</v>
      </c>
      <c r="F189" s="17" t="s">
        <v>75</v>
      </c>
      <c r="G189" s="17" t="s">
        <v>76</v>
      </c>
      <c r="H189" s="17">
        <v>13167</v>
      </c>
      <c r="I189" s="17">
        <v>12980</v>
      </c>
      <c r="J189" s="17">
        <v>187</v>
      </c>
      <c r="K189" s="17" t="s">
        <v>37</v>
      </c>
      <c r="L189" s="18">
        <v>191709.94</v>
      </c>
      <c r="M189" s="18">
        <v>45048.07</v>
      </c>
      <c r="N189" s="18">
        <v>167.51</v>
      </c>
      <c r="O189" s="18">
        <v>236925.52</v>
      </c>
      <c r="P189" s="18">
        <v>1564.2</v>
      </c>
      <c r="Q189" s="18">
        <v>1976.97</v>
      </c>
      <c r="R189" s="18">
        <v>111.08</v>
      </c>
      <c r="S189" s="18">
        <v>3652.25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9">
        <f t="shared" si="32"/>
        <v>193274.14</v>
      </c>
      <c r="Z189" s="24">
        <f t="shared" si="33"/>
        <v>47025.04</v>
      </c>
      <c r="AA189" s="9">
        <f t="shared" si="34"/>
        <v>278.58999999999997</v>
      </c>
      <c r="AB189" s="9">
        <f t="shared" si="35"/>
        <v>240577.77</v>
      </c>
      <c r="AC189" s="7"/>
      <c r="AD189" s="7"/>
      <c r="AE189" s="7"/>
    </row>
    <row r="190" spans="1:31" s="15" customFormat="1" x14ac:dyDescent="0.25">
      <c r="A190" s="17">
        <v>14</v>
      </c>
      <c r="B190" s="17" t="s">
        <v>229</v>
      </c>
      <c r="C190" s="17" t="s">
        <v>126</v>
      </c>
      <c r="D190" s="17" t="s">
        <v>236</v>
      </c>
      <c r="E190" s="17" t="s">
        <v>237</v>
      </c>
      <c r="F190" s="17" t="s">
        <v>75</v>
      </c>
      <c r="G190" s="17" t="s">
        <v>76</v>
      </c>
      <c r="H190" s="17">
        <v>3358</v>
      </c>
      <c r="I190" s="17">
        <v>2642</v>
      </c>
      <c r="J190" s="17">
        <v>716</v>
      </c>
      <c r="K190" s="17" t="s">
        <v>37</v>
      </c>
      <c r="L190" s="18">
        <v>935948.93</v>
      </c>
      <c r="M190" s="18">
        <v>238731.51</v>
      </c>
      <c r="N190" s="18">
        <v>580.92999999999995</v>
      </c>
      <c r="O190" s="18">
        <v>1175261.3700000001</v>
      </c>
      <c r="P190" s="18">
        <v>4835.6000000000004</v>
      </c>
      <c r="Q190" s="18">
        <v>9666.84</v>
      </c>
      <c r="R190" s="18">
        <v>425.3</v>
      </c>
      <c r="S190" s="18">
        <v>14927.74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9">
        <f t="shared" si="32"/>
        <v>940784.53</v>
      </c>
      <c r="Z190" s="24">
        <f t="shared" si="33"/>
        <v>248398.35</v>
      </c>
      <c r="AA190" s="9">
        <f t="shared" si="34"/>
        <v>1006.23</v>
      </c>
      <c r="AB190" s="9">
        <f t="shared" si="35"/>
        <v>1190189.1100000001</v>
      </c>
      <c r="AC190" s="7"/>
      <c r="AD190" s="7"/>
      <c r="AE190" s="7"/>
    </row>
    <row r="191" spans="1:31" s="15" customFormat="1" x14ac:dyDescent="0.25">
      <c r="A191" s="17">
        <v>15</v>
      </c>
      <c r="B191" s="17" t="s">
        <v>229</v>
      </c>
      <c r="C191" s="17" t="s">
        <v>126</v>
      </c>
      <c r="D191" s="17" t="s">
        <v>238</v>
      </c>
      <c r="E191" s="17" t="s">
        <v>239</v>
      </c>
      <c r="F191" s="17" t="s">
        <v>75</v>
      </c>
      <c r="G191" s="17" t="s">
        <v>76</v>
      </c>
      <c r="H191" s="17">
        <v>10281</v>
      </c>
      <c r="I191" s="17">
        <v>10220</v>
      </c>
      <c r="J191" s="17">
        <v>61</v>
      </c>
      <c r="K191" s="17" t="s">
        <v>37</v>
      </c>
      <c r="L191" s="18">
        <v>260869.01</v>
      </c>
      <c r="M191" s="18">
        <v>67667.070000000007</v>
      </c>
      <c r="N191" s="18">
        <v>95.63</v>
      </c>
      <c r="O191" s="18">
        <v>328631.71000000002</v>
      </c>
      <c r="P191" s="18">
        <v>760.1</v>
      </c>
      <c r="Q191" s="18">
        <v>2692.02</v>
      </c>
      <c r="R191" s="18">
        <v>36.229999999999997</v>
      </c>
      <c r="S191" s="18">
        <v>3488.35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9">
        <f t="shared" si="32"/>
        <v>261629.11000000002</v>
      </c>
      <c r="Z191" s="24">
        <f t="shared" si="33"/>
        <v>70359.090000000011</v>
      </c>
      <c r="AA191" s="9">
        <f t="shared" si="34"/>
        <v>131.85999999999999</v>
      </c>
      <c r="AB191" s="9">
        <f t="shared" si="35"/>
        <v>332120.06</v>
      </c>
      <c r="AC191" s="7"/>
      <c r="AD191" s="7"/>
      <c r="AE191" s="7"/>
    </row>
    <row r="192" spans="1:31" s="15" customFormat="1" x14ac:dyDescent="0.25">
      <c r="A192" s="17">
        <v>16</v>
      </c>
      <c r="B192" s="17" t="s">
        <v>229</v>
      </c>
      <c r="C192" s="17" t="s">
        <v>126</v>
      </c>
      <c r="D192" s="17" t="s">
        <v>240</v>
      </c>
      <c r="E192" s="17" t="s">
        <v>241</v>
      </c>
      <c r="F192" s="17" t="s">
        <v>75</v>
      </c>
      <c r="G192" s="17" t="s">
        <v>76</v>
      </c>
      <c r="H192" s="17">
        <v>5839</v>
      </c>
      <c r="I192" s="17">
        <v>5466</v>
      </c>
      <c r="J192" s="17">
        <v>373</v>
      </c>
      <c r="K192" s="17" t="s">
        <v>37</v>
      </c>
      <c r="L192" s="18">
        <v>334293.49</v>
      </c>
      <c r="M192" s="18">
        <v>79330.16</v>
      </c>
      <c r="N192" s="18">
        <v>365.9</v>
      </c>
      <c r="O192" s="18">
        <v>413989.55</v>
      </c>
      <c r="P192" s="18">
        <v>2709.3</v>
      </c>
      <c r="Q192" s="18">
        <v>3446.73</v>
      </c>
      <c r="R192" s="18">
        <v>221.56</v>
      </c>
      <c r="S192" s="18">
        <v>6377.59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9">
        <f t="shared" si="32"/>
        <v>337002.79</v>
      </c>
      <c r="Z192" s="24">
        <f t="shared" si="33"/>
        <v>82776.89</v>
      </c>
      <c r="AA192" s="9">
        <f t="shared" si="34"/>
        <v>587.46</v>
      </c>
      <c r="AB192" s="9">
        <f t="shared" si="35"/>
        <v>420367.14</v>
      </c>
      <c r="AC192" s="7"/>
      <c r="AD192" s="7"/>
      <c r="AE192" s="7"/>
    </row>
    <row r="193" spans="1:31" s="15" customFormat="1" x14ac:dyDescent="0.25">
      <c r="A193" s="17">
        <v>17</v>
      </c>
      <c r="B193" s="17" t="s">
        <v>229</v>
      </c>
      <c r="C193" s="17" t="s">
        <v>126</v>
      </c>
      <c r="D193" s="17" t="s">
        <v>247</v>
      </c>
      <c r="E193" s="17" t="s">
        <v>248</v>
      </c>
      <c r="F193" s="17" t="s">
        <v>75</v>
      </c>
      <c r="G193" s="17" t="s">
        <v>249</v>
      </c>
      <c r="H193" s="17">
        <v>4085</v>
      </c>
      <c r="I193" s="17">
        <v>4085</v>
      </c>
      <c r="J193" s="17">
        <v>0</v>
      </c>
      <c r="K193" s="17" t="s">
        <v>59</v>
      </c>
      <c r="L193" s="18">
        <v>34125.08</v>
      </c>
      <c r="M193" s="18">
        <v>13801.64</v>
      </c>
      <c r="N193" s="18">
        <v>1199.26</v>
      </c>
      <c r="O193" s="18">
        <v>49125.98</v>
      </c>
      <c r="P193" s="18">
        <v>110</v>
      </c>
      <c r="Q193" s="18">
        <v>364.46</v>
      </c>
      <c r="R193" s="18">
        <v>0</v>
      </c>
      <c r="S193" s="18">
        <v>474.46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9">
        <f t="shared" si="32"/>
        <v>34235.08</v>
      </c>
      <c r="Z193" s="24">
        <f t="shared" si="33"/>
        <v>14166.099999999999</v>
      </c>
      <c r="AA193" s="9">
        <f t="shared" si="34"/>
        <v>1199.26</v>
      </c>
      <c r="AB193" s="9">
        <f t="shared" si="35"/>
        <v>49600.44</v>
      </c>
      <c r="AC193" s="7"/>
      <c r="AD193" s="7"/>
      <c r="AE193" s="7"/>
    </row>
    <row r="194" spans="1:31" s="15" customFormat="1" x14ac:dyDescent="0.25">
      <c r="A194" s="17">
        <v>18</v>
      </c>
      <c r="B194" s="17" t="s">
        <v>229</v>
      </c>
      <c r="C194" s="17" t="s">
        <v>126</v>
      </c>
      <c r="D194" s="17" t="s">
        <v>1583</v>
      </c>
      <c r="E194" s="17" t="s">
        <v>1584</v>
      </c>
      <c r="F194" s="17" t="s">
        <v>75</v>
      </c>
      <c r="G194" s="17" t="s">
        <v>249</v>
      </c>
      <c r="H194" s="17">
        <v>5809</v>
      </c>
      <c r="I194" s="17">
        <v>5809</v>
      </c>
      <c r="J194" s="17">
        <v>0</v>
      </c>
      <c r="K194" s="17" t="s">
        <v>59</v>
      </c>
      <c r="L194" s="18">
        <v>40673.5</v>
      </c>
      <c r="M194" s="18">
        <v>14255.63</v>
      </c>
      <c r="N194" s="18">
        <v>2196.6799999999998</v>
      </c>
      <c r="O194" s="18">
        <v>57125.81</v>
      </c>
      <c r="P194" s="18">
        <v>110</v>
      </c>
      <c r="Q194" s="18">
        <v>442.43</v>
      </c>
      <c r="R194" s="18">
        <v>0</v>
      </c>
      <c r="S194" s="18">
        <v>552.42999999999995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9">
        <f t="shared" si="32"/>
        <v>40783.5</v>
      </c>
      <c r="Z194" s="24">
        <f t="shared" si="33"/>
        <v>14698.06</v>
      </c>
      <c r="AA194" s="9">
        <f t="shared" si="34"/>
        <v>2196.6799999999998</v>
      </c>
      <c r="AB194" s="9">
        <f t="shared" si="35"/>
        <v>57678.239999999998</v>
      </c>
      <c r="AC194" s="7"/>
      <c r="AD194" s="7"/>
      <c r="AE194" s="7"/>
    </row>
    <row r="195" spans="1:31" s="15" customFormat="1" x14ac:dyDescent="0.25">
      <c r="A195" s="17">
        <v>19</v>
      </c>
      <c r="B195" s="17" t="s">
        <v>229</v>
      </c>
      <c r="C195" s="17" t="s">
        <v>126</v>
      </c>
      <c r="D195" s="17" t="s">
        <v>1585</v>
      </c>
      <c r="E195" s="17" t="s">
        <v>1586</v>
      </c>
      <c r="F195" s="17" t="s">
        <v>75</v>
      </c>
      <c r="G195" s="17" t="s">
        <v>249</v>
      </c>
      <c r="H195" s="17">
        <v>1190</v>
      </c>
      <c r="I195" s="17">
        <v>1190</v>
      </c>
      <c r="J195" s="17">
        <v>0</v>
      </c>
      <c r="K195" s="17" t="s">
        <v>59</v>
      </c>
      <c r="L195" s="18">
        <v>17662.2</v>
      </c>
      <c r="M195" s="18">
        <v>5423.32</v>
      </c>
      <c r="N195" s="18">
        <v>789.94</v>
      </c>
      <c r="O195" s="18">
        <v>23875.46</v>
      </c>
      <c r="P195" s="18">
        <v>110</v>
      </c>
      <c r="Q195" s="18">
        <v>190.11</v>
      </c>
      <c r="R195" s="18">
        <v>0</v>
      </c>
      <c r="S195" s="18">
        <v>300.11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9">
        <f t="shared" si="32"/>
        <v>17772.2</v>
      </c>
      <c r="Z195" s="24">
        <f t="shared" si="33"/>
        <v>5613.4299999999994</v>
      </c>
      <c r="AA195" s="9">
        <f t="shared" si="34"/>
        <v>789.94</v>
      </c>
      <c r="AB195" s="9">
        <f t="shared" si="35"/>
        <v>24175.57</v>
      </c>
      <c r="AC195" s="7"/>
      <c r="AD195" s="7"/>
      <c r="AE195" s="7"/>
    </row>
    <row r="196" spans="1:31" s="15" customFormat="1" x14ac:dyDescent="0.25">
      <c r="A196" s="17">
        <v>20</v>
      </c>
      <c r="B196" s="17" t="s">
        <v>250</v>
      </c>
      <c r="C196" s="17" t="s">
        <v>126</v>
      </c>
      <c r="D196" s="17" t="s">
        <v>251</v>
      </c>
      <c r="E196" s="17" t="s">
        <v>252</v>
      </c>
      <c r="F196" s="17" t="s">
        <v>75</v>
      </c>
      <c r="G196" s="17" t="s">
        <v>106</v>
      </c>
      <c r="H196" s="17">
        <v>1</v>
      </c>
      <c r="I196" s="17">
        <v>1</v>
      </c>
      <c r="J196" s="17">
        <v>470</v>
      </c>
      <c r="K196" s="17" t="s">
        <v>107</v>
      </c>
      <c r="L196" s="18">
        <v>187466.61</v>
      </c>
      <c r="M196" s="18">
        <v>31996.16</v>
      </c>
      <c r="N196" s="18">
        <v>558.36</v>
      </c>
      <c r="O196" s="18">
        <v>220021.13</v>
      </c>
      <c r="P196" s="18">
        <v>3212</v>
      </c>
      <c r="Q196" s="18">
        <v>1926.35</v>
      </c>
      <c r="R196" s="18">
        <v>279.18</v>
      </c>
      <c r="S196" s="18">
        <v>5417.53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9">
        <f t="shared" si="32"/>
        <v>190678.61</v>
      </c>
      <c r="Z196" s="24">
        <f t="shared" si="33"/>
        <v>33922.51</v>
      </c>
      <c r="AA196" s="9">
        <f t="shared" si="34"/>
        <v>837.54</v>
      </c>
      <c r="AB196" s="9">
        <f t="shared" si="35"/>
        <v>225438.66</v>
      </c>
      <c r="AC196" s="7"/>
      <c r="AD196" s="7"/>
      <c r="AE196" s="7"/>
    </row>
    <row r="197" spans="1:31" s="15" customFormat="1" x14ac:dyDescent="0.25">
      <c r="A197" s="17">
        <v>21</v>
      </c>
      <c r="B197" s="17" t="s">
        <v>253</v>
      </c>
      <c r="C197" s="17" t="s">
        <v>126</v>
      </c>
      <c r="D197" s="17" t="s">
        <v>254</v>
      </c>
      <c r="E197" s="17" t="s">
        <v>255</v>
      </c>
      <c r="F197" s="17" t="s">
        <v>75</v>
      </c>
      <c r="G197" s="17" t="s">
        <v>106</v>
      </c>
      <c r="H197" s="17">
        <v>0</v>
      </c>
      <c r="I197" s="17">
        <v>0</v>
      </c>
      <c r="J197" s="17">
        <v>470</v>
      </c>
      <c r="K197" s="17" t="s">
        <v>107</v>
      </c>
      <c r="L197" s="18">
        <v>150163.41</v>
      </c>
      <c r="M197" s="18">
        <v>17932.62</v>
      </c>
      <c r="N197" s="18">
        <v>558.36</v>
      </c>
      <c r="O197" s="18">
        <v>168654.39</v>
      </c>
      <c r="P197" s="18">
        <v>3212</v>
      </c>
      <c r="Q197" s="18">
        <v>1540.88</v>
      </c>
      <c r="R197" s="18">
        <v>279.18</v>
      </c>
      <c r="S197" s="18">
        <v>5032.0600000000004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9">
        <f t="shared" si="32"/>
        <v>153375.41</v>
      </c>
      <c r="Z197" s="24">
        <f t="shared" si="33"/>
        <v>19473.5</v>
      </c>
      <c r="AA197" s="9">
        <f t="shared" si="34"/>
        <v>837.54</v>
      </c>
      <c r="AB197" s="9">
        <f t="shared" si="35"/>
        <v>173686.45</v>
      </c>
      <c r="AC197" s="7"/>
      <c r="AD197" s="7"/>
      <c r="AE197" s="7"/>
    </row>
    <row r="198" spans="1:31" s="15" customFormat="1" x14ac:dyDescent="0.25">
      <c r="A198" s="17">
        <v>22</v>
      </c>
      <c r="B198" s="17" t="s">
        <v>256</v>
      </c>
      <c r="C198" s="17" t="s">
        <v>126</v>
      </c>
      <c r="D198" s="17" t="s">
        <v>257</v>
      </c>
      <c r="E198" s="17" t="s">
        <v>258</v>
      </c>
      <c r="F198" s="17" t="s">
        <v>75</v>
      </c>
      <c r="G198" s="17" t="s">
        <v>106</v>
      </c>
      <c r="H198" s="17">
        <v>0</v>
      </c>
      <c r="I198" s="17">
        <v>0</v>
      </c>
      <c r="J198" s="17">
        <v>470</v>
      </c>
      <c r="K198" s="17" t="s">
        <v>107</v>
      </c>
      <c r="L198" s="18">
        <v>149883.41</v>
      </c>
      <c r="M198" s="18">
        <v>19266.169999999998</v>
      </c>
      <c r="N198" s="18">
        <v>558.36</v>
      </c>
      <c r="O198" s="18">
        <v>169707.94</v>
      </c>
      <c r="P198" s="18">
        <v>3212</v>
      </c>
      <c r="Q198" s="18">
        <v>1537.99</v>
      </c>
      <c r="R198" s="18">
        <v>279.18</v>
      </c>
      <c r="S198" s="18">
        <v>5029.17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9">
        <f t="shared" si="32"/>
        <v>153095.41</v>
      </c>
      <c r="Z198" s="24">
        <f t="shared" si="33"/>
        <v>20804.16</v>
      </c>
      <c r="AA198" s="9">
        <f t="shared" si="34"/>
        <v>837.54</v>
      </c>
      <c r="AB198" s="9">
        <f t="shared" si="35"/>
        <v>174737.11000000002</v>
      </c>
      <c r="AC198" s="7"/>
      <c r="AD198" s="7"/>
      <c r="AE198" s="7"/>
    </row>
    <row r="199" spans="1:31" s="15" customFormat="1" x14ac:dyDescent="0.25">
      <c r="A199" s="17">
        <v>23</v>
      </c>
      <c r="B199" s="17" t="s">
        <v>259</v>
      </c>
      <c r="C199" s="17" t="s">
        <v>126</v>
      </c>
      <c r="D199" s="17" t="s">
        <v>260</v>
      </c>
      <c r="E199" s="17" t="s">
        <v>261</v>
      </c>
      <c r="F199" s="17" t="s">
        <v>75</v>
      </c>
      <c r="G199" s="17" t="s">
        <v>106</v>
      </c>
      <c r="H199" s="17">
        <v>0</v>
      </c>
      <c r="I199" s="17">
        <v>0</v>
      </c>
      <c r="J199" s="17">
        <v>470</v>
      </c>
      <c r="K199" s="17" t="s">
        <v>107</v>
      </c>
      <c r="L199" s="18">
        <v>152576.01</v>
      </c>
      <c r="M199" s="18">
        <v>18812.88</v>
      </c>
      <c r="N199" s="18">
        <v>558.36</v>
      </c>
      <c r="O199" s="18">
        <v>171947.25</v>
      </c>
      <c r="P199" s="18">
        <v>3212</v>
      </c>
      <c r="Q199" s="18">
        <v>1565.81</v>
      </c>
      <c r="R199" s="18">
        <v>279.18</v>
      </c>
      <c r="S199" s="18">
        <v>5056.99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9">
        <f t="shared" si="32"/>
        <v>155788.01</v>
      </c>
      <c r="Z199" s="24">
        <f t="shared" si="33"/>
        <v>20378.690000000002</v>
      </c>
      <c r="AA199" s="9">
        <f t="shared" si="34"/>
        <v>837.54</v>
      </c>
      <c r="AB199" s="9">
        <f t="shared" si="35"/>
        <v>177004.24</v>
      </c>
      <c r="AC199" s="7"/>
      <c r="AD199" s="7"/>
      <c r="AE199" s="7"/>
    </row>
    <row r="200" spans="1:31" s="15" customFormat="1" x14ac:dyDescent="0.25">
      <c r="A200" s="17">
        <v>24</v>
      </c>
      <c r="B200" s="17" t="s">
        <v>134</v>
      </c>
      <c r="C200" s="17" t="s">
        <v>126</v>
      </c>
      <c r="D200" s="17" t="s">
        <v>265</v>
      </c>
      <c r="E200" s="17" t="s">
        <v>266</v>
      </c>
      <c r="F200" s="17" t="s">
        <v>75</v>
      </c>
      <c r="G200" s="17" t="s">
        <v>267</v>
      </c>
      <c r="H200" s="17">
        <v>0</v>
      </c>
      <c r="I200" s="17">
        <v>0</v>
      </c>
      <c r="J200" s="17">
        <v>360</v>
      </c>
      <c r="K200" s="17" t="s">
        <v>107</v>
      </c>
      <c r="L200" s="18">
        <v>107583.67</v>
      </c>
      <c r="M200" s="18">
        <v>17050.189999999999</v>
      </c>
      <c r="N200" s="18">
        <v>427.68</v>
      </c>
      <c r="O200" s="18">
        <v>125061.54</v>
      </c>
      <c r="P200" s="18">
        <v>2486</v>
      </c>
      <c r="Q200" s="18">
        <v>1103.29</v>
      </c>
      <c r="R200" s="18">
        <v>213.84</v>
      </c>
      <c r="S200" s="18">
        <v>3803.13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9">
        <f t="shared" si="32"/>
        <v>110069.67</v>
      </c>
      <c r="Z200" s="24">
        <f t="shared" si="33"/>
        <v>18153.48</v>
      </c>
      <c r="AA200" s="9">
        <f t="shared" si="34"/>
        <v>641.52</v>
      </c>
      <c r="AB200" s="9">
        <f t="shared" si="35"/>
        <v>128864.67</v>
      </c>
      <c r="AC200" s="7"/>
      <c r="AD200" s="7"/>
      <c r="AE200" s="7"/>
    </row>
    <row r="201" spans="1:31" s="15" customFormat="1" x14ac:dyDescent="0.25">
      <c r="A201" s="17">
        <v>25</v>
      </c>
      <c r="B201" s="17" t="s">
        <v>229</v>
      </c>
      <c r="C201" s="17" t="s">
        <v>126</v>
      </c>
      <c r="D201" s="17" t="s">
        <v>268</v>
      </c>
      <c r="E201" s="17" t="s">
        <v>269</v>
      </c>
      <c r="F201" s="17" t="s">
        <v>75</v>
      </c>
      <c r="G201" s="17" t="s">
        <v>270</v>
      </c>
      <c r="H201" s="17">
        <v>250</v>
      </c>
      <c r="I201" s="17">
        <v>250</v>
      </c>
      <c r="J201" s="17">
        <v>23</v>
      </c>
      <c r="K201" s="17" t="s">
        <v>107</v>
      </c>
      <c r="L201" s="18">
        <v>49296.78</v>
      </c>
      <c r="M201" s="18">
        <v>2546.33</v>
      </c>
      <c r="N201" s="18">
        <v>81.96</v>
      </c>
      <c r="O201" s="18">
        <v>51925.07</v>
      </c>
      <c r="P201" s="18">
        <v>261.8</v>
      </c>
      <c r="Q201" s="18">
        <v>508.9</v>
      </c>
      <c r="R201" s="18">
        <v>13.66</v>
      </c>
      <c r="S201" s="18">
        <v>784.36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9">
        <f t="shared" si="32"/>
        <v>49558.58</v>
      </c>
      <c r="Z201" s="24">
        <f t="shared" si="33"/>
        <v>3055.23</v>
      </c>
      <c r="AA201" s="9">
        <f t="shared" si="34"/>
        <v>95.61999999999999</v>
      </c>
      <c r="AB201" s="9">
        <f t="shared" si="35"/>
        <v>52709.43</v>
      </c>
      <c r="AC201" s="7"/>
      <c r="AD201" s="7"/>
      <c r="AE201" s="7"/>
    </row>
    <row r="202" spans="1:31" s="15" customFormat="1" x14ac:dyDescent="0.25">
      <c r="A202" s="17">
        <v>26</v>
      </c>
      <c r="B202" s="17" t="s">
        <v>151</v>
      </c>
      <c r="C202" s="17" t="s">
        <v>126</v>
      </c>
      <c r="D202" s="17" t="s">
        <v>271</v>
      </c>
      <c r="E202" s="17" t="s">
        <v>272</v>
      </c>
      <c r="F202" s="17" t="s">
        <v>75</v>
      </c>
      <c r="G202" s="17" t="s">
        <v>273</v>
      </c>
      <c r="H202" s="17">
        <v>0</v>
      </c>
      <c r="I202" s="17">
        <v>0</v>
      </c>
      <c r="J202" s="17">
        <v>360</v>
      </c>
      <c r="K202" s="17" t="s">
        <v>107</v>
      </c>
      <c r="L202" s="18">
        <v>104491.39</v>
      </c>
      <c r="M202" s="18">
        <v>16432.5</v>
      </c>
      <c r="N202" s="18">
        <v>427.68</v>
      </c>
      <c r="O202" s="18">
        <v>121351.57</v>
      </c>
      <c r="P202" s="18">
        <v>2486</v>
      </c>
      <c r="Q202" s="18">
        <v>1071.3399999999999</v>
      </c>
      <c r="R202" s="18">
        <v>213.84</v>
      </c>
      <c r="S202" s="18">
        <v>3771.18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9">
        <f t="shared" si="32"/>
        <v>106977.39</v>
      </c>
      <c r="Z202" s="24">
        <f t="shared" si="33"/>
        <v>17503.84</v>
      </c>
      <c r="AA202" s="9">
        <f t="shared" si="34"/>
        <v>641.52</v>
      </c>
      <c r="AB202" s="9">
        <f t="shared" si="35"/>
        <v>125122.75</v>
      </c>
      <c r="AC202" s="7"/>
      <c r="AD202" s="7"/>
      <c r="AE202" s="7"/>
    </row>
    <row r="203" spans="1:31" s="15" customFormat="1" x14ac:dyDescent="0.25">
      <c r="A203" s="17">
        <v>27</v>
      </c>
      <c r="B203" s="17" t="s">
        <v>130</v>
      </c>
      <c r="C203" s="17" t="s">
        <v>126</v>
      </c>
      <c r="D203" s="17" t="s">
        <v>274</v>
      </c>
      <c r="E203" s="17" t="s">
        <v>275</v>
      </c>
      <c r="F203" s="17" t="s">
        <v>75</v>
      </c>
      <c r="G203" s="17" t="s">
        <v>276</v>
      </c>
      <c r="H203" s="17">
        <v>0</v>
      </c>
      <c r="I203" s="17">
        <v>0</v>
      </c>
      <c r="J203" s="17">
        <v>360</v>
      </c>
      <c r="K203" s="17" t="s">
        <v>107</v>
      </c>
      <c r="L203" s="18">
        <v>103879.51</v>
      </c>
      <c r="M203" s="18">
        <v>20146.8</v>
      </c>
      <c r="N203" s="18">
        <v>427.68</v>
      </c>
      <c r="O203" s="18">
        <v>124453.99</v>
      </c>
      <c r="P203" s="18">
        <v>2486</v>
      </c>
      <c r="Q203" s="18">
        <v>1065.01</v>
      </c>
      <c r="R203" s="18">
        <v>213.84</v>
      </c>
      <c r="S203" s="18">
        <v>3764.85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9">
        <f t="shared" si="32"/>
        <v>106365.51</v>
      </c>
      <c r="Z203" s="24">
        <f t="shared" si="33"/>
        <v>21211.809999999998</v>
      </c>
      <c r="AA203" s="9">
        <f t="shared" si="34"/>
        <v>641.52</v>
      </c>
      <c r="AB203" s="9">
        <f t="shared" si="35"/>
        <v>128218.84000000001</v>
      </c>
      <c r="AC203" s="7"/>
      <c r="AD203" s="7"/>
      <c r="AE203" s="7"/>
    </row>
    <row r="204" spans="1:31" s="15" customFormat="1" x14ac:dyDescent="0.25">
      <c r="A204" s="17">
        <v>28</v>
      </c>
      <c r="B204" s="17" t="s">
        <v>134</v>
      </c>
      <c r="C204" s="17" t="s">
        <v>126</v>
      </c>
      <c r="D204" s="17" t="s">
        <v>277</v>
      </c>
      <c r="E204" s="17" t="s">
        <v>278</v>
      </c>
      <c r="F204" s="17" t="s">
        <v>75</v>
      </c>
      <c r="G204" s="17" t="s">
        <v>267</v>
      </c>
      <c r="H204" s="17">
        <v>0</v>
      </c>
      <c r="I204" s="17">
        <v>0</v>
      </c>
      <c r="J204" s="17">
        <v>720</v>
      </c>
      <c r="K204" s="17" t="s">
        <v>107</v>
      </c>
      <c r="L204" s="18">
        <v>212024.47</v>
      </c>
      <c r="M204" s="18">
        <v>8002.3</v>
      </c>
      <c r="N204" s="18">
        <v>855.36</v>
      </c>
      <c r="O204" s="18">
        <v>220882.13</v>
      </c>
      <c r="P204" s="18">
        <v>4972</v>
      </c>
      <c r="Q204" s="18">
        <v>2174.1</v>
      </c>
      <c r="R204" s="18">
        <v>427.68</v>
      </c>
      <c r="S204" s="18">
        <v>7573.78</v>
      </c>
      <c r="T204" s="18">
        <v>0</v>
      </c>
      <c r="U204" s="18">
        <v>0</v>
      </c>
      <c r="V204" s="18">
        <v>0</v>
      </c>
      <c r="W204" s="18">
        <v>0</v>
      </c>
      <c r="X204" s="18"/>
      <c r="Y204" s="9">
        <f t="shared" si="32"/>
        <v>216996.47</v>
      </c>
      <c r="Z204" s="24">
        <f t="shared" si="33"/>
        <v>10176.4</v>
      </c>
      <c r="AA204" s="9">
        <f t="shared" si="34"/>
        <v>1283.04</v>
      </c>
      <c r="AB204" s="9">
        <f t="shared" si="35"/>
        <v>228455.91</v>
      </c>
      <c r="AC204" s="7"/>
      <c r="AD204" s="7"/>
      <c r="AE204" s="7"/>
    </row>
    <row r="205" spans="1:31" s="15" customFormat="1" x14ac:dyDescent="0.25">
      <c r="A205" s="17">
        <v>29</v>
      </c>
      <c r="B205" s="17" t="s">
        <v>138</v>
      </c>
      <c r="C205" s="17" t="s">
        <v>126</v>
      </c>
      <c r="D205" s="17" t="s">
        <v>279</v>
      </c>
      <c r="E205" s="17" t="s">
        <v>280</v>
      </c>
      <c r="F205" s="17" t="s">
        <v>75</v>
      </c>
      <c r="G205" s="17" t="s">
        <v>281</v>
      </c>
      <c r="H205" s="17">
        <v>0</v>
      </c>
      <c r="I205" s="17">
        <v>0</v>
      </c>
      <c r="J205" s="17">
        <v>360</v>
      </c>
      <c r="K205" s="17" t="s">
        <v>107</v>
      </c>
      <c r="L205" s="18">
        <v>104573.14</v>
      </c>
      <c r="M205" s="18">
        <v>13377.47</v>
      </c>
      <c r="N205" s="18">
        <v>427.68</v>
      </c>
      <c r="O205" s="18">
        <v>118378.29</v>
      </c>
      <c r="P205" s="18">
        <v>2486</v>
      </c>
      <c r="Q205" s="18">
        <v>1072.18</v>
      </c>
      <c r="R205" s="18">
        <v>213.84</v>
      </c>
      <c r="S205" s="18">
        <v>3772.02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9">
        <f t="shared" si="32"/>
        <v>107059.14</v>
      </c>
      <c r="Z205" s="24">
        <f t="shared" si="33"/>
        <v>14449.65</v>
      </c>
      <c r="AA205" s="9">
        <f t="shared" si="34"/>
        <v>641.52</v>
      </c>
      <c r="AB205" s="9">
        <f t="shared" si="35"/>
        <v>122150.31</v>
      </c>
      <c r="AC205" s="7"/>
      <c r="AD205" s="7"/>
      <c r="AE205" s="7"/>
    </row>
    <row r="206" spans="1:31" s="12" customFormat="1" x14ac:dyDescent="0.25">
      <c r="A206" s="10"/>
      <c r="B206" s="10"/>
      <c r="C206" s="10" t="s">
        <v>71</v>
      </c>
      <c r="D206" s="10"/>
      <c r="E206" s="10"/>
      <c r="F206" s="10"/>
      <c r="G206" s="10"/>
      <c r="H206" s="10"/>
      <c r="I206" s="10"/>
      <c r="J206" s="11">
        <f t="shared" ref="J206:AB206" si="36">SUM(J177:J205)</f>
        <v>9501</v>
      </c>
      <c r="K206" s="11">
        <f t="shared" si="36"/>
        <v>0</v>
      </c>
      <c r="L206" s="11">
        <f t="shared" si="36"/>
        <v>4906835.8099999996</v>
      </c>
      <c r="M206" s="11">
        <f t="shared" si="36"/>
        <v>877114.97000000009</v>
      </c>
      <c r="N206" s="11">
        <f t="shared" si="36"/>
        <v>16087.190000000004</v>
      </c>
      <c r="O206" s="11">
        <f t="shared" si="36"/>
        <v>5800037.9700000007</v>
      </c>
      <c r="P206" s="11">
        <f t="shared" si="36"/>
        <v>68454.100000000006</v>
      </c>
      <c r="Q206" s="11">
        <f t="shared" si="36"/>
        <v>50544.229999999996</v>
      </c>
      <c r="R206" s="11">
        <f t="shared" si="36"/>
        <v>5643.59</v>
      </c>
      <c r="S206" s="11">
        <f t="shared" si="36"/>
        <v>124641.92000000001</v>
      </c>
      <c r="T206" s="11">
        <f t="shared" si="36"/>
        <v>0</v>
      </c>
      <c r="U206" s="11">
        <f t="shared" si="36"/>
        <v>0</v>
      </c>
      <c r="V206" s="11">
        <f t="shared" si="36"/>
        <v>0</v>
      </c>
      <c r="W206" s="11">
        <f t="shared" si="36"/>
        <v>0</v>
      </c>
      <c r="X206" s="11">
        <f t="shared" si="36"/>
        <v>0</v>
      </c>
      <c r="Y206" s="11">
        <f t="shared" si="36"/>
        <v>4975289.9099999992</v>
      </c>
      <c r="Z206" s="11">
        <f t="shared" si="36"/>
        <v>927659.2</v>
      </c>
      <c r="AA206" s="11">
        <f t="shared" si="36"/>
        <v>21730.780000000006</v>
      </c>
      <c r="AB206" s="11">
        <f t="shared" si="36"/>
        <v>5924679.8900000015</v>
      </c>
      <c r="AC206" s="7"/>
      <c r="AD206" s="7"/>
      <c r="AE206" s="7"/>
    </row>
    <row r="207" spans="1:31" s="12" customFormat="1" x14ac:dyDescent="0.25">
      <c r="A207" s="10"/>
      <c r="B207" s="10"/>
      <c r="C207" s="10" t="s">
        <v>119</v>
      </c>
      <c r="D207" s="10"/>
      <c r="E207" s="10"/>
      <c r="F207" s="10"/>
      <c r="G207" s="10"/>
      <c r="H207" s="10"/>
      <c r="I207" s="10"/>
      <c r="J207" s="11">
        <f t="shared" ref="J207:AB207" si="37">J206+J176</f>
        <v>36748</v>
      </c>
      <c r="K207" s="11">
        <f t="shared" si="37"/>
        <v>0</v>
      </c>
      <c r="L207" s="11">
        <f t="shared" si="37"/>
        <v>11267907.32</v>
      </c>
      <c r="M207" s="11">
        <f t="shared" si="37"/>
        <v>1462907.01</v>
      </c>
      <c r="N207" s="11">
        <f t="shared" si="37"/>
        <v>50179</v>
      </c>
      <c r="O207" s="11">
        <f t="shared" si="37"/>
        <v>12780993.33</v>
      </c>
      <c r="P207" s="11">
        <f t="shared" si="37"/>
        <v>218123.00000000006</v>
      </c>
      <c r="Q207" s="11">
        <f t="shared" si="37"/>
        <v>115573.68</v>
      </c>
      <c r="R207" s="11">
        <f t="shared" si="37"/>
        <v>17782.11</v>
      </c>
      <c r="S207" s="11">
        <f t="shared" si="37"/>
        <v>351478.79</v>
      </c>
      <c r="T207" s="11">
        <f t="shared" si="37"/>
        <v>0</v>
      </c>
      <c r="U207" s="11">
        <f t="shared" si="37"/>
        <v>0</v>
      </c>
      <c r="V207" s="11">
        <f t="shared" si="37"/>
        <v>0</v>
      </c>
      <c r="W207" s="11">
        <f t="shared" si="37"/>
        <v>0</v>
      </c>
      <c r="X207" s="11">
        <f t="shared" si="37"/>
        <v>0</v>
      </c>
      <c r="Y207" s="11">
        <f t="shared" si="37"/>
        <v>11486030.32</v>
      </c>
      <c r="Z207" s="11">
        <f t="shared" si="37"/>
        <v>1578480.69</v>
      </c>
      <c r="AA207" s="11">
        <f t="shared" si="37"/>
        <v>67961.109999999986</v>
      </c>
      <c r="AB207" s="11">
        <f t="shared" si="37"/>
        <v>13132472.120000001</v>
      </c>
      <c r="AC207" s="7"/>
      <c r="AD207" s="7"/>
      <c r="AE207" s="7"/>
    </row>
    <row r="208" spans="1:31" ht="18" customHeight="1" x14ac:dyDescent="0.25">
      <c r="O208" s="34"/>
      <c r="AC208" s="15"/>
    </row>
    <row r="209" spans="1:33" ht="18" customHeight="1" x14ac:dyDescent="0.25">
      <c r="AC209" s="15"/>
    </row>
    <row r="212" spans="1:33" ht="15.75" x14ac:dyDescent="0.25">
      <c r="E212" s="13" t="s">
        <v>120</v>
      </c>
      <c r="G212" s="14"/>
      <c r="H212" s="14"/>
      <c r="I212" s="14"/>
      <c r="J212" s="14"/>
      <c r="K212" s="14"/>
      <c r="L212" s="13" t="s">
        <v>122</v>
      </c>
      <c r="O212" s="14"/>
      <c r="Q212" s="14"/>
      <c r="R212" s="13" t="s">
        <v>121</v>
      </c>
      <c r="T212" s="14"/>
      <c r="U212" s="14"/>
      <c r="W212" s="14"/>
      <c r="X212" s="14"/>
      <c r="Y212" s="14"/>
      <c r="Z212" s="13" t="s">
        <v>123</v>
      </c>
      <c r="AA212" s="14"/>
      <c r="AB212" s="14"/>
      <c r="AC212" s="14"/>
      <c r="AD212" s="14"/>
    </row>
    <row r="213" spans="1:33" ht="15.75" x14ac:dyDescent="0.25">
      <c r="E213" s="13" t="s">
        <v>124</v>
      </c>
      <c r="G213" s="14"/>
      <c r="H213" s="14"/>
      <c r="I213" s="14"/>
      <c r="J213" s="14"/>
      <c r="K213" s="14"/>
      <c r="L213" s="13" t="s">
        <v>124</v>
      </c>
      <c r="O213" s="14"/>
      <c r="Q213" s="14"/>
      <c r="R213" s="13" t="s">
        <v>124</v>
      </c>
      <c r="T213" s="14"/>
      <c r="U213" s="14"/>
      <c r="W213" s="14"/>
      <c r="X213" s="14"/>
      <c r="Y213" s="14"/>
      <c r="Z213" s="13" t="s">
        <v>124</v>
      </c>
      <c r="AA213" s="14"/>
      <c r="AB213" s="14"/>
      <c r="AC213" s="14"/>
      <c r="AD213" s="14"/>
    </row>
    <row r="214" spans="1:33" x14ac:dyDescent="0.2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</row>
    <row r="215" spans="1:33" ht="30.75" customHeight="1" x14ac:dyDescent="0.55000000000000004">
      <c r="A215" s="75" t="s">
        <v>0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1"/>
      <c r="AE215" s="1"/>
      <c r="AF215" s="1"/>
      <c r="AG215" s="1"/>
    </row>
    <row r="216" spans="1:33" ht="21.75" customHeight="1" x14ac:dyDescent="0.4">
      <c r="A216" s="76" t="s">
        <v>1668</v>
      </c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2"/>
      <c r="AE216" s="2"/>
      <c r="AF216" s="2"/>
      <c r="AG216" s="2"/>
    </row>
    <row r="217" spans="1:33" s="5" customFormat="1" ht="20.25" customHeight="1" x14ac:dyDescent="0.35">
      <c r="A217" s="3" t="s">
        <v>1</v>
      </c>
      <c r="B217" s="4"/>
      <c r="C217" s="3"/>
      <c r="D217" s="3"/>
      <c r="F217" s="3" t="s">
        <v>305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</row>
    <row r="218" spans="1:33" s="7" customFormat="1" ht="90" x14ac:dyDescent="0.25">
      <c r="A218" s="6" t="s">
        <v>3</v>
      </c>
      <c r="B218" s="6" t="s">
        <v>4</v>
      </c>
      <c r="C218" s="6" t="s">
        <v>5</v>
      </c>
      <c r="D218" s="6" t="s">
        <v>6</v>
      </c>
      <c r="E218" s="6" t="s">
        <v>7</v>
      </c>
      <c r="F218" s="6" t="s">
        <v>8</v>
      </c>
      <c r="G218" s="6" t="s">
        <v>9</v>
      </c>
      <c r="H218" s="6" t="s">
        <v>10</v>
      </c>
      <c r="I218" s="6" t="s">
        <v>11</v>
      </c>
      <c r="J218" s="6" t="s">
        <v>12</v>
      </c>
      <c r="K218" s="6" t="s">
        <v>13</v>
      </c>
      <c r="L218" s="6" t="s">
        <v>14</v>
      </c>
      <c r="M218" s="6" t="s">
        <v>15</v>
      </c>
      <c r="N218" s="6" t="s">
        <v>16</v>
      </c>
      <c r="O218" s="6" t="s">
        <v>17</v>
      </c>
      <c r="P218" s="6" t="s">
        <v>18</v>
      </c>
      <c r="Q218" s="6" t="s">
        <v>19</v>
      </c>
      <c r="R218" s="6" t="s">
        <v>20</v>
      </c>
      <c r="S218" s="6" t="s">
        <v>21</v>
      </c>
      <c r="T218" s="6" t="s">
        <v>22</v>
      </c>
      <c r="U218" s="6" t="s">
        <v>24</v>
      </c>
      <c r="V218" s="6" t="s">
        <v>25</v>
      </c>
      <c r="W218" s="6" t="s">
        <v>26</v>
      </c>
      <c r="X218" s="6" t="s">
        <v>1587</v>
      </c>
      <c r="Y218" s="6" t="s">
        <v>27</v>
      </c>
      <c r="Z218" s="6" t="s">
        <v>28</v>
      </c>
      <c r="AA218" s="6" t="s">
        <v>29</v>
      </c>
      <c r="AB218" s="6" t="s">
        <v>30</v>
      </c>
    </row>
    <row r="219" spans="1:33" s="15" customFormat="1" x14ac:dyDescent="0.25">
      <c r="A219" s="17">
        <v>1</v>
      </c>
      <c r="B219" s="17" t="s">
        <v>125</v>
      </c>
      <c r="C219" s="17" t="s">
        <v>126</v>
      </c>
      <c r="D219" s="17" t="s">
        <v>127</v>
      </c>
      <c r="E219" s="17" t="s">
        <v>128</v>
      </c>
      <c r="F219" s="17" t="s">
        <v>35</v>
      </c>
      <c r="G219" s="17" t="s">
        <v>129</v>
      </c>
      <c r="H219" s="17">
        <v>179745</v>
      </c>
      <c r="I219" s="17">
        <v>177992</v>
      </c>
      <c r="J219" s="17">
        <v>1753</v>
      </c>
      <c r="K219" s="17" t="s">
        <v>37</v>
      </c>
      <c r="L219" s="18">
        <v>502292.47</v>
      </c>
      <c r="M219" s="18">
        <v>81990.240000000005</v>
      </c>
      <c r="N219" s="18">
        <v>1891.14</v>
      </c>
      <c r="O219" s="18">
        <v>586173.85</v>
      </c>
      <c r="P219" s="18">
        <v>9152.39</v>
      </c>
      <c r="Q219" s="18">
        <v>5182.8</v>
      </c>
      <c r="R219" s="18">
        <v>780.96</v>
      </c>
      <c r="S219" s="18">
        <v>15116.15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9">
        <f t="shared" ref="Y219:Y247" si="38">L219+P219-U219</f>
        <v>511444.86</v>
      </c>
      <c r="Z219" s="24">
        <f t="shared" ref="Z219:Z247" si="39">M219+Q219-V219</f>
        <v>87173.040000000008</v>
      </c>
      <c r="AA219" s="9">
        <f t="shared" ref="AA219:AA247" si="40">N219+R219-W219</f>
        <v>2672.1000000000004</v>
      </c>
      <c r="AB219" s="9">
        <f t="shared" ref="AB219:AB247" si="41">O219+S219-X219</f>
        <v>601290</v>
      </c>
    </row>
    <row r="220" spans="1:33" s="15" customFormat="1" x14ac:dyDescent="0.25">
      <c r="A220" s="17">
        <v>2</v>
      </c>
      <c r="B220" s="17" t="s">
        <v>130</v>
      </c>
      <c r="C220" s="17" t="s">
        <v>126</v>
      </c>
      <c r="D220" s="17" t="s">
        <v>131</v>
      </c>
      <c r="E220" s="17" t="s">
        <v>132</v>
      </c>
      <c r="F220" s="17" t="s">
        <v>35</v>
      </c>
      <c r="G220" s="17" t="s">
        <v>133</v>
      </c>
      <c r="H220" s="17">
        <v>89525</v>
      </c>
      <c r="I220" s="17">
        <v>88712</v>
      </c>
      <c r="J220" s="17">
        <v>813</v>
      </c>
      <c r="K220" s="17" t="s">
        <v>37</v>
      </c>
      <c r="L220" s="18">
        <v>72736.320000000007</v>
      </c>
      <c r="M220" s="18">
        <v>3183.24</v>
      </c>
      <c r="N220" s="18">
        <v>715.47</v>
      </c>
      <c r="O220" s="18">
        <v>76635.03</v>
      </c>
      <c r="P220" s="18">
        <v>4309.66</v>
      </c>
      <c r="Q220" s="18">
        <v>746.12</v>
      </c>
      <c r="R220" s="18">
        <v>362.19</v>
      </c>
      <c r="S220" s="18">
        <v>5417.97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9">
        <f t="shared" si="38"/>
        <v>77045.98000000001</v>
      </c>
      <c r="Z220" s="24">
        <f t="shared" si="39"/>
        <v>3929.3599999999997</v>
      </c>
      <c r="AA220" s="9">
        <f t="shared" si="40"/>
        <v>1077.6600000000001</v>
      </c>
      <c r="AB220" s="9">
        <f t="shared" si="41"/>
        <v>82053</v>
      </c>
    </row>
    <row r="221" spans="1:33" s="15" customFormat="1" x14ac:dyDescent="0.25">
      <c r="A221" s="17">
        <v>3</v>
      </c>
      <c r="B221" s="17" t="s">
        <v>134</v>
      </c>
      <c r="C221" s="17" t="s">
        <v>126</v>
      </c>
      <c r="D221" s="17" t="s">
        <v>135</v>
      </c>
      <c r="E221" s="17" t="s">
        <v>136</v>
      </c>
      <c r="F221" s="17" t="s">
        <v>35</v>
      </c>
      <c r="G221" s="17" t="s">
        <v>137</v>
      </c>
      <c r="H221" s="17">
        <v>27764</v>
      </c>
      <c r="I221" s="17">
        <v>27308</v>
      </c>
      <c r="J221" s="17">
        <v>1368</v>
      </c>
      <c r="K221" s="17" t="s">
        <v>37</v>
      </c>
      <c r="L221" s="18">
        <v>420154.15</v>
      </c>
      <c r="M221" s="18">
        <v>63382.29</v>
      </c>
      <c r="N221" s="18">
        <v>2606.1799999999998</v>
      </c>
      <c r="O221" s="18">
        <v>486142.62</v>
      </c>
      <c r="P221" s="18">
        <v>7246.26</v>
      </c>
      <c r="Q221" s="18">
        <v>4320.68</v>
      </c>
      <c r="R221" s="18">
        <v>609.44000000000005</v>
      </c>
      <c r="S221" s="18">
        <v>12176.38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9">
        <f t="shared" si="38"/>
        <v>427400.41000000003</v>
      </c>
      <c r="Z221" s="24">
        <f t="shared" si="39"/>
        <v>67702.97</v>
      </c>
      <c r="AA221" s="9">
        <f t="shared" si="40"/>
        <v>3215.62</v>
      </c>
      <c r="AB221" s="9">
        <f t="shared" si="41"/>
        <v>498319</v>
      </c>
    </row>
    <row r="222" spans="1:33" s="15" customFormat="1" x14ac:dyDescent="0.25">
      <c r="A222" s="17">
        <v>4</v>
      </c>
      <c r="B222" s="17" t="s">
        <v>138</v>
      </c>
      <c r="C222" s="17" t="s">
        <v>126</v>
      </c>
      <c r="D222" s="17" t="s">
        <v>139</v>
      </c>
      <c r="E222" s="17" t="s">
        <v>140</v>
      </c>
      <c r="F222" s="17" t="s">
        <v>35</v>
      </c>
      <c r="G222" s="17" t="s">
        <v>137</v>
      </c>
      <c r="H222" s="17"/>
      <c r="I222" s="17"/>
      <c r="J222" s="17"/>
      <c r="K222" s="17" t="s">
        <v>1589</v>
      </c>
      <c r="L222" s="18">
        <v>903.01</v>
      </c>
      <c r="M222" s="18">
        <v>0</v>
      </c>
      <c r="N222" s="18">
        <v>0</v>
      </c>
      <c r="O222" s="18">
        <v>903.01</v>
      </c>
      <c r="P222" s="18">
        <v>0</v>
      </c>
      <c r="Q222" s="18">
        <v>0</v>
      </c>
      <c r="R222" s="18">
        <v>0</v>
      </c>
      <c r="S222" s="18"/>
      <c r="T222" s="18">
        <v>0</v>
      </c>
      <c r="U222" s="18">
        <v>0</v>
      </c>
      <c r="V222" s="18">
        <v>0</v>
      </c>
      <c r="W222" s="18">
        <v>0</v>
      </c>
      <c r="X222" s="18"/>
      <c r="Y222" s="9">
        <f t="shared" si="38"/>
        <v>903.01</v>
      </c>
      <c r="Z222" s="24">
        <f t="shared" si="39"/>
        <v>0</v>
      </c>
      <c r="AA222" s="9">
        <f t="shared" si="40"/>
        <v>0</v>
      </c>
      <c r="AB222" s="9">
        <f t="shared" si="41"/>
        <v>903.01</v>
      </c>
    </row>
    <row r="223" spans="1:33" s="15" customFormat="1" x14ac:dyDescent="0.25">
      <c r="A223" s="17">
        <v>5</v>
      </c>
      <c r="B223" s="17" t="s">
        <v>141</v>
      </c>
      <c r="C223" s="17" t="s">
        <v>126</v>
      </c>
      <c r="D223" s="17" t="s">
        <v>142</v>
      </c>
      <c r="E223" s="17" t="s">
        <v>143</v>
      </c>
      <c r="F223" s="17" t="s">
        <v>35</v>
      </c>
      <c r="G223" s="17" t="s">
        <v>144</v>
      </c>
      <c r="H223" s="17">
        <v>94844</v>
      </c>
      <c r="I223" s="17">
        <v>93015</v>
      </c>
      <c r="J223" s="17">
        <v>1829</v>
      </c>
      <c r="K223" s="17" t="s">
        <v>37</v>
      </c>
      <c r="L223" s="18">
        <v>416642.55</v>
      </c>
      <c r="M223" s="18">
        <v>58246.62</v>
      </c>
      <c r="N223" s="18">
        <v>4977.13</v>
      </c>
      <c r="O223" s="18">
        <v>479866.3</v>
      </c>
      <c r="P223" s="18">
        <v>9528.2099999999991</v>
      </c>
      <c r="Q223" s="18">
        <v>4295.67</v>
      </c>
      <c r="R223" s="18">
        <v>814.82</v>
      </c>
      <c r="S223" s="18">
        <v>14638.7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9">
        <f t="shared" si="38"/>
        <v>426170.76</v>
      </c>
      <c r="Z223" s="24">
        <f t="shared" si="39"/>
        <v>62542.29</v>
      </c>
      <c r="AA223" s="9">
        <f t="shared" si="40"/>
        <v>5791.95</v>
      </c>
      <c r="AB223" s="9">
        <f t="shared" si="41"/>
        <v>494505</v>
      </c>
    </row>
    <row r="224" spans="1:33" s="15" customFormat="1" x14ac:dyDescent="0.25">
      <c r="A224" s="17">
        <v>6</v>
      </c>
      <c r="B224" s="17" t="s">
        <v>145</v>
      </c>
      <c r="C224" s="17" t="s">
        <v>126</v>
      </c>
      <c r="D224" s="17" t="s">
        <v>146</v>
      </c>
      <c r="E224" s="17" t="s">
        <v>147</v>
      </c>
      <c r="F224" s="17" t="s">
        <v>35</v>
      </c>
      <c r="G224" s="17" t="s">
        <v>148</v>
      </c>
      <c r="H224" s="17">
        <v>8470</v>
      </c>
      <c r="I224" s="17">
        <v>8102</v>
      </c>
      <c r="J224" s="17">
        <v>1104</v>
      </c>
      <c r="K224" s="17" t="s">
        <v>37</v>
      </c>
      <c r="L224" s="18">
        <v>148356.57999999999</v>
      </c>
      <c r="M224" s="18">
        <v>12490.94</v>
      </c>
      <c r="N224" s="18">
        <v>1369.91</v>
      </c>
      <c r="O224" s="18">
        <v>162217.43</v>
      </c>
      <c r="P224" s="18">
        <v>6058.57</v>
      </c>
      <c r="Q224" s="18">
        <v>1524.17</v>
      </c>
      <c r="R224" s="18">
        <v>491.83</v>
      </c>
      <c r="S224" s="18">
        <v>8074.57</v>
      </c>
      <c r="T224" s="18">
        <v>0</v>
      </c>
      <c r="U224" s="18">
        <v>0</v>
      </c>
      <c r="V224" s="18">
        <v>0</v>
      </c>
      <c r="W224" s="18">
        <v>0</v>
      </c>
      <c r="X224" s="18"/>
      <c r="Y224" s="9">
        <f t="shared" si="38"/>
        <v>154415.15</v>
      </c>
      <c r="Z224" s="24">
        <f t="shared" si="39"/>
        <v>14015.11</v>
      </c>
      <c r="AA224" s="9">
        <f t="shared" si="40"/>
        <v>1861.74</v>
      </c>
      <c r="AB224" s="9">
        <f t="shared" si="41"/>
        <v>170292</v>
      </c>
    </row>
    <row r="225" spans="1:28" s="15" customFormat="1" x14ac:dyDescent="0.25">
      <c r="A225" s="17">
        <v>7</v>
      </c>
      <c r="B225" s="17" t="s">
        <v>141</v>
      </c>
      <c r="C225" s="17" t="s">
        <v>126</v>
      </c>
      <c r="D225" s="17" t="s">
        <v>154</v>
      </c>
      <c r="E225" s="17" t="s">
        <v>155</v>
      </c>
      <c r="F225" s="17" t="s">
        <v>35</v>
      </c>
      <c r="G225" s="17" t="s">
        <v>156</v>
      </c>
      <c r="H225" s="17">
        <v>27304</v>
      </c>
      <c r="I225" s="17">
        <v>25832</v>
      </c>
      <c r="J225" s="17">
        <v>1472</v>
      </c>
      <c r="K225" s="17" t="s">
        <v>37</v>
      </c>
      <c r="L225" s="18">
        <v>460681.21</v>
      </c>
      <c r="M225" s="18">
        <v>35533.24</v>
      </c>
      <c r="N225" s="18">
        <v>3578.69</v>
      </c>
      <c r="O225" s="18">
        <v>499793.14</v>
      </c>
      <c r="P225" s="18">
        <v>7785.17</v>
      </c>
      <c r="Q225" s="18">
        <v>4736.91</v>
      </c>
      <c r="R225" s="18">
        <v>655.78</v>
      </c>
      <c r="S225" s="18">
        <v>13177.86</v>
      </c>
      <c r="T225" s="18">
        <v>0</v>
      </c>
      <c r="U225" s="18">
        <v>0</v>
      </c>
      <c r="V225" s="18">
        <v>0</v>
      </c>
      <c r="W225" s="18">
        <v>0</v>
      </c>
      <c r="X225" s="18"/>
      <c r="Y225" s="9">
        <f t="shared" si="38"/>
        <v>468466.38</v>
      </c>
      <c r="Z225" s="24">
        <f t="shared" si="39"/>
        <v>40270.149999999994</v>
      </c>
      <c r="AA225" s="9">
        <f t="shared" si="40"/>
        <v>4234.47</v>
      </c>
      <c r="AB225" s="9">
        <f t="shared" si="41"/>
        <v>512971</v>
      </c>
    </row>
    <row r="226" spans="1:28" s="15" customFormat="1" x14ac:dyDescent="0.25">
      <c r="A226" s="17">
        <v>8</v>
      </c>
      <c r="B226" s="17" t="s">
        <v>125</v>
      </c>
      <c r="C226" s="17" t="s">
        <v>126</v>
      </c>
      <c r="D226" s="17" t="s">
        <v>157</v>
      </c>
      <c r="E226" s="17" t="s">
        <v>158</v>
      </c>
      <c r="F226" s="17" t="s">
        <v>35</v>
      </c>
      <c r="G226" s="17" t="s">
        <v>148</v>
      </c>
      <c r="H226" s="17">
        <v>23697</v>
      </c>
      <c r="I226" s="17">
        <v>21571</v>
      </c>
      <c r="J226" s="17">
        <v>2126</v>
      </c>
      <c r="K226" s="17" t="s">
        <v>37</v>
      </c>
      <c r="L226" s="18">
        <v>252312.5</v>
      </c>
      <c r="M226" s="18">
        <v>19889.63</v>
      </c>
      <c r="N226" s="18">
        <v>2832.04</v>
      </c>
      <c r="O226" s="18">
        <v>275034.17</v>
      </c>
      <c r="P226" s="18">
        <v>10903.48</v>
      </c>
      <c r="Q226" s="18">
        <v>2591.2199999999998</v>
      </c>
      <c r="R226" s="18">
        <v>947.13</v>
      </c>
      <c r="S226" s="18">
        <v>14441.83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9">
        <f t="shared" si="38"/>
        <v>263215.98</v>
      </c>
      <c r="Z226" s="24">
        <f t="shared" si="39"/>
        <v>22480.850000000002</v>
      </c>
      <c r="AA226" s="9">
        <f t="shared" si="40"/>
        <v>3779.17</v>
      </c>
      <c r="AB226" s="9">
        <f t="shared" si="41"/>
        <v>289476</v>
      </c>
    </row>
    <row r="227" spans="1:28" s="15" customFormat="1" x14ac:dyDescent="0.25">
      <c r="A227" s="17">
        <v>9</v>
      </c>
      <c r="B227" s="17" t="s">
        <v>134</v>
      </c>
      <c r="C227" s="17" t="s">
        <v>126</v>
      </c>
      <c r="D227" s="17" t="s">
        <v>175</v>
      </c>
      <c r="E227" s="17" t="s">
        <v>176</v>
      </c>
      <c r="F227" s="17" t="s">
        <v>35</v>
      </c>
      <c r="G227" s="17" t="s">
        <v>156</v>
      </c>
      <c r="H227" s="17">
        <v>7776</v>
      </c>
      <c r="I227" s="17">
        <v>7776</v>
      </c>
      <c r="J227" s="17">
        <v>0</v>
      </c>
      <c r="K227" s="17" t="s">
        <v>37</v>
      </c>
      <c r="L227" s="18">
        <v>130025.44</v>
      </c>
      <c r="M227" s="18">
        <v>9336.58</v>
      </c>
      <c r="N227" s="18">
        <v>0</v>
      </c>
      <c r="O227" s="18">
        <v>139362.01999999999</v>
      </c>
      <c r="P227" s="18">
        <v>498.7</v>
      </c>
      <c r="Q227" s="18">
        <v>1341.28</v>
      </c>
      <c r="R227" s="18">
        <v>0</v>
      </c>
      <c r="S227" s="18">
        <v>1839.98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9">
        <f t="shared" si="38"/>
        <v>130524.14</v>
      </c>
      <c r="Z227" s="24">
        <f t="shared" si="39"/>
        <v>10677.86</v>
      </c>
      <c r="AA227" s="9">
        <f t="shared" si="40"/>
        <v>0</v>
      </c>
      <c r="AB227" s="9">
        <f t="shared" si="41"/>
        <v>141202</v>
      </c>
    </row>
    <row r="228" spans="1:28" s="15" customFormat="1" x14ac:dyDescent="0.25">
      <c r="A228" s="17">
        <v>10</v>
      </c>
      <c r="B228" s="17" t="s">
        <v>130</v>
      </c>
      <c r="C228" s="17" t="s">
        <v>126</v>
      </c>
      <c r="D228" s="17" t="s">
        <v>177</v>
      </c>
      <c r="E228" s="17" t="s">
        <v>178</v>
      </c>
      <c r="F228" s="17" t="s">
        <v>35</v>
      </c>
      <c r="G228" s="17" t="s">
        <v>156</v>
      </c>
      <c r="H228" s="17">
        <v>74025</v>
      </c>
      <c r="I228" s="17">
        <v>74025</v>
      </c>
      <c r="J228" s="17">
        <v>0</v>
      </c>
      <c r="K228" s="17" t="s">
        <v>37</v>
      </c>
      <c r="L228" s="18">
        <v>22499.7</v>
      </c>
      <c r="M228" s="18">
        <v>1815.27</v>
      </c>
      <c r="N228" s="18">
        <v>0</v>
      </c>
      <c r="O228" s="18">
        <v>24314.97</v>
      </c>
      <c r="P228" s="18">
        <v>498.86</v>
      </c>
      <c r="Q228" s="18">
        <v>230.17</v>
      </c>
      <c r="R228" s="18">
        <v>0</v>
      </c>
      <c r="S228" s="18">
        <v>729.03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9">
        <f t="shared" si="38"/>
        <v>22998.560000000001</v>
      </c>
      <c r="Z228" s="24">
        <f t="shared" si="39"/>
        <v>2045.44</v>
      </c>
      <c r="AA228" s="9">
        <f t="shared" si="40"/>
        <v>0</v>
      </c>
      <c r="AB228" s="9">
        <f t="shared" si="41"/>
        <v>25044</v>
      </c>
    </row>
    <row r="229" spans="1:28" s="15" customFormat="1" x14ac:dyDescent="0.25">
      <c r="A229" s="17">
        <v>11</v>
      </c>
      <c r="B229" s="17" t="s">
        <v>125</v>
      </c>
      <c r="C229" s="17" t="s">
        <v>126</v>
      </c>
      <c r="D229" s="17" t="s">
        <v>179</v>
      </c>
      <c r="E229" s="17" t="s">
        <v>180</v>
      </c>
      <c r="F229" s="17" t="s">
        <v>35</v>
      </c>
      <c r="G229" s="17" t="s">
        <v>181</v>
      </c>
      <c r="H229" s="17">
        <v>28577</v>
      </c>
      <c r="I229" s="17">
        <v>26275</v>
      </c>
      <c r="J229" s="17">
        <v>2302</v>
      </c>
      <c r="K229" s="17" t="s">
        <v>37</v>
      </c>
      <c r="L229" s="18">
        <v>848391.18</v>
      </c>
      <c r="M229" s="18">
        <v>122158.42</v>
      </c>
      <c r="N229" s="18">
        <v>4384.6099999999997</v>
      </c>
      <c r="O229" s="18">
        <v>974934.21</v>
      </c>
      <c r="P229" s="18">
        <v>12107.37</v>
      </c>
      <c r="Q229" s="18">
        <v>8743.8799999999992</v>
      </c>
      <c r="R229" s="18">
        <v>1025.54</v>
      </c>
      <c r="S229" s="18">
        <v>21876.79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9">
        <f t="shared" si="38"/>
        <v>860498.55</v>
      </c>
      <c r="Z229" s="24">
        <f t="shared" si="39"/>
        <v>130902.3</v>
      </c>
      <c r="AA229" s="9">
        <f t="shared" si="40"/>
        <v>5410.15</v>
      </c>
      <c r="AB229" s="9">
        <f t="shared" si="41"/>
        <v>996811</v>
      </c>
    </row>
    <row r="230" spans="1:28" s="15" customFormat="1" x14ac:dyDescent="0.25">
      <c r="A230" s="17">
        <v>12</v>
      </c>
      <c r="B230" s="17" t="s">
        <v>134</v>
      </c>
      <c r="C230" s="17" t="s">
        <v>126</v>
      </c>
      <c r="D230" s="17" t="s">
        <v>193</v>
      </c>
      <c r="E230" s="17" t="s">
        <v>194</v>
      </c>
      <c r="F230" s="17" t="s">
        <v>35</v>
      </c>
      <c r="G230" s="17" t="s">
        <v>181</v>
      </c>
      <c r="H230" s="17">
        <v>9457</v>
      </c>
      <c r="I230" s="17">
        <v>4809</v>
      </c>
      <c r="J230" s="17">
        <v>4648</v>
      </c>
      <c r="K230" s="17" t="s">
        <v>37</v>
      </c>
      <c r="L230" s="18">
        <v>581528.53</v>
      </c>
      <c r="M230" s="18">
        <v>41390.03</v>
      </c>
      <c r="N230" s="18">
        <v>4346.3</v>
      </c>
      <c r="O230" s="18">
        <v>627264.86</v>
      </c>
      <c r="P230" s="18">
        <v>23743.58</v>
      </c>
      <c r="Q230" s="18">
        <v>5997.88</v>
      </c>
      <c r="R230" s="18">
        <v>2070.6799999999998</v>
      </c>
      <c r="S230" s="18">
        <v>31812.14</v>
      </c>
      <c r="T230" s="18">
        <v>0</v>
      </c>
      <c r="U230" s="18">
        <v>560907.67000000004</v>
      </c>
      <c r="V230" s="18">
        <v>41390.03</v>
      </c>
      <c r="W230" s="18">
        <v>4346.3</v>
      </c>
      <c r="X230" s="18">
        <v>606644</v>
      </c>
      <c r="Y230" s="9">
        <f t="shared" si="38"/>
        <v>44364.439999999944</v>
      </c>
      <c r="Z230" s="24">
        <f t="shared" si="39"/>
        <v>5997.8799999999974</v>
      </c>
      <c r="AA230" s="9">
        <f t="shared" si="40"/>
        <v>2070.6799999999994</v>
      </c>
      <c r="AB230" s="9">
        <f t="shared" si="41"/>
        <v>52433</v>
      </c>
    </row>
    <row r="231" spans="1:28" s="15" customFormat="1" x14ac:dyDescent="0.25">
      <c r="A231" s="17">
        <v>13</v>
      </c>
      <c r="B231" s="17" t="s">
        <v>134</v>
      </c>
      <c r="C231" s="17" t="s">
        <v>126</v>
      </c>
      <c r="D231" s="17" t="s">
        <v>197</v>
      </c>
      <c r="E231" s="17" t="s">
        <v>198</v>
      </c>
      <c r="F231" s="17" t="s">
        <v>35</v>
      </c>
      <c r="G231" s="17" t="s">
        <v>148</v>
      </c>
      <c r="H231" s="17">
        <v>65505</v>
      </c>
      <c r="I231" s="17">
        <v>64154</v>
      </c>
      <c r="J231" s="17">
        <v>1351</v>
      </c>
      <c r="K231" s="17" t="s">
        <v>37</v>
      </c>
      <c r="L231" s="18">
        <v>152856.91</v>
      </c>
      <c r="M231" s="18">
        <v>30407.32</v>
      </c>
      <c r="N231" s="18">
        <v>2297.88</v>
      </c>
      <c r="O231" s="18">
        <v>185562.11</v>
      </c>
      <c r="P231" s="18">
        <v>6877.75</v>
      </c>
      <c r="Q231" s="18">
        <v>1568.27</v>
      </c>
      <c r="R231" s="18">
        <v>601.87</v>
      </c>
      <c r="S231" s="18">
        <v>9047.89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9">
        <f t="shared" si="38"/>
        <v>159734.66</v>
      </c>
      <c r="Z231" s="24">
        <f t="shared" si="39"/>
        <v>31975.59</v>
      </c>
      <c r="AA231" s="9">
        <f t="shared" si="40"/>
        <v>2899.75</v>
      </c>
      <c r="AB231" s="9">
        <f t="shared" si="41"/>
        <v>194610</v>
      </c>
    </row>
    <row r="232" spans="1:28" s="15" customFormat="1" x14ac:dyDescent="0.25">
      <c r="A232" s="17">
        <v>14</v>
      </c>
      <c r="B232" s="17" t="s">
        <v>182</v>
      </c>
      <c r="C232" s="17" t="s">
        <v>126</v>
      </c>
      <c r="D232" s="17" t="s">
        <v>199</v>
      </c>
      <c r="E232" s="17" t="s">
        <v>200</v>
      </c>
      <c r="F232" s="17" t="s">
        <v>35</v>
      </c>
      <c r="G232" s="17" t="s">
        <v>148</v>
      </c>
      <c r="H232" s="17">
        <v>30749</v>
      </c>
      <c r="I232" s="17">
        <v>30146</v>
      </c>
      <c r="J232" s="17">
        <v>1809</v>
      </c>
      <c r="K232" s="17" t="s">
        <v>37</v>
      </c>
      <c r="L232" s="18">
        <v>449963.94</v>
      </c>
      <c r="M232" s="18">
        <v>30369.26</v>
      </c>
      <c r="N232" s="18">
        <v>4062.96</v>
      </c>
      <c r="O232" s="18">
        <v>484396.16</v>
      </c>
      <c r="P232" s="18">
        <v>9430</v>
      </c>
      <c r="Q232" s="18">
        <v>4630.93</v>
      </c>
      <c r="R232" s="18">
        <v>805.91</v>
      </c>
      <c r="S232" s="18">
        <v>14866.84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9">
        <f t="shared" si="38"/>
        <v>459393.94</v>
      </c>
      <c r="Z232" s="24">
        <f t="shared" si="39"/>
        <v>35000.19</v>
      </c>
      <c r="AA232" s="9">
        <f t="shared" si="40"/>
        <v>4868.87</v>
      </c>
      <c r="AB232" s="9">
        <f t="shared" si="41"/>
        <v>499263</v>
      </c>
    </row>
    <row r="233" spans="1:28" s="15" customFormat="1" x14ac:dyDescent="0.25">
      <c r="A233" s="17">
        <v>15</v>
      </c>
      <c r="B233" s="17" t="s">
        <v>163</v>
      </c>
      <c r="C233" s="17" t="s">
        <v>126</v>
      </c>
      <c r="D233" s="17" t="s">
        <v>201</v>
      </c>
      <c r="E233" s="17" t="s">
        <v>202</v>
      </c>
      <c r="F233" s="17" t="s">
        <v>35</v>
      </c>
      <c r="G233" s="17" t="s">
        <v>203</v>
      </c>
      <c r="H233" s="17">
        <v>151</v>
      </c>
      <c r="I233" s="17">
        <v>138</v>
      </c>
      <c r="J233" s="17">
        <v>13</v>
      </c>
      <c r="K233" s="17" t="s">
        <v>37</v>
      </c>
      <c r="L233" s="18">
        <v>17588.53</v>
      </c>
      <c r="M233" s="18">
        <v>1912.16</v>
      </c>
      <c r="N233" s="18">
        <v>187.29</v>
      </c>
      <c r="O233" s="18">
        <v>19687.98</v>
      </c>
      <c r="P233" s="18">
        <v>776.86</v>
      </c>
      <c r="Q233" s="18">
        <v>179.37</v>
      </c>
      <c r="R233" s="18">
        <v>5.79</v>
      </c>
      <c r="S233" s="18">
        <v>962.02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9">
        <f t="shared" si="38"/>
        <v>18365.39</v>
      </c>
      <c r="Z233" s="24">
        <f t="shared" si="39"/>
        <v>2091.5300000000002</v>
      </c>
      <c r="AA233" s="9">
        <f t="shared" si="40"/>
        <v>193.07999999999998</v>
      </c>
      <c r="AB233" s="9">
        <f t="shared" si="41"/>
        <v>20650</v>
      </c>
    </row>
    <row r="234" spans="1:28" s="15" customFormat="1" x14ac:dyDescent="0.25">
      <c r="A234" s="17">
        <v>16</v>
      </c>
      <c r="B234" s="17" t="s">
        <v>138</v>
      </c>
      <c r="C234" s="17" t="s">
        <v>126</v>
      </c>
      <c r="D234" s="17" t="s">
        <v>204</v>
      </c>
      <c r="E234" s="17" t="s">
        <v>205</v>
      </c>
      <c r="F234" s="17" t="s">
        <v>35</v>
      </c>
      <c r="G234" s="17" t="s">
        <v>148</v>
      </c>
      <c r="H234" s="17">
        <v>7154</v>
      </c>
      <c r="I234" s="17">
        <v>7154</v>
      </c>
      <c r="J234" s="17">
        <v>0</v>
      </c>
      <c r="K234" s="17" t="s">
        <v>37</v>
      </c>
      <c r="L234" s="18">
        <v>123435.81</v>
      </c>
      <c r="M234" s="18">
        <v>17225.189999999999</v>
      </c>
      <c r="N234" s="18">
        <v>0</v>
      </c>
      <c r="O234" s="18">
        <v>140661</v>
      </c>
      <c r="P234" s="18">
        <v>498.82</v>
      </c>
      <c r="Q234" s="18">
        <v>1273.18</v>
      </c>
      <c r="R234" s="18">
        <v>0</v>
      </c>
      <c r="S234" s="18">
        <v>1772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9">
        <f t="shared" si="38"/>
        <v>123934.63</v>
      </c>
      <c r="Z234" s="24">
        <f t="shared" si="39"/>
        <v>18498.37</v>
      </c>
      <c r="AA234" s="9">
        <f t="shared" si="40"/>
        <v>0</v>
      </c>
      <c r="AB234" s="9">
        <f t="shared" si="41"/>
        <v>142433</v>
      </c>
    </row>
    <row r="235" spans="1:28" s="15" customFormat="1" x14ac:dyDescent="0.25">
      <c r="A235" s="17">
        <v>17</v>
      </c>
      <c r="B235" s="17" t="s">
        <v>138</v>
      </c>
      <c r="C235" s="17" t="s">
        <v>126</v>
      </c>
      <c r="D235" s="17" t="s">
        <v>213</v>
      </c>
      <c r="E235" s="17" t="s">
        <v>214</v>
      </c>
      <c r="F235" s="17" t="s">
        <v>35</v>
      </c>
      <c r="G235" s="17" t="s">
        <v>215</v>
      </c>
      <c r="H235" s="17">
        <v>19460</v>
      </c>
      <c r="I235" s="17">
        <v>19460</v>
      </c>
      <c r="J235" s="17">
        <v>0</v>
      </c>
      <c r="K235" s="17" t="s">
        <v>37</v>
      </c>
      <c r="L235" s="18">
        <v>44992.44</v>
      </c>
      <c r="M235" s="18">
        <v>15726.62</v>
      </c>
      <c r="N235" s="18">
        <v>86.94</v>
      </c>
      <c r="O235" s="18">
        <v>60806</v>
      </c>
      <c r="P235" s="18">
        <v>498.51</v>
      </c>
      <c r="Q235" s="18">
        <v>463.49</v>
      </c>
      <c r="R235" s="18">
        <v>0</v>
      </c>
      <c r="S235" s="18">
        <v>962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9">
        <f t="shared" si="38"/>
        <v>45490.950000000004</v>
      </c>
      <c r="Z235" s="24">
        <f t="shared" si="39"/>
        <v>16190.11</v>
      </c>
      <c r="AA235" s="9">
        <f t="shared" si="40"/>
        <v>86.94</v>
      </c>
      <c r="AB235" s="9">
        <f t="shared" si="41"/>
        <v>61768</v>
      </c>
    </row>
    <row r="236" spans="1:28" s="15" customFormat="1" x14ac:dyDescent="0.25">
      <c r="A236" s="17">
        <v>18</v>
      </c>
      <c r="B236" s="17" t="s">
        <v>134</v>
      </c>
      <c r="C236" s="17" t="s">
        <v>126</v>
      </c>
      <c r="D236" s="17" t="s">
        <v>216</v>
      </c>
      <c r="E236" s="17" t="s">
        <v>217</v>
      </c>
      <c r="F236" s="17" t="s">
        <v>35</v>
      </c>
      <c r="G236" s="17" t="s">
        <v>218</v>
      </c>
      <c r="H236" s="17"/>
      <c r="I236" s="17"/>
      <c r="J236" s="17"/>
      <c r="K236" s="17" t="s">
        <v>1589</v>
      </c>
      <c r="L236" s="18">
        <v>2337</v>
      </c>
      <c r="M236" s="18">
        <v>216.67</v>
      </c>
      <c r="N236" s="18">
        <v>0</v>
      </c>
      <c r="O236" s="18">
        <v>2553.67</v>
      </c>
      <c r="P236" s="18">
        <v>0</v>
      </c>
      <c r="Q236" s="18">
        <v>0</v>
      </c>
      <c r="R236" s="18">
        <v>0</v>
      </c>
      <c r="S236" s="18"/>
      <c r="T236" s="18">
        <v>0</v>
      </c>
      <c r="U236" s="18">
        <v>0</v>
      </c>
      <c r="V236" s="18">
        <v>0</v>
      </c>
      <c r="W236" s="18">
        <v>0</v>
      </c>
      <c r="X236" s="18"/>
      <c r="Y236" s="9">
        <f t="shared" si="38"/>
        <v>2337</v>
      </c>
      <c r="Z236" s="24">
        <f t="shared" si="39"/>
        <v>216.67</v>
      </c>
      <c r="AA236" s="9">
        <f t="shared" si="40"/>
        <v>0</v>
      </c>
      <c r="AB236" s="9">
        <f t="shared" si="41"/>
        <v>2553.67</v>
      </c>
    </row>
    <row r="237" spans="1:28" s="15" customFormat="1" x14ac:dyDescent="0.25">
      <c r="A237" s="17">
        <v>19</v>
      </c>
      <c r="B237" s="17" t="s">
        <v>134</v>
      </c>
      <c r="C237" s="17" t="s">
        <v>126</v>
      </c>
      <c r="D237" s="17" t="s">
        <v>219</v>
      </c>
      <c r="E237" s="17" t="s">
        <v>220</v>
      </c>
      <c r="F237" s="17" t="s">
        <v>35</v>
      </c>
      <c r="G237" s="17" t="s">
        <v>221</v>
      </c>
      <c r="H237" s="17"/>
      <c r="I237" s="17"/>
      <c r="J237" s="17"/>
      <c r="K237" s="17" t="s">
        <v>1589</v>
      </c>
      <c r="L237" s="18">
        <v>2281</v>
      </c>
      <c r="M237" s="18">
        <v>0</v>
      </c>
      <c r="N237" s="18">
        <v>0</v>
      </c>
      <c r="O237" s="18">
        <v>2281</v>
      </c>
      <c r="P237" s="18">
        <v>0</v>
      </c>
      <c r="Q237" s="18">
        <v>0</v>
      </c>
      <c r="R237" s="18">
        <v>0</v>
      </c>
      <c r="S237" s="18"/>
      <c r="T237" s="18">
        <v>0</v>
      </c>
      <c r="U237" s="18">
        <v>0</v>
      </c>
      <c r="V237" s="18">
        <v>0</v>
      </c>
      <c r="W237" s="18">
        <v>0</v>
      </c>
      <c r="X237" s="18"/>
      <c r="Y237" s="9">
        <f t="shared" si="38"/>
        <v>2281</v>
      </c>
      <c r="Z237" s="24">
        <f t="shared" si="39"/>
        <v>0</v>
      </c>
      <c r="AA237" s="9">
        <f t="shared" si="40"/>
        <v>0</v>
      </c>
      <c r="AB237" s="9">
        <f t="shared" si="41"/>
        <v>2281</v>
      </c>
    </row>
    <row r="238" spans="1:28" s="15" customFormat="1" x14ac:dyDescent="0.25">
      <c r="A238" s="17">
        <v>20</v>
      </c>
      <c r="B238" s="17" t="s">
        <v>130</v>
      </c>
      <c r="C238" s="17" t="s">
        <v>126</v>
      </c>
      <c r="D238" s="17" t="s">
        <v>222</v>
      </c>
      <c r="E238" s="17" t="s">
        <v>223</v>
      </c>
      <c r="F238" s="17" t="s">
        <v>35</v>
      </c>
      <c r="G238" s="17" t="s">
        <v>224</v>
      </c>
      <c r="H238" s="17">
        <v>14</v>
      </c>
      <c r="I238" s="17">
        <v>0</v>
      </c>
      <c r="J238" s="17">
        <v>14</v>
      </c>
      <c r="K238" s="17" t="s">
        <v>37</v>
      </c>
      <c r="L238" s="18">
        <v>33921.58</v>
      </c>
      <c r="M238" s="18">
        <v>3453.41</v>
      </c>
      <c r="N238" s="18">
        <v>0</v>
      </c>
      <c r="O238" s="18">
        <v>37374.99</v>
      </c>
      <c r="P238" s="18">
        <v>805.69</v>
      </c>
      <c r="Q238" s="18">
        <v>347.08</v>
      </c>
      <c r="R238" s="18">
        <v>6.24</v>
      </c>
      <c r="S238" s="18">
        <v>1159.01</v>
      </c>
      <c r="T238" s="18">
        <v>0</v>
      </c>
      <c r="U238" s="18">
        <v>0</v>
      </c>
      <c r="V238" s="18">
        <v>0</v>
      </c>
      <c r="W238" s="18">
        <v>0</v>
      </c>
      <c r="X238" s="18"/>
      <c r="Y238" s="9">
        <f t="shared" si="38"/>
        <v>34727.270000000004</v>
      </c>
      <c r="Z238" s="24">
        <f t="shared" si="39"/>
        <v>3800.49</v>
      </c>
      <c r="AA238" s="9">
        <f t="shared" si="40"/>
        <v>6.24</v>
      </c>
      <c r="AB238" s="9">
        <f t="shared" si="41"/>
        <v>38534</v>
      </c>
    </row>
    <row r="239" spans="1:28" s="15" customFormat="1" x14ac:dyDescent="0.25">
      <c r="A239" s="17">
        <v>21</v>
      </c>
      <c r="B239" s="17" t="s">
        <v>225</v>
      </c>
      <c r="C239" s="17" t="s">
        <v>126</v>
      </c>
      <c r="D239" s="17" t="s">
        <v>226</v>
      </c>
      <c r="E239" s="17" t="s">
        <v>227</v>
      </c>
      <c r="F239" s="17" t="s">
        <v>35</v>
      </c>
      <c r="G239" s="17" t="s">
        <v>228</v>
      </c>
      <c r="H239" s="17">
        <v>38470</v>
      </c>
      <c r="I239" s="17">
        <v>37360</v>
      </c>
      <c r="J239" s="17">
        <v>1110</v>
      </c>
      <c r="K239" s="17" t="s">
        <v>37</v>
      </c>
      <c r="L239" s="18">
        <v>218506.46</v>
      </c>
      <c r="M239" s="18">
        <v>35226.74</v>
      </c>
      <c r="N239" s="18">
        <v>1811.85</v>
      </c>
      <c r="O239" s="18">
        <v>255545.05</v>
      </c>
      <c r="P239" s="18">
        <v>6231.02</v>
      </c>
      <c r="Q239" s="18">
        <v>2245.42</v>
      </c>
      <c r="R239" s="18">
        <v>494.51</v>
      </c>
      <c r="S239" s="18">
        <v>8970.9500000000007</v>
      </c>
      <c r="T239" s="18">
        <v>0</v>
      </c>
      <c r="U239" s="18">
        <v>0</v>
      </c>
      <c r="V239" s="18">
        <v>0</v>
      </c>
      <c r="W239" s="18">
        <v>0</v>
      </c>
      <c r="X239" s="18"/>
      <c r="Y239" s="9">
        <f t="shared" si="38"/>
        <v>224737.47999999998</v>
      </c>
      <c r="Z239" s="24">
        <f t="shared" si="39"/>
        <v>37472.159999999996</v>
      </c>
      <c r="AA239" s="9">
        <f t="shared" si="40"/>
        <v>2306.3599999999997</v>
      </c>
      <c r="AB239" s="9">
        <f t="shared" si="41"/>
        <v>264516</v>
      </c>
    </row>
    <row r="240" spans="1:28" s="15" customFormat="1" x14ac:dyDescent="0.25">
      <c r="A240" s="17">
        <v>22</v>
      </c>
      <c r="B240" s="17" t="s">
        <v>229</v>
      </c>
      <c r="C240" s="17" t="s">
        <v>126</v>
      </c>
      <c r="D240" s="17" t="s">
        <v>232</v>
      </c>
      <c r="E240" s="17" t="s">
        <v>233</v>
      </c>
      <c r="F240" s="17" t="s">
        <v>35</v>
      </c>
      <c r="G240" s="17" t="s">
        <v>203</v>
      </c>
      <c r="H240" s="17">
        <v>76802</v>
      </c>
      <c r="I240" s="17">
        <v>76730</v>
      </c>
      <c r="J240" s="17">
        <v>72</v>
      </c>
      <c r="K240" s="17" t="s">
        <v>37</v>
      </c>
      <c r="L240" s="18">
        <v>55177.24</v>
      </c>
      <c r="M240" s="18">
        <v>18685.88</v>
      </c>
      <c r="N240" s="18">
        <v>599.9</v>
      </c>
      <c r="O240" s="18">
        <v>74463.02</v>
      </c>
      <c r="P240" s="18">
        <v>1092.53</v>
      </c>
      <c r="Q240" s="18">
        <v>572.37</v>
      </c>
      <c r="R240" s="18">
        <v>32.08</v>
      </c>
      <c r="S240" s="18">
        <v>1696.98</v>
      </c>
      <c r="T240" s="18">
        <v>0</v>
      </c>
      <c r="U240" s="18">
        <v>0</v>
      </c>
      <c r="V240" s="18">
        <v>0</v>
      </c>
      <c r="W240" s="18">
        <v>0</v>
      </c>
      <c r="X240" s="18"/>
      <c r="Y240" s="9">
        <f t="shared" si="38"/>
        <v>56269.77</v>
      </c>
      <c r="Z240" s="24">
        <f t="shared" si="39"/>
        <v>19258.25</v>
      </c>
      <c r="AA240" s="9">
        <f t="shared" si="40"/>
        <v>631.98</v>
      </c>
      <c r="AB240" s="9">
        <f t="shared" si="41"/>
        <v>76160</v>
      </c>
    </row>
    <row r="241" spans="1:28" s="15" customFormat="1" x14ac:dyDescent="0.25">
      <c r="A241" s="17">
        <v>23</v>
      </c>
      <c r="B241" s="17" t="s">
        <v>229</v>
      </c>
      <c r="C241" s="17" t="s">
        <v>126</v>
      </c>
      <c r="D241" s="17" t="s">
        <v>234</v>
      </c>
      <c r="E241" s="17" t="s">
        <v>235</v>
      </c>
      <c r="F241" s="17" t="s">
        <v>35</v>
      </c>
      <c r="G241" s="17" t="s">
        <v>148</v>
      </c>
      <c r="H241" s="17">
        <v>94229</v>
      </c>
      <c r="I241" s="17">
        <v>91862</v>
      </c>
      <c r="J241" s="17">
        <v>2367</v>
      </c>
      <c r="K241" s="17" t="s">
        <v>37</v>
      </c>
      <c r="L241" s="18">
        <v>1186055.3500000001</v>
      </c>
      <c r="M241" s="18">
        <v>46138</v>
      </c>
      <c r="N241" s="18">
        <v>5871.69</v>
      </c>
      <c r="O241" s="18">
        <v>1238065.04</v>
      </c>
      <c r="P241" s="18">
        <v>12191.46</v>
      </c>
      <c r="Q241" s="18">
        <v>12228</v>
      </c>
      <c r="R241" s="18">
        <v>1054.5</v>
      </c>
      <c r="S241" s="18">
        <v>25473.96</v>
      </c>
      <c r="T241" s="18">
        <v>0</v>
      </c>
      <c r="U241" s="18">
        <v>0</v>
      </c>
      <c r="V241" s="18">
        <v>0</v>
      </c>
      <c r="W241" s="18">
        <v>0</v>
      </c>
      <c r="X241" s="18"/>
      <c r="Y241" s="9">
        <f t="shared" si="38"/>
        <v>1198246.81</v>
      </c>
      <c r="Z241" s="24">
        <f t="shared" si="39"/>
        <v>58366</v>
      </c>
      <c r="AA241" s="9">
        <f t="shared" si="40"/>
        <v>6926.19</v>
      </c>
      <c r="AB241" s="9">
        <f t="shared" si="41"/>
        <v>1263539</v>
      </c>
    </row>
    <row r="242" spans="1:28" s="15" customFormat="1" x14ac:dyDescent="0.25">
      <c r="A242" s="17">
        <v>24</v>
      </c>
      <c r="B242" s="17" t="s">
        <v>229</v>
      </c>
      <c r="C242" s="17" t="s">
        <v>126</v>
      </c>
      <c r="D242" s="17" t="s">
        <v>242</v>
      </c>
      <c r="E242" s="17" t="s">
        <v>243</v>
      </c>
      <c r="F242" s="17" t="s">
        <v>35</v>
      </c>
      <c r="G242" s="17" t="s">
        <v>244</v>
      </c>
      <c r="H242" s="17"/>
      <c r="I242" s="17"/>
      <c r="J242" s="17"/>
      <c r="K242" s="17" t="s">
        <v>1589</v>
      </c>
      <c r="L242" s="18">
        <v>47855</v>
      </c>
      <c r="M242" s="18">
        <v>9326.3700000000008</v>
      </c>
      <c r="N242" s="18">
        <v>0</v>
      </c>
      <c r="O242" s="18">
        <v>57181.37</v>
      </c>
      <c r="P242" s="18">
        <v>0</v>
      </c>
      <c r="Q242" s="18">
        <v>0</v>
      </c>
      <c r="R242" s="18">
        <v>0</v>
      </c>
      <c r="S242" s="18"/>
      <c r="T242" s="18">
        <v>0</v>
      </c>
      <c r="U242" s="18">
        <v>0</v>
      </c>
      <c r="V242" s="18">
        <v>0</v>
      </c>
      <c r="W242" s="18">
        <v>0</v>
      </c>
      <c r="X242" s="18"/>
      <c r="Y242" s="9">
        <f t="shared" si="38"/>
        <v>47855</v>
      </c>
      <c r="Z242" s="24">
        <f t="shared" si="39"/>
        <v>9326.3700000000008</v>
      </c>
      <c r="AA242" s="9">
        <f t="shared" si="40"/>
        <v>0</v>
      </c>
      <c r="AB242" s="9">
        <f t="shared" si="41"/>
        <v>57181.37</v>
      </c>
    </row>
    <row r="243" spans="1:28" s="15" customFormat="1" x14ac:dyDescent="0.25">
      <c r="A243" s="17">
        <v>25</v>
      </c>
      <c r="B243" s="17" t="s">
        <v>229</v>
      </c>
      <c r="C243" s="17" t="s">
        <v>126</v>
      </c>
      <c r="D243" s="17" t="s">
        <v>245</v>
      </c>
      <c r="E243" s="17" t="s">
        <v>246</v>
      </c>
      <c r="F243" s="17" t="s">
        <v>35</v>
      </c>
      <c r="G243" s="17" t="s">
        <v>203</v>
      </c>
      <c r="H243" s="17">
        <v>19990</v>
      </c>
      <c r="I243" s="17">
        <v>19990</v>
      </c>
      <c r="J243" s="17">
        <v>0</v>
      </c>
      <c r="K243" s="17" t="s">
        <v>37</v>
      </c>
      <c r="L243" s="18">
        <v>58554.25</v>
      </c>
      <c r="M243" s="18">
        <v>8749.82</v>
      </c>
      <c r="N243" s="18">
        <v>3548.94</v>
      </c>
      <c r="O243" s="18">
        <v>70853.009999999995</v>
      </c>
      <c r="P243" s="18">
        <v>736.14</v>
      </c>
      <c r="Q243" s="18">
        <v>634.85</v>
      </c>
      <c r="R243" s="18">
        <v>0</v>
      </c>
      <c r="S243" s="18">
        <v>1370.99</v>
      </c>
      <c r="T243" s="18">
        <v>0</v>
      </c>
      <c r="U243" s="18">
        <v>0</v>
      </c>
      <c r="V243" s="18">
        <v>0</v>
      </c>
      <c r="W243" s="18">
        <v>0</v>
      </c>
      <c r="X243" s="18"/>
      <c r="Y243" s="9">
        <f t="shared" si="38"/>
        <v>59290.39</v>
      </c>
      <c r="Z243" s="24">
        <f t="shared" si="39"/>
        <v>9384.67</v>
      </c>
      <c r="AA243" s="9">
        <f t="shared" si="40"/>
        <v>3548.94</v>
      </c>
      <c r="AB243" s="9">
        <f t="shared" si="41"/>
        <v>72224</v>
      </c>
    </row>
    <row r="244" spans="1:28" s="15" customFormat="1" x14ac:dyDescent="0.25">
      <c r="A244" s="17">
        <v>26</v>
      </c>
      <c r="B244" s="17" t="s">
        <v>130</v>
      </c>
      <c r="C244" s="17" t="s">
        <v>126</v>
      </c>
      <c r="D244" s="17" t="s">
        <v>262</v>
      </c>
      <c r="E244" s="17" t="s">
        <v>263</v>
      </c>
      <c r="F244" s="17" t="s">
        <v>35</v>
      </c>
      <c r="G244" s="17" t="s">
        <v>264</v>
      </c>
      <c r="H244" s="17">
        <v>44027</v>
      </c>
      <c r="I244" s="17">
        <v>42684</v>
      </c>
      <c r="J244" s="17">
        <v>1343</v>
      </c>
      <c r="K244" s="17" t="s">
        <v>37</v>
      </c>
      <c r="L244" s="18">
        <v>229206.07</v>
      </c>
      <c r="M244" s="18">
        <v>33209.379999999997</v>
      </c>
      <c r="N244" s="18">
        <v>1765.52</v>
      </c>
      <c r="O244" s="18">
        <v>264180.96999999997</v>
      </c>
      <c r="P244" s="18">
        <v>7360.77</v>
      </c>
      <c r="Q244" s="18">
        <v>2360.9499999999998</v>
      </c>
      <c r="R244" s="18">
        <v>598.30999999999995</v>
      </c>
      <c r="S244" s="18">
        <v>10320.030000000001</v>
      </c>
      <c r="T244" s="18">
        <v>0</v>
      </c>
      <c r="U244" s="18">
        <v>0</v>
      </c>
      <c r="V244" s="18">
        <v>0</v>
      </c>
      <c r="W244" s="18">
        <v>0</v>
      </c>
      <c r="X244" s="18"/>
      <c r="Y244" s="9">
        <f t="shared" si="38"/>
        <v>236566.84</v>
      </c>
      <c r="Z244" s="24">
        <f t="shared" si="39"/>
        <v>35570.329999999994</v>
      </c>
      <c r="AA244" s="9">
        <f t="shared" si="40"/>
        <v>2363.83</v>
      </c>
      <c r="AB244" s="9">
        <f t="shared" si="41"/>
        <v>274501</v>
      </c>
    </row>
    <row r="245" spans="1:28" s="15" customFormat="1" x14ac:dyDescent="0.25">
      <c r="A245" s="17">
        <v>27</v>
      </c>
      <c r="B245" s="17" t="s">
        <v>285</v>
      </c>
      <c r="C245" s="17" t="s">
        <v>126</v>
      </c>
      <c r="D245" s="17" t="s">
        <v>286</v>
      </c>
      <c r="E245" s="17" t="s">
        <v>287</v>
      </c>
      <c r="F245" s="17" t="s">
        <v>35</v>
      </c>
      <c r="G245" s="17" t="s">
        <v>288</v>
      </c>
      <c r="H245" s="17">
        <v>3555</v>
      </c>
      <c r="I245" s="17">
        <v>3555</v>
      </c>
      <c r="J245" s="17">
        <v>0</v>
      </c>
      <c r="K245" s="17" t="s">
        <v>37</v>
      </c>
      <c r="L245" s="18">
        <v>30164.720000000001</v>
      </c>
      <c r="M245" s="18">
        <v>2274.19</v>
      </c>
      <c r="N245" s="18">
        <v>1498.09</v>
      </c>
      <c r="O245" s="18">
        <v>33937</v>
      </c>
      <c r="P245" s="18">
        <v>499.14</v>
      </c>
      <c r="Q245" s="18">
        <v>324.86</v>
      </c>
      <c r="R245" s="18">
        <v>0</v>
      </c>
      <c r="S245" s="18">
        <v>824</v>
      </c>
      <c r="T245" s="18">
        <v>0</v>
      </c>
      <c r="U245" s="18">
        <v>0</v>
      </c>
      <c r="V245" s="18">
        <v>0</v>
      </c>
      <c r="W245" s="18">
        <v>0</v>
      </c>
      <c r="X245" s="18"/>
      <c r="Y245" s="9">
        <f t="shared" si="38"/>
        <v>30663.86</v>
      </c>
      <c r="Z245" s="24">
        <f t="shared" si="39"/>
        <v>2599.0500000000002</v>
      </c>
      <c r="AA245" s="9">
        <f t="shared" si="40"/>
        <v>1498.09</v>
      </c>
      <c r="AB245" s="9">
        <f t="shared" si="41"/>
        <v>34761</v>
      </c>
    </row>
    <row r="246" spans="1:28" s="15" customFormat="1" x14ac:dyDescent="0.25">
      <c r="A246" s="17">
        <v>28</v>
      </c>
      <c r="B246" s="17" t="s">
        <v>289</v>
      </c>
      <c r="C246" s="17" t="s">
        <v>126</v>
      </c>
      <c r="D246" s="17" t="s">
        <v>290</v>
      </c>
      <c r="E246" s="17" t="s">
        <v>291</v>
      </c>
      <c r="F246" s="17" t="s">
        <v>35</v>
      </c>
      <c r="G246" s="17" t="s">
        <v>288</v>
      </c>
      <c r="H246" s="17">
        <v>3900</v>
      </c>
      <c r="I246" s="17">
        <v>3900</v>
      </c>
      <c r="J246" s="17">
        <v>0</v>
      </c>
      <c r="K246" s="17" t="s">
        <v>37</v>
      </c>
      <c r="L246" s="18">
        <v>37071.480000000003</v>
      </c>
      <c r="M246" s="18">
        <v>3030.68</v>
      </c>
      <c r="N246" s="18">
        <v>1653.81</v>
      </c>
      <c r="O246" s="18">
        <v>41755.97</v>
      </c>
      <c r="P246" s="18">
        <v>736.31</v>
      </c>
      <c r="Q246" s="18">
        <v>396.72</v>
      </c>
      <c r="R246" s="18">
        <v>0</v>
      </c>
      <c r="S246" s="18">
        <v>1133.03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9">
        <f t="shared" si="38"/>
        <v>37807.79</v>
      </c>
      <c r="Z246" s="24">
        <f t="shared" si="39"/>
        <v>3427.3999999999996</v>
      </c>
      <c r="AA246" s="9">
        <f t="shared" si="40"/>
        <v>1653.81</v>
      </c>
      <c r="AB246" s="9">
        <f t="shared" si="41"/>
        <v>42889</v>
      </c>
    </row>
    <row r="247" spans="1:28" s="15" customFormat="1" x14ac:dyDescent="0.25">
      <c r="A247" s="17">
        <v>29</v>
      </c>
      <c r="B247" s="17" t="s">
        <v>814</v>
      </c>
      <c r="C247" s="17" t="s">
        <v>126</v>
      </c>
      <c r="D247" s="17" t="s">
        <v>813</v>
      </c>
      <c r="E247" s="17" t="s">
        <v>812</v>
      </c>
      <c r="F247" s="17" t="s">
        <v>35</v>
      </c>
      <c r="G247" s="17" t="s">
        <v>288</v>
      </c>
      <c r="H247" s="17">
        <v>16781</v>
      </c>
      <c r="I247" s="17">
        <v>15477</v>
      </c>
      <c r="J247" s="17">
        <v>1304</v>
      </c>
      <c r="K247" s="17" t="s">
        <v>37</v>
      </c>
      <c r="L247" s="18">
        <v>76569.399999999994</v>
      </c>
      <c r="M247" s="18">
        <v>3374.92</v>
      </c>
      <c r="N247" s="18">
        <v>5868.65</v>
      </c>
      <c r="O247" s="18">
        <v>85812.97</v>
      </c>
      <c r="P247" s="18">
        <v>7167.47</v>
      </c>
      <c r="Q247" s="18">
        <v>815.63</v>
      </c>
      <c r="R247" s="18">
        <v>580.92999999999995</v>
      </c>
      <c r="S247" s="18">
        <v>8564.0300000000007</v>
      </c>
      <c r="T247" s="18">
        <v>0</v>
      </c>
      <c r="U247" s="18">
        <v>0</v>
      </c>
      <c r="V247" s="18">
        <v>0</v>
      </c>
      <c r="W247" s="18">
        <v>0</v>
      </c>
      <c r="X247" s="18"/>
      <c r="Y247" s="9">
        <f t="shared" si="38"/>
        <v>83736.87</v>
      </c>
      <c r="Z247" s="24">
        <f t="shared" si="39"/>
        <v>4190.55</v>
      </c>
      <c r="AA247" s="9">
        <f t="shared" si="40"/>
        <v>6449.58</v>
      </c>
      <c r="AB247" s="9">
        <f t="shared" si="41"/>
        <v>94377</v>
      </c>
    </row>
    <row r="248" spans="1:28" s="22" customFormat="1" x14ac:dyDescent="0.25">
      <c r="A248" s="19"/>
      <c r="B248" s="19"/>
      <c r="C248" s="10" t="s">
        <v>71</v>
      </c>
      <c r="D248" s="19"/>
      <c r="E248" s="19"/>
      <c r="F248" s="19"/>
      <c r="G248" s="19"/>
      <c r="H248" s="19"/>
      <c r="I248" s="19"/>
      <c r="J248" s="19">
        <f>SUM(J219:J247)</f>
        <v>26798</v>
      </c>
      <c r="K248" s="19"/>
      <c r="L248" s="19">
        <f t="shared" ref="L248:AB248" si="42">SUM(L219:L247)</f>
        <v>6623060.8200000031</v>
      </c>
      <c r="M248" s="19">
        <f t="shared" si="42"/>
        <v>708743.11</v>
      </c>
      <c r="N248" s="19">
        <f t="shared" si="42"/>
        <v>55954.990000000005</v>
      </c>
      <c r="O248" s="19">
        <f t="shared" si="42"/>
        <v>7387758.9199999999</v>
      </c>
      <c r="P248" s="19">
        <f t="shared" si="42"/>
        <v>146734.72</v>
      </c>
      <c r="Q248" s="19">
        <f t="shared" si="42"/>
        <v>67751.899999999994</v>
      </c>
      <c r="R248" s="19">
        <f t="shared" si="42"/>
        <v>11938.510000000002</v>
      </c>
      <c r="S248" s="19">
        <f t="shared" si="42"/>
        <v>226425.13000000003</v>
      </c>
      <c r="T248" s="19">
        <f t="shared" si="42"/>
        <v>0</v>
      </c>
      <c r="U248" s="19">
        <f t="shared" si="42"/>
        <v>560907.67000000004</v>
      </c>
      <c r="V248" s="19">
        <f t="shared" si="42"/>
        <v>41390.03</v>
      </c>
      <c r="W248" s="19">
        <f t="shared" si="42"/>
        <v>4346.3</v>
      </c>
      <c r="X248" s="19">
        <f t="shared" si="42"/>
        <v>606644</v>
      </c>
      <c r="Y248" s="19">
        <f t="shared" si="42"/>
        <v>6208887.8699999992</v>
      </c>
      <c r="Z248" s="19">
        <f t="shared" si="42"/>
        <v>735104.98000000021</v>
      </c>
      <c r="AA248" s="19">
        <f t="shared" si="42"/>
        <v>63547.200000000012</v>
      </c>
      <c r="AB248" s="19">
        <f t="shared" si="42"/>
        <v>7007540.0499999998</v>
      </c>
    </row>
    <row r="249" spans="1:28" s="15" customFormat="1" x14ac:dyDescent="0.25">
      <c r="A249" s="17">
        <v>1</v>
      </c>
      <c r="B249" s="17" t="s">
        <v>134</v>
      </c>
      <c r="C249" s="17" t="s">
        <v>126</v>
      </c>
      <c r="D249" s="17" t="s">
        <v>149</v>
      </c>
      <c r="E249" s="17" t="s">
        <v>150</v>
      </c>
      <c r="F249" s="17" t="s">
        <v>75</v>
      </c>
      <c r="G249" s="17" t="s">
        <v>76</v>
      </c>
      <c r="H249" s="17">
        <v>3125</v>
      </c>
      <c r="I249" s="17">
        <v>2941</v>
      </c>
      <c r="J249" s="17">
        <v>184</v>
      </c>
      <c r="K249" s="17" t="s">
        <v>37</v>
      </c>
      <c r="L249" s="18">
        <v>100733.02</v>
      </c>
      <c r="M249" s="18">
        <v>20774.599999999999</v>
      </c>
      <c r="N249" s="18">
        <v>343.34</v>
      </c>
      <c r="O249" s="18">
        <v>121850.96</v>
      </c>
      <c r="P249" s="18">
        <v>1571.78</v>
      </c>
      <c r="Q249" s="18">
        <v>1038.96</v>
      </c>
      <c r="R249" s="18">
        <v>109.3</v>
      </c>
      <c r="S249" s="18">
        <v>2720.04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9">
        <f t="shared" ref="Y249:Y277" si="43">L249+P249-U249</f>
        <v>102304.8</v>
      </c>
      <c r="Z249" s="24">
        <f t="shared" ref="Z249:Z277" si="44">M249+Q249-V249</f>
        <v>21813.559999999998</v>
      </c>
      <c r="AA249" s="9">
        <f t="shared" ref="AA249:AA277" si="45">N249+R249-W249</f>
        <v>452.64</v>
      </c>
      <c r="AB249" s="9">
        <f t="shared" ref="AB249:AB277" si="46">O249+S249-X249</f>
        <v>124571</v>
      </c>
    </row>
    <row r="250" spans="1:28" s="15" customFormat="1" x14ac:dyDescent="0.25">
      <c r="A250" s="17">
        <v>2</v>
      </c>
      <c r="B250" s="17" t="s">
        <v>151</v>
      </c>
      <c r="C250" s="17" t="s">
        <v>126</v>
      </c>
      <c r="D250" s="17" t="s">
        <v>152</v>
      </c>
      <c r="E250" s="17" t="s">
        <v>153</v>
      </c>
      <c r="F250" s="17" t="s">
        <v>75</v>
      </c>
      <c r="G250" s="17" t="s">
        <v>76</v>
      </c>
      <c r="H250" s="17">
        <v>15667</v>
      </c>
      <c r="I250" s="17">
        <v>15540</v>
      </c>
      <c r="J250" s="17">
        <v>127</v>
      </c>
      <c r="K250" s="17" t="s">
        <v>37</v>
      </c>
      <c r="L250" s="18">
        <v>89124.6</v>
      </c>
      <c r="M250" s="18">
        <v>24407</v>
      </c>
      <c r="N250" s="18">
        <v>454.41</v>
      </c>
      <c r="O250" s="18">
        <v>113986.01</v>
      </c>
      <c r="P250" s="18">
        <v>1057.9000000000001</v>
      </c>
      <c r="Q250" s="18">
        <v>917.65</v>
      </c>
      <c r="R250" s="18">
        <v>75.44</v>
      </c>
      <c r="S250" s="18">
        <v>2050.9899999999998</v>
      </c>
      <c r="T250" s="18">
        <v>0</v>
      </c>
      <c r="U250" s="18">
        <v>0</v>
      </c>
      <c r="V250" s="18">
        <v>0</v>
      </c>
      <c r="W250" s="18">
        <v>0</v>
      </c>
      <c r="X250" s="18"/>
      <c r="Y250" s="9">
        <f t="shared" si="43"/>
        <v>90182.5</v>
      </c>
      <c r="Z250" s="24">
        <f t="shared" si="44"/>
        <v>25324.65</v>
      </c>
      <c r="AA250" s="9">
        <f t="shared" si="45"/>
        <v>529.85</v>
      </c>
      <c r="AB250" s="9">
        <f t="shared" si="46"/>
        <v>116037</v>
      </c>
    </row>
    <row r="251" spans="1:28" s="15" customFormat="1" x14ac:dyDescent="0.25">
      <c r="A251" s="17">
        <v>3</v>
      </c>
      <c r="B251" s="17" t="s">
        <v>125</v>
      </c>
      <c r="C251" s="17" t="s">
        <v>126</v>
      </c>
      <c r="D251" s="17" t="s">
        <v>159</v>
      </c>
      <c r="E251" s="17" t="s">
        <v>160</v>
      </c>
      <c r="F251" s="17" t="s">
        <v>75</v>
      </c>
      <c r="G251" s="17" t="s">
        <v>76</v>
      </c>
      <c r="H251" s="17">
        <v>7201</v>
      </c>
      <c r="I251" s="17">
        <v>7022</v>
      </c>
      <c r="J251" s="17">
        <v>537</v>
      </c>
      <c r="K251" s="17" t="s">
        <v>37</v>
      </c>
      <c r="L251" s="18">
        <v>261383.37</v>
      </c>
      <c r="M251" s="18">
        <v>32202.53</v>
      </c>
      <c r="N251" s="18">
        <v>1334.72</v>
      </c>
      <c r="O251" s="18">
        <v>294920.62</v>
      </c>
      <c r="P251" s="18">
        <v>3736.24</v>
      </c>
      <c r="Q251" s="18">
        <v>2701.16</v>
      </c>
      <c r="R251" s="18">
        <v>318.98</v>
      </c>
      <c r="S251" s="18">
        <v>6756.38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9">
        <f t="shared" si="43"/>
        <v>265119.61</v>
      </c>
      <c r="Z251" s="24">
        <f t="shared" si="44"/>
        <v>34903.69</v>
      </c>
      <c r="AA251" s="9">
        <f t="shared" si="45"/>
        <v>1653.7</v>
      </c>
      <c r="AB251" s="9">
        <f t="shared" si="46"/>
        <v>301677</v>
      </c>
    </row>
    <row r="252" spans="1:28" s="15" customFormat="1" x14ac:dyDescent="0.25">
      <c r="A252" s="17">
        <v>4</v>
      </c>
      <c r="B252" s="17" t="s">
        <v>138</v>
      </c>
      <c r="C252" s="17" t="s">
        <v>126</v>
      </c>
      <c r="D252" s="17" t="s">
        <v>161</v>
      </c>
      <c r="E252" s="17" t="s">
        <v>162</v>
      </c>
      <c r="F252" s="17" t="s">
        <v>75</v>
      </c>
      <c r="G252" s="17" t="s">
        <v>76</v>
      </c>
      <c r="H252" s="17">
        <v>21152</v>
      </c>
      <c r="I252" s="17">
        <v>20830</v>
      </c>
      <c r="J252" s="17">
        <v>322</v>
      </c>
      <c r="K252" s="17" t="s">
        <v>37</v>
      </c>
      <c r="L252" s="18">
        <v>174910.45</v>
      </c>
      <c r="M252" s="18">
        <v>38168.14</v>
      </c>
      <c r="N252" s="18">
        <v>792.99</v>
      </c>
      <c r="O252" s="18">
        <v>213871.58</v>
      </c>
      <c r="P252" s="18">
        <v>2318.1799999999998</v>
      </c>
      <c r="Q252" s="18">
        <v>1805.97</v>
      </c>
      <c r="R252" s="18">
        <v>191.27</v>
      </c>
      <c r="S252" s="18">
        <v>4315.42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9">
        <f t="shared" si="43"/>
        <v>177228.63</v>
      </c>
      <c r="Z252" s="24">
        <f t="shared" si="44"/>
        <v>39974.11</v>
      </c>
      <c r="AA252" s="9">
        <f t="shared" si="45"/>
        <v>984.26</v>
      </c>
      <c r="AB252" s="9">
        <f t="shared" si="46"/>
        <v>218187</v>
      </c>
    </row>
    <row r="253" spans="1:28" s="15" customFormat="1" x14ac:dyDescent="0.25">
      <c r="A253" s="17">
        <v>5</v>
      </c>
      <c r="B253" s="17" t="s">
        <v>163</v>
      </c>
      <c r="C253" s="17" t="s">
        <v>126</v>
      </c>
      <c r="D253" s="17" t="s">
        <v>164</v>
      </c>
      <c r="E253" s="17" t="s">
        <v>165</v>
      </c>
      <c r="F253" s="17" t="s">
        <v>75</v>
      </c>
      <c r="G253" s="17" t="s">
        <v>76</v>
      </c>
      <c r="H253" s="17">
        <v>43700</v>
      </c>
      <c r="I253" s="17">
        <v>43598</v>
      </c>
      <c r="J253" s="17">
        <v>102</v>
      </c>
      <c r="K253" s="17" t="s">
        <v>37</v>
      </c>
      <c r="L253" s="18">
        <v>102316.67</v>
      </c>
      <c r="M253" s="18">
        <v>21634.55</v>
      </c>
      <c r="N253" s="18">
        <v>312.44</v>
      </c>
      <c r="O253" s="18">
        <v>124263.66</v>
      </c>
      <c r="P253" s="18">
        <v>1057.96</v>
      </c>
      <c r="Q253" s="18">
        <v>1053.79</v>
      </c>
      <c r="R253" s="18">
        <v>60.59</v>
      </c>
      <c r="S253" s="18">
        <v>2172.34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9">
        <f t="shared" si="43"/>
        <v>103374.63</v>
      </c>
      <c r="Z253" s="24">
        <f t="shared" si="44"/>
        <v>22688.34</v>
      </c>
      <c r="AA253" s="9">
        <f t="shared" si="45"/>
        <v>373.03</v>
      </c>
      <c r="AB253" s="9">
        <f t="shared" si="46"/>
        <v>126436</v>
      </c>
    </row>
    <row r="254" spans="1:28" s="15" customFormat="1" x14ac:dyDescent="0.25">
      <c r="A254" s="17">
        <v>6</v>
      </c>
      <c r="B254" s="17" t="s">
        <v>130</v>
      </c>
      <c r="C254" s="17" t="s">
        <v>126</v>
      </c>
      <c r="D254" s="17" t="s">
        <v>173</v>
      </c>
      <c r="E254" s="17" t="s">
        <v>174</v>
      </c>
      <c r="F254" s="17" t="s">
        <v>75</v>
      </c>
      <c r="G254" s="17" t="s">
        <v>76</v>
      </c>
      <c r="H254" s="17">
        <v>23634</v>
      </c>
      <c r="I254" s="17">
        <v>23455</v>
      </c>
      <c r="J254" s="17">
        <v>179</v>
      </c>
      <c r="K254" s="17" t="s">
        <v>37</v>
      </c>
      <c r="L254" s="18">
        <v>102753.32</v>
      </c>
      <c r="M254" s="18">
        <v>15970.66</v>
      </c>
      <c r="N254" s="18">
        <v>588.65</v>
      </c>
      <c r="O254" s="18">
        <v>119312.63</v>
      </c>
      <c r="P254" s="18">
        <v>1346.61</v>
      </c>
      <c r="Q254" s="18">
        <v>1058.43</v>
      </c>
      <c r="R254" s="18">
        <v>106.33</v>
      </c>
      <c r="S254" s="18">
        <v>2511.37</v>
      </c>
      <c r="T254" s="18">
        <v>0</v>
      </c>
      <c r="U254" s="18">
        <v>0</v>
      </c>
      <c r="V254" s="18">
        <v>0</v>
      </c>
      <c r="W254" s="18">
        <v>0</v>
      </c>
      <c r="X254" s="18"/>
      <c r="Y254" s="9">
        <f t="shared" si="43"/>
        <v>104099.93000000001</v>
      </c>
      <c r="Z254" s="24">
        <f t="shared" si="44"/>
        <v>17029.09</v>
      </c>
      <c r="AA254" s="9">
        <f t="shared" si="45"/>
        <v>694.98</v>
      </c>
      <c r="AB254" s="9">
        <f t="shared" si="46"/>
        <v>121824</v>
      </c>
    </row>
    <row r="255" spans="1:28" s="15" customFormat="1" x14ac:dyDescent="0.25">
      <c r="A255" s="17">
        <v>7</v>
      </c>
      <c r="B255" s="17" t="s">
        <v>182</v>
      </c>
      <c r="C255" s="17" t="s">
        <v>126</v>
      </c>
      <c r="D255" s="17" t="s">
        <v>183</v>
      </c>
      <c r="E255" s="17" t="s">
        <v>184</v>
      </c>
      <c r="F255" s="17" t="s">
        <v>75</v>
      </c>
      <c r="G255" s="17" t="s">
        <v>76</v>
      </c>
      <c r="H255" s="17">
        <v>17118</v>
      </c>
      <c r="I255" s="17">
        <v>16971</v>
      </c>
      <c r="J255" s="17">
        <v>147</v>
      </c>
      <c r="K255" s="17" t="s">
        <v>37</v>
      </c>
      <c r="L255" s="18">
        <v>97665.91</v>
      </c>
      <c r="M255" s="18">
        <v>24264.9</v>
      </c>
      <c r="N255" s="18">
        <v>314.20999999999998</v>
      </c>
      <c r="O255" s="18">
        <v>122245.02</v>
      </c>
      <c r="P255" s="18">
        <v>1327.43</v>
      </c>
      <c r="Q255" s="18">
        <v>1006.23</v>
      </c>
      <c r="R255" s="18">
        <v>87.32</v>
      </c>
      <c r="S255" s="18">
        <v>2420.98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9">
        <f t="shared" si="43"/>
        <v>98993.34</v>
      </c>
      <c r="Z255" s="24">
        <f t="shared" si="44"/>
        <v>25271.13</v>
      </c>
      <c r="AA255" s="9">
        <f t="shared" si="45"/>
        <v>401.53</v>
      </c>
      <c r="AB255" s="9">
        <f t="shared" si="46"/>
        <v>124666</v>
      </c>
    </row>
    <row r="256" spans="1:28" s="15" customFormat="1" x14ac:dyDescent="0.25">
      <c r="A256" s="17">
        <v>8</v>
      </c>
      <c r="B256" s="17" t="s">
        <v>130</v>
      </c>
      <c r="C256" s="17" t="s">
        <v>126</v>
      </c>
      <c r="D256" s="17" t="s">
        <v>185</v>
      </c>
      <c r="E256" s="17" t="s">
        <v>186</v>
      </c>
      <c r="F256" s="17" t="s">
        <v>75</v>
      </c>
      <c r="G256" s="17" t="s">
        <v>76</v>
      </c>
      <c r="H256" s="17">
        <v>15146</v>
      </c>
      <c r="I256" s="17">
        <v>15058</v>
      </c>
      <c r="J256" s="17">
        <v>88</v>
      </c>
      <c r="K256" s="17" t="s">
        <v>37</v>
      </c>
      <c r="L256" s="18">
        <v>143033.73000000001</v>
      </c>
      <c r="M256" s="18">
        <v>17635.89</v>
      </c>
      <c r="N256" s="18">
        <v>336.81</v>
      </c>
      <c r="O256" s="18">
        <v>161006.43</v>
      </c>
      <c r="P256" s="18">
        <v>773.37</v>
      </c>
      <c r="Q256" s="18">
        <v>1475.93</v>
      </c>
      <c r="R256" s="18">
        <v>52.27</v>
      </c>
      <c r="S256" s="18">
        <v>2301.5700000000002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9">
        <f t="shared" si="43"/>
        <v>143807.1</v>
      </c>
      <c r="Z256" s="24">
        <f t="shared" si="44"/>
        <v>19111.82</v>
      </c>
      <c r="AA256" s="9">
        <f t="shared" si="45"/>
        <v>389.08</v>
      </c>
      <c r="AB256" s="9">
        <f t="shared" si="46"/>
        <v>163308</v>
      </c>
    </row>
    <row r="257" spans="1:28" s="15" customFormat="1" x14ac:dyDescent="0.25">
      <c r="A257" s="17">
        <v>9</v>
      </c>
      <c r="B257" s="17" t="s">
        <v>145</v>
      </c>
      <c r="C257" s="17" t="s">
        <v>126</v>
      </c>
      <c r="D257" s="17" t="s">
        <v>187</v>
      </c>
      <c r="E257" s="17" t="s">
        <v>188</v>
      </c>
      <c r="F257" s="17" t="s">
        <v>75</v>
      </c>
      <c r="G257" s="17" t="s">
        <v>76</v>
      </c>
      <c r="H257" s="17">
        <v>43603</v>
      </c>
      <c r="I257" s="17">
        <v>42425</v>
      </c>
      <c r="J257" s="17">
        <v>1178</v>
      </c>
      <c r="K257" s="17" t="s">
        <v>37</v>
      </c>
      <c r="L257" s="18">
        <v>419869.17</v>
      </c>
      <c r="M257" s="18">
        <v>36487.839999999997</v>
      </c>
      <c r="N257" s="18">
        <v>3034.75</v>
      </c>
      <c r="O257" s="18">
        <v>459391.76</v>
      </c>
      <c r="P257" s="18">
        <v>8021.85</v>
      </c>
      <c r="Q257" s="18">
        <v>4326.66</v>
      </c>
      <c r="R257" s="18">
        <v>699.73</v>
      </c>
      <c r="S257" s="18">
        <v>13048.24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9">
        <f t="shared" si="43"/>
        <v>427891.01999999996</v>
      </c>
      <c r="Z257" s="24">
        <f t="shared" si="44"/>
        <v>40814.5</v>
      </c>
      <c r="AA257" s="9">
        <f t="shared" si="45"/>
        <v>3734.48</v>
      </c>
      <c r="AB257" s="9">
        <f t="shared" si="46"/>
        <v>472440</v>
      </c>
    </row>
    <row r="258" spans="1:28" s="15" customFormat="1" x14ac:dyDescent="0.25">
      <c r="A258" s="17">
        <v>10</v>
      </c>
      <c r="B258" s="17" t="s">
        <v>141</v>
      </c>
      <c r="C258" s="17" t="s">
        <v>126</v>
      </c>
      <c r="D258" s="17" t="s">
        <v>189</v>
      </c>
      <c r="E258" s="17" t="s">
        <v>190</v>
      </c>
      <c r="F258" s="17" t="s">
        <v>75</v>
      </c>
      <c r="G258" s="17" t="s">
        <v>76</v>
      </c>
      <c r="H258" s="17">
        <v>6805</v>
      </c>
      <c r="I258" s="17">
        <v>6532</v>
      </c>
      <c r="J258" s="17">
        <v>273</v>
      </c>
      <c r="K258" s="17" t="s">
        <v>37</v>
      </c>
      <c r="L258" s="18">
        <v>148751.73000000001</v>
      </c>
      <c r="M258" s="18">
        <v>17352.099999999999</v>
      </c>
      <c r="N258" s="18">
        <v>916.54</v>
      </c>
      <c r="O258" s="18">
        <v>167020.37</v>
      </c>
      <c r="P258" s="18">
        <v>2159.38</v>
      </c>
      <c r="Q258" s="18">
        <v>1530.09</v>
      </c>
      <c r="R258" s="18">
        <v>162.16</v>
      </c>
      <c r="S258" s="18">
        <v>3851.63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9">
        <f t="shared" si="43"/>
        <v>150911.11000000002</v>
      </c>
      <c r="Z258" s="24">
        <f t="shared" si="44"/>
        <v>18882.189999999999</v>
      </c>
      <c r="AA258" s="9">
        <f t="shared" si="45"/>
        <v>1078.7</v>
      </c>
      <c r="AB258" s="9">
        <f t="shared" si="46"/>
        <v>170872</v>
      </c>
    </row>
    <row r="259" spans="1:28" s="15" customFormat="1" x14ac:dyDescent="0.25">
      <c r="A259" s="17">
        <v>11</v>
      </c>
      <c r="B259" s="17" t="s">
        <v>141</v>
      </c>
      <c r="C259" s="17" t="s">
        <v>126</v>
      </c>
      <c r="D259" s="17" t="s">
        <v>191</v>
      </c>
      <c r="E259" s="17" t="s">
        <v>192</v>
      </c>
      <c r="F259" s="17" t="s">
        <v>75</v>
      </c>
      <c r="G259" s="17" t="s">
        <v>76</v>
      </c>
      <c r="H259" s="17">
        <v>14515</v>
      </c>
      <c r="I259" s="17">
        <v>14227</v>
      </c>
      <c r="J259" s="17">
        <v>288</v>
      </c>
      <c r="K259" s="17" t="s">
        <v>37</v>
      </c>
      <c r="L259" s="18">
        <v>132650.35</v>
      </c>
      <c r="M259" s="18">
        <v>17671.62</v>
      </c>
      <c r="N259" s="18">
        <v>651.62</v>
      </c>
      <c r="O259" s="18">
        <v>150973.59</v>
      </c>
      <c r="P259" s="18">
        <v>2258.25</v>
      </c>
      <c r="Q259" s="18">
        <v>1367.09</v>
      </c>
      <c r="R259" s="18">
        <v>171.07</v>
      </c>
      <c r="S259" s="18">
        <v>3796.41</v>
      </c>
      <c r="T259" s="18">
        <v>0</v>
      </c>
      <c r="U259" s="18">
        <v>0</v>
      </c>
      <c r="V259" s="18">
        <v>0</v>
      </c>
      <c r="W259" s="18">
        <v>0</v>
      </c>
      <c r="X259" s="18"/>
      <c r="Y259" s="9">
        <f t="shared" si="43"/>
        <v>134908.6</v>
      </c>
      <c r="Z259" s="24">
        <f t="shared" si="44"/>
        <v>19038.71</v>
      </c>
      <c r="AA259" s="9">
        <f t="shared" si="45"/>
        <v>822.69</v>
      </c>
      <c r="AB259" s="9">
        <f t="shared" si="46"/>
        <v>154770</v>
      </c>
    </row>
    <row r="260" spans="1:28" s="15" customFormat="1" x14ac:dyDescent="0.25">
      <c r="A260" s="17">
        <v>12</v>
      </c>
      <c r="B260" s="17" t="s">
        <v>151</v>
      </c>
      <c r="C260" s="17" t="s">
        <v>126</v>
      </c>
      <c r="D260" s="17" t="s">
        <v>195</v>
      </c>
      <c r="E260" s="17" t="s">
        <v>196</v>
      </c>
      <c r="F260" s="17" t="s">
        <v>75</v>
      </c>
      <c r="G260" s="17" t="s">
        <v>76</v>
      </c>
      <c r="H260" s="17">
        <v>10740</v>
      </c>
      <c r="I260" s="17">
        <v>10640</v>
      </c>
      <c r="J260" s="17">
        <v>100</v>
      </c>
      <c r="K260" s="17" t="s">
        <v>37</v>
      </c>
      <c r="L260" s="18">
        <v>54042.89</v>
      </c>
      <c r="M260" s="18">
        <v>15646.19</v>
      </c>
      <c r="N260" s="18">
        <v>1345.95</v>
      </c>
      <c r="O260" s="18">
        <v>71035.03</v>
      </c>
      <c r="P260" s="18">
        <v>797.37</v>
      </c>
      <c r="Q260" s="18">
        <v>569.20000000000005</v>
      </c>
      <c r="R260" s="18">
        <v>59.4</v>
      </c>
      <c r="S260" s="18">
        <v>1425.97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9">
        <f t="shared" si="43"/>
        <v>54840.26</v>
      </c>
      <c r="Z260" s="24">
        <f t="shared" si="44"/>
        <v>16215.390000000001</v>
      </c>
      <c r="AA260" s="9">
        <f t="shared" si="45"/>
        <v>1405.3500000000001</v>
      </c>
      <c r="AB260" s="9">
        <f t="shared" si="46"/>
        <v>72461</v>
      </c>
    </row>
    <row r="261" spans="1:28" s="15" customFormat="1" x14ac:dyDescent="0.25">
      <c r="A261" s="17">
        <v>13</v>
      </c>
      <c r="B261" s="17" t="s">
        <v>229</v>
      </c>
      <c r="C261" s="17" t="s">
        <v>126</v>
      </c>
      <c r="D261" s="17" t="s">
        <v>230</v>
      </c>
      <c r="E261" s="17" t="s">
        <v>231</v>
      </c>
      <c r="F261" s="17" t="s">
        <v>75</v>
      </c>
      <c r="G261" s="17" t="s">
        <v>76</v>
      </c>
      <c r="H261" s="17">
        <v>13465</v>
      </c>
      <c r="I261" s="17">
        <v>13309</v>
      </c>
      <c r="J261" s="17">
        <v>156</v>
      </c>
      <c r="K261" s="17" t="s">
        <v>37</v>
      </c>
      <c r="L261" s="18">
        <v>194541.48</v>
      </c>
      <c r="M261" s="18">
        <v>48823.72</v>
      </c>
      <c r="N261" s="18">
        <v>362.94</v>
      </c>
      <c r="O261" s="18">
        <v>243728.14</v>
      </c>
      <c r="P261" s="18">
        <v>1359.5</v>
      </c>
      <c r="Q261" s="18">
        <v>2007.7</v>
      </c>
      <c r="R261" s="18">
        <v>92.66</v>
      </c>
      <c r="S261" s="18">
        <v>3459.86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9">
        <f t="shared" si="43"/>
        <v>195900.98</v>
      </c>
      <c r="Z261" s="24">
        <f t="shared" si="44"/>
        <v>50831.42</v>
      </c>
      <c r="AA261" s="9">
        <f t="shared" si="45"/>
        <v>455.6</v>
      </c>
      <c r="AB261" s="9">
        <f t="shared" si="46"/>
        <v>247188</v>
      </c>
    </row>
    <row r="262" spans="1:28" s="15" customFormat="1" x14ac:dyDescent="0.25">
      <c r="A262" s="17">
        <v>14</v>
      </c>
      <c r="B262" s="17" t="s">
        <v>229</v>
      </c>
      <c r="C262" s="17" t="s">
        <v>126</v>
      </c>
      <c r="D262" s="17" t="s">
        <v>236</v>
      </c>
      <c r="E262" s="17" t="s">
        <v>237</v>
      </c>
      <c r="F262" s="17" t="s">
        <v>75</v>
      </c>
      <c r="G262" s="17" t="s">
        <v>76</v>
      </c>
      <c r="H262" s="17">
        <v>4200</v>
      </c>
      <c r="I262" s="17">
        <v>3714</v>
      </c>
      <c r="J262" s="17">
        <v>486</v>
      </c>
      <c r="K262" s="17" t="s">
        <v>37</v>
      </c>
      <c r="L262" s="18">
        <v>943243.99</v>
      </c>
      <c r="M262" s="18">
        <v>257163.85</v>
      </c>
      <c r="N262" s="18">
        <v>1217.69</v>
      </c>
      <c r="O262" s="18">
        <v>1201625.53</v>
      </c>
      <c r="P262" s="18">
        <v>3317.81</v>
      </c>
      <c r="Q262" s="18">
        <v>9746.98</v>
      </c>
      <c r="R262" s="18">
        <v>288.68</v>
      </c>
      <c r="S262" s="18">
        <v>13353.47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9">
        <f t="shared" si="43"/>
        <v>946561.8</v>
      </c>
      <c r="Z262" s="24">
        <f t="shared" si="44"/>
        <v>266910.83</v>
      </c>
      <c r="AA262" s="9">
        <f t="shared" si="45"/>
        <v>1506.3700000000001</v>
      </c>
      <c r="AB262" s="9">
        <f t="shared" si="46"/>
        <v>1214979</v>
      </c>
    </row>
    <row r="263" spans="1:28" s="15" customFormat="1" x14ac:dyDescent="0.25">
      <c r="A263" s="17">
        <v>15</v>
      </c>
      <c r="B263" s="17" t="s">
        <v>229</v>
      </c>
      <c r="C263" s="17" t="s">
        <v>126</v>
      </c>
      <c r="D263" s="17" t="s">
        <v>238</v>
      </c>
      <c r="E263" s="17" t="s">
        <v>239</v>
      </c>
      <c r="F263" s="17" t="s">
        <v>75</v>
      </c>
      <c r="G263" s="17" t="s">
        <v>76</v>
      </c>
      <c r="H263" s="17">
        <v>10438</v>
      </c>
      <c r="I263" s="17">
        <v>10355</v>
      </c>
      <c r="J263" s="17">
        <v>83</v>
      </c>
      <c r="K263" s="17" t="s">
        <v>37</v>
      </c>
      <c r="L263" s="18">
        <v>262474.81</v>
      </c>
      <c r="M263" s="18">
        <v>72798.48</v>
      </c>
      <c r="N263" s="18">
        <v>175.82</v>
      </c>
      <c r="O263" s="18">
        <v>335449.11</v>
      </c>
      <c r="P263" s="18">
        <v>905.69</v>
      </c>
      <c r="Q263" s="18">
        <v>2709.9</v>
      </c>
      <c r="R263" s="18">
        <v>49.3</v>
      </c>
      <c r="S263" s="18">
        <v>3664.89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9">
        <f t="shared" si="43"/>
        <v>263380.5</v>
      </c>
      <c r="Z263" s="24">
        <f t="shared" si="44"/>
        <v>75508.37999999999</v>
      </c>
      <c r="AA263" s="9">
        <f t="shared" si="45"/>
        <v>225.12</v>
      </c>
      <c r="AB263" s="9">
        <f t="shared" si="46"/>
        <v>339114</v>
      </c>
    </row>
    <row r="264" spans="1:28" s="15" customFormat="1" x14ac:dyDescent="0.25">
      <c r="A264" s="17">
        <v>16</v>
      </c>
      <c r="B264" s="17" t="s">
        <v>229</v>
      </c>
      <c r="C264" s="17" t="s">
        <v>126</v>
      </c>
      <c r="D264" s="17" t="s">
        <v>240</v>
      </c>
      <c r="E264" s="17" t="s">
        <v>241</v>
      </c>
      <c r="F264" s="17" t="s">
        <v>75</v>
      </c>
      <c r="G264" s="17" t="s">
        <v>76</v>
      </c>
      <c r="H264" s="17">
        <v>6417</v>
      </c>
      <c r="I264" s="17">
        <v>6185</v>
      </c>
      <c r="J264" s="17">
        <v>232</v>
      </c>
      <c r="K264" s="17" t="s">
        <v>37</v>
      </c>
      <c r="L264" s="18">
        <v>339533.75</v>
      </c>
      <c r="M264" s="18">
        <v>85914.06</v>
      </c>
      <c r="N264" s="18">
        <v>792.98</v>
      </c>
      <c r="O264" s="18">
        <v>426240.79</v>
      </c>
      <c r="P264" s="18">
        <v>1778.46</v>
      </c>
      <c r="Q264" s="18">
        <v>3503.94</v>
      </c>
      <c r="R264" s="18">
        <v>137.81</v>
      </c>
      <c r="S264" s="18">
        <v>5420.21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9">
        <f t="shared" si="43"/>
        <v>341312.21</v>
      </c>
      <c r="Z264" s="24">
        <f t="shared" si="44"/>
        <v>89418</v>
      </c>
      <c r="AA264" s="9">
        <f t="shared" si="45"/>
        <v>930.79</v>
      </c>
      <c r="AB264" s="9">
        <f t="shared" si="46"/>
        <v>431661</v>
      </c>
    </row>
    <row r="265" spans="1:28" s="15" customFormat="1" x14ac:dyDescent="0.25">
      <c r="A265" s="17">
        <v>17</v>
      </c>
      <c r="B265" s="17" t="s">
        <v>229</v>
      </c>
      <c r="C265" s="17" t="s">
        <v>126</v>
      </c>
      <c r="D265" s="17" t="s">
        <v>247</v>
      </c>
      <c r="E265" s="17" t="s">
        <v>248</v>
      </c>
      <c r="F265" s="17" t="s">
        <v>75</v>
      </c>
      <c r="G265" s="17" t="s">
        <v>249</v>
      </c>
      <c r="H265" s="17">
        <v>4085</v>
      </c>
      <c r="I265" s="17">
        <v>4085</v>
      </c>
      <c r="J265" s="17">
        <v>0</v>
      </c>
      <c r="K265" s="17" t="s">
        <v>59</v>
      </c>
      <c r="L265" s="18">
        <v>34345.42</v>
      </c>
      <c r="M265" s="18">
        <v>14496.3</v>
      </c>
      <c r="N265" s="18">
        <v>1199.26</v>
      </c>
      <c r="O265" s="18">
        <v>50040.98</v>
      </c>
      <c r="P265" s="18">
        <v>110.25</v>
      </c>
      <c r="Q265" s="18">
        <v>366.77</v>
      </c>
      <c r="R265" s="18">
        <v>0</v>
      </c>
      <c r="S265" s="18">
        <v>477.02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9">
        <f t="shared" si="43"/>
        <v>34455.67</v>
      </c>
      <c r="Z265" s="24">
        <f t="shared" si="44"/>
        <v>14863.07</v>
      </c>
      <c r="AA265" s="9">
        <f t="shared" si="45"/>
        <v>1199.26</v>
      </c>
      <c r="AB265" s="9">
        <f t="shared" si="46"/>
        <v>50518</v>
      </c>
    </row>
    <row r="266" spans="1:28" s="15" customFormat="1" x14ac:dyDescent="0.25">
      <c r="A266" s="17">
        <v>18</v>
      </c>
      <c r="B266" s="17" t="s">
        <v>229</v>
      </c>
      <c r="C266" s="17" t="s">
        <v>126</v>
      </c>
      <c r="D266" s="17" t="s">
        <v>1583</v>
      </c>
      <c r="E266" s="17" t="s">
        <v>1584</v>
      </c>
      <c r="F266" s="17" t="s">
        <v>75</v>
      </c>
      <c r="G266" s="17" t="s">
        <v>249</v>
      </c>
      <c r="H266" s="17">
        <v>5809</v>
      </c>
      <c r="I266" s="17">
        <v>5809</v>
      </c>
      <c r="J266" s="17">
        <v>0</v>
      </c>
      <c r="K266" s="17" t="s">
        <v>59</v>
      </c>
      <c r="L266" s="18">
        <v>40893.629999999997</v>
      </c>
      <c r="M266" s="18">
        <v>15098.69</v>
      </c>
      <c r="N266" s="18">
        <v>2196.6799999999998</v>
      </c>
      <c r="O266" s="18">
        <v>58189</v>
      </c>
      <c r="P266" s="18">
        <v>110.25</v>
      </c>
      <c r="Q266" s="18">
        <v>444.75</v>
      </c>
      <c r="R266" s="18">
        <v>0</v>
      </c>
      <c r="S266" s="18">
        <v>555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9">
        <f t="shared" si="43"/>
        <v>41003.879999999997</v>
      </c>
      <c r="Z266" s="24">
        <f t="shared" si="44"/>
        <v>15543.44</v>
      </c>
      <c r="AA266" s="9">
        <f t="shared" si="45"/>
        <v>2196.6799999999998</v>
      </c>
      <c r="AB266" s="9">
        <f t="shared" si="46"/>
        <v>58744</v>
      </c>
    </row>
    <row r="267" spans="1:28" s="15" customFormat="1" x14ac:dyDescent="0.25">
      <c r="A267" s="17">
        <v>19</v>
      </c>
      <c r="B267" s="17" t="s">
        <v>229</v>
      </c>
      <c r="C267" s="17" t="s">
        <v>126</v>
      </c>
      <c r="D267" s="17" t="s">
        <v>1585</v>
      </c>
      <c r="E267" s="17" t="s">
        <v>1586</v>
      </c>
      <c r="F267" s="17" t="s">
        <v>75</v>
      </c>
      <c r="G267" s="17" t="s">
        <v>249</v>
      </c>
      <c r="H267" s="17">
        <v>1190</v>
      </c>
      <c r="I267" s="17">
        <v>1190</v>
      </c>
      <c r="J267" s="17">
        <v>13</v>
      </c>
      <c r="K267" s="17" t="s">
        <v>107</v>
      </c>
      <c r="L267" s="18">
        <v>17881.900000000001</v>
      </c>
      <c r="M267" s="18">
        <v>5786.16</v>
      </c>
      <c r="N267" s="18">
        <v>789.94</v>
      </c>
      <c r="O267" s="18">
        <v>24458</v>
      </c>
      <c r="P267" s="18">
        <v>195.85</v>
      </c>
      <c r="Q267" s="18">
        <v>192.43</v>
      </c>
      <c r="R267" s="18">
        <v>7.72</v>
      </c>
      <c r="S267" s="18">
        <v>396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9">
        <f t="shared" si="43"/>
        <v>18077.75</v>
      </c>
      <c r="Z267" s="24">
        <f t="shared" si="44"/>
        <v>5978.59</v>
      </c>
      <c r="AA267" s="9">
        <f t="shared" si="45"/>
        <v>797.66000000000008</v>
      </c>
      <c r="AB267" s="9">
        <f t="shared" si="46"/>
        <v>24854</v>
      </c>
    </row>
    <row r="268" spans="1:28" s="15" customFormat="1" x14ac:dyDescent="0.25">
      <c r="A268" s="17">
        <v>20</v>
      </c>
      <c r="B268" s="17" t="s">
        <v>250</v>
      </c>
      <c r="C268" s="17" t="s">
        <v>126</v>
      </c>
      <c r="D268" s="17" t="s">
        <v>251</v>
      </c>
      <c r="E268" s="17" t="s">
        <v>252</v>
      </c>
      <c r="F268" s="17" t="s">
        <v>75</v>
      </c>
      <c r="G268" s="17" t="s">
        <v>106</v>
      </c>
      <c r="H268" s="17">
        <v>1</v>
      </c>
      <c r="I268" s="17">
        <v>1</v>
      </c>
      <c r="J268" s="17">
        <v>470</v>
      </c>
      <c r="K268" s="17" t="s">
        <v>107</v>
      </c>
      <c r="L268" s="18">
        <v>193890.19</v>
      </c>
      <c r="M268" s="18">
        <v>35693.699999999997</v>
      </c>
      <c r="N268" s="18">
        <v>1116.72</v>
      </c>
      <c r="O268" s="18">
        <v>230700.61</v>
      </c>
      <c r="P268" s="18">
        <v>3212.43</v>
      </c>
      <c r="Q268" s="18">
        <v>1998.78</v>
      </c>
      <c r="R268" s="18">
        <v>279.18</v>
      </c>
      <c r="S268" s="18">
        <v>5490.39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9">
        <f t="shared" si="43"/>
        <v>197102.62</v>
      </c>
      <c r="Z268" s="24">
        <f t="shared" si="44"/>
        <v>37692.479999999996</v>
      </c>
      <c r="AA268" s="9">
        <f t="shared" si="45"/>
        <v>1395.9</v>
      </c>
      <c r="AB268" s="9">
        <f t="shared" si="46"/>
        <v>236191</v>
      </c>
    </row>
    <row r="269" spans="1:28" s="15" customFormat="1" x14ac:dyDescent="0.25">
      <c r="A269" s="17">
        <v>21</v>
      </c>
      <c r="B269" s="17" t="s">
        <v>253</v>
      </c>
      <c r="C269" s="17" t="s">
        <v>126</v>
      </c>
      <c r="D269" s="17" t="s">
        <v>254</v>
      </c>
      <c r="E269" s="17" t="s">
        <v>255</v>
      </c>
      <c r="F269" s="17" t="s">
        <v>75</v>
      </c>
      <c r="G269" s="17" t="s">
        <v>106</v>
      </c>
      <c r="H269" s="17">
        <v>0</v>
      </c>
      <c r="I269" s="17">
        <v>0</v>
      </c>
      <c r="J269" s="17">
        <v>470</v>
      </c>
      <c r="K269" s="17" t="s">
        <v>107</v>
      </c>
      <c r="L269" s="18">
        <v>156587.16</v>
      </c>
      <c r="M269" s="18">
        <v>20896.53</v>
      </c>
      <c r="N269" s="18">
        <v>1116.72</v>
      </c>
      <c r="O269" s="18">
        <v>178600.41</v>
      </c>
      <c r="P269" s="18">
        <v>3212.1</v>
      </c>
      <c r="Q269" s="18">
        <v>1613.31</v>
      </c>
      <c r="R269" s="18">
        <v>279.18</v>
      </c>
      <c r="S269" s="18">
        <v>5104.59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9">
        <f t="shared" si="43"/>
        <v>159799.26</v>
      </c>
      <c r="Z269" s="24">
        <f t="shared" si="44"/>
        <v>22509.84</v>
      </c>
      <c r="AA269" s="9">
        <f t="shared" si="45"/>
        <v>1395.9</v>
      </c>
      <c r="AB269" s="9">
        <f t="shared" si="46"/>
        <v>183705</v>
      </c>
    </row>
    <row r="270" spans="1:28" s="15" customFormat="1" x14ac:dyDescent="0.25">
      <c r="A270" s="17">
        <v>22</v>
      </c>
      <c r="B270" s="17" t="s">
        <v>256</v>
      </c>
      <c r="C270" s="17" t="s">
        <v>126</v>
      </c>
      <c r="D270" s="17" t="s">
        <v>257</v>
      </c>
      <c r="E270" s="17" t="s">
        <v>258</v>
      </c>
      <c r="F270" s="17" t="s">
        <v>75</v>
      </c>
      <c r="G270" s="17" t="s">
        <v>106</v>
      </c>
      <c r="H270" s="17">
        <v>0</v>
      </c>
      <c r="I270" s="17">
        <v>0</v>
      </c>
      <c r="J270" s="17">
        <v>470</v>
      </c>
      <c r="K270" s="17" t="s">
        <v>107</v>
      </c>
      <c r="L270" s="18">
        <v>156307.12</v>
      </c>
      <c r="M270" s="18">
        <v>22224.57</v>
      </c>
      <c r="N270" s="18">
        <v>1116.72</v>
      </c>
      <c r="O270" s="18">
        <v>179648.41</v>
      </c>
      <c r="P270" s="18">
        <v>3211.99</v>
      </c>
      <c r="Q270" s="18">
        <v>1610.42</v>
      </c>
      <c r="R270" s="18">
        <v>279.18</v>
      </c>
      <c r="S270" s="18">
        <v>5101.59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9">
        <f t="shared" si="43"/>
        <v>159519.10999999999</v>
      </c>
      <c r="Z270" s="24">
        <f t="shared" si="44"/>
        <v>23834.989999999998</v>
      </c>
      <c r="AA270" s="9">
        <f t="shared" si="45"/>
        <v>1395.9</v>
      </c>
      <c r="AB270" s="9">
        <f t="shared" si="46"/>
        <v>184750</v>
      </c>
    </row>
    <row r="271" spans="1:28" s="15" customFormat="1" x14ac:dyDescent="0.25">
      <c r="A271" s="17">
        <v>23</v>
      </c>
      <c r="B271" s="17" t="s">
        <v>259</v>
      </c>
      <c r="C271" s="17" t="s">
        <v>126</v>
      </c>
      <c r="D271" s="17" t="s">
        <v>260</v>
      </c>
      <c r="E271" s="17" t="s">
        <v>261</v>
      </c>
      <c r="F271" s="17" t="s">
        <v>75</v>
      </c>
      <c r="G271" s="17" t="s">
        <v>106</v>
      </c>
      <c r="H271" s="17">
        <v>0</v>
      </c>
      <c r="I271" s="17">
        <v>0</v>
      </c>
      <c r="J271" s="17">
        <v>470</v>
      </c>
      <c r="K271" s="17" t="s">
        <v>107</v>
      </c>
      <c r="L271" s="18">
        <v>159000.06</v>
      </c>
      <c r="M271" s="18">
        <v>21824.23</v>
      </c>
      <c r="N271" s="18">
        <v>1116.72</v>
      </c>
      <c r="O271" s="18">
        <v>181941.01</v>
      </c>
      <c r="P271" s="18">
        <v>3211.57</v>
      </c>
      <c r="Q271" s="18">
        <v>1638.24</v>
      </c>
      <c r="R271" s="18">
        <v>279.18</v>
      </c>
      <c r="S271" s="18">
        <v>5128.99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9">
        <f t="shared" si="43"/>
        <v>162211.63</v>
      </c>
      <c r="Z271" s="24">
        <f t="shared" si="44"/>
        <v>23462.47</v>
      </c>
      <c r="AA271" s="9">
        <f t="shared" si="45"/>
        <v>1395.9</v>
      </c>
      <c r="AB271" s="9">
        <f t="shared" si="46"/>
        <v>187070</v>
      </c>
    </row>
    <row r="272" spans="1:28" s="15" customFormat="1" x14ac:dyDescent="0.25">
      <c r="A272" s="17">
        <v>24</v>
      </c>
      <c r="B272" s="17" t="s">
        <v>134</v>
      </c>
      <c r="C272" s="17" t="s">
        <v>126</v>
      </c>
      <c r="D272" s="17" t="s">
        <v>265</v>
      </c>
      <c r="E272" s="17" t="s">
        <v>266</v>
      </c>
      <c r="F272" s="17" t="s">
        <v>75</v>
      </c>
      <c r="G272" s="17" t="s">
        <v>267</v>
      </c>
      <c r="H272" s="17">
        <v>0</v>
      </c>
      <c r="I272" s="17">
        <v>0</v>
      </c>
      <c r="J272" s="17">
        <v>360</v>
      </c>
      <c r="K272" s="17" t="s">
        <v>107</v>
      </c>
      <c r="L272" s="18">
        <v>112556.12</v>
      </c>
      <c r="M272" s="18">
        <v>19174.189999999999</v>
      </c>
      <c r="N272" s="18">
        <v>855.36</v>
      </c>
      <c r="O272" s="18">
        <v>132585.67000000001</v>
      </c>
      <c r="P272" s="18">
        <v>2486.17</v>
      </c>
      <c r="Q272" s="18">
        <v>1159.32</v>
      </c>
      <c r="R272" s="18">
        <v>213.84</v>
      </c>
      <c r="S272" s="18">
        <v>3859.33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9">
        <f t="shared" si="43"/>
        <v>115042.29</v>
      </c>
      <c r="Z272" s="24">
        <f t="shared" si="44"/>
        <v>20333.509999999998</v>
      </c>
      <c r="AA272" s="9">
        <f t="shared" si="45"/>
        <v>1069.2</v>
      </c>
      <c r="AB272" s="9">
        <f t="shared" si="46"/>
        <v>136445</v>
      </c>
    </row>
    <row r="273" spans="1:33" s="15" customFormat="1" x14ac:dyDescent="0.25">
      <c r="A273" s="17">
        <v>25</v>
      </c>
      <c r="B273" s="17" t="s">
        <v>229</v>
      </c>
      <c r="C273" s="17" t="s">
        <v>126</v>
      </c>
      <c r="D273" s="17" t="s">
        <v>268</v>
      </c>
      <c r="E273" s="17" t="s">
        <v>269</v>
      </c>
      <c r="F273" s="17" t="s">
        <v>75</v>
      </c>
      <c r="G273" s="17" t="s">
        <v>270</v>
      </c>
      <c r="H273" s="17">
        <v>250</v>
      </c>
      <c r="I273" s="17">
        <v>250</v>
      </c>
      <c r="J273" s="17">
        <v>10</v>
      </c>
      <c r="K273" s="17" t="s">
        <v>107</v>
      </c>
      <c r="L273" s="18">
        <v>49820.31</v>
      </c>
      <c r="M273" s="18">
        <v>3517.39</v>
      </c>
      <c r="N273" s="18">
        <v>109.28</v>
      </c>
      <c r="O273" s="18">
        <v>53446.98</v>
      </c>
      <c r="P273" s="18">
        <v>176.43</v>
      </c>
      <c r="Q273" s="18">
        <v>514.65</v>
      </c>
      <c r="R273" s="18">
        <v>5.94</v>
      </c>
      <c r="S273" s="18">
        <v>697.02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9">
        <f t="shared" si="43"/>
        <v>49996.74</v>
      </c>
      <c r="Z273" s="24">
        <f t="shared" si="44"/>
        <v>4032.04</v>
      </c>
      <c r="AA273" s="9">
        <f t="shared" si="45"/>
        <v>115.22</v>
      </c>
      <c r="AB273" s="9">
        <f t="shared" si="46"/>
        <v>54144</v>
      </c>
    </row>
    <row r="274" spans="1:33" s="15" customFormat="1" x14ac:dyDescent="0.25">
      <c r="A274" s="17">
        <v>26</v>
      </c>
      <c r="B274" s="17" t="s">
        <v>151</v>
      </c>
      <c r="C274" s="17" t="s">
        <v>126</v>
      </c>
      <c r="D274" s="17" t="s">
        <v>271</v>
      </c>
      <c r="E274" s="17" t="s">
        <v>272</v>
      </c>
      <c r="F274" s="17" t="s">
        <v>75</v>
      </c>
      <c r="G274" s="17" t="s">
        <v>273</v>
      </c>
      <c r="H274" s="17">
        <v>0</v>
      </c>
      <c r="I274" s="17">
        <v>0</v>
      </c>
      <c r="J274" s="17">
        <v>360</v>
      </c>
      <c r="K274" s="17" t="s">
        <v>107</v>
      </c>
      <c r="L274" s="18">
        <v>109463.35</v>
      </c>
      <c r="M274" s="18">
        <v>18495.68</v>
      </c>
      <c r="N274" s="18">
        <v>855.36</v>
      </c>
      <c r="O274" s="18">
        <v>128814.39</v>
      </c>
      <c r="P274" s="18">
        <v>2486.41</v>
      </c>
      <c r="Q274" s="18">
        <v>1127.3599999999999</v>
      </c>
      <c r="R274" s="18">
        <v>213.84</v>
      </c>
      <c r="S274" s="18">
        <v>3827.61</v>
      </c>
      <c r="T274" s="18">
        <v>0</v>
      </c>
      <c r="U274" s="18">
        <v>0</v>
      </c>
      <c r="V274" s="18">
        <v>0</v>
      </c>
      <c r="W274" s="18">
        <v>0</v>
      </c>
      <c r="X274" s="18"/>
      <c r="Y274" s="9">
        <f t="shared" si="43"/>
        <v>111949.76000000001</v>
      </c>
      <c r="Z274" s="24">
        <f t="shared" si="44"/>
        <v>19623.04</v>
      </c>
      <c r="AA274" s="9">
        <f t="shared" si="45"/>
        <v>1069.2</v>
      </c>
      <c r="AB274" s="9">
        <f t="shared" si="46"/>
        <v>132642</v>
      </c>
    </row>
    <row r="275" spans="1:33" s="15" customFormat="1" x14ac:dyDescent="0.25">
      <c r="A275" s="17">
        <v>27</v>
      </c>
      <c r="B275" s="17" t="s">
        <v>130</v>
      </c>
      <c r="C275" s="17" t="s">
        <v>126</v>
      </c>
      <c r="D275" s="17" t="s">
        <v>274</v>
      </c>
      <c r="E275" s="17" t="s">
        <v>275</v>
      </c>
      <c r="F275" s="17" t="s">
        <v>75</v>
      </c>
      <c r="G275" s="17" t="s">
        <v>276</v>
      </c>
      <c r="H275" s="17">
        <v>0</v>
      </c>
      <c r="I275" s="17">
        <v>0</v>
      </c>
      <c r="J275" s="17">
        <v>360</v>
      </c>
      <c r="K275" s="17" t="s">
        <v>107</v>
      </c>
      <c r="L275" s="18">
        <v>108851.21</v>
      </c>
      <c r="M275" s="18">
        <v>22197.94</v>
      </c>
      <c r="N275" s="18">
        <v>855.36</v>
      </c>
      <c r="O275" s="18">
        <v>131904.51</v>
      </c>
      <c r="P275" s="18">
        <v>2485.61</v>
      </c>
      <c r="Q275" s="18">
        <v>1121.04</v>
      </c>
      <c r="R275" s="18">
        <v>213.84</v>
      </c>
      <c r="S275" s="18">
        <v>3820.49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9">
        <f t="shared" si="43"/>
        <v>111336.82</v>
      </c>
      <c r="Z275" s="24">
        <f t="shared" si="44"/>
        <v>23318.98</v>
      </c>
      <c r="AA275" s="9">
        <f t="shared" si="45"/>
        <v>1069.2</v>
      </c>
      <c r="AB275" s="9">
        <f t="shared" si="46"/>
        <v>135725</v>
      </c>
    </row>
    <row r="276" spans="1:33" s="15" customFormat="1" x14ac:dyDescent="0.25">
      <c r="A276" s="17">
        <v>28</v>
      </c>
      <c r="B276" s="17" t="s">
        <v>134</v>
      </c>
      <c r="C276" s="17" t="s">
        <v>126</v>
      </c>
      <c r="D276" s="17" t="s">
        <v>277</v>
      </c>
      <c r="E276" s="17" t="s">
        <v>278</v>
      </c>
      <c r="F276" s="17" t="s">
        <v>75</v>
      </c>
      <c r="G276" s="17" t="s">
        <v>267</v>
      </c>
      <c r="H276" s="17">
        <v>0</v>
      </c>
      <c r="I276" s="17">
        <v>0</v>
      </c>
      <c r="J276" s="17">
        <v>720</v>
      </c>
      <c r="K276" s="17" t="s">
        <v>107</v>
      </c>
      <c r="L276" s="18">
        <v>221968.27</v>
      </c>
      <c r="M276" s="18">
        <v>12188.48</v>
      </c>
      <c r="N276" s="18">
        <v>1710.72</v>
      </c>
      <c r="O276" s="18">
        <v>235867.47</v>
      </c>
      <c r="P276" s="18">
        <v>4971.7</v>
      </c>
      <c r="Q276" s="18">
        <v>2286.15</v>
      </c>
      <c r="R276" s="18">
        <v>427.68</v>
      </c>
      <c r="S276" s="18">
        <v>7685.53</v>
      </c>
      <c r="T276" s="18">
        <v>0</v>
      </c>
      <c r="U276" s="18">
        <v>0</v>
      </c>
      <c r="V276" s="18">
        <v>0</v>
      </c>
      <c r="W276" s="18">
        <v>0</v>
      </c>
      <c r="X276" s="18"/>
      <c r="Y276" s="9">
        <f t="shared" si="43"/>
        <v>226939.97</v>
      </c>
      <c r="Z276" s="24">
        <f t="shared" si="44"/>
        <v>14474.63</v>
      </c>
      <c r="AA276" s="9">
        <f t="shared" si="45"/>
        <v>2138.4</v>
      </c>
      <c r="AB276" s="9">
        <f t="shared" si="46"/>
        <v>243553</v>
      </c>
    </row>
    <row r="277" spans="1:33" s="15" customFormat="1" x14ac:dyDescent="0.25">
      <c r="A277" s="17">
        <v>29</v>
      </c>
      <c r="B277" s="17" t="s">
        <v>138</v>
      </c>
      <c r="C277" s="17" t="s">
        <v>126</v>
      </c>
      <c r="D277" s="17" t="s">
        <v>279</v>
      </c>
      <c r="E277" s="17" t="s">
        <v>280</v>
      </c>
      <c r="F277" s="17" t="s">
        <v>75</v>
      </c>
      <c r="G277" s="17" t="s">
        <v>281</v>
      </c>
      <c r="H277" s="17">
        <v>0</v>
      </c>
      <c r="I277" s="17">
        <v>0</v>
      </c>
      <c r="J277" s="17">
        <v>360</v>
      </c>
      <c r="K277" s="17" t="s">
        <v>107</v>
      </c>
      <c r="L277" s="18">
        <v>109545.52</v>
      </c>
      <c r="M277" s="18">
        <v>15442.26</v>
      </c>
      <c r="N277" s="18">
        <v>855.36</v>
      </c>
      <c r="O277" s="18">
        <v>125843.14</v>
      </c>
      <c r="P277" s="18">
        <v>2485.81</v>
      </c>
      <c r="Q277" s="18">
        <v>1128.21</v>
      </c>
      <c r="R277" s="18">
        <v>213.84</v>
      </c>
      <c r="S277" s="18">
        <v>3827.86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9">
        <f t="shared" si="43"/>
        <v>112031.33</v>
      </c>
      <c r="Z277" s="24">
        <f t="shared" si="44"/>
        <v>16570.47</v>
      </c>
      <c r="AA277" s="9">
        <f t="shared" si="45"/>
        <v>1069.2</v>
      </c>
      <c r="AB277" s="9">
        <f t="shared" si="46"/>
        <v>129671</v>
      </c>
    </row>
    <row r="278" spans="1:33" s="12" customFormat="1" x14ac:dyDescent="0.25">
      <c r="A278" s="10"/>
      <c r="B278" s="10"/>
      <c r="C278" s="10" t="s">
        <v>71</v>
      </c>
      <c r="D278" s="10"/>
      <c r="E278" s="10"/>
      <c r="F278" s="10"/>
      <c r="G278" s="10"/>
      <c r="H278" s="10"/>
      <c r="I278" s="10"/>
      <c r="J278" s="11">
        <f>SUM(J249:J277)</f>
        <v>8545</v>
      </c>
      <c r="K278" s="11"/>
      <c r="L278" s="11">
        <f t="shared" ref="L278:AB278" si="47">SUM(L249:L277)</f>
        <v>5038139.4999999981</v>
      </c>
      <c r="M278" s="11">
        <f t="shared" si="47"/>
        <v>973952.24999999977</v>
      </c>
      <c r="N278" s="11">
        <f t="shared" si="47"/>
        <v>26870.060000000009</v>
      </c>
      <c r="O278" s="11">
        <f t="shared" si="47"/>
        <v>6038961.8099999996</v>
      </c>
      <c r="P278" s="11">
        <f t="shared" si="47"/>
        <v>62144.349999999991</v>
      </c>
      <c r="Q278" s="11">
        <f t="shared" si="47"/>
        <v>52021.109999999993</v>
      </c>
      <c r="R278" s="11">
        <f t="shared" si="47"/>
        <v>5075.7299999999996</v>
      </c>
      <c r="S278" s="11">
        <f t="shared" si="47"/>
        <v>119241.19000000002</v>
      </c>
      <c r="T278" s="11">
        <f t="shared" si="47"/>
        <v>0</v>
      </c>
      <c r="U278" s="11">
        <f t="shared" si="47"/>
        <v>0</v>
      </c>
      <c r="V278" s="11">
        <f t="shared" si="47"/>
        <v>0</v>
      </c>
      <c r="W278" s="11">
        <f t="shared" si="47"/>
        <v>0</v>
      </c>
      <c r="X278" s="11">
        <f t="shared" si="47"/>
        <v>0</v>
      </c>
      <c r="Y278" s="11">
        <f t="shared" si="47"/>
        <v>5100283.8500000006</v>
      </c>
      <c r="Z278" s="11">
        <f t="shared" si="47"/>
        <v>1025973.3599999999</v>
      </c>
      <c r="AA278" s="11">
        <f t="shared" si="47"/>
        <v>31945.790000000012</v>
      </c>
      <c r="AB278" s="11">
        <f t="shared" si="47"/>
        <v>6158203</v>
      </c>
      <c r="AC278" s="7"/>
      <c r="AD278" s="7"/>
      <c r="AE278" s="7"/>
    </row>
    <row r="279" spans="1:33" s="12" customFormat="1" x14ac:dyDescent="0.25">
      <c r="A279" s="10"/>
      <c r="B279" s="10"/>
      <c r="C279" s="10" t="s">
        <v>119</v>
      </c>
      <c r="D279" s="10"/>
      <c r="E279" s="10"/>
      <c r="F279" s="10"/>
      <c r="G279" s="10"/>
      <c r="H279" s="10"/>
      <c r="I279" s="10"/>
      <c r="J279" s="11">
        <f>J278+J248</f>
        <v>35343</v>
      </c>
      <c r="K279" s="11"/>
      <c r="L279" s="11">
        <f t="shared" ref="L279:AB279" si="48">L278+L248</f>
        <v>11661200.32</v>
      </c>
      <c r="M279" s="11">
        <f t="shared" si="48"/>
        <v>1682695.3599999999</v>
      </c>
      <c r="N279" s="11">
        <f t="shared" si="48"/>
        <v>82825.050000000017</v>
      </c>
      <c r="O279" s="11">
        <f t="shared" si="48"/>
        <v>13426720.73</v>
      </c>
      <c r="P279" s="11">
        <f t="shared" si="48"/>
        <v>208879.07</v>
      </c>
      <c r="Q279" s="11">
        <f t="shared" si="48"/>
        <v>119773.00999999998</v>
      </c>
      <c r="R279" s="11">
        <f t="shared" si="48"/>
        <v>17014.240000000002</v>
      </c>
      <c r="S279" s="11">
        <f t="shared" si="48"/>
        <v>345666.32000000007</v>
      </c>
      <c r="T279" s="11">
        <f t="shared" si="48"/>
        <v>0</v>
      </c>
      <c r="U279" s="11">
        <f t="shared" si="48"/>
        <v>560907.67000000004</v>
      </c>
      <c r="V279" s="11">
        <f t="shared" si="48"/>
        <v>41390.03</v>
      </c>
      <c r="W279" s="11">
        <f t="shared" si="48"/>
        <v>4346.3</v>
      </c>
      <c r="X279" s="11">
        <f t="shared" si="48"/>
        <v>606644</v>
      </c>
      <c r="Y279" s="11">
        <f t="shared" si="48"/>
        <v>11309171.719999999</v>
      </c>
      <c r="Z279" s="11">
        <f t="shared" si="48"/>
        <v>1761078.34</v>
      </c>
      <c r="AA279" s="11">
        <f t="shared" si="48"/>
        <v>95492.99000000002</v>
      </c>
      <c r="AB279" s="11">
        <f t="shared" si="48"/>
        <v>13165743.050000001</v>
      </c>
      <c r="AC279" s="7"/>
      <c r="AD279" s="7"/>
      <c r="AE279" s="7"/>
    </row>
    <row r="280" spans="1:33" ht="18" customHeight="1" x14ac:dyDescent="0.25">
      <c r="O280" s="34"/>
      <c r="AC280" s="15"/>
    </row>
    <row r="281" spans="1:33" ht="18" customHeight="1" x14ac:dyDescent="0.25">
      <c r="AC281" s="15"/>
    </row>
    <row r="284" spans="1:33" ht="15.75" x14ac:dyDescent="0.25">
      <c r="E284" s="13" t="s">
        <v>120</v>
      </c>
      <c r="G284" s="14"/>
      <c r="H284" s="14"/>
      <c r="I284" s="14"/>
      <c r="J284" s="14"/>
      <c r="K284" s="14"/>
      <c r="L284" s="13" t="s">
        <v>122</v>
      </c>
      <c r="O284" s="14"/>
      <c r="Q284" s="14"/>
      <c r="R284" s="13" t="s">
        <v>121</v>
      </c>
      <c r="T284" s="14"/>
      <c r="U284" s="14"/>
      <c r="W284" s="14"/>
      <c r="X284" s="14"/>
      <c r="Y284" s="14"/>
      <c r="Z284" s="13" t="s">
        <v>123</v>
      </c>
      <c r="AA284" s="14"/>
      <c r="AB284" s="14"/>
      <c r="AC284" s="14"/>
      <c r="AD284" s="14"/>
    </row>
    <row r="285" spans="1:33" ht="15.75" x14ac:dyDescent="0.25">
      <c r="E285" s="13" t="s">
        <v>124</v>
      </c>
      <c r="G285" s="14"/>
      <c r="H285" s="14"/>
      <c r="I285" s="14"/>
      <c r="J285" s="14"/>
      <c r="K285" s="14"/>
      <c r="L285" s="13" t="s">
        <v>124</v>
      </c>
      <c r="O285" s="14"/>
      <c r="Q285" s="14"/>
      <c r="R285" s="13" t="s">
        <v>124</v>
      </c>
      <c r="T285" s="14"/>
      <c r="U285" s="14"/>
      <c r="W285" s="14"/>
      <c r="X285" s="14"/>
      <c r="Y285" s="14"/>
      <c r="Z285" s="13" t="s">
        <v>124</v>
      </c>
      <c r="AA285" s="14"/>
      <c r="AB285" s="14"/>
      <c r="AC285" s="14"/>
      <c r="AD285" s="14"/>
    </row>
    <row r="286" spans="1:33" ht="30.75" customHeight="1" x14ac:dyDescent="0.55000000000000004">
      <c r="A286" s="75" t="s">
        <v>0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1"/>
      <c r="AE286" s="1"/>
      <c r="AF286" s="1"/>
      <c r="AG286" s="1"/>
    </row>
    <row r="287" spans="1:33" ht="21.75" customHeight="1" x14ac:dyDescent="0.4">
      <c r="A287" s="76" t="s">
        <v>1680</v>
      </c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2"/>
      <c r="AE287" s="2"/>
      <c r="AF287" s="2"/>
      <c r="AG287" s="2"/>
    </row>
    <row r="288" spans="1:33" s="5" customFormat="1" ht="20.25" customHeight="1" x14ac:dyDescent="0.35">
      <c r="A288" s="3" t="s">
        <v>1</v>
      </c>
      <c r="B288" s="4"/>
      <c r="C288" s="3"/>
      <c r="D288" s="3"/>
      <c r="F288" s="3" t="s">
        <v>305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</row>
    <row r="289" spans="1:28" s="7" customFormat="1" ht="90" x14ac:dyDescent="0.25">
      <c r="A289" s="6" t="s">
        <v>3</v>
      </c>
      <c r="B289" s="6" t="s">
        <v>4</v>
      </c>
      <c r="C289" s="6" t="s">
        <v>5</v>
      </c>
      <c r="D289" s="6" t="s">
        <v>6</v>
      </c>
      <c r="E289" s="6" t="s">
        <v>7</v>
      </c>
      <c r="F289" s="6" t="s">
        <v>8</v>
      </c>
      <c r="G289" s="6" t="s">
        <v>9</v>
      </c>
      <c r="H289" s="6" t="s">
        <v>10</v>
      </c>
      <c r="I289" s="6" t="s">
        <v>11</v>
      </c>
      <c r="J289" s="6" t="s">
        <v>12</v>
      </c>
      <c r="K289" s="6" t="s">
        <v>13</v>
      </c>
      <c r="L289" s="6" t="s">
        <v>14</v>
      </c>
      <c r="M289" s="6" t="s">
        <v>15</v>
      </c>
      <c r="N289" s="6" t="s">
        <v>16</v>
      </c>
      <c r="O289" s="6" t="s">
        <v>17</v>
      </c>
      <c r="P289" s="6" t="s">
        <v>18</v>
      </c>
      <c r="Q289" s="6" t="s">
        <v>19</v>
      </c>
      <c r="R289" s="6" t="s">
        <v>20</v>
      </c>
      <c r="S289" s="6" t="s">
        <v>21</v>
      </c>
      <c r="T289" s="6" t="s">
        <v>22</v>
      </c>
      <c r="U289" s="6" t="s">
        <v>24</v>
      </c>
      <c r="V289" s="6" t="s">
        <v>25</v>
      </c>
      <c r="W289" s="6" t="s">
        <v>26</v>
      </c>
      <c r="X289" s="6" t="s">
        <v>1587</v>
      </c>
      <c r="Y289" s="6" t="s">
        <v>27</v>
      </c>
      <c r="Z289" s="6" t="s">
        <v>28</v>
      </c>
      <c r="AA289" s="6" t="s">
        <v>29</v>
      </c>
      <c r="AB289" s="6" t="s">
        <v>30</v>
      </c>
    </row>
    <row r="290" spans="1:28" s="15" customFormat="1" x14ac:dyDescent="0.25">
      <c r="A290" s="17">
        <v>1</v>
      </c>
      <c r="B290" s="17" t="s">
        <v>125</v>
      </c>
      <c r="C290" s="17" t="s">
        <v>126</v>
      </c>
      <c r="D290" s="17" t="s">
        <v>127</v>
      </c>
      <c r="E290" s="17" t="s">
        <v>128</v>
      </c>
      <c r="F290" s="17" t="s">
        <v>35</v>
      </c>
      <c r="G290" s="17" t="s">
        <v>129</v>
      </c>
      <c r="H290" s="17">
        <v>181082</v>
      </c>
      <c r="I290" s="17">
        <v>179745</v>
      </c>
      <c r="J290" s="17">
        <v>1337</v>
      </c>
      <c r="K290" s="17" t="s">
        <v>37</v>
      </c>
      <c r="L290" s="18">
        <v>511444.86</v>
      </c>
      <c r="M290" s="18">
        <v>87173.04</v>
      </c>
      <c r="N290" s="18">
        <v>2672.1</v>
      </c>
      <c r="O290" s="18">
        <v>601290</v>
      </c>
      <c r="P290" s="18">
        <v>7234.53</v>
      </c>
      <c r="Q290" s="18">
        <v>5094.82</v>
      </c>
      <c r="R290" s="18">
        <v>601.65</v>
      </c>
      <c r="S290" s="18">
        <v>12931</v>
      </c>
      <c r="T290" s="18">
        <v>0</v>
      </c>
      <c r="U290" s="18">
        <v>0</v>
      </c>
      <c r="V290" s="18">
        <v>0</v>
      </c>
      <c r="W290" s="18">
        <v>0</v>
      </c>
      <c r="X290" s="18"/>
      <c r="Y290" s="9">
        <f t="shared" ref="Y290:Y318" si="49">L290+P290-U290</f>
        <v>518679.39</v>
      </c>
      <c r="Z290" s="24">
        <f t="shared" ref="Z290:Z318" si="50">M290+Q290-V290</f>
        <v>92267.859999999986</v>
      </c>
      <c r="AA290" s="9">
        <f t="shared" ref="AA290:AA318" si="51">N290+R290-W290</f>
        <v>3273.75</v>
      </c>
      <c r="AB290" s="9">
        <f t="shared" ref="AB290:AB318" si="52">O290+S290-X290</f>
        <v>614221</v>
      </c>
    </row>
    <row r="291" spans="1:28" s="15" customFormat="1" x14ac:dyDescent="0.25">
      <c r="A291" s="17">
        <v>2</v>
      </c>
      <c r="B291" s="17" t="s">
        <v>130</v>
      </c>
      <c r="C291" s="17" t="s">
        <v>126</v>
      </c>
      <c r="D291" s="17" t="s">
        <v>131</v>
      </c>
      <c r="E291" s="17" t="s">
        <v>132</v>
      </c>
      <c r="F291" s="17" t="s">
        <v>35</v>
      </c>
      <c r="G291" s="17" t="s">
        <v>133</v>
      </c>
      <c r="H291" s="17">
        <v>89622</v>
      </c>
      <c r="I291" s="17">
        <v>89525</v>
      </c>
      <c r="J291" s="17">
        <v>97</v>
      </c>
      <c r="K291" s="17" t="s">
        <v>37</v>
      </c>
      <c r="L291" s="18">
        <v>77045.98</v>
      </c>
      <c r="M291" s="18">
        <v>3929.36</v>
      </c>
      <c r="N291" s="18">
        <v>1077.6600000000001</v>
      </c>
      <c r="O291" s="18">
        <v>82053</v>
      </c>
      <c r="P291" s="18">
        <v>814.92</v>
      </c>
      <c r="Q291" s="18">
        <v>759.43</v>
      </c>
      <c r="R291" s="18">
        <v>43.65</v>
      </c>
      <c r="S291" s="18">
        <v>1618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9">
        <f t="shared" si="49"/>
        <v>77860.899999999994</v>
      </c>
      <c r="Z291" s="24">
        <f t="shared" si="50"/>
        <v>4688.79</v>
      </c>
      <c r="AA291" s="9">
        <f t="shared" si="51"/>
        <v>1121.3100000000002</v>
      </c>
      <c r="AB291" s="9">
        <f t="shared" si="52"/>
        <v>83671</v>
      </c>
    </row>
    <row r="292" spans="1:28" s="15" customFormat="1" x14ac:dyDescent="0.25">
      <c r="A292" s="17">
        <v>3</v>
      </c>
      <c r="B292" s="17" t="s">
        <v>134</v>
      </c>
      <c r="C292" s="17" t="s">
        <v>126</v>
      </c>
      <c r="D292" s="17" t="s">
        <v>135</v>
      </c>
      <c r="E292" s="17" t="s">
        <v>136</v>
      </c>
      <c r="F292" s="17" t="s">
        <v>35</v>
      </c>
      <c r="G292" s="17" t="s">
        <v>137</v>
      </c>
      <c r="H292" s="17">
        <v>28354</v>
      </c>
      <c r="I292" s="17">
        <v>27764</v>
      </c>
      <c r="J292" s="17">
        <v>1770</v>
      </c>
      <c r="K292" s="17" t="s">
        <v>37</v>
      </c>
      <c r="L292" s="18">
        <v>427400.41</v>
      </c>
      <c r="M292" s="18">
        <v>67702.97</v>
      </c>
      <c r="N292" s="18">
        <v>3215.62</v>
      </c>
      <c r="O292" s="18">
        <v>498319</v>
      </c>
      <c r="P292" s="18">
        <v>9400</v>
      </c>
      <c r="Q292" s="18">
        <v>4269.5</v>
      </c>
      <c r="R292" s="18">
        <v>796.5</v>
      </c>
      <c r="S292" s="18">
        <v>14466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9">
        <f t="shared" si="49"/>
        <v>436800.41</v>
      </c>
      <c r="Z292" s="24">
        <f t="shared" si="50"/>
        <v>71972.47</v>
      </c>
      <c r="AA292" s="9">
        <f t="shared" si="51"/>
        <v>4012.12</v>
      </c>
      <c r="AB292" s="9">
        <f t="shared" si="52"/>
        <v>512785</v>
      </c>
    </row>
    <row r="293" spans="1:28" s="15" customFormat="1" x14ac:dyDescent="0.25">
      <c r="A293" s="17">
        <v>4</v>
      </c>
      <c r="B293" s="17" t="s">
        <v>138</v>
      </c>
      <c r="C293" s="17" t="s">
        <v>126</v>
      </c>
      <c r="D293" s="17" t="s">
        <v>139</v>
      </c>
      <c r="E293" s="17" t="s">
        <v>140</v>
      </c>
      <c r="F293" s="17" t="s">
        <v>35</v>
      </c>
      <c r="G293" s="17" t="s">
        <v>137</v>
      </c>
      <c r="H293" s="17"/>
      <c r="I293" s="17"/>
      <c r="J293" s="17"/>
      <c r="K293" s="17" t="s">
        <v>1589</v>
      </c>
      <c r="L293" s="18">
        <v>903.01</v>
      </c>
      <c r="M293" s="18">
        <v>0</v>
      </c>
      <c r="N293" s="18">
        <v>0</v>
      </c>
      <c r="O293" s="18">
        <v>903.01</v>
      </c>
      <c r="P293" s="18">
        <v>0</v>
      </c>
      <c r="Q293" s="18">
        <v>0</v>
      </c>
      <c r="R293" s="18">
        <v>0</v>
      </c>
      <c r="S293" s="18"/>
      <c r="T293" s="18">
        <v>0</v>
      </c>
      <c r="U293" s="18">
        <v>0</v>
      </c>
      <c r="V293" s="18">
        <v>0</v>
      </c>
      <c r="W293" s="18">
        <v>0</v>
      </c>
      <c r="X293" s="18"/>
      <c r="Y293" s="9">
        <f t="shared" si="49"/>
        <v>903.01</v>
      </c>
      <c r="Z293" s="24">
        <f t="shared" si="50"/>
        <v>0</v>
      </c>
      <c r="AA293" s="9">
        <f t="shared" si="51"/>
        <v>0</v>
      </c>
      <c r="AB293" s="9">
        <f t="shared" si="52"/>
        <v>903.01</v>
      </c>
    </row>
    <row r="294" spans="1:28" s="15" customFormat="1" x14ac:dyDescent="0.25">
      <c r="A294" s="17">
        <v>5</v>
      </c>
      <c r="B294" s="17" t="s">
        <v>141</v>
      </c>
      <c r="C294" s="17" t="s">
        <v>126</v>
      </c>
      <c r="D294" s="17" t="s">
        <v>142</v>
      </c>
      <c r="E294" s="17" t="s">
        <v>143</v>
      </c>
      <c r="F294" s="17" t="s">
        <v>35</v>
      </c>
      <c r="G294" s="17" t="s">
        <v>144</v>
      </c>
      <c r="H294" s="17">
        <v>97214</v>
      </c>
      <c r="I294" s="17">
        <v>94844</v>
      </c>
      <c r="J294" s="17">
        <v>2370</v>
      </c>
      <c r="K294" s="17" t="s">
        <v>37</v>
      </c>
      <c r="L294" s="18">
        <v>426170.76</v>
      </c>
      <c r="M294" s="18">
        <v>62542.29</v>
      </c>
      <c r="N294" s="18">
        <v>5791.95</v>
      </c>
      <c r="O294" s="18">
        <v>494505</v>
      </c>
      <c r="P294" s="18">
        <v>12400.14</v>
      </c>
      <c r="Q294" s="18">
        <v>4271.3599999999997</v>
      </c>
      <c r="R294" s="18">
        <v>1066.5</v>
      </c>
      <c r="S294" s="18">
        <v>17738</v>
      </c>
      <c r="T294" s="18">
        <v>7070</v>
      </c>
      <c r="U294" s="18">
        <v>0</v>
      </c>
      <c r="V294" s="18">
        <v>0</v>
      </c>
      <c r="W294" s="18">
        <v>0</v>
      </c>
      <c r="X294" s="18"/>
      <c r="Y294" s="9">
        <f t="shared" si="49"/>
        <v>438570.9</v>
      </c>
      <c r="Z294" s="24">
        <f t="shared" si="50"/>
        <v>66813.649999999994</v>
      </c>
      <c r="AA294" s="9">
        <f t="shared" si="51"/>
        <v>6858.45</v>
      </c>
      <c r="AB294" s="9">
        <f t="shared" si="52"/>
        <v>512243</v>
      </c>
    </row>
    <row r="295" spans="1:28" s="15" customFormat="1" x14ac:dyDescent="0.25">
      <c r="A295" s="17">
        <v>6</v>
      </c>
      <c r="B295" s="17" t="s">
        <v>145</v>
      </c>
      <c r="C295" s="17" t="s">
        <v>126</v>
      </c>
      <c r="D295" s="17" t="s">
        <v>146</v>
      </c>
      <c r="E295" s="17" t="s">
        <v>147</v>
      </c>
      <c r="F295" s="17" t="s">
        <v>35</v>
      </c>
      <c r="G295" s="17" t="s">
        <v>148</v>
      </c>
      <c r="H295" s="17">
        <v>8868</v>
      </c>
      <c r="I295" s="17">
        <v>8470</v>
      </c>
      <c r="J295" s="17">
        <v>1194</v>
      </c>
      <c r="K295" s="17" t="s">
        <v>37</v>
      </c>
      <c r="L295" s="18">
        <v>154415.15</v>
      </c>
      <c r="M295" s="18">
        <v>14015.11</v>
      </c>
      <c r="N295" s="18">
        <v>1861.74</v>
      </c>
      <c r="O295" s="18">
        <v>170292</v>
      </c>
      <c r="P295" s="18">
        <v>6657.5</v>
      </c>
      <c r="Q295" s="18">
        <v>1532.2</v>
      </c>
      <c r="R295" s="18">
        <v>537.29999999999995</v>
      </c>
      <c r="S295" s="18">
        <v>8727</v>
      </c>
      <c r="T295" s="18">
        <v>2670</v>
      </c>
      <c r="U295" s="18">
        <v>0</v>
      </c>
      <c r="V295" s="18">
        <v>0</v>
      </c>
      <c r="W295" s="18">
        <v>0</v>
      </c>
      <c r="X295" s="18"/>
      <c r="Y295" s="9">
        <f t="shared" si="49"/>
        <v>161072.65</v>
      </c>
      <c r="Z295" s="24">
        <f t="shared" si="50"/>
        <v>15547.310000000001</v>
      </c>
      <c r="AA295" s="9">
        <f t="shared" si="51"/>
        <v>2399.04</v>
      </c>
      <c r="AB295" s="9">
        <f t="shared" si="52"/>
        <v>179019</v>
      </c>
    </row>
    <row r="296" spans="1:28" s="15" customFormat="1" x14ac:dyDescent="0.25">
      <c r="A296" s="17">
        <v>7</v>
      </c>
      <c r="B296" s="17" t="s">
        <v>141</v>
      </c>
      <c r="C296" s="17" t="s">
        <v>126</v>
      </c>
      <c r="D296" s="17" t="s">
        <v>154</v>
      </c>
      <c r="E296" s="17" t="s">
        <v>155</v>
      </c>
      <c r="F296" s="17" t="s">
        <v>35</v>
      </c>
      <c r="G296" s="17" t="s">
        <v>156</v>
      </c>
      <c r="H296" s="17">
        <v>29423</v>
      </c>
      <c r="I296" s="17">
        <v>27304</v>
      </c>
      <c r="J296" s="17">
        <v>2119</v>
      </c>
      <c r="K296" s="17" t="s">
        <v>37</v>
      </c>
      <c r="L296" s="18">
        <v>468466.38</v>
      </c>
      <c r="M296" s="18">
        <v>40270.15</v>
      </c>
      <c r="N296" s="18">
        <v>4234.47</v>
      </c>
      <c r="O296" s="18">
        <v>512971</v>
      </c>
      <c r="P296" s="18">
        <v>11172.83</v>
      </c>
      <c r="Q296" s="18">
        <v>4687.62</v>
      </c>
      <c r="R296" s="18">
        <v>953.55</v>
      </c>
      <c r="S296" s="18">
        <v>16814</v>
      </c>
      <c r="T296" s="18">
        <v>3980</v>
      </c>
      <c r="U296" s="18">
        <v>0</v>
      </c>
      <c r="V296" s="18">
        <v>0</v>
      </c>
      <c r="W296" s="18">
        <v>0</v>
      </c>
      <c r="X296" s="18"/>
      <c r="Y296" s="9">
        <f t="shared" si="49"/>
        <v>479639.21</v>
      </c>
      <c r="Z296" s="24">
        <f t="shared" si="50"/>
        <v>44957.770000000004</v>
      </c>
      <c r="AA296" s="9">
        <f t="shared" si="51"/>
        <v>5188.0200000000004</v>
      </c>
      <c r="AB296" s="9">
        <f t="shared" si="52"/>
        <v>529785</v>
      </c>
    </row>
    <row r="297" spans="1:28" s="15" customFormat="1" x14ac:dyDescent="0.25">
      <c r="A297" s="17">
        <v>8</v>
      </c>
      <c r="B297" s="17" t="s">
        <v>125</v>
      </c>
      <c r="C297" s="17" t="s">
        <v>126</v>
      </c>
      <c r="D297" s="17" t="s">
        <v>157</v>
      </c>
      <c r="E297" s="17" t="s">
        <v>158</v>
      </c>
      <c r="F297" s="17" t="s">
        <v>35</v>
      </c>
      <c r="G297" s="17" t="s">
        <v>148</v>
      </c>
      <c r="H297" s="17">
        <v>25347</v>
      </c>
      <c r="I297" s="17">
        <v>23697</v>
      </c>
      <c r="J297" s="17">
        <v>1650</v>
      </c>
      <c r="K297" s="17" t="s">
        <v>37</v>
      </c>
      <c r="L297" s="18">
        <v>263215.98</v>
      </c>
      <c r="M297" s="18">
        <v>22480.85</v>
      </c>
      <c r="N297" s="18">
        <v>3779.17</v>
      </c>
      <c r="O297" s="18">
        <v>289476</v>
      </c>
      <c r="P297" s="18">
        <v>8689.85</v>
      </c>
      <c r="Q297" s="18">
        <v>2614.65</v>
      </c>
      <c r="R297" s="18">
        <v>742.5</v>
      </c>
      <c r="S297" s="18">
        <v>12047</v>
      </c>
      <c r="T297" s="18">
        <v>10520</v>
      </c>
      <c r="U297" s="18">
        <v>0</v>
      </c>
      <c r="V297" s="18">
        <v>0</v>
      </c>
      <c r="W297" s="18">
        <v>0</v>
      </c>
      <c r="X297" s="18"/>
      <c r="Y297" s="9">
        <f t="shared" si="49"/>
        <v>271905.82999999996</v>
      </c>
      <c r="Z297" s="24">
        <f t="shared" si="50"/>
        <v>25095.5</v>
      </c>
      <c r="AA297" s="9">
        <f t="shared" si="51"/>
        <v>4521.67</v>
      </c>
      <c r="AB297" s="9">
        <f t="shared" si="52"/>
        <v>301523</v>
      </c>
    </row>
    <row r="298" spans="1:28" s="15" customFormat="1" x14ac:dyDescent="0.25">
      <c r="A298" s="17">
        <v>9</v>
      </c>
      <c r="B298" s="17" t="s">
        <v>134</v>
      </c>
      <c r="C298" s="17" t="s">
        <v>126</v>
      </c>
      <c r="D298" s="17" t="s">
        <v>175</v>
      </c>
      <c r="E298" s="17" t="s">
        <v>176</v>
      </c>
      <c r="F298" s="17" t="s">
        <v>35</v>
      </c>
      <c r="G298" s="17" t="s">
        <v>156</v>
      </c>
      <c r="H298" s="17">
        <v>7776</v>
      </c>
      <c r="I298" s="17">
        <v>7776</v>
      </c>
      <c r="J298" s="17">
        <v>0</v>
      </c>
      <c r="K298" s="17" t="s">
        <v>37</v>
      </c>
      <c r="L298" s="18">
        <v>130524.14</v>
      </c>
      <c r="M298" s="18">
        <v>10677.86</v>
      </c>
      <c r="N298" s="18">
        <v>0</v>
      </c>
      <c r="O298" s="18">
        <v>141202</v>
      </c>
      <c r="P298" s="18">
        <v>577.09</v>
      </c>
      <c r="Q298" s="18">
        <v>1302.9100000000001</v>
      </c>
      <c r="R298" s="18">
        <v>0</v>
      </c>
      <c r="S298" s="18">
        <v>1880</v>
      </c>
      <c r="T298" s="18">
        <v>2380</v>
      </c>
      <c r="U298" s="18">
        <v>0</v>
      </c>
      <c r="V298" s="18">
        <v>0</v>
      </c>
      <c r="W298" s="18">
        <v>0</v>
      </c>
      <c r="X298" s="18"/>
      <c r="Y298" s="9">
        <f t="shared" si="49"/>
        <v>131101.23000000001</v>
      </c>
      <c r="Z298" s="24">
        <f t="shared" si="50"/>
        <v>11980.77</v>
      </c>
      <c r="AA298" s="9">
        <f t="shared" si="51"/>
        <v>0</v>
      </c>
      <c r="AB298" s="9">
        <f t="shared" si="52"/>
        <v>143082</v>
      </c>
    </row>
    <row r="299" spans="1:28" s="15" customFormat="1" x14ac:dyDescent="0.25">
      <c r="A299" s="17">
        <v>10</v>
      </c>
      <c r="B299" s="17" t="s">
        <v>130</v>
      </c>
      <c r="C299" s="17" t="s">
        <v>126</v>
      </c>
      <c r="D299" s="17" t="s">
        <v>177</v>
      </c>
      <c r="E299" s="17" t="s">
        <v>178</v>
      </c>
      <c r="F299" s="17" t="s">
        <v>35</v>
      </c>
      <c r="G299" s="17" t="s">
        <v>156</v>
      </c>
      <c r="H299" s="17">
        <v>74025</v>
      </c>
      <c r="I299" s="17">
        <v>74025</v>
      </c>
      <c r="J299" s="17">
        <v>0</v>
      </c>
      <c r="K299" s="17" t="s">
        <v>37</v>
      </c>
      <c r="L299" s="18">
        <v>22998.560000000001</v>
      </c>
      <c r="M299" s="18">
        <v>2045.44</v>
      </c>
      <c r="N299" s="18">
        <v>0</v>
      </c>
      <c r="O299" s="18">
        <v>25044</v>
      </c>
      <c r="P299" s="18">
        <v>577.34</v>
      </c>
      <c r="Q299" s="18">
        <v>227.66</v>
      </c>
      <c r="R299" s="18">
        <v>0</v>
      </c>
      <c r="S299" s="18">
        <v>805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9">
        <f t="shared" si="49"/>
        <v>23575.9</v>
      </c>
      <c r="Z299" s="24">
        <f t="shared" si="50"/>
        <v>2273.1</v>
      </c>
      <c r="AA299" s="9">
        <f t="shared" si="51"/>
        <v>0</v>
      </c>
      <c r="AB299" s="9">
        <f t="shared" si="52"/>
        <v>25849</v>
      </c>
    </row>
    <row r="300" spans="1:28" s="15" customFormat="1" x14ac:dyDescent="0.25">
      <c r="A300" s="17">
        <v>11</v>
      </c>
      <c r="B300" s="17" t="s">
        <v>125</v>
      </c>
      <c r="C300" s="17" t="s">
        <v>126</v>
      </c>
      <c r="D300" s="17" t="s">
        <v>179</v>
      </c>
      <c r="E300" s="17" t="s">
        <v>180</v>
      </c>
      <c r="F300" s="17" t="s">
        <v>35</v>
      </c>
      <c r="G300" s="17" t="s">
        <v>181</v>
      </c>
      <c r="H300" s="17">
        <v>30911</v>
      </c>
      <c r="I300" s="17">
        <v>28577</v>
      </c>
      <c r="J300" s="17">
        <v>2334</v>
      </c>
      <c r="K300" s="17" t="s">
        <v>37</v>
      </c>
      <c r="L300" s="18">
        <v>860498.55</v>
      </c>
      <c r="M300" s="18">
        <v>130902.3</v>
      </c>
      <c r="N300" s="18">
        <v>5410.15</v>
      </c>
      <c r="O300" s="18">
        <v>996811</v>
      </c>
      <c r="P300" s="18">
        <v>12494.9</v>
      </c>
      <c r="Q300" s="18">
        <v>8597.7999999999993</v>
      </c>
      <c r="R300" s="18">
        <v>1050.3</v>
      </c>
      <c r="S300" s="18">
        <v>22143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9">
        <f t="shared" si="49"/>
        <v>872993.45000000007</v>
      </c>
      <c r="Z300" s="24">
        <f t="shared" si="50"/>
        <v>139500.1</v>
      </c>
      <c r="AA300" s="9">
        <f t="shared" si="51"/>
        <v>6460.45</v>
      </c>
      <c r="AB300" s="9">
        <f t="shared" si="52"/>
        <v>1018954</v>
      </c>
    </row>
    <row r="301" spans="1:28" s="15" customFormat="1" x14ac:dyDescent="0.25">
      <c r="A301" s="17">
        <v>12</v>
      </c>
      <c r="B301" s="17" t="s">
        <v>134</v>
      </c>
      <c r="C301" s="17" t="s">
        <v>126</v>
      </c>
      <c r="D301" s="17" t="s">
        <v>193</v>
      </c>
      <c r="E301" s="17" t="s">
        <v>194</v>
      </c>
      <c r="F301" s="17" t="s">
        <v>35</v>
      </c>
      <c r="G301" s="17" t="s">
        <v>181</v>
      </c>
      <c r="H301" s="17">
        <v>13478</v>
      </c>
      <c r="I301" s="17">
        <v>9457</v>
      </c>
      <c r="J301" s="17">
        <v>4021</v>
      </c>
      <c r="K301" s="17" t="s">
        <v>37</v>
      </c>
      <c r="L301" s="18">
        <v>44364.44</v>
      </c>
      <c r="M301" s="18">
        <v>5997.88</v>
      </c>
      <c r="N301" s="18">
        <v>2070.6799999999998</v>
      </c>
      <c r="O301" s="18">
        <v>52433</v>
      </c>
      <c r="P301" s="18">
        <v>20957.39</v>
      </c>
      <c r="Q301" s="18">
        <v>5431.16</v>
      </c>
      <c r="R301" s="18">
        <v>1809.45</v>
      </c>
      <c r="S301" s="18">
        <v>28198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9">
        <f t="shared" si="49"/>
        <v>65321.83</v>
      </c>
      <c r="Z301" s="24">
        <f t="shared" si="50"/>
        <v>11429.04</v>
      </c>
      <c r="AA301" s="9">
        <f t="shared" si="51"/>
        <v>3880.13</v>
      </c>
      <c r="AB301" s="9">
        <f t="shared" si="52"/>
        <v>80631</v>
      </c>
    </row>
    <row r="302" spans="1:28" s="15" customFormat="1" x14ac:dyDescent="0.25">
      <c r="A302" s="17">
        <v>13</v>
      </c>
      <c r="B302" s="17" t="s">
        <v>134</v>
      </c>
      <c r="C302" s="17" t="s">
        <v>126</v>
      </c>
      <c r="D302" s="17" t="s">
        <v>197</v>
      </c>
      <c r="E302" s="17" t="s">
        <v>198</v>
      </c>
      <c r="F302" s="17" t="s">
        <v>35</v>
      </c>
      <c r="G302" s="17" t="s">
        <v>148</v>
      </c>
      <c r="H302" s="17">
        <v>67013</v>
      </c>
      <c r="I302" s="17">
        <v>65505</v>
      </c>
      <c r="J302" s="17">
        <v>1508</v>
      </c>
      <c r="K302" s="17" t="s">
        <v>37</v>
      </c>
      <c r="L302" s="18">
        <v>159734.66</v>
      </c>
      <c r="M302" s="18">
        <v>31975.59</v>
      </c>
      <c r="N302" s="18">
        <v>2899.75</v>
      </c>
      <c r="O302" s="18">
        <v>194610</v>
      </c>
      <c r="P302" s="18">
        <v>7759.96</v>
      </c>
      <c r="Q302" s="18">
        <v>1591.44</v>
      </c>
      <c r="R302" s="18">
        <v>678.6</v>
      </c>
      <c r="S302" s="18">
        <v>10030</v>
      </c>
      <c r="T302" s="18">
        <v>4210</v>
      </c>
      <c r="U302" s="18">
        <v>151031.66</v>
      </c>
      <c r="V302" s="18">
        <v>31975.59</v>
      </c>
      <c r="W302" s="18">
        <v>2899.75</v>
      </c>
      <c r="X302" s="18">
        <v>185907</v>
      </c>
      <c r="Y302" s="9">
        <f t="shared" si="49"/>
        <v>16462.959999999992</v>
      </c>
      <c r="Z302" s="24">
        <f t="shared" si="50"/>
        <v>1591.4399999999987</v>
      </c>
      <c r="AA302" s="9">
        <f t="shared" si="51"/>
        <v>678.59999999999991</v>
      </c>
      <c r="AB302" s="9">
        <f t="shared" si="52"/>
        <v>18733</v>
      </c>
    </row>
    <row r="303" spans="1:28" s="15" customFormat="1" x14ac:dyDescent="0.25">
      <c r="A303" s="17">
        <v>14</v>
      </c>
      <c r="B303" s="17" t="s">
        <v>182</v>
      </c>
      <c r="C303" s="17" t="s">
        <v>126</v>
      </c>
      <c r="D303" s="17" t="s">
        <v>199</v>
      </c>
      <c r="E303" s="17" t="s">
        <v>200</v>
      </c>
      <c r="F303" s="17" t="s">
        <v>35</v>
      </c>
      <c r="G303" s="17" t="s">
        <v>148</v>
      </c>
      <c r="H303" s="17">
        <v>31493</v>
      </c>
      <c r="I303" s="17">
        <v>30749</v>
      </c>
      <c r="J303" s="17">
        <v>2232</v>
      </c>
      <c r="K303" s="17" t="s">
        <v>37</v>
      </c>
      <c r="L303" s="18">
        <v>459393.94</v>
      </c>
      <c r="M303" s="18">
        <v>35000.19</v>
      </c>
      <c r="N303" s="18">
        <v>4868.87</v>
      </c>
      <c r="O303" s="18">
        <v>499263</v>
      </c>
      <c r="P303" s="18">
        <v>11709.74</v>
      </c>
      <c r="Q303" s="18">
        <v>4594.8599999999997</v>
      </c>
      <c r="R303" s="18">
        <v>1004.4</v>
      </c>
      <c r="S303" s="18">
        <v>17309</v>
      </c>
      <c r="T303" s="18">
        <v>290</v>
      </c>
      <c r="U303" s="18">
        <v>0</v>
      </c>
      <c r="V303" s="18">
        <v>0</v>
      </c>
      <c r="W303" s="18">
        <v>0</v>
      </c>
      <c r="X303" s="18"/>
      <c r="Y303" s="9">
        <f t="shared" si="49"/>
        <v>471103.68</v>
      </c>
      <c r="Z303" s="24">
        <f t="shared" si="50"/>
        <v>39595.050000000003</v>
      </c>
      <c r="AA303" s="9">
        <f t="shared" si="51"/>
        <v>5873.2699999999995</v>
      </c>
      <c r="AB303" s="9">
        <f t="shared" si="52"/>
        <v>516572</v>
      </c>
    </row>
    <row r="304" spans="1:28" s="15" customFormat="1" x14ac:dyDescent="0.25">
      <c r="A304" s="17">
        <v>15</v>
      </c>
      <c r="B304" s="17" t="s">
        <v>163</v>
      </c>
      <c r="C304" s="17" t="s">
        <v>126</v>
      </c>
      <c r="D304" s="17" t="s">
        <v>201</v>
      </c>
      <c r="E304" s="17" t="s">
        <v>202</v>
      </c>
      <c r="F304" s="17" t="s">
        <v>35</v>
      </c>
      <c r="G304" s="17" t="s">
        <v>203</v>
      </c>
      <c r="H304" s="17">
        <v>184</v>
      </c>
      <c r="I304" s="17">
        <v>151</v>
      </c>
      <c r="J304" s="17">
        <v>33</v>
      </c>
      <c r="K304" s="17" t="s">
        <v>37</v>
      </c>
      <c r="L304" s="18">
        <v>18365.39</v>
      </c>
      <c r="M304" s="18">
        <v>2091.5300000000002</v>
      </c>
      <c r="N304" s="18">
        <v>193.08</v>
      </c>
      <c r="O304" s="18">
        <v>20650</v>
      </c>
      <c r="P304" s="18">
        <v>990.22</v>
      </c>
      <c r="Q304" s="18">
        <v>181.93</v>
      </c>
      <c r="R304" s="18">
        <v>14.85</v>
      </c>
      <c r="S304" s="18">
        <v>1187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9">
        <f t="shared" si="49"/>
        <v>19355.61</v>
      </c>
      <c r="Z304" s="24">
        <f t="shared" si="50"/>
        <v>2273.46</v>
      </c>
      <c r="AA304" s="9">
        <f t="shared" si="51"/>
        <v>207.93</v>
      </c>
      <c r="AB304" s="9">
        <f t="shared" si="52"/>
        <v>21837</v>
      </c>
    </row>
    <row r="305" spans="1:28" s="15" customFormat="1" x14ac:dyDescent="0.25">
      <c r="A305" s="17">
        <v>16</v>
      </c>
      <c r="B305" s="17" t="s">
        <v>138</v>
      </c>
      <c r="C305" s="17" t="s">
        <v>126</v>
      </c>
      <c r="D305" s="17" t="s">
        <v>204</v>
      </c>
      <c r="E305" s="17" t="s">
        <v>205</v>
      </c>
      <c r="F305" s="17" t="s">
        <v>35</v>
      </c>
      <c r="G305" s="17" t="s">
        <v>148</v>
      </c>
      <c r="H305" s="17">
        <v>7154</v>
      </c>
      <c r="I305" s="17">
        <v>7154</v>
      </c>
      <c r="J305" s="17">
        <v>0</v>
      </c>
      <c r="K305" s="17" t="s">
        <v>37</v>
      </c>
      <c r="L305" s="18">
        <v>123934.63</v>
      </c>
      <c r="M305" s="18">
        <v>18498.37</v>
      </c>
      <c r="N305" s="18">
        <v>0</v>
      </c>
      <c r="O305" s="18">
        <v>142433</v>
      </c>
      <c r="P305" s="18">
        <v>577.98</v>
      </c>
      <c r="Q305" s="18">
        <v>1237.02</v>
      </c>
      <c r="R305" s="18">
        <v>0</v>
      </c>
      <c r="S305" s="18">
        <v>1815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9">
        <f t="shared" si="49"/>
        <v>124512.61</v>
      </c>
      <c r="Z305" s="24">
        <f t="shared" si="50"/>
        <v>19735.39</v>
      </c>
      <c r="AA305" s="9">
        <f t="shared" si="51"/>
        <v>0</v>
      </c>
      <c r="AB305" s="9">
        <f t="shared" si="52"/>
        <v>144248</v>
      </c>
    </row>
    <row r="306" spans="1:28" s="15" customFormat="1" x14ac:dyDescent="0.25">
      <c r="A306" s="17">
        <v>17</v>
      </c>
      <c r="B306" s="17" t="s">
        <v>138</v>
      </c>
      <c r="C306" s="17" t="s">
        <v>126</v>
      </c>
      <c r="D306" s="17" t="s">
        <v>213</v>
      </c>
      <c r="E306" s="17" t="s">
        <v>214</v>
      </c>
      <c r="F306" s="17" t="s">
        <v>35</v>
      </c>
      <c r="G306" s="17" t="s">
        <v>215</v>
      </c>
      <c r="H306" s="17">
        <v>19460</v>
      </c>
      <c r="I306" s="17">
        <v>19460</v>
      </c>
      <c r="J306" s="17">
        <v>0</v>
      </c>
      <c r="K306" s="17" t="s">
        <v>37</v>
      </c>
      <c r="L306" s="18">
        <v>45490.95</v>
      </c>
      <c r="M306" s="18">
        <v>16190.11</v>
      </c>
      <c r="N306" s="18">
        <v>86.94</v>
      </c>
      <c r="O306" s="18">
        <v>61768</v>
      </c>
      <c r="P306" s="18">
        <v>577.54999999999995</v>
      </c>
      <c r="Q306" s="18">
        <v>453.45</v>
      </c>
      <c r="R306" s="18">
        <v>0</v>
      </c>
      <c r="S306" s="18">
        <v>1031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9">
        <f t="shared" si="49"/>
        <v>46068.5</v>
      </c>
      <c r="Z306" s="24">
        <f t="shared" si="50"/>
        <v>16643.560000000001</v>
      </c>
      <c r="AA306" s="9">
        <f t="shared" si="51"/>
        <v>86.94</v>
      </c>
      <c r="AB306" s="9">
        <f t="shared" si="52"/>
        <v>62799</v>
      </c>
    </row>
    <row r="307" spans="1:28" s="15" customFormat="1" x14ac:dyDescent="0.25">
      <c r="A307" s="17">
        <v>18</v>
      </c>
      <c r="B307" s="17" t="s">
        <v>134</v>
      </c>
      <c r="C307" s="17" t="s">
        <v>126</v>
      </c>
      <c r="D307" s="17" t="s">
        <v>216</v>
      </c>
      <c r="E307" s="17" t="s">
        <v>217</v>
      </c>
      <c r="F307" s="17" t="s">
        <v>35</v>
      </c>
      <c r="G307" s="17" t="s">
        <v>218</v>
      </c>
      <c r="H307" s="17"/>
      <c r="I307" s="17"/>
      <c r="J307" s="17"/>
      <c r="K307" s="17" t="s">
        <v>1589</v>
      </c>
      <c r="L307" s="18">
        <v>2337</v>
      </c>
      <c r="M307" s="18">
        <v>216.67</v>
      </c>
      <c r="N307" s="18">
        <v>0</v>
      </c>
      <c r="O307" s="18">
        <v>2553.67</v>
      </c>
      <c r="P307" s="18">
        <v>0</v>
      </c>
      <c r="Q307" s="18">
        <v>0</v>
      </c>
      <c r="R307" s="18">
        <v>0</v>
      </c>
      <c r="S307" s="18"/>
      <c r="T307" s="18">
        <v>0</v>
      </c>
      <c r="U307" s="18">
        <v>0</v>
      </c>
      <c r="V307" s="18">
        <v>0</v>
      </c>
      <c r="W307" s="18">
        <v>0</v>
      </c>
      <c r="X307" s="18"/>
      <c r="Y307" s="9">
        <f t="shared" si="49"/>
        <v>2337</v>
      </c>
      <c r="Z307" s="24">
        <f t="shared" si="50"/>
        <v>216.67</v>
      </c>
      <c r="AA307" s="9">
        <f t="shared" si="51"/>
        <v>0</v>
      </c>
      <c r="AB307" s="9">
        <f t="shared" si="52"/>
        <v>2553.67</v>
      </c>
    </row>
    <row r="308" spans="1:28" s="15" customFormat="1" x14ac:dyDescent="0.25">
      <c r="A308" s="17">
        <v>19</v>
      </c>
      <c r="B308" s="17" t="s">
        <v>134</v>
      </c>
      <c r="C308" s="17" t="s">
        <v>126</v>
      </c>
      <c r="D308" s="17" t="s">
        <v>219</v>
      </c>
      <c r="E308" s="17" t="s">
        <v>220</v>
      </c>
      <c r="F308" s="17" t="s">
        <v>35</v>
      </c>
      <c r="G308" s="17" t="s">
        <v>221</v>
      </c>
      <c r="H308" s="17"/>
      <c r="I308" s="17"/>
      <c r="J308" s="17"/>
      <c r="K308" s="17" t="s">
        <v>1589</v>
      </c>
      <c r="L308" s="18">
        <v>2281</v>
      </c>
      <c r="M308" s="18">
        <v>0</v>
      </c>
      <c r="N308" s="18">
        <v>0</v>
      </c>
      <c r="O308" s="18">
        <v>2281</v>
      </c>
      <c r="P308" s="18">
        <v>0</v>
      </c>
      <c r="Q308" s="18">
        <v>0</v>
      </c>
      <c r="R308" s="18">
        <v>0</v>
      </c>
      <c r="S308" s="18"/>
      <c r="T308" s="18">
        <v>0</v>
      </c>
      <c r="U308" s="18">
        <v>0</v>
      </c>
      <c r="V308" s="18">
        <v>0</v>
      </c>
      <c r="W308" s="18">
        <v>0</v>
      </c>
      <c r="X308" s="18"/>
      <c r="Y308" s="9">
        <f t="shared" si="49"/>
        <v>2281</v>
      </c>
      <c r="Z308" s="24">
        <f t="shared" si="50"/>
        <v>0</v>
      </c>
      <c r="AA308" s="9">
        <f t="shared" si="51"/>
        <v>0</v>
      </c>
      <c r="AB308" s="9">
        <f t="shared" si="52"/>
        <v>2281</v>
      </c>
    </row>
    <row r="309" spans="1:28" s="15" customFormat="1" x14ac:dyDescent="0.25">
      <c r="A309" s="17">
        <v>20</v>
      </c>
      <c r="B309" s="17" t="s">
        <v>130</v>
      </c>
      <c r="C309" s="17" t="s">
        <v>126</v>
      </c>
      <c r="D309" s="17" t="s">
        <v>222</v>
      </c>
      <c r="E309" s="17" t="s">
        <v>223</v>
      </c>
      <c r="F309" s="17" t="s">
        <v>35</v>
      </c>
      <c r="G309" s="17" t="s">
        <v>224</v>
      </c>
      <c r="H309" s="17">
        <v>969</v>
      </c>
      <c r="I309" s="17">
        <v>14</v>
      </c>
      <c r="J309" s="17">
        <v>955</v>
      </c>
      <c r="K309" s="17" t="s">
        <v>37</v>
      </c>
      <c r="L309" s="18">
        <v>34727.269999999997</v>
      </c>
      <c r="M309" s="18">
        <v>3800.49</v>
      </c>
      <c r="N309" s="18">
        <v>6.24</v>
      </c>
      <c r="O309" s="18">
        <v>38534</v>
      </c>
      <c r="P309" s="18">
        <v>5627.7</v>
      </c>
      <c r="Q309" s="18">
        <v>343.55</v>
      </c>
      <c r="R309" s="18">
        <v>429.75</v>
      </c>
      <c r="S309" s="18">
        <v>6401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9">
        <f t="shared" si="49"/>
        <v>40354.969999999994</v>
      </c>
      <c r="Z309" s="24">
        <f t="shared" si="50"/>
        <v>4144.04</v>
      </c>
      <c r="AA309" s="9">
        <f t="shared" si="51"/>
        <v>435.99</v>
      </c>
      <c r="AB309" s="9">
        <f t="shared" si="52"/>
        <v>44935</v>
      </c>
    </row>
    <row r="310" spans="1:28" s="15" customFormat="1" x14ac:dyDescent="0.25">
      <c r="A310" s="17">
        <v>21</v>
      </c>
      <c r="B310" s="17" t="s">
        <v>225</v>
      </c>
      <c r="C310" s="17" t="s">
        <v>126</v>
      </c>
      <c r="D310" s="17" t="s">
        <v>226</v>
      </c>
      <c r="E310" s="17" t="s">
        <v>227</v>
      </c>
      <c r="F310" s="17" t="s">
        <v>35</v>
      </c>
      <c r="G310" s="17" t="s">
        <v>228</v>
      </c>
      <c r="H310" s="17">
        <v>39492</v>
      </c>
      <c r="I310" s="17">
        <v>38470</v>
      </c>
      <c r="J310" s="17">
        <v>1022</v>
      </c>
      <c r="K310" s="17" t="s">
        <v>37</v>
      </c>
      <c r="L310" s="18">
        <v>224737.48</v>
      </c>
      <c r="M310" s="18">
        <v>37472.160000000003</v>
      </c>
      <c r="N310" s="18">
        <v>2306.36</v>
      </c>
      <c r="O310" s="18">
        <v>264516</v>
      </c>
      <c r="P310" s="18">
        <v>5962.05</v>
      </c>
      <c r="Q310" s="18">
        <v>2239.0500000000002</v>
      </c>
      <c r="R310" s="18">
        <v>459.9</v>
      </c>
      <c r="S310" s="18">
        <v>8661</v>
      </c>
      <c r="T310" s="18">
        <v>2480</v>
      </c>
      <c r="U310" s="18">
        <v>0</v>
      </c>
      <c r="V310" s="18">
        <v>0</v>
      </c>
      <c r="W310" s="18">
        <v>0</v>
      </c>
      <c r="X310" s="18"/>
      <c r="Y310" s="9">
        <f t="shared" si="49"/>
        <v>230699.53</v>
      </c>
      <c r="Z310" s="24">
        <f t="shared" si="50"/>
        <v>39711.210000000006</v>
      </c>
      <c r="AA310" s="9">
        <f t="shared" si="51"/>
        <v>2766.26</v>
      </c>
      <c r="AB310" s="9">
        <f t="shared" si="52"/>
        <v>273177</v>
      </c>
    </row>
    <row r="311" spans="1:28" s="15" customFormat="1" x14ac:dyDescent="0.25">
      <c r="A311" s="17">
        <v>22</v>
      </c>
      <c r="B311" s="17" t="s">
        <v>229</v>
      </c>
      <c r="C311" s="17" t="s">
        <v>126</v>
      </c>
      <c r="D311" s="17" t="s">
        <v>232</v>
      </c>
      <c r="E311" s="17" t="s">
        <v>233</v>
      </c>
      <c r="F311" s="17" t="s">
        <v>35</v>
      </c>
      <c r="G311" s="17" t="s">
        <v>203</v>
      </c>
      <c r="H311" s="17">
        <v>76869</v>
      </c>
      <c r="I311" s="17">
        <v>76802</v>
      </c>
      <c r="J311" s="17">
        <v>67</v>
      </c>
      <c r="K311" s="17" t="s">
        <v>37</v>
      </c>
      <c r="L311" s="18">
        <v>56269.77</v>
      </c>
      <c r="M311" s="18">
        <v>19258.25</v>
      </c>
      <c r="N311" s="18">
        <v>631.98</v>
      </c>
      <c r="O311" s="18">
        <v>76160</v>
      </c>
      <c r="P311" s="18">
        <v>1187.08</v>
      </c>
      <c r="Q311" s="18">
        <v>563.77</v>
      </c>
      <c r="R311" s="18">
        <v>30.15</v>
      </c>
      <c r="S311" s="18">
        <v>1781</v>
      </c>
      <c r="T311" s="18">
        <v>0</v>
      </c>
      <c r="U311" s="18">
        <v>0</v>
      </c>
      <c r="V311" s="18">
        <v>0</v>
      </c>
      <c r="W311" s="18">
        <v>0</v>
      </c>
      <c r="X311" s="18"/>
      <c r="Y311" s="9">
        <f t="shared" si="49"/>
        <v>57456.85</v>
      </c>
      <c r="Z311" s="24">
        <f t="shared" si="50"/>
        <v>19822.02</v>
      </c>
      <c r="AA311" s="9">
        <f t="shared" si="51"/>
        <v>662.13</v>
      </c>
      <c r="AB311" s="9">
        <f t="shared" si="52"/>
        <v>77941</v>
      </c>
    </row>
    <row r="312" spans="1:28" s="15" customFormat="1" x14ac:dyDescent="0.25">
      <c r="A312" s="17">
        <v>23</v>
      </c>
      <c r="B312" s="17" t="s">
        <v>229</v>
      </c>
      <c r="C312" s="17" t="s">
        <v>126</v>
      </c>
      <c r="D312" s="17" t="s">
        <v>234</v>
      </c>
      <c r="E312" s="17" t="s">
        <v>235</v>
      </c>
      <c r="F312" s="17" t="s">
        <v>35</v>
      </c>
      <c r="G312" s="17" t="s">
        <v>148</v>
      </c>
      <c r="H312" s="17">
        <v>98830</v>
      </c>
      <c r="I312" s="17">
        <v>94229</v>
      </c>
      <c r="J312" s="17">
        <v>4601</v>
      </c>
      <c r="K312" s="17" t="s">
        <v>37</v>
      </c>
      <c r="L312" s="18">
        <v>1198246.81</v>
      </c>
      <c r="M312" s="18">
        <v>58366</v>
      </c>
      <c r="N312" s="18">
        <v>6926.19</v>
      </c>
      <c r="O312" s="18">
        <v>1263539</v>
      </c>
      <c r="P312" s="18">
        <v>23554.63</v>
      </c>
      <c r="Q312" s="18">
        <v>11989.92</v>
      </c>
      <c r="R312" s="18">
        <v>2070.4499999999998</v>
      </c>
      <c r="S312" s="18">
        <v>37615</v>
      </c>
      <c r="T312" s="18">
        <v>0</v>
      </c>
      <c r="U312" s="18">
        <v>0</v>
      </c>
      <c r="V312" s="18">
        <v>47844.81</v>
      </c>
      <c r="W312" s="18">
        <v>6926.19</v>
      </c>
      <c r="X312" s="18">
        <v>54771</v>
      </c>
      <c r="Y312" s="9">
        <f t="shared" si="49"/>
        <v>1221801.44</v>
      </c>
      <c r="Z312" s="24">
        <f t="shared" si="50"/>
        <v>22511.11</v>
      </c>
      <c r="AA312" s="9">
        <f t="shared" si="51"/>
        <v>2070.4499999999998</v>
      </c>
      <c r="AB312" s="9">
        <f t="shared" si="52"/>
        <v>1246383</v>
      </c>
    </row>
    <row r="313" spans="1:28" s="15" customFormat="1" x14ac:dyDescent="0.25">
      <c r="A313" s="17">
        <v>24</v>
      </c>
      <c r="B313" s="17" t="s">
        <v>229</v>
      </c>
      <c r="C313" s="17" t="s">
        <v>126</v>
      </c>
      <c r="D313" s="17" t="s">
        <v>242</v>
      </c>
      <c r="E313" s="17" t="s">
        <v>243</v>
      </c>
      <c r="F313" s="17" t="s">
        <v>35</v>
      </c>
      <c r="G313" s="17" t="s">
        <v>244</v>
      </c>
      <c r="H313" s="17"/>
      <c r="I313" s="17"/>
      <c r="J313" s="17"/>
      <c r="K313" s="17" t="s">
        <v>1589</v>
      </c>
      <c r="L313" s="18">
        <v>47855</v>
      </c>
      <c r="M313" s="18">
        <v>9326.3700000000008</v>
      </c>
      <c r="N313" s="18">
        <v>0</v>
      </c>
      <c r="O313" s="18">
        <v>57181.37</v>
      </c>
      <c r="P313" s="18">
        <v>0</v>
      </c>
      <c r="Q313" s="18">
        <v>0</v>
      </c>
      <c r="R313" s="18">
        <v>0</v>
      </c>
      <c r="S313" s="18"/>
      <c r="T313" s="18">
        <v>0</v>
      </c>
      <c r="U313" s="18">
        <v>0</v>
      </c>
      <c r="V313" s="18">
        <v>0</v>
      </c>
      <c r="W313" s="18">
        <v>0</v>
      </c>
      <c r="X313" s="18"/>
      <c r="Y313" s="9">
        <f t="shared" si="49"/>
        <v>47855</v>
      </c>
      <c r="Z313" s="24">
        <f t="shared" si="50"/>
        <v>9326.3700000000008</v>
      </c>
      <c r="AA313" s="9">
        <f t="shared" si="51"/>
        <v>0</v>
      </c>
      <c r="AB313" s="9">
        <f t="shared" si="52"/>
        <v>57181.37</v>
      </c>
    </row>
    <row r="314" spans="1:28" s="15" customFormat="1" x14ac:dyDescent="0.25">
      <c r="A314" s="17">
        <v>25</v>
      </c>
      <c r="B314" s="17" t="s">
        <v>229</v>
      </c>
      <c r="C314" s="17" t="s">
        <v>126</v>
      </c>
      <c r="D314" s="17" t="s">
        <v>245</v>
      </c>
      <c r="E314" s="17" t="s">
        <v>246</v>
      </c>
      <c r="F314" s="17" t="s">
        <v>35</v>
      </c>
      <c r="G314" s="17" t="s">
        <v>203</v>
      </c>
      <c r="H314" s="17">
        <v>19990</v>
      </c>
      <c r="I314" s="17">
        <v>19990</v>
      </c>
      <c r="J314" s="17">
        <v>0</v>
      </c>
      <c r="K314" s="17" t="s">
        <v>37</v>
      </c>
      <c r="L314" s="18">
        <v>59290.39</v>
      </c>
      <c r="M314" s="18">
        <v>9384.67</v>
      </c>
      <c r="N314" s="18">
        <v>3548.94</v>
      </c>
      <c r="O314" s="18">
        <v>72224</v>
      </c>
      <c r="P314" s="18">
        <v>852.04</v>
      </c>
      <c r="Q314" s="18">
        <v>624.96</v>
      </c>
      <c r="R314" s="18">
        <v>0</v>
      </c>
      <c r="S314" s="18">
        <v>1477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9">
        <f t="shared" si="49"/>
        <v>60142.43</v>
      </c>
      <c r="Z314" s="24">
        <f t="shared" si="50"/>
        <v>10009.630000000001</v>
      </c>
      <c r="AA314" s="9">
        <f t="shared" si="51"/>
        <v>3548.94</v>
      </c>
      <c r="AB314" s="9">
        <f t="shared" si="52"/>
        <v>73701</v>
      </c>
    </row>
    <row r="315" spans="1:28" s="15" customFormat="1" x14ac:dyDescent="0.25">
      <c r="A315" s="17">
        <v>26</v>
      </c>
      <c r="B315" s="17" t="s">
        <v>130</v>
      </c>
      <c r="C315" s="17" t="s">
        <v>126</v>
      </c>
      <c r="D315" s="17" t="s">
        <v>262</v>
      </c>
      <c r="E315" s="17" t="s">
        <v>263</v>
      </c>
      <c r="F315" s="17" t="s">
        <v>35</v>
      </c>
      <c r="G315" s="17" t="s">
        <v>264</v>
      </c>
      <c r="H315" s="17">
        <v>45174</v>
      </c>
      <c r="I315" s="17">
        <v>44027</v>
      </c>
      <c r="J315" s="17">
        <v>1147</v>
      </c>
      <c r="K315" s="17" t="s">
        <v>37</v>
      </c>
      <c r="L315" s="18">
        <v>236566.84</v>
      </c>
      <c r="M315" s="18">
        <v>35570.33</v>
      </c>
      <c r="N315" s="18">
        <v>2363.83</v>
      </c>
      <c r="O315" s="18">
        <v>274501</v>
      </c>
      <c r="P315" s="18">
        <v>6559.68</v>
      </c>
      <c r="Q315" s="18">
        <v>2352.17</v>
      </c>
      <c r="R315" s="18">
        <v>516.15</v>
      </c>
      <c r="S315" s="18">
        <v>9428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9">
        <f t="shared" si="49"/>
        <v>243126.52</v>
      </c>
      <c r="Z315" s="24">
        <f t="shared" si="50"/>
        <v>37922.5</v>
      </c>
      <c r="AA315" s="9">
        <f t="shared" si="51"/>
        <v>2879.98</v>
      </c>
      <c r="AB315" s="9">
        <f t="shared" si="52"/>
        <v>283929</v>
      </c>
    </row>
    <row r="316" spans="1:28" s="15" customFormat="1" x14ac:dyDescent="0.25">
      <c r="A316" s="17">
        <v>27</v>
      </c>
      <c r="B316" s="17" t="s">
        <v>285</v>
      </c>
      <c r="C316" s="17" t="s">
        <v>126</v>
      </c>
      <c r="D316" s="17" t="s">
        <v>286</v>
      </c>
      <c r="E316" s="17" t="s">
        <v>287</v>
      </c>
      <c r="F316" s="17" t="s">
        <v>35</v>
      </c>
      <c r="G316" s="17" t="s">
        <v>288</v>
      </c>
      <c r="H316" s="17">
        <v>3555</v>
      </c>
      <c r="I316" s="17">
        <v>3555</v>
      </c>
      <c r="J316" s="17">
        <v>0</v>
      </c>
      <c r="K316" s="17" t="s">
        <v>37</v>
      </c>
      <c r="L316" s="18">
        <v>30663.86</v>
      </c>
      <c r="M316" s="18">
        <v>2599.0500000000002</v>
      </c>
      <c r="N316" s="18">
        <v>1498.09</v>
      </c>
      <c r="O316" s="18">
        <v>34761</v>
      </c>
      <c r="P316" s="18">
        <v>577.71</v>
      </c>
      <c r="Q316" s="18">
        <v>319.29000000000002</v>
      </c>
      <c r="R316" s="18">
        <v>0</v>
      </c>
      <c r="S316" s="18">
        <v>897</v>
      </c>
      <c r="T316" s="18">
        <v>9800</v>
      </c>
      <c r="U316" s="18">
        <v>0</v>
      </c>
      <c r="V316" s="18">
        <v>0</v>
      </c>
      <c r="W316" s="18">
        <v>0</v>
      </c>
      <c r="X316" s="18"/>
      <c r="Y316" s="9">
        <f t="shared" si="49"/>
        <v>31241.57</v>
      </c>
      <c r="Z316" s="24">
        <f t="shared" si="50"/>
        <v>2918.34</v>
      </c>
      <c r="AA316" s="9">
        <f t="shared" si="51"/>
        <v>1498.09</v>
      </c>
      <c r="AB316" s="9">
        <f t="shared" si="52"/>
        <v>35658</v>
      </c>
    </row>
    <row r="317" spans="1:28" s="15" customFormat="1" x14ac:dyDescent="0.25">
      <c r="A317" s="17">
        <v>28</v>
      </c>
      <c r="B317" s="17" t="s">
        <v>289</v>
      </c>
      <c r="C317" s="17" t="s">
        <v>126</v>
      </c>
      <c r="D317" s="17" t="s">
        <v>290</v>
      </c>
      <c r="E317" s="17" t="s">
        <v>291</v>
      </c>
      <c r="F317" s="17" t="s">
        <v>35</v>
      </c>
      <c r="G317" s="17" t="s">
        <v>288</v>
      </c>
      <c r="H317" s="17">
        <v>3900</v>
      </c>
      <c r="I317" s="17">
        <v>3900</v>
      </c>
      <c r="J317" s="17">
        <v>0</v>
      </c>
      <c r="K317" s="17" t="s">
        <v>37</v>
      </c>
      <c r="L317" s="18">
        <v>37807.79</v>
      </c>
      <c r="M317" s="18">
        <v>3427.4</v>
      </c>
      <c r="N317" s="18">
        <v>1653.81</v>
      </c>
      <c r="O317" s="18">
        <v>42889</v>
      </c>
      <c r="P317" s="18">
        <v>852.82</v>
      </c>
      <c r="Q317" s="18">
        <v>391.18</v>
      </c>
      <c r="R317" s="18">
        <v>0</v>
      </c>
      <c r="S317" s="18">
        <v>1244</v>
      </c>
      <c r="T317" s="18">
        <v>10280</v>
      </c>
      <c r="U317" s="18">
        <v>0</v>
      </c>
      <c r="V317" s="18">
        <v>0</v>
      </c>
      <c r="W317" s="18">
        <v>0</v>
      </c>
      <c r="X317" s="18"/>
      <c r="Y317" s="9">
        <f t="shared" si="49"/>
        <v>38660.61</v>
      </c>
      <c r="Z317" s="24">
        <f t="shared" si="50"/>
        <v>3818.58</v>
      </c>
      <c r="AA317" s="9">
        <f t="shared" si="51"/>
        <v>1653.81</v>
      </c>
      <c r="AB317" s="9">
        <f t="shared" si="52"/>
        <v>44133</v>
      </c>
    </row>
    <row r="318" spans="1:28" s="15" customFormat="1" x14ac:dyDescent="0.25">
      <c r="A318" s="17">
        <v>29</v>
      </c>
      <c r="B318" s="17" t="s">
        <v>814</v>
      </c>
      <c r="C318" s="17" t="s">
        <v>126</v>
      </c>
      <c r="D318" s="17" t="s">
        <v>813</v>
      </c>
      <c r="E318" s="17" t="s">
        <v>812</v>
      </c>
      <c r="F318" s="17" t="s">
        <v>35</v>
      </c>
      <c r="G318" s="17" t="s">
        <v>288</v>
      </c>
      <c r="H318" s="17">
        <v>18195</v>
      </c>
      <c r="I318" s="17">
        <v>16781</v>
      </c>
      <c r="J318" s="17">
        <v>1414</v>
      </c>
      <c r="K318" s="17" t="s">
        <v>37</v>
      </c>
      <c r="L318" s="18">
        <v>83736.87</v>
      </c>
      <c r="M318" s="18">
        <v>4190.55</v>
      </c>
      <c r="N318" s="18">
        <v>6449.58</v>
      </c>
      <c r="O318" s="18">
        <v>94377</v>
      </c>
      <c r="P318" s="18">
        <v>7895</v>
      </c>
      <c r="Q318" s="18">
        <v>865.7</v>
      </c>
      <c r="R318" s="18">
        <v>636.29999999999995</v>
      </c>
      <c r="S318" s="18">
        <v>9397</v>
      </c>
      <c r="T318" s="18">
        <v>16110</v>
      </c>
      <c r="U318" s="18">
        <v>0</v>
      </c>
      <c r="V318" s="18">
        <v>0</v>
      </c>
      <c r="W318" s="18">
        <v>0</v>
      </c>
      <c r="X318" s="18"/>
      <c r="Y318" s="9">
        <f t="shared" si="49"/>
        <v>91631.87</v>
      </c>
      <c r="Z318" s="24">
        <f t="shared" si="50"/>
        <v>5056.25</v>
      </c>
      <c r="AA318" s="9">
        <f t="shared" si="51"/>
        <v>7085.88</v>
      </c>
      <c r="AB318" s="9">
        <f t="shared" si="52"/>
        <v>103774</v>
      </c>
    </row>
    <row r="319" spans="1:28" s="22" customFormat="1" x14ac:dyDescent="0.25">
      <c r="A319" s="19"/>
      <c r="B319" s="19"/>
      <c r="C319" s="10" t="s">
        <v>71</v>
      </c>
      <c r="D319" s="19"/>
      <c r="E319" s="19"/>
      <c r="F319" s="19"/>
      <c r="G319" s="19"/>
      <c r="H319" s="19"/>
      <c r="I319" s="19"/>
      <c r="J319" s="19">
        <f>SUM(J290:J318)</f>
        <v>29871</v>
      </c>
      <c r="K319" s="19"/>
      <c r="L319" s="19">
        <f t="shared" ref="L319:AB319" si="53">SUM(L290:L318)</f>
        <v>6208887.8699999992</v>
      </c>
      <c r="M319" s="19">
        <f t="shared" si="53"/>
        <v>735104.98000000021</v>
      </c>
      <c r="N319" s="19">
        <f t="shared" si="53"/>
        <v>63547.200000000012</v>
      </c>
      <c r="O319" s="19">
        <f t="shared" si="53"/>
        <v>7007540.0499999998</v>
      </c>
      <c r="P319" s="19">
        <f t="shared" si="53"/>
        <v>165660.65</v>
      </c>
      <c r="Q319" s="19">
        <f t="shared" si="53"/>
        <v>66537.399999999994</v>
      </c>
      <c r="R319" s="19">
        <f t="shared" si="53"/>
        <v>13441.949999999999</v>
      </c>
      <c r="S319" s="19">
        <f t="shared" si="53"/>
        <v>245640</v>
      </c>
      <c r="T319" s="19">
        <f t="shared" si="53"/>
        <v>69790</v>
      </c>
      <c r="U319" s="19">
        <f t="shared" si="53"/>
        <v>151031.66</v>
      </c>
      <c r="V319" s="19">
        <f t="shared" si="53"/>
        <v>79820.399999999994</v>
      </c>
      <c r="W319" s="19">
        <f t="shared" si="53"/>
        <v>9825.9399999999987</v>
      </c>
      <c r="X319" s="19">
        <f t="shared" si="53"/>
        <v>240678</v>
      </c>
      <c r="Y319" s="19">
        <f t="shared" si="53"/>
        <v>6223516.8599999994</v>
      </c>
      <c r="Z319" s="19">
        <f t="shared" si="53"/>
        <v>721821.98</v>
      </c>
      <c r="AA319" s="19">
        <f t="shared" si="53"/>
        <v>67163.209999999992</v>
      </c>
      <c r="AB319" s="19">
        <f t="shared" si="53"/>
        <v>7012502.0499999998</v>
      </c>
    </row>
    <row r="320" spans="1:28" s="15" customFormat="1" x14ac:dyDescent="0.25">
      <c r="A320" s="17">
        <v>1</v>
      </c>
      <c r="B320" s="17" t="s">
        <v>134</v>
      </c>
      <c r="C320" s="17" t="s">
        <v>126</v>
      </c>
      <c r="D320" s="17" t="s">
        <v>149</v>
      </c>
      <c r="E320" s="17" t="s">
        <v>150</v>
      </c>
      <c r="F320" s="17" t="s">
        <v>75</v>
      </c>
      <c r="G320" s="17" t="s">
        <v>76</v>
      </c>
      <c r="H320" s="17">
        <v>3232</v>
      </c>
      <c r="I320" s="17">
        <v>3125</v>
      </c>
      <c r="J320" s="17">
        <v>107</v>
      </c>
      <c r="K320" s="17" t="s">
        <v>37</v>
      </c>
      <c r="L320" s="18">
        <v>102304.8</v>
      </c>
      <c r="M320" s="18">
        <v>21813.56</v>
      </c>
      <c r="N320" s="18">
        <v>452.64</v>
      </c>
      <c r="O320" s="18">
        <v>124571</v>
      </c>
      <c r="P320" s="18">
        <v>1118.23</v>
      </c>
      <c r="Q320" s="18">
        <v>1019.73</v>
      </c>
      <c r="R320" s="18">
        <v>64.040000000000006</v>
      </c>
      <c r="S320" s="18">
        <v>2202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9">
        <f t="shared" ref="Y320:Y348" si="54">L320+P320-U320</f>
        <v>103423.03</v>
      </c>
      <c r="Z320" s="24">
        <f t="shared" ref="Z320:Z348" si="55">M320+Q320-V320</f>
        <v>22833.29</v>
      </c>
      <c r="AA320" s="9">
        <f t="shared" ref="AA320:AA348" si="56">N320+R320-W320</f>
        <v>516.67999999999995</v>
      </c>
      <c r="AB320" s="9">
        <f t="shared" ref="AB320:AB348" si="57">O320+S320-X320</f>
        <v>126773</v>
      </c>
    </row>
    <row r="321" spans="1:28" s="15" customFormat="1" x14ac:dyDescent="0.25">
      <c r="A321" s="17">
        <v>2</v>
      </c>
      <c r="B321" s="17" t="s">
        <v>151</v>
      </c>
      <c r="C321" s="17" t="s">
        <v>126</v>
      </c>
      <c r="D321" s="17" t="s">
        <v>152</v>
      </c>
      <c r="E321" s="17" t="s">
        <v>153</v>
      </c>
      <c r="F321" s="17" t="s">
        <v>75</v>
      </c>
      <c r="G321" s="17" t="s">
        <v>76</v>
      </c>
      <c r="H321" s="17">
        <v>15851</v>
      </c>
      <c r="I321" s="17">
        <v>15667</v>
      </c>
      <c r="J321" s="17">
        <v>184</v>
      </c>
      <c r="K321" s="17" t="s">
        <v>37</v>
      </c>
      <c r="L321" s="18">
        <v>90182.5</v>
      </c>
      <c r="M321" s="18">
        <v>25324.65</v>
      </c>
      <c r="N321" s="18">
        <v>529.85</v>
      </c>
      <c r="O321" s="18">
        <v>116037</v>
      </c>
      <c r="P321" s="18">
        <v>1474.04</v>
      </c>
      <c r="Q321" s="18">
        <v>901.84</v>
      </c>
      <c r="R321" s="18">
        <v>110.12</v>
      </c>
      <c r="S321" s="18">
        <v>2486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9">
        <f t="shared" si="54"/>
        <v>91656.54</v>
      </c>
      <c r="Z321" s="24">
        <f t="shared" si="55"/>
        <v>26226.49</v>
      </c>
      <c r="AA321" s="9">
        <f t="shared" si="56"/>
        <v>639.97</v>
      </c>
      <c r="AB321" s="9">
        <f t="shared" si="57"/>
        <v>118523</v>
      </c>
    </row>
    <row r="322" spans="1:28" s="15" customFormat="1" x14ac:dyDescent="0.25">
      <c r="A322" s="17">
        <v>3</v>
      </c>
      <c r="B322" s="17" t="s">
        <v>125</v>
      </c>
      <c r="C322" s="17" t="s">
        <v>126</v>
      </c>
      <c r="D322" s="17" t="s">
        <v>159</v>
      </c>
      <c r="E322" s="17" t="s">
        <v>160</v>
      </c>
      <c r="F322" s="17" t="s">
        <v>75</v>
      </c>
      <c r="G322" s="17" t="s">
        <v>76</v>
      </c>
      <c r="H322" s="17">
        <v>7659</v>
      </c>
      <c r="I322" s="17">
        <v>7201</v>
      </c>
      <c r="J322" s="17">
        <v>1374</v>
      </c>
      <c r="K322" s="17" t="s">
        <v>37</v>
      </c>
      <c r="L322" s="18">
        <v>265119.61</v>
      </c>
      <c r="M322" s="18">
        <v>34903.69</v>
      </c>
      <c r="N322" s="18">
        <v>1653.7</v>
      </c>
      <c r="O322" s="18">
        <v>301677</v>
      </c>
      <c r="P322" s="18">
        <v>9355.85</v>
      </c>
      <c r="Q322" s="18">
        <v>2648.81</v>
      </c>
      <c r="R322" s="18">
        <v>822.34</v>
      </c>
      <c r="S322" s="18">
        <v>12827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9">
        <f t="shared" si="54"/>
        <v>274475.45999999996</v>
      </c>
      <c r="Z322" s="24">
        <f t="shared" si="55"/>
        <v>37552.5</v>
      </c>
      <c r="AA322" s="9">
        <f t="shared" si="56"/>
        <v>2476.04</v>
      </c>
      <c r="AB322" s="9">
        <f t="shared" si="57"/>
        <v>314504</v>
      </c>
    </row>
    <row r="323" spans="1:28" s="15" customFormat="1" x14ac:dyDescent="0.25">
      <c r="A323" s="17">
        <v>4</v>
      </c>
      <c r="B323" s="17" t="s">
        <v>138</v>
      </c>
      <c r="C323" s="17" t="s">
        <v>126</v>
      </c>
      <c r="D323" s="17" t="s">
        <v>161</v>
      </c>
      <c r="E323" s="17" t="s">
        <v>162</v>
      </c>
      <c r="F323" s="17" t="s">
        <v>75</v>
      </c>
      <c r="G323" s="17" t="s">
        <v>76</v>
      </c>
      <c r="H323" s="17">
        <v>21627</v>
      </c>
      <c r="I323" s="17">
        <v>21152</v>
      </c>
      <c r="J323" s="17">
        <v>475</v>
      </c>
      <c r="K323" s="17" t="s">
        <v>37</v>
      </c>
      <c r="L323" s="18">
        <v>177228.63</v>
      </c>
      <c r="M323" s="18">
        <v>39974.11</v>
      </c>
      <c r="N323" s="18">
        <v>984.26</v>
      </c>
      <c r="O323" s="18">
        <v>218187</v>
      </c>
      <c r="P323" s="18">
        <v>3377.3</v>
      </c>
      <c r="Q323" s="18">
        <v>1770.41</v>
      </c>
      <c r="R323" s="18">
        <v>284.29000000000002</v>
      </c>
      <c r="S323" s="18">
        <v>5432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9">
        <f t="shared" si="54"/>
        <v>180605.93</v>
      </c>
      <c r="Z323" s="24">
        <f t="shared" si="55"/>
        <v>41744.520000000004</v>
      </c>
      <c r="AA323" s="9">
        <f t="shared" si="56"/>
        <v>1268.55</v>
      </c>
      <c r="AB323" s="9">
        <f t="shared" si="57"/>
        <v>223619</v>
      </c>
    </row>
    <row r="324" spans="1:28" s="15" customFormat="1" x14ac:dyDescent="0.25">
      <c r="A324" s="17">
        <v>5</v>
      </c>
      <c r="B324" s="17" t="s">
        <v>163</v>
      </c>
      <c r="C324" s="17" t="s">
        <v>126</v>
      </c>
      <c r="D324" s="17" t="s">
        <v>164</v>
      </c>
      <c r="E324" s="17" t="s">
        <v>165</v>
      </c>
      <c r="F324" s="17" t="s">
        <v>75</v>
      </c>
      <c r="G324" s="17" t="s">
        <v>76</v>
      </c>
      <c r="H324" s="17">
        <v>43967</v>
      </c>
      <c r="I324" s="17">
        <v>43700</v>
      </c>
      <c r="J324" s="17">
        <v>267</v>
      </c>
      <c r="K324" s="17" t="s">
        <v>37</v>
      </c>
      <c r="L324" s="18">
        <v>103374.63</v>
      </c>
      <c r="M324" s="18">
        <v>22688.34</v>
      </c>
      <c r="N324" s="18">
        <v>373.03</v>
      </c>
      <c r="O324" s="18">
        <v>126436</v>
      </c>
      <c r="P324" s="18">
        <v>2212.94</v>
      </c>
      <c r="Q324" s="18">
        <v>1032.26</v>
      </c>
      <c r="R324" s="18">
        <v>159.80000000000001</v>
      </c>
      <c r="S324" s="18">
        <v>3405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9">
        <f t="shared" si="54"/>
        <v>105587.57</v>
      </c>
      <c r="Z324" s="24">
        <f t="shared" si="55"/>
        <v>23720.6</v>
      </c>
      <c r="AA324" s="9">
        <f t="shared" si="56"/>
        <v>532.82999999999993</v>
      </c>
      <c r="AB324" s="9">
        <f t="shared" si="57"/>
        <v>129841</v>
      </c>
    </row>
    <row r="325" spans="1:28" s="15" customFormat="1" x14ac:dyDescent="0.25">
      <c r="A325" s="17">
        <v>6</v>
      </c>
      <c r="B325" s="17" t="s">
        <v>130</v>
      </c>
      <c r="C325" s="17" t="s">
        <v>126</v>
      </c>
      <c r="D325" s="17" t="s">
        <v>173</v>
      </c>
      <c r="E325" s="17" t="s">
        <v>174</v>
      </c>
      <c r="F325" s="17" t="s">
        <v>75</v>
      </c>
      <c r="G325" s="17" t="s">
        <v>76</v>
      </c>
      <c r="H325" s="17">
        <v>23960</v>
      </c>
      <c r="I325" s="17">
        <v>23634</v>
      </c>
      <c r="J325" s="17">
        <v>326</v>
      </c>
      <c r="K325" s="17" t="s">
        <v>37</v>
      </c>
      <c r="L325" s="18">
        <v>104099.93</v>
      </c>
      <c r="M325" s="18">
        <v>17029.09</v>
      </c>
      <c r="N325" s="18">
        <v>694.98</v>
      </c>
      <c r="O325" s="18">
        <v>121824</v>
      </c>
      <c r="P325" s="18">
        <v>2355.7199999999998</v>
      </c>
      <c r="Q325" s="18">
        <v>1041.17</v>
      </c>
      <c r="R325" s="18">
        <v>195.11</v>
      </c>
      <c r="S325" s="18">
        <v>3592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9">
        <f t="shared" si="54"/>
        <v>106455.65</v>
      </c>
      <c r="Z325" s="24">
        <f t="shared" si="55"/>
        <v>18070.260000000002</v>
      </c>
      <c r="AA325" s="9">
        <f t="shared" si="56"/>
        <v>890.09</v>
      </c>
      <c r="AB325" s="9">
        <f t="shared" si="57"/>
        <v>125416</v>
      </c>
    </row>
    <row r="326" spans="1:28" s="15" customFormat="1" x14ac:dyDescent="0.25">
      <c r="A326" s="17">
        <v>7</v>
      </c>
      <c r="B326" s="17" t="s">
        <v>182</v>
      </c>
      <c r="C326" s="17" t="s">
        <v>126</v>
      </c>
      <c r="D326" s="17" t="s">
        <v>183</v>
      </c>
      <c r="E326" s="17" t="s">
        <v>184</v>
      </c>
      <c r="F326" s="17" t="s">
        <v>75</v>
      </c>
      <c r="G326" s="17" t="s">
        <v>76</v>
      </c>
      <c r="H326" s="17">
        <v>17231</v>
      </c>
      <c r="I326" s="17">
        <v>17118</v>
      </c>
      <c r="J326" s="17">
        <v>113</v>
      </c>
      <c r="K326" s="17" t="s">
        <v>37</v>
      </c>
      <c r="L326" s="18">
        <v>98993.34</v>
      </c>
      <c r="M326" s="18">
        <v>25271.13</v>
      </c>
      <c r="N326" s="18">
        <v>401.53</v>
      </c>
      <c r="O326" s="18">
        <v>124666</v>
      </c>
      <c r="P326" s="18">
        <v>1158.02</v>
      </c>
      <c r="Q326" s="18">
        <v>987.35</v>
      </c>
      <c r="R326" s="18">
        <v>67.63</v>
      </c>
      <c r="S326" s="18">
        <v>2213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9">
        <f t="shared" si="54"/>
        <v>100151.36</v>
      </c>
      <c r="Z326" s="24">
        <f t="shared" si="55"/>
        <v>26258.48</v>
      </c>
      <c r="AA326" s="9">
        <f t="shared" si="56"/>
        <v>469.15999999999997</v>
      </c>
      <c r="AB326" s="9">
        <f t="shared" si="57"/>
        <v>126879</v>
      </c>
    </row>
    <row r="327" spans="1:28" s="15" customFormat="1" x14ac:dyDescent="0.25">
      <c r="A327" s="17">
        <v>8</v>
      </c>
      <c r="B327" s="17" t="s">
        <v>130</v>
      </c>
      <c r="C327" s="17" t="s">
        <v>126</v>
      </c>
      <c r="D327" s="17" t="s">
        <v>185</v>
      </c>
      <c r="E327" s="17" t="s">
        <v>186</v>
      </c>
      <c r="F327" s="17" t="s">
        <v>75</v>
      </c>
      <c r="G327" s="17" t="s">
        <v>76</v>
      </c>
      <c r="H327" s="17">
        <v>15314</v>
      </c>
      <c r="I327" s="17">
        <v>15146</v>
      </c>
      <c r="J327" s="17">
        <v>168</v>
      </c>
      <c r="K327" s="17" t="s">
        <v>37</v>
      </c>
      <c r="L327" s="18">
        <v>143807.1</v>
      </c>
      <c r="M327" s="18">
        <v>19111.82</v>
      </c>
      <c r="N327" s="18">
        <v>389.08</v>
      </c>
      <c r="O327" s="18">
        <v>163308</v>
      </c>
      <c r="P327" s="18">
        <v>1336.34</v>
      </c>
      <c r="Q327" s="18">
        <v>1438.11</v>
      </c>
      <c r="R327" s="18">
        <v>100.55</v>
      </c>
      <c r="S327" s="18">
        <v>2875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9">
        <f t="shared" si="54"/>
        <v>145143.44</v>
      </c>
      <c r="Z327" s="24">
        <f t="shared" si="55"/>
        <v>20549.93</v>
      </c>
      <c r="AA327" s="9">
        <f t="shared" si="56"/>
        <v>489.63</v>
      </c>
      <c r="AB327" s="9">
        <f t="shared" si="57"/>
        <v>166183</v>
      </c>
    </row>
    <row r="328" spans="1:28" s="15" customFormat="1" x14ac:dyDescent="0.25">
      <c r="A328" s="17">
        <v>9</v>
      </c>
      <c r="B328" s="17" t="s">
        <v>145</v>
      </c>
      <c r="C328" s="17" t="s">
        <v>126</v>
      </c>
      <c r="D328" s="17" t="s">
        <v>187</v>
      </c>
      <c r="E328" s="17" t="s">
        <v>188</v>
      </c>
      <c r="F328" s="17" t="s">
        <v>75</v>
      </c>
      <c r="G328" s="17" t="s">
        <v>76</v>
      </c>
      <c r="H328" s="17">
        <v>44801</v>
      </c>
      <c r="I328" s="17">
        <v>43603</v>
      </c>
      <c r="J328" s="17">
        <v>1198</v>
      </c>
      <c r="K328" s="17" t="s">
        <v>37</v>
      </c>
      <c r="L328" s="18">
        <v>427891.02</v>
      </c>
      <c r="M328" s="18">
        <v>40814.5</v>
      </c>
      <c r="N328" s="18">
        <v>3734.48</v>
      </c>
      <c r="O328" s="18">
        <v>472440</v>
      </c>
      <c r="P328" s="18">
        <v>8248.44</v>
      </c>
      <c r="Q328" s="18">
        <v>4275.5600000000004</v>
      </c>
      <c r="R328" s="18">
        <v>717</v>
      </c>
      <c r="S328" s="18">
        <v>13241</v>
      </c>
      <c r="T328" s="18">
        <v>0</v>
      </c>
      <c r="U328" s="18">
        <v>0</v>
      </c>
      <c r="V328" s="18">
        <v>0</v>
      </c>
      <c r="W328" s="18">
        <v>0</v>
      </c>
      <c r="X328" s="18"/>
      <c r="Y328" s="9">
        <f t="shared" si="54"/>
        <v>436139.46</v>
      </c>
      <c r="Z328" s="24">
        <f t="shared" si="55"/>
        <v>45090.06</v>
      </c>
      <c r="AA328" s="9">
        <f t="shared" si="56"/>
        <v>4451.4799999999996</v>
      </c>
      <c r="AB328" s="9">
        <f t="shared" si="57"/>
        <v>485681</v>
      </c>
    </row>
    <row r="329" spans="1:28" s="15" customFormat="1" x14ac:dyDescent="0.25">
      <c r="A329" s="17">
        <v>10</v>
      </c>
      <c r="B329" s="17" t="s">
        <v>141</v>
      </c>
      <c r="C329" s="17" t="s">
        <v>126</v>
      </c>
      <c r="D329" s="17" t="s">
        <v>189</v>
      </c>
      <c r="E329" s="17" t="s">
        <v>190</v>
      </c>
      <c r="F329" s="17" t="s">
        <v>75</v>
      </c>
      <c r="G329" s="17" t="s">
        <v>76</v>
      </c>
      <c r="H329" s="17">
        <v>7246</v>
      </c>
      <c r="I329" s="17">
        <v>6805</v>
      </c>
      <c r="J329" s="17">
        <v>441</v>
      </c>
      <c r="K329" s="17" t="s">
        <v>37</v>
      </c>
      <c r="L329" s="18">
        <v>150911.10999999999</v>
      </c>
      <c r="M329" s="18">
        <v>18882.189999999999</v>
      </c>
      <c r="N329" s="18">
        <v>1078.7</v>
      </c>
      <c r="O329" s="18">
        <v>170872</v>
      </c>
      <c r="P329" s="18">
        <v>3339</v>
      </c>
      <c r="Q329" s="18">
        <v>1509.06</v>
      </c>
      <c r="R329" s="18">
        <v>263.94</v>
      </c>
      <c r="S329" s="18">
        <v>5112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9">
        <f t="shared" si="54"/>
        <v>154250.10999999999</v>
      </c>
      <c r="Z329" s="24">
        <f t="shared" si="55"/>
        <v>20391.25</v>
      </c>
      <c r="AA329" s="9">
        <f t="shared" si="56"/>
        <v>1342.64</v>
      </c>
      <c r="AB329" s="9">
        <f t="shared" si="57"/>
        <v>175984</v>
      </c>
    </row>
    <row r="330" spans="1:28" s="15" customFormat="1" x14ac:dyDescent="0.25">
      <c r="A330" s="17">
        <v>11</v>
      </c>
      <c r="B330" s="17" t="s">
        <v>141</v>
      </c>
      <c r="C330" s="17" t="s">
        <v>126</v>
      </c>
      <c r="D330" s="17" t="s">
        <v>191</v>
      </c>
      <c r="E330" s="17" t="s">
        <v>192</v>
      </c>
      <c r="F330" s="17" t="s">
        <v>75</v>
      </c>
      <c r="G330" s="17" t="s">
        <v>76</v>
      </c>
      <c r="H330" s="17">
        <v>14846</v>
      </c>
      <c r="I330" s="17">
        <v>14515</v>
      </c>
      <c r="J330" s="17">
        <v>331</v>
      </c>
      <c r="K330" s="17" t="s">
        <v>37</v>
      </c>
      <c r="L330" s="18">
        <v>134908.6</v>
      </c>
      <c r="M330" s="18">
        <v>19038.71</v>
      </c>
      <c r="N330" s="18">
        <v>822.69</v>
      </c>
      <c r="O330" s="18">
        <v>154770</v>
      </c>
      <c r="P330" s="18">
        <v>2606.92</v>
      </c>
      <c r="Q330" s="18">
        <v>1345.98</v>
      </c>
      <c r="R330" s="18">
        <v>198.1</v>
      </c>
      <c r="S330" s="18">
        <v>4151</v>
      </c>
      <c r="T330" s="18">
        <v>170</v>
      </c>
      <c r="U330" s="18">
        <v>0</v>
      </c>
      <c r="V330" s="18">
        <v>0</v>
      </c>
      <c r="W330" s="18">
        <v>0</v>
      </c>
      <c r="X330" s="18"/>
      <c r="Y330" s="9">
        <f t="shared" si="54"/>
        <v>137515.52000000002</v>
      </c>
      <c r="Z330" s="24">
        <f t="shared" si="55"/>
        <v>20384.689999999999</v>
      </c>
      <c r="AA330" s="9">
        <f t="shared" si="56"/>
        <v>1020.7900000000001</v>
      </c>
      <c r="AB330" s="9">
        <f t="shared" si="57"/>
        <v>158921</v>
      </c>
    </row>
    <row r="331" spans="1:28" s="15" customFormat="1" x14ac:dyDescent="0.25">
      <c r="A331" s="17">
        <v>12</v>
      </c>
      <c r="B331" s="17" t="s">
        <v>151</v>
      </c>
      <c r="C331" s="17" t="s">
        <v>126</v>
      </c>
      <c r="D331" s="17" t="s">
        <v>195</v>
      </c>
      <c r="E331" s="17" t="s">
        <v>196</v>
      </c>
      <c r="F331" s="17" t="s">
        <v>75</v>
      </c>
      <c r="G331" s="17" t="s">
        <v>76</v>
      </c>
      <c r="H331" s="17">
        <v>10874</v>
      </c>
      <c r="I331" s="17">
        <v>10740</v>
      </c>
      <c r="J331" s="17">
        <v>134</v>
      </c>
      <c r="K331" s="17" t="s">
        <v>37</v>
      </c>
      <c r="L331" s="18">
        <v>54840.26</v>
      </c>
      <c r="M331" s="18">
        <v>16215.39</v>
      </c>
      <c r="N331" s="18">
        <v>1405.35</v>
      </c>
      <c r="O331" s="18">
        <v>72461</v>
      </c>
      <c r="P331" s="18">
        <v>1047.3399999999999</v>
      </c>
      <c r="Q331" s="18">
        <v>558.46</v>
      </c>
      <c r="R331" s="18">
        <v>80.2</v>
      </c>
      <c r="S331" s="18">
        <v>1686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9">
        <f t="shared" si="54"/>
        <v>55887.6</v>
      </c>
      <c r="Z331" s="24">
        <f t="shared" si="55"/>
        <v>16773.849999999999</v>
      </c>
      <c r="AA331" s="9">
        <f t="shared" si="56"/>
        <v>1485.55</v>
      </c>
      <c r="AB331" s="9">
        <f t="shared" si="57"/>
        <v>74147</v>
      </c>
    </row>
    <row r="332" spans="1:28" s="15" customFormat="1" x14ac:dyDescent="0.25">
      <c r="A332" s="17">
        <v>13</v>
      </c>
      <c r="B332" s="17" t="s">
        <v>229</v>
      </c>
      <c r="C332" s="17" t="s">
        <v>126</v>
      </c>
      <c r="D332" s="17" t="s">
        <v>230</v>
      </c>
      <c r="E332" s="17" t="s">
        <v>231</v>
      </c>
      <c r="F332" s="17" t="s">
        <v>75</v>
      </c>
      <c r="G332" s="17" t="s">
        <v>76</v>
      </c>
      <c r="H332" s="17">
        <v>13602</v>
      </c>
      <c r="I332" s="17">
        <v>13465</v>
      </c>
      <c r="J332" s="17">
        <v>137</v>
      </c>
      <c r="K332" s="17" t="s">
        <v>37</v>
      </c>
      <c r="L332" s="18">
        <v>195900.98</v>
      </c>
      <c r="M332" s="18">
        <v>50831.42</v>
      </c>
      <c r="N332" s="18">
        <v>455.6</v>
      </c>
      <c r="O332" s="18">
        <v>247188</v>
      </c>
      <c r="P332" s="18">
        <v>1286.22</v>
      </c>
      <c r="Q332" s="18">
        <v>1956.79</v>
      </c>
      <c r="R332" s="18">
        <v>81.99</v>
      </c>
      <c r="S332" s="18">
        <v>3325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9">
        <f t="shared" si="54"/>
        <v>197187.20000000001</v>
      </c>
      <c r="Z332" s="24">
        <f t="shared" si="55"/>
        <v>52788.21</v>
      </c>
      <c r="AA332" s="9">
        <f t="shared" si="56"/>
        <v>537.59</v>
      </c>
      <c r="AB332" s="9">
        <f t="shared" si="57"/>
        <v>250513</v>
      </c>
    </row>
    <row r="333" spans="1:28" s="15" customFormat="1" x14ac:dyDescent="0.25">
      <c r="A333" s="17">
        <v>14</v>
      </c>
      <c r="B333" s="17" t="s">
        <v>229</v>
      </c>
      <c r="C333" s="17" t="s">
        <v>126</v>
      </c>
      <c r="D333" s="17" t="s">
        <v>236</v>
      </c>
      <c r="E333" s="17" t="s">
        <v>237</v>
      </c>
      <c r="F333" s="17" t="s">
        <v>75</v>
      </c>
      <c r="G333" s="17" t="s">
        <v>76</v>
      </c>
      <c r="H333" s="17">
        <v>4552</v>
      </c>
      <c r="I333" s="17">
        <v>4200</v>
      </c>
      <c r="J333" s="17">
        <v>352</v>
      </c>
      <c r="K333" s="17" t="s">
        <v>37</v>
      </c>
      <c r="L333" s="18">
        <v>946561.8</v>
      </c>
      <c r="M333" s="18">
        <v>266910.83</v>
      </c>
      <c r="N333" s="18">
        <v>1506.37</v>
      </c>
      <c r="O333" s="18">
        <v>1214979</v>
      </c>
      <c r="P333" s="18">
        <v>2465.48</v>
      </c>
      <c r="Q333" s="18">
        <v>9463.85</v>
      </c>
      <c r="R333" s="18">
        <v>210.67</v>
      </c>
      <c r="S333" s="18">
        <v>12140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9">
        <f t="shared" si="54"/>
        <v>949027.28</v>
      </c>
      <c r="Z333" s="24">
        <f t="shared" si="55"/>
        <v>276374.68</v>
      </c>
      <c r="AA333" s="9">
        <f t="shared" si="56"/>
        <v>1717.04</v>
      </c>
      <c r="AB333" s="9">
        <f t="shared" si="57"/>
        <v>1227119</v>
      </c>
    </row>
    <row r="334" spans="1:28" s="15" customFormat="1" x14ac:dyDescent="0.25">
      <c r="A334" s="17">
        <v>15</v>
      </c>
      <c r="B334" s="17" t="s">
        <v>229</v>
      </c>
      <c r="C334" s="17" t="s">
        <v>126</v>
      </c>
      <c r="D334" s="17" t="s">
        <v>238</v>
      </c>
      <c r="E334" s="17" t="s">
        <v>239</v>
      </c>
      <c r="F334" s="17" t="s">
        <v>75</v>
      </c>
      <c r="G334" s="17" t="s">
        <v>76</v>
      </c>
      <c r="H334" s="17">
        <v>10509</v>
      </c>
      <c r="I334" s="17">
        <v>10438</v>
      </c>
      <c r="J334" s="17">
        <v>71</v>
      </c>
      <c r="K334" s="17" t="s">
        <v>37</v>
      </c>
      <c r="L334" s="18">
        <v>263380.5</v>
      </c>
      <c r="M334" s="18">
        <v>75508.38</v>
      </c>
      <c r="N334" s="18">
        <v>225.12</v>
      </c>
      <c r="O334" s="18">
        <v>339114</v>
      </c>
      <c r="P334" s="18">
        <v>877.91</v>
      </c>
      <c r="Q334" s="18">
        <v>2631.6</v>
      </c>
      <c r="R334" s="18">
        <v>42.49</v>
      </c>
      <c r="S334" s="18">
        <v>3552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9">
        <f t="shared" si="54"/>
        <v>264258.40999999997</v>
      </c>
      <c r="Z334" s="24">
        <f t="shared" si="55"/>
        <v>78139.98000000001</v>
      </c>
      <c r="AA334" s="9">
        <f t="shared" si="56"/>
        <v>267.61</v>
      </c>
      <c r="AB334" s="9">
        <f t="shared" si="57"/>
        <v>342666</v>
      </c>
    </row>
    <row r="335" spans="1:28" s="15" customFormat="1" x14ac:dyDescent="0.25">
      <c r="A335" s="17">
        <v>16</v>
      </c>
      <c r="B335" s="17" t="s">
        <v>229</v>
      </c>
      <c r="C335" s="17" t="s">
        <v>126</v>
      </c>
      <c r="D335" s="17" t="s">
        <v>240</v>
      </c>
      <c r="E335" s="17" t="s">
        <v>241</v>
      </c>
      <c r="F335" s="17" t="s">
        <v>75</v>
      </c>
      <c r="G335" s="17" t="s">
        <v>76</v>
      </c>
      <c r="H335" s="17">
        <v>6704</v>
      </c>
      <c r="I335" s="17">
        <v>6417</v>
      </c>
      <c r="J335" s="17">
        <v>287</v>
      </c>
      <c r="K335" s="17" t="s">
        <v>37</v>
      </c>
      <c r="L335" s="18">
        <v>341312.21</v>
      </c>
      <c r="M335" s="18">
        <v>89418</v>
      </c>
      <c r="N335" s="18">
        <v>930.79</v>
      </c>
      <c r="O335" s="18">
        <v>431661</v>
      </c>
      <c r="P335" s="18">
        <v>2189.7399999999998</v>
      </c>
      <c r="Q335" s="18">
        <v>3413.49</v>
      </c>
      <c r="R335" s="18">
        <v>171.77</v>
      </c>
      <c r="S335" s="18">
        <v>5775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9">
        <f t="shared" si="54"/>
        <v>343501.95</v>
      </c>
      <c r="Z335" s="24">
        <f t="shared" si="55"/>
        <v>92831.49</v>
      </c>
      <c r="AA335" s="9">
        <f t="shared" si="56"/>
        <v>1102.56</v>
      </c>
      <c r="AB335" s="9">
        <f t="shared" si="57"/>
        <v>437436</v>
      </c>
    </row>
    <row r="336" spans="1:28" s="15" customFormat="1" x14ac:dyDescent="0.25">
      <c r="A336" s="17">
        <v>17</v>
      </c>
      <c r="B336" s="17" t="s">
        <v>229</v>
      </c>
      <c r="C336" s="17" t="s">
        <v>126</v>
      </c>
      <c r="D336" s="17" t="s">
        <v>247</v>
      </c>
      <c r="E336" s="17" t="s">
        <v>248</v>
      </c>
      <c r="F336" s="17" t="s">
        <v>75</v>
      </c>
      <c r="G336" s="17" t="s">
        <v>249</v>
      </c>
      <c r="H336" s="17">
        <v>4085</v>
      </c>
      <c r="I336" s="17">
        <v>4085</v>
      </c>
      <c r="J336" s="17">
        <v>0</v>
      </c>
      <c r="K336" s="17" t="s">
        <v>59</v>
      </c>
      <c r="L336" s="18">
        <v>34455.67</v>
      </c>
      <c r="M336" s="18">
        <v>14863.07</v>
      </c>
      <c r="N336" s="18">
        <v>1199.26</v>
      </c>
      <c r="O336" s="18">
        <v>50518</v>
      </c>
      <c r="P336" s="18">
        <v>124.96</v>
      </c>
      <c r="Q336" s="18">
        <v>356.04</v>
      </c>
      <c r="R336" s="18">
        <v>0</v>
      </c>
      <c r="S336" s="18">
        <v>481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9">
        <f t="shared" si="54"/>
        <v>34580.629999999997</v>
      </c>
      <c r="Z336" s="24">
        <f t="shared" si="55"/>
        <v>15219.11</v>
      </c>
      <c r="AA336" s="9">
        <f t="shared" si="56"/>
        <v>1199.26</v>
      </c>
      <c r="AB336" s="9">
        <f t="shared" si="57"/>
        <v>50999</v>
      </c>
    </row>
    <row r="337" spans="1:31" s="15" customFormat="1" x14ac:dyDescent="0.25">
      <c r="A337" s="17">
        <v>18</v>
      </c>
      <c r="B337" s="17" t="s">
        <v>229</v>
      </c>
      <c r="C337" s="17" t="s">
        <v>126</v>
      </c>
      <c r="D337" s="17" t="s">
        <v>1583</v>
      </c>
      <c r="E337" s="17" t="s">
        <v>1584</v>
      </c>
      <c r="F337" s="17" t="s">
        <v>75</v>
      </c>
      <c r="G337" s="17" t="s">
        <v>249</v>
      </c>
      <c r="H337" s="17">
        <v>5809</v>
      </c>
      <c r="I337" s="17">
        <v>5809</v>
      </c>
      <c r="J337" s="17">
        <v>24</v>
      </c>
      <c r="K337" s="17" t="s">
        <v>107</v>
      </c>
      <c r="L337" s="18">
        <v>41003.879999999997</v>
      </c>
      <c r="M337" s="18">
        <v>15543.44</v>
      </c>
      <c r="N337" s="18">
        <v>2196.6799999999998</v>
      </c>
      <c r="O337" s="18">
        <v>58744</v>
      </c>
      <c r="P337" s="18">
        <v>284.14999999999998</v>
      </c>
      <c r="Q337" s="18">
        <v>431.49</v>
      </c>
      <c r="R337" s="18">
        <v>14.36</v>
      </c>
      <c r="S337" s="18">
        <v>730</v>
      </c>
      <c r="T337" s="18">
        <v>0</v>
      </c>
      <c r="U337" s="18">
        <v>0</v>
      </c>
      <c r="V337" s="18">
        <v>0</v>
      </c>
      <c r="W337" s="18">
        <v>0</v>
      </c>
      <c r="X337" s="18"/>
      <c r="Y337" s="9">
        <f t="shared" si="54"/>
        <v>41288.03</v>
      </c>
      <c r="Z337" s="24">
        <f t="shared" si="55"/>
        <v>15974.93</v>
      </c>
      <c r="AA337" s="9">
        <f t="shared" si="56"/>
        <v>2211.04</v>
      </c>
      <c r="AB337" s="9">
        <f t="shared" si="57"/>
        <v>59474</v>
      </c>
    </row>
    <row r="338" spans="1:31" s="15" customFormat="1" x14ac:dyDescent="0.25">
      <c r="A338" s="17">
        <v>19</v>
      </c>
      <c r="B338" s="17" t="s">
        <v>229</v>
      </c>
      <c r="C338" s="17" t="s">
        <v>126</v>
      </c>
      <c r="D338" s="17" t="s">
        <v>1585</v>
      </c>
      <c r="E338" s="17" t="s">
        <v>1586</v>
      </c>
      <c r="F338" s="17" t="s">
        <v>75</v>
      </c>
      <c r="G338" s="17" t="s">
        <v>249</v>
      </c>
      <c r="H338" s="17">
        <v>1190</v>
      </c>
      <c r="I338" s="17">
        <v>1190</v>
      </c>
      <c r="J338" s="17">
        <v>13</v>
      </c>
      <c r="K338" s="17" t="s">
        <v>107</v>
      </c>
      <c r="L338" s="18">
        <v>18077.75</v>
      </c>
      <c r="M338" s="18">
        <v>5978.59</v>
      </c>
      <c r="N338" s="18">
        <v>797.66</v>
      </c>
      <c r="O338" s="18">
        <v>24854</v>
      </c>
      <c r="P338" s="18">
        <v>211.41</v>
      </c>
      <c r="Q338" s="18">
        <v>187.81</v>
      </c>
      <c r="R338" s="18">
        <v>7.78</v>
      </c>
      <c r="S338" s="18">
        <v>407</v>
      </c>
      <c r="T338" s="18">
        <v>0</v>
      </c>
      <c r="U338" s="18">
        <v>0</v>
      </c>
      <c r="V338" s="18">
        <v>0</v>
      </c>
      <c r="W338" s="18">
        <v>0</v>
      </c>
      <c r="X338" s="18"/>
      <c r="Y338" s="9">
        <f t="shared" si="54"/>
        <v>18289.16</v>
      </c>
      <c r="Z338" s="24">
        <f t="shared" si="55"/>
        <v>6166.4000000000005</v>
      </c>
      <c r="AA338" s="9">
        <f t="shared" si="56"/>
        <v>805.43999999999994</v>
      </c>
      <c r="AB338" s="9">
        <f t="shared" si="57"/>
        <v>25261</v>
      </c>
    </row>
    <row r="339" spans="1:31" s="15" customFormat="1" x14ac:dyDescent="0.25">
      <c r="A339" s="17">
        <v>20</v>
      </c>
      <c r="B339" s="17" t="s">
        <v>250</v>
      </c>
      <c r="C339" s="17" t="s">
        <v>126</v>
      </c>
      <c r="D339" s="17" t="s">
        <v>251</v>
      </c>
      <c r="E339" s="17" t="s">
        <v>252</v>
      </c>
      <c r="F339" s="17" t="s">
        <v>75</v>
      </c>
      <c r="G339" s="17" t="s">
        <v>106</v>
      </c>
      <c r="H339" s="17">
        <v>1</v>
      </c>
      <c r="I339" s="17">
        <v>1</v>
      </c>
      <c r="J339" s="17">
        <v>470</v>
      </c>
      <c r="K339" s="17" t="s">
        <v>107</v>
      </c>
      <c r="L339" s="18">
        <v>197102.62</v>
      </c>
      <c r="M339" s="18">
        <v>37692.480000000003</v>
      </c>
      <c r="N339" s="18">
        <v>1395.9</v>
      </c>
      <c r="O339" s="18">
        <v>236191</v>
      </c>
      <c r="P339" s="18">
        <v>3250.01</v>
      </c>
      <c r="Q339" s="18">
        <v>1968.69</v>
      </c>
      <c r="R339" s="18">
        <v>281.3</v>
      </c>
      <c r="S339" s="18">
        <v>5500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9">
        <f t="shared" si="54"/>
        <v>200352.63</v>
      </c>
      <c r="Z339" s="24">
        <f t="shared" si="55"/>
        <v>39661.170000000006</v>
      </c>
      <c r="AA339" s="9">
        <f t="shared" si="56"/>
        <v>1677.2</v>
      </c>
      <c r="AB339" s="9">
        <f t="shared" si="57"/>
        <v>241691</v>
      </c>
    </row>
    <row r="340" spans="1:31" s="15" customFormat="1" x14ac:dyDescent="0.25">
      <c r="A340" s="17">
        <v>21</v>
      </c>
      <c r="B340" s="17" t="s">
        <v>253</v>
      </c>
      <c r="C340" s="17" t="s">
        <v>126</v>
      </c>
      <c r="D340" s="17" t="s">
        <v>254</v>
      </c>
      <c r="E340" s="17" t="s">
        <v>255</v>
      </c>
      <c r="F340" s="17" t="s">
        <v>75</v>
      </c>
      <c r="G340" s="17" t="s">
        <v>106</v>
      </c>
      <c r="H340" s="17">
        <v>0</v>
      </c>
      <c r="I340" s="17">
        <v>0</v>
      </c>
      <c r="J340" s="17">
        <v>470</v>
      </c>
      <c r="K340" s="17" t="s">
        <v>107</v>
      </c>
      <c r="L340" s="18">
        <v>159799.26</v>
      </c>
      <c r="M340" s="18">
        <v>22509.84</v>
      </c>
      <c r="N340" s="18">
        <v>1395.9</v>
      </c>
      <c r="O340" s="18">
        <v>183705</v>
      </c>
      <c r="P340" s="18">
        <v>3250.04</v>
      </c>
      <c r="Q340" s="18">
        <v>1595.66</v>
      </c>
      <c r="R340" s="18">
        <v>281.3</v>
      </c>
      <c r="S340" s="18">
        <v>5127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9">
        <f t="shared" si="54"/>
        <v>163049.30000000002</v>
      </c>
      <c r="Z340" s="24">
        <f t="shared" si="55"/>
        <v>24105.5</v>
      </c>
      <c r="AA340" s="9">
        <f t="shared" si="56"/>
        <v>1677.2</v>
      </c>
      <c r="AB340" s="9">
        <f t="shared" si="57"/>
        <v>188832</v>
      </c>
    </row>
    <row r="341" spans="1:31" s="15" customFormat="1" x14ac:dyDescent="0.25">
      <c r="A341" s="17">
        <v>22</v>
      </c>
      <c r="B341" s="17" t="s">
        <v>256</v>
      </c>
      <c r="C341" s="17" t="s">
        <v>126</v>
      </c>
      <c r="D341" s="17" t="s">
        <v>257</v>
      </c>
      <c r="E341" s="17" t="s">
        <v>258</v>
      </c>
      <c r="F341" s="17" t="s">
        <v>75</v>
      </c>
      <c r="G341" s="17" t="s">
        <v>106</v>
      </c>
      <c r="H341" s="17">
        <v>0</v>
      </c>
      <c r="I341" s="17">
        <v>0</v>
      </c>
      <c r="J341" s="17">
        <v>470</v>
      </c>
      <c r="K341" s="17" t="s">
        <v>107</v>
      </c>
      <c r="L341" s="18">
        <v>159519.10999999999</v>
      </c>
      <c r="M341" s="18">
        <v>23834.99</v>
      </c>
      <c r="N341" s="18">
        <v>1395.9</v>
      </c>
      <c r="O341" s="18">
        <v>184750</v>
      </c>
      <c r="P341" s="18">
        <v>3250.84</v>
      </c>
      <c r="Q341" s="18">
        <v>1592.86</v>
      </c>
      <c r="R341" s="18">
        <v>281.3</v>
      </c>
      <c r="S341" s="18">
        <v>5125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9">
        <f t="shared" si="54"/>
        <v>162769.94999999998</v>
      </c>
      <c r="Z341" s="24">
        <f t="shared" si="55"/>
        <v>25427.850000000002</v>
      </c>
      <c r="AA341" s="9">
        <f t="shared" si="56"/>
        <v>1677.2</v>
      </c>
      <c r="AB341" s="9">
        <f t="shared" si="57"/>
        <v>189875</v>
      </c>
    </row>
    <row r="342" spans="1:31" s="15" customFormat="1" x14ac:dyDescent="0.25">
      <c r="A342" s="17">
        <v>23</v>
      </c>
      <c r="B342" s="17" t="s">
        <v>259</v>
      </c>
      <c r="C342" s="17" t="s">
        <v>126</v>
      </c>
      <c r="D342" s="17" t="s">
        <v>260</v>
      </c>
      <c r="E342" s="17" t="s">
        <v>261</v>
      </c>
      <c r="F342" s="17" t="s">
        <v>75</v>
      </c>
      <c r="G342" s="17" t="s">
        <v>106</v>
      </c>
      <c r="H342" s="17">
        <v>0</v>
      </c>
      <c r="I342" s="17">
        <v>0</v>
      </c>
      <c r="J342" s="17">
        <v>470</v>
      </c>
      <c r="K342" s="17" t="s">
        <v>107</v>
      </c>
      <c r="L342" s="18">
        <v>162211.63</v>
      </c>
      <c r="M342" s="18">
        <v>23462.47</v>
      </c>
      <c r="N342" s="18">
        <v>1395.9</v>
      </c>
      <c r="O342" s="18">
        <v>187070</v>
      </c>
      <c r="P342" s="18">
        <v>3250.91</v>
      </c>
      <c r="Q342" s="18">
        <v>1619.79</v>
      </c>
      <c r="R342" s="18">
        <v>281.3</v>
      </c>
      <c r="S342" s="18">
        <v>5152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9">
        <f t="shared" si="54"/>
        <v>165462.54</v>
      </c>
      <c r="Z342" s="24">
        <f t="shared" si="55"/>
        <v>25082.260000000002</v>
      </c>
      <c r="AA342" s="9">
        <f t="shared" si="56"/>
        <v>1677.2</v>
      </c>
      <c r="AB342" s="9">
        <f t="shared" si="57"/>
        <v>192222</v>
      </c>
    </row>
    <row r="343" spans="1:31" s="15" customFormat="1" x14ac:dyDescent="0.25">
      <c r="A343" s="17">
        <v>24</v>
      </c>
      <c r="B343" s="17" t="s">
        <v>134</v>
      </c>
      <c r="C343" s="17" t="s">
        <v>126</v>
      </c>
      <c r="D343" s="17" t="s">
        <v>265</v>
      </c>
      <c r="E343" s="17" t="s">
        <v>266</v>
      </c>
      <c r="F343" s="17" t="s">
        <v>75</v>
      </c>
      <c r="G343" s="17" t="s">
        <v>267</v>
      </c>
      <c r="H343" s="17">
        <v>0</v>
      </c>
      <c r="I343" s="17">
        <v>0</v>
      </c>
      <c r="J343" s="17">
        <v>360</v>
      </c>
      <c r="K343" s="17" t="s">
        <v>107</v>
      </c>
      <c r="L343" s="18">
        <v>115042.29</v>
      </c>
      <c r="M343" s="18">
        <v>20333.509999999998</v>
      </c>
      <c r="N343" s="18">
        <v>1069.2</v>
      </c>
      <c r="O343" s="18">
        <v>136445</v>
      </c>
      <c r="P343" s="18">
        <v>2519.0300000000002</v>
      </c>
      <c r="Q343" s="18">
        <v>1148.51</v>
      </c>
      <c r="R343" s="18">
        <v>215.46</v>
      </c>
      <c r="S343" s="18">
        <v>3883</v>
      </c>
      <c r="T343" s="18">
        <v>90</v>
      </c>
      <c r="U343" s="18">
        <v>0</v>
      </c>
      <c r="V343" s="18">
        <v>0</v>
      </c>
      <c r="W343" s="18">
        <v>0</v>
      </c>
      <c r="X343" s="18"/>
      <c r="Y343" s="9">
        <f t="shared" si="54"/>
        <v>117561.31999999999</v>
      </c>
      <c r="Z343" s="24">
        <f t="shared" si="55"/>
        <v>21482.019999999997</v>
      </c>
      <c r="AA343" s="9">
        <f t="shared" si="56"/>
        <v>1284.6600000000001</v>
      </c>
      <c r="AB343" s="9">
        <f t="shared" si="57"/>
        <v>140328</v>
      </c>
    </row>
    <row r="344" spans="1:31" s="15" customFormat="1" x14ac:dyDescent="0.25">
      <c r="A344" s="17">
        <v>25</v>
      </c>
      <c r="B344" s="17" t="s">
        <v>229</v>
      </c>
      <c r="C344" s="17" t="s">
        <v>126</v>
      </c>
      <c r="D344" s="17" t="s">
        <v>268</v>
      </c>
      <c r="E344" s="17" t="s">
        <v>269</v>
      </c>
      <c r="F344" s="17" t="s">
        <v>75</v>
      </c>
      <c r="G344" s="17" t="s">
        <v>270</v>
      </c>
      <c r="H344" s="17">
        <v>250</v>
      </c>
      <c r="I344" s="17">
        <v>250</v>
      </c>
      <c r="J344" s="17">
        <v>10</v>
      </c>
      <c r="K344" s="17" t="s">
        <v>107</v>
      </c>
      <c r="L344" s="18">
        <v>49996.74</v>
      </c>
      <c r="M344" s="18">
        <v>4032.04</v>
      </c>
      <c r="N344" s="18">
        <v>115.22</v>
      </c>
      <c r="O344" s="18">
        <v>54144</v>
      </c>
      <c r="P344" s="18">
        <v>191.74</v>
      </c>
      <c r="Q344" s="18">
        <v>500.27</v>
      </c>
      <c r="R344" s="18">
        <v>5.99</v>
      </c>
      <c r="S344" s="18">
        <v>698</v>
      </c>
      <c r="T344" s="18">
        <v>0</v>
      </c>
      <c r="U344" s="18">
        <v>0</v>
      </c>
      <c r="V344" s="18">
        <v>0</v>
      </c>
      <c r="W344" s="18">
        <v>0</v>
      </c>
      <c r="X344" s="18"/>
      <c r="Y344" s="9">
        <f t="shared" si="54"/>
        <v>50188.479999999996</v>
      </c>
      <c r="Z344" s="24">
        <f t="shared" si="55"/>
        <v>4532.3099999999995</v>
      </c>
      <c r="AA344" s="9">
        <f t="shared" si="56"/>
        <v>121.21</v>
      </c>
      <c r="AB344" s="9">
        <f t="shared" si="57"/>
        <v>54842</v>
      </c>
    </row>
    <row r="345" spans="1:31" s="15" customFormat="1" x14ac:dyDescent="0.25">
      <c r="A345" s="17">
        <v>26</v>
      </c>
      <c r="B345" s="17" t="s">
        <v>151</v>
      </c>
      <c r="C345" s="17" t="s">
        <v>126</v>
      </c>
      <c r="D345" s="17" t="s">
        <v>271</v>
      </c>
      <c r="E345" s="17" t="s">
        <v>272</v>
      </c>
      <c r="F345" s="17" t="s">
        <v>75</v>
      </c>
      <c r="G345" s="17" t="s">
        <v>273</v>
      </c>
      <c r="H345" s="17">
        <v>0</v>
      </c>
      <c r="I345" s="17">
        <v>0</v>
      </c>
      <c r="J345" s="17">
        <v>360</v>
      </c>
      <c r="K345" s="17" t="s">
        <v>107</v>
      </c>
      <c r="L345" s="18">
        <v>111949.75999999999</v>
      </c>
      <c r="M345" s="18">
        <v>19623.04</v>
      </c>
      <c r="N345" s="18">
        <v>1069.2</v>
      </c>
      <c r="O345" s="18">
        <v>132642</v>
      </c>
      <c r="P345" s="18">
        <v>2518.9499999999998</v>
      </c>
      <c r="Q345" s="18">
        <v>1117.5899999999999</v>
      </c>
      <c r="R345" s="18">
        <v>215.46</v>
      </c>
      <c r="S345" s="18">
        <v>3852</v>
      </c>
      <c r="T345" s="18">
        <v>90</v>
      </c>
      <c r="U345" s="18">
        <v>0</v>
      </c>
      <c r="V345" s="18">
        <v>0</v>
      </c>
      <c r="W345" s="18">
        <v>0</v>
      </c>
      <c r="X345" s="18"/>
      <c r="Y345" s="9">
        <f t="shared" si="54"/>
        <v>114468.70999999999</v>
      </c>
      <c r="Z345" s="24">
        <f t="shared" si="55"/>
        <v>20740.63</v>
      </c>
      <c r="AA345" s="9">
        <f t="shared" si="56"/>
        <v>1284.6600000000001</v>
      </c>
      <c r="AB345" s="9">
        <f t="shared" si="57"/>
        <v>136494</v>
      </c>
    </row>
    <row r="346" spans="1:31" s="15" customFormat="1" x14ac:dyDescent="0.25">
      <c r="A346" s="17">
        <v>27</v>
      </c>
      <c r="B346" s="17" t="s">
        <v>130</v>
      </c>
      <c r="C346" s="17" t="s">
        <v>126</v>
      </c>
      <c r="D346" s="17" t="s">
        <v>274</v>
      </c>
      <c r="E346" s="17" t="s">
        <v>275</v>
      </c>
      <c r="F346" s="17" t="s">
        <v>75</v>
      </c>
      <c r="G346" s="17" t="s">
        <v>276</v>
      </c>
      <c r="H346" s="17">
        <v>0</v>
      </c>
      <c r="I346" s="17">
        <v>0</v>
      </c>
      <c r="J346" s="17">
        <v>360</v>
      </c>
      <c r="K346" s="17" t="s">
        <v>107</v>
      </c>
      <c r="L346" s="18">
        <v>111336.82</v>
      </c>
      <c r="M346" s="18">
        <v>23318.98</v>
      </c>
      <c r="N346" s="18">
        <v>1069.2</v>
      </c>
      <c r="O346" s="18">
        <v>135725</v>
      </c>
      <c r="P346" s="18">
        <v>2519.0700000000002</v>
      </c>
      <c r="Q346" s="18">
        <v>1111.47</v>
      </c>
      <c r="R346" s="18">
        <v>215.46</v>
      </c>
      <c r="S346" s="18">
        <v>3846</v>
      </c>
      <c r="T346" s="18">
        <v>90</v>
      </c>
      <c r="U346" s="18">
        <v>0</v>
      </c>
      <c r="V346" s="18">
        <v>0</v>
      </c>
      <c r="W346" s="18">
        <v>0</v>
      </c>
      <c r="X346" s="18"/>
      <c r="Y346" s="9">
        <f t="shared" si="54"/>
        <v>113855.89000000001</v>
      </c>
      <c r="Z346" s="24">
        <f t="shared" si="55"/>
        <v>24430.45</v>
      </c>
      <c r="AA346" s="9">
        <f t="shared" si="56"/>
        <v>1284.6600000000001</v>
      </c>
      <c r="AB346" s="9">
        <f t="shared" si="57"/>
        <v>139571</v>
      </c>
    </row>
    <row r="347" spans="1:31" s="15" customFormat="1" x14ac:dyDescent="0.25">
      <c r="A347" s="17">
        <v>28</v>
      </c>
      <c r="B347" s="17" t="s">
        <v>134</v>
      </c>
      <c r="C347" s="17" t="s">
        <v>126</v>
      </c>
      <c r="D347" s="17" t="s">
        <v>277</v>
      </c>
      <c r="E347" s="17" t="s">
        <v>278</v>
      </c>
      <c r="F347" s="17" t="s">
        <v>75</v>
      </c>
      <c r="G347" s="17" t="s">
        <v>267</v>
      </c>
      <c r="H347" s="17">
        <v>0</v>
      </c>
      <c r="I347" s="17">
        <v>0</v>
      </c>
      <c r="J347" s="17">
        <v>720</v>
      </c>
      <c r="K347" s="17" t="s">
        <v>107</v>
      </c>
      <c r="L347" s="18">
        <v>226939.97</v>
      </c>
      <c r="M347" s="18">
        <v>14474.63</v>
      </c>
      <c r="N347" s="18">
        <v>2138.4</v>
      </c>
      <c r="O347" s="18">
        <v>243553</v>
      </c>
      <c r="P347" s="18">
        <v>5038.49</v>
      </c>
      <c r="Q347" s="18">
        <v>2265.59</v>
      </c>
      <c r="R347" s="18">
        <v>430.92</v>
      </c>
      <c r="S347" s="18">
        <v>7735</v>
      </c>
      <c r="T347" s="18">
        <v>180</v>
      </c>
      <c r="U347" s="18">
        <v>0</v>
      </c>
      <c r="V347" s="18">
        <v>0</v>
      </c>
      <c r="W347" s="18">
        <v>0</v>
      </c>
      <c r="X347" s="18"/>
      <c r="Y347" s="9">
        <f t="shared" si="54"/>
        <v>231978.46</v>
      </c>
      <c r="Z347" s="24">
        <f t="shared" si="55"/>
        <v>16740.22</v>
      </c>
      <c r="AA347" s="9">
        <f t="shared" si="56"/>
        <v>2569.3200000000002</v>
      </c>
      <c r="AB347" s="9">
        <f t="shared" si="57"/>
        <v>251288</v>
      </c>
    </row>
    <row r="348" spans="1:31" s="15" customFormat="1" x14ac:dyDescent="0.25">
      <c r="A348" s="17">
        <v>29</v>
      </c>
      <c r="B348" s="17" t="s">
        <v>138</v>
      </c>
      <c r="C348" s="17" t="s">
        <v>126</v>
      </c>
      <c r="D348" s="17" t="s">
        <v>279</v>
      </c>
      <c r="E348" s="17" t="s">
        <v>280</v>
      </c>
      <c r="F348" s="17" t="s">
        <v>75</v>
      </c>
      <c r="G348" s="17" t="s">
        <v>281</v>
      </c>
      <c r="H348" s="17">
        <v>0</v>
      </c>
      <c r="I348" s="17">
        <v>0</v>
      </c>
      <c r="J348" s="17">
        <v>360</v>
      </c>
      <c r="K348" s="17" t="s">
        <v>107</v>
      </c>
      <c r="L348" s="18">
        <v>112031.33</v>
      </c>
      <c r="M348" s="18">
        <v>16570.47</v>
      </c>
      <c r="N348" s="18">
        <v>1069.2</v>
      </c>
      <c r="O348" s="18">
        <v>129671</v>
      </c>
      <c r="P348" s="18">
        <v>2519.13</v>
      </c>
      <c r="Q348" s="18">
        <v>1118.4100000000001</v>
      </c>
      <c r="R348" s="18">
        <v>215.46</v>
      </c>
      <c r="S348" s="18">
        <v>3853</v>
      </c>
      <c r="T348" s="18">
        <v>90</v>
      </c>
      <c r="U348" s="18">
        <v>0</v>
      </c>
      <c r="V348" s="18">
        <v>0</v>
      </c>
      <c r="W348" s="18">
        <v>0</v>
      </c>
      <c r="X348" s="18"/>
      <c r="Y348" s="9">
        <f t="shared" si="54"/>
        <v>114550.46</v>
      </c>
      <c r="Z348" s="24">
        <f t="shared" si="55"/>
        <v>17688.88</v>
      </c>
      <c r="AA348" s="9">
        <f t="shared" si="56"/>
        <v>1284.6600000000001</v>
      </c>
      <c r="AB348" s="9">
        <f t="shared" si="57"/>
        <v>133524</v>
      </c>
    </row>
    <row r="349" spans="1:31" s="12" customFormat="1" x14ac:dyDescent="0.25">
      <c r="A349" s="10"/>
      <c r="B349" s="10"/>
      <c r="C349" s="10" t="s">
        <v>71</v>
      </c>
      <c r="D349" s="10"/>
      <c r="E349" s="10"/>
      <c r="F349" s="10"/>
      <c r="G349" s="10"/>
      <c r="H349" s="10"/>
      <c r="I349" s="10"/>
      <c r="J349" s="11">
        <f>SUM(J320:J348)</f>
        <v>10052</v>
      </c>
      <c r="K349" s="11"/>
      <c r="L349" s="11">
        <f t="shared" ref="L349:AB349" si="58">SUM(L320:L348)</f>
        <v>5100283.8500000006</v>
      </c>
      <c r="M349" s="11">
        <f t="shared" si="58"/>
        <v>1025973.3599999999</v>
      </c>
      <c r="N349" s="11">
        <f t="shared" si="58"/>
        <v>31945.790000000012</v>
      </c>
      <c r="O349" s="11">
        <f t="shared" si="58"/>
        <v>6158203</v>
      </c>
      <c r="P349" s="11">
        <f t="shared" si="58"/>
        <v>73378.220000000016</v>
      </c>
      <c r="Q349" s="11">
        <f t="shared" si="58"/>
        <v>51008.650000000009</v>
      </c>
      <c r="R349" s="11">
        <f t="shared" si="58"/>
        <v>6016.13</v>
      </c>
      <c r="S349" s="11">
        <f t="shared" si="58"/>
        <v>130403</v>
      </c>
      <c r="T349" s="11">
        <f t="shared" si="58"/>
        <v>710</v>
      </c>
      <c r="U349" s="11">
        <f t="shared" si="58"/>
        <v>0</v>
      </c>
      <c r="V349" s="11">
        <f t="shared" si="58"/>
        <v>0</v>
      </c>
      <c r="W349" s="11">
        <f t="shared" si="58"/>
        <v>0</v>
      </c>
      <c r="X349" s="11">
        <f t="shared" si="58"/>
        <v>0</v>
      </c>
      <c r="Y349" s="11">
        <f t="shared" si="58"/>
        <v>5173662.07</v>
      </c>
      <c r="Z349" s="11">
        <f t="shared" si="58"/>
        <v>1076982.01</v>
      </c>
      <c r="AA349" s="11">
        <f t="shared" si="58"/>
        <v>37961.920000000013</v>
      </c>
      <c r="AB349" s="11">
        <f t="shared" si="58"/>
        <v>6288606</v>
      </c>
      <c r="AC349" s="7"/>
      <c r="AD349" s="7"/>
      <c r="AE349" s="7"/>
    </row>
    <row r="350" spans="1:31" s="12" customFormat="1" x14ac:dyDescent="0.25">
      <c r="A350" s="10"/>
      <c r="B350" s="10"/>
      <c r="C350" s="10" t="s">
        <v>119</v>
      </c>
      <c r="D350" s="10"/>
      <c r="E350" s="10"/>
      <c r="F350" s="10"/>
      <c r="G350" s="10"/>
      <c r="H350" s="10"/>
      <c r="I350" s="10"/>
      <c r="J350" s="11">
        <f>J349+J319</f>
        <v>39923</v>
      </c>
      <c r="K350" s="11"/>
      <c r="L350" s="11">
        <f t="shared" ref="L350:AB350" si="59">L349+L319</f>
        <v>11309171.719999999</v>
      </c>
      <c r="M350" s="11">
        <f t="shared" si="59"/>
        <v>1761078.34</v>
      </c>
      <c r="N350" s="11">
        <f t="shared" si="59"/>
        <v>95492.99000000002</v>
      </c>
      <c r="O350" s="11">
        <f t="shared" si="59"/>
        <v>13165743.050000001</v>
      </c>
      <c r="P350" s="11">
        <f t="shared" si="59"/>
        <v>239038.87</v>
      </c>
      <c r="Q350" s="11">
        <f t="shared" si="59"/>
        <v>117546.05</v>
      </c>
      <c r="R350" s="11">
        <f t="shared" si="59"/>
        <v>19458.079999999998</v>
      </c>
      <c r="S350" s="11">
        <f t="shared" si="59"/>
        <v>376043</v>
      </c>
      <c r="T350" s="11">
        <f t="shared" si="59"/>
        <v>70500</v>
      </c>
      <c r="U350" s="11">
        <f t="shared" si="59"/>
        <v>151031.66</v>
      </c>
      <c r="V350" s="11">
        <f t="shared" si="59"/>
        <v>79820.399999999994</v>
      </c>
      <c r="W350" s="11">
        <f t="shared" si="59"/>
        <v>9825.9399999999987</v>
      </c>
      <c r="X350" s="11">
        <f t="shared" si="59"/>
        <v>240678</v>
      </c>
      <c r="Y350" s="11">
        <f t="shared" si="59"/>
        <v>11397178.93</v>
      </c>
      <c r="Z350" s="11">
        <f t="shared" si="59"/>
        <v>1798803.99</v>
      </c>
      <c r="AA350" s="11">
        <f t="shared" si="59"/>
        <v>105125.13</v>
      </c>
      <c r="AB350" s="11">
        <f t="shared" si="59"/>
        <v>13301108.050000001</v>
      </c>
      <c r="AC350" s="7"/>
      <c r="AD350" s="7"/>
      <c r="AE350" s="7"/>
    </row>
    <row r="351" spans="1:31" ht="18" customHeight="1" x14ac:dyDescent="0.25">
      <c r="O351" s="34"/>
      <c r="AC351" s="15"/>
    </row>
    <row r="352" spans="1:31" ht="18" customHeight="1" x14ac:dyDescent="0.25">
      <c r="AC352" s="15"/>
    </row>
    <row r="355" spans="1:33" ht="15.75" x14ac:dyDescent="0.25">
      <c r="E355" s="13" t="s">
        <v>120</v>
      </c>
      <c r="G355" s="14"/>
      <c r="H355" s="14"/>
      <c r="I355" s="14"/>
      <c r="J355" s="14"/>
      <c r="K355" s="14"/>
      <c r="L355" s="13" t="s">
        <v>122</v>
      </c>
      <c r="O355" s="14"/>
      <c r="Q355" s="14"/>
      <c r="R355" s="13" t="s">
        <v>121</v>
      </c>
      <c r="T355" s="14"/>
      <c r="U355" s="14"/>
      <c r="W355" s="14"/>
      <c r="X355" s="14"/>
      <c r="Y355" s="14"/>
      <c r="Z355" s="13" t="s">
        <v>123</v>
      </c>
      <c r="AA355" s="14"/>
      <c r="AB355" s="14"/>
      <c r="AC355" s="14"/>
      <c r="AD355" s="14"/>
    </row>
    <row r="356" spans="1:33" ht="15.75" x14ac:dyDescent="0.25">
      <c r="E356" s="13" t="s">
        <v>124</v>
      </c>
      <c r="G356" s="14"/>
      <c r="H356" s="14"/>
      <c r="I356" s="14"/>
      <c r="J356" s="14"/>
      <c r="K356" s="14"/>
      <c r="L356" s="13" t="s">
        <v>124</v>
      </c>
      <c r="O356" s="14"/>
      <c r="Q356" s="14"/>
      <c r="R356" s="13" t="s">
        <v>124</v>
      </c>
      <c r="T356" s="14"/>
      <c r="U356" s="14"/>
      <c r="W356" s="14"/>
      <c r="X356" s="14"/>
      <c r="Y356" s="14"/>
      <c r="Z356" s="13" t="s">
        <v>124</v>
      </c>
      <c r="AA356" s="14"/>
      <c r="AB356" s="14"/>
      <c r="AC356" s="14"/>
      <c r="AD356" s="14"/>
    </row>
    <row r="357" spans="1:33" ht="30.75" customHeight="1" x14ac:dyDescent="0.55000000000000004">
      <c r="A357" s="75" t="s">
        <v>0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1"/>
      <c r="AE357" s="1"/>
      <c r="AF357" s="1"/>
      <c r="AG357" s="1"/>
    </row>
    <row r="358" spans="1:33" ht="21.75" customHeight="1" x14ac:dyDescent="0.4">
      <c r="A358" s="76" t="s">
        <v>1681</v>
      </c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2"/>
      <c r="AE358" s="2"/>
      <c r="AF358" s="2"/>
      <c r="AG358" s="2"/>
    </row>
    <row r="359" spans="1:33" s="5" customFormat="1" ht="20.25" customHeight="1" x14ac:dyDescent="0.35">
      <c r="A359" s="3" t="s">
        <v>1</v>
      </c>
      <c r="B359" s="4"/>
      <c r="C359" s="3"/>
      <c r="D359" s="3"/>
      <c r="F359" s="3" t="s">
        <v>305</v>
      </c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</row>
    <row r="360" spans="1:33" s="7" customFormat="1" ht="90" x14ac:dyDescent="0.25">
      <c r="A360" s="6" t="s">
        <v>3</v>
      </c>
      <c r="B360" s="6" t="s">
        <v>4</v>
      </c>
      <c r="C360" s="6" t="s">
        <v>5</v>
      </c>
      <c r="D360" s="6" t="s">
        <v>6</v>
      </c>
      <c r="E360" s="6" t="s">
        <v>7</v>
      </c>
      <c r="F360" s="6" t="s">
        <v>8</v>
      </c>
      <c r="G360" s="6" t="s">
        <v>9</v>
      </c>
      <c r="H360" s="6" t="s">
        <v>10</v>
      </c>
      <c r="I360" s="6" t="s">
        <v>11</v>
      </c>
      <c r="J360" s="6" t="s">
        <v>12</v>
      </c>
      <c r="K360" s="6" t="s">
        <v>13</v>
      </c>
      <c r="L360" s="6" t="s">
        <v>14</v>
      </c>
      <c r="M360" s="6" t="s">
        <v>15</v>
      </c>
      <c r="N360" s="6" t="s">
        <v>16</v>
      </c>
      <c r="O360" s="6" t="s">
        <v>17</v>
      </c>
      <c r="P360" s="6" t="s">
        <v>18</v>
      </c>
      <c r="Q360" s="6" t="s">
        <v>19</v>
      </c>
      <c r="R360" s="6" t="s">
        <v>20</v>
      </c>
      <c r="S360" s="6" t="s">
        <v>21</v>
      </c>
      <c r="T360" s="6" t="s">
        <v>22</v>
      </c>
      <c r="U360" s="6" t="s">
        <v>24</v>
      </c>
      <c r="V360" s="6" t="s">
        <v>25</v>
      </c>
      <c r="W360" s="6" t="s">
        <v>26</v>
      </c>
      <c r="X360" s="6" t="s">
        <v>1587</v>
      </c>
      <c r="Y360" s="6" t="s">
        <v>27</v>
      </c>
      <c r="Z360" s="6" t="s">
        <v>28</v>
      </c>
      <c r="AA360" s="6" t="s">
        <v>29</v>
      </c>
      <c r="AB360" s="6" t="s">
        <v>30</v>
      </c>
    </row>
    <row r="361" spans="1:33" s="15" customFormat="1" x14ac:dyDescent="0.25">
      <c r="A361" s="17">
        <v>1</v>
      </c>
      <c r="B361" s="17" t="s">
        <v>125</v>
      </c>
      <c r="C361" s="17" t="s">
        <v>126</v>
      </c>
      <c r="D361" s="17" t="s">
        <v>127</v>
      </c>
      <c r="E361" s="17" t="s">
        <v>128</v>
      </c>
      <c r="F361" s="17" t="s">
        <v>35</v>
      </c>
      <c r="G361" s="17" t="s">
        <v>129</v>
      </c>
      <c r="H361" s="17">
        <v>182524</v>
      </c>
      <c r="I361" s="17">
        <v>181082</v>
      </c>
      <c r="J361" s="17">
        <v>1442</v>
      </c>
      <c r="K361" s="17" t="s">
        <v>37</v>
      </c>
      <c r="L361" s="18">
        <v>518679.39</v>
      </c>
      <c r="M361" s="18">
        <v>3273.75</v>
      </c>
      <c r="N361" s="18">
        <v>92267.86</v>
      </c>
      <c r="O361" s="18">
        <v>614221</v>
      </c>
      <c r="P361" s="18">
        <v>7760.15</v>
      </c>
      <c r="Q361" s="18">
        <v>5356.95</v>
      </c>
      <c r="R361" s="18">
        <v>648.9</v>
      </c>
      <c r="S361" s="18">
        <v>13766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18">
        <v>526439.54</v>
      </c>
      <c r="Z361" s="18">
        <v>97624.81</v>
      </c>
      <c r="AA361" s="18">
        <v>3922.65</v>
      </c>
      <c r="AB361" s="18">
        <v>627987</v>
      </c>
    </row>
    <row r="362" spans="1:33" s="15" customFormat="1" x14ac:dyDescent="0.25">
      <c r="A362" s="17">
        <v>2</v>
      </c>
      <c r="B362" s="17" t="s">
        <v>130</v>
      </c>
      <c r="C362" s="17" t="s">
        <v>126</v>
      </c>
      <c r="D362" s="17" t="s">
        <v>131</v>
      </c>
      <c r="E362" s="17" t="s">
        <v>132</v>
      </c>
      <c r="F362" s="17" t="s">
        <v>35</v>
      </c>
      <c r="G362" s="17" t="s">
        <v>133</v>
      </c>
      <c r="H362" s="17">
        <v>89741</v>
      </c>
      <c r="I362" s="17">
        <v>89622</v>
      </c>
      <c r="J362" s="17">
        <v>119</v>
      </c>
      <c r="K362" s="17" t="s">
        <v>37</v>
      </c>
      <c r="L362" s="18">
        <v>77860.899999999994</v>
      </c>
      <c r="M362" s="18">
        <v>1121.31</v>
      </c>
      <c r="N362" s="18">
        <v>4688.79</v>
      </c>
      <c r="O362" s="18">
        <v>83671</v>
      </c>
      <c r="P362" s="18">
        <v>925.3</v>
      </c>
      <c r="Q362" s="18">
        <v>812.15</v>
      </c>
      <c r="R362" s="18">
        <v>53.55</v>
      </c>
      <c r="S362" s="18">
        <v>1791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78786.2</v>
      </c>
      <c r="Z362" s="18">
        <v>5500.94</v>
      </c>
      <c r="AA362" s="18">
        <v>1174.8599999999999</v>
      </c>
      <c r="AB362" s="18">
        <v>85462</v>
      </c>
    </row>
    <row r="363" spans="1:33" s="15" customFormat="1" x14ac:dyDescent="0.25">
      <c r="A363" s="17">
        <v>3</v>
      </c>
      <c r="B363" s="17" t="s">
        <v>134</v>
      </c>
      <c r="C363" s="17" t="s">
        <v>126</v>
      </c>
      <c r="D363" s="17" t="s">
        <v>135</v>
      </c>
      <c r="E363" s="17" t="s">
        <v>136</v>
      </c>
      <c r="F363" s="17" t="s">
        <v>35</v>
      </c>
      <c r="G363" s="17" t="s">
        <v>137</v>
      </c>
      <c r="H363" s="17">
        <v>28851</v>
      </c>
      <c r="I363" s="17">
        <v>28354</v>
      </c>
      <c r="J363" s="17">
        <v>1491</v>
      </c>
      <c r="K363" s="17" t="s">
        <v>37</v>
      </c>
      <c r="L363" s="18">
        <v>436800.41</v>
      </c>
      <c r="M363" s="18">
        <v>4012.12</v>
      </c>
      <c r="N363" s="18">
        <v>71972.47</v>
      </c>
      <c r="O363" s="18">
        <v>512785</v>
      </c>
      <c r="P363" s="18">
        <v>8004.57</v>
      </c>
      <c r="Q363" s="18">
        <v>4507.4799999999996</v>
      </c>
      <c r="R363" s="18">
        <v>670.95</v>
      </c>
      <c r="S363" s="18">
        <v>13183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444804.98</v>
      </c>
      <c r="Z363" s="18">
        <v>76479.95</v>
      </c>
      <c r="AA363" s="18">
        <v>4683.07</v>
      </c>
      <c r="AB363" s="18">
        <v>525968</v>
      </c>
    </row>
    <row r="364" spans="1:33" s="15" customFormat="1" x14ac:dyDescent="0.25">
      <c r="A364" s="17">
        <v>4</v>
      </c>
      <c r="B364" s="17" t="s">
        <v>138</v>
      </c>
      <c r="C364" s="17" t="s">
        <v>126</v>
      </c>
      <c r="D364" s="17" t="s">
        <v>139</v>
      </c>
      <c r="E364" s="17" t="s">
        <v>140</v>
      </c>
      <c r="F364" s="17" t="s">
        <v>35</v>
      </c>
      <c r="G364" s="17" t="s">
        <v>137</v>
      </c>
      <c r="H364" s="17"/>
      <c r="I364" s="17"/>
      <c r="J364" s="17">
        <v>0</v>
      </c>
      <c r="K364" s="17" t="s">
        <v>1691</v>
      </c>
      <c r="L364" s="18">
        <v>903.01</v>
      </c>
      <c r="M364" s="18">
        <v>0</v>
      </c>
      <c r="N364" s="18">
        <v>0</v>
      </c>
      <c r="O364" s="18">
        <v>903.01</v>
      </c>
      <c r="P364" s="18">
        <v>0</v>
      </c>
      <c r="Q364" s="18">
        <v>0</v>
      </c>
      <c r="R364" s="18">
        <v>0</v>
      </c>
      <c r="S364" s="18"/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903.01</v>
      </c>
      <c r="Z364" s="18">
        <v>0</v>
      </c>
      <c r="AA364" s="18">
        <v>0</v>
      </c>
      <c r="AB364" s="18">
        <v>903.01</v>
      </c>
    </row>
    <row r="365" spans="1:33" s="15" customFormat="1" x14ac:dyDescent="0.25">
      <c r="A365" s="17">
        <v>5</v>
      </c>
      <c r="B365" s="17" t="s">
        <v>141</v>
      </c>
      <c r="C365" s="17" t="s">
        <v>126</v>
      </c>
      <c r="D365" s="17" t="s">
        <v>142</v>
      </c>
      <c r="E365" s="17" t="s">
        <v>143</v>
      </c>
      <c r="F365" s="17" t="s">
        <v>35</v>
      </c>
      <c r="G365" s="17" t="s">
        <v>144</v>
      </c>
      <c r="H365" s="17">
        <v>99295</v>
      </c>
      <c r="I365" s="17">
        <v>97214</v>
      </c>
      <c r="J365" s="17">
        <v>2081</v>
      </c>
      <c r="K365" s="17" t="s">
        <v>37</v>
      </c>
      <c r="L365" s="18">
        <v>438570.9</v>
      </c>
      <c r="M365" s="18">
        <v>6858.45</v>
      </c>
      <c r="N365" s="18">
        <v>66813.649999999994</v>
      </c>
      <c r="O365" s="18">
        <v>512243</v>
      </c>
      <c r="P365" s="18">
        <v>10954.63</v>
      </c>
      <c r="Q365" s="18">
        <v>4539.92</v>
      </c>
      <c r="R365" s="18">
        <v>936.45</v>
      </c>
      <c r="S365" s="18">
        <v>16431</v>
      </c>
      <c r="T365" s="18">
        <v>7070</v>
      </c>
      <c r="U365" s="18">
        <v>0</v>
      </c>
      <c r="V365" s="18">
        <v>0</v>
      </c>
      <c r="W365" s="18">
        <v>0</v>
      </c>
      <c r="X365" s="18"/>
      <c r="Y365" s="18">
        <v>449525.53</v>
      </c>
      <c r="Z365" s="18">
        <v>71353.570000000007</v>
      </c>
      <c r="AA365" s="18">
        <v>7794.9</v>
      </c>
      <c r="AB365" s="18">
        <v>528674</v>
      </c>
    </row>
    <row r="366" spans="1:33" s="15" customFormat="1" x14ac:dyDescent="0.25">
      <c r="A366" s="17">
        <v>6</v>
      </c>
      <c r="B366" s="17" t="s">
        <v>145</v>
      </c>
      <c r="C366" s="17" t="s">
        <v>126</v>
      </c>
      <c r="D366" s="17" t="s">
        <v>146</v>
      </c>
      <c r="E366" s="17" t="s">
        <v>147</v>
      </c>
      <c r="F366" s="17" t="s">
        <v>35</v>
      </c>
      <c r="G366" s="17" t="s">
        <v>148</v>
      </c>
      <c r="H366" s="17">
        <v>9174</v>
      </c>
      <c r="I366" s="17">
        <v>8868</v>
      </c>
      <c r="J366" s="17">
        <v>918</v>
      </c>
      <c r="K366" s="17" t="s">
        <v>37</v>
      </c>
      <c r="L366" s="18">
        <v>161072.65</v>
      </c>
      <c r="M366" s="18">
        <v>2399.04</v>
      </c>
      <c r="N366" s="18">
        <v>15547.31</v>
      </c>
      <c r="O366" s="18">
        <v>179019</v>
      </c>
      <c r="P366" s="18">
        <v>5277.27</v>
      </c>
      <c r="Q366" s="18">
        <v>1655.63</v>
      </c>
      <c r="R366" s="18">
        <v>413.1</v>
      </c>
      <c r="S366" s="18">
        <v>7346</v>
      </c>
      <c r="T366" s="18">
        <v>2670</v>
      </c>
      <c r="U366" s="18">
        <v>0</v>
      </c>
      <c r="V366" s="18">
        <v>0</v>
      </c>
      <c r="W366" s="18">
        <v>0</v>
      </c>
      <c r="X366" s="18"/>
      <c r="Y366" s="18">
        <v>166349.92000000001</v>
      </c>
      <c r="Z366" s="18">
        <v>17202.939999999999</v>
      </c>
      <c r="AA366" s="18">
        <v>2812.14</v>
      </c>
      <c r="AB366" s="18">
        <v>186365</v>
      </c>
    </row>
    <row r="367" spans="1:33" s="15" customFormat="1" x14ac:dyDescent="0.25">
      <c r="A367" s="17">
        <v>7</v>
      </c>
      <c r="B367" s="17" t="s">
        <v>141</v>
      </c>
      <c r="C367" s="17" t="s">
        <v>126</v>
      </c>
      <c r="D367" s="17" t="s">
        <v>154</v>
      </c>
      <c r="E367" s="17" t="s">
        <v>155</v>
      </c>
      <c r="F367" s="17" t="s">
        <v>35</v>
      </c>
      <c r="G367" s="17" t="s">
        <v>156</v>
      </c>
      <c r="H367" s="17">
        <v>31450</v>
      </c>
      <c r="I367" s="17">
        <v>29423</v>
      </c>
      <c r="J367" s="17">
        <v>2027</v>
      </c>
      <c r="K367" s="17" t="s">
        <v>37</v>
      </c>
      <c r="L367" s="18">
        <v>479639.21</v>
      </c>
      <c r="M367" s="18">
        <v>5188.0200000000004</v>
      </c>
      <c r="N367" s="18">
        <v>44957.77</v>
      </c>
      <c r="O367" s="18">
        <v>529785</v>
      </c>
      <c r="P367" s="18">
        <v>10712.56</v>
      </c>
      <c r="Q367" s="18">
        <v>4953.29</v>
      </c>
      <c r="R367" s="18">
        <v>912.15</v>
      </c>
      <c r="S367" s="18">
        <v>16578</v>
      </c>
      <c r="T367" s="18">
        <v>3980</v>
      </c>
      <c r="U367" s="18">
        <v>0</v>
      </c>
      <c r="V367" s="18">
        <v>0</v>
      </c>
      <c r="W367" s="18">
        <v>0</v>
      </c>
      <c r="X367" s="18"/>
      <c r="Y367" s="18">
        <v>490351.77</v>
      </c>
      <c r="Z367" s="18">
        <v>49911.06</v>
      </c>
      <c r="AA367" s="18">
        <v>6100.17</v>
      </c>
      <c r="AB367" s="18">
        <v>546363</v>
      </c>
    </row>
    <row r="368" spans="1:33" s="15" customFormat="1" x14ac:dyDescent="0.25">
      <c r="A368" s="17">
        <v>8</v>
      </c>
      <c r="B368" s="17" t="s">
        <v>125</v>
      </c>
      <c r="C368" s="17" t="s">
        <v>126</v>
      </c>
      <c r="D368" s="17" t="s">
        <v>157</v>
      </c>
      <c r="E368" s="17" t="s">
        <v>158</v>
      </c>
      <c r="F368" s="17" t="s">
        <v>35</v>
      </c>
      <c r="G368" s="17" t="s">
        <v>148</v>
      </c>
      <c r="H368" s="17">
        <v>26849</v>
      </c>
      <c r="I368" s="17">
        <v>25347</v>
      </c>
      <c r="J368" s="17">
        <v>1502</v>
      </c>
      <c r="K368" s="17" t="s">
        <v>37</v>
      </c>
      <c r="L368" s="18">
        <v>271905.83</v>
      </c>
      <c r="M368" s="18">
        <v>4521.67</v>
      </c>
      <c r="N368" s="18">
        <v>25095.5</v>
      </c>
      <c r="O368" s="18">
        <v>301523</v>
      </c>
      <c r="P368" s="18">
        <v>7949.7</v>
      </c>
      <c r="Q368" s="18">
        <v>2812.4</v>
      </c>
      <c r="R368" s="18">
        <v>675.9</v>
      </c>
      <c r="S368" s="18">
        <v>11438</v>
      </c>
      <c r="T368" s="18">
        <v>10520</v>
      </c>
      <c r="U368" s="18">
        <v>0</v>
      </c>
      <c r="V368" s="18">
        <v>0</v>
      </c>
      <c r="W368" s="18">
        <v>0</v>
      </c>
      <c r="X368" s="18"/>
      <c r="Y368" s="18">
        <v>279855.53000000003</v>
      </c>
      <c r="Z368" s="18">
        <v>27907.9</v>
      </c>
      <c r="AA368" s="18">
        <v>5197.57</v>
      </c>
      <c r="AB368" s="18">
        <v>312961</v>
      </c>
    </row>
    <row r="369" spans="1:28" s="15" customFormat="1" x14ac:dyDescent="0.25">
      <c r="A369" s="17">
        <v>9</v>
      </c>
      <c r="B369" s="17" t="s">
        <v>134</v>
      </c>
      <c r="C369" s="17" t="s">
        <v>126</v>
      </c>
      <c r="D369" s="17" t="s">
        <v>175</v>
      </c>
      <c r="E369" s="17" t="s">
        <v>176</v>
      </c>
      <c r="F369" s="17" t="s">
        <v>35</v>
      </c>
      <c r="G369" s="17" t="s">
        <v>156</v>
      </c>
      <c r="H369" s="17">
        <v>7776</v>
      </c>
      <c r="I369" s="17">
        <v>7776</v>
      </c>
      <c r="J369" s="17">
        <v>0</v>
      </c>
      <c r="K369" s="17" t="s">
        <v>37</v>
      </c>
      <c r="L369" s="18">
        <v>131101.23000000001</v>
      </c>
      <c r="M369" s="18">
        <v>0</v>
      </c>
      <c r="N369" s="18">
        <v>11980.77</v>
      </c>
      <c r="O369" s="18">
        <v>143082</v>
      </c>
      <c r="P369" s="18">
        <v>577.98</v>
      </c>
      <c r="Q369" s="18">
        <v>1352.02</v>
      </c>
      <c r="R369" s="18">
        <v>0</v>
      </c>
      <c r="S369" s="18">
        <v>1930</v>
      </c>
      <c r="T369" s="18">
        <v>2380</v>
      </c>
      <c r="U369" s="18">
        <v>0</v>
      </c>
      <c r="V369" s="18">
        <v>0</v>
      </c>
      <c r="W369" s="18">
        <v>0</v>
      </c>
      <c r="X369" s="18"/>
      <c r="Y369" s="18">
        <v>131679.21</v>
      </c>
      <c r="Z369" s="18">
        <v>13332.79</v>
      </c>
      <c r="AA369" s="18">
        <v>0</v>
      </c>
      <c r="AB369" s="18">
        <v>145012</v>
      </c>
    </row>
    <row r="370" spans="1:28" s="15" customFormat="1" x14ac:dyDescent="0.25">
      <c r="A370" s="17">
        <v>10</v>
      </c>
      <c r="B370" s="17" t="s">
        <v>130</v>
      </c>
      <c r="C370" s="17" t="s">
        <v>126</v>
      </c>
      <c r="D370" s="17" t="s">
        <v>177</v>
      </c>
      <c r="E370" s="17" t="s">
        <v>178</v>
      </c>
      <c r="F370" s="17" t="s">
        <v>35</v>
      </c>
      <c r="G370" s="17" t="s">
        <v>156</v>
      </c>
      <c r="H370" s="17">
        <v>74025</v>
      </c>
      <c r="I370" s="17">
        <v>74025</v>
      </c>
      <c r="J370" s="17">
        <v>0</v>
      </c>
      <c r="K370" s="17" t="s">
        <v>37</v>
      </c>
      <c r="L370" s="18">
        <v>23575.9</v>
      </c>
      <c r="M370" s="18">
        <v>0</v>
      </c>
      <c r="N370" s="18">
        <v>2273.1</v>
      </c>
      <c r="O370" s="18">
        <v>25849</v>
      </c>
      <c r="P370" s="18">
        <v>577.08000000000004</v>
      </c>
      <c r="Q370" s="18">
        <v>240.92</v>
      </c>
      <c r="R370" s="18">
        <v>0</v>
      </c>
      <c r="S370" s="18">
        <v>818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18">
        <v>24152.98</v>
      </c>
      <c r="Z370" s="18">
        <v>2514.02</v>
      </c>
      <c r="AA370" s="18">
        <v>0</v>
      </c>
      <c r="AB370" s="18">
        <v>26667</v>
      </c>
    </row>
    <row r="371" spans="1:28" s="15" customFormat="1" x14ac:dyDescent="0.25">
      <c r="A371" s="17">
        <v>11</v>
      </c>
      <c r="B371" s="17" t="s">
        <v>125</v>
      </c>
      <c r="C371" s="17" t="s">
        <v>126</v>
      </c>
      <c r="D371" s="17" t="s">
        <v>179</v>
      </c>
      <c r="E371" s="17" t="s">
        <v>180</v>
      </c>
      <c r="F371" s="17" t="s">
        <v>35</v>
      </c>
      <c r="G371" s="17" t="s">
        <v>181</v>
      </c>
      <c r="H371" s="17">
        <v>33441</v>
      </c>
      <c r="I371" s="17">
        <v>30911</v>
      </c>
      <c r="J371" s="17">
        <v>2530</v>
      </c>
      <c r="K371" s="17" t="s">
        <v>37</v>
      </c>
      <c r="L371" s="18">
        <v>872993.45</v>
      </c>
      <c r="M371" s="18">
        <v>6460.45</v>
      </c>
      <c r="N371" s="18">
        <v>139500.1</v>
      </c>
      <c r="O371" s="18">
        <v>1018954</v>
      </c>
      <c r="P371" s="18">
        <v>13475.02</v>
      </c>
      <c r="Q371" s="18">
        <v>9024.48</v>
      </c>
      <c r="R371" s="18">
        <v>1138.5</v>
      </c>
      <c r="S371" s="18">
        <v>23638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886468.47</v>
      </c>
      <c r="Z371" s="18">
        <v>148524.57999999999</v>
      </c>
      <c r="AA371" s="18">
        <v>7598.95</v>
      </c>
      <c r="AB371" s="18">
        <v>1042592</v>
      </c>
    </row>
    <row r="372" spans="1:28" s="15" customFormat="1" x14ac:dyDescent="0.25">
      <c r="A372" s="17">
        <v>12</v>
      </c>
      <c r="B372" s="17" t="s">
        <v>134</v>
      </c>
      <c r="C372" s="17" t="s">
        <v>126</v>
      </c>
      <c r="D372" s="17" t="s">
        <v>193</v>
      </c>
      <c r="E372" s="17" t="s">
        <v>194</v>
      </c>
      <c r="F372" s="17" t="s">
        <v>35</v>
      </c>
      <c r="G372" s="17" t="s">
        <v>181</v>
      </c>
      <c r="H372" s="17">
        <v>16352</v>
      </c>
      <c r="I372" s="17">
        <v>13478</v>
      </c>
      <c r="J372" s="17">
        <v>2874</v>
      </c>
      <c r="K372" s="17" t="s">
        <v>37</v>
      </c>
      <c r="L372" s="18">
        <v>65321.83</v>
      </c>
      <c r="M372" s="18">
        <v>3880.13</v>
      </c>
      <c r="N372" s="18">
        <v>11429.04</v>
      </c>
      <c r="O372" s="18">
        <v>80631</v>
      </c>
      <c r="P372" s="18">
        <v>15222.86</v>
      </c>
      <c r="Q372" s="18">
        <v>608.84</v>
      </c>
      <c r="R372" s="18">
        <v>1293.3</v>
      </c>
      <c r="S372" s="18">
        <v>17125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80544.69</v>
      </c>
      <c r="Z372" s="18">
        <v>12037.88</v>
      </c>
      <c r="AA372" s="18">
        <v>5173.43</v>
      </c>
      <c r="AB372" s="18">
        <v>97756</v>
      </c>
    </row>
    <row r="373" spans="1:28" s="15" customFormat="1" x14ac:dyDescent="0.25">
      <c r="A373" s="17">
        <v>13</v>
      </c>
      <c r="B373" s="17" t="s">
        <v>134</v>
      </c>
      <c r="C373" s="17" t="s">
        <v>126</v>
      </c>
      <c r="D373" s="17" t="s">
        <v>197</v>
      </c>
      <c r="E373" s="17" t="s">
        <v>198</v>
      </c>
      <c r="F373" s="17" t="s">
        <v>35</v>
      </c>
      <c r="G373" s="17" t="s">
        <v>148</v>
      </c>
      <c r="H373" s="17">
        <v>68422</v>
      </c>
      <c r="I373" s="17">
        <v>67013</v>
      </c>
      <c r="J373" s="17">
        <v>1409</v>
      </c>
      <c r="K373" s="17" t="s">
        <v>37</v>
      </c>
      <c r="L373" s="18">
        <v>16462.96</v>
      </c>
      <c r="M373" s="18">
        <v>678.6</v>
      </c>
      <c r="N373" s="18">
        <v>1591.44</v>
      </c>
      <c r="O373" s="18">
        <v>18733</v>
      </c>
      <c r="P373" s="18">
        <v>7264.52</v>
      </c>
      <c r="Q373" s="18">
        <v>11.43</v>
      </c>
      <c r="R373" s="18">
        <v>634.04999999999995</v>
      </c>
      <c r="S373" s="18">
        <v>7910</v>
      </c>
      <c r="T373" s="18">
        <v>4210</v>
      </c>
      <c r="U373" s="18">
        <v>0</v>
      </c>
      <c r="V373" s="18">
        <v>0</v>
      </c>
      <c r="W373" s="18">
        <v>0</v>
      </c>
      <c r="X373" s="18"/>
      <c r="Y373" s="18">
        <v>23727.48</v>
      </c>
      <c r="Z373" s="18">
        <v>1602.87</v>
      </c>
      <c r="AA373" s="18">
        <v>1312.65</v>
      </c>
      <c r="AB373" s="18">
        <v>26643</v>
      </c>
    </row>
    <row r="374" spans="1:28" s="15" customFormat="1" x14ac:dyDescent="0.25">
      <c r="A374" s="17">
        <v>14</v>
      </c>
      <c r="B374" s="17" t="s">
        <v>182</v>
      </c>
      <c r="C374" s="17" t="s">
        <v>126</v>
      </c>
      <c r="D374" s="17" t="s">
        <v>199</v>
      </c>
      <c r="E374" s="17" t="s">
        <v>200</v>
      </c>
      <c r="F374" s="17" t="s">
        <v>35</v>
      </c>
      <c r="G374" s="17" t="s">
        <v>148</v>
      </c>
      <c r="H374" s="17">
        <v>32184</v>
      </c>
      <c r="I374" s="17">
        <v>31493</v>
      </c>
      <c r="J374" s="17">
        <v>2073</v>
      </c>
      <c r="K374" s="17" t="s">
        <v>37</v>
      </c>
      <c r="L374" s="18">
        <v>471103.68</v>
      </c>
      <c r="M374" s="18">
        <v>5873.27</v>
      </c>
      <c r="N374" s="18">
        <v>39595.050000000003</v>
      </c>
      <c r="O374" s="18">
        <v>516572</v>
      </c>
      <c r="P374" s="18">
        <v>10914.72</v>
      </c>
      <c r="Q374" s="18">
        <v>4869.43</v>
      </c>
      <c r="R374" s="18">
        <v>932.85</v>
      </c>
      <c r="S374" s="18">
        <v>16717</v>
      </c>
      <c r="T374" s="18">
        <v>290</v>
      </c>
      <c r="U374" s="18">
        <v>0</v>
      </c>
      <c r="V374" s="18">
        <v>0</v>
      </c>
      <c r="W374" s="18">
        <v>0</v>
      </c>
      <c r="X374" s="18"/>
      <c r="Y374" s="18">
        <v>482018.4</v>
      </c>
      <c r="Z374" s="18">
        <v>44464.480000000003</v>
      </c>
      <c r="AA374" s="18">
        <v>6806.12</v>
      </c>
      <c r="AB374" s="18">
        <v>533289</v>
      </c>
    </row>
    <row r="375" spans="1:28" s="15" customFormat="1" x14ac:dyDescent="0.25">
      <c r="A375" s="17">
        <v>15</v>
      </c>
      <c r="B375" s="17" t="s">
        <v>163</v>
      </c>
      <c r="C375" s="17" t="s">
        <v>126</v>
      </c>
      <c r="D375" s="17" t="s">
        <v>201</v>
      </c>
      <c r="E375" s="17" t="s">
        <v>202</v>
      </c>
      <c r="F375" s="17" t="s">
        <v>35</v>
      </c>
      <c r="G375" s="17" t="s">
        <v>203</v>
      </c>
      <c r="H375" s="17">
        <v>200</v>
      </c>
      <c r="I375" s="17">
        <v>184</v>
      </c>
      <c r="J375" s="17">
        <v>16</v>
      </c>
      <c r="K375" s="17" t="s">
        <v>37</v>
      </c>
      <c r="L375" s="18">
        <v>19355.61</v>
      </c>
      <c r="M375" s="18">
        <v>207.93</v>
      </c>
      <c r="N375" s="18">
        <v>2273.46</v>
      </c>
      <c r="O375" s="18">
        <v>21837</v>
      </c>
      <c r="P375" s="18">
        <v>905.34</v>
      </c>
      <c r="Q375" s="18">
        <v>197.46</v>
      </c>
      <c r="R375" s="18">
        <v>7.2</v>
      </c>
      <c r="S375" s="18">
        <v>1110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20260.95</v>
      </c>
      <c r="Z375" s="18">
        <v>2470.92</v>
      </c>
      <c r="AA375" s="18">
        <v>215.13</v>
      </c>
      <c r="AB375" s="18">
        <v>22947</v>
      </c>
    </row>
    <row r="376" spans="1:28" s="15" customFormat="1" x14ac:dyDescent="0.25">
      <c r="A376" s="17">
        <v>16</v>
      </c>
      <c r="B376" s="17" t="s">
        <v>138</v>
      </c>
      <c r="C376" s="17" t="s">
        <v>126</v>
      </c>
      <c r="D376" s="17" t="s">
        <v>204</v>
      </c>
      <c r="E376" s="17" t="s">
        <v>205</v>
      </c>
      <c r="F376" s="17" t="s">
        <v>35</v>
      </c>
      <c r="G376" s="17" t="s">
        <v>148</v>
      </c>
      <c r="H376" s="17">
        <v>7154</v>
      </c>
      <c r="I376" s="17">
        <v>7154</v>
      </c>
      <c r="J376" s="17">
        <v>0</v>
      </c>
      <c r="K376" s="17" t="s">
        <v>37</v>
      </c>
      <c r="L376" s="18">
        <v>124512.61</v>
      </c>
      <c r="M376" s="18">
        <v>0</v>
      </c>
      <c r="N376" s="18">
        <v>19735.39</v>
      </c>
      <c r="O376" s="18">
        <v>144248</v>
      </c>
      <c r="P376" s="18">
        <v>577.07000000000005</v>
      </c>
      <c r="Q376" s="18">
        <v>1283.93</v>
      </c>
      <c r="R376" s="18">
        <v>0</v>
      </c>
      <c r="S376" s="18">
        <v>1861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125089.68</v>
      </c>
      <c r="Z376" s="18">
        <v>21019.32</v>
      </c>
      <c r="AA376" s="18">
        <v>0</v>
      </c>
      <c r="AB376" s="18">
        <v>146109</v>
      </c>
    </row>
    <row r="377" spans="1:28" s="15" customFormat="1" x14ac:dyDescent="0.25">
      <c r="A377" s="17">
        <v>17</v>
      </c>
      <c r="B377" s="17" t="s">
        <v>138</v>
      </c>
      <c r="C377" s="17" t="s">
        <v>126</v>
      </c>
      <c r="D377" s="17" t="s">
        <v>213</v>
      </c>
      <c r="E377" s="17" t="s">
        <v>214</v>
      </c>
      <c r="F377" s="17" t="s">
        <v>35</v>
      </c>
      <c r="G377" s="17" t="s">
        <v>215</v>
      </c>
      <c r="H377" s="17">
        <v>19460</v>
      </c>
      <c r="I377" s="17">
        <v>19460</v>
      </c>
      <c r="J377" s="17">
        <v>0</v>
      </c>
      <c r="K377" s="17" t="s">
        <v>37</v>
      </c>
      <c r="L377" s="18">
        <v>46068.5</v>
      </c>
      <c r="M377" s="18">
        <v>86.94</v>
      </c>
      <c r="N377" s="18">
        <v>16643.560000000001</v>
      </c>
      <c r="O377" s="18">
        <v>62799</v>
      </c>
      <c r="P377" s="18">
        <v>577.76</v>
      </c>
      <c r="Q377" s="18">
        <v>474.24</v>
      </c>
      <c r="R377" s="18">
        <v>0</v>
      </c>
      <c r="S377" s="18">
        <v>1052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46646.26</v>
      </c>
      <c r="Z377" s="18">
        <v>17117.8</v>
      </c>
      <c r="AA377" s="18">
        <v>86.94</v>
      </c>
      <c r="AB377" s="18">
        <v>63851</v>
      </c>
    </row>
    <row r="378" spans="1:28" s="15" customFormat="1" x14ac:dyDescent="0.25">
      <c r="A378" s="17">
        <v>18</v>
      </c>
      <c r="B378" s="17" t="s">
        <v>134</v>
      </c>
      <c r="C378" s="17" t="s">
        <v>126</v>
      </c>
      <c r="D378" s="17" t="s">
        <v>216</v>
      </c>
      <c r="E378" s="17" t="s">
        <v>217</v>
      </c>
      <c r="F378" s="17" t="s">
        <v>35</v>
      </c>
      <c r="G378" s="17" t="s">
        <v>218</v>
      </c>
      <c r="H378" s="17"/>
      <c r="I378" s="17"/>
      <c r="J378" s="17">
        <v>0</v>
      </c>
      <c r="K378" s="17" t="s">
        <v>1691</v>
      </c>
      <c r="L378" s="18">
        <v>2337</v>
      </c>
      <c r="M378" s="18">
        <v>0</v>
      </c>
      <c r="N378" s="18">
        <v>216.67</v>
      </c>
      <c r="O378" s="18">
        <v>2553.67</v>
      </c>
      <c r="P378" s="18">
        <v>0</v>
      </c>
      <c r="Q378" s="18">
        <v>0</v>
      </c>
      <c r="R378" s="18">
        <v>0</v>
      </c>
      <c r="S378" s="18"/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2337</v>
      </c>
      <c r="Z378" s="18">
        <v>216.67</v>
      </c>
      <c r="AA378" s="18">
        <v>0</v>
      </c>
      <c r="AB378" s="18">
        <v>2553.67</v>
      </c>
    </row>
    <row r="379" spans="1:28" s="15" customFormat="1" x14ac:dyDescent="0.25">
      <c r="A379" s="17">
        <v>19</v>
      </c>
      <c r="B379" s="17" t="s">
        <v>134</v>
      </c>
      <c r="C379" s="17" t="s">
        <v>126</v>
      </c>
      <c r="D379" s="17" t="s">
        <v>219</v>
      </c>
      <c r="E379" s="17" t="s">
        <v>220</v>
      </c>
      <c r="F379" s="17" t="s">
        <v>35</v>
      </c>
      <c r="G379" s="17" t="s">
        <v>221</v>
      </c>
      <c r="H379" s="17"/>
      <c r="I379" s="17"/>
      <c r="J379" s="17">
        <v>0</v>
      </c>
      <c r="K379" s="17" t="s">
        <v>1691</v>
      </c>
      <c r="L379" s="18">
        <v>2281</v>
      </c>
      <c r="M379" s="18">
        <v>0</v>
      </c>
      <c r="N379" s="18">
        <v>0</v>
      </c>
      <c r="O379" s="18">
        <v>2281</v>
      </c>
      <c r="P379" s="18">
        <v>0</v>
      </c>
      <c r="Q379" s="18">
        <v>0</v>
      </c>
      <c r="R379" s="18">
        <v>0</v>
      </c>
      <c r="S379" s="18"/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2281</v>
      </c>
      <c r="Z379" s="18">
        <v>0</v>
      </c>
      <c r="AA379" s="18">
        <v>0</v>
      </c>
      <c r="AB379" s="18">
        <v>2281</v>
      </c>
    </row>
    <row r="380" spans="1:28" s="15" customFormat="1" x14ac:dyDescent="0.25">
      <c r="A380" s="17">
        <v>20</v>
      </c>
      <c r="B380" s="17" t="s">
        <v>130</v>
      </c>
      <c r="C380" s="17" t="s">
        <v>126</v>
      </c>
      <c r="D380" s="17" t="s">
        <v>222</v>
      </c>
      <c r="E380" s="17" t="s">
        <v>223</v>
      </c>
      <c r="F380" s="17" t="s">
        <v>35</v>
      </c>
      <c r="G380" s="17" t="s">
        <v>224</v>
      </c>
      <c r="H380" s="17">
        <v>1936</v>
      </c>
      <c r="I380" s="17">
        <v>969</v>
      </c>
      <c r="J380" s="17">
        <v>967</v>
      </c>
      <c r="K380" s="17" t="s">
        <v>37</v>
      </c>
      <c r="L380" s="18">
        <v>40354.97</v>
      </c>
      <c r="M380" s="18">
        <v>435.99</v>
      </c>
      <c r="N380" s="18">
        <v>4144.04</v>
      </c>
      <c r="O380" s="18">
        <v>44935</v>
      </c>
      <c r="P380" s="18">
        <v>5687.62</v>
      </c>
      <c r="Q380" s="18">
        <v>393.23</v>
      </c>
      <c r="R380" s="18">
        <v>435.15</v>
      </c>
      <c r="S380" s="18">
        <v>6516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46042.59</v>
      </c>
      <c r="Z380" s="18">
        <v>4537.2700000000004</v>
      </c>
      <c r="AA380" s="18">
        <v>871.14</v>
      </c>
      <c r="AB380" s="18">
        <v>51451</v>
      </c>
    </row>
    <row r="381" spans="1:28" s="15" customFormat="1" x14ac:dyDescent="0.25">
      <c r="A381" s="17">
        <v>21</v>
      </c>
      <c r="B381" s="17" t="s">
        <v>225</v>
      </c>
      <c r="C381" s="17" t="s">
        <v>126</v>
      </c>
      <c r="D381" s="17" t="s">
        <v>226</v>
      </c>
      <c r="E381" s="17" t="s">
        <v>227</v>
      </c>
      <c r="F381" s="17" t="s">
        <v>35</v>
      </c>
      <c r="G381" s="17" t="s">
        <v>228</v>
      </c>
      <c r="H381" s="17">
        <v>40486</v>
      </c>
      <c r="I381" s="17">
        <v>39492</v>
      </c>
      <c r="J381" s="17">
        <v>994</v>
      </c>
      <c r="K381" s="17" t="s">
        <v>37</v>
      </c>
      <c r="L381" s="18">
        <v>230699.53</v>
      </c>
      <c r="M381" s="18">
        <v>2766.26</v>
      </c>
      <c r="N381" s="18">
        <v>39711.21</v>
      </c>
      <c r="O381" s="18">
        <v>273177</v>
      </c>
      <c r="P381" s="18">
        <v>5822.19</v>
      </c>
      <c r="Q381" s="18">
        <v>2382.5100000000002</v>
      </c>
      <c r="R381" s="18">
        <v>447.3</v>
      </c>
      <c r="S381" s="18">
        <v>8652</v>
      </c>
      <c r="T381" s="18">
        <v>2480</v>
      </c>
      <c r="U381" s="18">
        <v>0</v>
      </c>
      <c r="V381" s="18">
        <v>0</v>
      </c>
      <c r="W381" s="18">
        <v>0</v>
      </c>
      <c r="X381" s="18"/>
      <c r="Y381" s="18">
        <v>236521.72</v>
      </c>
      <c r="Z381" s="18">
        <v>42093.72</v>
      </c>
      <c r="AA381" s="18">
        <v>3213.56</v>
      </c>
      <c r="AB381" s="18">
        <v>281829</v>
      </c>
    </row>
    <row r="382" spans="1:28" s="15" customFormat="1" x14ac:dyDescent="0.25">
      <c r="A382" s="17">
        <v>22</v>
      </c>
      <c r="B382" s="17" t="s">
        <v>229</v>
      </c>
      <c r="C382" s="17" t="s">
        <v>126</v>
      </c>
      <c r="D382" s="17" t="s">
        <v>232</v>
      </c>
      <c r="E382" s="17" t="s">
        <v>233</v>
      </c>
      <c r="F382" s="17" t="s">
        <v>35</v>
      </c>
      <c r="G382" s="17" t="s">
        <v>203</v>
      </c>
      <c r="H382" s="17">
        <v>76944</v>
      </c>
      <c r="I382" s="17">
        <v>76869</v>
      </c>
      <c r="J382" s="17">
        <v>75</v>
      </c>
      <c r="K382" s="17" t="s">
        <v>37</v>
      </c>
      <c r="L382" s="18">
        <v>57456.85</v>
      </c>
      <c r="M382" s="18">
        <v>662.13</v>
      </c>
      <c r="N382" s="18">
        <v>19822.02</v>
      </c>
      <c r="O382" s="18">
        <v>77941</v>
      </c>
      <c r="P382" s="18">
        <v>1227.3699999999999</v>
      </c>
      <c r="Q382" s="18">
        <v>594.88</v>
      </c>
      <c r="R382" s="18">
        <v>33.75</v>
      </c>
      <c r="S382" s="18">
        <v>1856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58684.22</v>
      </c>
      <c r="Z382" s="18">
        <v>20416.900000000001</v>
      </c>
      <c r="AA382" s="18">
        <v>695.88</v>
      </c>
      <c r="AB382" s="18">
        <v>79797</v>
      </c>
    </row>
    <row r="383" spans="1:28" s="15" customFormat="1" x14ac:dyDescent="0.25">
      <c r="A383" s="17">
        <v>23</v>
      </c>
      <c r="B383" s="17" t="s">
        <v>229</v>
      </c>
      <c r="C383" s="17" t="s">
        <v>126</v>
      </c>
      <c r="D383" s="17" t="s">
        <v>234</v>
      </c>
      <c r="E383" s="17" t="s">
        <v>235</v>
      </c>
      <c r="F383" s="17" t="s">
        <v>35</v>
      </c>
      <c r="G383" s="17" t="s">
        <v>148</v>
      </c>
      <c r="H383" s="17">
        <v>100606</v>
      </c>
      <c r="I383" s="17">
        <v>98830</v>
      </c>
      <c r="J383" s="17">
        <v>1776</v>
      </c>
      <c r="K383" s="17" t="s">
        <v>37</v>
      </c>
      <c r="L383" s="18">
        <v>1221801.44</v>
      </c>
      <c r="M383" s="18">
        <v>2070.4499999999998</v>
      </c>
      <c r="N383" s="18">
        <v>22511.11</v>
      </c>
      <c r="O383" s="18">
        <v>1246383</v>
      </c>
      <c r="P383" s="18">
        <v>9429.5400000000009</v>
      </c>
      <c r="Q383" s="18">
        <v>410.26</v>
      </c>
      <c r="R383" s="18">
        <v>799.2</v>
      </c>
      <c r="S383" s="18">
        <v>10639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1231230.98</v>
      </c>
      <c r="Z383" s="18">
        <v>22921.37</v>
      </c>
      <c r="AA383" s="18">
        <v>2869.65</v>
      </c>
      <c r="AB383" s="18">
        <v>1257022</v>
      </c>
    </row>
    <row r="384" spans="1:28" s="15" customFormat="1" x14ac:dyDescent="0.25">
      <c r="A384" s="17">
        <v>24</v>
      </c>
      <c r="B384" s="17" t="s">
        <v>229</v>
      </c>
      <c r="C384" s="17" t="s">
        <v>126</v>
      </c>
      <c r="D384" s="17" t="s">
        <v>242</v>
      </c>
      <c r="E384" s="17" t="s">
        <v>243</v>
      </c>
      <c r="F384" s="17" t="s">
        <v>35</v>
      </c>
      <c r="G384" s="17" t="s">
        <v>244</v>
      </c>
      <c r="H384" s="17"/>
      <c r="I384" s="17"/>
      <c r="J384" s="17">
        <v>0</v>
      </c>
      <c r="K384" s="17" t="s">
        <v>1691</v>
      </c>
      <c r="L384" s="18">
        <v>47855</v>
      </c>
      <c r="M384" s="18">
        <v>0</v>
      </c>
      <c r="N384" s="18">
        <v>9326.3700000000008</v>
      </c>
      <c r="O384" s="18">
        <v>57181.37</v>
      </c>
      <c r="P384" s="18">
        <v>0</v>
      </c>
      <c r="Q384" s="18">
        <v>0</v>
      </c>
      <c r="R384" s="18">
        <v>0</v>
      </c>
      <c r="S384" s="18"/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47855</v>
      </c>
      <c r="Z384" s="18">
        <v>9326.3700000000008</v>
      </c>
      <c r="AA384" s="18">
        <v>0</v>
      </c>
      <c r="AB384" s="18">
        <v>57181.37</v>
      </c>
    </row>
    <row r="385" spans="1:28" s="15" customFormat="1" x14ac:dyDescent="0.25">
      <c r="A385" s="17">
        <v>25</v>
      </c>
      <c r="B385" s="17" t="s">
        <v>229</v>
      </c>
      <c r="C385" s="17" t="s">
        <v>126</v>
      </c>
      <c r="D385" s="17" t="s">
        <v>245</v>
      </c>
      <c r="E385" s="17" t="s">
        <v>246</v>
      </c>
      <c r="F385" s="17" t="s">
        <v>35</v>
      </c>
      <c r="G385" s="17" t="s">
        <v>203</v>
      </c>
      <c r="H385" s="17">
        <v>19990</v>
      </c>
      <c r="I385" s="17">
        <v>19990</v>
      </c>
      <c r="J385" s="17">
        <v>0</v>
      </c>
      <c r="K385" s="17" t="s">
        <v>37</v>
      </c>
      <c r="L385" s="18">
        <v>60142.43</v>
      </c>
      <c r="M385" s="18">
        <v>3548.94</v>
      </c>
      <c r="N385" s="18">
        <v>10009.629999999999</v>
      </c>
      <c r="O385" s="18">
        <v>73701</v>
      </c>
      <c r="P385" s="18">
        <v>852.83</v>
      </c>
      <c r="Q385" s="18">
        <v>654.16999999999996</v>
      </c>
      <c r="R385" s="18">
        <v>0</v>
      </c>
      <c r="S385" s="18">
        <v>1507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60995.26</v>
      </c>
      <c r="Z385" s="18">
        <v>10663.8</v>
      </c>
      <c r="AA385" s="18">
        <v>3548.94</v>
      </c>
      <c r="AB385" s="18">
        <v>75208</v>
      </c>
    </row>
    <row r="386" spans="1:28" s="15" customFormat="1" x14ac:dyDescent="0.25">
      <c r="A386" s="17">
        <v>26</v>
      </c>
      <c r="B386" s="17" t="s">
        <v>130</v>
      </c>
      <c r="C386" s="17" t="s">
        <v>126</v>
      </c>
      <c r="D386" s="17" t="s">
        <v>262</v>
      </c>
      <c r="E386" s="17" t="s">
        <v>263</v>
      </c>
      <c r="F386" s="17" t="s">
        <v>35</v>
      </c>
      <c r="G386" s="17" t="s">
        <v>264</v>
      </c>
      <c r="H386" s="17">
        <v>46307</v>
      </c>
      <c r="I386" s="17">
        <v>45174</v>
      </c>
      <c r="J386" s="17">
        <v>1133</v>
      </c>
      <c r="K386" s="17" t="s">
        <v>37</v>
      </c>
      <c r="L386" s="18">
        <v>243126.52</v>
      </c>
      <c r="M386" s="18">
        <v>2879.98</v>
      </c>
      <c r="N386" s="18">
        <v>37922.5</v>
      </c>
      <c r="O386" s="18">
        <v>283929</v>
      </c>
      <c r="P386" s="18">
        <v>6490.1</v>
      </c>
      <c r="Q386" s="18">
        <v>2509.0500000000002</v>
      </c>
      <c r="R386" s="18">
        <v>509.85</v>
      </c>
      <c r="S386" s="18">
        <v>9509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249616.62</v>
      </c>
      <c r="Z386" s="18">
        <v>40431.550000000003</v>
      </c>
      <c r="AA386" s="18">
        <v>3389.83</v>
      </c>
      <c r="AB386" s="18">
        <v>293438</v>
      </c>
    </row>
    <row r="387" spans="1:28" s="15" customFormat="1" x14ac:dyDescent="0.25">
      <c r="A387" s="17">
        <v>27</v>
      </c>
      <c r="B387" s="17" t="s">
        <v>285</v>
      </c>
      <c r="C387" s="17" t="s">
        <v>126</v>
      </c>
      <c r="D387" s="17" t="s">
        <v>286</v>
      </c>
      <c r="E387" s="17" t="s">
        <v>287</v>
      </c>
      <c r="F387" s="17" t="s">
        <v>35</v>
      </c>
      <c r="G387" s="17" t="s">
        <v>288</v>
      </c>
      <c r="H387" s="17">
        <v>3555</v>
      </c>
      <c r="I387" s="17">
        <v>3555</v>
      </c>
      <c r="J387" s="17">
        <v>0</v>
      </c>
      <c r="K387" s="17" t="s">
        <v>37</v>
      </c>
      <c r="L387" s="18">
        <v>31241.57</v>
      </c>
      <c r="M387" s="18">
        <v>1498.09</v>
      </c>
      <c r="N387" s="18">
        <v>2918.34</v>
      </c>
      <c r="O387" s="18">
        <v>35658</v>
      </c>
      <c r="P387" s="18">
        <v>577.39</v>
      </c>
      <c r="Q387" s="18">
        <v>335.61</v>
      </c>
      <c r="R387" s="18">
        <v>0</v>
      </c>
      <c r="S387" s="18">
        <v>913</v>
      </c>
      <c r="T387" s="18">
        <v>9800</v>
      </c>
      <c r="U387" s="18">
        <v>0</v>
      </c>
      <c r="V387" s="18">
        <v>0</v>
      </c>
      <c r="W387" s="18">
        <v>0</v>
      </c>
      <c r="X387" s="18"/>
      <c r="Y387" s="18">
        <v>31818.959999999999</v>
      </c>
      <c r="Z387" s="18">
        <v>3253.95</v>
      </c>
      <c r="AA387" s="18">
        <v>1498.09</v>
      </c>
      <c r="AB387" s="18">
        <v>36571</v>
      </c>
    </row>
    <row r="388" spans="1:28" s="15" customFormat="1" x14ac:dyDescent="0.25">
      <c r="A388" s="17">
        <v>28</v>
      </c>
      <c r="B388" s="17" t="s">
        <v>289</v>
      </c>
      <c r="C388" s="17" t="s">
        <v>126</v>
      </c>
      <c r="D388" s="17" t="s">
        <v>290</v>
      </c>
      <c r="E388" s="17" t="s">
        <v>291</v>
      </c>
      <c r="F388" s="17" t="s">
        <v>35</v>
      </c>
      <c r="G388" s="17" t="s">
        <v>288</v>
      </c>
      <c r="H388" s="17">
        <v>3900</v>
      </c>
      <c r="I388" s="17">
        <v>3900</v>
      </c>
      <c r="J388" s="17">
        <v>0</v>
      </c>
      <c r="K388" s="17" t="s">
        <v>37</v>
      </c>
      <c r="L388" s="18">
        <v>38660.61</v>
      </c>
      <c r="M388" s="18">
        <v>1653.81</v>
      </c>
      <c r="N388" s="18">
        <v>3818.58</v>
      </c>
      <c r="O388" s="18">
        <v>44133</v>
      </c>
      <c r="P388" s="18">
        <v>852.4</v>
      </c>
      <c r="Q388" s="18">
        <v>412.6</v>
      </c>
      <c r="R388" s="18">
        <v>0</v>
      </c>
      <c r="S388" s="18">
        <v>1265</v>
      </c>
      <c r="T388" s="18">
        <v>10280</v>
      </c>
      <c r="U388" s="18">
        <v>0</v>
      </c>
      <c r="V388" s="18">
        <v>0</v>
      </c>
      <c r="W388" s="18">
        <v>0</v>
      </c>
      <c r="X388" s="18"/>
      <c r="Y388" s="18">
        <v>39513.01</v>
      </c>
      <c r="Z388" s="18">
        <v>4231.18</v>
      </c>
      <c r="AA388" s="18">
        <v>1653.81</v>
      </c>
      <c r="AB388" s="18">
        <v>45398</v>
      </c>
    </row>
    <row r="389" spans="1:28" s="15" customFormat="1" x14ac:dyDescent="0.25">
      <c r="A389" s="17">
        <v>29</v>
      </c>
      <c r="B389" s="17" t="s">
        <v>814</v>
      </c>
      <c r="C389" s="17" t="s">
        <v>126</v>
      </c>
      <c r="D389" s="17" t="s">
        <v>813</v>
      </c>
      <c r="E389" s="17" t="s">
        <v>812</v>
      </c>
      <c r="F389" s="17" t="s">
        <v>35</v>
      </c>
      <c r="G389" s="17" t="s">
        <v>288</v>
      </c>
      <c r="H389" s="17">
        <v>19371</v>
      </c>
      <c r="I389" s="17">
        <v>18195</v>
      </c>
      <c r="J389" s="17">
        <v>1176</v>
      </c>
      <c r="K389" s="17" t="s">
        <v>37</v>
      </c>
      <c r="L389" s="18">
        <v>91631.87</v>
      </c>
      <c r="M389" s="18">
        <v>7085.88</v>
      </c>
      <c r="N389" s="18">
        <v>5056.25</v>
      </c>
      <c r="O389" s="18">
        <v>103774</v>
      </c>
      <c r="P389" s="18">
        <v>7309.53</v>
      </c>
      <c r="Q389" s="18">
        <v>980.27</v>
      </c>
      <c r="R389" s="18">
        <v>529.20000000000005</v>
      </c>
      <c r="S389" s="18">
        <v>8819</v>
      </c>
      <c r="T389" s="18">
        <v>16110</v>
      </c>
      <c r="U389" s="18">
        <v>0</v>
      </c>
      <c r="V389" s="18">
        <v>0</v>
      </c>
      <c r="W389" s="18">
        <v>0</v>
      </c>
      <c r="X389" s="18"/>
      <c r="Y389" s="18">
        <v>98941.4</v>
      </c>
      <c r="Z389" s="18">
        <v>6036.52</v>
      </c>
      <c r="AA389" s="18">
        <v>7615.08</v>
      </c>
      <c r="AB389" s="18">
        <v>112593</v>
      </c>
    </row>
    <row r="390" spans="1:28" s="22" customFormat="1" x14ac:dyDescent="0.25">
      <c r="A390" s="19"/>
      <c r="B390" s="19"/>
      <c r="C390" s="10" t="s">
        <v>71</v>
      </c>
      <c r="D390" s="19"/>
      <c r="E390" s="19"/>
      <c r="F390" s="19"/>
      <c r="G390" s="19"/>
      <c r="H390" s="19"/>
      <c r="I390" s="19"/>
      <c r="J390" s="19">
        <f>SUM(J361:J389)</f>
        <v>24603</v>
      </c>
      <c r="K390" s="19"/>
      <c r="L390" s="20">
        <f t="shared" ref="L390:AB390" si="60">SUM(L361:L389)</f>
        <v>6223516.8599999994</v>
      </c>
      <c r="M390" s="20">
        <f t="shared" si="60"/>
        <v>67163.209999999992</v>
      </c>
      <c r="N390" s="20">
        <f t="shared" si="60"/>
        <v>721821.98</v>
      </c>
      <c r="O390" s="20">
        <f t="shared" si="60"/>
        <v>7012502.0499999998</v>
      </c>
      <c r="P390" s="20">
        <f t="shared" si="60"/>
        <v>139925.5</v>
      </c>
      <c r="Q390" s="20">
        <f t="shared" si="60"/>
        <v>51373.149999999994</v>
      </c>
      <c r="R390" s="20">
        <f t="shared" si="60"/>
        <v>11071.350000000002</v>
      </c>
      <c r="S390" s="20">
        <f t="shared" si="60"/>
        <v>202370</v>
      </c>
      <c r="T390" s="20">
        <f t="shared" si="60"/>
        <v>69790</v>
      </c>
      <c r="U390" s="20">
        <f t="shared" si="60"/>
        <v>0</v>
      </c>
      <c r="V390" s="20">
        <f t="shared" si="60"/>
        <v>0</v>
      </c>
      <c r="W390" s="20">
        <f t="shared" si="60"/>
        <v>0</v>
      </c>
      <c r="X390" s="20">
        <f t="shared" si="60"/>
        <v>0</v>
      </c>
      <c r="Y390" s="20">
        <f t="shared" si="60"/>
        <v>6363442.3599999994</v>
      </c>
      <c r="Z390" s="20">
        <f t="shared" si="60"/>
        <v>773195.13000000024</v>
      </c>
      <c r="AA390" s="20">
        <f t="shared" si="60"/>
        <v>78234.559999999998</v>
      </c>
      <c r="AB390" s="20">
        <f t="shared" si="60"/>
        <v>7214872.0499999998</v>
      </c>
    </row>
    <row r="391" spans="1:28" s="15" customFormat="1" x14ac:dyDescent="0.25">
      <c r="A391" s="17">
        <v>1</v>
      </c>
      <c r="B391" s="17" t="s">
        <v>134</v>
      </c>
      <c r="C391" s="17" t="s">
        <v>126</v>
      </c>
      <c r="D391" s="17" t="s">
        <v>149</v>
      </c>
      <c r="E391" s="17" t="s">
        <v>150</v>
      </c>
      <c r="F391" s="17" t="s">
        <v>75</v>
      </c>
      <c r="G391" s="17" t="s">
        <v>76</v>
      </c>
      <c r="H391" s="17">
        <v>3394</v>
      </c>
      <c r="I391" s="17">
        <v>3232</v>
      </c>
      <c r="J391" s="17">
        <v>162</v>
      </c>
      <c r="K391" s="17" t="s">
        <v>37</v>
      </c>
      <c r="L391" s="18">
        <v>103423.03</v>
      </c>
      <c r="M391" s="18">
        <v>516.67999999999995</v>
      </c>
      <c r="N391" s="18">
        <v>22833.29</v>
      </c>
      <c r="O391" s="18">
        <v>126773</v>
      </c>
      <c r="P391" s="18">
        <v>1483.51</v>
      </c>
      <c r="Q391" s="18">
        <v>1068.53</v>
      </c>
      <c r="R391" s="18">
        <v>96.96</v>
      </c>
      <c r="S391" s="18">
        <v>2649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104906.54</v>
      </c>
      <c r="Z391" s="18">
        <v>23901.82</v>
      </c>
      <c r="AA391" s="18">
        <v>613.64</v>
      </c>
      <c r="AB391" s="18">
        <v>129422</v>
      </c>
    </row>
    <row r="392" spans="1:28" s="15" customFormat="1" x14ac:dyDescent="0.25">
      <c r="A392" s="17">
        <v>2</v>
      </c>
      <c r="B392" s="17" t="s">
        <v>151</v>
      </c>
      <c r="C392" s="17" t="s">
        <v>126</v>
      </c>
      <c r="D392" s="17" t="s">
        <v>152</v>
      </c>
      <c r="E392" s="17" t="s">
        <v>153</v>
      </c>
      <c r="F392" s="17" t="s">
        <v>75</v>
      </c>
      <c r="G392" s="17" t="s">
        <v>76</v>
      </c>
      <c r="H392" s="17">
        <v>16048</v>
      </c>
      <c r="I392" s="17">
        <v>15851</v>
      </c>
      <c r="J392" s="17">
        <v>197</v>
      </c>
      <c r="K392" s="17" t="s">
        <v>37</v>
      </c>
      <c r="L392" s="18">
        <v>91656.54</v>
      </c>
      <c r="M392" s="18">
        <v>639.97</v>
      </c>
      <c r="N392" s="18">
        <v>26226.49</v>
      </c>
      <c r="O392" s="18">
        <v>118523</v>
      </c>
      <c r="P392" s="18">
        <v>1559.77</v>
      </c>
      <c r="Q392" s="18">
        <v>946.33</v>
      </c>
      <c r="R392" s="18">
        <v>117.9</v>
      </c>
      <c r="S392" s="18">
        <v>2624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93216.31</v>
      </c>
      <c r="Z392" s="18">
        <v>27172.82</v>
      </c>
      <c r="AA392" s="18">
        <v>757.87</v>
      </c>
      <c r="AB392" s="18">
        <v>121147</v>
      </c>
    </row>
    <row r="393" spans="1:28" s="15" customFormat="1" x14ac:dyDescent="0.25">
      <c r="A393" s="17">
        <v>3</v>
      </c>
      <c r="B393" s="17" t="s">
        <v>125</v>
      </c>
      <c r="C393" s="17" t="s">
        <v>126</v>
      </c>
      <c r="D393" s="17" t="s">
        <v>159</v>
      </c>
      <c r="E393" s="17" t="s">
        <v>160</v>
      </c>
      <c r="F393" s="17" t="s">
        <v>75</v>
      </c>
      <c r="G393" s="17" t="s">
        <v>76</v>
      </c>
      <c r="H393" s="17">
        <v>8148</v>
      </c>
      <c r="I393" s="17">
        <v>7659</v>
      </c>
      <c r="J393" s="17">
        <v>1467</v>
      </c>
      <c r="K393" s="17" t="s">
        <v>37</v>
      </c>
      <c r="L393" s="18">
        <v>274475.46000000002</v>
      </c>
      <c r="M393" s="18">
        <v>2476.04</v>
      </c>
      <c r="N393" s="18">
        <v>37552.5</v>
      </c>
      <c r="O393" s="18">
        <v>314504</v>
      </c>
      <c r="P393" s="18">
        <v>9974.66</v>
      </c>
      <c r="Q393" s="18">
        <v>2814.34</v>
      </c>
      <c r="R393" s="18">
        <v>878</v>
      </c>
      <c r="S393" s="18">
        <v>13667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284450.12</v>
      </c>
      <c r="Z393" s="18">
        <v>40366.839999999997</v>
      </c>
      <c r="AA393" s="18">
        <v>3354.04</v>
      </c>
      <c r="AB393" s="18">
        <v>328171</v>
      </c>
    </row>
    <row r="394" spans="1:28" s="15" customFormat="1" x14ac:dyDescent="0.25">
      <c r="A394" s="17">
        <v>4</v>
      </c>
      <c r="B394" s="17" t="s">
        <v>138</v>
      </c>
      <c r="C394" s="17" t="s">
        <v>126</v>
      </c>
      <c r="D394" s="17" t="s">
        <v>161</v>
      </c>
      <c r="E394" s="17" t="s">
        <v>162</v>
      </c>
      <c r="F394" s="17" t="s">
        <v>75</v>
      </c>
      <c r="G394" s="17" t="s">
        <v>76</v>
      </c>
      <c r="H394" s="17">
        <v>22185</v>
      </c>
      <c r="I394" s="17">
        <v>21627</v>
      </c>
      <c r="J394" s="17">
        <v>558</v>
      </c>
      <c r="K394" s="17" t="s">
        <v>37</v>
      </c>
      <c r="L394" s="18">
        <v>180605.93</v>
      </c>
      <c r="M394" s="18">
        <v>1268.55</v>
      </c>
      <c r="N394" s="18">
        <v>41744.519999999997</v>
      </c>
      <c r="O394" s="18">
        <v>223619</v>
      </c>
      <c r="P394" s="18">
        <v>3929.76</v>
      </c>
      <c r="Q394" s="18">
        <v>1862.28</v>
      </c>
      <c r="R394" s="18">
        <v>333.96</v>
      </c>
      <c r="S394" s="18">
        <v>6126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184535.69</v>
      </c>
      <c r="Z394" s="18">
        <v>43606.8</v>
      </c>
      <c r="AA394" s="18">
        <v>1602.51</v>
      </c>
      <c r="AB394" s="18">
        <v>229745</v>
      </c>
    </row>
    <row r="395" spans="1:28" s="15" customFormat="1" x14ac:dyDescent="0.25">
      <c r="A395" s="17">
        <v>5</v>
      </c>
      <c r="B395" s="17" t="s">
        <v>163</v>
      </c>
      <c r="C395" s="17" t="s">
        <v>126</v>
      </c>
      <c r="D395" s="17" t="s">
        <v>164</v>
      </c>
      <c r="E395" s="17" t="s">
        <v>165</v>
      </c>
      <c r="F395" s="17" t="s">
        <v>75</v>
      </c>
      <c r="G395" s="17" t="s">
        <v>76</v>
      </c>
      <c r="H395" s="17">
        <v>44141</v>
      </c>
      <c r="I395" s="17">
        <v>43967</v>
      </c>
      <c r="J395" s="17">
        <v>174</v>
      </c>
      <c r="K395" s="17" t="s">
        <v>37</v>
      </c>
      <c r="L395" s="18">
        <v>105587.57</v>
      </c>
      <c r="M395" s="18">
        <v>532.83000000000004</v>
      </c>
      <c r="N395" s="18">
        <v>23720.6</v>
      </c>
      <c r="O395" s="18">
        <v>129841</v>
      </c>
      <c r="P395" s="18">
        <v>1594.35</v>
      </c>
      <c r="Q395" s="18">
        <v>1085.51</v>
      </c>
      <c r="R395" s="18">
        <v>104.14</v>
      </c>
      <c r="S395" s="18">
        <v>2784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107181.92</v>
      </c>
      <c r="Z395" s="18">
        <v>24806.11</v>
      </c>
      <c r="AA395" s="18">
        <v>636.97</v>
      </c>
      <c r="AB395" s="18">
        <v>132625</v>
      </c>
    </row>
    <row r="396" spans="1:28" s="15" customFormat="1" x14ac:dyDescent="0.25">
      <c r="A396" s="17">
        <v>6</v>
      </c>
      <c r="B396" s="17" t="s">
        <v>130</v>
      </c>
      <c r="C396" s="17" t="s">
        <v>126</v>
      </c>
      <c r="D396" s="17" t="s">
        <v>173</v>
      </c>
      <c r="E396" s="17" t="s">
        <v>174</v>
      </c>
      <c r="F396" s="17" t="s">
        <v>75</v>
      </c>
      <c r="G396" s="17" t="s">
        <v>76</v>
      </c>
      <c r="H396" s="17">
        <v>24337</v>
      </c>
      <c r="I396" s="17">
        <v>23960</v>
      </c>
      <c r="J396" s="17">
        <v>377</v>
      </c>
      <c r="K396" s="17" t="s">
        <v>37</v>
      </c>
      <c r="L396" s="18">
        <v>106455.65</v>
      </c>
      <c r="M396" s="18">
        <v>890.09</v>
      </c>
      <c r="N396" s="18">
        <v>18070.259999999998</v>
      </c>
      <c r="O396" s="18">
        <v>125416</v>
      </c>
      <c r="P396" s="18">
        <v>2695.04</v>
      </c>
      <c r="Q396" s="18">
        <v>1097.33</v>
      </c>
      <c r="R396" s="18">
        <v>225.63</v>
      </c>
      <c r="S396" s="18">
        <v>4018</v>
      </c>
      <c r="T396" s="18">
        <v>0</v>
      </c>
      <c r="U396" s="18">
        <v>0</v>
      </c>
      <c r="V396" s="18">
        <v>0</v>
      </c>
      <c r="W396" s="18">
        <v>0</v>
      </c>
      <c r="X396" s="18"/>
      <c r="Y396" s="18">
        <v>109150.69</v>
      </c>
      <c r="Z396" s="18">
        <v>19167.59</v>
      </c>
      <c r="AA396" s="18">
        <v>1115.72</v>
      </c>
      <c r="AB396" s="18">
        <v>129434</v>
      </c>
    </row>
    <row r="397" spans="1:28" s="15" customFormat="1" x14ac:dyDescent="0.25">
      <c r="A397" s="17">
        <v>7</v>
      </c>
      <c r="B397" s="17" t="s">
        <v>182</v>
      </c>
      <c r="C397" s="17" t="s">
        <v>126</v>
      </c>
      <c r="D397" s="17" t="s">
        <v>183</v>
      </c>
      <c r="E397" s="17" t="s">
        <v>184</v>
      </c>
      <c r="F397" s="17" t="s">
        <v>75</v>
      </c>
      <c r="G397" s="17" t="s">
        <v>76</v>
      </c>
      <c r="H397" s="17">
        <v>17335</v>
      </c>
      <c r="I397" s="17">
        <v>17231</v>
      </c>
      <c r="J397" s="17">
        <v>104</v>
      </c>
      <c r="K397" s="17" t="s">
        <v>37</v>
      </c>
      <c r="L397" s="18">
        <v>100151.36</v>
      </c>
      <c r="M397" s="18">
        <v>469.16</v>
      </c>
      <c r="N397" s="18">
        <v>26258.48</v>
      </c>
      <c r="O397" s="18">
        <v>126879</v>
      </c>
      <c r="P397" s="18">
        <v>1097.74</v>
      </c>
      <c r="Q397" s="18">
        <v>1034.02</v>
      </c>
      <c r="R397" s="18">
        <v>62.24</v>
      </c>
      <c r="S397" s="18">
        <v>2194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101249.1</v>
      </c>
      <c r="Z397" s="18">
        <v>27292.5</v>
      </c>
      <c r="AA397" s="18">
        <v>531.4</v>
      </c>
      <c r="AB397" s="18">
        <v>129073</v>
      </c>
    </row>
    <row r="398" spans="1:28" s="15" customFormat="1" x14ac:dyDescent="0.25">
      <c r="A398" s="17">
        <v>8</v>
      </c>
      <c r="B398" s="17" t="s">
        <v>130</v>
      </c>
      <c r="C398" s="17" t="s">
        <v>126</v>
      </c>
      <c r="D398" s="17" t="s">
        <v>185</v>
      </c>
      <c r="E398" s="17" t="s">
        <v>186</v>
      </c>
      <c r="F398" s="17" t="s">
        <v>75</v>
      </c>
      <c r="G398" s="17" t="s">
        <v>76</v>
      </c>
      <c r="H398" s="17">
        <v>15535</v>
      </c>
      <c r="I398" s="17">
        <v>15314</v>
      </c>
      <c r="J398" s="17">
        <v>221</v>
      </c>
      <c r="K398" s="17" t="s">
        <v>37</v>
      </c>
      <c r="L398" s="18">
        <v>145143.44</v>
      </c>
      <c r="M398" s="18">
        <v>489.63</v>
      </c>
      <c r="N398" s="18">
        <v>20549.93</v>
      </c>
      <c r="O398" s="18">
        <v>166183</v>
      </c>
      <c r="P398" s="18">
        <v>1688.56</v>
      </c>
      <c r="Q398" s="18">
        <v>1498.17</v>
      </c>
      <c r="R398" s="18">
        <v>132.27000000000001</v>
      </c>
      <c r="S398" s="18">
        <v>3319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146832</v>
      </c>
      <c r="Z398" s="18">
        <v>22048.1</v>
      </c>
      <c r="AA398" s="18">
        <v>621.9</v>
      </c>
      <c r="AB398" s="18">
        <v>169502</v>
      </c>
    </row>
    <row r="399" spans="1:28" s="15" customFormat="1" x14ac:dyDescent="0.25">
      <c r="A399" s="17">
        <v>9</v>
      </c>
      <c r="B399" s="17" t="s">
        <v>145</v>
      </c>
      <c r="C399" s="17" t="s">
        <v>126</v>
      </c>
      <c r="D399" s="17" t="s">
        <v>187</v>
      </c>
      <c r="E399" s="17" t="s">
        <v>188</v>
      </c>
      <c r="F399" s="17" t="s">
        <v>75</v>
      </c>
      <c r="G399" s="17" t="s">
        <v>76</v>
      </c>
      <c r="H399" s="17">
        <v>45695</v>
      </c>
      <c r="I399" s="17">
        <v>44801</v>
      </c>
      <c r="J399" s="17">
        <v>894</v>
      </c>
      <c r="K399" s="17" t="s">
        <v>37</v>
      </c>
      <c r="L399" s="18">
        <v>436139.46</v>
      </c>
      <c r="M399" s="18">
        <v>4451.4799999999996</v>
      </c>
      <c r="N399" s="18">
        <v>45090.06</v>
      </c>
      <c r="O399" s="18">
        <v>485681</v>
      </c>
      <c r="P399" s="18">
        <v>6226.01</v>
      </c>
      <c r="Q399" s="18">
        <v>4510.93</v>
      </c>
      <c r="R399" s="18">
        <v>535.05999999999995</v>
      </c>
      <c r="S399" s="18">
        <v>11272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442365.47</v>
      </c>
      <c r="Z399" s="18">
        <v>49600.99</v>
      </c>
      <c r="AA399" s="18">
        <v>4986.54</v>
      </c>
      <c r="AB399" s="18">
        <v>496953</v>
      </c>
    </row>
    <row r="400" spans="1:28" s="15" customFormat="1" x14ac:dyDescent="0.25">
      <c r="A400" s="17">
        <v>10</v>
      </c>
      <c r="B400" s="17" t="s">
        <v>141</v>
      </c>
      <c r="C400" s="17" t="s">
        <v>126</v>
      </c>
      <c r="D400" s="17" t="s">
        <v>189</v>
      </c>
      <c r="E400" s="17" t="s">
        <v>190</v>
      </c>
      <c r="F400" s="17" t="s">
        <v>75</v>
      </c>
      <c r="G400" s="17" t="s">
        <v>76</v>
      </c>
      <c r="H400" s="17">
        <v>7905</v>
      </c>
      <c r="I400" s="17">
        <v>7246</v>
      </c>
      <c r="J400" s="17">
        <v>659</v>
      </c>
      <c r="K400" s="17" t="s">
        <v>37</v>
      </c>
      <c r="L400" s="18">
        <v>154250.10999999999</v>
      </c>
      <c r="M400" s="18">
        <v>1342.64</v>
      </c>
      <c r="N400" s="18">
        <v>20391.25</v>
      </c>
      <c r="O400" s="18">
        <v>175984</v>
      </c>
      <c r="P400" s="18">
        <v>4788.6099999999997</v>
      </c>
      <c r="Q400" s="18">
        <v>1590.98</v>
      </c>
      <c r="R400" s="18">
        <v>394.41</v>
      </c>
      <c r="S400" s="18">
        <v>6774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159038.72</v>
      </c>
      <c r="Z400" s="18">
        <v>21982.23</v>
      </c>
      <c r="AA400" s="18">
        <v>1737.05</v>
      </c>
      <c r="AB400" s="18">
        <v>182758</v>
      </c>
    </row>
    <row r="401" spans="1:28" s="15" customFormat="1" x14ac:dyDescent="0.25">
      <c r="A401" s="17">
        <v>11</v>
      </c>
      <c r="B401" s="17" t="s">
        <v>141</v>
      </c>
      <c r="C401" s="17" t="s">
        <v>126</v>
      </c>
      <c r="D401" s="17" t="s">
        <v>191</v>
      </c>
      <c r="E401" s="17" t="s">
        <v>192</v>
      </c>
      <c r="F401" s="17" t="s">
        <v>75</v>
      </c>
      <c r="G401" s="17" t="s">
        <v>76</v>
      </c>
      <c r="H401" s="17">
        <v>15196</v>
      </c>
      <c r="I401" s="17">
        <v>14846</v>
      </c>
      <c r="J401" s="17">
        <v>350</v>
      </c>
      <c r="K401" s="17" t="s">
        <v>37</v>
      </c>
      <c r="L401" s="18">
        <v>137515.51999999999</v>
      </c>
      <c r="M401" s="18">
        <v>1020.79</v>
      </c>
      <c r="N401" s="18">
        <v>20384.689999999999</v>
      </c>
      <c r="O401" s="18">
        <v>158921</v>
      </c>
      <c r="P401" s="18">
        <v>2734.06</v>
      </c>
      <c r="Q401" s="18">
        <v>1418.46</v>
      </c>
      <c r="R401" s="18">
        <v>209.48</v>
      </c>
      <c r="S401" s="18">
        <v>4362</v>
      </c>
      <c r="T401" s="18">
        <v>170</v>
      </c>
      <c r="U401" s="18">
        <v>0</v>
      </c>
      <c r="V401" s="18">
        <v>0</v>
      </c>
      <c r="W401" s="18">
        <v>0</v>
      </c>
      <c r="X401" s="18"/>
      <c r="Y401" s="18">
        <v>140249.57999999999</v>
      </c>
      <c r="Z401" s="18">
        <v>21803.15</v>
      </c>
      <c r="AA401" s="18">
        <v>1230.27</v>
      </c>
      <c r="AB401" s="18">
        <v>163283</v>
      </c>
    </row>
    <row r="402" spans="1:28" s="15" customFormat="1" x14ac:dyDescent="0.25">
      <c r="A402" s="17">
        <v>12</v>
      </c>
      <c r="B402" s="17" t="s">
        <v>151</v>
      </c>
      <c r="C402" s="17" t="s">
        <v>126</v>
      </c>
      <c r="D402" s="17" t="s">
        <v>195</v>
      </c>
      <c r="E402" s="17" t="s">
        <v>196</v>
      </c>
      <c r="F402" s="17" t="s">
        <v>75</v>
      </c>
      <c r="G402" s="17" t="s">
        <v>76</v>
      </c>
      <c r="H402" s="17">
        <v>11013</v>
      </c>
      <c r="I402" s="17">
        <v>10874</v>
      </c>
      <c r="J402" s="17">
        <v>139</v>
      </c>
      <c r="K402" s="17" t="s">
        <v>37</v>
      </c>
      <c r="L402" s="18">
        <v>55887.6</v>
      </c>
      <c r="M402" s="18">
        <v>1485.55</v>
      </c>
      <c r="N402" s="18">
        <v>16773.849999999999</v>
      </c>
      <c r="O402" s="18">
        <v>74147</v>
      </c>
      <c r="P402" s="18">
        <v>1080.22</v>
      </c>
      <c r="Q402" s="18">
        <v>587.59</v>
      </c>
      <c r="R402" s="18">
        <v>83.19</v>
      </c>
      <c r="S402" s="18">
        <v>1751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56967.82</v>
      </c>
      <c r="Z402" s="18">
        <v>17361.439999999999</v>
      </c>
      <c r="AA402" s="18">
        <v>1568.74</v>
      </c>
      <c r="AB402" s="18">
        <v>75898</v>
      </c>
    </row>
    <row r="403" spans="1:28" s="15" customFormat="1" x14ac:dyDescent="0.25">
      <c r="A403" s="17">
        <v>13</v>
      </c>
      <c r="B403" s="17" t="s">
        <v>229</v>
      </c>
      <c r="C403" s="17" t="s">
        <v>126</v>
      </c>
      <c r="D403" s="17" t="s">
        <v>230</v>
      </c>
      <c r="E403" s="17" t="s">
        <v>231</v>
      </c>
      <c r="F403" s="17" t="s">
        <v>75</v>
      </c>
      <c r="G403" s="17" t="s">
        <v>76</v>
      </c>
      <c r="H403" s="17">
        <v>13602</v>
      </c>
      <c r="I403" s="17">
        <v>13602</v>
      </c>
      <c r="J403" s="17">
        <v>0</v>
      </c>
      <c r="K403" s="17" t="s">
        <v>59</v>
      </c>
      <c r="L403" s="18">
        <v>197187.20000000001</v>
      </c>
      <c r="M403" s="18">
        <v>537.59</v>
      </c>
      <c r="N403" s="18">
        <v>52788.21</v>
      </c>
      <c r="O403" s="18">
        <v>250513</v>
      </c>
      <c r="P403" s="18">
        <v>375.23</v>
      </c>
      <c r="Q403" s="18">
        <v>2036.77</v>
      </c>
      <c r="R403" s="18">
        <v>0</v>
      </c>
      <c r="S403" s="18">
        <v>2412</v>
      </c>
      <c r="T403" s="18">
        <v>0</v>
      </c>
      <c r="U403" s="18">
        <v>0</v>
      </c>
      <c r="V403" s="18">
        <v>0</v>
      </c>
      <c r="W403" s="18">
        <v>0</v>
      </c>
      <c r="X403" s="18"/>
      <c r="Y403" s="18">
        <v>197562.43</v>
      </c>
      <c r="Z403" s="18">
        <v>54824.98</v>
      </c>
      <c r="AA403" s="18">
        <v>537.59</v>
      </c>
      <c r="AB403" s="18">
        <v>252925</v>
      </c>
    </row>
    <row r="404" spans="1:28" s="15" customFormat="1" x14ac:dyDescent="0.25">
      <c r="A404" s="17">
        <v>14</v>
      </c>
      <c r="B404" s="17" t="s">
        <v>229</v>
      </c>
      <c r="C404" s="17" t="s">
        <v>126</v>
      </c>
      <c r="D404" s="17" t="s">
        <v>236</v>
      </c>
      <c r="E404" s="17" t="s">
        <v>237</v>
      </c>
      <c r="F404" s="17" t="s">
        <v>75</v>
      </c>
      <c r="G404" s="17" t="s">
        <v>76</v>
      </c>
      <c r="H404" s="17">
        <v>4552</v>
      </c>
      <c r="I404" s="17">
        <v>4552</v>
      </c>
      <c r="J404" s="17">
        <v>0</v>
      </c>
      <c r="K404" s="17" t="s">
        <v>37</v>
      </c>
      <c r="L404" s="18">
        <v>949027.28</v>
      </c>
      <c r="M404" s="18">
        <v>1717.04</v>
      </c>
      <c r="N404" s="18">
        <v>276374.68</v>
      </c>
      <c r="O404" s="18">
        <v>1227119</v>
      </c>
      <c r="P404" s="18">
        <v>125.13</v>
      </c>
      <c r="Q404" s="18">
        <v>9811.8700000000008</v>
      </c>
      <c r="R404" s="18">
        <v>0</v>
      </c>
      <c r="S404" s="18">
        <v>9937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949152.41</v>
      </c>
      <c r="Z404" s="18">
        <v>286186.55</v>
      </c>
      <c r="AA404" s="18">
        <v>1717.04</v>
      </c>
      <c r="AB404" s="18">
        <v>1237056</v>
      </c>
    </row>
    <row r="405" spans="1:28" s="15" customFormat="1" x14ac:dyDescent="0.25">
      <c r="A405" s="17">
        <v>15</v>
      </c>
      <c r="B405" s="17" t="s">
        <v>229</v>
      </c>
      <c r="C405" s="17" t="s">
        <v>126</v>
      </c>
      <c r="D405" s="17" t="s">
        <v>238</v>
      </c>
      <c r="E405" s="17" t="s">
        <v>239</v>
      </c>
      <c r="F405" s="17" t="s">
        <v>75</v>
      </c>
      <c r="G405" s="17" t="s">
        <v>76</v>
      </c>
      <c r="H405" s="17">
        <v>10585</v>
      </c>
      <c r="I405" s="17">
        <v>10509</v>
      </c>
      <c r="J405" s="17">
        <v>76</v>
      </c>
      <c r="K405" s="17" t="s">
        <v>37</v>
      </c>
      <c r="L405" s="18">
        <v>264258.40999999997</v>
      </c>
      <c r="M405" s="18">
        <v>267.61</v>
      </c>
      <c r="N405" s="18">
        <v>78139.98</v>
      </c>
      <c r="O405" s="18">
        <v>342666</v>
      </c>
      <c r="P405" s="18">
        <v>911.37</v>
      </c>
      <c r="Q405" s="18">
        <v>2729.14</v>
      </c>
      <c r="R405" s="18">
        <v>45.49</v>
      </c>
      <c r="S405" s="18">
        <v>3686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265169.78000000003</v>
      </c>
      <c r="Z405" s="18">
        <v>80869.119999999995</v>
      </c>
      <c r="AA405" s="18">
        <v>313.10000000000002</v>
      </c>
      <c r="AB405" s="18">
        <v>346352</v>
      </c>
    </row>
    <row r="406" spans="1:28" s="15" customFormat="1" x14ac:dyDescent="0.25">
      <c r="A406" s="17">
        <v>16</v>
      </c>
      <c r="B406" s="17" t="s">
        <v>229</v>
      </c>
      <c r="C406" s="17" t="s">
        <v>126</v>
      </c>
      <c r="D406" s="17" t="s">
        <v>240</v>
      </c>
      <c r="E406" s="17" t="s">
        <v>241</v>
      </c>
      <c r="F406" s="17" t="s">
        <v>75</v>
      </c>
      <c r="G406" s="17" t="s">
        <v>76</v>
      </c>
      <c r="H406" s="17">
        <v>6993</v>
      </c>
      <c r="I406" s="17">
        <v>6704</v>
      </c>
      <c r="J406" s="17">
        <v>289</v>
      </c>
      <c r="K406" s="17" t="s">
        <v>37</v>
      </c>
      <c r="L406" s="18">
        <v>343501.95</v>
      </c>
      <c r="M406" s="18">
        <v>1102.56</v>
      </c>
      <c r="N406" s="18">
        <v>92831.49</v>
      </c>
      <c r="O406" s="18">
        <v>437436</v>
      </c>
      <c r="P406" s="18">
        <v>2203.14</v>
      </c>
      <c r="Q406" s="18">
        <v>3549.89</v>
      </c>
      <c r="R406" s="18">
        <v>172.97</v>
      </c>
      <c r="S406" s="18">
        <v>5926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345705.09</v>
      </c>
      <c r="Z406" s="18">
        <v>96381.38</v>
      </c>
      <c r="AA406" s="18">
        <v>1275.53</v>
      </c>
      <c r="AB406" s="18">
        <v>443362</v>
      </c>
    </row>
    <row r="407" spans="1:28" s="15" customFormat="1" x14ac:dyDescent="0.25">
      <c r="A407" s="17">
        <v>17</v>
      </c>
      <c r="B407" s="17" t="s">
        <v>229</v>
      </c>
      <c r="C407" s="17" t="s">
        <v>126</v>
      </c>
      <c r="D407" s="17" t="s">
        <v>247</v>
      </c>
      <c r="E407" s="17" t="s">
        <v>248</v>
      </c>
      <c r="F407" s="17" t="s">
        <v>75</v>
      </c>
      <c r="G407" s="17" t="s">
        <v>249</v>
      </c>
      <c r="H407" s="17">
        <v>4085</v>
      </c>
      <c r="I407" s="17">
        <v>4085</v>
      </c>
      <c r="J407" s="17">
        <v>0</v>
      </c>
      <c r="K407" s="17" t="s">
        <v>59</v>
      </c>
      <c r="L407" s="18">
        <v>34580.629999999997</v>
      </c>
      <c r="M407" s="18">
        <v>1199.26</v>
      </c>
      <c r="N407" s="18">
        <v>15219.11</v>
      </c>
      <c r="O407" s="18">
        <v>50999</v>
      </c>
      <c r="P407" s="18">
        <v>124.86</v>
      </c>
      <c r="Q407" s="18">
        <v>369.14</v>
      </c>
      <c r="R407" s="18">
        <v>0</v>
      </c>
      <c r="S407" s="18">
        <v>494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34705.49</v>
      </c>
      <c r="Z407" s="18">
        <v>15588.25</v>
      </c>
      <c r="AA407" s="18">
        <v>1199.26</v>
      </c>
      <c r="AB407" s="18">
        <v>51493</v>
      </c>
    </row>
    <row r="408" spans="1:28" s="15" customFormat="1" x14ac:dyDescent="0.25">
      <c r="A408" s="17">
        <v>18</v>
      </c>
      <c r="B408" s="17" t="s">
        <v>229</v>
      </c>
      <c r="C408" s="17" t="s">
        <v>126</v>
      </c>
      <c r="D408" s="17" t="s">
        <v>1583</v>
      </c>
      <c r="E408" s="17" t="s">
        <v>1584</v>
      </c>
      <c r="F408" s="17" t="s">
        <v>75</v>
      </c>
      <c r="G408" s="17" t="s">
        <v>249</v>
      </c>
      <c r="H408" s="17">
        <v>5809</v>
      </c>
      <c r="I408" s="17">
        <v>5809</v>
      </c>
      <c r="J408" s="17">
        <v>24</v>
      </c>
      <c r="K408" s="17" t="s">
        <v>107</v>
      </c>
      <c r="L408" s="18">
        <v>41288.03</v>
      </c>
      <c r="M408" s="18">
        <v>2211.04</v>
      </c>
      <c r="N408" s="18">
        <v>15974.93</v>
      </c>
      <c r="O408" s="18">
        <v>59474</v>
      </c>
      <c r="P408" s="18">
        <v>284.54000000000002</v>
      </c>
      <c r="Q408" s="18">
        <v>448.1</v>
      </c>
      <c r="R408" s="18">
        <v>14.36</v>
      </c>
      <c r="S408" s="18">
        <v>747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41572.57</v>
      </c>
      <c r="Z408" s="18">
        <v>16423.03</v>
      </c>
      <c r="AA408" s="18">
        <v>2225.4</v>
      </c>
      <c r="AB408" s="18">
        <v>60221</v>
      </c>
    </row>
    <row r="409" spans="1:28" s="15" customFormat="1" x14ac:dyDescent="0.25">
      <c r="A409" s="17">
        <v>19</v>
      </c>
      <c r="B409" s="17" t="s">
        <v>229</v>
      </c>
      <c r="C409" s="17" t="s">
        <v>126</v>
      </c>
      <c r="D409" s="17" t="s">
        <v>1585</v>
      </c>
      <c r="E409" s="17" t="s">
        <v>1586</v>
      </c>
      <c r="F409" s="17" t="s">
        <v>75</v>
      </c>
      <c r="G409" s="17" t="s">
        <v>249</v>
      </c>
      <c r="H409" s="17">
        <v>1190</v>
      </c>
      <c r="I409" s="17">
        <v>1190</v>
      </c>
      <c r="J409" s="17">
        <v>13</v>
      </c>
      <c r="K409" s="17" t="s">
        <v>107</v>
      </c>
      <c r="L409" s="18">
        <v>18289.16</v>
      </c>
      <c r="M409" s="18">
        <v>805.44</v>
      </c>
      <c r="N409" s="18">
        <v>6166.4</v>
      </c>
      <c r="O409" s="18">
        <v>25261</v>
      </c>
      <c r="P409" s="18">
        <v>211.93</v>
      </c>
      <c r="Q409" s="18">
        <v>196.29</v>
      </c>
      <c r="R409" s="18">
        <v>7.78</v>
      </c>
      <c r="S409" s="18">
        <v>416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18501.09</v>
      </c>
      <c r="Z409" s="18">
        <v>6362.69</v>
      </c>
      <c r="AA409" s="18">
        <v>813.22</v>
      </c>
      <c r="AB409" s="18">
        <v>25677</v>
      </c>
    </row>
    <row r="410" spans="1:28" s="15" customFormat="1" x14ac:dyDescent="0.25">
      <c r="A410" s="17">
        <v>20</v>
      </c>
      <c r="B410" s="17" t="s">
        <v>250</v>
      </c>
      <c r="C410" s="17" t="s">
        <v>126</v>
      </c>
      <c r="D410" s="17" t="s">
        <v>251</v>
      </c>
      <c r="E410" s="17" t="s">
        <v>252</v>
      </c>
      <c r="F410" s="17" t="s">
        <v>75</v>
      </c>
      <c r="G410" s="17" t="s">
        <v>106</v>
      </c>
      <c r="H410" s="17">
        <v>1</v>
      </c>
      <c r="I410" s="17">
        <v>1</v>
      </c>
      <c r="J410" s="17">
        <v>470</v>
      </c>
      <c r="K410" s="17" t="s">
        <v>107</v>
      </c>
      <c r="L410" s="18">
        <v>200352.63</v>
      </c>
      <c r="M410" s="18">
        <v>1677.2</v>
      </c>
      <c r="N410" s="18">
        <v>39661.17</v>
      </c>
      <c r="O410" s="18">
        <v>241691</v>
      </c>
      <c r="P410" s="18">
        <v>3250.54</v>
      </c>
      <c r="Q410" s="18">
        <v>2071.16</v>
      </c>
      <c r="R410" s="18">
        <v>281.3</v>
      </c>
      <c r="S410" s="18">
        <v>5603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203603.17</v>
      </c>
      <c r="Z410" s="18">
        <v>41732.33</v>
      </c>
      <c r="AA410" s="18">
        <v>1958.5</v>
      </c>
      <c r="AB410" s="18">
        <v>247294</v>
      </c>
    </row>
    <row r="411" spans="1:28" s="15" customFormat="1" x14ac:dyDescent="0.25">
      <c r="A411" s="17">
        <v>21</v>
      </c>
      <c r="B411" s="17" t="s">
        <v>253</v>
      </c>
      <c r="C411" s="17" t="s">
        <v>126</v>
      </c>
      <c r="D411" s="17" t="s">
        <v>254</v>
      </c>
      <c r="E411" s="17" t="s">
        <v>255</v>
      </c>
      <c r="F411" s="17" t="s">
        <v>75</v>
      </c>
      <c r="G411" s="17" t="s">
        <v>106</v>
      </c>
      <c r="H411" s="17">
        <v>0</v>
      </c>
      <c r="I411" s="17">
        <v>0</v>
      </c>
      <c r="J411" s="17">
        <v>470</v>
      </c>
      <c r="K411" s="17" t="s">
        <v>107</v>
      </c>
      <c r="L411" s="18">
        <v>163049.29999999999</v>
      </c>
      <c r="M411" s="18">
        <v>1677.2</v>
      </c>
      <c r="N411" s="18">
        <v>24105.5</v>
      </c>
      <c r="O411" s="18">
        <v>188832</v>
      </c>
      <c r="P411" s="18">
        <v>3250.01</v>
      </c>
      <c r="Q411" s="18">
        <v>1685.69</v>
      </c>
      <c r="R411" s="18">
        <v>281.3</v>
      </c>
      <c r="S411" s="18">
        <v>5217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166299.31</v>
      </c>
      <c r="Z411" s="18">
        <v>25791.19</v>
      </c>
      <c r="AA411" s="18">
        <v>1958.5</v>
      </c>
      <c r="AB411" s="18">
        <v>194049</v>
      </c>
    </row>
    <row r="412" spans="1:28" s="15" customFormat="1" x14ac:dyDescent="0.25">
      <c r="A412" s="17">
        <v>22</v>
      </c>
      <c r="B412" s="17" t="s">
        <v>256</v>
      </c>
      <c r="C412" s="17" t="s">
        <v>126</v>
      </c>
      <c r="D412" s="17" t="s">
        <v>257</v>
      </c>
      <c r="E412" s="17" t="s">
        <v>258</v>
      </c>
      <c r="F412" s="17" t="s">
        <v>75</v>
      </c>
      <c r="G412" s="17" t="s">
        <v>106</v>
      </c>
      <c r="H412" s="17">
        <v>0</v>
      </c>
      <c r="I412" s="17">
        <v>0</v>
      </c>
      <c r="J412" s="17">
        <v>470</v>
      </c>
      <c r="K412" s="17" t="s">
        <v>107</v>
      </c>
      <c r="L412" s="18">
        <v>162769.95000000001</v>
      </c>
      <c r="M412" s="18">
        <v>1677.2</v>
      </c>
      <c r="N412" s="18">
        <v>25427.85</v>
      </c>
      <c r="O412" s="18">
        <v>189875</v>
      </c>
      <c r="P412" s="18">
        <v>3250.9</v>
      </c>
      <c r="Q412" s="18">
        <v>1682.8</v>
      </c>
      <c r="R412" s="18">
        <v>281.3</v>
      </c>
      <c r="S412" s="18">
        <v>5215</v>
      </c>
      <c r="T412" s="18">
        <v>0</v>
      </c>
      <c r="U412" s="18">
        <v>0</v>
      </c>
      <c r="V412" s="18">
        <v>0</v>
      </c>
      <c r="W412" s="18">
        <v>0</v>
      </c>
      <c r="X412" s="18"/>
      <c r="Y412" s="18">
        <v>166020.85</v>
      </c>
      <c r="Z412" s="18">
        <v>27110.65</v>
      </c>
      <c r="AA412" s="18">
        <v>1958.5</v>
      </c>
      <c r="AB412" s="18">
        <v>195090</v>
      </c>
    </row>
    <row r="413" spans="1:28" s="15" customFormat="1" x14ac:dyDescent="0.25">
      <c r="A413" s="17">
        <v>23</v>
      </c>
      <c r="B413" s="17" t="s">
        <v>259</v>
      </c>
      <c r="C413" s="17" t="s">
        <v>126</v>
      </c>
      <c r="D413" s="17" t="s">
        <v>260</v>
      </c>
      <c r="E413" s="17" t="s">
        <v>261</v>
      </c>
      <c r="F413" s="17" t="s">
        <v>75</v>
      </c>
      <c r="G413" s="17" t="s">
        <v>106</v>
      </c>
      <c r="H413" s="17">
        <v>0</v>
      </c>
      <c r="I413" s="17">
        <v>0</v>
      </c>
      <c r="J413" s="17">
        <v>470</v>
      </c>
      <c r="K413" s="17" t="s">
        <v>107</v>
      </c>
      <c r="L413" s="18">
        <v>165462.54</v>
      </c>
      <c r="M413" s="18">
        <v>1677.2</v>
      </c>
      <c r="N413" s="18">
        <v>25082.26</v>
      </c>
      <c r="O413" s="18">
        <v>192222</v>
      </c>
      <c r="P413" s="18">
        <v>3250.08</v>
      </c>
      <c r="Q413" s="18">
        <v>1710.62</v>
      </c>
      <c r="R413" s="18">
        <v>281.3</v>
      </c>
      <c r="S413" s="18">
        <v>5242</v>
      </c>
      <c r="T413" s="18">
        <v>0</v>
      </c>
      <c r="U413" s="18">
        <v>0</v>
      </c>
      <c r="V413" s="18">
        <v>0</v>
      </c>
      <c r="W413" s="18">
        <v>0</v>
      </c>
      <c r="X413" s="18"/>
      <c r="Y413" s="18">
        <v>168712.62</v>
      </c>
      <c r="Z413" s="18">
        <v>26792.880000000001</v>
      </c>
      <c r="AA413" s="18">
        <v>1958.5</v>
      </c>
      <c r="AB413" s="18">
        <v>197464</v>
      </c>
    </row>
    <row r="414" spans="1:28" s="15" customFormat="1" x14ac:dyDescent="0.25">
      <c r="A414" s="17">
        <v>24</v>
      </c>
      <c r="B414" s="17" t="s">
        <v>134</v>
      </c>
      <c r="C414" s="17" t="s">
        <v>126</v>
      </c>
      <c r="D414" s="17" t="s">
        <v>265</v>
      </c>
      <c r="E414" s="17" t="s">
        <v>266</v>
      </c>
      <c r="F414" s="17" t="s">
        <v>75</v>
      </c>
      <c r="G414" s="17" t="s">
        <v>267</v>
      </c>
      <c r="H414" s="17">
        <v>0</v>
      </c>
      <c r="I414" s="17">
        <v>0</v>
      </c>
      <c r="J414" s="17">
        <v>360</v>
      </c>
      <c r="K414" s="17" t="s">
        <v>107</v>
      </c>
      <c r="L414" s="18">
        <v>117561.32</v>
      </c>
      <c r="M414" s="18">
        <v>1284.6600000000001</v>
      </c>
      <c r="N414" s="18">
        <v>21482.02</v>
      </c>
      <c r="O414" s="18">
        <v>140328</v>
      </c>
      <c r="P414" s="18">
        <v>2519.2199999999998</v>
      </c>
      <c r="Q414" s="18">
        <v>1215.32</v>
      </c>
      <c r="R414" s="18">
        <v>215.46</v>
      </c>
      <c r="S414" s="18">
        <v>3950</v>
      </c>
      <c r="T414" s="18">
        <v>90</v>
      </c>
      <c r="U414" s="18">
        <v>0</v>
      </c>
      <c r="V414" s="18">
        <v>0</v>
      </c>
      <c r="W414" s="18">
        <v>0</v>
      </c>
      <c r="X414" s="18"/>
      <c r="Y414" s="18">
        <v>120080.54</v>
      </c>
      <c r="Z414" s="18">
        <v>22697.34</v>
      </c>
      <c r="AA414" s="18">
        <v>1500.12</v>
      </c>
      <c r="AB414" s="18">
        <v>144278</v>
      </c>
    </row>
    <row r="415" spans="1:28" s="15" customFormat="1" x14ac:dyDescent="0.25">
      <c r="A415" s="17">
        <v>25</v>
      </c>
      <c r="B415" s="17" t="s">
        <v>229</v>
      </c>
      <c r="C415" s="17" t="s">
        <v>126</v>
      </c>
      <c r="D415" s="17" t="s">
        <v>268</v>
      </c>
      <c r="E415" s="17" t="s">
        <v>269</v>
      </c>
      <c r="F415" s="17" t="s">
        <v>75</v>
      </c>
      <c r="G415" s="17" t="s">
        <v>270</v>
      </c>
      <c r="H415" s="17">
        <v>250</v>
      </c>
      <c r="I415" s="17">
        <v>250</v>
      </c>
      <c r="J415" s="17">
        <v>10</v>
      </c>
      <c r="K415" s="17" t="s">
        <v>107</v>
      </c>
      <c r="L415" s="18">
        <v>50188.480000000003</v>
      </c>
      <c r="M415" s="18">
        <v>121.21</v>
      </c>
      <c r="N415" s="18">
        <v>4532.3100000000004</v>
      </c>
      <c r="O415" s="18">
        <v>54842</v>
      </c>
      <c r="P415" s="18">
        <v>191.07</v>
      </c>
      <c r="Q415" s="18">
        <v>518.94000000000005</v>
      </c>
      <c r="R415" s="18">
        <v>5.99</v>
      </c>
      <c r="S415" s="18">
        <v>716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50379.55</v>
      </c>
      <c r="Z415" s="18">
        <v>5051.25</v>
      </c>
      <c r="AA415" s="18">
        <v>127.2</v>
      </c>
      <c r="AB415" s="18">
        <v>55558</v>
      </c>
    </row>
    <row r="416" spans="1:28" s="15" customFormat="1" x14ac:dyDescent="0.25">
      <c r="A416" s="17">
        <v>26</v>
      </c>
      <c r="B416" s="17" t="s">
        <v>151</v>
      </c>
      <c r="C416" s="17" t="s">
        <v>126</v>
      </c>
      <c r="D416" s="17" t="s">
        <v>271</v>
      </c>
      <c r="E416" s="17" t="s">
        <v>272</v>
      </c>
      <c r="F416" s="17" t="s">
        <v>75</v>
      </c>
      <c r="G416" s="17" t="s">
        <v>273</v>
      </c>
      <c r="H416" s="17">
        <v>0</v>
      </c>
      <c r="I416" s="17">
        <v>0</v>
      </c>
      <c r="J416" s="17">
        <v>360</v>
      </c>
      <c r="K416" s="17" t="s">
        <v>107</v>
      </c>
      <c r="L416" s="18">
        <v>114468.71</v>
      </c>
      <c r="M416" s="18">
        <v>1284.6600000000001</v>
      </c>
      <c r="N416" s="18">
        <v>20740.63</v>
      </c>
      <c r="O416" s="18">
        <v>136494</v>
      </c>
      <c r="P416" s="18">
        <v>2519.1799999999998</v>
      </c>
      <c r="Q416" s="18">
        <v>1183.3599999999999</v>
      </c>
      <c r="R416" s="18">
        <v>215.46</v>
      </c>
      <c r="S416" s="18">
        <v>3918</v>
      </c>
      <c r="T416" s="18">
        <v>90</v>
      </c>
      <c r="U416" s="18">
        <v>0</v>
      </c>
      <c r="V416" s="18">
        <v>0</v>
      </c>
      <c r="W416" s="18">
        <v>0</v>
      </c>
      <c r="X416" s="18"/>
      <c r="Y416" s="18">
        <v>116987.89</v>
      </c>
      <c r="Z416" s="18">
        <v>21923.99</v>
      </c>
      <c r="AA416" s="18">
        <v>1500.12</v>
      </c>
      <c r="AB416" s="18">
        <v>140412</v>
      </c>
    </row>
    <row r="417" spans="1:33" s="15" customFormat="1" x14ac:dyDescent="0.25">
      <c r="A417" s="17">
        <v>27</v>
      </c>
      <c r="B417" s="17" t="s">
        <v>130</v>
      </c>
      <c r="C417" s="17" t="s">
        <v>126</v>
      </c>
      <c r="D417" s="17" t="s">
        <v>274</v>
      </c>
      <c r="E417" s="17" t="s">
        <v>275</v>
      </c>
      <c r="F417" s="17" t="s">
        <v>75</v>
      </c>
      <c r="G417" s="17" t="s">
        <v>276</v>
      </c>
      <c r="H417" s="17">
        <v>0</v>
      </c>
      <c r="I417" s="17">
        <v>0</v>
      </c>
      <c r="J417" s="17">
        <v>360</v>
      </c>
      <c r="K417" s="17" t="s">
        <v>107</v>
      </c>
      <c r="L417" s="18">
        <v>113855.89</v>
      </c>
      <c r="M417" s="18">
        <v>1284.6600000000001</v>
      </c>
      <c r="N417" s="18">
        <v>24430.45</v>
      </c>
      <c r="O417" s="18">
        <v>139571</v>
      </c>
      <c r="P417" s="18">
        <v>2518.5100000000002</v>
      </c>
      <c r="Q417" s="18">
        <v>1177.03</v>
      </c>
      <c r="R417" s="18">
        <v>215.46</v>
      </c>
      <c r="S417" s="18">
        <v>3911</v>
      </c>
      <c r="T417" s="18">
        <v>90</v>
      </c>
      <c r="U417" s="18">
        <v>0</v>
      </c>
      <c r="V417" s="18">
        <v>0</v>
      </c>
      <c r="W417" s="18">
        <v>0</v>
      </c>
      <c r="X417" s="18"/>
      <c r="Y417" s="18">
        <v>116374.39999999999</v>
      </c>
      <c r="Z417" s="18">
        <v>25607.48</v>
      </c>
      <c r="AA417" s="18">
        <v>1500.12</v>
      </c>
      <c r="AB417" s="18">
        <v>143482</v>
      </c>
    </row>
    <row r="418" spans="1:33" s="15" customFormat="1" x14ac:dyDescent="0.25">
      <c r="A418" s="17">
        <v>28</v>
      </c>
      <c r="B418" s="17" t="s">
        <v>134</v>
      </c>
      <c r="C418" s="17" t="s">
        <v>126</v>
      </c>
      <c r="D418" s="17" t="s">
        <v>277</v>
      </c>
      <c r="E418" s="17" t="s">
        <v>278</v>
      </c>
      <c r="F418" s="17" t="s">
        <v>75</v>
      </c>
      <c r="G418" s="17" t="s">
        <v>267</v>
      </c>
      <c r="H418" s="17">
        <v>0</v>
      </c>
      <c r="I418" s="17">
        <v>0</v>
      </c>
      <c r="J418" s="17">
        <v>720</v>
      </c>
      <c r="K418" s="17" t="s">
        <v>107</v>
      </c>
      <c r="L418" s="18">
        <v>231978.46</v>
      </c>
      <c r="M418" s="18">
        <v>2569.3200000000002</v>
      </c>
      <c r="N418" s="18">
        <v>16740.22</v>
      </c>
      <c r="O418" s="18">
        <v>251288</v>
      </c>
      <c r="P418" s="18">
        <v>5037.95</v>
      </c>
      <c r="Q418" s="18">
        <v>2398.13</v>
      </c>
      <c r="R418" s="18">
        <v>430.92</v>
      </c>
      <c r="S418" s="18">
        <v>7867</v>
      </c>
      <c r="T418" s="18">
        <v>180</v>
      </c>
      <c r="U418" s="18">
        <v>0</v>
      </c>
      <c r="V418" s="18">
        <v>0</v>
      </c>
      <c r="W418" s="18">
        <v>0</v>
      </c>
      <c r="X418" s="18"/>
      <c r="Y418" s="18">
        <v>237016.41</v>
      </c>
      <c r="Z418" s="18">
        <v>19138.349999999999</v>
      </c>
      <c r="AA418" s="18">
        <v>3000.24</v>
      </c>
      <c r="AB418" s="18">
        <v>259155</v>
      </c>
    </row>
    <row r="419" spans="1:33" s="15" customFormat="1" x14ac:dyDescent="0.25">
      <c r="A419" s="17">
        <v>29</v>
      </c>
      <c r="B419" s="17" t="s">
        <v>138</v>
      </c>
      <c r="C419" s="17" t="s">
        <v>126</v>
      </c>
      <c r="D419" s="17" t="s">
        <v>279</v>
      </c>
      <c r="E419" s="17" t="s">
        <v>280</v>
      </c>
      <c r="F419" s="17" t="s">
        <v>75</v>
      </c>
      <c r="G419" s="17" t="s">
        <v>281</v>
      </c>
      <c r="H419" s="17">
        <v>0</v>
      </c>
      <c r="I419" s="17">
        <v>0</v>
      </c>
      <c r="J419" s="17">
        <v>360</v>
      </c>
      <c r="K419" s="17" t="s">
        <v>107</v>
      </c>
      <c r="L419" s="18">
        <v>114550.46</v>
      </c>
      <c r="M419" s="18">
        <v>1284.6600000000001</v>
      </c>
      <c r="N419" s="18">
        <v>17688.88</v>
      </c>
      <c r="O419" s="18">
        <v>133524</v>
      </c>
      <c r="P419" s="18">
        <v>2519.33</v>
      </c>
      <c r="Q419" s="18">
        <v>1184.21</v>
      </c>
      <c r="R419" s="18">
        <v>215.46</v>
      </c>
      <c r="S419" s="18">
        <v>3919</v>
      </c>
      <c r="T419" s="18">
        <v>90</v>
      </c>
      <c r="U419" s="18">
        <v>0</v>
      </c>
      <c r="V419" s="18">
        <v>0</v>
      </c>
      <c r="W419" s="18">
        <v>0</v>
      </c>
      <c r="X419" s="18"/>
      <c r="Y419" s="18">
        <v>117069.79</v>
      </c>
      <c r="Z419" s="18">
        <v>18873.09</v>
      </c>
      <c r="AA419" s="18">
        <v>1500.12</v>
      </c>
      <c r="AB419" s="18">
        <v>137443</v>
      </c>
    </row>
    <row r="420" spans="1:33" s="12" customFormat="1" x14ac:dyDescent="0.25">
      <c r="A420" s="10"/>
      <c r="B420" s="10"/>
      <c r="C420" s="10" t="s">
        <v>71</v>
      </c>
      <c r="D420" s="10"/>
      <c r="E420" s="10"/>
      <c r="F420" s="10"/>
      <c r="G420" s="10"/>
      <c r="H420" s="10"/>
      <c r="I420" s="10"/>
      <c r="J420" s="11">
        <f>SUM(J391:J419)</f>
        <v>9754</v>
      </c>
      <c r="K420" s="11"/>
      <c r="L420" s="11">
        <f t="shared" ref="L420:AB420" si="61">SUM(L391:L419)</f>
        <v>5173662.07</v>
      </c>
      <c r="M420" s="11">
        <f t="shared" si="61"/>
        <v>37961.920000000013</v>
      </c>
      <c r="N420" s="11">
        <f t="shared" si="61"/>
        <v>1076982.01</v>
      </c>
      <c r="O420" s="11">
        <f t="shared" si="61"/>
        <v>6288606</v>
      </c>
      <c r="P420" s="11">
        <f t="shared" si="61"/>
        <v>71395.280000000013</v>
      </c>
      <c r="Q420" s="11">
        <f t="shared" si="61"/>
        <v>53482.930000000008</v>
      </c>
      <c r="R420" s="11">
        <f t="shared" si="61"/>
        <v>5837.79</v>
      </c>
      <c r="S420" s="11">
        <f t="shared" si="61"/>
        <v>130716</v>
      </c>
      <c r="T420" s="11">
        <f t="shared" si="61"/>
        <v>710</v>
      </c>
      <c r="U420" s="11">
        <f t="shared" si="61"/>
        <v>0</v>
      </c>
      <c r="V420" s="11">
        <f t="shared" si="61"/>
        <v>0</v>
      </c>
      <c r="W420" s="11">
        <f t="shared" si="61"/>
        <v>0</v>
      </c>
      <c r="X420" s="11">
        <f t="shared" si="61"/>
        <v>0</v>
      </c>
      <c r="Y420" s="11">
        <f t="shared" si="61"/>
        <v>5245057.3499999996</v>
      </c>
      <c r="Z420" s="11">
        <f t="shared" si="61"/>
        <v>1130464.94</v>
      </c>
      <c r="AA420" s="11">
        <f t="shared" si="61"/>
        <v>43799.710000000006</v>
      </c>
      <c r="AB420" s="11">
        <f t="shared" si="61"/>
        <v>6419322</v>
      </c>
      <c r="AC420" s="7"/>
      <c r="AD420" s="7"/>
      <c r="AE420" s="7"/>
    </row>
    <row r="421" spans="1:33" s="12" customFormat="1" x14ac:dyDescent="0.25">
      <c r="A421" s="10"/>
      <c r="B421" s="10"/>
      <c r="C421" s="10" t="s">
        <v>119</v>
      </c>
      <c r="D421" s="10"/>
      <c r="E421" s="10"/>
      <c r="F421" s="10"/>
      <c r="G421" s="10"/>
      <c r="H421" s="10"/>
      <c r="I421" s="10"/>
      <c r="J421" s="11">
        <f>J420+J390</f>
        <v>34357</v>
      </c>
      <c r="K421" s="11"/>
      <c r="L421" s="11">
        <f t="shared" ref="L421:AB421" si="62">L420+L390</f>
        <v>11397178.93</v>
      </c>
      <c r="M421" s="11">
        <f t="shared" si="62"/>
        <v>105125.13</v>
      </c>
      <c r="N421" s="11">
        <f t="shared" si="62"/>
        <v>1798803.99</v>
      </c>
      <c r="O421" s="11">
        <f t="shared" si="62"/>
        <v>13301108.050000001</v>
      </c>
      <c r="P421" s="11">
        <f t="shared" si="62"/>
        <v>211320.78000000003</v>
      </c>
      <c r="Q421" s="11">
        <f t="shared" si="62"/>
        <v>104856.08</v>
      </c>
      <c r="R421" s="11">
        <f t="shared" si="62"/>
        <v>16909.140000000003</v>
      </c>
      <c r="S421" s="11">
        <f t="shared" si="62"/>
        <v>333086</v>
      </c>
      <c r="T421" s="11">
        <f t="shared" si="62"/>
        <v>70500</v>
      </c>
      <c r="U421" s="11">
        <f t="shared" si="62"/>
        <v>0</v>
      </c>
      <c r="V421" s="11">
        <f t="shared" si="62"/>
        <v>0</v>
      </c>
      <c r="W421" s="11">
        <f t="shared" si="62"/>
        <v>0</v>
      </c>
      <c r="X421" s="11">
        <f t="shared" si="62"/>
        <v>0</v>
      </c>
      <c r="Y421" s="11">
        <f t="shared" si="62"/>
        <v>11608499.709999999</v>
      </c>
      <c r="Z421" s="11">
        <f t="shared" si="62"/>
        <v>1903660.0700000003</v>
      </c>
      <c r="AA421" s="11">
        <f t="shared" si="62"/>
        <v>122034.27</v>
      </c>
      <c r="AB421" s="11">
        <f t="shared" si="62"/>
        <v>13634194.050000001</v>
      </c>
      <c r="AC421" s="7"/>
      <c r="AD421" s="7"/>
      <c r="AE421" s="7"/>
    </row>
    <row r="422" spans="1:33" ht="18" customHeight="1" x14ac:dyDescent="0.25">
      <c r="O422" s="34"/>
      <c r="AC422" s="15"/>
    </row>
    <row r="423" spans="1:33" ht="18" customHeight="1" x14ac:dyDescent="0.25">
      <c r="AC423" s="15"/>
    </row>
    <row r="426" spans="1:33" ht="15.75" x14ac:dyDescent="0.25">
      <c r="E426" s="13" t="s">
        <v>120</v>
      </c>
      <c r="G426" s="14"/>
      <c r="H426" s="14"/>
      <c r="I426" s="14"/>
      <c r="J426" s="14"/>
      <c r="K426" s="14"/>
      <c r="L426" s="13" t="s">
        <v>122</v>
      </c>
      <c r="O426" s="14"/>
      <c r="Q426" s="14"/>
      <c r="R426" s="13" t="s">
        <v>121</v>
      </c>
      <c r="T426" s="14"/>
      <c r="U426" s="14"/>
      <c r="W426" s="14"/>
      <c r="X426" s="14"/>
      <c r="Y426" s="14"/>
      <c r="Z426" s="13" t="s">
        <v>123</v>
      </c>
      <c r="AA426" s="14"/>
      <c r="AB426" s="14"/>
      <c r="AC426" s="14"/>
      <c r="AD426" s="14"/>
    </row>
    <row r="427" spans="1:33" ht="15.75" x14ac:dyDescent="0.25">
      <c r="E427" s="13" t="s">
        <v>124</v>
      </c>
      <c r="G427" s="14"/>
      <c r="H427" s="14"/>
      <c r="I427" s="14"/>
      <c r="J427" s="14"/>
      <c r="K427" s="14"/>
      <c r="L427" s="13" t="s">
        <v>124</v>
      </c>
      <c r="O427" s="14"/>
      <c r="Q427" s="14"/>
      <c r="R427" s="13" t="s">
        <v>124</v>
      </c>
      <c r="T427" s="14"/>
      <c r="U427" s="14"/>
      <c r="W427" s="14"/>
      <c r="X427" s="14"/>
      <c r="Y427" s="14"/>
      <c r="Z427" s="13" t="s">
        <v>124</v>
      </c>
      <c r="AA427" s="14"/>
      <c r="AB427" s="14"/>
      <c r="AC427" s="14"/>
      <c r="AD427" s="14"/>
    </row>
    <row r="428" spans="1:33" ht="30.75" customHeight="1" x14ac:dyDescent="0.55000000000000004">
      <c r="A428" s="75" t="s">
        <v>0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1"/>
      <c r="AE428" s="1"/>
      <c r="AF428" s="1"/>
      <c r="AG428" s="1"/>
    </row>
    <row r="429" spans="1:33" ht="21.75" customHeight="1" x14ac:dyDescent="0.4">
      <c r="A429" s="76" t="s">
        <v>1699</v>
      </c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2"/>
      <c r="AE429" s="2"/>
      <c r="AF429" s="2"/>
      <c r="AG429" s="2"/>
    </row>
    <row r="430" spans="1:33" s="5" customFormat="1" ht="20.25" customHeight="1" x14ac:dyDescent="0.35">
      <c r="A430" s="3" t="s">
        <v>1</v>
      </c>
      <c r="B430" s="4"/>
      <c r="C430" s="3"/>
      <c r="D430" s="3"/>
      <c r="F430" s="3" t="s">
        <v>305</v>
      </c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</row>
    <row r="431" spans="1:33" s="7" customFormat="1" ht="90" x14ac:dyDescent="0.25">
      <c r="A431" s="6" t="s">
        <v>3</v>
      </c>
      <c r="B431" s="6" t="s">
        <v>4</v>
      </c>
      <c r="C431" s="6" t="s">
        <v>5</v>
      </c>
      <c r="D431" s="6" t="s">
        <v>6</v>
      </c>
      <c r="E431" s="6" t="s">
        <v>7</v>
      </c>
      <c r="F431" s="6" t="s">
        <v>8</v>
      </c>
      <c r="G431" s="6" t="s">
        <v>9</v>
      </c>
      <c r="H431" s="6" t="s">
        <v>10</v>
      </c>
      <c r="I431" s="6" t="s">
        <v>11</v>
      </c>
      <c r="J431" s="6" t="s">
        <v>12</v>
      </c>
      <c r="K431" s="6" t="s">
        <v>13</v>
      </c>
      <c r="L431" s="6" t="s">
        <v>14</v>
      </c>
      <c r="M431" s="6" t="s">
        <v>15</v>
      </c>
      <c r="N431" s="6" t="s">
        <v>16</v>
      </c>
      <c r="O431" s="6" t="s">
        <v>17</v>
      </c>
      <c r="P431" s="6" t="s">
        <v>18</v>
      </c>
      <c r="Q431" s="6" t="s">
        <v>19</v>
      </c>
      <c r="R431" s="6" t="s">
        <v>20</v>
      </c>
      <c r="S431" s="6" t="s">
        <v>21</v>
      </c>
      <c r="T431" s="6" t="s">
        <v>22</v>
      </c>
      <c r="U431" s="6" t="s">
        <v>24</v>
      </c>
      <c r="V431" s="6" t="s">
        <v>25</v>
      </c>
      <c r="W431" s="6" t="s">
        <v>26</v>
      </c>
      <c r="X431" s="6" t="s">
        <v>1587</v>
      </c>
      <c r="Y431" s="6" t="s">
        <v>27</v>
      </c>
      <c r="Z431" s="6" t="s">
        <v>28</v>
      </c>
      <c r="AA431" s="6" t="s">
        <v>29</v>
      </c>
      <c r="AB431" s="6" t="s">
        <v>30</v>
      </c>
    </row>
    <row r="432" spans="1:33" s="15" customFormat="1" x14ac:dyDescent="0.25">
      <c r="A432" s="17">
        <v>1</v>
      </c>
      <c r="B432" s="17" t="s">
        <v>125</v>
      </c>
      <c r="C432" s="17" t="s">
        <v>126</v>
      </c>
      <c r="D432" s="17" t="s">
        <v>127</v>
      </c>
      <c r="E432" s="17" t="s">
        <v>128</v>
      </c>
      <c r="F432" s="17" t="s">
        <v>35</v>
      </c>
      <c r="G432" s="17" t="s">
        <v>129</v>
      </c>
      <c r="H432" s="17">
        <v>183739</v>
      </c>
      <c r="I432" s="17">
        <v>182524</v>
      </c>
      <c r="J432" s="17">
        <v>1215</v>
      </c>
      <c r="K432" s="17" t="s">
        <v>37</v>
      </c>
      <c r="L432" s="18">
        <v>525561.54</v>
      </c>
      <c r="M432" s="18">
        <v>3922.65</v>
      </c>
      <c r="N432" s="18">
        <v>97624.81</v>
      </c>
      <c r="O432" s="18">
        <v>627109</v>
      </c>
      <c r="P432" s="18">
        <v>6856.18</v>
      </c>
      <c r="Q432" s="18">
        <v>3866.07</v>
      </c>
      <c r="R432" s="18">
        <v>546.75</v>
      </c>
      <c r="S432" s="18">
        <v>11269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532417.72</v>
      </c>
      <c r="Z432" s="18">
        <v>101490.88</v>
      </c>
      <c r="AA432" s="18">
        <v>4469.3999999999996</v>
      </c>
      <c r="AB432" s="18">
        <v>638378</v>
      </c>
    </row>
    <row r="433" spans="1:28" s="15" customFormat="1" x14ac:dyDescent="0.25">
      <c r="A433" s="17">
        <v>2</v>
      </c>
      <c r="B433" s="17" t="s">
        <v>130</v>
      </c>
      <c r="C433" s="17" t="s">
        <v>126</v>
      </c>
      <c r="D433" s="17" t="s">
        <v>131</v>
      </c>
      <c r="E433" s="17" t="s">
        <v>132</v>
      </c>
      <c r="F433" s="17" t="s">
        <v>35</v>
      </c>
      <c r="G433" s="17" t="s">
        <v>133</v>
      </c>
      <c r="H433" s="17">
        <v>89913</v>
      </c>
      <c r="I433" s="17">
        <v>89741</v>
      </c>
      <c r="J433" s="17">
        <v>172</v>
      </c>
      <c r="K433" s="17" t="s">
        <v>37</v>
      </c>
      <c r="L433" s="18">
        <v>78530.2</v>
      </c>
      <c r="M433" s="18">
        <v>1174.8599999999999</v>
      </c>
      <c r="N433" s="18">
        <v>5500.94</v>
      </c>
      <c r="O433" s="18">
        <v>85206</v>
      </c>
      <c r="P433" s="18">
        <v>1223.05</v>
      </c>
      <c r="Q433" s="18">
        <v>582.54999999999995</v>
      </c>
      <c r="R433" s="18">
        <v>77.400000000000006</v>
      </c>
      <c r="S433" s="18">
        <v>1883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79753.25</v>
      </c>
      <c r="Z433" s="18">
        <v>6083.49</v>
      </c>
      <c r="AA433" s="18">
        <v>1252.26</v>
      </c>
      <c r="AB433" s="18">
        <v>87089</v>
      </c>
    </row>
    <row r="434" spans="1:28" s="15" customFormat="1" x14ac:dyDescent="0.25">
      <c r="A434" s="17">
        <v>3</v>
      </c>
      <c r="B434" s="17" t="s">
        <v>134</v>
      </c>
      <c r="C434" s="17" t="s">
        <v>126</v>
      </c>
      <c r="D434" s="17" t="s">
        <v>135</v>
      </c>
      <c r="E434" s="17" t="s">
        <v>136</v>
      </c>
      <c r="F434" s="17" t="s">
        <v>35</v>
      </c>
      <c r="G434" s="17" t="s">
        <v>137</v>
      </c>
      <c r="H434" s="17">
        <v>29298</v>
      </c>
      <c r="I434" s="17">
        <v>28851</v>
      </c>
      <c r="J434" s="17">
        <v>1341</v>
      </c>
      <c r="K434" s="17" t="s">
        <v>37</v>
      </c>
      <c r="L434" s="18">
        <v>443401.98</v>
      </c>
      <c r="M434" s="18">
        <v>4683.07</v>
      </c>
      <c r="N434" s="18">
        <v>76479.95</v>
      </c>
      <c r="O434" s="18">
        <v>524565</v>
      </c>
      <c r="P434" s="18">
        <v>7509.94</v>
      </c>
      <c r="Q434" s="18">
        <v>3268.61</v>
      </c>
      <c r="R434" s="18">
        <v>603.45000000000005</v>
      </c>
      <c r="S434" s="18">
        <v>11382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450911.92</v>
      </c>
      <c r="Z434" s="18">
        <v>79748.56</v>
      </c>
      <c r="AA434" s="18">
        <v>5286.52</v>
      </c>
      <c r="AB434" s="18">
        <v>535947</v>
      </c>
    </row>
    <row r="435" spans="1:28" s="15" customFormat="1" x14ac:dyDescent="0.25">
      <c r="A435" s="17">
        <v>4</v>
      </c>
      <c r="B435" s="17" t="s">
        <v>138</v>
      </c>
      <c r="C435" s="17" t="s">
        <v>126</v>
      </c>
      <c r="D435" s="17" t="s">
        <v>139</v>
      </c>
      <c r="E435" s="17" t="s">
        <v>140</v>
      </c>
      <c r="F435" s="17" t="s">
        <v>35</v>
      </c>
      <c r="G435" s="17" t="s">
        <v>137</v>
      </c>
      <c r="H435" s="17"/>
      <c r="I435" s="17"/>
      <c r="J435" s="17"/>
      <c r="K435" s="17"/>
      <c r="L435" s="18">
        <v>903.01</v>
      </c>
      <c r="M435" s="18">
        <v>0</v>
      </c>
      <c r="N435" s="18">
        <v>0</v>
      </c>
      <c r="O435" s="18">
        <v>903.01</v>
      </c>
      <c r="P435" s="18">
        <v>0</v>
      </c>
      <c r="Q435" s="18">
        <v>0</v>
      </c>
      <c r="R435" s="18">
        <v>0</v>
      </c>
      <c r="S435" s="18"/>
      <c r="T435" s="18">
        <v>0</v>
      </c>
      <c r="U435" s="18">
        <v>904</v>
      </c>
      <c r="V435" s="18">
        <v>0</v>
      </c>
      <c r="W435" s="18">
        <v>0</v>
      </c>
      <c r="X435" s="18">
        <v>904</v>
      </c>
      <c r="Y435" s="18">
        <v>-0.99</v>
      </c>
      <c r="Z435" s="18">
        <v>0</v>
      </c>
      <c r="AA435" s="18">
        <v>0</v>
      </c>
      <c r="AB435" s="18">
        <v>-0.99</v>
      </c>
    </row>
    <row r="436" spans="1:28" s="15" customFormat="1" x14ac:dyDescent="0.25">
      <c r="A436" s="17">
        <v>5</v>
      </c>
      <c r="B436" s="17" t="s">
        <v>141</v>
      </c>
      <c r="C436" s="17" t="s">
        <v>126</v>
      </c>
      <c r="D436" s="17" t="s">
        <v>142</v>
      </c>
      <c r="E436" s="17" t="s">
        <v>143</v>
      </c>
      <c r="F436" s="17" t="s">
        <v>35</v>
      </c>
      <c r="G436" s="17" t="s">
        <v>144</v>
      </c>
      <c r="H436" s="17">
        <v>1489</v>
      </c>
      <c r="I436" s="17">
        <v>99295</v>
      </c>
      <c r="J436" s="17">
        <v>2194</v>
      </c>
      <c r="K436" s="17" t="s">
        <v>991</v>
      </c>
      <c r="L436" s="18">
        <v>448821.53</v>
      </c>
      <c r="M436" s="18">
        <v>7794.9</v>
      </c>
      <c r="N436" s="18">
        <v>71353.570000000007</v>
      </c>
      <c r="O436" s="18">
        <v>527970</v>
      </c>
      <c r="P436" s="18">
        <v>11936.96</v>
      </c>
      <c r="Q436" s="18">
        <v>3324.74</v>
      </c>
      <c r="R436" s="18">
        <v>987.3</v>
      </c>
      <c r="S436" s="18">
        <v>16249</v>
      </c>
      <c r="T436" s="18">
        <v>7070</v>
      </c>
      <c r="U436" s="18">
        <v>0</v>
      </c>
      <c r="V436" s="18">
        <v>0</v>
      </c>
      <c r="W436" s="18">
        <v>0</v>
      </c>
      <c r="X436" s="18"/>
      <c r="Y436" s="18">
        <v>460758.49</v>
      </c>
      <c r="Z436" s="18">
        <v>74678.31</v>
      </c>
      <c r="AA436" s="18">
        <v>8782.2000000000007</v>
      </c>
      <c r="AB436" s="18">
        <v>544219</v>
      </c>
    </row>
    <row r="437" spans="1:28" s="15" customFormat="1" x14ac:dyDescent="0.25">
      <c r="A437" s="17">
        <v>6</v>
      </c>
      <c r="B437" s="17" t="s">
        <v>145</v>
      </c>
      <c r="C437" s="17" t="s">
        <v>126</v>
      </c>
      <c r="D437" s="17" t="s">
        <v>146</v>
      </c>
      <c r="E437" s="17" t="s">
        <v>147</v>
      </c>
      <c r="F437" s="17" t="s">
        <v>35</v>
      </c>
      <c r="G437" s="17" t="s">
        <v>148</v>
      </c>
      <c r="H437" s="17">
        <v>9502</v>
      </c>
      <c r="I437" s="17">
        <v>9174</v>
      </c>
      <c r="J437" s="17">
        <v>984</v>
      </c>
      <c r="K437" s="17" t="s">
        <v>37</v>
      </c>
      <c r="L437" s="18">
        <v>166066.92000000001</v>
      </c>
      <c r="M437" s="18">
        <v>2812.14</v>
      </c>
      <c r="N437" s="18">
        <v>17202.939999999999</v>
      </c>
      <c r="O437" s="18">
        <v>186082</v>
      </c>
      <c r="P437" s="18">
        <v>5794.13</v>
      </c>
      <c r="Q437" s="18">
        <v>1227.07</v>
      </c>
      <c r="R437" s="18">
        <v>442.8</v>
      </c>
      <c r="S437" s="18">
        <v>7464</v>
      </c>
      <c r="T437" s="18">
        <v>2670</v>
      </c>
      <c r="U437" s="18">
        <v>0</v>
      </c>
      <c r="V437" s="18">
        <v>0</v>
      </c>
      <c r="W437" s="18">
        <v>0</v>
      </c>
      <c r="X437" s="18"/>
      <c r="Y437" s="18">
        <v>171861.05</v>
      </c>
      <c r="Z437" s="18">
        <v>18430.009999999998</v>
      </c>
      <c r="AA437" s="18">
        <v>3254.94</v>
      </c>
      <c r="AB437" s="18">
        <v>193546</v>
      </c>
    </row>
    <row r="438" spans="1:28" s="15" customFormat="1" x14ac:dyDescent="0.25">
      <c r="A438" s="17">
        <v>7</v>
      </c>
      <c r="B438" s="17" t="s">
        <v>141</v>
      </c>
      <c r="C438" s="17" t="s">
        <v>126</v>
      </c>
      <c r="D438" s="17" t="s">
        <v>154</v>
      </c>
      <c r="E438" s="17" t="s">
        <v>155</v>
      </c>
      <c r="F438" s="17" t="s">
        <v>35</v>
      </c>
      <c r="G438" s="17" t="s">
        <v>156</v>
      </c>
      <c r="H438" s="17">
        <v>33230</v>
      </c>
      <c r="I438" s="17">
        <v>31450</v>
      </c>
      <c r="J438" s="17">
        <v>1780</v>
      </c>
      <c r="K438" s="17" t="s">
        <v>37</v>
      </c>
      <c r="L438" s="18">
        <v>489718.77</v>
      </c>
      <c r="M438" s="18">
        <v>6100.17</v>
      </c>
      <c r="N438" s="18">
        <v>49911.06</v>
      </c>
      <c r="O438" s="18">
        <v>545730</v>
      </c>
      <c r="P438" s="18">
        <v>9815.24</v>
      </c>
      <c r="Q438" s="18">
        <v>3612.76</v>
      </c>
      <c r="R438" s="18">
        <v>801</v>
      </c>
      <c r="S438" s="18">
        <v>14229</v>
      </c>
      <c r="T438" s="18">
        <v>3980</v>
      </c>
      <c r="U438" s="18">
        <v>0</v>
      </c>
      <c r="V438" s="18">
        <v>0</v>
      </c>
      <c r="W438" s="18">
        <v>0</v>
      </c>
      <c r="X438" s="18"/>
      <c r="Y438" s="18">
        <v>499534.01</v>
      </c>
      <c r="Z438" s="18">
        <v>53523.82</v>
      </c>
      <c r="AA438" s="18">
        <v>6901.17</v>
      </c>
      <c r="AB438" s="18">
        <v>559959</v>
      </c>
    </row>
    <row r="439" spans="1:28" s="15" customFormat="1" x14ac:dyDescent="0.25">
      <c r="A439" s="17">
        <v>8</v>
      </c>
      <c r="B439" s="17" t="s">
        <v>125</v>
      </c>
      <c r="C439" s="17" t="s">
        <v>126</v>
      </c>
      <c r="D439" s="17" t="s">
        <v>157</v>
      </c>
      <c r="E439" s="17" t="s">
        <v>158</v>
      </c>
      <c r="F439" s="17" t="s">
        <v>35</v>
      </c>
      <c r="G439" s="17" t="s">
        <v>148</v>
      </c>
      <c r="H439" s="17">
        <v>28152</v>
      </c>
      <c r="I439" s="17">
        <v>26849</v>
      </c>
      <c r="J439" s="17">
        <v>1303</v>
      </c>
      <c r="K439" s="17" t="s">
        <v>37</v>
      </c>
      <c r="L439" s="18">
        <v>279457.53000000003</v>
      </c>
      <c r="M439" s="18">
        <v>5197.57</v>
      </c>
      <c r="N439" s="18">
        <v>27907.9</v>
      </c>
      <c r="O439" s="18">
        <v>312563</v>
      </c>
      <c r="P439" s="18">
        <v>7202.43</v>
      </c>
      <c r="Q439" s="18">
        <v>2070.2199999999998</v>
      </c>
      <c r="R439" s="18">
        <v>586.35</v>
      </c>
      <c r="S439" s="18">
        <v>9859</v>
      </c>
      <c r="T439" s="18">
        <v>10520</v>
      </c>
      <c r="U439" s="18">
        <v>0</v>
      </c>
      <c r="V439" s="18">
        <v>0</v>
      </c>
      <c r="W439" s="18">
        <v>0</v>
      </c>
      <c r="X439" s="18"/>
      <c r="Y439" s="18">
        <v>286659.96000000002</v>
      </c>
      <c r="Z439" s="18">
        <v>29978.12</v>
      </c>
      <c r="AA439" s="18">
        <v>5783.92</v>
      </c>
      <c r="AB439" s="18">
        <v>322422</v>
      </c>
    </row>
    <row r="440" spans="1:28" s="15" customFormat="1" x14ac:dyDescent="0.25">
      <c r="A440" s="17">
        <v>9</v>
      </c>
      <c r="B440" s="17" t="s">
        <v>134</v>
      </c>
      <c r="C440" s="17" t="s">
        <v>126</v>
      </c>
      <c r="D440" s="17" t="s">
        <v>175</v>
      </c>
      <c r="E440" s="17" t="s">
        <v>176</v>
      </c>
      <c r="F440" s="17" t="s">
        <v>35</v>
      </c>
      <c r="G440" s="17" t="s">
        <v>156</v>
      </c>
      <c r="H440" s="17">
        <v>7776</v>
      </c>
      <c r="I440" s="17">
        <v>7776</v>
      </c>
      <c r="J440" s="17">
        <v>0</v>
      </c>
      <c r="K440" s="17" t="s">
        <v>37</v>
      </c>
      <c r="L440" s="18">
        <v>131431.21</v>
      </c>
      <c r="M440" s="18">
        <v>0</v>
      </c>
      <c r="N440" s="18">
        <v>13332.79</v>
      </c>
      <c r="O440" s="18">
        <v>144764</v>
      </c>
      <c r="P440" s="18">
        <v>577.33000000000004</v>
      </c>
      <c r="Q440" s="18">
        <v>962.67</v>
      </c>
      <c r="R440" s="18">
        <v>0</v>
      </c>
      <c r="S440" s="18">
        <v>1540</v>
      </c>
      <c r="T440" s="18">
        <v>2380</v>
      </c>
      <c r="U440" s="18">
        <v>0</v>
      </c>
      <c r="V440" s="18">
        <v>0</v>
      </c>
      <c r="W440" s="18">
        <v>0</v>
      </c>
      <c r="X440" s="18"/>
      <c r="Y440" s="18">
        <v>132008.54</v>
      </c>
      <c r="Z440" s="18">
        <v>14295.46</v>
      </c>
      <c r="AA440" s="18">
        <v>0</v>
      </c>
      <c r="AB440" s="18">
        <v>146304</v>
      </c>
    </row>
    <row r="441" spans="1:28" s="15" customFormat="1" x14ac:dyDescent="0.25">
      <c r="A441" s="17">
        <v>10</v>
      </c>
      <c r="B441" s="17" t="s">
        <v>130</v>
      </c>
      <c r="C441" s="17" t="s">
        <v>126</v>
      </c>
      <c r="D441" s="17" t="s">
        <v>177</v>
      </c>
      <c r="E441" s="17" t="s">
        <v>178</v>
      </c>
      <c r="F441" s="17" t="s">
        <v>35</v>
      </c>
      <c r="G441" s="17" t="s">
        <v>156</v>
      </c>
      <c r="H441" s="17">
        <v>74025</v>
      </c>
      <c r="I441" s="17">
        <v>74025</v>
      </c>
      <c r="J441" s="17">
        <v>0</v>
      </c>
      <c r="K441" s="17" t="s">
        <v>37</v>
      </c>
      <c r="L441" s="18">
        <v>23684.98</v>
      </c>
      <c r="M441" s="18">
        <v>0</v>
      </c>
      <c r="N441" s="18">
        <v>2514.02</v>
      </c>
      <c r="O441" s="18">
        <v>26199</v>
      </c>
      <c r="P441" s="18">
        <v>577.54</v>
      </c>
      <c r="Q441" s="18">
        <v>226.46</v>
      </c>
      <c r="R441" s="18">
        <v>0</v>
      </c>
      <c r="S441" s="18">
        <v>804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24262.52</v>
      </c>
      <c r="Z441" s="18">
        <v>2740.48</v>
      </c>
      <c r="AA441" s="18">
        <v>0</v>
      </c>
      <c r="AB441" s="18">
        <v>27003</v>
      </c>
    </row>
    <row r="442" spans="1:28" s="15" customFormat="1" x14ac:dyDescent="0.25">
      <c r="A442" s="17">
        <v>11</v>
      </c>
      <c r="B442" s="17" t="s">
        <v>125</v>
      </c>
      <c r="C442" s="17" t="s">
        <v>126</v>
      </c>
      <c r="D442" s="17" t="s">
        <v>179</v>
      </c>
      <c r="E442" s="17" t="s">
        <v>180</v>
      </c>
      <c r="F442" s="17" t="s">
        <v>35</v>
      </c>
      <c r="G442" s="17" t="s">
        <v>181</v>
      </c>
      <c r="H442" s="17">
        <v>35565</v>
      </c>
      <c r="I442" s="17">
        <v>33441</v>
      </c>
      <c r="J442" s="17">
        <v>2124</v>
      </c>
      <c r="K442" s="17" t="s">
        <v>37</v>
      </c>
      <c r="L442" s="18">
        <v>885264.47</v>
      </c>
      <c r="M442" s="18">
        <v>7598.95</v>
      </c>
      <c r="N442" s="18">
        <v>148524.57999999999</v>
      </c>
      <c r="O442" s="18">
        <v>1041388</v>
      </c>
      <c r="P442" s="18">
        <v>11848.76</v>
      </c>
      <c r="Q442" s="18">
        <v>6518.44</v>
      </c>
      <c r="R442" s="18">
        <v>955.8</v>
      </c>
      <c r="S442" s="18">
        <v>19323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897113.23</v>
      </c>
      <c r="Z442" s="18">
        <v>155043.01999999999</v>
      </c>
      <c r="AA442" s="18">
        <v>8554.75</v>
      </c>
      <c r="AB442" s="18">
        <v>1060711</v>
      </c>
    </row>
    <row r="443" spans="1:28" s="15" customFormat="1" x14ac:dyDescent="0.25">
      <c r="A443" s="17">
        <v>12</v>
      </c>
      <c r="B443" s="17" t="s">
        <v>134</v>
      </c>
      <c r="C443" s="17" t="s">
        <v>126</v>
      </c>
      <c r="D443" s="17" t="s">
        <v>193</v>
      </c>
      <c r="E443" s="17" t="s">
        <v>194</v>
      </c>
      <c r="F443" s="17" t="s">
        <v>35</v>
      </c>
      <c r="G443" s="17" t="s">
        <v>181</v>
      </c>
      <c r="H443" s="17">
        <v>18342</v>
      </c>
      <c r="I443" s="17">
        <v>16352</v>
      </c>
      <c r="J443" s="17">
        <v>1990</v>
      </c>
      <c r="K443" s="17" t="s">
        <v>37</v>
      </c>
      <c r="L443" s="18">
        <v>79234.69</v>
      </c>
      <c r="M443" s="18">
        <v>5173.43</v>
      </c>
      <c r="N443" s="18">
        <v>12037.88</v>
      </c>
      <c r="O443" s="18">
        <v>96446</v>
      </c>
      <c r="P443" s="18">
        <v>11180.55</v>
      </c>
      <c r="Q443" s="18">
        <v>585.95000000000005</v>
      </c>
      <c r="R443" s="18">
        <v>895.5</v>
      </c>
      <c r="S443" s="18">
        <v>12662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90415.24</v>
      </c>
      <c r="Z443" s="18">
        <v>12623.83</v>
      </c>
      <c r="AA443" s="18">
        <v>6068.93</v>
      </c>
      <c r="AB443" s="18">
        <v>109108</v>
      </c>
    </row>
    <row r="444" spans="1:28" s="15" customFormat="1" x14ac:dyDescent="0.25">
      <c r="A444" s="17">
        <v>13</v>
      </c>
      <c r="B444" s="17" t="s">
        <v>134</v>
      </c>
      <c r="C444" s="17" t="s">
        <v>126</v>
      </c>
      <c r="D444" s="17" t="s">
        <v>197</v>
      </c>
      <c r="E444" s="17" t="s">
        <v>198</v>
      </c>
      <c r="F444" s="17" t="s">
        <v>35</v>
      </c>
      <c r="G444" s="17" t="s">
        <v>148</v>
      </c>
      <c r="H444" s="17">
        <v>69532</v>
      </c>
      <c r="I444" s="17">
        <v>68422</v>
      </c>
      <c r="J444" s="17">
        <v>1110</v>
      </c>
      <c r="K444" s="17" t="s">
        <v>37</v>
      </c>
      <c r="L444" s="18">
        <v>23534.48</v>
      </c>
      <c r="M444" s="18">
        <v>1312.65</v>
      </c>
      <c r="N444" s="18">
        <v>1602.87</v>
      </c>
      <c r="O444" s="18">
        <v>26450</v>
      </c>
      <c r="P444" s="18">
        <v>5981.08</v>
      </c>
      <c r="Q444" s="18">
        <v>166.42</v>
      </c>
      <c r="R444" s="18">
        <v>499.5</v>
      </c>
      <c r="S444" s="18">
        <v>6647</v>
      </c>
      <c r="T444" s="18">
        <v>4210</v>
      </c>
      <c r="U444" s="18">
        <v>0</v>
      </c>
      <c r="V444" s="18">
        <v>0</v>
      </c>
      <c r="W444" s="18">
        <v>0</v>
      </c>
      <c r="X444" s="18"/>
      <c r="Y444" s="18">
        <v>29515.56</v>
      </c>
      <c r="Z444" s="18">
        <v>1769.29</v>
      </c>
      <c r="AA444" s="18">
        <v>1812.15</v>
      </c>
      <c r="AB444" s="18">
        <v>33097</v>
      </c>
    </row>
    <row r="445" spans="1:28" s="15" customFormat="1" x14ac:dyDescent="0.25">
      <c r="A445" s="17">
        <v>14</v>
      </c>
      <c r="B445" s="17" t="s">
        <v>182</v>
      </c>
      <c r="C445" s="17" t="s">
        <v>126</v>
      </c>
      <c r="D445" s="17" t="s">
        <v>199</v>
      </c>
      <c r="E445" s="17" t="s">
        <v>200</v>
      </c>
      <c r="F445" s="17" t="s">
        <v>35</v>
      </c>
      <c r="G445" s="17" t="s">
        <v>148</v>
      </c>
      <c r="H445" s="17">
        <v>32900</v>
      </c>
      <c r="I445" s="17">
        <v>32184</v>
      </c>
      <c r="J445" s="17">
        <v>2148</v>
      </c>
      <c r="K445" s="17" t="s">
        <v>37</v>
      </c>
      <c r="L445" s="18">
        <v>480995.4</v>
      </c>
      <c r="M445" s="18">
        <v>6806.12</v>
      </c>
      <c r="N445" s="18">
        <v>44464.480000000003</v>
      </c>
      <c r="O445" s="18">
        <v>532266</v>
      </c>
      <c r="P445" s="18">
        <v>11697.88</v>
      </c>
      <c r="Q445" s="18">
        <v>3553.52</v>
      </c>
      <c r="R445" s="18">
        <v>966.6</v>
      </c>
      <c r="S445" s="18">
        <v>16218</v>
      </c>
      <c r="T445" s="18">
        <v>290</v>
      </c>
      <c r="U445" s="18">
        <v>0</v>
      </c>
      <c r="V445" s="18">
        <v>0</v>
      </c>
      <c r="W445" s="18">
        <v>0</v>
      </c>
      <c r="X445" s="18"/>
      <c r="Y445" s="18">
        <v>492693.28</v>
      </c>
      <c r="Z445" s="18">
        <v>48018</v>
      </c>
      <c r="AA445" s="18">
        <v>7772.72</v>
      </c>
      <c r="AB445" s="18">
        <v>548484</v>
      </c>
    </row>
    <row r="446" spans="1:28" s="15" customFormat="1" x14ac:dyDescent="0.25">
      <c r="A446" s="17">
        <v>15</v>
      </c>
      <c r="B446" s="17" t="s">
        <v>163</v>
      </c>
      <c r="C446" s="17" t="s">
        <v>126</v>
      </c>
      <c r="D446" s="17" t="s">
        <v>201</v>
      </c>
      <c r="E446" s="17" t="s">
        <v>202</v>
      </c>
      <c r="F446" s="17" t="s">
        <v>35</v>
      </c>
      <c r="G446" s="17" t="s">
        <v>203</v>
      </c>
      <c r="H446" s="17">
        <v>208</v>
      </c>
      <c r="I446" s="17">
        <v>200</v>
      </c>
      <c r="J446" s="17">
        <v>8</v>
      </c>
      <c r="K446" s="17" t="s">
        <v>37</v>
      </c>
      <c r="L446" s="18">
        <v>19705.95</v>
      </c>
      <c r="M446" s="18">
        <v>215.13</v>
      </c>
      <c r="N446" s="18">
        <v>2470.92</v>
      </c>
      <c r="O446" s="18">
        <v>22392</v>
      </c>
      <c r="P446" s="18">
        <v>866.13</v>
      </c>
      <c r="Q446" s="18">
        <v>144.27000000000001</v>
      </c>
      <c r="R446" s="18">
        <v>3.6</v>
      </c>
      <c r="S446" s="18">
        <v>1014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20572.080000000002</v>
      </c>
      <c r="Z446" s="18">
        <v>2615.19</v>
      </c>
      <c r="AA446" s="18">
        <v>218.73</v>
      </c>
      <c r="AB446" s="18">
        <v>23406</v>
      </c>
    </row>
    <row r="447" spans="1:28" s="15" customFormat="1" x14ac:dyDescent="0.25">
      <c r="A447" s="17">
        <v>16</v>
      </c>
      <c r="B447" s="17" t="s">
        <v>138</v>
      </c>
      <c r="C447" s="17" t="s">
        <v>126</v>
      </c>
      <c r="D447" s="17" t="s">
        <v>204</v>
      </c>
      <c r="E447" s="17" t="s">
        <v>205</v>
      </c>
      <c r="F447" s="17" t="s">
        <v>35</v>
      </c>
      <c r="G447" s="17" t="s">
        <v>148</v>
      </c>
      <c r="H447" s="17">
        <v>7154</v>
      </c>
      <c r="I447" s="17">
        <v>7154</v>
      </c>
      <c r="J447" s="17">
        <v>0</v>
      </c>
      <c r="K447" s="17" t="s">
        <v>37</v>
      </c>
      <c r="L447" s="18">
        <v>124686.68</v>
      </c>
      <c r="M447" s="18">
        <v>0</v>
      </c>
      <c r="N447" s="18">
        <v>21019.32</v>
      </c>
      <c r="O447" s="18">
        <v>145706</v>
      </c>
      <c r="P447" s="18">
        <v>577.19000000000005</v>
      </c>
      <c r="Q447" s="18">
        <v>1202.81</v>
      </c>
      <c r="R447" s="18">
        <v>0</v>
      </c>
      <c r="S447" s="18">
        <v>1780</v>
      </c>
      <c r="T447" s="18">
        <v>0</v>
      </c>
      <c r="U447" s="18">
        <v>102059.68</v>
      </c>
      <c r="V447" s="18">
        <v>21019.32</v>
      </c>
      <c r="W447" s="18">
        <v>0</v>
      </c>
      <c r="X447" s="18">
        <v>123079</v>
      </c>
      <c r="Y447" s="18">
        <v>23204.19</v>
      </c>
      <c r="Z447" s="18">
        <v>1202.81</v>
      </c>
      <c r="AA447" s="18">
        <v>0</v>
      </c>
      <c r="AB447" s="18">
        <v>24407</v>
      </c>
    </row>
    <row r="448" spans="1:28" s="15" customFormat="1" x14ac:dyDescent="0.25">
      <c r="A448" s="17">
        <v>17</v>
      </c>
      <c r="B448" s="17" t="s">
        <v>138</v>
      </c>
      <c r="C448" s="17" t="s">
        <v>126</v>
      </c>
      <c r="D448" s="17" t="s">
        <v>213</v>
      </c>
      <c r="E448" s="17" t="s">
        <v>214</v>
      </c>
      <c r="F448" s="17" t="s">
        <v>35</v>
      </c>
      <c r="G448" s="17" t="s">
        <v>215</v>
      </c>
      <c r="H448" s="17">
        <v>19460</v>
      </c>
      <c r="I448" s="17">
        <v>19460</v>
      </c>
      <c r="J448" s="17">
        <v>0</v>
      </c>
      <c r="K448" s="17" t="s">
        <v>37</v>
      </c>
      <c r="L448" s="18">
        <v>46415.26</v>
      </c>
      <c r="M448" s="18">
        <v>86.94</v>
      </c>
      <c r="N448" s="18">
        <v>17117.8</v>
      </c>
      <c r="O448" s="18">
        <v>63620</v>
      </c>
      <c r="P448" s="18">
        <v>577.98</v>
      </c>
      <c r="Q448" s="18">
        <v>447.02</v>
      </c>
      <c r="R448" s="18">
        <v>0</v>
      </c>
      <c r="S448" s="18">
        <v>1025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46993.24</v>
      </c>
      <c r="Z448" s="18">
        <v>17564.82</v>
      </c>
      <c r="AA448" s="18">
        <v>86.94</v>
      </c>
      <c r="AB448" s="18">
        <v>64645</v>
      </c>
    </row>
    <row r="449" spans="1:28" s="15" customFormat="1" x14ac:dyDescent="0.25">
      <c r="A449" s="17">
        <v>18</v>
      </c>
      <c r="B449" s="17" t="s">
        <v>134</v>
      </c>
      <c r="C449" s="17" t="s">
        <v>126</v>
      </c>
      <c r="D449" s="17" t="s">
        <v>216</v>
      </c>
      <c r="E449" s="17" t="s">
        <v>217</v>
      </c>
      <c r="F449" s="17" t="s">
        <v>35</v>
      </c>
      <c r="G449" s="17" t="s">
        <v>218</v>
      </c>
      <c r="H449" s="17"/>
      <c r="I449" s="17"/>
      <c r="J449" s="17"/>
      <c r="K449" s="17"/>
      <c r="L449" s="18">
        <v>2337</v>
      </c>
      <c r="M449" s="18">
        <v>0</v>
      </c>
      <c r="N449" s="18">
        <v>216.67</v>
      </c>
      <c r="O449" s="18">
        <v>2553.67</v>
      </c>
      <c r="P449" s="18">
        <v>0</v>
      </c>
      <c r="Q449" s="18">
        <v>0</v>
      </c>
      <c r="R449" s="18">
        <v>0</v>
      </c>
      <c r="S449" s="18"/>
      <c r="T449" s="18">
        <v>0</v>
      </c>
      <c r="U449" s="18">
        <v>2337.33</v>
      </c>
      <c r="V449" s="18">
        <v>216.67</v>
      </c>
      <c r="W449" s="18">
        <v>0</v>
      </c>
      <c r="X449" s="18">
        <v>2554</v>
      </c>
      <c r="Y449" s="18">
        <v>-0.33</v>
      </c>
      <c r="Z449" s="18">
        <v>0</v>
      </c>
      <c r="AA449" s="18">
        <v>0</v>
      </c>
      <c r="AB449" s="18">
        <v>-0.33</v>
      </c>
    </row>
    <row r="450" spans="1:28" s="15" customFormat="1" x14ac:dyDescent="0.25">
      <c r="A450" s="17">
        <v>19</v>
      </c>
      <c r="B450" s="17" t="s">
        <v>134</v>
      </c>
      <c r="C450" s="17" t="s">
        <v>126</v>
      </c>
      <c r="D450" s="17" t="s">
        <v>219</v>
      </c>
      <c r="E450" s="17" t="s">
        <v>220</v>
      </c>
      <c r="F450" s="17" t="s">
        <v>35</v>
      </c>
      <c r="G450" s="17" t="s">
        <v>221</v>
      </c>
      <c r="H450" s="17"/>
      <c r="I450" s="17"/>
      <c r="J450" s="17"/>
      <c r="K450" s="17"/>
      <c r="L450" s="18">
        <v>2281</v>
      </c>
      <c r="M450" s="18">
        <v>0</v>
      </c>
      <c r="N450" s="18">
        <v>0</v>
      </c>
      <c r="O450" s="18">
        <v>2281</v>
      </c>
      <c r="P450" s="18">
        <v>0</v>
      </c>
      <c r="Q450" s="18">
        <v>0</v>
      </c>
      <c r="R450" s="18">
        <v>0</v>
      </c>
      <c r="S450" s="18"/>
      <c r="T450" s="18">
        <v>0</v>
      </c>
      <c r="U450" s="18">
        <v>2281</v>
      </c>
      <c r="V450" s="18">
        <v>0</v>
      </c>
      <c r="W450" s="18">
        <v>0</v>
      </c>
      <c r="X450" s="18">
        <v>2281</v>
      </c>
      <c r="Y450" s="18">
        <v>0</v>
      </c>
      <c r="Z450" s="18">
        <v>0</v>
      </c>
      <c r="AA450" s="18">
        <v>0</v>
      </c>
      <c r="AB450" s="18">
        <v>0</v>
      </c>
    </row>
    <row r="451" spans="1:28" s="15" customFormat="1" x14ac:dyDescent="0.25">
      <c r="A451" s="17">
        <v>20</v>
      </c>
      <c r="B451" s="17" t="s">
        <v>130</v>
      </c>
      <c r="C451" s="17" t="s">
        <v>126</v>
      </c>
      <c r="D451" s="17" t="s">
        <v>222</v>
      </c>
      <c r="E451" s="17" t="s">
        <v>223</v>
      </c>
      <c r="F451" s="17" t="s">
        <v>35</v>
      </c>
      <c r="G451" s="17" t="s">
        <v>224</v>
      </c>
      <c r="H451" s="17">
        <v>2637</v>
      </c>
      <c r="I451" s="17">
        <v>1936</v>
      </c>
      <c r="J451" s="17">
        <v>701</v>
      </c>
      <c r="K451" s="17" t="s">
        <v>37</v>
      </c>
      <c r="L451" s="18">
        <v>45828.59</v>
      </c>
      <c r="M451" s="18">
        <v>871.14</v>
      </c>
      <c r="N451" s="18">
        <v>4537.2700000000004</v>
      </c>
      <c r="O451" s="18">
        <v>51237</v>
      </c>
      <c r="P451" s="18">
        <v>4490.34</v>
      </c>
      <c r="Q451" s="18">
        <v>330.21</v>
      </c>
      <c r="R451" s="18">
        <v>315.45</v>
      </c>
      <c r="S451" s="18">
        <v>5136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50318.93</v>
      </c>
      <c r="Z451" s="18">
        <v>4867.4799999999996</v>
      </c>
      <c r="AA451" s="18">
        <v>1186.5899999999999</v>
      </c>
      <c r="AB451" s="18">
        <v>56373</v>
      </c>
    </row>
    <row r="452" spans="1:28" s="15" customFormat="1" x14ac:dyDescent="0.25">
      <c r="A452" s="17">
        <v>21</v>
      </c>
      <c r="B452" s="17" t="s">
        <v>225</v>
      </c>
      <c r="C452" s="17" t="s">
        <v>126</v>
      </c>
      <c r="D452" s="17" t="s">
        <v>226</v>
      </c>
      <c r="E452" s="17" t="s">
        <v>227</v>
      </c>
      <c r="F452" s="17" t="s">
        <v>35</v>
      </c>
      <c r="G452" s="17" t="s">
        <v>228</v>
      </c>
      <c r="H452" s="17">
        <v>41483</v>
      </c>
      <c r="I452" s="17">
        <v>40486</v>
      </c>
      <c r="J452" s="17">
        <v>997</v>
      </c>
      <c r="K452" s="17" t="s">
        <v>37</v>
      </c>
      <c r="L452" s="18">
        <v>236209.72</v>
      </c>
      <c r="M452" s="18">
        <v>3213.56</v>
      </c>
      <c r="N452" s="18">
        <v>42093.72</v>
      </c>
      <c r="O452" s="18">
        <v>281517</v>
      </c>
      <c r="P452" s="18">
        <v>6026.53</v>
      </c>
      <c r="Q452" s="18">
        <v>2131.8200000000002</v>
      </c>
      <c r="R452" s="18">
        <v>448.65</v>
      </c>
      <c r="S452" s="18">
        <v>8607</v>
      </c>
      <c r="T452" s="18">
        <v>2480</v>
      </c>
      <c r="U452" s="18">
        <v>0</v>
      </c>
      <c r="V452" s="18">
        <v>0</v>
      </c>
      <c r="W452" s="18">
        <v>0</v>
      </c>
      <c r="X452" s="18"/>
      <c r="Y452" s="18">
        <v>242236.25</v>
      </c>
      <c r="Z452" s="18">
        <v>44225.54</v>
      </c>
      <c r="AA452" s="18">
        <v>3662.21</v>
      </c>
      <c r="AB452" s="18">
        <v>290124</v>
      </c>
    </row>
    <row r="453" spans="1:28" s="15" customFormat="1" x14ac:dyDescent="0.25">
      <c r="A453" s="17">
        <v>22</v>
      </c>
      <c r="B453" s="17" t="s">
        <v>229</v>
      </c>
      <c r="C453" s="17" t="s">
        <v>126</v>
      </c>
      <c r="D453" s="17" t="s">
        <v>232</v>
      </c>
      <c r="E453" s="17" t="s">
        <v>233</v>
      </c>
      <c r="F453" s="17" t="s">
        <v>35</v>
      </c>
      <c r="G453" s="17" t="s">
        <v>203</v>
      </c>
      <c r="H453" s="17">
        <v>77048</v>
      </c>
      <c r="I453" s="17">
        <v>76944</v>
      </c>
      <c r="J453" s="17">
        <v>104</v>
      </c>
      <c r="K453" s="17" t="s">
        <v>37</v>
      </c>
      <c r="L453" s="18">
        <v>58216.22</v>
      </c>
      <c r="M453" s="18">
        <v>695.88</v>
      </c>
      <c r="N453" s="18">
        <v>20416.900000000001</v>
      </c>
      <c r="O453" s="18">
        <v>79329</v>
      </c>
      <c r="P453" s="18">
        <v>1392.7</v>
      </c>
      <c r="Q453" s="18">
        <v>429.5</v>
      </c>
      <c r="R453" s="18">
        <v>46.8</v>
      </c>
      <c r="S453" s="18">
        <v>1869</v>
      </c>
      <c r="T453" s="18">
        <v>0</v>
      </c>
      <c r="U453" s="18">
        <v>0</v>
      </c>
      <c r="V453" s="18">
        <v>0</v>
      </c>
      <c r="W453" s="18">
        <v>0</v>
      </c>
      <c r="X453" s="18"/>
      <c r="Y453" s="18">
        <v>59608.92</v>
      </c>
      <c r="Z453" s="18">
        <v>20846.400000000001</v>
      </c>
      <c r="AA453" s="18">
        <v>742.68</v>
      </c>
      <c r="AB453" s="18">
        <v>81198</v>
      </c>
    </row>
    <row r="454" spans="1:28" s="15" customFormat="1" x14ac:dyDescent="0.25">
      <c r="A454" s="17">
        <v>23</v>
      </c>
      <c r="B454" s="17" t="s">
        <v>229</v>
      </c>
      <c r="C454" s="17" t="s">
        <v>126</v>
      </c>
      <c r="D454" s="17" t="s">
        <v>234</v>
      </c>
      <c r="E454" s="17" t="s">
        <v>235</v>
      </c>
      <c r="F454" s="17" t="s">
        <v>35</v>
      </c>
      <c r="G454" s="17" t="s">
        <v>148</v>
      </c>
      <c r="H454" s="17">
        <v>103535</v>
      </c>
      <c r="I454" s="17">
        <v>100606</v>
      </c>
      <c r="J454" s="17">
        <v>2929</v>
      </c>
      <c r="K454" s="17" t="s">
        <v>37</v>
      </c>
      <c r="L454" s="18">
        <v>1229843.98</v>
      </c>
      <c r="M454" s="18">
        <v>2869.65</v>
      </c>
      <c r="N454" s="18">
        <v>22921.37</v>
      </c>
      <c r="O454" s="18">
        <v>1255635</v>
      </c>
      <c r="P454" s="18">
        <v>15751.5</v>
      </c>
      <c r="Q454" s="18">
        <v>9019.4500000000007</v>
      </c>
      <c r="R454" s="18">
        <v>1318.05</v>
      </c>
      <c r="S454" s="18">
        <v>26089</v>
      </c>
      <c r="T454" s="18">
        <v>0</v>
      </c>
      <c r="U454" s="18">
        <v>0</v>
      </c>
      <c r="V454" s="18">
        <v>0</v>
      </c>
      <c r="W454" s="18">
        <v>0</v>
      </c>
      <c r="X454" s="18"/>
      <c r="Y454" s="18">
        <v>1245595.48</v>
      </c>
      <c r="Z454" s="18">
        <v>31940.82</v>
      </c>
      <c r="AA454" s="18">
        <v>4187.7</v>
      </c>
      <c r="AB454" s="18">
        <v>1281724</v>
      </c>
    </row>
    <row r="455" spans="1:28" s="15" customFormat="1" x14ac:dyDescent="0.25">
      <c r="A455" s="17">
        <v>24</v>
      </c>
      <c r="B455" s="17" t="s">
        <v>229</v>
      </c>
      <c r="C455" s="17" t="s">
        <v>126</v>
      </c>
      <c r="D455" s="17" t="s">
        <v>242</v>
      </c>
      <c r="E455" s="17" t="s">
        <v>243</v>
      </c>
      <c r="F455" s="17" t="s">
        <v>35</v>
      </c>
      <c r="G455" s="17" t="s">
        <v>244</v>
      </c>
      <c r="H455" s="17"/>
      <c r="I455" s="17"/>
      <c r="J455" s="17"/>
      <c r="K455" s="17"/>
      <c r="L455" s="18">
        <v>47855</v>
      </c>
      <c r="M455" s="18">
        <v>0</v>
      </c>
      <c r="N455" s="18">
        <v>9326.3700000000008</v>
      </c>
      <c r="O455" s="18">
        <v>57181.37</v>
      </c>
      <c r="P455" s="18">
        <v>0</v>
      </c>
      <c r="Q455" s="18">
        <v>0</v>
      </c>
      <c r="R455" s="18">
        <v>0</v>
      </c>
      <c r="S455" s="18"/>
      <c r="T455" s="18">
        <v>0</v>
      </c>
      <c r="U455" s="18">
        <v>47855.63</v>
      </c>
      <c r="V455" s="18">
        <v>9326.3700000000008</v>
      </c>
      <c r="W455" s="18">
        <v>0</v>
      </c>
      <c r="X455" s="18">
        <v>57182</v>
      </c>
      <c r="Y455" s="18">
        <v>-0.63</v>
      </c>
      <c r="Z455" s="18">
        <v>0</v>
      </c>
      <c r="AA455" s="18">
        <v>0</v>
      </c>
      <c r="AB455" s="18">
        <v>-0.63</v>
      </c>
    </row>
    <row r="456" spans="1:28" s="15" customFormat="1" x14ac:dyDescent="0.25">
      <c r="A456" s="17">
        <v>25</v>
      </c>
      <c r="B456" s="17" t="s">
        <v>229</v>
      </c>
      <c r="C456" s="17" t="s">
        <v>126</v>
      </c>
      <c r="D456" s="17" t="s">
        <v>245</v>
      </c>
      <c r="E456" s="17" t="s">
        <v>246</v>
      </c>
      <c r="F456" s="17" t="s">
        <v>35</v>
      </c>
      <c r="G456" s="17" t="s">
        <v>203</v>
      </c>
      <c r="H456" s="17">
        <v>19990</v>
      </c>
      <c r="I456" s="17">
        <v>19990</v>
      </c>
      <c r="J456" s="17">
        <v>0</v>
      </c>
      <c r="K456" s="17" t="s">
        <v>37</v>
      </c>
      <c r="L456" s="18">
        <v>60440.26</v>
      </c>
      <c r="M456" s="18">
        <v>3548.94</v>
      </c>
      <c r="N456" s="18">
        <v>10663.8</v>
      </c>
      <c r="O456" s="18">
        <v>74653</v>
      </c>
      <c r="P456" s="18">
        <v>852.61</v>
      </c>
      <c r="Q456" s="18">
        <v>637.39</v>
      </c>
      <c r="R456" s="18">
        <v>0</v>
      </c>
      <c r="S456" s="18">
        <v>1490</v>
      </c>
      <c r="T456" s="18">
        <v>0</v>
      </c>
      <c r="U456" s="18">
        <v>0</v>
      </c>
      <c r="V456" s="18">
        <v>0</v>
      </c>
      <c r="W456" s="18">
        <v>0</v>
      </c>
      <c r="X456" s="18"/>
      <c r="Y456" s="18">
        <v>61292.87</v>
      </c>
      <c r="Z456" s="18">
        <v>11301.19</v>
      </c>
      <c r="AA456" s="18">
        <v>3548.94</v>
      </c>
      <c r="AB456" s="18">
        <v>76143</v>
      </c>
    </row>
    <row r="457" spans="1:28" s="15" customFormat="1" x14ac:dyDescent="0.25">
      <c r="A457" s="17">
        <v>26</v>
      </c>
      <c r="B457" s="17" t="s">
        <v>130</v>
      </c>
      <c r="C457" s="17" t="s">
        <v>126</v>
      </c>
      <c r="D457" s="17" t="s">
        <v>262</v>
      </c>
      <c r="E457" s="17" t="s">
        <v>263</v>
      </c>
      <c r="F457" s="17" t="s">
        <v>35</v>
      </c>
      <c r="G457" s="17" t="s">
        <v>264</v>
      </c>
      <c r="H457" s="17">
        <v>47251</v>
      </c>
      <c r="I457" s="17">
        <v>46307</v>
      </c>
      <c r="J457" s="17">
        <v>944</v>
      </c>
      <c r="K457" s="17" t="s">
        <v>37</v>
      </c>
      <c r="L457" s="18">
        <v>248977.62</v>
      </c>
      <c r="M457" s="18">
        <v>3389.83</v>
      </c>
      <c r="N457" s="18">
        <v>40431.550000000003</v>
      </c>
      <c r="O457" s="18">
        <v>292799</v>
      </c>
      <c r="P457" s="18">
        <v>5724.49</v>
      </c>
      <c r="Q457" s="18">
        <v>2492.71</v>
      </c>
      <c r="R457" s="18">
        <v>424.8</v>
      </c>
      <c r="S457" s="18">
        <v>8642</v>
      </c>
      <c r="T457" s="18">
        <v>0</v>
      </c>
      <c r="U457" s="18">
        <v>0</v>
      </c>
      <c r="V457" s="18">
        <v>0</v>
      </c>
      <c r="W457" s="18">
        <v>0</v>
      </c>
      <c r="X457" s="18"/>
      <c r="Y457" s="18">
        <v>254702.11</v>
      </c>
      <c r="Z457" s="18">
        <v>42924.26</v>
      </c>
      <c r="AA457" s="18">
        <v>3814.63</v>
      </c>
      <c r="AB457" s="18">
        <v>301441</v>
      </c>
    </row>
    <row r="458" spans="1:28" s="15" customFormat="1" x14ac:dyDescent="0.25">
      <c r="A458" s="17">
        <v>27</v>
      </c>
      <c r="B458" s="17" t="s">
        <v>285</v>
      </c>
      <c r="C458" s="17" t="s">
        <v>126</v>
      </c>
      <c r="D458" s="17" t="s">
        <v>286</v>
      </c>
      <c r="E458" s="17" t="s">
        <v>287</v>
      </c>
      <c r="F458" s="17" t="s">
        <v>35</v>
      </c>
      <c r="G458" s="17" t="s">
        <v>288</v>
      </c>
      <c r="H458" s="17">
        <v>3555</v>
      </c>
      <c r="I458" s="17">
        <v>3555</v>
      </c>
      <c r="J458" s="17">
        <v>0</v>
      </c>
      <c r="K458" s="17" t="s">
        <v>59</v>
      </c>
      <c r="L458" s="18">
        <v>31818.959999999999</v>
      </c>
      <c r="M458" s="18">
        <v>1498.09</v>
      </c>
      <c r="N458" s="18">
        <v>3253.95</v>
      </c>
      <c r="O458" s="18">
        <v>36571</v>
      </c>
      <c r="P458" s="18">
        <v>479.05</v>
      </c>
      <c r="Q458" s="18">
        <v>274.95</v>
      </c>
      <c r="R458" s="18">
        <v>0</v>
      </c>
      <c r="S458" s="18">
        <v>754</v>
      </c>
      <c r="T458" s="18">
        <v>9800</v>
      </c>
      <c r="U458" s="18">
        <v>0</v>
      </c>
      <c r="V458" s="18">
        <v>0</v>
      </c>
      <c r="W458" s="18">
        <v>0</v>
      </c>
      <c r="X458" s="18"/>
      <c r="Y458" s="18">
        <v>32298.01</v>
      </c>
      <c r="Z458" s="18">
        <v>3528.9</v>
      </c>
      <c r="AA458" s="18">
        <v>1498.09</v>
      </c>
      <c r="AB458" s="18">
        <v>37325</v>
      </c>
    </row>
    <row r="459" spans="1:28" s="15" customFormat="1" x14ac:dyDescent="0.25">
      <c r="A459" s="17">
        <v>28</v>
      </c>
      <c r="B459" s="17" t="s">
        <v>289</v>
      </c>
      <c r="C459" s="17" t="s">
        <v>126</v>
      </c>
      <c r="D459" s="17" t="s">
        <v>290</v>
      </c>
      <c r="E459" s="17" t="s">
        <v>291</v>
      </c>
      <c r="F459" s="17" t="s">
        <v>35</v>
      </c>
      <c r="G459" s="17" t="s">
        <v>288</v>
      </c>
      <c r="H459" s="17">
        <v>3900</v>
      </c>
      <c r="I459" s="17">
        <v>3900</v>
      </c>
      <c r="J459" s="17">
        <v>0</v>
      </c>
      <c r="K459" s="17" t="s">
        <v>59</v>
      </c>
      <c r="L459" s="18">
        <v>39513.01</v>
      </c>
      <c r="M459" s="18">
        <v>1653.81</v>
      </c>
      <c r="N459" s="18">
        <v>4231.18</v>
      </c>
      <c r="O459" s="18">
        <v>45398</v>
      </c>
      <c r="P459" s="18">
        <v>852.31</v>
      </c>
      <c r="Q459" s="18">
        <v>407.69</v>
      </c>
      <c r="R459" s="18">
        <v>0</v>
      </c>
      <c r="S459" s="18">
        <v>1260</v>
      </c>
      <c r="T459" s="18">
        <v>10280</v>
      </c>
      <c r="U459" s="18">
        <v>0</v>
      </c>
      <c r="V459" s="18">
        <v>0</v>
      </c>
      <c r="W459" s="18">
        <v>0</v>
      </c>
      <c r="X459" s="18"/>
      <c r="Y459" s="18">
        <v>40365.32</v>
      </c>
      <c r="Z459" s="18">
        <v>4638.87</v>
      </c>
      <c r="AA459" s="18">
        <v>1653.81</v>
      </c>
      <c r="AB459" s="18">
        <v>46658</v>
      </c>
    </row>
    <row r="460" spans="1:28" s="15" customFormat="1" x14ac:dyDescent="0.25">
      <c r="A460" s="17">
        <v>29</v>
      </c>
      <c r="B460" s="17" t="s">
        <v>814</v>
      </c>
      <c r="C460" s="17" t="s">
        <v>126</v>
      </c>
      <c r="D460" s="17" t="s">
        <v>813</v>
      </c>
      <c r="E460" s="17" t="s">
        <v>812</v>
      </c>
      <c r="F460" s="17" t="s">
        <v>35</v>
      </c>
      <c r="G460" s="17" t="s">
        <v>288</v>
      </c>
      <c r="H460" s="17">
        <v>20603</v>
      </c>
      <c r="I460" s="17">
        <v>19371</v>
      </c>
      <c r="J460" s="17">
        <v>1232</v>
      </c>
      <c r="K460" s="17" t="s">
        <v>37</v>
      </c>
      <c r="L460" s="18">
        <v>98941.4</v>
      </c>
      <c r="M460" s="18">
        <v>7615.08</v>
      </c>
      <c r="N460" s="18">
        <v>6036.52</v>
      </c>
      <c r="O460" s="18">
        <v>112593</v>
      </c>
      <c r="P460" s="18">
        <v>7194.13</v>
      </c>
      <c r="Q460" s="18">
        <v>993.47</v>
      </c>
      <c r="R460" s="18">
        <v>554.4</v>
      </c>
      <c r="S460" s="18">
        <v>8742</v>
      </c>
      <c r="T460" s="18">
        <v>16110</v>
      </c>
      <c r="U460" s="18">
        <v>0</v>
      </c>
      <c r="V460" s="18">
        <v>0</v>
      </c>
      <c r="W460" s="18">
        <v>0</v>
      </c>
      <c r="X460" s="18"/>
      <c r="Y460" s="18">
        <v>106135.53</v>
      </c>
      <c r="Z460" s="18">
        <v>7029.99</v>
      </c>
      <c r="AA460" s="18">
        <v>8169.48</v>
      </c>
      <c r="AB460" s="18">
        <v>121335</v>
      </c>
    </row>
    <row r="461" spans="1:28" s="15" customFormat="1" x14ac:dyDescent="0.25">
      <c r="A461" s="17">
        <v>30</v>
      </c>
      <c r="B461" s="17" t="s">
        <v>259</v>
      </c>
      <c r="C461" s="17" t="s">
        <v>292</v>
      </c>
      <c r="D461" s="17" t="s">
        <v>293</v>
      </c>
      <c r="E461" s="17" t="s">
        <v>294</v>
      </c>
      <c r="F461" s="17" t="s">
        <v>35</v>
      </c>
      <c r="G461" s="17" t="s">
        <v>288</v>
      </c>
      <c r="H461" s="17">
        <v>3960</v>
      </c>
      <c r="I461" s="17">
        <v>3960</v>
      </c>
      <c r="J461" s="17">
        <v>0</v>
      </c>
      <c r="K461" s="17" t="s">
        <v>59</v>
      </c>
      <c r="L461" s="18">
        <v>32141.87</v>
      </c>
      <c r="M461" s="18">
        <v>1732.69</v>
      </c>
      <c r="N461" s="18">
        <v>2997.44</v>
      </c>
      <c r="O461" s="18">
        <v>36872</v>
      </c>
      <c r="P461" s="18">
        <v>437.04</v>
      </c>
      <c r="Q461" s="18">
        <v>172.96</v>
      </c>
      <c r="R461" s="18">
        <v>0</v>
      </c>
      <c r="S461" s="18">
        <v>610</v>
      </c>
      <c r="T461" s="18">
        <v>10600</v>
      </c>
      <c r="U461" s="18">
        <v>0</v>
      </c>
      <c r="V461" s="18">
        <v>0</v>
      </c>
      <c r="W461" s="18">
        <v>0</v>
      </c>
      <c r="X461" s="18"/>
      <c r="Y461" s="18">
        <v>32578.91</v>
      </c>
      <c r="Z461" s="18">
        <v>3170.4</v>
      </c>
      <c r="AA461" s="18">
        <v>1732.69</v>
      </c>
      <c r="AB461" s="18">
        <v>37482</v>
      </c>
    </row>
    <row r="462" spans="1:28" s="22" customFormat="1" x14ac:dyDescent="0.25">
      <c r="A462" s="19"/>
      <c r="B462" s="19"/>
      <c r="C462" s="19"/>
      <c r="D462" s="19"/>
      <c r="E462" s="19"/>
      <c r="F462" s="19"/>
      <c r="G462" s="19"/>
      <c r="H462" s="19"/>
      <c r="I462" s="19"/>
      <c r="J462" s="20">
        <f>SUM(J432:J461)</f>
        <v>23276</v>
      </c>
      <c r="K462" s="20"/>
      <c r="L462" s="20">
        <f t="shared" ref="L462:AA462" si="63">SUM(L432:L461)</f>
        <v>6381819.2299999995</v>
      </c>
      <c r="M462" s="20">
        <f t="shared" si="63"/>
        <v>79967.25</v>
      </c>
      <c r="N462" s="20">
        <f t="shared" si="63"/>
        <v>776192.57000000018</v>
      </c>
      <c r="O462" s="20">
        <f t="shared" si="63"/>
        <v>7237979.0499999998</v>
      </c>
      <c r="P462" s="20">
        <f t="shared" si="63"/>
        <v>137423.07</v>
      </c>
      <c r="Q462" s="20">
        <f t="shared" si="63"/>
        <v>48649.729999999996</v>
      </c>
      <c r="R462" s="20">
        <f t="shared" si="63"/>
        <v>10474.199999999999</v>
      </c>
      <c r="S462" s="20">
        <f t="shared" si="63"/>
        <v>196547</v>
      </c>
      <c r="T462" s="20">
        <f t="shared" si="63"/>
        <v>80390</v>
      </c>
      <c r="U462" s="20">
        <f t="shared" si="63"/>
        <v>155437.63999999998</v>
      </c>
      <c r="V462" s="20">
        <f t="shared" si="63"/>
        <v>30562.36</v>
      </c>
      <c r="W462" s="20">
        <f t="shared" si="63"/>
        <v>0</v>
      </c>
      <c r="X462" s="20">
        <f t="shared" si="63"/>
        <v>186000</v>
      </c>
      <c r="Y462" s="20">
        <f t="shared" si="63"/>
        <v>6363804.6600000001</v>
      </c>
      <c r="Z462" s="20">
        <f t="shared" si="63"/>
        <v>794279.94</v>
      </c>
      <c r="AA462" s="20">
        <f t="shared" si="63"/>
        <v>90441.45</v>
      </c>
      <c r="AB462" s="20">
        <f>SUM(AB432:AB461)</f>
        <v>7248526.0499999998</v>
      </c>
    </row>
    <row r="463" spans="1:28" s="15" customFormat="1" x14ac:dyDescent="0.25">
      <c r="A463" s="17">
        <v>1</v>
      </c>
      <c r="B463" s="17" t="s">
        <v>134</v>
      </c>
      <c r="C463" s="17" t="s">
        <v>126</v>
      </c>
      <c r="D463" s="17" t="s">
        <v>149</v>
      </c>
      <c r="E463" s="17" t="s">
        <v>150</v>
      </c>
      <c r="F463" s="17" t="s">
        <v>75</v>
      </c>
      <c r="G463" s="17" t="s">
        <v>76</v>
      </c>
      <c r="H463" s="17">
        <v>3680</v>
      </c>
      <c r="I463" s="17">
        <v>3394</v>
      </c>
      <c r="J463" s="17">
        <v>286</v>
      </c>
      <c r="K463" s="17" t="s">
        <v>37</v>
      </c>
      <c r="L463" s="18">
        <v>104744.54</v>
      </c>
      <c r="M463" s="18">
        <v>613.64</v>
      </c>
      <c r="N463" s="18">
        <v>23901.82</v>
      </c>
      <c r="O463" s="18">
        <v>129260</v>
      </c>
      <c r="P463" s="18">
        <v>2362.36</v>
      </c>
      <c r="Q463" s="18">
        <v>769.47</v>
      </c>
      <c r="R463" s="18">
        <v>171.17</v>
      </c>
      <c r="S463" s="18">
        <v>3303</v>
      </c>
      <c r="T463" s="18">
        <v>0</v>
      </c>
      <c r="U463" s="18">
        <v>0</v>
      </c>
      <c r="V463" s="18">
        <v>0</v>
      </c>
      <c r="W463" s="18">
        <v>0</v>
      </c>
      <c r="X463" s="18"/>
      <c r="Y463" s="18">
        <v>107106.9</v>
      </c>
      <c r="Z463" s="18">
        <v>24671.29</v>
      </c>
      <c r="AA463" s="18">
        <v>784.81</v>
      </c>
      <c r="AB463" s="18">
        <v>132563</v>
      </c>
    </row>
    <row r="464" spans="1:28" s="15" customFormat="1" x14ac:dyDescent="0.25">
      <c r="A464" s="17">
        <v>2</v>
      </c>
      <c r="B464" s="17" t="s">
        <v>151</v>
      </c>
      <c r="C464" s="17" t="s">
        <v>126</v>
      </c>
      <c r="D464" s="17" t="s">
        <v>152</v>
      </c>
      <c r="E464" s="17" t="s">
        <v>153</v>
      </c>
      <c r="F464" s="17" t="s">
        <v>75</v>
      </c>
      <c r="G464" s="17" t="s">
        <v>76</v>
      </c>
      <c r="H464" s="17">
        <v>16320</v>
      </c>
      <c r="I464" s="17">
        <v>16048</v>
      </c>
      <c r="J464" s="17">
        <v>272</v>
      </c>
      <c r="K464" s="17" t="s">
        <v>37</v>
      </c>
      <c r="L464" s="18">
        <v>93064.31</v>
      </c>
      <c r="M464" s="18">
        <v>757.87</v>
      </c>
      <c r="N464" s="18">
        <v>27172.82</v>
      </c>
      <c r="O464" s="18">
        <v>120995</v>
      </c>
      <c r="P464" s="18">
        <v>2110.5300000000002</v>
      </c>
      <c r="Q464" s="18">
        <v>684.68</v>
      </c>
      <c r="R464" s="18">
        <v>162.79</v>
      </c>
      <c r="S464" s="18">
        <v>2958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95174.84</v>
      </c>
      <c r="Z464" s="18">
        <v>27857.5</v>
      </c>
      <c r="AA464" s="18">
        <v>920.66</v>
      </c>
      <c r="AB464" s="18">
        <v>123953</v>
      </c>
    </row>
    <row r="465" spans="1:28" s="15" customFormat="1" x14ac:dyDescent="0.25">
      <c r="A465" s="17">
        <v>3</v>
      </c>
      <c r="B465" s="17" t="s">
        <v>125</v>
      </c>
      <c r="C465" s="17" t="s">
        <v>126</v>
      </c>
      <c r="D465" s="17" t="s">
        <v>159</v>
      </c>
      <c r="E465" s="17" t="s">
        <v>160</v>
      </c>
      <c r="F465" s="17" t="s">
        <v>75</v>
      </c>
      <c r="G465" s="17" t="s">
        <v>76</v>
      </c>
      <c r="H465" s="17">
        <v>8614</v>
      </c>
      <c r="I465" s="17">
        <v>8148</v>
      </c>
      <c r="J465" s="17">
        <v>1398</v>
      </c>
      <c r="K465" s="17" t="s">
        <v>37</v>
      </c>
      <c r="L465" s="18">
        <v>284092.12</v>
      </c>
      <c r="M465" s="18">
        <v>3354.04</v>
      </c>
      <c r="N465" s="18">
        <v>40366.839999999997</v>
      </c>
      <c r="O465" s="18">
        <v>327813</v>
      </c>
      <c r="P465" s="18">
        <v>9781.07</v>
      </c>
      <c r="Q465" s="18">
        <v>2086.23</v>
      </c>
      <c r="R465" s="18">
        <v>836.7</v>
      </c>
      <c r="S465" s="18">
        <v>12704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293873.19</v>
      </c>
      <c r="Z465" s="18">
        <v>42453.07</v>
      </c>
      <c r="AA465" s="18">
        <v>4190.74</v>
      </c>
      <c r="AB465" s="18">
        <v>340517</v>
      </c>
    </row>
    <row r="466" spans="1:28" s="15" customFormat="1" x14ac:dyDescent="0.25">
      <c r="A466" s="17">
        <v>4</v>
      </c>
      <c r="B466" s="17" t="s">
        <v>138</v>
      </c>
      <c r="C466" s="17" t="s">
        <v>126</v>
      </c>
      <c r="D466" s="17" t="s">
        <v>161</v>
      </c>
      <c r="E466" s="17" t="s">
        <v>162</v>
      </c>
      <c r="F466" s="17" t="s">
        <v>75</v>
      </c>
      <c r="G466" s="17" t="s">
        <v>76</v>
      </c>
      <c r="H466" s="17">
        <v>22634</v>
      </c>
      <c r="I466" s="17">
        <v>22185</v>
      </c>
      <c r="J466" s="17">
        <v>449</v>
      </c>
      <c r="K466" s="17" t="s">
        <v>37</v>
      </c>
      <c r="L466" s="18">
        <v>184201.69</v>
      </c>
      <c r="M466" s="18">
        <v>1602.51</v>
      </c>
      <c r="N466" s="18">
        <v>43606.8</v>
      </c>
      <c r="O466" s="18">
        <v>229411</v>
      </c>
      <c r="P466" s="18">
        <v>3290.23</v>
      </c>
      <c r="Q466" s="18">
        <v>1354.04</v>
      </c>
      <c r="R466" s="18">
        <v>268.73</v>
      </c>
      <c r="S466" s="18">
        <v>4913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187491.92</v>
      </c>
      <c r="Z466" s="18">
        <v>44960.84</v>
      </c>
      <c r="AA466" s="18">
        <v>1871.24</v>
      </c>
      <c r="AB466" s="18">
        <v>234324</v>
      </c>
    </row>
    <row r="467" spans="1:28" s="15" customFormat="1" x14ac:dyDescent="0.25">
      <c r="A467" s="17">
        <v>5</v>
      </c>
      <c r="B467" s="17" t="s">
        <v>163</v>
      </c>
      <c r="C467" s="17" t="s">
        <v>126</v>
      </c>
      <c r="D467" s="17" t="s">
        <v>164</v>
      </c>
      <c r="E467" s="17" t="s">
        <v>165</v>
      </c>
      <c r="F467" s="17" t="s">
        <v>75</v>
      </c>
      <c r="G467" s="17" t="s">
        <v>76</v>
      </c>
      <c r="H467" s="17">
        <v>44341</v>
      </c>
      <c r="I467" s="17">
        <v>44141</v>
      </c>
      <c r="J467" s="17">
        <v>200</v>
      </c>
      <c r="K467" s="17" t="s">
        <v>37</v>
      </c>
      <c r="L467" s="18">
        <v>107014.92</v>
      </c>
      <c r="M467" s="18">
        <v>636.97</v>
      </c>
      <c r="N467" s="18">
        <v>24806.11</v>
      </c>
      <c r="O467" s="18">
        <v>132458</v>
      </c>
      <c r="P467" s="18">
        <v>1805.25</v>
      </c>
      <c r="Q467" s="18">
        <v>786.05</v>
      </c>
      <c r="R467" s="18">
        <v>119.7</v>
      </c>
      <c r="S467" s="18">
        <v>2711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108820.17</v>
      </c>
      <c r="Z467" s="18">
        <v>25592.16</v>
      </c>
      <c r="AA467" s="18">
        <v>756.67</v>
      </c>
      <c r="AB467" s="18">
        <v>135169</v>
      </c>
    </row>
    <row r="468" spans="1:28" s="15" customFormat="1" x14ac:dyDescent="0.25">
      <c r="A468" s="17">
        <v>6</v>
      </c>
      <c r="B468" s="17" t="s">
        <v>130</v>
      </c>
      <c r="C468" s="17" t="s">
        <v>126</v>
      </c>
      <c r="D468" s="17" t="s">
        <v>173</v>
      </c>
      <c r="E468" s="17" t="s">
        <v>174</v>
      </c>
      <c r="F468" s="17" t="s">
        <v>75</v>
      </c>
      <c r="G468" s="17" t="s">
        <v>76</v>
      </c>
      <c r="H468" s="17">
        <v>24650</v>
      </c>
      <c r="I468" s="17">
        <v>24337</v>
      </c>
      <c r="J468" s="17">
        <v>313</v>
      </c>
      <c r="K468" s="17" t="s">
        <v>37</v>
      </c>
      <c r="L468" s="18">
        <v>109000.69</v>
      </c>
      <c r="M468" s="18">
        <v>1115.72</v>
      </c>
      <c r="N468" s="18">
        <v>19167.59</v>
      </c>
      <c r="O468" s="18">
        <v>129284</v>
      </c>
      <c r="P468" s="18">
        <v>2328</v>
      </c>
      <c r="Q468" s="18">
        <v>801.67</v>
      </c>
      <c r="R468" s="18">
        <v>187.33</v>
      </c>
      <c r="S468" s="18">
        <v>3317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111328.69</v>
      </c>
      <c r="Z468" s="18">
        <v>19969.259999999998</v>
      </c>
      <c r="AA468" s="18">
        <v>1303.05</v>
      </c>
      <c r="AB468" s="18">
        <v>132601</v>
      </c>
    </row>
    <row r="469" spans="1:28" s="15" customFormat="1" x14ac:dyDescent="0.25">
      <c r="A469" s="17">
        <v>7</v>
      </c>
      <c r="B469" s="17" t="s">
        <v>182</v>
      </c>
      <c r="C469" s="17" t="s">
        <v>126</v>
      </c>
      <c r="D469" s="17" t="s">
        <v>183</v>
      </c>
      <c r="E469" s="17" t="s">
        <v>184</v>
      </c>
      <c r="F469" s="17" t="s">
        <v>75</v>
      </c>
      <c r="G469" s="17" t="s">
        <v>76</v>
      </c>
      <c r="H469" s="17">
        <v>17668</v>
      </c>
      <c r="I469" s="17">
        <v>17335</v>
      </c>
      <c r="J469" s="17">
        <v>333</v>
      </c>
      <c r="K469" s="17" t="s">
        <v>37</v>
      </c>
      <c r="L469" s="18">
        <v>101088.1</v>
      </c>
      <c r="M469" s="18">
        <v>531.4</v>
      </c>
      <c r="N469" s="18">
        <v>27292.5</v>
      </c>
      <c r="O469" s="18">
        <v>128912</v>
      </c>
      <c r="P469" s="18">
        <v>2683.81</v>
      </c>
      <c r="Q469" s="18">
        <v>742.89</v>
      </c>
      <c r="R469" s="18">
        <v>199.3</v>
      </c>
      <c r="S469" s="18">
        <v>3626</v>
      </c>
      <c r="T469" s="18">
        <v>0</v>
      </c>
      <c r="U469" s="18">
        <v>0</v>
      </c>
      <c r="V469" s="18">
        <v>0</v>
      </c>
      <c r="W469" s="18">
        <v>0</v>
      </c>
      <c r="X469" s="18"/>
      <c r="Y469" s="18">
        <v>103771.91</v>
      </c>
      <c r="Z469" s="18">
        <v>28035.39</v>
      </c>
      <c r="AA469" s="18">
        <v>730.7</v>
      </c>
      <c r="AB469" s="18">
        <v>132538</v>
      </c>
    </row>
    <row r="470" spans="1:28" s="15" customFormat="1" x14ac:dyDescent="0.25">
      <c r="A470" s="17">
        <v>8</v>
      </c>
      <c r="B470" s="17" t="s">
        <v>130</v>
      </c>
      <c r="C470" s="17" t="s">
        <v>126</v>
      </c>
      <c r="D470" s="17" t="s">
        <v>185</v>
      </c>
      <c r="E470" s="17" t="s">
        <v>186</v>
      </c>
      <c r="F470" s="17" t="s">
        <v>75</v>
      </c>
      <c r="G470" s="17" t="s">
        <v>76</v>
      </c>
      <c r="H470" s="17">
        <v>15727</v>
      </c>
      <c r="I470" s="17">
        <v>15535</v>
      </c>
      <c r="J470" s="17">
        <v>192</v>
      </c>
      <c r="K470" s="17" t="s">
        <v>37</v>
      </c>
      <c r="L470" s="18">
        <v>146472</v>
      </c>
      <c r="M470" s="18">
        <v>621.9</v>
      </c>
      <c r="N470" s="18">
        <v>22048.1</v>
      </c>
      <c r="O470" s="18">
        <v>169142</v>
      </c>
      <c r="P470" s="18">
        <v>1532.04</v>
      </c>
      <c r="Q470" s="18">
        <v>1075.05</v>
      </c>
      <c r="R470" s="18">
        <v>114.91</v>
      </c>
      <c r="S470" s="18">
        <v>2722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148004.04</v>
      </c>
      <c r="Z470" s="18">
        <v>23123.15</v>
      </c>
      <c r="AA470" s="18">
        <v>736.81</v>
      </c>
      <c r="AB470" s="18">
        <v>171864</v>
      </c>
    </row>
    <row r="471" spans="1:28" s="15" customFormat="1" x14ac:dyDescent="0.25">
      <c r="A471" s="17">
        <v>9</v>
      </c>
      <c r="B471" s="17" t="s">
        <v>145</v>
      </c>
      <c r="C471" s="17" t="s">
        <v>126</v>
      </c>
      <c r="D471" s="17" t="s">
        <v>187</v>
      </c>
      <c r="E471" s="17" t="s">
        <v>188</v>
      </c>
      <c r="F471" s="17" t="s">
        <v>75</v>
      </c>
      <c r="G471" s="17" t="s">
        <v>76</v>
      </c>
      <c r="H471" s="17">
        <v>46624</v>
      </c>
      <c r="I471" s="17">
        <v>45695</v>
      </c>
      <c r="J471" s="17">
        <v>929</v>
      </c>
      <c r="K471" s="17" t="s">
        <v>37</v>
      </c>
      <c r="L471" s="18">
        <v>441814.47</v>
      </c>
      <c r="M471" s="18">
        <v>4986.54</v>
      </c>
      <c r="N471" s="18">
        <v>49600.99</v>
      </c>
      <c r="O471" s="18">
        <v>496402</v>
      </c>
      <c r="P471" s="18">
        <v>6635.97</v>
      </c>
      <c r="Q471" s="18">
        <v>3263.02</v>
      </c>
      <c r="R471" s="18">
        <v>556.01</v>
      </c>
      <c r="S471" s="18">
        <v>10455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448450.44</v>
      </c>
      <c r="Z471" s="18">
        <v>52864.01</v>
      </c>
      <c r="AA471" s="18">
        <v>5542.55</v>
      </c>
      <c r="AB471" s="18">
        <v>506857</v>
      </c>
    </row>
    <row r="472" spans="1:28" s="15" customFormat="1" x14ac:dyDescent="0.25">
      <c r="A472" s="17">
        <v>10</v>
      </c>
      <c r="B472" s="17" t="s">
        <v>141</v>
      </c>
      <c r="C472" s="17" t="s">
        <v>126</v>
      </c>
      <c r="D472" s="17" t="s">
        <v>189</v>
      </c>
      <c r="E472" s="17" t="s">
        <v>190</v>
      </c>
      <c r="F472" s="17" t="s">
        <v>75</v>
      </c>
      <c r="G472" s="17" t="s">
        <v>76</v>
      </c>
      <c r="H472" s="17">
        <v>8570</v>
      </c>
      <c r="I472" s="17">
        <v>7905</v>
      </c>
      <c r="J472" s="17">
        <v>665</v>
      </c>
      <c r="K472" s="17" t="s">
        <v>37</v>
      </c>
      <c r="L472" s="18">
        <v>158712.72</v>
      </c>
      <c r="M472" s="18">
        <v>1737.05</v>
      </c>
      <c r="N472" s="18">
        <v>21982.23</v>
      </c>
      <c r="O472" s="18">
        <v>182432</v>
      </c>
      <c r="P472" s="18">
        <v>4954.74</v>
      </c>
      <c r="Q472" s="18">
        <v>1166.26</v>
      </c>
      <c r="R472" s="18">
        <v>398</v>
      </c>
      <c r="S472" s="18">
        <v>6519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163667.46</v>
      </c>
      <c r="Z472" s="18">
        <v>23148.49</v>
      </c>
      <c r="AA472" s="18">
        <v>2135.0500000000002</v>
      </c>
      <c r="AB472" s="18">
        <v>188951</v>
      </c>
    </row>
    <row r="473" spans="1:28" s="15" customFormat="1" x14ac:dyDescent="0.25">
      <c r="A473" s="17">
        <v>11</v>
      </c>
      <c r="B473" s="17" t="s">
        <v>141</v>
      </c>
      <c r="C473" s="17" t="s">
        <v>126</v>
      </c>
      <c r="D473" s="17" t="s">
        <v>191</v>
      </c>
      <c r="E473" s="17" t="s">
        <v>192</v>
      </c>
      <c r="F473" s="17" t="s">
        <v>75</v>
      </c>
      <c r="G473" s="17" t="s">
        <v>76</v>
      </c>
      <c r="H473" s="17">
        <v>15511</v>
      </c>
      <c r="I473" s="17">
        <v>15196</v>
      </c>
      <c r="J473" s="17">
        <v>315</v>
      </c>
      <c r="K473" s="17" t="s">
        <v>37</v>
      </c>
      <c r="L473" s="18">
        <v>140088.57999999999</v>
      </c>
      <c r="M473" s="18">
        <v>1230.27</v>
      </c>
      <c r="N473" s="18">
        <v>21803.15</v>
      </c>
      <c r="O473" s="18">
        <v>163122</v>
      </c>
      <c r="P473" s="18">
        <v>2561.02</v>
      </c>
      <c r="Q473" s="18">
        <v>1030.45</v>
      </c>
      <c r="R473" s="18">
        <v>188.53</v>
      </c>
      <c r="S473" s="18">
        <v>3780</v>
      </c>
      <c r="T473" s="18">
        <v>170</v>
      </c>
      <c r="U473" s="18">
        <v>0</v>
      </c>
      <c r="V473" s="18">
        <v>0</v>
      </c>
      <c r="W473" s="18">
        <v>0</v>
      </c>
      <c r="X473" s="18"/>
      <c r="Y473" s="18">
        <v>142649.60000000001</v>
      </c>
      <c r="Z473" s="18">
        <v>22833.599999999999</v>
      </c>
      <c r="AA473" s="18">
        <v>1418.8</v>
      </c>
      <c r="AB473" s="18">
        <v>166902</v>
      </c>
    </row>
    <row r="474" spans="1:28" s="15" customFormat="1" x14ac:dyDescent="0.25">
      <c r="A474" s="17">
        <v>12</v>
      </c>
      <c r="B474" s="17" t="s">
        <v>151</v>
      </c>
      <c r="C474" s="17" t="s">
        <v>126</v>
      </c>
      <c r="D474" s="17" t="s">
        <v>195</v>
      </c>
      <c r="E474" s="17" t="s">
        <v>196</v>
      </c>
      <c r="F474" s="17" t="s">
        <v>75</v>
      </c>
      <c r="G474" s="17" t="s">
        <v>76</v>
      </c>
      <c r="H474" s="17">
        <v>11160</v>
      </c>
      <c r="I474" s="17">
        <v>11013</v>
      </c>
      <c r="J474" s="17">
        <v>147</v>
      </c>
      <c r="K474" s="17" t="s">
        <v>37</v>
      </c>
      <c r="L474" s="18">
        <v>56865.82</v>
      </c>
      <c r="M474" s="18">
        <v>1568.74</v>
      </c>
      <c r="N474" s="18">
        <v>17361.439999999999</v>
      </c>
      <c r="O474" s="18">
        <v>75796</v>
      </c>
      <c r="P474" s="18">
        <v>1161.82</v>
      </c>
      <c r="Q474" s="18">
        <v>426.2</v>
      </c>
      <c r="R474" s="18">
        <v>87.98</v>
      </c>
      <c r="S474" s="18">
        <v>1676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58027.64</v>
      </c>
      <c r="Z474" s="18">
        <v>17787.64</v>
      </c>
      <c r="AA474" s="18">
        <v>1656.72</v>
      </c>
      <c r="AB474" s="18">
        <v>77472</v>
      </c>
    </row>
    <row r="475" spans="1:28" s="15" customFormat="1" x14ac:dyDescent="0.25">
      <c r="A475" s="17">
        <v>13</v>
      </c>
      <c r="B475" s="17" t="s">
        <v>229</v>
      </c>
      <c r="C475" s="17" t="s">
        <v>126</v>
      </c>
      <c r="D475" s="17" t="s">
        <v>230</v>
      </c>
      <c r="E475" s="17" t="s">
        <v>231</v>
      </c>
      <c r="F475" s="17" t="s">
        <v>75</v>
      </c>
      <c r="G475" s="17" t="s">
        <v>76</v>
      </c>
      <c r="H475" s="17">
        <v>13602</v>
      </c>
      <c r="I475" s="17">
        <v>13602</v>
      </c>
      <c r="J475" s="17">
        <v>145</v>
      </c>
      <c r="K475" s="17" t="s">
        <v>769</v>
      </c>
      <c r="L475" s="18">
        <v>197429.43</v>
      </c>
      <c r="M475" s="18">
        <v>537.59</v>
      </c>
      <c r="N475" s="18">
        <v>54824.98</v>
      </c>
      <c r="O475" s="18">
        <v>252792</v>
      </c>
      <c r="P475" s="18">
        <v>1367.3</v>
      </c>
      <c r="Q475" s="18">
        <v>461.92</v>
      </c>
      <c r="R475" s="18">
        <v>86.78</v>
      </c>
      <c r="S475" s="18">
        <v>1916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198796.73</v>
      </c>
      <c r="Z475" s="18">
        <v>55286.9</v>
      </c>
      <c r="AA475" s="18">
        <v>624.37</v>
      </c>
      <c r="AB475" s="18">
        <v>254708</v>
      </c>
    </row>
    <row r="476" spans="1:28" s="15" customFormat="1" x14ac:dyDescent="0.25">
      <c r="A476" s="17">
        <v>14</v>
      </c>
      <c r="B476" s="17" t="s">
        <v>229</v>
      </c>
      <c r="C476" s="17" t="s">
        <v>126</v>
      </c>
      <c r="D476" s="17" t="s">
        <v>236</v>
      </c>
      <c r="E476" s="17" t="s">
        <v>237</v>
      </c>
      <c r="F476" s="17" t="s">
        <v>75</v>
      </c>
      <c r="G476" s="17" t="s">
        <v>76</v>
      </c>
      <c r="H476" s="17">
        <v>4552</v>
      </c>
      <c r="I476" s="17">
        <v>4552</v>
      </c>
      <c r="J476" s="17">
        <v>0</v>
      </c>
      <c r="K476" s="17" t="s">
        <v>37</v>
      </c>
      <c r="L476" s="18">
        <v>948307.41</v>
      </c>
      <c r="M476" s="18">
        <v>1717.04</v>
      </c>
      <c r="N476" s="18">
        <v>286186.55</v>
      </c>
      <c r="O476" s="18">
        <v>1236211</v>
      </c>
      <c r="P476" s="18">
        <v>125.28</v>
      </c>
      <c r="Q476" s="18">
        <v>2216.7199999999998</v>
      </c>
      <c r="R476" s="18">
        <v>0</v>
      </c>
      <c r="S476" s="18">
        <v>2342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948432.69</v>
      </c>
      <c r="Z476" s="18">
        <v>288403.27</v>
      </c>
      <c r="AA476" s="18">
        <v>1717.04</v>
      </c>
      <c r="AB476" s="18">
        <v>1238553</v>
      </c>
    </row>
    <row r="477" spans="1:28" s="15" customFormat="1" x14ac:dyDescent="0.25">
      <c r="A477" s="17">
        <v>15</v>
      </c>
      <c r="B477" s="17" t="s">
        <v>229</v>
      </c>
      <c r="C477" s="17" t="s">
        <v>126</v>
      </c>
      <c r="D477" s="17" t="s">
        <v>238</v>
      </c>
      <c r="E477" s="17" t="s">
        <v>239</v>
      </c>
      <c r="F477" s="17" t="s">
        <v>75</v>
      </c>
      <c r="G477" s="17" t="s">
        <v>76</v>
      </c>
      <c r="H477" s="17">
        <v>10744</v>
      </c>
      <c r="I477" s="17">
        <v>10585</v>
      </c>
      <c r="J477" s="17">
        <v>159</v>
      </c>
      <c r="K477" s="17" t="s">
        <v>37</v>
      </c>
      <c r="L477" s="18">
        <v>265069.78000000003</v>
      </c>
      <c r="M477" s="18">
        <v>313.10000000000002</v>
      </c>
      <c r="N477" s="18">
        <v>80869.119999999995</v>
      </c>
      <c r="O477" s="18">
        <v>346252</v>
      </c>
      <c r="P477" s="18">
        <v>1493.62</v>
      </c>
      <c r="Q477" s="18">
        <v>619.22</v>
      </c>
      <c r="R477" s="18">
        <v>95.16</v>
      </c>
      <c r="S477" s="18">
        <v>2208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266563.40000000002</v>
      </c>
      <c r="Z477" s="18">
        <v>81488.34</v>
      </c>
      <c r="AA477" s="18">
        <v>408.26</v>
      </c>
      <c r="AB477" s="18">
        <v>348460</v>
      </c>
    </row>
    <row r="478" spans="1:28" s="15" customFormat="1" x14ac:dyDescent="0.25">
      <c r="A478" s="17">
        <v>16</v>
      </c>
      <c r="B478" s="17" t="s">
        <v>229</v>
      </c>
      <c r="C478" s="17" t="s">
        <v>126</v>
      </c>
      <c r="D478" s="17" t="s">
        <v>240</v>
      </c>
      <c r="E478" s="17" t="s">
        <v>241</v>
      </c>
      <c r="F478" s="17" t="s">
        <v>75</v>
      </c>
      <c r="G478" s="17" t="s">
        <v>76</v>
      </c>
      <c r="H478" s="17">
        <v>7336</v>
      </c>
      <c r="I478" s="17">
        <v>6993</v>
      </c>
      <c r="J478" s="17">
        <v>343</v>
      </c>
      <c r="K478" s="17" t="s">
        <v>37</v>
      </c>
      <c r="L478" s="18">
        <v>345512.09</v>
      </c>
      <c r="M478" s="18">
        <v>1275.53</v>
      </c>
      <c r="N478" s="18">
        <v>96381.38</v>
      </c>
      <c r="O478" s="18">
        <v>443169</v>
      </c>
      <c r="P478" s="18">
        <v>2627.36</v>
      </c>
      <c r="Q478" s="18">
        <v>2538.35</v>
      </c>
      <c r="R478" s="18">
        <v>205.29</v>
      </c>
      <c r="S478" s="18">
        <v>5371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348139.45</v>
      </c>
      <c r="Z478" s="18">
        <v>98919.73</v>
      </c>
      <c r="AA478" s="18">
        <v>1480.82</v>
      </c>
      <c r="AB478" s="18">
        <v>448540</v>
      </c>
    </row>
    <row r="479" spans="1:28" s="15" customFormat="1" x14ac:dyDescent="0.25">
      <c r="A479" s="17">
        <v>17</v>
      </c>
      <c r="B479" s="17" t="s">
        <v>229</v>
      </c>
      <c r="C479" s="17" t="s">
        <v>126</v>
      </c>
      <c r="D479" s="17" t="s">
        <v>247</v>
      </c>
      <c r="E479" s="17" t="s">
        <v>248</v>
      </c>
      <c r="F479" s="17" t="s">
        <v>75</v>
      </c>
      <c r="G479" s="17" t="s">
        <v>249</v>
      </c>
      <c r="H479" s="17">
        <v>4085</v>
      </c>
      <c r="I479" s="17">
        <v>4085</v>
      </c>
      <c r="J479" s="17">
        <v>0</v>
      </c>
      <c r="K479" s="17" t="s">
        <v>59</v>
      </c>
      <c r="L479" s="18">
        <v>34642.49</v>
      </c>
      <c r="M479" s="18">
        <v>1199.26</v>
      </c>
      <c r="N479" s="18">
        <v>15588.25</v>
      </c>
      <c r="O479" s="18">
        <v>51430</v>
      </c>
      <c r="P479" s="18">
        <v>124.93</v>
      </c>
      <c r="Q479" s="18">
        <v>203.07</v>
      </c>
      <c r="R479" s="18">
        <v>0</v>
      </c>
      <c r="S479" s="18">
        <v>328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34767.42</v>
      </c>
      <c r="Z479" s="18">
        <v>15791.32</v>
      </c>
      <c r="AA479" s="18">
        <v>1199.26</v>
      </c>
      <c r="AB479" s="18">
        <v>51758</v>
      </c>
    </row>
    <row r="480" spans="1:28" s="15" customFormat="1" x14ac:dyDescent="0.25">
      <c r="A480" s="17">
        <v>18</v>
      </c>
      <c r="B480" s="17" t="s">
        <v>229</v>
      </c>
      <c r="C480" s="17" t="s">
        <v>126</v>
      </c>
      <c r="D480" s="17" t="s">
        <v>1583</v>
      </c>
      <c r="E480" s="17" t="s">
        <v>1584</v>
      </c>
      <c r="F480" s="17" t="s">
        <v>75</v>
      </c>
      <c r="G480" s="17" t="s">
        <v>249</v>
      </c>
      <c r="H480" s="17">
        <v>5809</v>
      </c>
      <c r="I480" s="17">
        <v>5809</v>
      </c>
      <c r="J480" s="17">
        <v>24</v>
      </c>
      <c r="K480" s="17" t="s">
        <v>107</v>
      </c>
      <c r="L480" s="18">
        <v>41493.57</v>
      </c>
      <c r="M480" s="18">
        <v>2225.4</v>
      </c>
      <c r="N480" s="18">
        <v>16423.03</v>
      </c>
      <c r="O480" s="18">
        <v>60142</v>
      </c>
      <c r="P480" s="18">
        <v>289</v>
      </c>
      <c r="Q480" s="18">
        <v>247.64</v>
      </c>
      <c r="R480" s="18">
        <v>14.36</v>
      </c>
      <c r="S480" s="18">
        <v>551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41782.57</v>
      </c>
      <c r="Z480" s="18">
        <v>16670.669999999998</v>
      </c>
      <c r="AA480" s="18">
        <v>2239.7600000000002</v>
      </c>
      <c r="AB480" s="18">
        <v>60693</v>
      </c>
    </row>
    <row r="481" spans="1:31" s="15" customFormat="1" x14ac:dyDescent="0.25">
      <c r="A481" s="17">
        <v>19</v>
      </c>
      <c r="B481" s="17" t="s">
        <v>229</v>
      </c>
      <c r="C481" s="17" t="s">
        <v>126</v>
      </c>
      <c r="D481" s="17" t="s">
        <v>1585</v>
      </c>
      <c r="E481" s="17" t="s">
        <v>1586</v>
      </c>
      <c r="F481" s="17" t="s">
        <v>75</v>
      </c>
      <c r="G481" s="17" t="s">
        <v>249</v>
      </c>
      <c r="H481" s="17">
        <v>1190</v>
      </c>
      <c r="I481" s="17">
        <v>1190</v>
      </c>
      <c r="J481" s="17">
        <v>13</v>
      </c>
      <c r="K481" s="17" t="s">
        <v>107</v>
      </c>
      <c r="L481" s="18">
        <v>18438.09</v>
      </c>
      <c r="M481" s="18">
        <v>813.22</v>
      </c>
      <c r="N481" s="18">
        <v>6362.69</v>
      </c>
      <c r="O481" s="18">
        <v>25614</v>
      </c>
      <c r="P481" s="18">
        <v>214.31</v>
      </c>
      <c r="Q481" s="18">
        <v>191.91</v>
      </c>
      <c r="R481" s="18">
        <v>7.78</v>
      </c>
      <c r="S481" s="18">
        <v>414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18652.400000000001</v>
      </c>
      <c r="Z481" s="18">
        <v>6554.6</v>
      </c>
      <c r="AA481" s="18">
        <v>821</v>
      </c>
      <c r="AB481" s="18">
        <v>26028</v>
      </c>
    </row>
    <row r="482" spans="1:31" s="15" customFormat="1" x14ac:dyDescent="0.25">
      <c r="A482" s="17">
        <v>20</v>
      </c>
      <c r="B482" s="17" t="s">
        <v>250</v>
      </c>
      <c r="C482" s="17" t="s">
        <v>126</v>
      </c>
      <c r="D482" s="17" t="s">
        <v>251</v>
      </c>
      <c r="E482" s="17" t="s">
        <v>252</v>
      </c>
      <c r="F482" s="17" t="s">
        <v>75</v>
      </c>
      <c r="G482" s="17" t="s">
        <v>106</v>
      </c>
      <c r="H482" s="17">
        <v>1</v>
      </c>
      <c r="I482" s="17">
        <v>1</v>
      </c>
      <c r="J482" s="17">
        <v>470</v>
      </c>
      <c r="K482" s="17" t="s">
        <v>107</v>
      </c>
      <c r="L482" s="18">
        <v>203219.17</v>
      </c>
      <c r="M482" s="18">
        <v>1958.5</v>
      </c>
      <c r="N482" s="18">
        <v>41732.33</v>
      </c>
      <c r="O482" s="18">
        <v>246910</v>
      </c>
      <c r="P482" s="18">
        <v>3340.28</v>
      </c>
      <c r="Q482" s="18">
        <v>2035.42</v>
      </c>
      <c r="R482" s="18">
        <v>281.3</v>
      </c>
      <c r="S482" s="18">
        <v>5657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206559.45</v>
      </c>
      <c r="Z482" s="18">
        <v>43767.75</v>
      </c>
      <c r="AA482" s="18">
        <v>2239.8000000000002</v>
      </c>
      <c r="AB482" s="18">
        <v>252567</v>
      </c>
    </row>
    <row r="483" spans="1:31" s="15" customFormat="1" x14ac:dyDescent="0.25">
      <c r="A483" s="17">
        <v>21</v>
      </c>
      <c r="B483" s="17" t="s">
        <v>253</v>
      </c>
      <c r="C483" s="17" t="s">
        <v>126</v>
      </c>
      <c r="D483" s="17" t="s">
        <v>254</v>
      </c>
      <c r="E483" s="17" t="s">
        <v>255</v>
      </c>
      <c r="F483" s="17" t="s">
        <v>75</v>
      </c>
      <c r="G483" s="17" t="s">
        <v>106</v>
      </c>
      <c r="H483" s="17">
        <v>0</v>
      </c>
      <c r="I483" s="17">
        <v>0</v>
      </c>
      <c r="J483" s="17">
        <v>470</v>
      </c>
      <c r="K483" s="17" t="s">
        <v>107</v>
      </c>
      <c r="L483" s="18">
        <v>165958.31</v>
      </c>
      <c r="M483" s="18">
        <v>1958.5</v>
      </c>
      <c r="N483" s="18">
        <v>25791.19</v>
      </c>
      <c r="O483" s="18">
        <v>193708</v>
      </c>
      <c r="P483" s="18">
        <v>3339.89</v>
      </c>
      <c r="Q483" s="18">
        <v>1662.81</v>
      </c>
      <c r="R483" s="18">
        <v>281.3</v>
      </c>
      <c r="S483" s="18">
        <v>5284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169298.2</v>
      </c>
      <c r="Z483" s="18">
        <v>27454</v>
      </c>
      <c r="AA483" s="18">
        <v>2239.8000000000002</v>
      </c>
      <c r="AB483" s="18">
        <v>198992</v>
      </c>
    </row>
    <row r="484" spans="1:31" s="15" customFormat="1" x14ac:dyDescent="0.25">
      <c r="A484" s="17">
        <v>22</v>
      </c>
      <c r="B484" s="17" t="s">
        <v>256</v>
      </c>
      <c r="C484" s="17" t="s">
        <v>126</v>
      </c>
      <c r="D484" s="17" t="s">
        <v>257</v>
      </c>
      <c r="E484" s="17" t="s">
        <v>258</v>
      </c>
      <c r="F484" s="17" t="s">
        <v>75</v>
      </c>
      <c r="G484" s="17" t="s">
        <v>106</v>
      </c>
      <c r="H484" s="17">
        <v>0</v>
      </c>
      <c r="I484" s="17">
        <v>0</v>
      </c>
      <c r="J484" s="17">
        <v>470</v>
      </c>
      <c r="K484" s="17" t="s">
        <v>107</v>
      </c>
      <c r="L484" s="18">
        <v>165679.85</v>
      </c>
      <c r="M484" s="18">
        <v>1958.5</v>
      </c>
      <c r="N484" s="18">
        <v>27110.65</v>
      </c>
      <c r="O484" s="18">
        <v>194749</v>
      </c>
      <c r="P484" s="18">
        <v>3339.68</v>
      </c>
      <c r="Q484" s="18">
        <v>1660.02</v>
      </c>
      <c r="R484" s="18">
        <v>281.3</v>
      </c>
      <c r="S484" s="18">
        <v>5281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169019.53</v>
      </c>
      <c r="Z484" s="18">
        <v>28770.67</v>
      </c>
      <c r="AA484" s="18">
        <v>2239.8000000000002</v>
      </c>
      <c r="AB484" s="18">
        <v>200030</v>
      </c>
    </row>
    <row r="485" spans="1:31" s="15" customFormat="1" x14ac:dyDescent="0.25">
      <c r="A485" s="17">
        <v>23</v>
      </c>
      <c r="B485" s="17" t="s">
        <v>259</v>
      </c>
      <c r="C485" s="17" t="s">
        <v>126</v>
      </c>
      <c r="D485" s="17" t="s">
        <v>260</v>
      </c>
      <c r="E485" s="17" t="s">
        <v>261</v>
      </c>
      <c r="F485" s="17" t="s">
        <v>75</v>
      </c>
      <c r="G485" s="17" t="s">
        <v>106</v>
      </c>
      <c r="H485" s="17">
        <v>0</v>
      </c>
      <c r="I485" s="17">
        <v>0</v>
      </c>
      <c r="J485" s="17">
        <v>470</v>
      </c>
      <c r="K485" s="17" t="s">
        <v>107</v>
      </c>
      <c r="L485" s="18">
        <v>168328.62</v>
      </c>
      <c r="M485" s="18">
        <v>1958.5</v>
      </c>
      <c r="N485" s="18">
        <v>26792.880000000001</v>
      </c>
      <c r="O485" s="18">
        <v>197080</v>
      </c>
      <c r="P485" s="18">
        <v>3340.18</v>
      </c>
      <c r="Q485" s="18">
        <v>1686.52</v>
      </c>
      <c r="R485" s="18">
        <v>281.3</v>
      </c>
      <c r="S485" s="18">
        <v>5308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171668.8</v>
      </c>
      <c r="Z485" s="18">
        <v>28479.4</v>
      </c>
      <c r="AA485" s="18">
        <v>2239.8000000000002</v>
      </c>
      <c r="AB485" s="18">
        <v>202388</v>
      </c>
    </row>
    <row r="486" spans="1:31" s="15" customFormat="1" x14ac:dyDescent="0.25">
      <c r="A486" s="17">
        <v>24</v>
      </c>
      <c r="B486" s="17" t="s">
        <v>134</v>
      </c>
      <c r="C486" s="17" t="s">
        <v>126</v>
      </c>
      <c r="D486" s="17" t="s">
        <v>265</v>
      </c>
      <c r="E486" s="17" t="s">
        <v>266</v>
      </c>
      <c r="F486" s="17" t="s">
        <v>75</v>
      </c>
      <c r="G486" s="17" t="s">
        <v>267</v>
      </c>
      <c r="H486" s="17">
        <v>0</v>
      </c>
      <c r="I486" s="17">
        <v>0</v>
      </c>
      <c r="J486" s="17">
        <v>360</v>
      </c>
      <c r="K486" s="17" t="s">
        <v>107</v>
      </c>
      <c r="L486" s="18">
        <v>119880.54</v>
      </c>
      <c r="M486" s="18">
        <v>1500.12</v>
      </c>
      <c r="N486" s="18">
        <v>22697.34</v>
      </c>
      <c r="O486" s="18">
        <v>144078</v>
      </c>
      <c r="P486" s="18">
        <v>2587.4299999999998</v>
      </c>
      <c r="Q486" s="18">
        <v>1201.1099999999999</v>
      </c>
      <c r="R486" s="18">
        <v>215.46</v>
      </c>
      <c r="S486" s="18">
        <v>4004</v>
      </c>
      <c r="T486" s="18">
        <v>90</v>
      </c>
      <c r="U486" s="18">
        <v>0</v>
      </c>
      <c r="V486" s="18">
        <v>0</v>
      </c>
      <c r="W486" s="18">
        <v>0</v>
      </c>
      <c r="X486" s="18"/>
      <c r="Y486" s="18">
        <v>122467.97</v>
      </c>
      <c r="Z486" s="18">
        <v>23898.45</v>
      </c>
      <c r="AA486" s="18">
        <v>1715.58</v>
      </c>
      <c r="AB486" s="18">
        <v>148082</v>
      </c>
    </row>
    <row r="487" spans="1:31" s="15" customFormat="1" x14ac:dyDescent="0.25">
      <c r="A487" s="17">
        <v>25</v>
      </c>
      <c r="B487" s="17" t="s">
        <v>229</v>
      </c>
      <c r="C487" s="17" t="s">
        <v>126</v>
      </c>
      <c r="D487" s="17" t="s">
        <v>268</v>
      </c>
      <c r="E487" s="17" t="s">
        <v>269</v>
      </c>
      <c r="F487" s="17" t="s">
        <v>75</v>
      </c>
      <c r="G487" s="17" t="s">
        <v>270</v>
      </c>
      <c r="H487" s="17">
        <v>250</v>
      </c>
      <c r="I487" s="17">
        <v>250</v>
      </c>
      <c r="J487" s="17">
        <v>10</v>
      </c>
      <c r="K487" s="17" t="s">
        <v>107</v>
      </c>
      <c r="L487" s="18">
        <v>50197.55</v>
      </c>
      <c r="M487" s="18">
        <v>127.2</v>
      </c>
      <c r="N487" s="18">
        <v>5051.25</v>
      </c>
      <c r="O487" s="18">
        <v>55376</v>
      </c>
      <c r="P487" s="18">
        <v>193.62</v>
      </c>
      <c r="Q487" s="18">
        <v>502.39</v>
      </c>
      <c r="R487" s="18">
        <v>5.99</v>
      </c>
      <c r="S487" s="18">
        <v>702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50391.17</v>
      </c>
      <c r="Z487" s="18">
        <v>5553.64</v>
      </c>
      <c r="AA487" s="18">
        <v>133.19</v>
      </c>
      <c r="AB487" s="18">
        <v>56078</v>
      </c>
    </row>
    <row r="488" spans="1:31" s="15" customFormat="1" x14ac:dyDescent="0.25">
      <c r="A488" s="17">
        <v>26</v>
      </c>
      <c r="B488" s="17" t="s">
        <v>151</v>
      </c>
      <c r="C488" s="17" t="s">
        <v>126</v>
      </c>
      <c r="D488" s="17" t="s">
        <v>271</v>
      </c>
      <c r="E488" s="17" t="s">
        <v>272</v>
      </c>
      <c r="F488" s="17" t="s">
        <v>75</v>
      </c>
      <c r="G488" s="17" t="s">
        <v>273</v>
      </c>
      <c r="H488" s="17">
        <v>0</v>
      </c>
      <c r="I488" s="17">
        <v>0</v>
      </c>
      <c r="J488" s="17">
        <v>360</v>
      </c>
      <c r="K488" s="17" t="s">
        <v>107</v>
      </c>
      <c r="L488" s="18">
        <v>116787.89</v>
      </c>
      <c r="M488" s="18">
        <v>1500.12</v>
      </c>
      <c r="N488" s="18">
        <v>21923.99</v>
      </c>
      <c r="O488" s="18">
        <v>140212</v>
      </c>
      <c r="P488" s="18">
        <v>2587.36</v>
      </c>
      <c r="Q488" s="18">
        <v>1170.18</v>
      </c>
      <c r="R488" s="18">
        <v>215.46</v>
      </c>
      <c r="S488" s="18">
        <v>3973</v>
      </c>
      <c r="T488" s="18">
        <v>90</v>
      </c>
      <c r="U488" s="18">
        <v>0</v>
      </c>
      <c r="V488" s="18">
        <v>0</v>
      </c>
      <c r="W488" s="18">
        <v>0</v>
      </c>
      <c r="X488" s="18"/>
      <c r="Y488" s="18">
        <v>119375.25</v>
      </c>
      <c r="Z488" s="18">
        <v>23094.17</v>
      </c>
      <c r="AA488" s="18">
        <v>1715.58</v>
      </c>
      <c r="AB488" s="18">
        <v>144185</v>
      </c>
    </row>
    <row r="489" spans="1:31" s="15" customFormat="1" x14ac:dyDescent="0.25">
      <c r="A489" s="17">
        <v>27</v>
      </c>
      <c r="B489" s="17" t="s">
        <v>130</v>
      </c>
      <c r="C489" s="17" t="s">
        <v>126</v>
      </c>
      <c r="D489" s="17" t="s">
        <v>274</v>
      </c>
      <c r="E489" s="17" t="s">
        <v>275</v>
      </c>
      <c r="F489" s="17" t="s">
        <v>75</v>
      </c>
      <c r="G489" s="17" t="s">
        <v>276</v>
      </c>
      <c r="H489" s="17">
        <v>0</v>
      </c>
      <c r="I489" s="17">
        <v>0</v>
      </c>
      <c r="J489" s="17">
        <v>360</v>
      </c>
      <c r="K489" s="17" t="s">
        <v>107</v>
      </c>
      <c r="L489" s="18">
        <v>116174.39999999999</v>
      </c>
      <c r="M489" s="18">
        <v>1500.12</v>
      </c>
      <c r="N489" s="18">
        <v>25607.48</v>
      </c>
      <c r="O489" s="18">
        <v>143282</v>
      </c>
      <c r="P489" s="18">
        <v>2587.4899999999998</v>
      </c>
      <c r="Q489" s="18">
        <v>1164.05</v>
      </c>
      <c r="R489" s="18">
        <v>215.46</v>
      </c>
      <c r="S489" s="18">
        <v>3967</v>
      </c>
      <c r="T489" s="18">
        <v>90</v>
      </c>
      <c r="U489" s="18">
        <v>0</v>
      </c>
      <c r="V489" s="18">
        <v>0</v>
      </c>
      <c r="W489" s="18">
        <v>0</v>
      </c>
      <c r="X489" s="18"/>
      <c r="Y489" s="18">
        <v>118761.89</v>
      </c>
      <c r="Z489" s="18">
        <v>26771.53</v>
      </c>
      <c r="AA489" s="18">
        <v>1715.58</v>
      </c>
      <c r="AB489" s="18">
        <v>147249</v>
      </c>
    </row>
    <row r="490" spans="1:31" s="15" customFormat="1" x14ac:dyDescent="0.25">
      <c r="A490" s="17">
        <v>28</v>
      </c>
      <c r="B490" s="17" t="s">
        <v>134</v>
      </c>
      <c r="C490" s="17" t="s">
        <v>126</v>
      </c>
      <c r="D490" s="17" t="s">
        <v>277</v>
      </c>
      <c r="E490" s="17" t="s">
        <v>278</v>
      </c>
      <c r="F490" s="17" t="s">
        <v>75</v>
      </c>
      <c r="G490" s="17" t="s">
        <v>267</v>
      </c>
      <c r="H490" s="17">
        <v>0</v>
      </c>
      <c r="I490" s="17">
        <v>0</v>
      </c>
      <c r="J490" s="17">
        <v>720</v>
      </c>
      <c r="K490" s="17" t="s">
        <v>107</v>
      </c>
      <c r="L490" s="18">
        <v>236616.41</v>
      </c>
      <c r="M490" s="18">
        <v>3000.24</v>
      </c>
      <c r="N490" s="18">
        <v>19138.349999999999</v>
      </c>
      <c r="O490" s="18">
        <v>258755</v>
      </c>
      <c r="P490" s="18">
        <v>5175.3</v>
      </c>
      <c r="Q490" s="18">
        <v>2370.7800000000002</v>
      </c>
      <c r="R490" s="18">
        <v>430.92</v>
      </c>
      <c r="S490" s="18">
        <v>7977</v>
      </c>
      <c r="T490" s="18">
        <v>180</v>
      </c>
      <c r="U490" s="18">
        <v>0</v>
      </c>
      <c r="V490" s="18">
        <v>0</v>
      </c>
      <c r="W490" s="18">
        <v>0</v>
      </c>
      <c r="X490" s="18"/>
      <c r="Y490" s="18">
        <v>241791.71</v>
      </c>
      <c r="Z490" s="18">
        <v>21509.13</v>
      </c>
      <c r="AA490" s="18">
        <v>3431.16</v>
      </c>
      <c r="AB490" s="18">
        <v>266732</v>
      </c>
    </row>
    <row r="491" spans="1:31" s="15" customFormat="1" x14ac:dyDescent="0.25">
      <c r="A491" s="17">
        <v>29</v>
      </c>
      <c r="B491" s="17" t="s">
        <v>138</v>
      </c>
      <c r="C491" s="17" t="s">
        <v>126</v>
      </c>
      <c r="D491" s="17" t="s">
        <v>279</v>
      </c>
      <c r="E491" s="17" t="s">
        <v>280</v>
      </c>
      <c r="F491" s="17" t="s">
        <v>75</v>
      </c>
      <c r="G491" s="17" t="s">
        <v>281</v>
      </c>
      <c r="H491" s="17">
        <v>0</v>
      </c>
      <c r="I491" s="17">
        <v>0</v>
      </c>
      <c r="J491" s="17">
        <v>360</v>
      </c>
      <c r="K491" s="17" t="s">
        <v>107</v>
      </c>
      <c r="L491" s="18">
        <v>116869.79</v>
      </c>
      <c r="M491" s="18">
        <v>1500.12</v>
      </c>
      <c r="N491" s="18">
        <v>18873.09</v>
      </c>
      <c r="O491" s="18">
        <v>137243</v>
      </c>
      <c r="P491" s="18">
        <v>2587.54</v>
      </c>
      <c r="Q491" s="18">
        <v>1171</v>
      </c>
      <c r="R491" s="18">
        <v>215.46</v>
      </c>
      <c r="S491" s="18">
        <v>3974</v>
      </c>
      <c r="T491" s="18">
        <v>90</v>
      </c>
      <c r="U491" s="18">
        <v>0</v>
      </c>
      <c r="V491" s="18">
        <v>0</v>
      </c>
      <c r="W491" s="18">
        <v>0</v>
      </c>
      <c r="X491" s="18"/>
      <c r="Y491" s="18">
        <v>119457.33</v>
      </c>
      <c r="Z491" s="18">
        <v>20044.09</v>
      </c>
      <c r="AA491" s="18">
        <v>1715.58</v>
      </c>
      <c r="AB491" s="18">
        <v>141217</v>
      </c>
    </row>
    <row r="492" spans="1:31" s="12" customFormat="1" x14ac:dyDescent="0.25">
      <c r="A492" s="10"/>
      <c r="B492" s="10"/>
      <c r="C492" s="10" t="s">
        <v>71</v>
      </c>
      <c r="D492" s="10"/>
      <c r="E492" s="10"/>
      <c r="F492" s="10"/>
      <c r="G492" s="10"/>
      <c r="H492" s="10"/>
      <c r="I492" s="10"/>
      <c r="J492" s="11">
        <f>SUM(J463:J491)</f>
        <v>10233</v>
      </c>
      <c r="K492" s="11"/>
      <c r="L492" s="11">
        <f t="shared" ref="L492:AB492" si="64">SUM(L463:L491)</f>
        <v>5237765.3499999996</v>
      </c>
      <c r="M492" s="11">
        <f t="shared" si="64"/>
        <v>43799.710000000006</v>
      </c>
      <c r="N492" s="11">
        <f t="shared" si="64"/>
        <v>1130464.94</v>
      </c>
      <c r="O492" s="11">
        <f t="shared" si="64"/>
        <v>6412030</v>
      </c>
      <c r="P492" s="11">
        <f t="shared" si="64"/>
        <v>76527.41</v>
      </c>
      <c r="Q492" s="11">
        <f t="shared" si="64"/>
        <v>35289.120000000003</v>
      </c>
      <c r="R492" s="11">
        <f t="shared" si="64"/>
        <v>6124.4700000000012</v>
      </c>
      <c r="S492" s="11">
        <f t="shared" si="64"/>
        <v>117941</v>
      </c>
      <c r="T492" s="11">
        <f t="shared" si="64"/>
        <v>710</v>
      </c>
      <c r="U492" s="11">
        <f t="shared" si="64"/>
        <v>0</v>
      </c>
      <c r="V492" s="11">
        <f t="shared" si="64"/>
        <v>0</v>
      </c>
      <c r="W492" s="11">
        <f t="shared" si="64"/>
        <v>0</v>
      </c>
      <c r="X492" s="11">
        <f t="shared" si="64"/>
        <v>0</v>
      </c>
      <c r="Y492" s="11">
        <f t="shared" si="64"/>
        <v>5314292.7599999988</v>
      </c>
      <c r="Z492" s="11">
        <f t="shared" si="64"/>
        <v>1165754.0599999998</v>
      </c>
      <c r="AA492" s="11">
        <f t="shared" si="64"/>
        <v>49924.180000000022</v>
      </c>
      <c r="AB492" s="11">
        <f t="shared" si="64"/>
        <v>6529971</v>
      </c>
      <c r="AC492" s="7"/>
      <c r="AD492" s="7"/>
      <c r="AE492" s="7"/>
    </row>
    <row r="493" spans="1:31" s="12" customFormat="1" x14ac:dyDescent="0.25">
      <c r="A493" s="10"/>
      <c r="B493" s="10"/>
      <c r="C493" s="10" t="s">
        <v>119</v>
      </c>
      <c r="D493" s="10"/>
      <c r="E493" s="10"/>
      <c r="F493" s="10"/>
      <c r="G493" s="10"/>
      <c r="H493" s="10"/>
      <c r="I493" s="10"/>
      <c r="J493" s="11">
        <f>J492+J462</f>
        <v>33509</v>
      </c>
      <c r="K493" s="11"/>
      <c r="L493" s="11">
        <f t="shared" ref="L493:AA493" si="65">L492+L462</f>
        <v>11619584.579999998</v>
      </c>
      <c r="M493" s="11">
        <f t="shared" si="65"/>
        <v>123766.96</v>
      </c>
      <c r="N493" s="11">
        <f t="shared" si="65"/>
        <v>1906657.5100000002</v>
      </c>
      <c r="O493" s="11">
        <f t="shared" si="65"/>
        <v>13650009.050000001</v>
      </c>
      <c r="P493" s="11">
        <f t="shared" si="65"/>
        <v>213950.48</v>
      </c>
      <c r="Q493" s="11">
        <f t="shared" si="65"/>
        <v>83938.85</v>
      </c>
      <c r="R493" s="11">
        <f t="shared" si="65"/>
        <v>16598.669999999998</v>
      </c>
      <c r="S493" s="11">
        <f t="shared" si="65"/>
        <v>314488</v>
      </c>
      <c r="T493" s="11">
        <f t="shared" si="65"/>
        <v>81100</v>
      </c>
      <c r="U493" s="11">
        <f t="shared" si="65"/>
        <v>155437.63999999998</v>
      </c>
      <c r="V493" s="11">
        <f t="shared" si="65"/>
        <v>30562.36</v>
      </c>
      <c r="W493" s="11">
        <f t="shared" si="65"/>
        <v>0</v>
      </c>
      <c r="X493" s="11">
        <f t="shared" si="65"/>
        <v>186000</v>
      </c>
      <c r="Y493" s="11">
        <f t="shared" si="65"/>
        <v>11678097.419999998</v>
      </c>
      <c r="Z493" s="11">
        <f t="shared" si="65"/>
        <v>1960033.9999999998</v>
      </c>
      <c r="AA493" s="11">
        <f t="shared" si="65"/>
        <v>140365.63</v>
      </c>
      <c r="AB493" s="11">
        <f>AB492+AB462</f>
        <v>13778497.050000001</v>
      </c>
      <c r="AC493" s="7"/>
      <c r="AD493" s="7"/>
      <c r="AE493" s="7"/>
    </row>
    <row r="494" spans="1:31" ht="18" customHeight="1" x14ac:dyDescent="0.25">
      <c r="O494" s="34"/>
      <c r="AC494" s="15"/>
    </row>
    <row r="495" spans="1:31" ht="18" customHeight="1" x14ac:dyDescent="0.25">
      <c r="AC495" s="15"/>
    </row>
    <row r="496" spans="1:31" x14ac:dyDescent="0.25">
      <c r="O496" s="34"/>
    </row>
    <row r="498" spans="1:33" ht="15.75" x14ac:dyDescent="0.25">
      <c r="E498" s="13" t="s">
        <v>120</v>
      </c>
      <c r="G498" s="14"/>
      <c r="H498" s="14"/>
      <c r="I498" s="14"/>
      <c r="J498" s="14"/>
      <c r="K498" s="14"/>
      <c r="L498" s="13" t="s">
        <v>122</v>
      </c>
      <c r="O498" s="14"/>
      <c r="Q498" s="14"/>
      <c r="R498" s="13" t="s">
        <v>121</v>
      </c>
      <c r="T498" s="14"/>
      <c r="U498" s="14"/>
      <c r="W498" s="14"/>
      <c r="X498" s="14"/>
      <c r="Y498" s="14"/>
      <c r="Z498" s="13" t="s">
        <v>123</v>
      </c>
      <c r="AA498" s="14"/>
      <c r="AB498" s="14"/>
      <c r="AC498" s="14"/>
      <c r="AD498" s="14"/>
    </row>
    <row r="499" spans="1:33" ht="15.75" x14ac:dyDescent="0.25">
      <c r="E499" s="13" t="s">
        <v>124</v>
      </c>
      <c r="G499" s="14"/>
      <c r="H499" s="14"/>
      <c r="I499" s="14"/>
      <c r="J499" s="14"/>
      <c r="K499" s="14"/>
      <c r="L499" s="13" t="s">
        <v>124</v>
      </c>
      <c r="O499" s="14"/>
      <c r="Q499" s="14"/>
      <c r="R499" s="13" t="s">
        <v>124</v>
      </c>
      <c r="T499" s="14"/>
      <c r="U499" s="14"/>
      <c r="W499" s="14"/>
      <c r="X499" s="14"/>
      <c r="Y499" s="14"/>
      <c r="Z499" s="13" t="s">
        <v>124</v>
      </c>
      <c r="AA499" s="14"/>
      <c r="AB499" s="14"/>
      <c r="AC499" s="14"/>
      <c r="AD499" s="14"/>
    </row>
    <row r="500" spans="1:33" ht="30.75" customHeight="1" x14ac:dyDescent="0.55000000000000004">
      <c r="A500" s="75" t="s">
        <v>0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1"/>
      <c r="AE500" s="1"/>
      <c r="AF500" s="1"/>
      <c r="AG500" s="1"/>
    </row>
    <row r="501" spans="1:33" ht="21.75" customHeight="1" x14ac:dyDescent="0.4">
      <c r="A501" s="76" t="s">
        <v>1701</v>
      </c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2"/>
      <c r="AE501" s="2"/>
      <c r="AF501" s="2"/>
      <c r="AG501" s="2"/>
    </row>
    <row r="502" spans="1:33" s="5" customFormat="1" ht="20.25" customHeight="1" x14ac:dyDescent="0.35">
      <c r="A502" s="3" t="s">
        <v>1</v>
      </c>
      <c r="B502" s="4"/>
      <c r="C502" s="3"/>
      <c r="D502" s="3"/>
      <c r="F502" s="3" t="s">
        <v>305</v>
      </c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</row>
    <row r="503" spans="1:33" s="7" customFormat="1" ht="90" x14ac:dyDescent="0.25">
      <c r="A503" s="6" t="s">
        <v>3</v>
      </c>
      <c r="B503" s="6" t="s">
        <v>4</v>
      </c>
      <c r="C503" s="6" t="s">
        <v>5</v>
      </c>
      <c r="D503" s="6" t="s">
        <v>6</v>
      </c>
      <c r="E503" s="6" t="s">
        <v>7</v>
      </c>
      <c r="F503" s="6" t="s">
        <v>8</v>
      </c>
      <c r="G503" s="6" t="s">
        <v>9</v>
      </c>
      <c r="H503" s="6" t="s">
        <v>10</v>
      </c>
      <c r="I503" s="6" t="s">
        <v>11</v>
      </c>
      <c r="J503" s="6" t="s">
        <v>12</v>
      </c>
      <c r="K503" s="6" t="s">
        <v>13</v>
      </c>
      <c r="L503" s="6" t="s">
        <v>14</v>
      </c>
      <c r="M503" s="6" t="s">
        <v>15</v>
      </c>
      <c r="N503" s="6" t="s">
        <v>16</v>
      </c>
      <c r="O503" s="6" t="s">
        <v>17</v>
      </c>
      <c r="P503" s="6" t="s">
        <v>18</v>
      </c>
      <c r="Q503" s="6" t="s">
        <v>19</v>
      </c>
      <c r="R503" s="6" t="s">
        <v>20</v>
      </c>
      <c r="S503" s="6" t="s">
        <v>21</v>
      </c>
      <c r="T503" s="6" t="s">
        <v>22</v>
      </c>
      <c r="U503" s="6" t="s">
        <v>24</v>
      </c>
      <c r="V503" s="6" t="s">
        <v>25</v>
      </c>
      <c r="W503" s="6" t="s">
        <v>26</v>
      </c>
      <c r="X503" s="6" t="s">
        <v>1587</v>
      </c>
      <c r="Y503" s="6" t="s">
        <v>27</v>
      </c>
      <c r="Z503" s="6" t="s">
        <v>28</v>
      </c>
      <c r="AA503" s="6" t="s">
        <v>29</v>
      </c>
      <c r="AB503" s="6" t="s">
        <v>30</v>
      </c>
    </row>
    <row r="504" spans="1:33" s="15" customFormat="1" x14ac:dyDescent="0.25">
      <c r="A504" s="17">
        <v>1</v>
      </c>
      <c r="B504" s="17" t="s">
        <v>125</v>
      </c>
      <c r="C504" s="17" t="s">
        <v>126</v>
      </c>
      <c r="D504" s="17" t="s">
        <v>127</v>
      </c>
      <c r="E504" s="17" t="s">
        <v>128</v>
      </c>
      <c r="F504" s="17" t="s">
        <v>35</v>
      </c>
      <c r="G504" s="17" t="s">
        <v>129</v>
      </c>
      <c r="H504" s="17">
        <v>184884</v>
      </c>
      <c r="I504" s="17">
        <v>183739</v>
      </c>
      <c r="J504" s="17">
        <v>1145</v>
      </c>
      <c r="K504" s="17" t="s">
        <v>37</v>
      </c>
      <c r="L504" s="18">
        <v>532417.72</v>
      </c>
      <c r="M504" s="18">
        <v>4469.3999999999996</v>
      </c>
      <c r="N504" s="18">
        <v>101490.88</v>
      </c>
      <c r="O504" s="18">
        <v>638378</v>
      </c>
      <c r="P504" s="18">
        <v>6492.46</v>
      </c>
      <c r="Q504" s="18">
        <v>5513.29</v>
      </c>
      <c r="R504" s="18">
        <v>515.25</v>
      </c>
      <c r="S504" s="18">
        <v>12521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538910.18000000005</v>
      </c>
      <c r="Z504" s="18">
        <v>107004.17</v>
      </c>
      <c r="AA504" s="18">
        <v>4984.6499999999996</v>
      </c>
      <c r="AB504" s="18">
        <v>650899</v>
      </c>
    </row>
    <row r="505" spans="1:33" s="15" customFormat="1" x14ac:dyDescent="0.25">
      <c r="A505" s="17">
        <v>2</v>
      </c>
      <c r="B505" s="17" t="s">
        <v>130</v>
      </c>
      <c r="C505" s="17" t="s">
        <v>126</v>
      </c>
      <c r="D505" s="17" t="s">
        <v>131</v>
      </c>
      <c r="E505" s="17" t="s">
        <v>132</v>
      </c>
      <c r="F505" s="17" t="s">
        <v>35</v>
      </c>
      <c r="G505" s="17" t="s">
        <v>133</v>
      </c>
      <c r="H505" s="17">
        <v>90080</v>
      </c>
      <c r="I505" s="17">
        <v>89913</v>
      </c>
      <c r="J505" s="17">
        <v>167</v>
      </c>
      <c r="K505" s="17" t="s">
        <v>37</v>
      </c>
      <c r="L505" s="18">
        <v>79753.25</v>
      </c>
      <c r="M505" s="18">
        <v>1252.26</v>
      </c>
      <c r="N505" s="18">
        <v>6083.49</v>
      </c>
      <c r="O505" s="18">
        <v>87089</v>
      </c>
      <c r="P505" s="18">
        <v>1196.8599999999999</v>
      </c>
      <c r="Q505" s="18">
        <v>830.99</v>
      </c>
      <c r="R505" s="18">
        <v>75.150000000000006</v>
      </c>
      <c r="S505" s="18">
        <v>2103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80950.11</v>
      </c>
      <c r="Z505" s="18">
        <v>6914.48</v>
      </c>
      <c r="AA505" s="18">
        <v>1327.41</v>
      </c>
      <c r="AB505" s="18">
        <v>89192</v>
      </c>
    </row>
    <row r="506" spans="1:33" s="15" customFormat="1" x14ac:dyDescent="0.25">
      <c r="A506" s="17">
        <v>3</v>
      </c>
      <c r="B506" s="17" t="s">
        <v>134</v>
      </c>
      <c r="C506" s="17" t="s">
        <v>126</v>
      </c>
      <c r="D506" s="17" t="s">
        <v>135</v>
      </c>
      <c r="E506" s="17" t="s">
        <v>136</v>
      </c>
      <c r="F506" s="17" t="s">
        <v>35</v>
      </c>
      <c r="G506" s="17" t="s">
        <v>137</v>
      </c>
      <c r="H506" s="17">
        <v>29731</v>
      </c>
      <c r="I506" s="17">
        <v>29298</v>
      </c>
      <c r="J506" s="17">
        <v>1299</v>
      </c>
      <c r="K506" s="17" t="s">
        <v>37</v>
      </c>
      <c r="L506" s="18">
        <v>450911.92</v>
      </c>
      <c r="M506" s="18">
        <v>5286.52</v>
      </c>
      <c r="N506" s="18">
        <v>79748.56</v>
      </c>
      <c r="O506" s="18">
        <v>535947</v>
      </c>
      <c r="P506" s="18">
        <v>7292.26</v>
      </c>
      <c r="Q506" s="18">
        <v>4676.1899999999996</v>
      </c>
      <c r="R506" s="18">
        <v>584.54999999999995</v>
      </c>
      <c r="S506" s="18">
        <v>12553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458204.18</v>
      </c>
      <c r="Z506" s="18">
        <v>84424.75</v>
      </c>
      <c r="AA506" s="18">
        <v>5871.07</v>
      </c>
      <c r="AB506" s="18">
        <v>548500</v>
      </c>
    </row>
    <row r="507" spans="1:33" s="15" customFormat="1" x14ac:dyDescent="0.25">
      <c r="A507" s="17">
        <v>4</v>
      </c>
      <c r="B507" s="17" t="s">
        <v>141</v>
      </c>
      <c r="C507" s="17" t="s">
        <v>126</v>
      </c>
      <c r="D507" s="17" t="s">
        <v>142</v>
      </c>
      <c r="E507" s="17" t="s">
        <v>143</v>
      </c>
      <c r="F507" s="17" t="s">
        <v>35</v>
      </c>
      <c r="G507" s="17" t="s">
        <v>144</v>
      </c>
      <c r="H507" s="17">
        <v>3474</v>
      </c>
      <c r="I507" s="17">
        <v>1489</v>
      </c>
      <c r="J507" s="17">
        <v>1985</v>
      </c>
      <c r="K507" s="17" t="s">
        <v>37</v>
      </c>
      <c r="L507" s="18">
        <v>460758.49</v>
      </c>
      <c r="M507" s="18">
        <v>8782.2000000000007</v>
      </c>
      <c r="N507" s="18">
        <v>74678.31</v>
      </c>
      <c r="O507" s="18">
        <v>544219</v>
      </c>
      <c r="P507" s="18">
        <v>10852.14</v>
      </c>
      <c r="Q507" s="18">
        <v>4791.6099999999997</v>
      </c>
      <c r="R507" s="18">
        <v>893.25</v>
      </c>
      <c r="S507" s="18">
        <v>16537</v>
      </c>
      <c r="T507" s="18">
        <v>7070</v>
      </c>
      <c r="U507" s="18">
        <v>0</v>
      </c>
      <c r="V507" s="18">
        <v>0</v>
      </c>
      <c r="W507" s="18">
        <v>0</v>
      </c>
      <c r="X507" s="18"/>
      <c r="Y507" s="18">
        <v>471610.63</v>
      </c>
      <c r="Z507" s="18">
        <v>79469.919999999998</v>
      </c>
      <c r="AA507" s="18">
        <v>9675.4500000000007</v>
      </c>
      <c r="AB507" s="18">
        <v>560756</v>
      </c>
    </row>
    <row r="508" spans="1:33" s="15" customFormat="1" x14ac:dyDescent="0.25">
      <c r="A508" s="17">
        <v>5</v>
      </c>
      <c r="B508" s="17" t="s">
        <v>145</v>
      </c>
      <c r="C508" s="17" t="s">
        <v>126</v>
      </c>
      <c r="D508" s="17" t="s">
        <v>146</v>
      </c>
      <c r="E508" s="17" t="s">
        <v>147</v>
      </c>
      <c r="F508" s="17" t="s">
        <v>35</v>
      </c>
      <c r="G508" s="17" t="s">
        <v>148</v>
      </c>
      <c r="H508" s="17">
        <v>9807</v>
      </c>
      <c r="I508" s="17">
        <v>9502</v>
      </c>
      <c r="J508" s="17">
        <v>915</v>
      </c>
      <c r="K508" s="17" t="s">
        <v>37</v>
      </c>
      <c r="L508" s="18">
        <v>171861.05</v>
      </c>
      <c r="M508" s="18">
        <v>3254.94</v>
      </c>
      <c r="N508" s="18">
        <v>18430.009999999998</v>
      </c>
      <c r="O508" s="18">
        <v>193546</v>
      </c>
      <c r="P508" s="18">
        <v>5436.83</v>
      </c>
      <c r="Q508" s="18">
        <v>1780.42</v>
      </c>
      <c r="R508" s="18">
        <v>411.75</v>
      </c>
      <c r="S508" s="18">
        <v>7629</v>
      </c>
      <c r="T508" s="18">
        <v>2670</v>
      </c>
      <c r="U508" s="18">
        <v>0</v>
      </c>
      <c r="V508" s="18">
        <v>0</v>
      </c>
      <c r="W508" s="18">
        <v>0</v>
      </c>
      <c r="X508" s="18"/>
      <c r="Y508" s="18">
        <v>177297.88</v>
      </c>
      <c r="Z508" s="18">
        <v>20210.43</v>
      </c>
      <c r="AA508" s="18">
        <v>3666.69</v>
      </c>
      <c r="AB508" s="18">
        <v>201175</v>
      </c>
    </row>
    <row r="509" spans="1:33" s="15" customFormat="1" x14ac:dyDescent="0.25">
      <c r="A509" s="17">
        <v>6</v>
      </c>
      <c r="B509" s="17" t="s">
        <v>141</v>
      </c>
      <c r="C509" s="17" t="s">
        <v>126</v>
      </c>
      <c r="D509" s="17" t="s">
        <v>154</v>
      </c>
      <c r="E509" s="17" t="s">
        <v>155</v>
      </c>
      <c r="F509" s="17" t="s">
        <v>35</v>
      </c>
      <c r="G509" s="17" t="s">
        <v>156</v>
      </c>
      <c r="H509" s="17">
        <v>35213</v>
      </c>
      <c r="I509" s="17">
        <v>33230</v>
      </c>
      <c r="J509" s="17">
        <v>1983</v>
      </c>
      <c r="K509" s="17" t="s">
        <v>37</v>
      </c>
      <c r="L509" s="18">
        <v>499534.01</v>
      </c>
      <c r="M509" s="18">
        <v>6901.17</v>
      </c>
      <c r="N509" s="18">
        <v>53523.82</v>
      </c>
      <c r="O509" s="18">
        <v>559959</v>
      </c>
      <c r="P509" s="18">
        <v>10869.03</v>
      </c>
      <c r="Q509" s="18">
        <v>5183.62</v>
      </c>
      <c r="R509" s="18">
        <v>892.35</v>
      </c>
      <c r="S509" s="18">
        <v>16945</v>
      </c>
      <c r="T509" s="18">
        <v>3980</v>
      </c>
      <c r="U509" s="18">
        <v>0</v>
      </c>
      <c r="V509" s="18">
        <v>0</v>
      </c>
      <c r="W509" s="18">
        <v>0</v>
      </c>
      <c r="X509" s="18"/>
      <c r="Y509" s="18">
        <v>510403.04</v>
      </c>
      <c r="Z509" s="18">
        <v>58707.44</v>
      </c>
      <c r="AA509" s="18">
        <v>7793.52</v>
      </c>
      <c r="AB509" s="18">
        <v>576904</v>
      </c>
    </row>
    <row r="510" spans="1:33" s="15" customFormat="1" x14ac:dyDescent="0.25">
      <c r="A510" s="17">
        <v>7</v>
      </c>
      <c r="B510" s="17" t="s">
        <v>125</v>
      </c>
      <c r="C510" s="17" t="s">
        <v>126</v>
      </c>
      <c r="D510" s="17" t="s">
        <v>157</v>
      </c>
      <c r="E510" s="17" t="s">
        <v>158</v>
      </c>
      <c r="F510" s="17" t="s">
        <v>35</v>
      </c>
      <c r="G510" s="17" t="s">
        <v>148</v>
      </c>
      <c r="H510" s="17">
        <v>29115</v>
      </c>
      <c r="I510" s="17">
        <v>28152</v>
      </c>
      <c r="J510" s="17">
        <v>963</v>
      </c>
      <c r="K510" s="17" t="s">
        <v>37</v>
      </c>
      <c r="L510" s="18">
        <v>286659.96000000002</v>
      </c>
      <c r="M510" s="18">
        <v>5783.92</v>
      </c>
      <c r="N510" s="18">
        <v>29978.12</v>
      </c>
      <c r="O510" s="18">
        <v>322422</v>
      </c>
      <c r="P510" s="18">
        <v>5438.07</v>
      </c>
      <c r="Q510" s="18">
        <v>2985.58</v>
      </c>
      <c r="R510" s="18">
        <v>433.35</v>
      </c>
      <c r="S510" s="18">
        <v>8857</v>
      </c>
      <c r="T510" s="18">
        <v>10520</v>
      </c>
      <c r="U510" s="18">
        <v>0</v>
      </c>
      <c r="V510" s="18">
        <v>0</v>
      </c>
      <c r="W510" s="18">
        <v>0</v>
      </c>
      <c r="X510" s="18"/>
      <c r="Y510" s="18">
        <v>292098.03000000003</v>
      </c>
      <c r="Z510" s="18">
        <v>32963.699999999997</v>
      </c>
      <c r="AA510" s="18">
        <v>6217.27</v>
      </c>
      <c r="AB510" s="18">
        <v>331279</v>
      </c>
    </row>
    <row r="511" spans="1:33" s="15" customFormat="1" x14ac:dyDescent="0.25">
      <c r="A511" s="17">
        <v>8</v>
      </c>
      <c r="B511" s="17" t="s">
        <v>134</v>
      </c>
      <c r="C511" s="17" t="s">
        <v>126</v>
      </c>
      <c r="D511" s="17" t="s">
        <v>175</v>
      </c>
      <c r="E511" s="17" t="s">
        <v>176</v>
      </c>
      <c r="F511" s="17" t="s">
        <v>35</v>
      </c>
      <c r="G511" s="17" t="s">
        <v>156</v>
      </c>
      <c r="H511" s="17">
        <v>7776</v>
      </c>
      <c r="I511" s="17">
        <v>7776</v>
      </c>
      <c r="J511" s="17">
        <v>0</v>
      </c>
      <c r="K511" s="17" t="s">
        <v>37</v>
      </c>
      <c r="L511" s="18">
        <v>132008.54</v>
      </c>
      <c r="M511" s="18">
        <v>0</v>
      </c>
      <c r="N511" s="18">
        <v>14295.46</v>
      </c>
      <c r="O511" s="18">
        <v>146304</v>
      </c>
      <c r="P511" s="18">
        <v>577.61</v>
      </c>
      <c r="Q511" s="18">
        <v>1361.39</v>
      </c>
      <c r="R511" s="18">
        <v>0</v>
      </c>
      <c r="S511" s="18">
        <v>1939</v>
      </c>
      <c r="T511" s="18">
        <v>2380</v>
      </c>
      <c r="U511" s="18">
        <v>0</v>
      </c>
      <c r="V511" s="18">
        <v>0</v>
      </c>
      <c r="W511" s="18">
        <v>0</v>
      </c>
      <c r="X511" s="18"/>
      <c r="Y511" s="18">
        <v>132586.15</v>
      </c>
      <c r="Z511" s="18">
        <v>15656.85</v>
      </c>
      <c r="AA511" s="18">
        <v>0</v>
      </c>
      <c r="AB511" s="18">
        <v>148243</v>
      </c>
    </row>
    <row r="512" spans="1:33" s="15" customFormat="1" x14ac:dyDescent="0.25">
      <c r="A512" s="17">
        <v>9</v>
      </c>
      <c r="B512" s="17" t="s">
        <v>130</v>
      </c>
      <c r="C512" s="17" t="s">
        <v>126</v>
      </c>
      <c r="D512" s="17" t="s">
        <v>177</v>
      </c>
      <c r="E512" s="17" t="s">
        <v>178</v>
      </c>
      <c r="F512" s="17" t="s">
        <v>35</v>
      </c>
      <c r="G512" s="17" t="s">
        <v>156</v>
      </c>
      <c r="H512" s="17">
        <v>74025</v>
      </c>
      <c r="I512" s="17">
        <v>74025</v>
      </c>
      <c r="J512" s="17">
        <v>0</v>
      </c>
      <c r="K512" s="17" t="s">
        <v>37</v>
      </c>
      <c r="L512" s="18">
        <v>24262.52</v>
      </c>
      <c r="M512" s="18">
        <v>0</v>
      </c>
      <c r="N512" s="18">
        <v>2740.48</v>
      </c>
      <c r="O512" s="18">
        <v>27003</v>
      </c>
      <c r="P512" s="18">
        <v>577.99</v>
      </c>
      <c r="Q512" s="18">
        <v>248.01</v>
      </c>
      <c r="R512" s="18">
        <v>0</v>
      </c>
      <c r="S512" s="18">
        <v>826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24840.51</v>
      </c>
      <c r="Z512" s="18">
        <v>2988.49</v>
      </c>
      <c r="AA512" s="18">
        <v>0</v>
      </c>
      <c r="AB512" s="18">
        <v>27829</v>
      </c>
    </row>
    <row r="513" spans="1:28" s="15" customFormat="1" x14ac:dyDescent="0.25">
      <c r="A513" s="17">
        <v>10</v>
      </c>
      <c r="B513" s="17" t="s">
        <v>125</v>
      </c>
      <c r="C513" s="17" t="s">
        <v>126</v>
      </c>
      <c r="D513" s="17" t="s">
        <v>179</v>
      </c>
      <c r="E513" s="17" t="s">
        <v>180</v>
      </c>
      <c r="F513" s="17" t="s">
        <v>35</v>
      </c>
      <c r="G513" s="17" t="s">
        <v>181</v>
      </c>
      <c r="H513" s="17">
        <v>38090</v>
      </c>
      <c r="I513" s="17">
        <v>35565</v>
      </c>
      <c r="J513" s="17">
        <v>2525</v>
      </c>
      <c r="K513" s="17" t="s">
        <v>37</v>
      </c>
      <c r="L513" s="18">
        <v>897113.23</v>
      </c>
      <c r="M513" s="18">
        <v>8554.75</v>
      </c>
      <c r="N513" s="18">
        <v>155043.01999999999</v>
      </c>
      <c r="O513" s="18">
        <v>1060711</v>
      </c>
      <c r="P513" s="18">
        <v>13929.93</v>
      </c>
      <c r="Q513" s="18">
        <v>9298.82</v>
      </c>
      <c r="R513" s="18">
        <v>1136.25</v>
      </c>
      <c r="S513" s="18">
        <v>24365</v>
      </c>
      <c r="T513" s="18">
        <v>0</v>
      </c>
      <c r="U513" s="18">
        <v>0</v>
      </c>
      <c r="V513" s="18">
        <v>0</v>
      </c>
      <c r="W513" s="18">
        <v>0</v>
      </c>
      <c r="X513" s="18"/>
      <c r="Y513" s="18">
        <v>911043.16</v>
      </c>
      <c r="Z513" s="18">
        <v>164341.84</v>
      </c>
      <c r="AA513" s="18">
        <v>9691</v>
      </c>
      <c r="AB513" s="18">
        <v>1085076</v>
      </c>
    </row>
    <row r="514" spans="1:28" s="15" customFormat="1" x14ac:dyDescent="0.25">
      <c r="A514" s="17">
        <v>11</v>
      </c>
      <c r="B514" s="17" t="s">
        <v>134</v>
      </c>
      <c r="C514" s="17" t="s">
        <v>126</v>
      </c>
      <c r="D514" s="17" t="s">
        <v>193</v>
      </c>
      <c r="E514" s="17" t="s">
        <v>194</v>
      </c>
      <c r="F514" s="17" t="s">
        <v>35</v>
      </c>
      <c r="G514" s="17" t="s">
        <v>181</v>
      </c>
      <c r="H514" s="17">
        <v>20361</v>
      </c>
      <c r="I514" s="17">
        <v>18342</v>
      </c>
      <c r="J514" s="17">
        <v>2019</v>
      </c>
      <c r="K514" s="17" t="s">
        <v>37</v>
      </c>
      <c r="L514" s="18">
        <v>90415.24</v>
      </c>
      <c r="M514" s="18">
        <v>6068.93</v>
      </c>
      <c r="N514" s="18">
        <v>12623.83</v>
      </c>
      <c r="O514" s="18">
        <v>109108</v>
      </c>
      <c r="P514" s="18">
        <v>11330.8</v>
      </c>
      <c r="Q514" s="18">
        <v>940.65</v>
      </c>
      <c r="R514" s="18">
        <v>908.55</v>
      </c>
      <c r="S514" s="18">
        <v>13180</v>
      </c>
      <c r="T514" s="18">
        <v>0</v>
      </c>
      <c r="U514" s="18">
        <v>0</v>
      </c>
      <c r="V514" s="18">
        <v>0</v>
      </c>
      <c r="W514" s="18">
        <v>0</v>
      </c>
      <c r="X514" s="18"/>
      <c r="Y514" s="18">
        <v>101746.04</v>
      </c>
      <c r="Z514" s="18">
        <v>13564.48</v>
      </c>
      <c r="AA514" s="18">
        <v>6977.48</v>
      </c>
      <c r="AB514" s="18">
        <v>122288</v>
      </c>
    </row>
    <row r="515" spans="1:28" s="15" customFormat="1" x14ac:dyDescent="0.25">
      <c r="A515" s="17">
        <v>12</v>
      </c>
      <c r="B515" s="17" t="s">
        <v>134</v>
      </c>
      <c r="C515" s="17" t="s">
        <v>126</v>
      </c>
      <c r="D515" s="17" t="s">
        <v>197</v>
      </c>
      <c r="E515" s="17" t="s">
        <v>198</v>
      </c>
      <c r="F515" s="17" t="s">
        <v>35</v>
      </c>
      <c r="G515" s="17" t="s">
        <v>148</v>
      </c>
      <c r="H515" s="17">
        <v>70631</v>
      </c>
      <c r="I515" s="17">
        <v>69532</v>
      </c>
      <c r="J515" s="17">
        <v>1099</v>
      </c>
      <c r="K515" s="17" t="s">
        <v>37</v>
      </c>
      <c r="L515" s="18">
        <v>29515.56</v>
      </c>
      <c r="M515" s="18">
        <v>1812.15</v>
      </c>
      <c r="N515" s="18">
        <v>1769.29</v>
      </c>
      <c r="O515" s="18">
        <v>33097</v>
      </c>
      <c r="P515" s="18">
        <v>5923.98</v>
      </c>
      <c r="Q515" s="18">
        <v>293.47000000000003</v>
      </c>
      <c r="R515" s="18">
        <v>494.55</v>
      </c>
      <c r="S515" s="18">
        <v>6712</v>
      </c>
      <c r="T515" s="18">
        <v>4210</v>
      </c>
      <c r="U515" s="18">
        <v>0</v>
      </c>
      <c r="V515" s="18">
        <v>0</v>
      </c>
      <c r="W515" s="18">
        <v>0</v>
      </c>
      <c r="X515" s="18"/>
      <c r="Y515" s="18">
        <v>35439.54</v>
      </c>
      <c r="Z515" s="18">
        <v>2062.7600000000002</v>
      </c>
      <c r="AA515" s="18">
        <v>2306.6999999999998</v>
      </c>
      <c r="AB515" s="18">
        <v>39809</v>
      </c>
    </row>
    <row r="516" spans="1:28" s="15" customFormat="1" x14ac:dyDescent="0.25">
      <c r="A516" s="17">
        <v>13</v>
      </c>
      <c r="B516" s="17" t="s">
        <v>182</v>
      </c>
      <c r="C516" s="17" t="s">
        <v>126</v>
      </c>
      <c r="D516" s="17" t="s">
        <v>199</v>
      </c>
      <c r="E516" s="17" t="s">
        <v>200</v>
      </c>
      <c r="F516" s="17" t="s">
        <v>35</v>
      </c>
      <c r="G516" s="17" t="s">
        <v>148</v>
      </c>
      <c r="H516" s="17">
        <v>33576</v>
      </c>
      <c r="I516" s="17">
        <v>32900</v>
      </c>
      <c r="J516" s="17">
        <v>2028</v>
      </c>
      <c r="K516" s="17" t="s">
        <v>37</v>
      </c>
      <c r="L516" s="18">
        <v>492693.28</v>
      </c>
      <c r="M516" s="18">
        <v>7772.72</v>
      </c>
      <c r="N516" s="18">
        <v>48018</v>
      </c>
      <c r="O516" s="18">
        <v>548484</v>
      </c>
      <c r="P516" s="18">
        <v>11075.01</v>
      </c>
      <c r="Q516" s="18">
        <v>5112.3900000000003</v>
      </c>
      <c r="R516" s="18">
        <v>912.6</v>
      </c>
      <c r="S516" s="18">
        <v>17100</v>
      </c>
      <c r="T516" s="18">
        <v>290</v>
      </c>
      <c r="U516" s="18">
        <v>0</v>
      </c>
      <c r="V516" s="18">
        <v>0</v>
      </c>
      <c r="W516" s="18">
        <v>0</v>
      </c>
      <c r="X516" s="18"/>
      <c r="Y516" s="18">
        <v>503768.29</v>
      </c>
      <c r="Z516" s="18">
        <v>53130.39</v>
      </c>
      <c r="AA516" s="18">
        <v>8685.32</v>
      </c>
      <c r="AB516" s="18">
        <v>565584</v>
      </c>
    </row>
    <row r="517" spans="1:28" s="15" customFormat="1" x14ac:dyDescent="0.25">
      <c r="A517" s="17">
        <v>14</v>
      </c>
      <c r="B517" s="17" t="s">
        <v>163</v>
      </c>
      <c r="C517" s="17" t="s">
        <v>126</v>
      </c>
      <c r="D517" s="17" t="s">
        <v>201</v>
      </c>
      <c r="E517" s="17" t="s">
        <v>202</v>
      </c>
      <c r="F517" s="17" t="s">
        <v>35</v>
      </c>
      <c r="G517" s="17" t="s">
        <v>203</v>
      </c>
      <c r="H517" s="17">
        <v>217</v>
      </c>
      <c r="I517" s="17">
        <v>208</v>
      </c>
      <c r="J517" s="17">
        <v>9</v>
      </c>
      <c r="K517" s="17" t="s">
        <v>37</v>
      </c>
      <c r="L517" s="18">
        <v>20572.080000000002</v>
      </c>
      <c r="M517" s="18">
        <v>218.73</v>
      </c>
      <c r="N517" s="18">
        <v>2615.19</v>
      </c>
      <c r="O517" s="18">
        <v>23406</v>
      </c>
      <c r="P517" s="18">
        <v>872.17</v>
      </c>
      <c r="Q517" s="18">
        <v>210.78</v>
      </c>
      <c r="R517" s="18">
        <v>4.05</v>
      </c>
      <c r="S517" s="18">
        <v>1087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21444.25</v>
      </c>
      <c r="Z517" s="18">
        <v>2825.97</v>
      </c>
      <c r="AA517" s="18">
        <v>222.78</v>
      </c>
      <c r="AB517" s="18">
        <v>24493</v>
      </c>
    </row>
    <row r="518" spans="1:28" s="15" customFormat="1" x14ac:dyDescent="0.25">
      <c r="A518" s="17">
        <v>15</v>
      </c>
      <c r="B518" s="17" t="s">
        <v>138</v>
      </c>
      <c r="C518" s="17" t="s">
        <v>126</v>
      </c>
      <c r="D518" s="17" t="s">
        <v>204</v>
      </c>
      <c r="E518" s="17" t="s">
        <v>205</v>
      </c>
      <c r="F518" s="17" t="s">
        <v>35</v>
      </c>
      <c r="G518" s="17" t="s">
        <v>148</v>
      </c>
      <c r="H518" s="17">
        <v>7154</v>
      </c>
      <c r="I518" s="17">
        <v>7154</v>
      </c>
      <c r="J518" s="17">
        <v>0</v>
      </c>
      <c r="K518" s="17" t="s">
        <v>37</v>
      </c>
      <c r="L518" s="18">
        <v>23204.19</v>
      </c>
      <c r="M518" s="18">
        <v>0</v>
      </c>
      <c r="N518" s="18">
        <v>1202.81</v>
      </c>
      <c r="O518" s="18">
        <v>24407</v>
      </c>
      <c r="P518" s="18">
        <v>577.54</v>
      </c>
      <c r="Q518" s="18">
        <v>15.46</v>
      </c>
      <c r="R518" s="18">
        <v>0</v>
      </c>
      <c r="S518" s="18">
        <v>593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23781.73</v>
      </c>
      <c r="Z518" s="18">
        <v>1218.27</v>
      </c>
      <c r="AA518" s="18">
        <v>0</v>
      </c>
      <c r="AB518" s="18">
        <v>25000</v>
      </c>
    </row>
    <row r="519" spans="1:28" s="15" customFormat="1" x14ac:dyDescent="0.25">
      <c r="A519" s="17">
        <v>16</v>
      </c>
      <c r="B519" s="17" t="s">
        <v>138</v>
      </c>
      <c r="C519" s="17" t="s">
        <v>126</v>
      </c>
      <c r="D519" s="17" t="s">
        <v>213</v>
      </c>
      <c r="E519" s="17" t="s">
        <v>214</v>
      </c>
      <c r="F519" s="17" t="s">
        <v>35</v>
      </c>
      <c r="G519" s="17" t="s">
        <v>215</v>
      </c>
      <c r="H519" s="17">
        <v>19460</v>
      </c>
      <c r="I519" s="17">
        <v>19460</v>
      </c>
      <c r="J519" s="17">
        <v>0</v>
      </c>
      <c r="K519" s="17" t="s">
        <v>37</v>
      </c>
      <c r="L519" s="18">
        <v>46993.24</v>
      </c>
      <c r="M519" s="18">
        <v>86.94</v>
      </c>
      <c r="N519" s="18">
        <v>17564.82</v>
      </c>
      <c r="O519" s="18">
        <v>64645</v>
      </c>
      <c r="P519" s="18">
        <v>577.21</v>
      </c>
      <c r="Q519" s="18">
        <v>483.79</v>
      </c>
      <c r="R519" s="18">
        <v>0</v>
      </c>
      <c r="S519" s="18">
        <v>1061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47570.45</v>
      </c>
      <c r="Z519" s="18">
        <v>18048.61</v>
      </c>
      <c r="AA519" s="18">
        <v>86.94</v>
      </c>
      <c r="AB519" s="18">
        <v>65706</v>
      </c>
    </row>
    <row r="520" spans="1:28" s="15" customFormat="1" x14ac:dyDescent="0.25">
      <c r="A520" s="17">
        <v>17</v>
      </c>
      <c r="B520" s="17" t="s">
        <v>130</v>
      </c>
      <c r="C520" s="17" t="s">
        <v>126</v>
      </c>
      <c r="D520" s="17" t="s">
        <v>222</v>
      </c>
      <c r="E520" s="17" t="s">
        <v>223</v>
      </c>
      <c r="F520" s="17" t="s">
        <v>35</v>
      </c>
      <c r="G520" s="17" t="s">
        <v>224</v>
      </c>
      <c r="H520" s="17">
        <v>3102</v>
      </c>
      <c r="I520" s="17">
        <v>2637</v>
      </c>
      <c r="J520" s="17">
        <v>465</v>
      </c>
      <c r="K520" s="17" t="s">
        <v>37</v>
      </c>
      <c r="L520" s="18">
        <v>50318.93</v>
      </c>
      <c r="M520" s="18">
        <v>1186.5899999999999</v>
      </c>
      <c r="N520" s="18">
        <v>4867.4799999999996</v>
      </c>
      <c r="O520" s="18">
        <v>56373</v>
      </c>
      <c r="P520" s="18">
        <v>3265.96</v>
      </c>
      <c r="Q520" s="18">
        <v>509.79</v>
      </c>
      <c r="R520" s="18">
        <v>209.25</v>
      </c>
      <c r="S520" s="18">
        <v>3985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53584.89</v>
      </c>
      <c r="Z520" s="18">
        <v>5377.27</v>
      </c>
      <c r="AA520" s="18">
        <v>1395.84</v>
      </c>
      <c r="AB520" s="18">
        <v>60358</v>
      </c>
    </row>
    <row r="521" spans="1:28" s="15" customFormat="1" x14ac:dyDescent="0.25">
      <c r="A521" s="17">
        <v>18</v>
      </c>
      <c r="B521" s="17" t="s">
        <v>225</v>
      </c>
      <c r="C521" s="17" t="s">
        <v>126</v>
      </c>
      <c r="D521" s="17" t="s">
        <v>226</v>
      </c>
      <c r="E521" s="17" t="s">
        <v>227</v>
      </c>
      <c r="F521" s="17" t="s">
        <v>35</v>
      </c>
      <c r="G521" s="17" t="s">
        <v>228</v>
      </c>
      <c r="H521" s="17">
        <v>42383</v>
      </c>
      <c r="I521" s="17">
        <v>41483</v>
      </c>
      <c r="J521" s="17">
        <v>900</v>
      </c>
      <c r="K521" s="17" t="s">
        <v>37</v>
      </c>
      <c r="L521" s="18">
        <v>242236.25</v>
      </c>
      <c r="M521" s="18">
        <v>3662.21</v>
      </c>
      <c r="N521" s="18">
        <v>44225.54</v>
      </c>
      <c r="O521" s="18">
        <v>290124</v>
      </c>
      <c r="P521" s="18">
        <v>5523.27</v>
      </c>
      <c r="Q521" s="18">
        <v>2510.73</v>
      </c>
      <c r="R521" s="18">
        <v>405</v>
      </c>
      <c r="S521" s="18">
        <v>8439</v>
      </c>
      <c r="T521" s="18">
        <v>2480</v>
      </c>
      <c r="U521" s="18">
        <v>0</v>
      </c>
      <c r="V521" s="18">
        <v>0</v>
      </c>
      <c r="W521" s="18">
        <v>0</v>
      </c>
      <c r="X521" s="18"/>
      <c r="Y521" s="18">
        <v>247759.52</v>
      </c>
      <c r="Z521" s="18">
        <v>46736.27</v>
      </c>
      <c r="AA521" s="18">
        <v>4067.21</v>
      </c>
      <c r="AB521" s="18">
        <v>298563</v>
      </c>
    </row>
    <row r="522" spans="1:28" s="15" customFormat="1" x14ac:dyDescent="0.25">
      <c r="A522" s="17">
        <v>19</v>
      </c>
      <c r="B522" s="17" t="s">
        <v>229</v>
      </c>
      <c r="C522" s="17" t="s">
        <v>126</v>
      </c>
      <c r="D522" s="17" t="s">
        <v>232</v>
      </c>
      <c r="E522" s="17" t="s">
        <v>233</v>
      </c>
      <c r="F522" s="17" t="s">
        <v>35</v>
      </c>
      <c r="G522" s="17" t="s">
        <v>203</v>
      </c>
      <c r="H522" s="17">
        <v>77092</v>
      </c>
      <c r="I522" s="17">
        <v>77048</v>
      </c>
      <c r="J522" s="17">
        <v>44</v>
      </c>
      <c r="K522" s="17" t="s">
        <v>37</v>
      </c>
      <c r="L522" s="18">
        <v>59608.92</v>
      </c>
      <c r="M522" s="18">
        <v>742.68</v>
      </c>
      <c r="N522" s="18">
        <v>20846.400000000001</v>
      </c>
      <c r="O522" s="18">
        <v>81198</v>
      </c>
      <c r="P522" s="18">
        <v>1081.29</v>
      </c>
      <c r="Q522" s="18">
        <v>616.91</v>
      </c>
      <c r="R522" s="18">
        <v>19.8</v>
      </c>
      <c r="S522" s="18">
        <v>1718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60690.21</v>
      </c>
      <c r="Z522" s="18">
        <v>21463.31</v>
      </c>
      <c r="AA522" s="18">
        <v>762.48</v>
      </c>
      <c r="AB522" s="18">
        <v>82916</v>
      </c>
    </row>
    <row r="523" spans="1:28" s="15" customFormat="1" x14ac:dyDescent="0.25">
      <c r="A523" s="17">
        <v>20</v>
      </c>
      <c r="B523" s="17" t="s">
        <v>229</v>
      </c>
      <c r="C523" s="17" t="s">
        <v>126</v>
      </c>
      <c r="D523" s="17" t="s">
        <v>234</v>
      </c>
      <c r="E523" s="17" t="s">
        <v>235</v>
      </c>
      <c r="F523" s="17" t="s">
        <v>35</v>
      </c>
      <c r="G523" s="17" t="s">
        <v>148</v>
      </c>
      <c r="H523" s="17">
        <v>106575</v>
      </c>
      <c r="I523" s="17">
        <v>103535</v>
      </c>
      <c r="J523" s="17">
        <v>3040</v>
      </c>
      <c r="K523" s="17" t="s">
        <v>37</v>
      </c>
      <c r="L523" s="18">
        <v>1245595.48</v>
      </c>
      <c r="M523" s="18">
        <v>4187.7</v>
      </c>
      <c r="N523" s="18">
        <v>31940.82</v>
      </c>
      <c r="O523" s="18">
        <v>1281724</v>
      </c>
      <c r="P523" s="18">
        <v>16327.2</v>
      </c>
      <c r="Q523" s="18">
        <v>12834.8</v>
      </c>
      <c r="R523" s="18">
        <v>1368</v>
      </c>
      <c r="S523" s="18">
        <v>30530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1261922.68</v>
      </c>
      <c r="Z523" s="18">
        <v>44775.62</v>
      </c>
      <c r="AA523" s="18">
        <v>5555.7</v>
      </c>
      <c r="AB523" s="18">
        <v>1312254</v>
      </c>
    </row>
    <row r="524" spans="1:28" s="15" customFormat="1" x14ac:dyDescent="0.25">
      <c r="A524" s="17">
        <v>21</v>
      </c>
      <c r="B524" s="17" t="s">
        <v>229</v>
      </c>
      <c r="C524" s="17" t="s">
        <v>126</v>
      </c>
      <c r="D524" s="17" t="s">
        <v>245</v>
      </c>
      <c r="E524" s="17" t="s">
        <v>246</v>
      </c>
      <c r="F524" s="17" t="s">
        <v>35</v>
      </c>
      <c r="G524" s="17" t="s">
        <v>203</v>
      </c>
      <c r="H524" s="17">
        <v>19990</v>
      </c>
      <c r="I524" s="17">
        <v>19990</v>
      </c>
      <c r="J524" s="17">
        <v>0</v>
      </c>
      <c r="K524" s="17" t="s">
        <v>37</v>
      </c>
      <c r="L524" s="18">
        <v>61292.87</v>
      </c>
      <c r="M524" s="18">
        <v>3548.94</v>
      </c>
      <c r="N524" s="18">
        <v>11301.19</v>
      </c>
      <c r="O524" s="18">
        <v>76143</v>
      </c>
      <c r="P524" s="18">
        <v>852.95</v>
      </c>
      <c r="Q524" s="18">
        <v>666.05</v>
      </c>
      <c r="R524" s="18">
        <v>0</v>
      </c>
      <c r="S524" s="18">
        <v>1519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62145.82</v>
      </c>
      <c r="Z524" s="18">
        <v>11967.24</v>
      </c>
      <c r="AA524" s="18">
        <v>3548.94</v>
      </c>
      <c r="AB524" s="18">
        <v>77662</v>
      </c>
    </row>
    <row r="525" spans="1:28" s="15" customFormat="1" x14ac:dyDescent="0.25">
      <c r="A525" s="17">
        <v>22</v>
      </c>
      <c r="B525" s="17" t="s">
        <v>130</v>
      </c>
      <c r="C525" s="17" t="s">
        <v>126</v>
      </c>
      <c r="D525" s="17" t="s">
        <v>262</v>
      </c>
      <c r="E525" s="17" t="s">
        <v>263</v>
      </c>
      <c r="F525" s="17" t="s">
        <v>35</v>
      </c>
      <c r="G525" s="17" t="s">
        <v>264</v>
      </c>
      <c r="H525" s="17">
        <v>48112</v>
      </c>
      <c r="I525" s="17">
        <v>47251</v>
      </c>
      <c r="J525" s="17">
        <v>861</v>
      </c>
      <c r="K525" s="17" t="s">
        <v>37</v>
      </c>
      <c r="L525" s="18">
        <v>254702.11</v>
      </c>
      <c r="M525" s="18">
        <v>3814.63</v>
      </c>
      <c r="N525" s="18">
        <v>42924.26</v>
      </c>
      <c r="O525" s="18">
        <v>301441</v>
      </c>
      <c r="P525" s="18">
        <v>5293.9</v>
      </c>
      <c r="Q525" s="18">
        <v>2642.65</v>
      </c>
      <c r="R525" s="18">
        <v>387.45</v>
      </c>
      <c r="S525" s="18">
        <v>8324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259996.01</v>
      </c>
      <c r="Z525" s="18">
        <v>45566.91</v>
      </c>
      <c r="AA525" s="18">
        <v>4202.08</v>
      </c>
      <c r="AB525" s="18">
        <v>309765</v>
      </c>
    </row>
    <row r="526" spans="1:28" s="15" customFormat="1" x14ac:dyDescent="0.25">
      <c r="A526" s="17">
        <v>23</v>
      </c>
      <c r="B526" s="17" t="s">
        <v>285</v>
      </c>
      <c r="C526" s="17" t="s">
        <v>126</v>
      </c>
      <c r="D526" s="17" t="s">
        <v>286</v>
      </c>
      <c r="E526" s="17" t="s">
        <v>287</v>
      </c>
      <c r="F526" s="17" t="s">
        <v>35</v>
      </c>
      <c r="G526" s="17" t="s">
        <v>288</v>
      </c>
      <c r="H526" s="17">
        <v>3555</v>
      </c>
      <c r="I526" s="17">
        <v>3555</v>
      </c>
      <c r="J526" s="17">
        <v>0</v>
      </c>
      <c r="K526" s="17" t="s">
        <v>37</v>
      </c>
      <c r="L526" s="18">
        <v>32298.01</v>
      </c>
      <c r="M526" s="18">
        <v>1498.09</v>
      </c>
      <c r="N526" s="18">
        <v>3528.9</v>
      </c>
      <c r="O526" s="18">
        <v>37325</v>
      </c>
      <c r="P526" s="18">
        <v>577</v>
      </c>
      <c r="Q526" s="18">
        <v>347</v>
      </c>
      <c r="R526" s="18">
        <v>0</v>
      </c>
      <c r="S526" s="18">
        <v>924</v>
      </c>
      <c r="T526" s="18">
        <v>9800</v>
      </c>
      <c r="U526" s="18">
        <v>0</v>
      </c>
      <c r="V526" s="18">
        <v>0</v>
      </c>
      <c r="W526" s="18">
        <v>0</v>
      </c>
      <c r="X526" s="18"/>
      <c r="Y526" s="18">
        <v>32875.01</v>
      </c>
      <c r="Z526" s="18">
        <v>3875.9</v>
      </c>
      <c r="AA526" s="18">
        <v>1498.09</v>
      </c>
      <c r="AB526" s="18">
        <v>38249</v>
      </c>
    </row>
    <row r="527" spans="1:28" s="15" customFormat="1" x14ac:dyDescent="0.25">
      <c r="A527" s="17">
        <v>24</v>
      </c>
      <c r="B527" s="17" t="s">
        <v>289</v>
      </c>
      <c r="C527" s="17" t="s">
        <v>126</v>
      </c>
      <c r="D527" s="17" t="s">
        <v>290</v>
      </c>
      <c r="E527" s="17" t="s">
        <v>291</v>
      </c>
      <c r="F527" s="17" t="s">
        <v>35</v>
      </c>
      <c r="G527" s="17" t="s">
        <v>288</v>
      </c>
      <c r="H527" s="17">
        <v>3900</v>
      </c>
      <c r="I527" s="17">
        <v>3900</v>
      </c>
      <c r="J527" s="17">
        <v>0</v>
      </c>
      <c r="K527" s="17" t="s">
        <v>37</v>
      </c>
      <c r="L527" s="18">
        <v>40365.32</v>
      </c>
      <c r="M527" s="18">
        <v>1653.81</v>
      </c>
      <c r="N527" s="18">
        <v>4638.87</v>
      </c>
      <c r="O527" s="18">
        <v>46658</v>
      </c>
      <c r="P527" s="18">
        <v>852.78</v>
      </c>
      <c r="Q527" s="18">
        <v>430.22</v>
      </c>
      <c r="R527" s="18">
        <v>0</v>
      </c>
      <c r="S527" s="18">
        <v>1283</v>
      </c>
      <c r="T527" s="18">
        <v>10280</v>
      </c>
      <c r="U527" s="18">
        <v>0</v>
      </c>
      <c r="V527" s="18">
        <v>0</v>
      </c>
      <c r="W527" s="18">
        <v>0</v>
      </c>
      <c r="X527" s="18"/>
      <c r="Y527" s="18">
        <v>41218.1</v>
      </c>
      <c r="Z527" s="18">
        <v>5069.09</v>
      </c>
      <c r="AA527" s="18">
        <v>1653.81</v>
      </c>
      <c r="AB527" s="18">
        <v>47941</v>
      </c>
    </row>
    <row r="528" spans="1:28" s="15" customFormat="1" x14ac:dyDescent="0.25">
      <c r="A528" s="17">
        <v>25</v>
      </c>
      <c r="B528" s="17" t="s">
        <v>814</v>
      </c>
      <c r="C528" s="17" t="s">
        <v>126</v>
      </c>
      <c r="D528" s="17" t="s">
        <v>813</v>
      </c>
      <c r="E528" s="17" t="s">
        <v>812</v>
      </c>
      <c r="F528" s="17" t="s">
        <v>35</v>
      </c>
      <c r="G528" s="17" t="s">
        <v>288</v>
      </c>
      <c r="H528" s="17">
        <v>23019</v>
      </c>
      <c r="I528" s="17">
        <v>20603</v>
      </c>
      <c r="J528" s="17">
        <v>2416</v>
      </c>
      <c r="K528" s="17" t="s">
        <v>37</v>
      </c>
      <c r="L528" s="18">
        <v>106135.53</v>
      </c>
      <c r="M528" s="18">
        <v>8169.48</v>
      </c>
      <c r="N528" s="18">
        <v>7029.99</v>
      </c>
      <c r="O528" s="18">
        <v>121335</v>
      </c>
      <c r="P528" s="18">
        <v>13363.81</v>
      </c>
      <c r="Q528" s="18">
        <v>1144.99</v>
      </c>
      <c r="R528" s="18">
        <v>1087.2</v>
      </c>
      <c r="S528" s="18">
        <v>15596</v>
      </c>
      <c r="T528" s="18">
        <v>16110</v>
      </c>
      <c r="U528" s="18">
        <v>0</v>
      </c>
      <c r="V528" s="18">
        <v>0</v>
      </c>
      <c r="W528" s="18">
        <v>0</v>
      </c>
      <c r="X528" s="18"/>
      <c r="Y528" s="18">
        <v>119499.34</v>
      </c>
      <c r="Z528" s="18">
        <v>8174.98</v>
      </c>
      <c r="AA528" s="18">
        <v>9256.68</v>
      </c>
      <c r="AB528" s="18">
        <v>136931</v>
      </c>
    </row>
    <row r="529" spans="1:28" s="15" customFormat="1" x14ac:dyDescent="0.25">
      <c r="A529" s="17">
        <v>26</v>
      </c>
      <c r="B529" s="17" t="s">
        <v>259</v>
      </c>
      <c r="C529" s="17" t="s">
        <v>292</v>
      </c>
      <c r="D529" s="17" t="s">
        <v>293</v>
      </c>
      <c r="E529" s="17" t="s">
        <v>294</v>
      </c>
      <c r="F529" s="17" t="s">
        <v>35</v>
      </c>
      <c r="G529" s="17" t="s">
        <v>288</v>
      </c>
      <c r="H529" s="17">
        <v>3960</v>
      </c>
      <c r="I529" s="17">
        <v>3960</v>
      </c>
      <c r="J529" s="17">
        <v>0</v>
      </c>
      <c r="K529" s="17" t="s">
        <v>37</v>
      </c>
      <c r="L529" s="18">
        <v>32578.91</v>
      </c>
      <c r="M529" s="18">
        <v>1732.69</v>
      </c>
      <c r="N529" s="18">
        <v>3170.4</v>
      </c>
      <c r="O529" s="18">
        <v>37482</v>
      </c>
      <c r="P529" s="18">
        <v>825.48</v>
      </c>
      <c r="Q529" s="18">
        <v>352.52</v>
      </c>
      <c r="R529" s="18">
        <v>0</v>
      </c>
      <c r="S529" s="18">
        <v>1178</v>
      </c>
      <c r="T529" s="18">
        <v>10600</v>
      </c>
      <c r="U529" s="18">
        <v>0</v>
      </c>
      <c r="V529" s="18">
        <v>0</v>
      </c>
      <c r="W529" s="18">
        <v>0</v>
      </c>
      <c r="X529" s="18"/>
      <c r="Y529" s="18">
        <v>33404.39</v>
      </c>
      <c r="Z529" s="18">
        <v>3522.92</v>
      </c>
      <c r="AA529" s="18">
        <v>1732.69</v>
      </c>
      <c r="AB529" s="18">
        <v>38660</v>
      </c>
    </row>
    <row r="530" spans="1:28" s="22" customFormat="1" x14ac:dyDescent="0.25">
      <c r="A530" s="19"/>
      <c r="B530" s="19"/>
      <c r="C530" s="10" t="s">
        <v>71</v>
      </c>
      <c r="D530" s="19"/>
      <c r="E530" s="19"/>
      <c r="F530" s="19"/>
      <c r="G530" s="19"/>
      <c r="H530" s="19"/>
      <c r="I530" s="19"/>
      <c r="J530" s="19">
        <f>SUM(J504:J529)</f>
        <v>23863</v>
      </c>
      <c r="K530" s="19"/>
      <c r="L530" s="19">
        <f t="shared" ref="L530:AB530" si="66">SUM(L504:L529)</f>
        <v>6363806.6100000003</v>
      </c>
      <c r="M530" s="19">
        <f t="shared" si="66"/>
        <v>90441.45</v>
      </c>
      <c r="N530" s="19">
        <f t="shared" si="66"/>
        <v>794279.94</v>
      </c>
      <c r="O530" s="19">
        <f t="shared" si="66"/>
        <v>7248528</v>
      </c>
      <c r="P530" s="19">
        <f t="shared" si="66"/>
        <v>140983.53</v>
      </c>
      <c r="Q530" s="19">
        <f t="shared" si="66"/>
        <v>65782.12000000001</v>
      </c>
      <c r="R530" s="19">
        <f t="shared" si="66"/>
        <v>10738.350000000002</v>
      </c>
      <c r="S530" s="19">
        <f t="shared" si="66"/>
        <v>217504</v>
      </c>
      <c r="T530" s="19">
        <f t="shared" si="66"/>
        <v>80390</v>
      </c>
      <c r="U530" s="19">
        <f t="shared" si="66"/>
        <v>0</v>
      </c>
      <c r="V530" s="19">
        <f t="shared" si="66"/>
        <v>0</v>
      </c>
      <c r="W530" s="19">
        <f t="shared" si="66"/>
        <v>0</v>
      </c>
      <c r="X530" s="19">
        <f t="shared" si="66"/>
        <v>0</v>
      </c>
      <c r="Y530" s="19">
        <f t="shared" si="66"/>
        <v>6504790.1399999978</v>
      </c>
      <c r="Z530" s="19">
        <f t="shared" si="66"/>
        <v>860062.06</v>
      </c>
      <c r="AA530" s="19">
        <f t="shared" si="66"/>
        <v>101179.79999999999</v>
      </c>
      <c r="AB530" s="19">
        <f t="shared" si="66"/>
        <v>7466032</v>
      </c>
    </row>
    <row r="531" spans="1:28" s="15" customFormat="1" x14ac:dyDescent="0.25">
      <c r="A531" s="17">
        <v>1</v>
      </c>
      <c r="B531" s="17" t="s">
        <v>134</v>
      </c>
      <c r="C531" s="17" t="s">
        <v>126</v>
      </c>
      <c r="D531" s="17" t="s">
        <v>149</v>
      </c>
      <c r="E531" s="17" t="s">
        <v>150</v>
      </c>
      <c r="F531" s="17" t="s">
        <v>75</v>
      </c>
      <c r="G531" s="17" t="s">
        <v>76</v>
      </c>
      <c r="H531" s="17">
        <v>3981</v>
      </c>
      <c r="I531" s="17">
        <v>3680</v>
      </c>
      <c r="J531" s="17">
        <v>301</v>
      </c>
      <c r="K531" s="17" t="s">
        <v>37</v>
      </c>
      <c r="L531" s="18">
        <v>107106.9</v>
      </c>
      <c r="M531" s="18">
        <v>784.81</v>
      </c>
      <c r="N531" s="18">
        <v>24671.29</v>
      </c>
      <c r="O531" s="18">
        <v>132563</v>
      </c>
      <c r="P531" s="18">
        <v>2464.79</v>
      </c>
      <c r="Q531" s="18">
        <v>1103.06</v>
      </c>
      <c r="R531" s="18">
        <v>180.15</v>
      </c>
      <c r="S531" s="18">
        <v>3748</v>
      </c>
      <c r="T531" s="18">
        <v>0</v>
      </c>
      <c r="U531" s="18">
        <v>0</v>
      </c>
      <c r="V531" s="18">
        <v>0</v>
      </c>
      <c r="W531" s="18">
        <v>0</v>
      </c>
      <c r="X531" s="18"/>
      <c r="Y531" s="18">
        <v>109571.69</v>
      </c>
      <c r="Z531" s="18">
        <v>25774.35</v>
      </c>
      <c r="AA531" s="18">
        <v>964.96</v>
      </c>
      <c r="AB531" s="18">
        <v>136311</v>
      </c>
    </row>
    <row r="532" spans="1:28" s="15" customFormat="1" x14ac:dyDescent="0.25">
      <c r="A532" s="17">
        <v>2</v>
      </c>
      <c r="B532" s="17" t="s">
        <v>151</v>
      </c>
      <c r="C532" s="17" t="s">
        <v>126</v>
      </c>
      <c r="D532" s="17" t="s">
        <v>152</v>
      </c>
      <c r="E532" s="17" t="s">
        <v>153</v>
      </c>
      <c r="F532" s="17" t="s">
        <v>75</v>
      </c>
      <c r="G532" s="17" t="s">
        <v>76</v>
      </c>
      <c r="H532" s="17">
        <v>16568</v>
      </c>
      <c r="I532" s="17">
        <v>16320</v>
      </c>
      <c r="J532" s="17">
        <v>248</v>
      </c>
      <c r="K532" s="17" t="s">
        <v>37</v>
      </c>
      <c r="L532" s="18">
        <v>95174.84</v>
      </c>
      <c r="M532" s="18">
        <v>920.66</v>
      </c>
      <c r="N532" s="18">
        <v>27857.5</v>
      </c>
      <c r="O532" s="18">
        <v>123953</v>
      </c>
      <c r="P532" s="18">
        <v>1946.19</v>
      </c>
      <c r="Q532" s="18">
        <v>982.38</v>
      </c>
      <c r="R532" s="18">
        <v>148.43</v>
      </c>
      <c r="S532" s="18">
        <v>3077</v>
      </c>
      <c r="T532" s="18">
        <v>0</v>
      </c>
      <c r="U532" s="18">
        <v>0</v>
      </c>
      <c r="V532" s="18">
        <v>0</v>
      </c>
      <c r="W532" s="18">
        <v>0</v>
      </c>
      <c r="X532" s="18"/>
      <c r="Y532" s="18">
        <v>97121.03</v>
      </c>
      <c r="Z532" s="18">
        <v>28839.88</v>
      </c>
      <c r="AA532" s="18">
        <v>1069.0899999999999</v>
      </c>
      <c r="AB532" s="18">
        <v>127030</v>
      </c>
    </row>
    <row r="533" spans="1:28" s="15" customFormat="1" x14ac:dyDescent="0.25">
      <c r="A533" s="17">
        <v>3</v>
      </c>
      <c r="B533" s="17" t="s">
        <v>125</v>
      </c>
      <c r="C533" s="17" t="s">
        <v>126</v>
      </c>
      <c r="D533" s="17" t="s">
        <v>159</v>
      </c>
      <c r="E533" s="17" t="s">
        <v>160</v>
      </c>
      <c r="F533" s="17" t="s">
        <v>75</v>
      </c>
      <c r="G533" s="17" t="s">
        <v>76</v>
      </c>
      <c r="H533" s="17">
        <v>9071</v>
      </c>
      <c r="I533" s="17">
        <v>8614</v>
      </c>
      <c r="J533" s="17">
        <v>1371</v>
      </c>
      <c r="K533" s="17" t="s">
        <v>37</v>
      </c>
      <c r="L533" s="18">
        <v>293873.19</v>
      </c>
      <c r="M533" s="18">
        <v>4190.74</v>
      </c>
      <c r="N533" s="18">
        <v>42453.07</v>
      </c>
      <c r="O533" s="18">
        <v>340517</v>
      </c>
      <c r="P533" s="18">
        <v>9596.01</v>
      </c>
      <c r="Q533" s="18">
        <v>3030.45</v>
      </c>
      <c r="R533" s="18">
        <v>820.54</v>
      </c>
      <c r="S533" s="18">
        <v>13447</v>
      </c>
      <c r="T533" s="18">
        <v>0</v>
      </c>
      <c r="U533" s="18">
        <v>0</v>
      </c>
      <c r="V533" s="18">
        <v>0</v>
      </c>
      <c r="W533" s="18">
        <v>0</v>
      </c>
      <c r="X533" s="18"/>
      <c r="Y533" s="18">
        <v>303469.2</v>
      </c>
      <c r="Z533" s="18">
        <v>45483.519999999997</v>
      </c>
      <c r="AA533" s="18">
        <v>5011.28</v>
      </c>
      <c r="AB533" s="18">
        <v>353964</v>
      </c>
    </row>
    <row r="534" spans="1:28" s="15" customFormat="1" x14ac:dyDescent="0.25">
      <c r="A534" s="17">
        <v>4</v>
      </c>
      <c r="B534" s="17" t="s">
        <v>138</v>
      </c>
      <c r="C534" s="17" t="s">
        <v>126</v>
      </c>
      <c r="D534" s="17" t="s">
        <v>161</v>
      </c>
      <c r="E534" s="17" t="s">
        <v>162</v>
      </c>
      <c r="F534" s="17" t="s">
        <v>75</v>
      </c>
      <c r="G534" s="17" t="s">
        <v>76</v>
      </c>
      <c r="H534" s="17">
        <v>23019</v>
      </c>
      <c r="I534" s="17">
        <v>22634</v>
      </c>
      <c r="J534" s="17">
        <v>385</v>
      </c>
      <c r="K534" s="17" t="s">
        <v>37</v>
      </c>
      <c r="L534" s="18">
        <v>187491.92</v>
      </c>
      <c r="M534" s="18">
        <v>1871.24</v>
      </c>
      <c r="N534" s="18">
        <v>44960.84</v>
      </c>
      <c r="O534" s="18">
        <v>234324</v>
      </c>
      <c r="P534" s="18">
        <v>2852.43</v>
      </c>
      <c r="Q534" s="18">
        <v>1940.15</v>
      </c>
      <c r="R534" s="18">
        <v>230.42</v>
      </c>
      <c r="S534" s="18">
        <v>5023</v>
      </c>
      <c r="T534" s="18">
        <v>0</v>
      </c>
      <c r="U534" s="18">
        <v>0</v>
      </c>
      <c r="V534" s="18">
        <v>0</v>
      </c>
      <c r="W534" s="18">
        <v>0</v>
      </c>
      <c r="X534" s="18"/>
      <c r="Y534" s="18">
        <v>190344.35</v>
      </c>
      <c r="Z534" s="18">
        <v>46900.99</v>
      </c>
      <c r="AA534" s="18">
        <v>2101.66</v>
      </c>
      <c r="AB534" s="18">
        <v>239347</v>
      </c>
    </row>
    <row r="535" spans="1:28" s="15" customFormat="1" x14ac:dyDescent="0.25">
      <c r="A535" s="17">
        <v>5</v>
      </c>
      <c r="B535" s="17" t="s">
        <v>163</v>
      </c>
      <c r="C535" s="17" t="s">
        <v>126</v>
      </c>
      <c r="D535" s="17" t="s">
        <v>164</v>
      </c>
      <c r="E535" s="17" t="s">
        <v>165</v>
      </c>
      <c r="F535" s="17" t="s">
        <v>75</v>
      </c>
      <c r="G535" s="17" t="s">
        <v>76</v>
      </c>
      <c r="H535" s="17">
        <v>44584</v>
      </c>
      <c r="I535" s="17">
        <v>44341</v>
      </c>
      <c r="J535" s="17">
        <v>243</v>
      </c>
      <c r="K535" s="17" t="s">
        <v>37</v>
      </c>
      <c r="L535" s="18">
        <v>108820.17</v>
      </c>
      <c r="M535" s="18">
        <v>756.67</v>
      </c>
      <c r="N535" s="18">
        <v>25592.16</v>
      </c>
      <c r="O535" s="18">
        <v>135169</v>
      </c>
      <c r="P535" s="18">
        <v>2099.25</v>
      </c>
      <c r="Q535" s="18">
        <v>1123.31</v>
      </c>
      <c r="R535" s="18">
        <v>145.44</v>
      </c>
      <c r="S535" s="18">
        <v>3368</v>
      </c>
      <c r="T535" s="18">
        <v>0</v>
      </c>
      <c r="U535" s="18">
        <v>0</v>
      </c>
      <c r="V535" s="18">
        <v>0</v>
      </c>
      <c r="W535" s="18">
        <v>0</v>
      </c>
      <c r="X535" s="18"/>
      <c r="Y535" s="18">
        <v>110919.42</v>
      </c>
      <c r="Z535" s="18">
        <v>26715.47</v>
      </c>
      <c r="AA535" s="18">
        <v>902.11</v>
      </c>
      <c r="AB535" s="18">
        <v>138537</v>
      </c>
    </row>
    <row r="536" spans="1:28" s="15" customFormat="1" x14ac:dyDescent="0.25">
      <c r="A536" s="17">
        <v>6</v>
      </c>
      <c r="B536" s="17" t="s">
        <v>130</v>
      </c>
      <c r="C536" s="17" t="s">
        <v>126</v>
      </c>
      <c r="D536" s="17" t="s">
        <v>173</v>
      </c>
      <c r="E536" s="17" t="s">
        <v>174</v>
      </c>
      <c r="F536" s="17" t="s">
        <v>75</v>
      </c>
      <c r="G536" s="17" t="s">
        <v>76</v>
      </c>
      <c r="H536" s="17">
        <v>25007</v>
      </c>
      <c r="I536" s="17">
        <v>24650</v>
      </c>
      <c r="J536" s="17">
        <v>357</v>
      </c>
      <c r="K536" s="17" t="s">
        <v>37</v>
      </c>
      <c r="L536" s="18">
        <v>111328.69</v>
      </c>
      <c r="M536" s="18">
        <v>1303.05</v>
      </c>
      <c r="N536" s="18">
        <v>19969.259999999998</v>
      </c>
      <c r="O536" s="18">
        <v>132601</v>
      </c>
      <c r="P536" s="18">
        <v>2629.21</v>
      </c>
      <c r="Q536" s="18">
        <v>1152.1300000000001</v>
      </c>
      <c r="R536" s="18">
        <v>213.66</v>
      </c>
      <c r="S536" s="18">
        <v>3995</v>
      </c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113957.9</v>
      </c>
      <c r="Z536" s="18">
        <v>21121.39</v>
      </c>
      <c r="AA536" s="18">
        <v>1516.71</v>
      </c>
      <c r="AB536" s="18">
        <v>136596</v>
      </c>
    </row>
    <row r="537" spans="1:28" s="15" customFormat="1" x14ac:dyDescent="0.25">
      <c r="A537" s="17">
        <v>7</v>
      </c>
      <c r="B537" s="17" t="s">
        <v>182</v>
      </c>
      <c r="C537" s="17" t="s">
        <v>126</v>
      </c>
      <c r="D537" s="17" t="s">
        <v>183</v>
      </c>
      <c r="E537" s="17" t="s">
        <v>184</v>
      </c>
      <c r="F537" s="17" t="s">
        <v>75</v>
      </c>
      <c r="G537" s="17" t="s">
        <v>76</v>
      </c>
      <c r="H537" s="17">
        <v>17801</v>
      </c>
      <c r="I537" s="17">
        <v>17668</v>
      </c>
      <c r="J537" s="17">
        <v>133</v>
      </c>
      <c r="K537" s="17" t="s">
        <v>37</v>
      </c>
      <c r="L537" s="18">
        <v>103771.91</v>
      </c>
      <c r="M537" s="18">
        <v>730.7</v>
      </c>
      <c r="N537" s="18">
        <v>28035.39</v>
      </c>
      <c r="O537" s="18">
        <v>132538</v>
      </c>
      <c r="P537" s="18">
        <v>1315.99</v>
      </c>
      <c r="Q537" s="18">
        <v>1066.4100000000001</v>
      </c>
      <c r="R537" s="18">
        <v>79.599999999999994</v>
      </c>
      <c r="S537" s="18">
        <v>2462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105087.9</v>
      </c>
      <c r="Z537" s="18">
        <v>29101.8</v>
      </c>
      <c r="AA537" s="18">
        <v>810.3</v>
      </c>
      <c r="AB537" s="18">
        <v>135000</v>
      </c>
    </row>
    <row r="538" spans="1:28" s="15" customFormat="1" x14ac:dyDescent="0.25">
      <c r="A538" s="17">
        <v>8</v>
      </c>
      <c r="B538" s="17" t="s">
        <v>130</v>
      </c>
      <c r="C538" s="17" t="s">
        <v>126</v>
      </c>
      <c r="D538" s="17" t="s">
        <v>185</v>
      </c>
      <c r="E538" s="17" t="s">
        <v>186</v>
      </c>
      <c r="F538" s="17" t="s">
        <v>75</v>
      </c>
      <c r="G538" s="17" t="s">
        <v>76</v>
      </c>
      <c r="H538" s="17">
        <v>15938</v>
      </c>
      <c r="I538" s="17">
        <v>15727</v>
      </c>
      <c r="J538" s="17">
        <v>211</v>
      </c>
      <c r="K538" s="17" t="s">
        <v>37</v>
      </c>
      <c r="L538" s="18">
        <v>148004.04</v>
      </c>
      <c r="M538" s="18">
        <v>736.81</v>
      </c>
      <c r="N538" s="18">
        <v>23123.15</v>
      </c>
      <c r="O538" s="18">
        <v>171864</v>
      </c>
      <c r="P538" s="18">
        <v>1662.42</v>
      </c>
      <c r="Q538" s="18">
        <v>1529.3</v>
      </c>
      <c r="R538" s="18">
        <v>126.28</v>
      </c>
      <c r="S538" s="18">
        <v>3318</v>
      </c>
      <c r="T538" s="18">
        <v>0</v>
      </c>
      <c r="U538" s="18">
        <v>0</v>
      </c>
      <c r="V538" s="18">
        <v>0</v>
      </c>
      <c r="W538" s="18">
        <v>0</v>
      </c>
      <c r="X538" s="18"/>
      <c r="Y538" s="18">
        <v>149666.46</v>
      </c>
      <c r="Z538" s="18">
        <v>24652.45</v>
      </c>
      <c r="AA538" s="18">
        <v>863.09</v>
      </c>
      <c r="AB538" s="18">
        <v>175182</v>
      </c>
    </row>
    <row r="539" spans="1:28" s="15" customFormat="1" x14ac:dyDescent="0.25">
      <c r="A539" s="17">
        <v>9</v>
      </c>
      <c r="B539" s="17" t="s">
        <v>145</v>
      </c>
      <c r="C539" s="17" t="s">
        <v>126</v>
      </c>
      <c r="D539" s="17" t="s">
        <v>187</v>
      </c>
      <c r="E539" s="17" t="s">
        <v>188</v>
      </c>
      <c r="F539" s="17" t="s">
        <v>75</v>
      </c>
      <c r="G539" s="17" t="s">
        <v>76</v>
      </c>
      <c r="H539" s="17">
        <v>47466</v>
      </c>
      <c r="I539" s="17">
        <v>46624</v>
      </c>
      <c r="J539" s="17">
        <v>842</v>
      </c>
      <c r="K539" s="17" t="s">
        <v>37</v>
      </c>
      <c r="L539" s="18">
        <v>448450.44</v>
      </c>
      <c r="M539" s="18">
        <v>5542.55</v>
      </c>
      <c r="N539" s="18">
        <v>52864.01</v>
      </c>
      <c r="O539" s="18">
        <v>506857</v>
      </c>
      <c r="P539" s="18">
        <v>6040.37</v>
      </c>
      <c r="Q539" s="18">
        <v>4657.6899999999996</v>
      </c>
      <c r="R539" s="18">
        <v>503.94</v>
      </c>
      <c r="S539" s="18">
        <v>11202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454490.81</v>
      </c>
      <c r="Z539" s="18">
        <v>57521.7</v>
      </c>
      <c r="AA539" s="18">
        <v>6046.49</v>
      </c>
      <c r="AB539" s="18">
        <v>518059</v>
      </c>
    </row>
    <row r="540" spans="1:28" s="15" customFormat="1" x14ac:dyDescent="0.25">
      <c r="A540" s="17">
        <v>10</v>
      </c>
      <c r="B540" s="17" t="s">
        <v>141</v>
      </c>
      <c r="C540" s="17" t="s">
        <v>126</v>
      </c>
      <c r="D540" s="17" t="s">
        <v>189</v>
      </c>
      <c r="E540" s="17" t="s">
        <v>190</v>
      </c>
      <c r="F540" s="17" t="s">
        <v>75</v>
      </c>
      <c r="G540" s="17" t="s">
        <v>76</v>
      </c>
      <c r="H540" s="17">
        <v>9285</v>
      </c>
      <c r="I540" s="17">
        <v>8570</v>
      </c>
      <c r="J540" s="17">
        <v>715</v>
      </c>
      <c r="K540" s="17" t="s">
        <v>37</v>
      </c>
      <c r="L540" s="18">
        <v>163667.46</v>
      </c>
      <c r="M540" s="18">
        <v>2135.0500000000002</v>
      </c>
      <c r="N540" s="18">
        <v>23148.49</v>
      </c>
      <c r="O540" s="18">
        <v>188951</v>
      </c>
      <c r="P540" s="18">
        <v>5296.76</v>
      </c>
      <c r="Q540" s="18">
        <v>1688.31</v>
      </c>
      <c r="R540" s="18">
        <v>427.93</v>
      </c>
      <c r="S540" s="18">
        <v>7413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168964.22</v>
      </c>
      <c r="Z540" s="18">
        <v>24836.799999999999</v>
      </c>
      <c r="AA540" s="18">
        <v>2562.98</v>
      </c>
      <c r="AB540" s="18">
        <v>196364</v>
      </c>
    </row>
    <row r="541" spans="1:28" s="15" customFormat="1" x14ac:dyDescent="0.25">
      <c r="A541" s="17">
        <v>11</v>
      </c>
      <c r="B541" s="17" t="s">
        <v>141</v>
      </c>
      <c r="C541" s="17" t="s">
        <v>126</v>
      </c>
      <c r="D541" s="17" t="s">
        <v>191</v>
      </c>
      <c r="E541" s="17" t="s">
        <v>192</v>
      </c>
      <c r="F541" s="17" t="s">
        <v>75</v>
      </c>
      <c r="G541" s="17" t="s">
        <v>76</v>
      </c>
      <c r="H541" s="17">
        <v>15784</v>
      </c>
      <c r="I541" s="17">
        <v>15511</v>
      </c>
      <c r="J541" s="17">
        <v>273</v>
      </c>
      <c r="K541" s="17" t="s">
        <v>37</v>
      </c>
      <c r="L541" s="18">
        <v>142649.60000000001</v>
      </c>
      <c r="M541" s="18">
        <v>1418.8</v>
      </c>
      <c r="N541" s="18">
        <v>22833.599999999999</v>
      </c>
      <c r="O541" s="18">
        <v>166902</v>
      </c>
      <c r="P541" s="18">
        <v>2273.7399999999998</v>
      </c>
      <c r="Q541" s="18">
        <v>1475.87</v>
      </c>
      <c r="R541" s="18">
        <v>163.38999999999999</v>
      </c>
      <c r="S541" s="18">
        <v>3913</v>
      </c>
      <c r="T541" s="18">
        <v>170</v>
      </c>
      <c r="U541" s="18">
        <v>0</v>
      </c>
      <c r="V541" s="18">
        <v>0</v>
      </c>
      <c r="W541" s="18">
        <v>0</v>
      </c>
      <c r="X541" s="18"/>
      <c r="Y541" s="18">
        <v>144923.34</v>
      </c>
      <c r="Z541" s="18">
        <v>24309.47</v>
      </c>
      <c r="AA541" s="18">
        <v>1582.19</v>
      </c>
      <c r="AB541" s="18">
        <v>170815</v>
      </c>
    </row>
    <row r="542" spans="1:28" s="15" customFormat="1" x14ac:dyDescent="0.25">
      <c r="A542" s="17">
        <v>12</v>
      </c>
      <c r="B542" s="17" t="s">
        <v>151</v>
      </c>
      <c r="C542" s="17" t="s">
        <v>126</v>
      </c>
      <c r="D542" s="17" t="s">
        <v>195</v>
      </c>
      <c r="E542" s="17" t="s">
        <v>196</v>
      </c>
      <c r="F542" s="17" t="s">
        <v>75</v>
      </c>
      <c r="G542" s="17" t="s">
        <v>76</v>
      </c>
      <c r="H542" s="17">
        <v>11297</v>
      </c>
      <c r="I542" s="17">
        <v>11160</v>
      </c>
      <c r="J542" s="17">
        <v>137</v>
      </c>
      <c r="K542" s="17" t="s">
        <v>37</v>
      </c>
      <c r="L542" s="18">
        <v>58027.64</v>
      </c>
      <c r="M542" s="18">
        <v>1656.72</v>
      </c>
      <c r="N542" s="18">
        <v>17787.64</v>
      </c>
      <c r="O542" s="18">
        <v>77472</v>
      </c>
      <c r="P542" s="18">
        <v>1093.1099999999999</v>
      </c>
      <c r="Q542" s="18">
        <v>610.9</v>
      </c>
      <c r="R542" s="18">
        <v>81.99</v>
      </c>
      <c r="S542" s="18">
        <v>1786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59120.75</v>
      </c>
      <c r="Z542" s="18">
        <v>18398.54</v>
      </c>
      <c r="AA542" s="18">
        <v>1738.71</v>
      </c>
      <c r="AB542" s="18">
        <v>79258</v>
      </c>
    </row>
    <row r="543" spans="1:28" s="15" customFormat="1" x14ac:dyDescent="0.25">
      <c r="A543" s="17">
        <v>13</v>
      </c>
      <c r="B543" s="17" t="s">
        <v>229</v>
      </c>
      <c r="C543" s="17" t="s">
        <v>126</v>
      </c>
      <c r="D543" s="17" t="s">
        <v>230</v>
      </c>
      <c r="E543" s="17" t="s">
        <v>231</v>
      </c>
      <c r="F543" s="17" t="s">
        <v>75</v>
      </c>
      <c r="G543" s="17" t="s">
        <v>76</v>
      </c>
      <c r="H543" s="17">
        <v>13602</v>
      </c>
      <c r="I543" s="17">
        <v>13602</v>
      </c>
      <c r="J543" s="17">
        <v>145</v>
      </c>
      <c r="K543" s="17" t="s">
        <v>1090</v>
      </c>
      <c r="L543" s="18">
        <v>198796.73</v>
      </c>
      <c r="M543" s="18">
        <v>624.37</v>
      </c>
      <c r="N543" s="18">
        <v>55286.9</v>
      </c>
      <c r="O543" s="18">
        <v>254708</v>
      </c>
      <c r="P543" s="18">
        <v>1366.32</v>
      </c>
      <c r="Q543" s="18">
        <v>2053.9</v>
      </c>
      <c r="R543" s="18">
        <v>86.78</v>
      </c>
      <c r="S543" s="18">
        <v>3507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200163.05</v>
      </c>
      <c r="Z543" s="18">
        <v>57340.800000000003</v>
      </c>
      <c r="AA543" s="18">
        <v>711.15</v>
      </c>
      <c r="AB543" s="18">
        <v>258215</v>
      </c>
    </row>
    <row r="544" spans="1:28" s="15" customFormat="1" x14ac:dyDescent="0.25">
      <c r="A544" s="17">
        <v>14</v>
      </c>
      <c r="B544" s="17" t="s">
        <v>229</v>
      </c>
      <c r="C544" s="17" t="s">
        <v>126</v>
      </c>
      <c r="D544" s="17" t="s">
        <v>236</v>
      </c>
      <c r="E544" s="17" t="s">
        <v>237</v>
      </c>
      <c r="F544" s="17" t="s">
        <v>75</v>
      </c>
      <c r="G544" s="17" t="s">
        <v>76</v>
      </c>
      <c r="H544" s="17">
        <v>4552</v>
      </c>
      <c r="I544" s="17">
        <v>4552</v>
      </c>
      <c r="J544" s="17">
        <v>0</v>
      </c>
      <c r="K544" s="17" t="s">
        <v>37</v>
      </c>
      <c r="L544" s="18">
        <v>948432.69</v>
      </c>
      <c r="M544" s="18">
        <v>1717.04</v>
      </c>
      <c r="N544" s="18">
        <v>288403.27</v>
      </c>
      <c r="O544" s="18">
        <v>1238553</v>
      </c>
      <c r="P544" s="18">
        <v>125.37</v>
      </c>
      <c r="Q544" s="18">
        <v>9817.6299999999992</v>
      </c>
      <c r="R544" s="18">
        <v>0</v>
      </c>
      <c r="S544" s="18">
        <v>9943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948558.06</v>
      </c>
      <c r="Z544" s="18">
        <v>298220.90000000002</v>
      </c>
      <c r="AA544" s="18">
        <v>1717.04</v>
      </c>
      <c r="AB544" s="18">
        <v>1248496</v>
      </c>
    </row>
    <row r="545" spans="1:31" s="15" customFormat="1" x14ac:dyDescent="0.25">
      <c r="A545" s="17">
        <v>15</v>
      </c>
      <c r="B545" s="17" t="s">
        <v>229</v>
      </c>
      <c r="C545" s="17" t="s">
        <v>126</v>
      </c>
      <c r="D545" s="17" t="s">
        <v>238</v>
      </c>
      <c r="E545" s="17" t="s">
        <v>239</v>
      </c>
      <c r="F545" s="17" t="s">
        <v>75</v>
      </c>
      <c r="G545" s="17" t="s">
        <v>76</v>
      </c>
      <c r="H545" s="17">
        <v>10898</v>
      </c>
      <c r="I545" s="17">
        <v>10744</v>
      </c>
      <c r="J545" s="17">
        <v>154</v>
      </c>
      <c r="K545" s="17" t="s">
        <v>37</v>
      </c>
      <c r="L545" s="18">
        <v>266563.40000000002</v>
      </c>
      <c r="M545" s="18">
        <v>408.26</v>
      </c>
      <c r="N545" s="18">
        <v>81488.34</v>
      </c>
      <c r="O545" s="18">
        <v>348460</v>
      </c>
      <c r="P545" s="18">
        <v>1459.54</v>
      </c>
      <c r="Q545" s="18">
        <v>2751.29</v>
      </c>
      <c r="R545" s="18">
        <v>92.17</v>
      </c>
      <c r="S545" s="18">
        <v>4303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268022.94</v>
      </c>
      <c r="Z545" s="18">
        <v>84239.63</v>
      </c>
      <c r="AA545" s="18">
        <v>500.43</v>
      </c>
      <c r="AB545" s="18">
        <v>352763</v>
      </c>
    </row>
    <row r="546" spans="1:31" s="15" customFormat="1" x14ac:dyDescent="0.25">
      <c r="A546" s="17">
        <v>16</v>
      </c>
      <c r="B546" s="17" t="s">
        <v>229</v>
      </c>
      <c r="C546" s="17" t="s">
        <v>126</v>
      </c>
      <c r="D546" s="17" t="s">
        <v>240</v>
      </c>
      <c r="E546" s="17" t="s">
        <v>241</v>
      </c>
      <c r="F546" s="17" t="s">
        <v>75</v>
      </c>
      <c r="G546" s="17" t="s">
        <v>76</v>
      </c>
      <c r="H546" s="17">
        <v>7698</v>
      </c>
      <c r="I546" s="17">
        <v>7336</v>
      </c>
      <c r="J546" s="17">
        <v>362</v>
      </c>
      <c r="K546" s="17" t="s">
        <v>37</v>
      </c>
      <c r="L546" s="18">
        <v>348139.45</v>
      </c>
      <c r="M546" s="18">
        <v>1480.82</v>
      </c>
      <c r="N546" s="18">
        <v>98919.73</v>
      </c>
      <c r="O546" s="18">
        <v>448540</v>
      </c>
      <c r="P546" s="18">
        <v>2757.82</v>
      </c>
      <c r="Q546" s="18">
        <v>3599.52</v>
      </c>
      <c r="R546" s="18">
        <v>216.66</v>
      </c>
      <c r="S546" s="18">
        <v>6574</v>
      </c>
      <c r="T546" s="18">
        <v>0</v>
      </c>
      <c r="U546" s="18">
        <v>0</v>
      </c>
      <c r="V546" s="18">
        <v>0</v>
      </c>
      <c r="W546" s="18">
        <v>0</v>
      </c>
      <c r="X546" s="18"/>
      <c r="Y546" s="18">
        <v>350897.27</v>
      </c>
      <c r="Z546" s="18">
        <v>102519.25</v>
      </c>
      <c r="AA546" s="18">
        <v>1697.48</v>
      </c>
      <c r="AB546" s="18">
        <v>455114</v>
      </c>
    </row>
    <row r="547" spans="1:31" s="15" customFormat="1" x14ac:dyDescent="0.25">
      <c r="A547" s="17">
        <v>17</v>
      </c>
      <c r="B547" s="17" t="s">
        <v>229</v>
      </c>
      <c r="C547" s="17" t="s">
        <v>126</v>
      </c>
      <c r="D547" s="17" t="s">
        <v>247</v>
      </c>
      <c r="E547" s="17" t="s">
        <v>248</v>
      </c>
      <c r="F547" s="17" t="s">
        <v>75</v>
      </c>
      <c r="G547" s="17" t="s">
        <v>249</v>
      </c>
      <c r="H547" s="17">
        <v>4085</v>
      </c>
      <c r="I547" s="17">
        <v>4085</v>
      </c>
      <c r="J547" s="17">
        <v>0</v>
      </c>
      <c r="K547" s="17" t="s">
        <v>37</v>
      </c>
      <c r="L547" s="18">
        <v>34767.42</v>
      </c>
      <c r="M547" s="18">
        <v>1199.26</v>
      </c>
      <c r="N547" s="18">
        <v>15791.32</v>
      </c>
      <c r="O547" s="18">
        <v>51758</v>
      </c>
      <c r="P547" s="18">
        <v>124.93</v>
      </c>
      <c r="Q547" s="18">
        <v>371.07</v>
      </c>
      <c r="R547" s="18">
        <v>0</v>
      </c>
      <c r="S547" s="18">
        <v>496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34892.35</v>
      </c>
      <c r="Z547" s="18">
        <v>16162.39</v>
      </c>
      <c r="AA547" s="18">
        <v>1199.26</v>
      </c>
      <c r="AB547" s="18">
        <v>52254</v>
      </c>
    </row>
    <row r="548" spans="1:31" s="15" customFormat="1" x14ac:dyDescent="0.25">
      <c r="A548" s="17">
        <v>18</v>
      </c>
      <c r="B548" s="17" t="s">
        <v>229</v>
      </c>
      <c r="C548" s="17" t="s">
        <v>126</v>
      </c>
      <c r="D548" s="17" t="s">
        <v>1583</v>
      </c>
      <c r="E548" s="17" t="s">
        <v>1584</v>
      </c>
      <c r="F548" s="17" t="s">
        <v>75</v>
      </c>
      <c r="G548" s="17" t="s">
        <v>249</v>
      </c>
      <c r="H548" s="17">
        <v>5809</v>
      </c>
      <c r="I548" s="17">
        <v>5809</v>
      </c>
      <c r="J548" s="17">
        <v>24</v>
      </c>
      <c r="K548" s="17" t="s">
        <v>107</v>
      </c>
      <c r="L548" s="18">
        <v>41782.57</v>
      </c>
      <c r="M548" s="18">
        <v>2239.7600000000002</v>
      </c>
      <c r="N548" s="18">
        <v>16670.669999999998</v>
      </c>
      <c r="O548" s="18">
        <v>60693</v>
      </c>
      <c r="P548" s="18">
        <v>289.16000000000003</v>
      </c>
      <c r="Q548" s="18">
        <v>453.48</v>
      </c>
      <c r="R548" s="18">
        <v>14.36</v>
      </c>
      <c r="S548" s="18">
        <v>757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42071.73</v>
      </c>
      <c r="Z548" s="18">
        <v>17124.150000000001</v>
      </c>
      <c r="AA548" s="18">
        <v>2254.12</v>
      </c>
      <c r="AB548" s="18">
        <v>61450</v>
      </c>
    </row>
    <row r="549" spans="1:31" s="15" customFormat="1" x14ac:dyDescent="0.25">
      <c r="A549" s="17">
        <v>19</v>
      </c>
      <c r="B549" s="17" t="s">
        <v>229</v>
      </c>
      <c r="C549" s="17" t="s">
        <v>126</v>
      </c>
      <c r="D549" s="17" t="s">
        <v>1585</v>
      </c>
      <c r="E549" s="17" t="s">
        <v>1586</v>
      </c>
      <c r="F549" s="17" t="s">
        <v>75</v>
      </c>
      <c r="G549" s="17" t="s">
        <v>249</v>
      </c>
      <c r="H549" s="17">
        <v>1190</v>
      </c>
      <c r="I549" s="17">
        <v>1190</v>
      </c>
      <c r="J549" s="17">
        <v>360</v>
      </c>
      <c r="K549" s="17" t="s">
        <v>107</v>
      </c>
      <c r="L549" s="18">
        <v>18652.400000000001</v>
      </c>
      <c r="M549" s="18">
        <v>821</v>
      </c>
      <c r="N549" s="18">
        <v>6554.6</v>
      </c>
      <c r="O549" s="18">
        <v>26028</v>
      </c>
      <c r="P549" s="18">
        <v>2587.35</v>
      </c>
      <c r="Q549" s="18">
        <v>200.19</v>
      </c>
      <c r="R549" s="18">
        <v>215.46</v>
      </c>
      <c r="S549" s="18">
        <v>3003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21239.75</v>
      </c>
      <c r="Z549" s="18">
        <v>6754.79</v>
      </c>
      <c r="AA549" s="18">
        <v>1036.46</v>
      </c>
      <c r="AB549" s="18">
        <v>29031</v>
      </c>
    </row>
    <row r="550" spans="1:31" s="15" customFormat="1" x14ac:dyDescent="0.25">
      <c r="A550" s="17">
        <v>20</v>
      </c>
      <c r="B550" s="17" t="s">
        <v>250</v>
      </c>
      <c r="C550" s="17" t="s">
        <v>126</v>
      </c>
      <c r="D550" s="17" t="s">
        <v>251</v>
      </c>
      <c r="E550" s="17" t="s">
        <v>252</v>
      </c>
      <c r="F550" s="17" t="s">
        <v>75</v>
      </c>
      <c r="G550" s="17" t="s">
        <v>106</v>
      </c>
      <c r="H550" s="17">
        <v>1</v>
      </c>
      <c r="I550" s="17">
        <v>1</v>
      </c>
      <c r="J550" s="17">
        <v>360</v>
      </c>
      <c r="K550" s="17" t="s">
        <v>107</v>
      </c>
      <c r="L550" s="18">
        <v>206559.45</v>
      </c>
      <c r="M550" s="18">
        <v>2239.8000000000002</v>
      </c>
      <c r="N550" s="18">
        <v>43767.75</v>
      </c>
      <c r="O550" s="18">
        <v>252567</v>
      </c>
      <c r="P550" s="18">
        <v>2587.85</v>
      </c>
      <c r="Q550" s="18">
        <v>2140.69</v>
      </c>
      <c r="R550" s="18">
        <v>215.46</v>
      </c>
      <c r="S550" s="18">
        <v>4944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209147.3</v>
      </c>
      <c r="Z550" s="18">
        <v>45908.44</v>
      </c>
      <c r="AA550" s="18">
        <v>2455.2600000000002</v>
      </c>
      <c r="AB550" s="18">
        <v>257511</v>
      </c>
    </row>
    <row r="551" spans="1:31" s="15" customFormat="1" x14ac:dyDescent="0.25">
      <c r="A551" s="17">
        <v>21</v>
      </c>
      <c r="B551" s="17" t="s">
        <v>253</v>
      </c>
      <c r="C551" s="17" t="s">
        <v>126</v>
      </c>
      <c r="D551" s="17" t="s">
        <v>254</v>
      </c>
      <c r="E551" s="17" t="s">
        <v>255</v>
      </c>
      <c r="F551" s="17" t="s">
        <v>75</v>
      </c>
      <c r="G551" s="17" t="s">
        <v>106</v>
      </c>
      <c r="H551" s="17">
        <v>0</v>
      </c>
      <c r="I551" s="17">
        <v>0</v>
      </c>
      <c r="J551" s="17">
        <v>360</v>
      </c>
      <c r="K551" s="17" t="s">
        <v>107</v>
      </c>
      <c r="L551" s="18">
        <v>169298.2</v>
      </c>
      <c r="M551" s="18">
        <v>2239.8000000000002</v>
      </c>
      <c r="N551" s="18">
        <v>27454</v>
      </c>
      <c r="O551" s="18">
        <v>198992</v>
      </c>
      <c r="P551" s="18">
        <v>2587.88</v>
      </c>
      <c r="Q551" s="18">
        <v>1755.66</v>
      </c>
      <c r="R551" s="18">
        <v>215.46</v>
      </c>
      <c r="S551" s="18">
        <v>4559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171886.07999999999</v>
      </c>
      <c r="Z551" s="18">
        <v>29209.66</v>
      </c>
      <c r="AA551" s="18">
        <v>2455.2600000000002</v>
      </c>
      <c r="AB551" s="18">
        <v>203551</v>
      </c>
    </row>
    <row r="552" spans="1:31" s="15" customFormat="1" x14ac:dyDescent="0.25">
      <c r="A552" s="17">
        <v>22</v>
      </c>
      <c r="B552" s="17" t="s">
        <v>256</v>
      </c>
      <c r="C552" s="17" t="s">
        <v>126</v>
      </c>
      <c r="D552" s="17" t="s">
        <v>257</v>
      </c>
      <c r="E552" s="17" t="s">
        <v>258</v>
      </c>
      <c r="F552" s="17" t="s">
        <v>75</v>
      </c>
      <c r="G552" s="17" t="s">
        <v>106</v>
      </c>
      <c r="H552" s="17">
        <v>0</v>
      </c>
      <c r="I552" s="17">
        <v>0</v>
      </c>
      <c r="J552" s="17">
        <v>360</v>
      </c>
      <c r="K552" s="17" t="s">
        <v>107</v>
      </c>
      <c r="L552" s="18">
        <v>169019.53</v>
      </c>
      <c r="M552" s="18">
        <v>2239.8000000000002</v>
      </c>
      <c r="N552" s="18">
        <v>28770.67</v>
      </c>
      <c r="O552" s="18">
        <v>200030</v>
      </c>
      <c r="P552" s="18">
        <v>2587.7600000000002</v>
      </c>
      <c r="Q552" s="18">
        <v>1752.78</v>
      </c>
      <c r="R552" s="18">
        <v>215.46</v>
      </c>
      <c r="S552" s="18">
        <v>4556</v>
      </c>
      <c r="T552" s="18">
        <v>0</v>
      </c>
      <c r="U552" s="18">
        <v>0</v>
      </c>
      <c r="V552" s="18">
        <v>0</v>
      </c>
      <c r="W552" s="18">
        <v>0</v>
      </c>
      <c r="X552" s="18"/>
      <c r="Y552" s="18">
        <v>171607.29</v>
      </c>
      <c r="Z552" s="18">
        <v>30523.45</v>
      </c>
      <c r="AA552" s="18">
        <v>2455.2600000000002</v>
      </c>
      <c r="AB552" s="18">
        <v>204586</v>
      </c>
    </row>
    <row r="553" spans="1:31" s="15" customFormat="1" x14ac:dyDescent="0.25">
      <c r="A553" s="17">
        <v>23</v>
      </c>
      <c r="B553" s="17" t="s">
        <v>259</v>
      </c>
      <c r="C553" s="17" t="s">
        <v>126</v>
      </c>
      <c r="D553" s="17" t="s">
        <v>260</v>
      </c>
      <c r="E553" s="17" t="s">
        <v>261</v>
      </c>
      <c r="F553" s="17" t="s">
        <v>75</v>
      </c>
      <c r="G553" s="17" t="s">
        <v>106</v>
      </c>
      <c r="H553" s="17">
        <v>0</v>
      </c>
      <c r="I553" s="17">
        <v>0</v>
      </c>
      <c r="J553" s="17">
        <v>360</v>
      </c>
      <c r="K553" s="17" t="s">
        <v>107</v>
      </c>
      <c r="L553" s="18">
        <v>171668.8</v>
      </c>
      <c r="M553" s="18">
        <v>2239.8000000000002</v>
      </c>
      <c r="N553" s="18">
        <v>28479.4</v>
      </c>
      <c r="O553" s="18">
        <v>202388</v>
      </c>
      <c r="P553" s="18">
        <v>2587.39</v>
      </c>
      <c r="Q553" s="18">
        <v>1780.15</v>
      </c>
      <c r="R553" s="18">
        <v>215.46</v>
      </c>
      <c r="S553" s="18">
        <v>4583</v>
      </c>
      <c r="T553" s="18">
        <v>0</v>
      </c>
      <c r="U553" s="18">
        <v>0</v>
      </c>
      <c r="V553" s="18">
        <v>0</v>
      </c>
      <c r="W553" s="18">
        <v>0</v>
      </c>
      <c r="X553" s="18"/>
      <c r="Y553" s="18">
        <v>174256.19</v>
      </c>
      <c r="Z553" s="18">
        <v>30259.55</v>
      </c>
      <c r="AA553" s="18">
        <v>2455.2600000000002</v>
      </c>
      <c r="AB553" s="18">
        <v>206971</v>
      </c>
    </row>
    <row r="554" spans="1:31" s="15" customFormat="1" x14ac:dyDescent="0.25">
      <c r="A554" s="17">
        <v>24</v>
      </c>
      <c r="B554" s="17" t="s">
        <v>134</v>
      </c>
      <c r="C554" s="17" t="s">
        <v>126</v>
      </c>
      <c r="D554" s="17" t="s">
        <v>265</v>
      </c>
      <c r="E554" s="17" t="s">
        <v>266</v>
      </c>
      <c r="F554" s="17" t="s">
        <v>75</v>
      </c>
      <c r="G554" s="17" t="s">
        <v>267</v>
      </c>
      <c r="H554" s="17">
        <v>0</v>
      </c>
      <c r="I554" s="17">
        <v>0</v>
      </c>
      <c r="J554" s="17">
        <v>360</v>
      </c>
      <c r="K554" s="17" t="s">
        <v>107</v>
      </c>
      <c r="L554" s="18">
        <v>122467.97</v>
      </c>
      <c r="M554" s="18">
        <v>1715.58</v>
      </c>
      <c r="N554" s="18">
        <v>23898.45</v>
      </c>
      <c r="O554" s="18">
        <v>148082</v>
      </c>
      <c r="P554" s="18">
        <v>2587.39</v>
      </c>
      <c r="Q554" s="18">
        <v>1270.1500000000001</v>
      </c>
      <c r="R554" s="18">
        <v>215.46</v>
      </c>
      <c r="S554" s="18">
        <v>4073</v>
      </c>
      <c r="T554" s="18">
        <v>90</v>
      </c>
      <c r="U554" s="18">
        <v>0</v>
      </c>
      <c r="V554" s="18">
        <v>0</v>
      </c>
      <c r="W554" s="18">
        <v>0</v>
      </c>
      <c r="X554" s="18"/>
      <c r="Y554" s="18">
        <v>125055.36</v>
      </c>
      <c r="Z554" s="18">
        <v>25168.6</v>
      </c>
      <c r="AA554" s="18">
        <v>1931.04</v>
      </c>
      <c r="AB554" s="18">
        <v>152155</v>
      </c>
    </row>
    <row r="555" spans="1:31" s="15" customFormat="1" x14ac:dyDescent="0.25">
      <c r="A555" s="17">
        <v>25</v>
      </c>
      <c r="B555" s="17" t="s">
        <v>229</v>
      </c>
      <c r="C555" s="17" t="s">
        <v>126</v>
      </c>
      <c r="D555" s="17" t="s">
        <v>268</v>
      </c>
      <c r="E555" s="17" t="s">
        <v>269</v>
      </c>
      <c r="F555" s="17" t="s">
        <v>75</v>
      </c>
      <c r="G555" s="17" t="s">
        <v>270</v>
      </c>
      <c r="H555" s="17">
        <v>250</v>
      </c>
      <c r="I555" s="17">
        <v>250</v>
      </c>
      <c r="J555" s="17">
        <v>10</v>
      </c>
      <c r="K555" s="17" t="s">
        <v>107</v>
      </c>
      <c r="L555" s="18">
        <v>50391.17</v>
      </c>
      <c r="M555" s="18">
        <v>133.19</v>
      </c>
      <c r="N555" s="18">
        <v>5553.64</v>
      </c>
      <c r="O555" s="18">
        <v>56078</v>
      </c>
      <c r="P555" s="18">
        <v>193.86</v>
      </c>
      <c r="Q555" s="18">
        <v>521.15</v>
      </c>
      <c r="R555" s="18">
        <v>5.99</v>
      </c>
      <c r="S555" s="18">
        <v>721</v>
      </c>
      <c r="T555" s="18">
        <v>0</v>
      </c>
      <c r="U555" s="18">
        <v>0</v>
      </c>
      <c r="V555" s="18">
        <v>0</v>
      </c>
      <c r="W555" s="18">
        <v>0</v>
      </c>
      <c r="X555" s="18"/>
      <c r="Y555" s="18">
        <v>50585.03</v>
      </c>
      <c r="Z555" s="18">
        <v>6074.79</v>
      </c>
      <c r="AA555" s="18">
        <v>139.18</v>
      </c>
      <c r="AB555" s="18">
        <v>56799</v>
      </c>
    </row>
    <row r="556" spans="1:31" s="15" customFormat="1" x14ac:dyDescent="0.25">
      <c r="A556" s="17">
        <v>26</v>
      </c>
      <c r="B556" s="17" t="s">
        <v>151</v>
      </c>
      <c r="C556" s="17" t="s">
        <v>126</v>
      </c>
      <c r="D556" s="17" t="s">
        <v>271</v>
      </c>
      <c r="E556" s="17" t="s">
        <v>272</v>
      </c>
      <c r="F556" s="17" t="s">
        <v>75</v>
      </c>
      <c r="G556" s="17" t="s">
        <v>273</v>
      </c>
      <c r="H556" s="17">
        <v>0</v>
      </c>
      <c r="I556" s="17">
        <v>0</v>
      </c>
      <c r="J556" s="17">
        <v>360</v>
      </c>
      <c r="K556" s="17" t="s">
        <v>107</v>
      </c>
      <c r="L556" s="18">
        <v>119375.25</v>
      </c>
      <c r="M556" s="18">
        <v>1715.58</v>
      </c>
      <c r="N556" s="18">
        <v>23094.17</v>
      </c>
      <c r="O556" s="18">
        <v>144185</v>
      </c>
      <c r="P556" s="18">
        <v>2587.35</v>
      </c>
      <c r="Q556" s="18">
        <v>1238.19</v>
      </c>
      <c r="R556" s="18">
        <v>215.46</v>
      </c>
      <c r="S556" s="18">
        <v>4041</v>
      </c>
      <c r="T556" s="18">
        <v>90</v>
      </c>
      <c r="U556" s="18">
        <v>0</v>
      </c>
      <c r="V556" s="18">
        <v>0</v>
      </c>
      <c r="W556" s="18">
        <v>0</v>
      </c>
      <c r="X556" s="18"/>
      <c r="Y556" s="18">
        <v>121962.6</v>
      </c>
      <c r="Z556" s="18">
        <v>24332.36</v>
      </c>
      <c r="AA556" s="18">
        <v>1931.04</v>
      </c>
      <c r="AB556" s="18">
        <v>148226</v>
      </c>
    </row>
    <row r="557" spans="1:31" s="15" customFormat="1" x14ac:dyDescent="0.25">
      <c r="A557" s="17">
        <v>27</v>
      </c>
      <c r="B557" s="17" t="s">
        <v>130</v>
      </c>
      <c r="C557" s="17" t="s">
        <v>126</v>
      </c>
      <c r="D557" s="17" t="s">
        <v>274</v>
      </c>
      <c r="E557" s="17" t="s">
        <v>275</v>
      </c>
      <c r="F557" s="17" t="s">
        <v>75</v>
      </c>
      <c r="G557" s="17" t="s">
        <v>276</v>
      </c>
      <c r="H557" s="17">
        <v>0</v>
      </c>
      <c r="I557" s="17">
        <v>0</v>
      </c>
      <c r="J557" s="17">
        <v>360</v>
      </c>
      <c r="K557" s="17" t="s">
        <v>107</v>
      </c>
      <c r="L557" s="18">
        <v>118761.89</v>
      </c>
      <c r="M557" s="18">
        <v>1715.58</v>
      </c>
      <c r="N557" s="18">
        <v>26771.53</v>
      </c>
      <c r="O557" s="18">
        <v>147249</v>
      </c>
      <c r="P557" s="18">
        <v>2587.69</v>
      </c>
      <c r="Q557" s="18">
        <v>1231.8499999999999</v>
      </c>
      <c r="R557" s="18">
        <v>215.46</v>
      </c>
      <c r="S557" s="18">
        <v>4035</v>
      </c>
      <c r="T557" s="18">
        <v>90</v>
      </c>
      <c r="U557" s="18">
        <v>0</v>
      </c>
      <c r="V557" s="18">
        <v>0</v>
      </c>
      <c r="W557" s="18">
        <v>0</v>
      </c>
      <c r="X557" s="18"/>
      <c r="Y557" s="18">
        <v>121349.58</v>
      </c>
      <c r="Z557" s="18">
        <v>28003.38</v>
      </c>
      <c r="AA557" s="18">
        <v>1931.04</v>
      </c>
      <c r="AB557" s="18">
        <v>151284</v>
      </c>
    </row>
    <row r="558" spans="1:31" s="15" customFormat="1" x14ac:dyDescent="0.25">
      <c r="A558" s="17">
        <v>28</v>
      </c>
      <c r="B558" s="17" t="s">
        <v>134</v>
      </c>
      <c r="C558" s="17" t="s">
        <v>126</v>
      </c>
      <c r="D558" s="17" t="s">
        <v>277</v>
      </c>
      <c r="E558" s="17" t="s">
        <v>278</v>
      </c>
      <c r="F558" s="17" t="s">
        <v>75</v>
      </c>
      <c r="G558" s="17" t="s">
        <v>267</v>
      </c>
      <c r="H558" s="17">
        <v>0</v>
      </c>
      <c r="I558" s="17">
        <v>0</v>
      </c>
      <c r="J558" s="17">
        <v>360</v>
      </c>
      <c r="K558" s="17" t="s">
        <v>107</v>
      </c>
      <c r="L558" s="18">
        <v>241791.71</v>
      </c>
      <c r="M558" s="18">
        <v>3431.16</v>
      </c>
      <c r="N558" s="18">
        <v>21509.13</v>
      </c>
      <c r="O558" s="18">
        <v>266732</v>
      </c>
      <c r="P558" s="18">
        <v>2712.73</v>
      </c>
      <c r="Q558" s="18">
        <v>2507.81</v>
      </c>
      <c r="R558" s="18">
        <v>215.46</v>
      </c>
      <c r="S558" s="18">
        <v>5436</v>
      </c>
      <c r="T558" s="18">
        <v>180</v>
      </c>
      <c r="U558" s="18">
        <v>0</v>
      </c>
      <c r="V558" s="18">
        <v>0</v>
      </c>
      <c r="W558" s="18">
        <v>0</v>
      </c>
      <c r="X558" s="18"/>
      <c r="Y558" s="18">
        <v>244504.44</v>
      </c>
      <c r="Z558" s="18">
        <v>24016.94</v>
      </c>
      <c r="AA558" s="18">
        <v>3646.62</v>
      </c>
      <c r="AB558" s="18">
        <v>272168</v>
      </c>
    </row>
    <row r="559" spans="1:31" s="15" customFormat="1" x14ac:dyDescent="0.25">
      <c r="A559" s="17">
        <v>29</v>
      </c>
      <c r="B559" s="17" t="s">
        <v>138</v>
      </c>
      <c r="C559" s="17" t="s">
        <v>126</v>
      </c>
      <c r="D559" s="17" t="s">
        <v>279</v>
      </c>
      <c r="E559" s="17" t="s">
        <v>280</v>
      </c>
      <c r="F559" s="17" t="s">
        <v>75</v>
      </c>
      <c r="G559" s="17" t="s">
        <v>281</v>
      </c>
      <c r="H559" s="17">
        <v>0</v>
      </c>
      <c r="I559" s="17">
        <v>0</v>
      </c>
      <c r="J559" s="17">
        <v>360</v>
      </c>
      <c r="K559" s="17" t="s">
        <v>107</v>
      </c>
      <c r="L559" s="18">
        <v>119457.33</v>
      </c>
      <c r="M559" s="18">
        <v>1715.58</v>
      </c>
      <c r="N559" s="18">
        <v>20044.09</v>
      </c>
      <c r="O559" s="18">
        <v>141217</v>
      </c>
      <c r="P559" s="18">
        <v>2587.5</v>
      </c>
      <c r="Q559" s="18">
        <v>1239.04</v>
      </c>
      <c r="R559" s="18">
        <v>215.46</v>
      </c>
      <c r="S559" s="18">
        <v>4042</v>
      </c>
      <c r="T559" s="18">
        <v>90</v>
      </c>
      <c r="U559" s="18">
        <v>0</v>
      </c>
      <c r="V559" s="18">
        <v>0</v>
      </c>
      <c r="W559" s="18">
        <v>0</v>
      </c>
      <c r="X559" s="18"/>
      <c r="Y559" s="18">
        <v>122044.83</v>
      </c>
      <c r="Z559" s="18">
        <v>21283.13</v>
      </c>
      <c r="AA559" s="18">
        <v>1931.04</v>
      </c>
      <c r="AB559" s="18">
        <v>145259</v>
      </c>
    </row>
    <row r="560" spans="1:31" s="12" customFormat="1" x14ac:dyDescent="0.25">
      <c r="A560" s="10"/>
      <c r="B560" s="10"/>
      <c r="C560" s="10" t="s">
        <v>71</v>
      </c>
      <c r="D560" s="10"/>
      <c r="E560" s="10"/>
      <c r="F560" s="10"/>
      <c r="G560" s="10"/>
      <c r="H560" s="10"/>
      <c r="I560" s="10"/>
      <c r="J560" s="11">
        <f>SUM(J531:J559)</f>
        <v>9511</v>
      </c>
      <c r="K560" s="11"/>
      <c r="L560" s="11">
        <f t="shared" ref="L560:AB560" si="67">SUM(L531:L559)</f>
        <v>5314292.7599999988</v>
      </c>
      <c r="M560" s="11">
        <f t="shared" si="67"/>
        <v>49924.180000000022</v>
      </c>
      <c r="N560" s="11">
        <f t="shared" si="67"/>
        <v>1165754.0599999998</v>
      </c>
      <c r="O560" s="11">
        <f t="shared" si="67"/>
        <v>6529971</v>
      </c>
      <c r="P560" s="11">
        <f t="shared" si="67"/>
        <v>71588.159999999989</v>
      </c>
      <c r="Q560" s="11">
        <f t="shared" si="67"/>
        <v>55044.510000000009</v>
      </c>
      <c r="R560" s="11">
        <f t="shared" si="67"/>
        <v>5692.33</v>
      </c>
      <c r="S560" s="11">
        <f t="shared" si="67"/>
        <v>132325</v>
      </c>
      <c r="T560" s="11">
        <f t="shared" si="67"/>
        <v>710</v>
      </c>
      <c r="U560" s="11">
        <f t="shared" si="67"/>
        <v>0</v>
      </c>
      <c r="V560" s="11">
        <f t="shared" si="67"/>
        <v>0</v>
      </c>
      <c r="W560" s="11">
        <f t="shared" si="67"/>
        <v>0</v>
      </c>
      <c r="X560" s="11">
        <f t="shared" si="67"/>
        <v>0</v>
      </c>
      <c r="Y560" s="11">
        <f t="shared" si="67"/>
        <v>5385880.9200000009</v>
      </c>
      <c r="Z560" s="11">
        <f t="shared" si="67"/>
        <v>1220798.57</v>
      </c>
      <c r="AA560" s="11">
        <f t="shared" si="67"/>
        <v>55616.510000000017</v>
      </c>
      <c r="AB560" s="11">
        <f t="shared" si="67"/>
        <v>6662296</v>
      </c>
      <c r="AC560" s="7"/>
      <c r="AD560" s="7"/>
      <c r="AE560" s="7"/>
    </row>
    <row r="561" spans="1:33" s="12" customFormat="1" x14ac:dyDescent="0.25">
      <c r="A561" s="10"/>
      <c r="B561" s="10"/>
      <c r="C561" s="10" t="s">
        <v>119</v>
      </c>
      <c r="D561" s="10"/>
      <c r="E561" s="10"/>
      <c r="F561" s="10"/>
      <c r="G561" s="10"/>
      <c r="H561" s="10"/>
      <c r="I561" s="10"/>
      <c r="J561" s="11">
        <f>J560+J530</f>
        <v>33374</v>
      </c>
      <c r="K561" s="11"/>
      <c r="L561" s="11">
        <f t="shared" ref="L561:AB561" si="68">L560+L530</f>
        <v>11678099.369999999</v>
      </c>
      <c r="M561" s="11">
        <f t="shared" si="68"/>
        <v>140365.63</v>
      </c>
      <c r="N561" s="11">
        <f t="shared" si="68"/>
        <v>1960033.9999999998</v>
      </c>
      <c r="O561" s="11">
        <f t="shared" si="68"/>
        <v>13778499</v>
      </c>
      <c r="P561" s="11">
        <f t="shared" si="68"/>
        <v>212571.69</v>
      </c>
      <c r="Q561" s="11">
        <f t="shared" si="68"/>
        <v>120826.63000000002</v>
      </c>
      <c r="R561" s="11">
        <f t="shared" si="68"/>
        <v>16430.68</v>
      </c>
      <c r="S561" s="11">
        <f t="shared" si="68"/>
        <v>349829</v>
      </c>
      <c r="T561" s="11">
        <f t="shared" si="68"/>
        <v>81100</v>
      </c>
      <c r="U561" s="11">
        <f t="shared" si="68"/>
        <v>0</v>
      </c>
      <c r="V561" s="11">
        <f t="shared" si="68"/>
        <v>0</v>
      </c>
      <c r="W561" s="11">
        <f t="shared" si="68"/>
        <v>0</v>
      </c>
      <c r="X561" s="11">
        <f t="shared" si="68"/>
        <v>0</v>
      </c>
      <c r="Y561" s="11">
        <f t="shared" si="68"/>
        <v>11890671.059999999</v>
      </c>
      <c r="Z561" s="11">
        <f t="shared" si="68"/>
        <v>2080860.6300000001</v>
      </c>
      <c r="AA561" s="11">
        <f t="shared" si="68"/>
        <v>156796.31</v>
      </c>
      <c r="AB561" s="11">
        <f t="shared" si="68"/>
        <v>14128328</v>
      </c>
      <c r="AC561" s="7"/>
      <c r="AD561" s="7"/>
      <c r="AE561" s="7"/>
    </row>
    <row r="562" spans="1:33" ht="18" customHeight="1" x14ac:dyDescent="0.25">
      <c r="O562" s="34"/>
      <c r="AC562" s="15"/>
    </row>
    <row r="563" spans="1:33" ht="18" customHeight="1" x14ac:dyDescent="0.25">
      <c r="AC563" s="15"/>
    </row>
    <row r="564" spans="1:33" x14ac:dyDescent="0.25">
      <c r="O564" s="34"/>
    </row>
    <row r="566" spans="1:33" ht="15.75" x14ac:dyDescent="0.25">
      <c r="E566" s="13" t="s">
        <v>120</v>
      </c>
      <c r="G566" s="14"/>
      <c r="H566" s="14"/>
      <c r="I566" s="14"/>
      <c r="J566" s="14"/>
      <c r="K566" s="14"/>
      <c r="L566" s="13" t="s">
        <v>122</v>
      </c>
      <c r="O566" s="14"/>
      <c r="Q566" s="14"/>
      <c r="R566" s="13" t="s">
        <v>121</v>
      </c>
      <c r="T566" s="14"/>
      <c r="U566" s="14"/>
      <c r="W566" s="14"/>
      <c r="X566" s="14"/>
      <c r="Y566" s="14"/>
      <c r="Z566" s="13" t="s">
        <v>123</v>
      </c>
      <c r="AA566" s="14"/>
      <c r="AB566" s="14"/>
      <c r="AC566" s="14"/>
      <c r="AD566" s="14"/>
    </row>
    <row r="567" spans="1:33" ht="15.75" x14ac:dyDescent="0.25">
      <c r="E567" s="13" t="s">
        <v>124</v>
      </c>
      <c r="G567" s="14"/>
      <c r="H567" s="14"/>
      <c r="I567" s="14"/>
      <c r="J567" s="14"/>
      <c r="K567" s="14"/>
      <c r="L567" s="13" t="s">
        <v>124</v>
      </c>
      <c r="O567" s="14"/>
      <c r="Q567" s="14"/>
      <c r="R567" s="13" t="s">
        <v>124</v>
      </c>
      <c r="T567" s="14"/>
      <c r="U567" s="14"/>
      <c r="W567" s="14"/>
      <c r="X567" s="14"/>
      <c r="Y567" s="14"/>
      <c r="Z567" s="13" t="s">
        <v>124</v>
      </c>
      <c r="AA567" s="14"/>
      <c r="AB567" s="14"/>
      <c r="AC567" s="14"/>
      <c r="AD567" s="14"/>
    </row>
    <row r="568" spans="1:33" ht="30.75" customHeight="1" x14ac:dyDescent="0.55000000000000004">
      <c r="A568" s="75" t="s">
        <v>0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1"/>
      <c r="AE568" s="1"/>
      <c r="AF568" s="1"/>
      <c r="AG568" s="1"/>
    </row>
    <row r="569" spans="1:33" ht="21.75" customHeight="1" x14ac:dyDescent="0.4">
      <c r="A569" s="76" t="s">
        <v>1704</v>
      </c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2"/>
      <c r="AE569" s="2"/>
      <c r="AF569" s="2"/>
      <c r="AG569" s="2"/>
    </row>
    <row r="570" spans="1:33" s="5" customFormat="1" ht="20.25" customHeight="1" x14ac:dyDescent="0.35">
      <c r="A570" s="3" t="s">
        <v>1</v>
      </c>
      <c r="B570" s="4"/>
      <c r="C570" s="3"/>
      <c r="D570" s="3"/>
      <c r="F570" s="3" t="s">
        <v>305</v>
      </c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</row>
    <row r="571" spans="1:33" s="7" customFormat="1" ht="90" x14ac:dyDescent="0.25">
      <c r="A571" s="6" t="s">
        <v>3</v>
      </c>
      <c r="B571" s="6" t="s">
        <v>4</v>
      </c>
      <c r="C571" s="6" t="s">
        <v>5</v>
      </c>
      <c r="D571" s="6" t="s">
        <v>6</v>
      </c>
      <c r="E571" s="6" t="s">
        <v>7</v>
      </c>
      <c r="F571" s="6" t="s">
        <v>8</v>
      </c>
      <c r="G571" s="6" t="s">
        <v>9</v>
      </c>
      <c r="H571" s="6" t="s">
        <v>10</v>
      </c>
      <c r="I571" s="6" t="s">
        <v>11</v>
      </c>
      <c r="J571" s="6" t="s">
        <v>12</v>
      </c>
      <c r="K571" s="6" t="s">
        <v>13</v>
      </c>
      <c r="L571" s="6" t="s">
        <v>14</v>
      </c>
      <c r="M571" s="6" t="s">
        <v>15</v>
      </c>
      <c r="N571" s="6" t="s">
        <v>16</v>
      </c>
      <c r="O571" s="6" t="s">
        <v>17</v>
      </c>
      <c r="P571" s="6" t="s">
        <v>18</v>
      </c>
      <c r="Q571" s="6" t="s">
        <v>19</v>
      </c>
      <c r="R571" s="6" t="s">
        <v>20</v>
      </c>
      <c r="S571" s="6" t="s">
        <v>21</v>
      </c>
      <c r="T571" s="6" t="s">
        <v>22</v>
      </c>
      <c r="U571" s="6" t="s">
        <v>24</v>
      </c>
      <c r="V571" s="6" t="s">
        <v>25</v>
      </c>
      <c r="W571" s="6" t="s">
        <v>26</v>
      </c>
      <c r="X571" s="6" t="s">
        <v>1587</v>
      </c>
      <c r="Y571" s="6" t="s">
        <v>27</v>
      </c>
      <c r="Z571" s="6" t="s">
        <v>28</v>
      </c>
      <c r="AA571" s="6" t="s">
        <v>29</v>
      </c>
      <c r="AB571" s="6" t="s">
        <v>30</v>
      </c>
    </row>
    <row r="572" spans="1:33" s="15" customFormat="1" x14ac:dyDescent="0.25">
      <c r="A572" s="17">
        <v>1</v>
      </c>
      <c r="B572" s="17" t="s">
        <v>125</v>
      </c>
      <c r="C572" s="17" t="s">
        <v>126</v>
      </c>
      <c r="D572" s="17" t="s">
        <v>127</v>
      </c>
      <c r="E572" s="17" t="s">
        <v>128</v>
      </c>
      <c r="F572" s="17" t="s">
        <v>35</v>
      </c>
      <c r="G572" s="17" t="s">
        <v>129</v>
      </c>
      <c r="H572" s="17">
        <v>186185</v>
      </c>
      <c r="I572" s="17">
        <v>184884</v>
      </c>
      <c r="J572" s="17">
        <v>1301</v>
      </c>
      <c r="K572" s="17" t="s">
        <v>37</v>
      </c>
      <c r="L572" s="18">
        <v>538910.18000000005</v>
      </c>
      <c r="M572" s="18">
        <v>4984.6499999999996</v>
      </c>
      <c r="N572" s="18">
        <v>107004.17</v>
      </c>
      <c r="O572" s="18">
        <v>650899</v>
      </c>
      <c r="P572" s="18">
        <v>7302.01</v>
      </c>
      <c r="Q572" s="18">
        <v>5587.54</v>
      </c>
      <c r="R572" s="18">
        <v>585.45000000000005</v>
      </c>
      <c r="S572" s="18">
        <v>13475</v>
      </c>
      <c r="T572" s="18">
        <v>0</v>
      </c>
      <c r="U572" s="18">
        <v>0</v>
      </c>
      <c r="V572" s="18">
        <v>0</v>
      </c>
      <c r="W572" s="18">
        <v>0</v>
      </c>
      <c r="X572" s="18"/>
      <c r="Y572" s="18">
        <v>546212.18999999994</v>
      </c>
      <c r="Z572" s="18">
        <v>112591.71</v>
      </c>
      <c r="AA572" s="18">
        <v>5570.1</v>
      </c>
      <c r="AB572" s="18">
        <v>664374</v>
      </c>
    </row>
    <row r="573" spans="1:33" s="15" customFormat="1" x14ac:dyDescent="0.25">
      <c r="A573" s="17">
        <v>2</v>
      </c>
      <c r="B573" s="17" t="s">
        <v>130</v>
      </c>
      <c r="C573" s="17" t="s">
        <v>126</v>
      </c>
      <c r="D573" s="17" t="s">
        <v>131</v>
      </c>
      <c r="E573" s="17" t="s">
        <v>132</v>
      </c>
      <c r="F573" s="17" t="s">
        <v>35</v>
      </c>
      <c r="G573" s="17" t="s">
        <v>133</v>
      </c>
      <c r="H573" s="17">
        <v>90080</v>
      </c>
      <c r="I573" s="17">
        <v>90080</v>
      </c>
      <c r="J573" s="17">
        <v>0</v>
      </c>
      <c r="K573" s="17" t="s">
        <v>37</v>
      </c>
      <c r="L573" s="18">
        <v>80950.11</v>
      </c>
      <c r="M573" s="18">
        <v>1327.41</v>
      </c>
      <c r="N573" s="18">
        <v>6914.48</v>
      </c>
      <c r="O573" s="18">
        <v>89192</v>
      </c>
      <c r="P573" s="18">
        <v>329.73</v>
      </c>
      <c r="Q573" s="18">
        <v>844.27</v>
      </c>
      <c r="R573" s="18">
        <v>0</v>
      </c>
      <c r="S573" s="18">
        <v>1174</v>
      </c>
      <c r="T573" s="18">
        <v>0</v>
      </c>
      <c r="U573" s="18">
        <v>0</v>
      </c>
      <c r="V573" s="18">
        <v>0</v>
      </c>
      <c r="W573" s="18">
        <v>0</v>
      </c>
      <c r="X573" s="18"/>
      <c r="Y573" s="18">
        <v>81279.839999999997</v>
      </c>
      <c r="Z573" s="18">
        <v>7758.75</v>
      </c>
      <c r="AA573" s="18">
        <v>1327.41</v>
      </c>
      <c r="AB573" s="18">
        <v>90366</v>
      </c>
    </row>
    <row r="574" spans="1:33" s="15" customFormat="1" x14ac:dyDescent="0.25">
      <c r="A574" s="17">
        <v>3</v>
      </c>
      <c r="B574" s="17" t="s">
        <v>134</v>
      </c>
      <c r="C574" s="17" t="s">
        <v>126</v>
      </c>
      <c r="D574" s="17" t="s">
        <v>135</v>
      </c>
      <c r="E574" s="17" t="s">
        <v>136</v>
      </c>
      <c r="F574" s="17" t="s">
        <v>35</v>
      </c>
      <c r="G574" s="17" t="s">
        <v>137</v>
      </c>
      <c r="H574" s="17">
        <v>30166</v>
      </c>
      <c r="I574" s="17">
        <v>29731</v>
      </c>
      <c r="J574" s="17">
        <v>1305</v>
      </c>
      <c r="K574" s="17" t="s">
        <v>37</v>
      </c>
      <c r="L574" s="18">
        <v>458204.18</v>
      </c>
      <c r="M574" s="18">
        <v>5871.07</v>
      </c>
      <c r="N574" s="18">
        <v>84424.75</v>
      </c>
      <c r="O574" s="18">
        <v>548500</v>
      </c>
      <c r="P574" s="18">
        <v>7323.07</v>
      </c>
      <c r="Q574" s="18">
        <v>4758.68</v>
      </c>
      <c r="R574" s="18">
        <v>587.25</v>
      </c>
      <c r="S574" s="18">
        <v>12669</v>
      </c>
      <c r="T574" s="18">
        <v>0</v>
      </c>
      <c r="U574" s="18">
        <v>0</v>
      </c>
      <c r="V574" s="18">
        <v>0</v>
      </c>
      <c r="W574" s="18">
        <v>0</v>
      </c>
      <c r="X574" s="18"/>
      <c r="Y574" s="18">
        <v>465527.25</v>
      </c>
      <c r="Z574" s="18">
        <v>89183.43</v>
      </c>
      <c r="AA574" s="18">
        <v>6458.32</v>
      </c>
      <c r="AB574" s="18">
        <v>561169</v>
      </c>
    </row>
    <row r="575" spans="1:33" s="15" customFormat="1" x14ac:dyDescent="0.25">
      <c r="A575" s="17">
        <v>4</v>
      </c>
      <c r="B575" s="17" t="s">
        <v>141</v>
      </c>
      <c r="C575" s="17" t="s">
        <v>126</v>
      </c>
      <c r="D575" s="17" t="s">
        <v>142</v>
      </c>
      <c r="E575" s="17" t="s">
        <v>143</v>
      </c>
      <c r="F575" s="17" t="s">
        <v>35</v>
      </c>
      <c r="G575" s="17" t="s">
        <v>144</v>
      </c>
      <c r="H575" s="17">
        <v>5372</v>
      </c>
      <c r="I575" s="17">
        <v>3474</v>
      </c>
      <c r="J575" s="17">
        <v>1898</v>
      </c>
      <c r="K575" s="17" t="s">
        <v>37</v>
      </c>
      <c r="L575" s="18">
        <v>471610.63</v>
      </c>
      <c r="M575" s="18">
        <v>9675.4500000000007</v>
      </c>
      <c r="N575" s="18">
        <v>79469.919999999998</v>
      </c>
      <c r="O575" s="18">
        <v>560756</v>
      </c>
      <c r="P575" s="18">
        <v>10400.42</v>
      </c>
      <c r="Q575" s="18">
        <v>4918.4799999999996</v>
      </c>
      <c r="R575" s="18">
        <v>854.1</v>
      </c>
      <c r="S575" s="18">
        <v>16173</v>
      </c>
      <c r="T575" s="18">
        <v>7070</v>
      </c>
      <c r="U575" s="18">
        <v>0</v>
      </c>
      <c r="V575" s="18">
        <v>0</v>
      </c>
      <c r="W575" s="18">
        <v>0</v>
      </c>
      <c r="X575" s="18"/>
      <c r="Y575" s="18">
        <v>482011.05</v>
      </c>
      <c r="Z575" s="18">
        <v>84388.4</v>
      </c>
      <c r="AA575" s="18">
        <v>10529.55</v>
      </c>
      <c r="AB575" s="18">
        <v>576929</v>
      </c>
    </row>
    <row r="576" spans="1:33" s="15" customFormat="1" x14ac:dyDescent="0.25">
      <c r="A576" s="17">
        <v>5</v>
      </c>
      <c r="B576" s="17" t="s">
        <v>145</v>
      </c>
      <c r="C576" s="17" t="s">
        <v>126</v>
      </c>
      <c r="D576" s="17" t="s">
        <v>146</v>
      </c>
      <c r="E576" s="17" t="s">
        <v>147</v>
      </c>
      <c r="F576" s="17" t="s">
        <v>35</v>
      </c>
      <c r="G576" s="17" t="s">
        <v>148</v>
      </c>
      <c r="H576" s="17">
        <v>10103</v>
      </c>
      <c r="I576" s="17">
        <v>9807</v>
      </c>
      <c r="J576" s="17">
        <v>888</v>
      </c>
      <c r="K576" s="17" t="s">
        <v>37</v>
      </c>
      <c r="L576" s="18">
        <v>177297.88</v>
      </c>
      <c r="M576" s="18">
        <v>3666.69</v>
      </c>
      <c r="N576" s="18">
        <v>20210.43</v>
      </c>
      <c r="O576" s="18">
        <v>201175</v>
      </c>
      <c r="P576" s="18">
        <v>5295.73</v>
      </c>
      <c r="Q576" s="18">
        <v>1842.67</v>
      </c>
      <c r="R576" s="18">
        <v>399.6</v>
      </c>
      <c r="S576" s="18">
        <v>7538</v>
      </c>
      <c r="T576" s="18">
        <v>2670</v>
      </c>
      <c r="U576" s="18">
        <v>0</v>
      </c>
      <c r="V576" s="18">
        <v>0</v>
      </c>
      <c r="W576" s="18">
        <v>0</v>
      </c>
      <c r="X576" s="18"/>
      <c r="Y576" s="18">
        <v>182593.61</v>
      </c>
      <c r="Z576" s="18">
        <v>22053.1</v>
      </c>
      <c r="AA576" s="18">
        <v>4066.29</v>
      </c>
      <c r="AB576" s="18">
        <v>208713</v>
      </c>
    </row>
    <row r="577" spans="1:28" s="15" customFormat="1" x14ac:dyDescent="0.25">
      <c r="A577" s="17">
        <v>6</v>
      </c>
      <c r="B577" s="17" t="s">
        <v>141</v>
      </c>
      <c r="C577" s="17" t="s">
        <v>126</v>
      </c>
      <c r="D577" s="17" t="s">
        <v>154</v>
      </c>
      <c r="E577" s="17" t="s">
        <v>155</v>
      </c>
      <c r="F577" s="17" t="s">
        <v>35</v>
      </c>
      <c r="G577" s="17" t="s">
        <v>156</v>
      </c>
      <c r="H577" s="17">
        <v>36924</v>
      </c>
      <c r="I577" s="17">
        <v>35213</v>
      </c>
      <c r="J577" s="17">
        <v>1711</v>
      </c>
      <c r="K577" s="17" t="s">
        <v>37</v>
      </c>
      <c r="L577" s="18">
        <v>510403.04</v>
      </c>
      <c r="M577" s="18">
        <v>7793.52</v>
      </c>
      <c r="N577" s="18">
        <v>58707.44</v>
      </c>
      <c r="O577" s="18">
        <v>576904</v>
      </c>
      <c r="P577" s="18">
        <v>9457.24</v>
      </c>
      <c r="Q577" s="18">
        <v>5299.81</v>
      </c>
      <c r="R577" s="18">
        <v>769.95</v>
      </c>
      <c r="S577" s="18">
        <v>15527</v>
      </c>
      <c r="T577" s="18">
        <v>3980</v>
      </c>
      <c r="U577" s="18">
        <v>0</v>
      </c>
      <c r="V577" s="18">
        <v>0</v>
      </c>
      <c r="W577" s="18">
        <v>0</v>
      </c>
      <c r="X577" s="18"/>
      <c r="Y577" s="18">
        <v>519860.28</v>
      </c>
      <c r="Z577" s="18">
        <v>64007.25</v>
      </c>
      <c r="AA577" s="18">
        <v>8563.4699999999993</v>
      </c>
      <c r="AB577" s="18">
        <v>592431</v>
      </c>
    </row>
    <row r="578" spans="1:28" s="15" customFormat="1" x14ac:dyDescent="0.25">
      <c r="A578" s="17">
        <v>7</v>
      </c>
      <c r="B578" s="17" t="s">
        <v>125</v>
      </c>
      <c r="C578" s="17" t="s">
        <v>126</v>
      </c>
      <c r="D578" s="17" t="s">
        <v>157</v>
      </c>
      <c r="E578" s="17" t="s">
        <v>158</v>
      </c>
      <c r="F578" s="17" t="s">
        <v>35</v>
      </c>
      <c r="G578" s="17" t="s">
        <v>148</v>
      </c>
      <c r="H578" s="17">
        <v>30368</v>
      </c>
      <c r="I578" s="17">
        <v>29115</v>
      </c>
      <c r="J578" s="17">
        <v>1253</v>
      </c>
      <c r="K578" s="17" t="s">
        <v>37</v>
      </c>
      <c r="L578" s="18">
        <v>292098.03000000003</v>
      </c>
      <c r="M578" s="18">
        <v>6217.27</v>
      </c>
      <c r="N578" s="18">
        <v>32963.699999999997</v>
      </c>
      <c r="O578" s="18">
        <v>331279</v>
      </c>
      <c r="P578" s="18">
        <v>6942.96</v>
      </c>
      <c r="Q578" s="18">
        <v>3055.19</v>
      </c>
      <c r="R578" s="18">
        <v>563.85</v>
      </c>
      <c r="S578" s="18">
        <v>10562</v>
      </c>
      <c r="T578" s="18">
        <v>10520</v>
      </c>
      <c r="U578" s="18">
        <v>0</v>
      </c>
      <c r="V578" s="18">
        <v>0</v>
      </c>
      <c r="W578" s="18">
        <v>0</v>
      </c>
      <c r="X578" s="18"/>
      <c r="Y578" s="18">
        <v>299040.99</v>
      </c>
      <c r="Z578" s="18">
        <v>36018.89</v>
      </c>
      <c r="AA578" s="18">
        <v>6781.12</v>
      </c>
      <c r="AB578" s="18">
        <v>341841</v>
      </c>
    </row>
    <row r="579" spans="1:28" s="15" customFormat="1" x14ac:dyDescent="0.25">
      <c r="A579" s="17">
        <v>8</v>
      </c>
      <c r="B579" s="17" t="s">
        <v>134</v>
      </c>
      <c r="C579" s="17" t="s">
        <v>126</v>
      </c>
      <c r="D579" s="17" t="s">
        <v>175</v>
      </c>
      <c r="E579" s="17" t="s">
        <v>176</v>
      </c>
      <c r="F579" s="17" t="s">
        <v>35</v>
      </c>
      <c r="G579" s="17" t="s">
        <v>156</v>
      </c>
      <c r="H579" s="17">
        <v>7776</v>
      </c>
      <c r="I579" s="17">
        <v>7776</v>
      </c>
      <c r="J579" s="17">
        <v>0</v>
      </c>
      <c r="K579" s="17" t="s">
        <v>37</v>
      </c>
      <c r="L579" s="18">
        <v>132586.15</v>
      </c>
      <c r="M579" s="18">
        <v>0</v>
      </c>
      <c r="N579" s="18">
        <v>15656.85</v>
      </c>
      <c r="O579" s="18">
        <v>148243</v>
      </c>
      <c r="P579" s="18">
        <v>577.64</v>
      </c>
      <c r="Q579" s="18">
        <v>1367.36</v>
      </c>
      <c r="R579" s="18">
        <v>0</v>
      </c>
      <c r="S579" s="18">
        <v>1945</v>
      </c>
      <c r="T579" s="18">
        <v>2380</v>
      </c>
      <c r="U579" s="18">
        <v>0</v>
      </c>
      <c r="V579" s="18">
        <v>0</v>
      </c>
      <c r="W579" s="18">
        <v>0</v>
      </c>
      <c r="X579" s="18"/>
      <c r="Y579" s="18">
        <v>133163.79</v>
      </c>
      <c r="Z579" s="18">
        <v>17024.21</v>
      </c>
      <c r="AA579" s="18">
        <v>0</v>
      </c>
      <c r="AB579" s="18">
        <v>150188</v>
      </c>
    </row>
    <row r="580" spans="1:28" s="15" customFormat="1" x14ac:dyDescent="0.25">
      <c r="A580" s="17">
        <v>9</v>
      </c>
      <c r="B580" s="17" t="s">
        <v>130</v>
      </c>
      <c r="C580" s="17" t="s">
        <v>126</v>
      </c>
      <c r="D580" s="17" t="s">
        <v>177</v>
      </c>
      <c r="E580" s="17" t="s">
        <v>178</v>
      </c>
      <c r="F580" s="17" t="s">
        <v>35</v>
      </c>
      <c r="G580" s="17" t="s">
        <v>156</v>
      </c>
      <c r="H580" s="17">
        <v>74025</v>
      </c>
      <c r="I580" s="17">
        <v>74025</v>
      </c>
      <c r="J580" s="17">
        <v>0</v>
      </c>
      <c r="K580" s="17" t="s">
        <v>37</v>
      </c>
      <c r="L580" s="18">
        <v>24840.51</v>
      </c>
      <c r="M580" s="18">
        <v>0</v>
      </c>
      <c r="N580" s="18">
        <v>2988.49</v>
      </c>
      <c r="O580" s="18">
        <v>27829</v>
      </c>
      <c r="P580" s="18">
        <v>577.02</v>
      </c>
      <c r="Q580" s="18">
        <v>253.98</v>
      </c>
      <c r="R580" s="18">
        <v>0</v>
      </c>
      <c r="S580" s="18">
        <v>831</v>
      </c>
      <c r="T580" s="18">
        <v>0</v>
      </c>
      <c r="U580" s="18">
        <v>0</v>
      </c>
      <c r="V580" s="18">
        <v>0</v>
      </c>
      <c r="W580" s="18">
        <v>0</v>
      </c>
      <c r="X580" s="18"/>
      <c r="Y580" s="18">
        <v>25417.53</v>
      </c>
      <c r="Z580" s="18">
        <v>3242.47</v>
      </c>
      <c r="AA580" s="18">
        <v>0</v>
      </c>
      <c r="AB580" s="18">
        <v>28660</v>
      </c>
    </row>
    <row r="581" spans="1:28" s="15" customFormat="1" x14ac:dyDescent="0.25">
      <c r="A581" s="17">
        <v>10</v>
      </c>
      <c r="B581" s="17" t="s">
        <v>125</v>
      </c>
      <c r="C581" s="17" t="s">
        <v>126</v>
      </c>
      <c r="D581" s="17" t="s">
        <v>179</v>
      </c>
      <c r="E581" s="17" t="s">
        <v>180</v>
      </c>
      <c r="F581" s="17" t="s">
        <v>35</v>
      </c>
      <c r="G581" s="17" t="s">
        <v>181</v>
      </c>
      <c r="H581" s="17">
        <v>40685</v>
      </c>
      <c r="I581" s="17">
        <v>38090</v>
      </c>
      <c r="J581" s="17">
        <v>2595</v>
      </c>
      <c r="K581" s="17" t="s">
        <v>37</v>
      </c>
      <c r="L581" s="18">
        <v>911043.16</v>
      </c>
      <c r="M581" s="18">
        <v>9691</v>
      </c>
      <c r="N581" s="18">
        <v>164341.84</v>
      </c>
      <c r="O581" s="18">
        <v>1085076</v>
      </c>
      <c r="P581" s="18">
        <v>14293.31</v>
      </c>
      <c r="Q581" s="18">
        <v>9443.94</v>
      </c>
      <c r="R581" s="18">
        <v>1167.75</v>
      </c>
      <c r="S581" s="18">
        <v>24905</v>
      </c>
      <c r="T581" s="18">
        <v>0</v>
      </c>
      <c r="U581" s="18">
        <v>0</v>
      </c>
      <c r="V581" s="18">
        <v>0</v>
      </c>
      <c r="W581" s="18">
        <v>0</v>
      </c>
      <c r="X581" s="18"/>
      <c r="Y581" s="18">
        <v>925336.47</v>
      </c>
      <c r="Z581" s="18">
        <v>173785.78</v>
      </c>
      <c r="AA581" s="18">
        <v>10858.75</v>
      </c>
      <c r="AB581" s="18">
        <v>1109981</v>
      </c>
    </row>
    <row r="582" spans="1:28" s="15" customFormat="1" x14ac:dyDescent="0.25">
      <c r="A582" s="17">
        <v>11</v>
      </c>
      <c r="B582" s="17" t="s">
        <v>134</v>
      </c>
      <c r="C582" s="17" t="s">
        <v>126</v>
      </c>
      <c r="D582" s="17" t="s">
        <v>193</v>
      </c>
      <c r="E582" s="17" t="s">
        <v>194</v>
      </c>
      <c r="F582" s="17" t="s">
        <v>35</v>
      </c>
      <c r="G582" s="17" t="s">
        <v>181</v>
      </c>
      <c r="H582" s="17">
        <v>22560</v>
      </c>
      <c r="I582" s="17">
        <v>20361</v>
      </c>
      <c r="J582" s="17">
        <v>2199</v>
      </c>
      <c r="K582" s="17" t="s">
        <v>37</v>
      </c>
      <c r="L582" s="18">
        <v>101746.04</v>
      </c>
      <c r="M582" s="18">
        <v>6977.48</v>
      </c>
      <c r="N582" s="18">
        <v>13564.48</v>
      </c>
      <c r="O582" s="18">
        <v>122288</v>
      </c>
      <c r="P582" s="18">
        <v>12265.09</v>
      </c>
      <c r="Q582" s="18">
        <v>1066.3599999999999</v>
      </c>
      <c r="R582" s="18">
        <v>989.55</v>
      </c>
      <c r="S582" s="18">
        <v>14321</v>
      </c>
      <c r="T582" s="18">
        <v>0</v>
      </c>
      <c r="U582" s="18">
        <v>0</v>
      </c>
      <c r="V582" s="18">
        <v>0</v>
      </c>
      <c r="W582" s="18">
        <v>0</v>
      </c>
      <c r="X582" s="18"/>
      <c r="Y582" s="18">
        <v>114011.13</v>
      </c>
      <c r="Z582" s="18">
        <v>14630.84</v>
      </c>
      <c r="AA582" s="18">
        <v>7967.03</v>
      </c>
      <c r="AB582" s="18">
        <v>136609</v>
      </c>
    </row>
    <row r="583" spans="1:28" s="15" customFormat="1" x14ac:dyDescent="0.25">
      <c r="A583" s="17">
        <v>12</v>
      </c>
      <c r="B583" s="17" t="s">
        <v>134</v>
      </c>
      <c r="C583" s="17" t="s">
        <v>126</v>
      </c>
      <c r="D583" s="17" t="s">
        <v>197</v>
      </c>
      <c r="E583" s="17" t="s">
        <v>198</v>
      </c>
      <c r="F583" s="17" t="s">
        <v>35</v>
      </c>
      <c r="G583" s="17" t="s">
        <v>148</v>
      </c>
      <c r="H583" s="17">
        <v>71585</v>
      </c>
      <c r="I583" s="17">
        <v>70631</v>
      </c>
      <c r="J583" s="17">
        <v>954</v>
      </c>
      <c r="K583" s="17" t="s">
        <v>37</v>
      </c>
      <c r="L583" s="18">
        <v>35439.54</v>
      </c>
      <c r="M583" s="18">
        <v>2306.6999999999998</v>
      </c>
      <c r="N583" s="18">
        <v>2062.7600000000002</v>
      </c>
      <c r="O583" s="18">
        <v>39809</v>
      </c>
      <c r="P583" s="18">
        <v>5171.6099999999997</v>
      </c>
      <c r="Q583" s="18">
        <v>360.09</v>
      </c>
      <c r="R583" s="18">
        <v>429.3</v>
      </c>
      <c r="S583" s="18">
        <v>5961</v>
      </c>
      <c r="T583" s="18">
        <v>4210</v>
      </c>
      <c r="U583" s="18">
        <v>0</v>
      </c>
      <c r="V583" s="18">
        <v>0</v>
      </c>
      <c r="W583" s="18">
        <v>0</v>
      </c>
      <c r="X583" s="18"/>
      <c r="Y583" s="18">
        <v>40611.15</v>
      </c>
      <c r="Z583" s="18">
        <v>2422.85</v>
      </c>
      <c r="AA583" s="18">
        <v>2736</v>
      </c>
      <c r="AB583" s="18">
        <v>45770</v>
      </c>
    </row>
    <row r="584" spans="1:28" s="15" customFormat="1" x14ac:dyDescent="0.25">
      <c r="A584" s="17">
        <v>13</v>
      </c>
      <c r="B584" s="17" t="s">
        <v>182</v>
      </c>
      <c r="C584" s="17" t="s">
        <v>126</v>
      </c>
      <c r="D584" s="17" t="s">
        <v>199</v>
      </c>
      <c r="E584" s="17" t="s">
        <v>200</v>
      </c>
      <c r="F584" s="17" t="s">
        <v>35</v>
      </c>
      <c r="G584" s="17" t="s">
        <v>148</v>
      </c>
      <c r="H584" s="17">
        <v>34267</v>
      </c>
      <c r="I584" s="17">
        <v>33576</v>
      </c>
      <c r="J584" s="17">
        <v>2073</v>
      </c>
      <c r="K584" s="17" t="s">
        <v>37</v>
      </c>
      <c r="L584" s="18">
        <v>503768.29</v>
      </c>
      <c r="M584" s="18">
        <v>8685.32</v>
      </c>
      <c r="N584" s="18">
        <v>53130.39</v>
      </c>
      <c r="O584" s="18">
        <v>565584</v>
      </c>
      <c r="P584" s="18">
        <v>11308.74</v>
      </c>
      <c r="Q584" s="18">
        <v>5239.41</v>
      </c>
      <c r="R584" s="18">
        <v>932.85</v>
      </c>
      <c r="S584" s="18">
        <v>17481</v>
      </c>
      <c r="T584" s="18">
        <v>290</v>
      </c>
      <c r="U584" s="18">
        <v>0</v>
      </c>
      <c r="V584" s="18">
        <v>0</v>
      </c>
      <c r="W584" s="18">
        <v>0</v>
      </c>
      <c r="X584" s="18"/>
      <c r="Y584" s="18">
        <v>515077.03</v>
      </c>
      <c r="Z584" s="18">
        <v>58369.8</v>
      </c>
      <c r="AA584" s="18">
        <v>9618.17</v>
      </c>
      <c r="AB584" s="18">
        <v>583065</v>
      </c>
    </row>
    <row r="585" spans="1:28" s="15" customFormat="1" x14ac:dyDescent="0.25">
      <c r="A585" s="17">
        <v>14</v>
      </c>
      <c r="B585" s="17" t="s">
        <v>163</v>
      </c>
      <c r="C585" s="17" t="s">
        <v>126</v>
      </c>
      <c r="D585" s="17" t="s">
        <v>201</v>
      </c>
      <c r="E585" s="17" t="s">
        <v>202</v>
      </c>
      <c r="F585" s="17" t="s">
        <v>35</v>
      </c>
      <c r="G585" s="17" t="s">
        <v>203</v>
      </c>
      <c r="H585" s="17">
        <v>230</v>
      </c>
      <c r="I585" s="17">
        <v>217</v>
      </c>
      <c r="J585" s="17">
        <v>13</v>
      </c>
      <c r="K585" s="17" t="s">
        <v>37</v>
      </c>
      <c r="L585" s="18">
        <v>21444.25</v>
      </c>
      <c r="M585" s="18">
        <v>222.78</v>
      </c>
      <c r="N585" s="18">
        <v>2825.97</v>
      </c>
      <c r="O585" s="18">
        <v>24493</v>
      </c>
      <c r="P585" s="18">
        <v>892.35</v>
      </c>
      <c r="Q585" s="18">
        <v>219.8</v>
      </c>
      <c r="R585" s="18">
        <v>5.85</v>
      </c>
      <c r="S585" s="18">
        <v>1118</v>
      </c>
      <c r="T585" s="18">
        <v>0</v>
      </c>
      <c r="U585" s="18">
        <v>0</v>
      </c>
      <c r="V585" s="18">
        <v>0</v>
      </c>
      <c r="W585" s="18">
        <v>0</v>
      </c>
      <c r="X585" s="18"/>
      <c r="Y585" s="18">
        <v>22336.6</v>
      </c>
      <c r="Z585" s="18">
        <v>3045.77</v>
      </c>
      <c r="AA585" s="18">
        <v>228.63</v>
      </c>
      <c r="AB585" s="18">
        <v>25611</v>
      </c>
    </row>
    <row r="586" spans="1:28" s="15" customFormat="1" x14ac:dyDescent="0.25">
      <c r="A586" s="17">
        <v>15</v>
      </c>
      <c r="B586" s="17" t="s">
        <v>138</v>
      </c>
      <c r="C586" s="17" t="s">
        <v>126</v>
      </c>
      <c r="D586" s="17" t="s">
        <v>204</v>
      </c>
      <c r="E586" s="17" t="s">
        <v>205</v>
      </c>
      <c r="F586" s="17" t="s">
        <v>35</v>
      </c>
      <c r="G586" s="17" t="s">
        <v>148</v>
      </c>
      <c r="H586" s="17">
        <v>7154</v>
      </c>
      <c r="I586" s="17">
        <v>7154</v>
      </c>
      <c r="J586" s="17">
        <v>0</v>
      </c>
      <c r="K586" s="17" t="s">
        <v>37</v>
      </c>
      <c r="L586" s="18">
        <v>23781.73</v>
      </c>
      <c r="M586" s="18">
        <v>0</v>
      </c>
      <c r="N586" s="18">
        <v>1218.27</v>
      </c>
      <c r="O586" s="18">
        <v>25000</v>
      </c>
      <c r="P586" s="18">
        <v>577.95000000000005</v>
      </c>
      <c r="Q586" s="18">
        <v>243.05</v>
      </c>
      <c r="R586" s="18">
        <v>0</v>
      </c>
      <c r="S586" s="18">
        <v>821</v>
      </c>
      <c r="T586" s="18">
        <v>0</v>
      </c>
      <c r="U586" s="18">
        <v>0</v>
      </c>
      <c r="V586" s="18">
        <v>0</v>
      </c>
      <c r="W586" s="18">
        <v>0</v>
      </c>
      <c r="X586" s="18"/>
      <c r="Y586" s="18">
        <v>24359.68</v>
      </c>
      <c r="Z586" s="18">
        <v>1461.32</v>
      </c>
      <c r="AA586" s="18">
        <v>0</v>
      </c>
      <c r="AB586" s="18">
        <v>25821</v>
      </c>
    </row>
    <row r="587" spans="1:28" s="15" customFormat="1" x14ac:dyDescent="0.25">
      <c r="A587" s="17">
        <v>16</v>
      </c>
      <c r="B587" s="17" t="s">
        <v>138</v>
      </c>
      <c r="C587" s="17" t="s">
        <v>126</v>
      </c>
      <c r="D587" s="17" t="s">
        <v>213</v>
      </c>
      <c r="E587" s="17" t="s">
        <v>214</v>
      </c>
      <c r="F587" s="17" t="s">
        <v>35</v>
      </c>
      <c r="G587" s="17" t="s">
        <v>215</v>
      </c>
      <c r="H587" s="17">
        <v>19460</v>
      </c>
      <c r="I587" s="17">
        <v>19460</v>
      </c>
      <c r="J587" s="17">
        <v>0</v>
      </c>
      <c r="K587" s="17" t="s">
        <v>37</v>
      </c>
      <c r="L587" s="18">
        <v>47570.45</v>
      </c>
      <c r="M587" s="18">
        <v>86.94</v>
      </c>
      <c r="N587" s="18">
        <v>18048.61</v>
      </c>
      <c r="O587" s="18">
        <v>65706</v>
      </c>
      <c r="P587" s="18">
        <v>577.23</v>
      </c>
      <c r="Q587" s="18">
        <v>489.77</v>
      </c>
      <c r="R587" s="18">
        <v>0</v>
      </c>
      <c r="S587" s="18">
        <v>1067</v>
      </c>
      <c r="T587" s="18">
        <v>0</v>
      </c>
      <c r="U587" s="18">
        <v>0</v>
      </c>
      <c r="V587" s="18">
        <v>0</v>
      </c>
      <c r="W587" s="18">
        <v>0</v>
      </c>
      <c r="X587" s="18"/>
      <c r="Y587" s="18">
        <v>48147.68</v>
      </c>
      <c r="Z587" s="18">
        <v>18538.38</v>
      </c>
      <c r="AA587" s="18">
        <v>86.94</v>
      </c>
      <c r="AB587" s="18">
        <v>66773</v>
      </c>
    </row>
    <row r="588" spans="1:28" s="15" customFormat="1" x14ac:dyDescent="0.25">
      <c r="A588" s="17">
        <v>17</v>
      </c>
      <c r="B588" s="17" t="s">
        <v>130</v>
      </c>
      <c r="C588" s="17" t="s">
        <v>126</v>
      </c>
      <c r="D588" s="17" t="s">
        <v>222</v>
      </c>
      <c r="E588" s="17" t="s">
        <v>223</v>
      </c>
      <c r="F588" s="17" t="s">
        <v>35</v>
      </c>
      <c r="G588" s="17" t="s">
        <v>224</v>
      </c>
      <c r="H588" s="17">
        <v>4600</v>
      </c>
      <c r="I588" s="17">
        <v>3102</v>
      </c>
      <c r="J588" s="17">
        <v>1498</v>
      </c>
      <c r="K588" s="17" t="s">
        <v>37</v>
      </c>
      <c r="L588" s="18">
        <v>53584.89</v>
      </c>
      <c r="M588" s="18">
        <v>1395.84</v>
      </c>
      <c r="N588" s="18">
        <v>5377.27</v>
      </c>
      <c r="O588" s="18">
        <v>60358</v>
      </c>
      <c r="P588" s="18">
        <v>8626.99</v>
      </c>
      <c r="Q588" s="18">
        <v>551.91</v>
      </c>
      <c r="R588" s="18">
        <v>674.1</v>
      </c>
      <c r="S588" s="18">
        <v>9853</v>
      </c>
      <c r="T588" s="18">
        <v>0</v>
      </c>
      <c r="U588" s="18">
        <v>0</v>
      </c>
      <c r="V588" s="18">
        <v>0</v>
      </c>
      <c r="W588" s="18">
        <v>0</v>
      </c>
      <c r="X588" s="18"/>
      <c r="Y588" s="18">
        <v>62211.88</v>
      </c>
      <c r="Z588" s="18">
        <v>5929.18</v>
      </c>
      <c r="AA588" s="18">
        <v>2069.94</v>
      </c>
      <c r="AB588" s="18">
        <v>70211</v>
      </c>
    </row>
    <row r="589" spans="1:28" s="15" customFormat="1" x14ac:dyDescent="0.25">
      <c r="A589" s="17">
        <v>18</v>
      </c>
      <c r="B589" s="17" t="s">
        <v>225</v>
      </c>
      <c r="C589" s="17" t="s">
        <v>126</v>
      </c>
      <c r="D589" s="17" t="s">
        <v>226</v>
      </c>
      <c r="E589" s="17" t="s">
        <v>227</v>
      </c>
      <c r="F589" s="17" t="s">
        <v>35</v>
      </c>
      <c r="G589" s="17" t="s">
        <v>228</v>
      </c>
      <c r="H589" s="17">
        <v>43056</v>
      </c>
      <c r="I589" s="17">
        <v>42383</v>
      </c>
      <c r="J589" s="17">
        <v>673</v>
      </c>
      <c r="K589" s="17" t="s">
        <v>37</v>
      </c>
      <c r="L589" s="18">
        <v>247759.52</v>
      </c>
      <c r="M589" s="18">
        <v>4067.21</v>
      </c>
      <c r="N589" s="18">
        <v>46736.27</v>
      </c>
      <c r="O589" s="18">
        <v>298563</v>
      </c>
      <c r="P589" s="18">
        <v>4345.6099999999997</v>
      </c>
      <c r="Q589" s="18">
        <v>2574.54</v>
      </c>
      <c r="R589" s="18">
        <v>302.85000000000002</v>
      </c>
      <c r="S589" s="18">
        <v>7223</v>
      </c>
      <c r="T589" s="18">
        <v>2480</v>
      </c>
      <c r="U589" s="18">
        <v>0</v>
      </c>
      <c r="V589" s="18">
        <v>0</v>
      </c>
      <c r="W589" s="18">
        <v>0</v>
      </c>
      <c r="X589" s="18"/>
      <c r="Y589" s="18">
        <v>252105.13</v>
      </c>
      <c r="Z589" s="18">
        <v>49310.81</v>
      </c>
      <c r="AA589" s="18">
        <v>4370.0600000000004</v>
      </c>
      <c r="AB589" s="18">
        <v>305786</v>
      </c>
    </row>
    <row r="590" spans="1:28" s="15" customFormat="1" x14ac:dyDescent="0.25">
      <c r="A590" s="17">
        <v>19</v>
      </c>
      <c r="B590" s="17" t="s">
        <v>229</v>
      </c>
      <c r="C590" s="17" t="s">
        <v>126</v>
      </c>
      <c r="D590" s="17" t="s">
        <v>232</v>
      </c>
      <c r="E590" s="17" t="s">
        <v>233</v>
      </c>
      <c r="F590" s="17" t="s">
        <v>35</v>
      </c>
      <c r="G590" s="17" t="s">
        <v>203</v>
      </c>
      <c r="H590" s="17">
        <v>77144</v>
      </c>
      <c r="I590" s="17">
        <v>77092</v>
      </c>
      <c r="J590" s="17">
        <v>52</v>
      </c>
      <c r="K590" s="17" t="s">
        <v>37</v>
      </c>
      <c r="L590" s="18">
        <v>60690.21</v>
      </c>
      <c r="M590" s="18">
        <v>762.48</v>
      </c>
      <c r="N590" s="18">
        <v>21463.31</v>
      </c>
      <c r="O590" s="18">
        <v>82916</v>
      </c>
      <c r="P590" s="18">
        <v>1122.73</v>
      </c>
      <c r="Q590" s="18">
        <v>629.87</v>
      </c>
      <c r="R590" s="18">
        <v>23.4</v>
      </c>
      <c r="S590" s="18">
        <v>1776</v>
      </c>
      <c r="T590" s="18">
        <v>0</v>
      </c>
      <c r="U590" s="18">
        <v>0</v>
      </c>
      <c r="V590" s="18">
        <v>0</v>
      </c>
      <c r="W590" s="18">
        <v>0</v>
      </c>
      <c r="X590" s="18"/>
      <c r="Y590" s="18">
        <v>61812.94</v>
      </c>
      <c r="Z590" s="18">
        <v>22093.18</v>
      </c>
      <c r="AA590" s="18">
        <v>785.88</v>
      </c>
      <c r="AB590" s="18">
        <v>84692</v>
      </c>
    </row>
    <row r="591" spans="1:28" s="15" customFormat="1" x14ac:dyDescent="0.25">
      <c r="A591" s="17">
        <v>20</v>
      </c>
      <c r="B591" s="17" t="s">
        <v>229</v>
      </c>
      <c r="C591" s="17" t="s">
        <v>126</v>
      </c>
      <c r="D591" s="17" t="s">
        <v>234</v>
      </c>
      <c r="E591" s="17" t="s">
        <v>235</v>
      </c>
      <c r="F591" s="17" t="s">
        <v>35</v>
      </c>
      <c r="G591" s="17" t="s">
        <v>148</v>
      </c>
      <c r="H591" s="17">
        <v>109843</v>
      </c>
      <c r="I591" s="17">
        <v>106575</v>
      </c>
      <c r="J591" s="17">
        <v>3268</v>
      </c>
      <c r="K591" s="17" t="s">
        <v>37</v>
      </c>
      <c r="L591" s="18">
        <v>1261922.68</v>
      </c>
      <c r="M591" s="18">
        <v>5555.7</v>
      </c>
      <c r="N591" s="18">
        <v>44775.62</v>
      </c>
      <c r="O591" s="18">
        <v>1312254</v>
      </c>
      <c r="P591" s="18">
        <v>17510.7</v>
      </c>
      <c r="Q591" s="18">
        <v>13014.7</v>
      </c>
      <c r="R591" s="18">
        <v>1470.6</v>
      </c>
      <c r="S591" s="18">
        <v>31996</v>
      </c>
      <c r="T591" s="18">
        <v>0</v>
      </c>
      <c r="U591" s="18">
        <v>150871.48000000001</v>
      </c>
      <c r="V591" s="18">
        <v>31940.82</v>
      </c>
      <c r="W591" s="18">
        <v>4187.7</v>
      </c>
      <c r="X591" s="18">
        <v>187000</v>
      </c>
      <c r="Y591" s="18">
        <v>1128561.8999999999</v>
      </c>
      <c r="Z591" s="18">
        <v>25849.5</v>
      </c>
      <c r="AA591" s="18">
        <v>2838.6</v>
      </c>
      <c r="AB591" s="18">
        <v>1157250</v>
      </c>
    </row>
    <row r="592" spans="1:28" s="15" customFormat="1" x14ac:dyDescent="0.25">
      <c r="A592" s="17">
        <v>21</v>
      </c>
      <c r="B592" s="17" t="s">
        <v>229</v>
      </c>
      <c r="C592" s="17" t="s">
        <v>126</v>
      </c>
      <c r="D592" s="17" t="s">
        <v>245</v>
      </c>
      <c r="E592" s="17" t="s">
        <v>246</v>
      </c>
      <c r="F592" s="17" t="s">
        <v>35</v>
      </c>
      <c r="G592" s="17" t="s">
        <v>203</v>
      </c>
      <c r="H592" s="17">
        <v>19990</v>
      </c>
      <c r="I592" s="17">
        <v>19990</v>
      </c>
      <c r="J592" s="17">
        <v>0</v>
      </c>
      <c r="K592" s="17" t="s">
        <v>37</v>
      </c>
      <c r="L592" s="18">
        <v>62145.82</v>
      </c>
      <c r="M592" s="18">
        <v>3548.94</v>
      </c>
      <c r="N592" s="18">
        <v>11967.24</v>
      </c>
      <c r="O592" s="18">
        <v>77662</v>
      </c>
      <c r="P592" s="18">
        <v>852.14</v>
      </c>
      <c r="Q592" s="18">
        <v>674.86</v>
      </c>
      <c r="R592" s="18">
        <v>0</v>
      </c>
      <c r="S592" s="18">
        <v>1527</v>
      </c>
      <c r="T592" s="18">
        <v>0</v>
      </c>
      <c r="U592" s="18">
        <v>0</v>
      </c>
      <c r="V592" s="18">
        <v>0</v>
      </c>
      <c r="W592" s="18">
        <v>0</v>
      </c>
      <c r="X592" s="18"/>
      <c r="Y592" s="18">
        <v>62997.96</v>
      </c>
      <c r="Z592" s="18">
        <v>12642.1</v>
      </c>
      <c r="AA592" s="18">
        <v>3548.94</v>
      </c>
      <c r="AB592" s="18">
        <v>79189</v>
      </c>
    </row>
    <row r="593" spans="1:28" s="15" customFormat="1" x14ac:dyDescent="0.25">
      <c r="A593" s="17">
        <v>22</v>
      </c>
      <c r="B593" s="17" t="s">
        <v>130</v>
      </c>
      <c r="C593" s="17" t="s">
        <v>126</v>
      </c>
      <c r="D593" s="17" t="s">
        <v>262</v>
      </c>
      <c r="E593" s="17" t="s">
        <v>263</v>
      </c>
      <c r="F593" s="17" t="s">
        <v>35</v>
      </c>
      <c r="G593" s="17" t="s">
        <v>264</v>
      </c>
      <c r="H593" s="17">
        <v>49177</v>
      </c>
      <c r="I593" s="17">
        <v>48112</v>
      </c>
      <c r="J593" s="17">
        <v>1065</v>
      </c>
      <c r="K593" s="17" t="s">
        <v>37</v>
      </c>
      <c r="L593" s="18">
        <v>259996.01</v>
      </c>
      <c r="M593" s="18">
        <v>4202.08</v>
      </c>
      <c r="N593" s="18">
        <v>45566.91</v>
      </c>
      <c r="O593" s="18">
        <v>309765</v>
      </c>
      <c r="P593" s="18">
        <v>6352.22</v>
      </c>
      <c r="Q593" s="18">
        <v>2703.53</v>
      </c>
      <c r="R593" s="18">
        <v>479.25</v>
      </c>
      <c r="S593" s="18">
        <v>9535</v>
      </c>
      <c r="T593" s="18">
        <v>0</v>
      </c>
      <c r="U593" s="18">
        <v>0</v>
      </c>
      <c r="V593" s="18">
        <v>0</v>
      </c>
      <c r="W593" s="18">
        <v>0</v>
      </c>
      <c r="X593" s="18"/>
      <c r="Y593" s="18">
        <v>266348.23</v>
      </c>
      <c r="Z593" s="18">
        <v>48270.44</v>
      </c>
      <c r="AA593" s="18">
        <v>4681.33</v>
      </c>
      <c r="AB593" s="18">
        <v>319300</v>
      </c>
    </row>
    <row r="594" spans="1:28" s="15" customFormat="1" x14ac:dyDescent="0.25">
      <c r="A594" s="17">
        <v>23</v>
      </c>
      <c r="B594" s="17" t="s">
        <v>285</v>
      </c>
      <c r="C594" s="17" t="s">
        <v>126</v>
      </c>
      <c r="D594" s="17" t="s">
        <v>286</v>
      </c>
      <c r="E594" s="17" t="s">
        <v>287</v>
      </c>
      <c r="F594" s="17" t="s">
        <v>35</v>
      </c>
      <c r="G594" s="17" t="s">
        <v>288</v>
      </c>
      <c r="H594" s="17">
        <v>3555</v>
      </c>
      <c r="I594" s="17">
        <v>3555</v>
      </c>
      <c r="J594" s="17">
        <v>0</v>
      </c>
      <c r="K594" s="17" t="s">
        <v>37</v>
      </c>
      <c r="L594" s="18">
        <v>32875.01</v>
      </c>
      <c r="M594" s="18">
        <v>1498.09</v>
      </c>
      <c r="N594" s="18">
        <v>3875.9</v>
      </c>
      <c r="O594" s="18">
        <v>38249</v>
      </c>
      <c r="P594" s="18">
        <v>577.5</v>
      </c>
      <c r="Q594" s="18">
        <v>352.5</v>
      </c>
      <c r="R594" s="18">
        <v>0</v>
      </c>
      <c r="S594" s="18">
        <v>930</v>
      </c>
      <c r="T594" s="18">
        <v>9800</v>
      </c>
      <c r="U594" s="18">
        <v>0</v>
      </c>
      <c r="V594" s="18">
        <v>0</v>
      </c>
      <c r="W594" s="18">
        <v>0</v>
      </c>
      <c r="X594" s="18"/>
      <c r="Y594" s="18">
        <v>33452.51</v>
      </c>
      <c r="Z594" s="18">
        <v>4228.3999999999996</v>
      </c>
      <c r="AA594" s="18">
        <v>1498.09</v>
      </c>
      <c r="AB594" s="18">
        <v>39179</v>
      </c>
    </row>
    <row r="595" spans="1:28" s="15" customFormat="1" x14ac:dyDescent="0.25">
      <c r="A595" s="17">
        <v>24</v>
      </c>
      <c r="B595" s="17" t="s">
        <v>289</v>
      </c>
      <c r="C595" s="17" t="s">
        <v>126</v>
      </c>
      <c r="D595" s="17" t="s">
        <v>290</v>
      </c>
      <c r="E595" s="17" t="s">
        <v>291</v>
      </c>
      <c r="F595" s="17" t="s">
        <v>35</v>
      </c>
      <c r="G595" s="17" t="s">
        <v>288</v>
      </c>
      <c r="H595" s="17">
        <v>3900</v>
      </c>
      <c r="I595" s="17">
        <v>3900</v>
      </c>
      <c r="J595" s="17">
        <v>0</v>
      </c>
      <c r="K595" s="17" t="s">
        <v>37</v>
      </c>
      <c r="L595" s="18">
        <v>41218.1</v>
      </c>
      <c r="M595" s="18">
        <v>1653.81</v>
      </c>
      <c r="N595" s="18">
        <v>5069.09</v>
      </c>
      <c r="O595" s="18">
        <v>47941</v>
      </c>
      <c r="P595" s="18">
        <v>852.97</v>
      </c>
      <c r="Q595" s="18">
        <v>439.03</v>
      </c>
      <c r="R595" s="18">
        <v>0</v>
      </c>
      <c r="S595" s="18">
        <v>1292</v>
      </c>
      <c r="T595" s="18">
        <v>10280</v>
      </c>
      <c r="U595" s="18">
        <v>0</v>
      </c>
      <c r="V595" s="18">
        <v>0</v>
      </c>
      <c r="W595" s="18">
        <v>0</v>
      </c>
      <c r="X595" s="18"/>
      <c r="Y595" s="18">
        <v>42071.07</v>
      </c>
      <c r="Z595" s="18">
        <v>5508.12</v>
      </c>
      <c r="AA595" s="18">
        <v>1653.81</v>
      </c>
      <c r="AB595" s="18">
        <v>49233</v>
      </c>
    </row>
    <row r="596" spans="1:28" s="15" customFormat="1" x14ac:dyDescent="0.25">
      <c r="A596" s="17">
        <v>25</v>
      </c>
      <c r="B596" s="17" t="s">
        <v>814</v>
      </c>
      <c r="C596" s="17" t="s">
        <v>126</v>
      </c>
      <c r="D596" s="17" t="s">
        <v>813</v>
      </c>
      <c r="E596" s="17" t="s">
        <v>812</v>
      </c>
      <c r="F596" s="17" t="s">
        <v>35</v>
      </c>
      <c r="G596" s="17" t="s">
        <v>288</v>
      </c>
      <c r="H596" s="17">
        <v>22742</v>
      </c>
      <c r="I596" s="17">
        <v>21731</v>
      </c>
      <c r="J596" s="17">
        <v>1011</v>
      </c>
      <c r="K596" s="17" t="s">
        <v>37</v>
      </c>
      <c r="L596" s="18">
        <v>112814.94</v>
      </c>
      <c r="M596" s="18">
        <v>8677.08</v>
      </c>
      <c r="N596" s="18">
        <v>8174.98</v>
      </c>
      <c r="O596" s="18">
        <v>129667</v>
      </c>
      <c r="P596" s="18">
        <v>6072.17</v>
      </c>
      <c r="Q596" s="18">
        <v>1221.8800000000001</v>
      </c>
      <c r="R596" s="18">
        <v>454.95</v>
      </c>
      <c r="S596" s="18">
        <v>7749</v>
      </c>
      <c r="T596" s="18">
        <v>16110</v>
      </c>
      <c r="U596" s="18">
        <v>0</v>
      </c>
      <c r="V596" s="18">
        <v>0</v>
      </c>
      <c r="W596" s="18">
        <v>0</v>
      </c>
      <c r="X596" s="18"/>
      <c r="Y596" s="18">
        <v>118887.11</v>
      </c>
      <c r="Z596" s="18">
        <v>9396.86</v>
      </c>
      <c r="AA596" s="18">
        <v>9132.0300000000007</v>
      </c>
      <c r="AB596" s="18">
        <v>137416</v>
      </c>
    </row>
    <row r="597" spans="1:28" s="15" customFormat="1" x14ac:dyDescent="0.25">
      <c r="A597" s="17">
        <v>26</v>
      </c>
      <c r="B597" s="17" t="s">
        <v>259</v>
      </c>
      <c r="C597" s="17" t="s">
        <v>292</v>
      </c>
      <c r="D597" s="17" t="s">
        <v>293</v>
      </c>
      <c r="E597" s="17" t="s">
        <v>294</v>
      </c>
      <c r="F597" s="17" t="s">
        <v>35</v>
      </c>
      <c r="G597" s="17" t="s">
        <v>288</v>
      </c>
      <c r="H597" s="17">
        <v>3960</v>
      </c>
      <c r="I597" s="17">
        <v>3960</v>
      </c>
      <c r="J597" s="17">
        <v>0</v>
      </c>
      <c r="K597" s="17" t="s">
        <v>37</v>
      </c>
      <c r="L597" s="18">
        <v>33404.39</v>
      </c>
      <c r="M597" s="18">
        <v>1732.69</v>
      </c>
      <c r="N597" s="18">
        <v>3522.92</v>
      </c>
      <c r="O597" s="18">
        <v>38660</v>
      </c>
      <c r="P597" s="18">
        <v>824.78</v>
      </c>
      <c r="Q597" s="18">
        <v>359.22</v>
      </c>
      <c r="R597" s="18">
        <v>0</v>
      </c>
      <c r="S597" s="18">
        <v>1184</v>
      </c>
      <c r="T597" s="18">
        <v>10600</v>
      </c>
      <c r="U597" s="18">
        <v>0</v>
      </c>
      <c r="V597" s="18">
        <v>0</v>
      </c>
      <c r="W597" s="18">
        <v>0</v>
      </c>
      <c r="X597" s="18"/>
      <c r="Y597" s="18">
        <v>34229.17</v>
      </c>
      <c r="Z597" s="18">
        <v>3882.14</v>
      </c>
      <c r="AA597" s="18">
        <v>1732.69</v>
      </c>
      <c r="AB597" s="18">
        <v>39844</v>
      </c>
    </row>
    <row r="598" spans="1:28" s="22" customFormat="1" x14ac:dyDescent="0.25">
      <c r="A598" s="19"/>
      <c r="B598" s="19"/>
      <c r="C598" s="10" t="s">
        <v>71</v>
      </c>
      <c r="D598" s="19"/>
      <c r="E598" s="19"/>
      <c r="F598" s="19"/>
      <c r="G598" s="19"/>
      <c r="H598" s="19"/>
      <c r="I598" s="19"/>
      <c r="J598" s="19">
        <f>SUM(J572:J597)</f>
        <v>23757</v>
      </c>
      <c r="K598" s="19"/>
      <c r="L598" s="20">
        <f t="shared" ref="L598:AB598" si="69">SUM(L572:L597)</f>
        <v>6498105.7399999984</v>
      </c>
      <c r="M598" s="20">
        <f t="shared" si="69"/>
        <v>100600.2</v>
      </c>
      <c r="N598" s="20">
        <f t="shared" si="69"/>
        <v>860062.06</v>
      </c>
      <c r="O598" s="20">
        <f t="shared" si="69"/>
        <v>7458768</v>
      </c>
      <c r="P598" s="20">
        <f t="shared" si="69"/>
        <v>140429.91</v>
      </c>
      <c r="Q598" s="20">
        <f t="shared" si="69"/>
        <v>67512.440000000017</v>
      </c>
      <c r="R598" s="20">
        <f t="shared" si="69"/>
        <v>10690.650000000003</v>
      </c>
      <c r="S598" s="20">
        <f t="shared" si="69"/>
        <v>218633</v>
      </c>
      <c r="T598" s="20">
        <f t="shared" si="69"/>
        <v>80390</v>
      </c>
      <c r="U598" s="20">
        <f t="shared" si="69"/>
        <v>150871.48000000001</v>
      </c>
      <c r="V598" s="20">
        <f t="shared" si="69"/>
        <v>31940.82</v>
      </c>
      <c r="W598" s="20">
        <f t="shared" si="69"/>
        <v>4187.7</v>
      </c>
      <c r="X598" s="20">
        <f t="shared" si="69"/>
        <v>187000</v>
      </c>
      <c r="Y598" s="20">
        <f t="shared" si="69"/>
        <v>6487664.169999999</v>
      </c>
      <c r="Z598" s="20">
        <f t="shared" si="69"/>
        <v>895633.67999999993</v>
      </c>
      <c r="AA598" s="20">
        <f t="shared" si="69"/>
        <v>107103.15000000002</v>
      </c>
      <c r="AB598" s="20">
        <f t="shared" si="69"/>
        <v>7490401</v>
      </c>
    </row>
    <row r="599" spans="1:28" s="15" customFormat="1" x14ac:dyDescent="0.25">
      <c r="A599" s="17">
        <v>1</v>
      </c>
      <c r="B599" s="17" t="s">
        <v>134</v>
      </c>
      <c r="C599" s="17" t="s">
        <v>126</v>
      </c>
      <c r="D599" s="17" t="s">
        <v>149</v>
      </c>
      <c r="E599" s="17" t="s">
        <v>150</v>
      </c>
      <c r="F599" s="17" t="s">
        <v>75</v>
      </c>
      <c r="G599" s="17" t="s">
        <v>76</v>
      </c>
      <c r="H599" s="17">
        <v>4324</v>
      </c>
      <c r="I599" s="17">
        <v>3981</v>
      </c>
      <c r="J599" s="17">
        <v>343</v>
      </c>
      <c r="K599" s="17" t="s">
        <v>37</v>
      </c>
      <c r="L599" s="18">
        <v>109571.69</v>
      </c>
      <c r="M599" s="18">
        <v>964.96</v>
      </c>
      <c r="N599" s="18">
        <v>25774.35</v>
      </c>
      <c r="O599" s="18">
        <v>136311</v>
      </c>
      <c r="P599" s="18">
        <v>2752.84</v>
      </c>
      <c r="Q599" s="18">
        <v>1129.8699999999999</v>
      </c>
      <c r="R599" s="18">
        <v>205.29</v>
      </c>
      <c r="S599" s="18">
        <v>4088</v>
      </c>
      <c r="T599" s="18">
        <v>0</v>
      </c>
      <c r="U599" s="18">
        <v>0</v>
      </c>
      <c r="V599" s="18">
        <v>0</v>
      </c>
      <c r="W599" s="18">
        <v>0</v>
      </c>
      <c r="X599" s="18"/>
      <c r="Y599" s="18">
        <v>112324.53</v>
      </c>
      <c r="Z599" s="18">
        <v>26904.22</v>
      </c>
      <c r="AA599" s="18">
        <v>1170.25</v>
      </c>
      <c r="AB599" s="18">
        <v>140399</v>
      </c>
    </row>
    <row r="600" spans="1:28" s="15" customFormat="1" x14ac:dyDescent="0.25">
      <c r="A600" s="17">
        <v>2</v>
      </c>
      <c r="B600" s="17" t="s">
        <v>151</v>
      </c>
      <c r="C600" s="17" t="s">
        <v>126</v>
      </c>
      <c r="D600" s="17" t="s">
        <v>152</v>
      </c>
      <c r="E600" s="17" t="s">
        <v>153</v>
      </c>
      <c r="F600" s="17" t="s">
        <v>75</v>
      </c>
      <c r="G600" s="17" t="s">
        <v>76</v>
      </c>
      <c r="H600" s="17">
        <v>16856</v>
      </c>
      <c r="I600" s="17">
        <v>16568</v>
      </c>
      <c r="J600" s="17">
        <v>288</v>
      </c>
      <c r="K600" s="17" t="s">
        <v>37</v>
      </c>
      <c r="L600" s="18">
        <v>97121.03</v>
      </c>
      <c r="M600" s="18">
        <v>1069.0899999999999</v>
      </c>
      <c r="N600" s="18">
        <v>28839.88</v>
      </c>
      <c r="O600" s="18">
        <v>127030</v>
      </c>
      <c r="P600" s="18">
        <v>2219.77</v>
      </c>
      <c r="Q600" s="18">
        <v>1004.86</v>
      </c>
      <c r="R600" s="18">
        <v>172.37</v>
      </c>
      <c r="S600" s="18">
        <v>3397</v>
      </c>
      <c r="T600" s="18">
        <v>0</v>
      </c>
      <c r="U600" s="18">
        <v>0</v>
      </c>
      <c r="V600" s="18">
        <v>0</v>
      </c>
      <c r="W600" s="18">
        <v>0</v>
      </c>
      <c r="X600" s="18"/>
      <c r="Y600" s="18">
        <v>99340.800000000003</v>
      </c>
      <c r="Z600" s="18">
        <v>29844.74</v>
      </c>
      <c r="AA600" s="18">
        <v>1241.46</v>
      </c>
      <c r="AB600" s="18">
        <v>130427</v>
      </c>
    </row>
    <row r="601" spans="1:28" s="15" customFormat="1" x14ac:dyDescent="0.25">
      <c r="A601" s="17">
        <v>3</v>
      </c>
      <c r="B601" s="17" t="s">
        <v>125</v>
      </c>
      <c r="C601" s="17" t="s">
        <v>126</v>
      </c>
      <c r="D601" s="17" t="s">
        <v>159</v>
      </c>
      <c r="E601" s="17" t="s">
        <v>160</v>
      </c>
      <c r="F601" s="17" t="s">
        <v>75</v>
      </c>
      <c r="G601" s="17" t="s">
        <v>76</v>
      </c>
      <c r="H601" s="17">
        <v>9529</v>
      </c>
      <c r="I601" s="17">
        <v>9071</v>
      </c>
      <c r="J601" s="17">
        <v>1374</v>
      </c>
      <c r="K601" s="17" t="s">
        <v>37</v>
      </c>
      <c r="L601" s="18">
        <v>303469.2</v>
      </c>
      <c r="M601" s="18">
        <v>5011.28</v>
      </c>
      <c r="N601" s="18">
        <v>45483.519999999997</v>
      </c>
      <c r="O601" s="18">
        <v>353964</v>
      </c>
      <c r="P601" s="18">
        <v>9616.64</v>
      </c>
      <c r="Q601" s="18">
        <v>3139.02</v>
      </c>
      <c r="R601" s="18">
        <v>822.34</v>
      </c>
      <c r="S601" s="18">
        <v>13578</v>
      </c>
      <c r="T601" s="18">
        <v>0</v>
      </c>
      <c r="U601" s="18">
        <v>0</v>
      </c>
      <c r="V601" s="18">
        <v>0</v>
      </c>
      <c r="W601" s="18">
        <v>0</v>
      </c>
      <c r="X601" s="18"/>
      <c r="Y601" s="18">
        <v>313085.84000000003</v>
      </c>
      <c r="Z601" s="18">
        <v>48622.54</v>
      </c>
      <c r="AA601" s="18">
        <v>5833.62</v>
      </c>
      <c r="AB601" s="18">
        <v>367542</v>
      </c>
    </row>
    <row r="602" spans="1:28" s="15" customFormat="1" x14ac:dyDescent="0.25">
      <c r="A602" s="17">
        <v>4</v>
      </c>
      <c r="B602" s="17" t="s">
        <v>138</v>
      </c>
      <c r="C602" s="17" t="s">
        <v>126</v>
      </c>
      <c r="D602" s="17" t="s">
        <v>161</v>
      </c>
      <c r="E602" s="17" t="s">
        <v>162</v>
      </c>
      <c r="F602" s="17" t="s">
        <v>75</v>
      </c>
      <c r="G602" s="17" t="s">
        <v>76</v>
      </c>
      <c r="H602" s="17">
        <v>23350</v>
      </c>
      <c r="I602" s="17">
        <v>23019</v>
      </c>
      <c r="J602" s="17">
        <v>331</v>
      </c>
      <c r="K602" s="17" t="s">
        <v>37</v>
      </c>
      <c r="L602" s="18">
        <v>190344.35</v>
      </c>
      <c r="M602" s="18">
        <v>2101.66</v>
      </c>
      <c r="N602" s="18">
        <v>46900.99</v>
      </c>
      <c r="O602" s="18">
        <v>239347</v>
      </c>
      <c r="P602" s="18">
        <v>2482.6799999999998</v>
      </c>
      <c r="Q602" s="18">
        <v>1974.22</v>
      </c>
      <c r="R602" s="18">
        <v>198.1</v>
      </c>
      <c r="S602" s="18">
        <v>4655</v>
      </c>
      <c r="T602" s="18">
        <v>0</v>
      </c>
      <c r="U602" s="18">
        <v>0</v>
      </c>
      <c r="V602" s="18">
        <v>0</v>
      </c>
      <c r="W602" s="18">
        <v>0</v>
      </c>
      <c r="X602" s="18"/>
      <c r="Y602" s="18">
        <v>192827.03</v>
      </c>
      <c r="Z602" s="18">
        <v>48875.21</v>
      </c>
      <c r="AA602" s="18">
        <v>2299.7600000000002</v>
      </c>
      <c r="AB602" s="18">
        <v>244002</v>
      </c>
    </row>
    <row r="603" spans="1:28" s="15" customFormat="1" x14ac:dyDescent="0.25">
      <c r="A603" s="17">
        <v>5</v>
      </c>
      <c r="B603" s="17" t="s">
        <v>163</v>
      </c>
      <c r="C603" s="17" t="s">
        <v>126</v>
      </c>
      <c r="D603" s="17" t="s">
        <v>164</v>
      </c>
      <c r="E603" s="17" t="s">
        <v>165</v>
      </c>
      <c r="F603" s="17" t="s">
        <v>75</v>
      </c>
      <c r="G603" s="17" t="s">
        <v>76</v>
      </c>
      <c r="H603" s="17">
        <v>44822</v>
      </c>
      <c r="I603" s="17">
        <v>44584</v>
      </c>
      <c r="J603" s="17">
        <v>238</v>
      </c>
      <c r="K603" s="17" t="s">
        <v>37</v>
      </c>
      <c r="L603" s="18">
        <v>110919.42</v>
      </c>
      <c r="M603" s="18">
        <v>902.11</v>
      </c>
      <c r="N603" s="18">
        <v>26715.47</v>
      </c>
      <c r="O603" s="18">
        <v>138537</v>
      </c>
      <c r="P603" s="18">
        <v>2065.5500000000002</v>
      </c>
      <c r="Q603" s="18">
        <v>1145.01</v>
      </c>
      <c r="R603" s="18">
        <v>142.44</v>
      </c>
      <c r="S603" s="18">
        <v>3353</v>
      </c>
      <c r="T603" s="18">
        <v>0</v>
      </c>
      <c r="U603" s="18">
        <v>0</v>
      </c>
      <c r="V603" s="18">
        <v>0</v>
      </c>
      <c r="W603" s="18">
        <v>0</v>
      </c>
      <c r="X603" s="18"/>
      <c r="Y603" s="18">
        <v>112984.97</v>
      </c>
      <c r="Z603" s="18">
        <v>27860.48</v>
      </c>
      <c r="AA603" s="18">
        <v>1044.55</v>
      </c>
      <c r="AB603" s="18">
        <v>141890</v>
      </c>
    </row>
    <row r="604" spans="1:28" s="15" customFormat="1" x14ac:dyDescent="0.25">
      <c r="A604" s="17">
        <v>6</v>
      </c>
      <c r="B604" s="17" t="s">
        <v>130</v>
      </c>
      <c r="C604" s="17" t="s">
        <v>126</v>
      </c>
      <c r="D604" s="17" t="s">
        <v>173</v>
      </c>
      <c r="E604" s="17" t="s">
        <v>174</v>
      </c>
      <c r="F604" s="17" t="s">
        <v>75</v>
      </c>
      <c r="G604" s="17" t="s">
        <v>76</v>
      </c>
      <c r="H604" s="17">
        <v>25489</v>
      </c>
      <c r="I604" s="17">
        <v>25007</v>
      </c>
      <c r="J604" s="17">
        <v>482</v>
      </c>
      <c r="K604" s="17" t="s">
        <v>37</v>
      </c>
      <c r="L604" s="18">
        <v>113957.9</v>
      </c>
      <c r="M604" s="18">
        <v>1516.71</v>
      </c>
      <c r="N604" s="18">
        <v>21121.39</v>
      </c>
      <c r="O604" s="18">
        <v>136596</v>
      </c>
      <c r="P604" s="18">
        <v>3484.55</v>
      </c>
      <c r="Q604" s="18">
        <v>1179.97</v>
      </c>
      <c r="R604" s="18">
        <v>288.48</v>
      </c>
      <c r="S604" s="18">
        <v>4953</v>
      </c>
      <c r="T604" s="18">
        <v>0</v>
      </c>
      <c r="U604" s="18">
        <v>0</v>
      </c>
      <c r="V604" s="18">
        <v>0</v>
      </c>
      <c r="W604" s="18">
        <v>0</v>
      </c>
      <c r="X604" s="18"/>
      <c r="Y604" s="18">
        <v>117442.45</v>
      </c>
      <c r="Z604" s="18">
        <v>22301.360000000001</v>
      </c>
      <c r="AA604" s="18">
        <v>1805.19</v>
      </c>
      <c r="AB604" s="18">
        <v>141549</v>
      </c>
    </row>
    <row r="605" spans="1:28" s="15" customFormat="1" x14ac:dyDescent="0.25">
      <c r="A605" s="17">
        <v>7</v>
      </c>
      <c r="B605" s="17" t="s">
        <v>182</v>
      </c>
      <c r="C605" s="17" t="s">
        <v>126</v>
      </c>
      <c r="D605" s="17" t="s">
        <v>183</v>
      </c>
      <c r="E605" s="17" t="s">
        <v>184</v>
      </c>
      <c r="F605" s="17" t="s">
        <v>75</v>
      </c>
      <c r="G605" s="17" t="s">
        <v>76</v>
      </c>
      <c r="H605" s="17">
        <v>18420</v>
      </c>
      <c r="I605" s="17">
        <v>17801</v>
      </c>
      <c r="J605" s="17">
        <v>619</v>
      </c>
      <c r="K605" s="17" t="s">
        <v>37</v>
      </c>
      <c r="L605" s="18">
        <v>105087.9</v>
      </c>
      <c r="M605" s="18">
        <v>810.3</v>
      </c>
      <c r="N605" s="18">
        <v>29101.8</v>
      </c>
      <c r="O605" s="18">
        <v>135000</v>
      </c>
      <c r="P605" s="18">
        <v>4639.76</v>
      </c>
      <c r="Q605" s="18">
        <v>1087.77</v>
      </c>
      <c r="R605" s="18">
        <v>370.47</v>
      </c>
      <c r="S605" s="18">
        <v>6098</v>
      </c>
      <c r="T605" s="18">
        <v>0</v>
      </c>
      <c r="U605" s="18">
        <v>0</v>
      </c>
      <c r="V605" s="18">
        <v>0</v>
      </c>
      <c r="W605" s="18">
        <v>0</v>
      </c>
      <c r="X605" s="18"/>
      <c r="Y605" s="18">
        <v>109727.66</v>
      </c>
      <c r="Z605" s="18">
        <v>30189.57</v>
      </c>
      <c r="AA605" s="18">
        <v>1180.77</v>
      </c>
      <c r="AB605" s="18">
        <v>141098</v>
      </c>
    </row>
    <row r="606" spans="1:28" s="15" customFormat="1" x14ac:dyDescent="0.25">
      <c r="A606" s="17">
        <v>8</v>
      </c>
      <c r="B606" s="17" t="s">
        <v>130</v>
      </c>
      <c r="C606" s="17" t="s">
        <v>126</v>
      </c>
      <c r="D606" s="17" t="s">
        <v>185</v>
      </c>
      <c r="E606" s="17" t="s">
        <v>186</v>
      </c>
      <c r="F606" s="17" t="s">
        <v>75</v>
      </c>
      <c r="G606" s="17" t="s">
        <v>76</v>
      </c>
      <c r="H606" s="17">
        <v>16174</v>
      </c>
      <c r="I606" s="17">
        <v>15938</v>
      </c>
      <c r="J606" s="17">
        <v>236</v>
      </c>
      <c r="K606" s="17" t="s">
        <v>37</v>
      </c>
      <c r="L606" s="18">
        <v>149666.46</v>
      </c>
      <c r="M606" s="18">
        <v>863.09</v>
      </c>
      <c r="N606" s="18">
        <v>24652.45</v>
      </c>
      <c r="O606" s="18">
        <v>175182</v>
      </c>
      <c r="P606" s="18">
        <v>1832.63</v>
      </c>
      <c r="Q606" s="18">
        <v>1547.12</v>
      </c>
      <c r="R606" s="18">
        <v>141.25</v>
      </c>
      <c r="S606" s="18">
        <v>3521</v>
      </c>
      <c r="T606" s="18">
        <v>0</v>
      </c>
      <c r="U606" s="18">
        <v>0</v>
      </c>
      <c r="V606" s="18">
        <v>0</v>
      </c>
      <c r="W606" s="18">
        <v>0</v>
      </c>
      <c r="X606" s="18"/>
      <c r="Y606" s="18">
        <v>151499.09</v>
      </c>
      <c r="Z606" s="18">
        <v>26199.57</v>
      </c>
      <c r="AA606" s="18">
        <v>1004.34</v>
      </c>
      <c r="AB606" s="18">
        <v>178703</v>
      </c>
    </row>
    <row r="607" spans="1:28" s="15" customFormat="1" x14ac:dyDescent="0.25">
      <c r="A607" s="17">
        <v>9</v>
      </c>
      <c r="B607" s="17" t="s">
        <v>145</v>
      </c>
      <c r="C607" s="17" t="s">
        <v>126</v>
      </c>
      <c r="D607" s="17" t="s">
        <v>187</v>
      </c>
      <c r="E607" s="17" t="s">
        <v>188</v>
      </c>
      <c r="F607" s="17" t="s">
        <v>75</v>
      </c>
      <c r="G607" s="17" t="s">
        <v>76</v>
      </c>
      <c r="H607" s="17">
        <v>48402</v>
      </c>
      <c r="I607" s="17">
        <v>47466</v>
      </c>
      <c r="J607" s="17">
        <v>936</v>
      </c>
      <c r="K607" s="17" t="s">
        <v>37</v>
      </c>
      <c r="L607" s="18">
        <v>454490.81</v>
      </c>
      <c r="M607" s="18">
        <v>6046.49</v>
      </c>
      <c r="N607" s="18">
        <v>57521.7</v>
      </c>
      <c r="O607" s="18">
        <v>518059</v>
      </c>
      <c r="P607" s="18">
        <v>6683.45</v>
      </c>
      <c r="Q607" s="18">
        <v>4728.3500000000004</v>
      </c>
      <c r="R607" s="18">
        <v>560.20000000000005</v>
      </c>
      <c r="S607" s="18">
        <v>11972</v>
      </c>
      <c r="T607" s="18">
        <v>0</v>
      </c>
      <c r="U607" s="18">
        <v>0</v>
      </c>
      <c r="V607" s="18">
        <v>0</v>
      </c>
      <c r="W607" s="18">
        <v>0</v>
      </c>
      <c r="X607" s="18"/>
      <c r="Y607" s="18">
        <v>461174.26</v>
      </c>
      <c r="Z607" s="18">
        <v>62250.05</v>
      </c>
      <c r="AA607" s="18">
        <v>6606.69</v>
      </c>
      <c r="AB607" s="18">
        <v>530031</v>
      </c>
    </row>
    <row r="608" spans="1:28" s="15" customFormat="1" x14ac:dyDescent="0.25">
      <c r="A608" s="17">
        <v>10</v>
      </c>
      <c r="B608" s="17" t="s">
        <v>141</v>
      </c>
      <c r="C608" s="17" t="s">
        <v>126</v>
      </c>
      <c r="D608" s="17" t="s">
        <v>189</v>
      </c>
      <c r="E608" s="17" t="s">
        <v>190</v>
      </c>
      <c r="F608" s="17" t="s">
        <v>75</v>
      </c>
      <c r="G608" s="17" t="s">
        <v>76</v>
      </c>
      <c r="H608" s="17">
        <v>9916</v>
      </c>
      <c r="I608" s="17">
        <v>9285</v>
      </c>
      <c r="J608" s="17">
        <v>631</v>
      </c>
      <c r="K608" s="17" t="s">
        <v>37</v>
      </c>
      <c r="L608" s="18">
        <v>168964.22</v>
      </c>
      <c r="M608" s="18">
        <v>2562.98</v>
      </c>
      <c r="N608" s="18">
        <v>24836.799999999999</v>
      </c>
      <c r="O608" s="18">
        <v>196364</v>
      </c>
      <c r="P608" s="18">
        <v>4722.62</v>
      </c>
      <c r="Q608" s="18">
        <v>1745.73</v>
      </c>
      <c r="R608" s="18">
        <v>377.65</v>
      </c>
      <c r="S608" s="18">
        <v>6846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173686.84</v>
      </c>
      <c r="Z608" s="18">
        <v>26582.53</v>
      </c>
      <c r="AA608" s="18">
        <v>2940.63</v>
      </c>
      <c r="AB608" s="18">
        <v>203210</v>
      </c>
    </row>
    <row r="609" spans="1:28" s="15" customFormat="1" x14ac:dyDescent="0.25">
      <c r="A609" s="17">
        <v>11</v>
      </c>
      <c r="B609" s="17" t="s">
        <v>141</v>
      </c>
      <c r="C609" s="17" t="s">
        <v>126</v>
      </c>
      <c r="D609" s="17" t="s">
        <v>191</v>
      </c>
      <c r="E609" s="17" t="s">
        <v>192</v>
      </c>
      <c r="F609" s="17" t="s">
        <v>75</v>
      </c>
      <c r="G609" s="17" t="s">
        <v>76</v>
      </c>
      <c r="H609" s="17">
        <v>16254</v>
      </c>
      <c r="I609" s="17">
        <v>15784</v>
      </c>
      <c r="J609" s="17">
        <v>470</v>
      </c>
      <c r="K609" s="17" t="s">
        <v>37</v>
      </c>
      <c r="L609" s="18">
        <v>144923.34</v>
      </c>
      <c r="M609" s="18">
        <v>1582.19</v>
      </c>
      <c r="N609" s="18">
        <v>24309.47</v>
      </c>
      <c r="O609" s="18">
        <v>170815</v>
      </c>
      <c r="P609" s="18">
        <v>3621.18</v>
      </c>
      <c r="Q609" s="18">
        <v>1502.52</v>
      </c>
      <c r="R609" s="18">
        <v>281.3</v>
      </c>
      <c r="S609" s="18">
        <v>5405</v>
      </c>
      <c r="T609" s="18">
        <v>170</v>
      </c>
      <c r="U609" s="18">
        <v>0</v>
      </c>
      <c r="V609" s="18">
        <v>0</v>
      </c>
      <c r="W609" s="18">
        <v>0</v>
      </c>
      <c r="X609" s="18"/>
      <c r="Y609" s="18">
        <v>148544.51999999999</v>
      </c>
      <c r="Z609" s="18">
        <v>25811.99</v>
      </c>
      <c r="AA609" s="18">
        <v>1863.49</v>
      </c>
      <c r="AB609" s="18">
        <v>176220</v>
      </c>
    </row>
    <row r="610" spans="1:28" s="15" customFormat="1" x14ac:dyDescent="0.25">
      <c r="A610" s="17">
        <v>12</v>
      </c>
      <c r="B610" s="17" t="s">
        <v>151</v>
      </c>
      <c r="C610" s="17" t="s">
        <v>126</v>
      </c>
      <c r="D610" s="17" t="s">
        <v>195</v>
      </c>
      <c r="E610" s="17" t="s">
        <v>196</v>
      </c>
      <c r="F610" s="17" t="s">
        <v>75</v>
      </c>
      <c r="G610" s="17" t="s">
        <v>76</v>
      </c>
      <c r="H610" s="17">
        <v>11456</v>
      </c>
      <c r="I610" s="17">
        <v>11297</v>
      </c>
      <c r="J610" s="17">
        <v>159</v>
      </c>
      <c r="K610" s="17" t="s">
        <v>37</v>
      </c>
      <c r="L610" s="18">
        <v>59120.75</v>
      </c>
      <c r="M610" s="18">
        <v>1738.71</v>
      </c>
      <c r="N610" s="18">
        <v>18398.54</v>
      </c>
      <c r="O610" s="18">
        <v>79258</v>
      </c>
      <c r="P610" s="18">
        <v>1243.44</v>
      </c>
      <c r="Q610" s="18">
        <v>623.4</v>
      </c>
      <c r="R610" s="18">
        <v>95.16</v>
      </c>
      <c r="S610" s="18">
        <v>1962</v>
      </c>
      <c r="T610" s="18">
        <v>0</v>
      </c>
      <c r="U610" s="18">
        <v>0</v>
      </c>
      <c r="V610" s="18">
        <v>0</v>
      </c>
      <c r="W610" s="18">
        <v>0</v>
      </c>
      <c r="X610" s="18"/>
      <c r="Y610" s="18">
        <v>60364.19</v>
      </c>
      <c r="Z610" s="18">
        <v>19021.939999999999</v>
      </c>
      <c r="AA610" s="18">
        <v>1833.87</v>
      </c>
      <c r="AB610" s="18">
        <v>81220</v>
      </c>
    </row>
    <row r="611" spans="1:28" s="15" customFormat="1" x14ac:dyDescent="0.25">
      <c r="A611" s="17">
        <v>13</v>
      </c>
      <c r="B611" s="17" t="s">
        <v>229</v>
      </c>
      <c r="C611" s="17" t="s">
        <v>126</v>
      </c>
      <c r="D611" s="17" t="s">
        <v>230</v>
      </c>
      <c r="E611" s="17" t="s">
        <v>231</v>
      </c>
      <c r="F611" s="17" t="s">
        <v>75</v>
      </c>
      <c r="G611" s="17" t="s">
        <v>76</v>
      </c>
      <c r="H611" s="17">
        <v>34</v>
      </c>
      <c r="I611" s="17">
        <v>0</v>
      </c>
      <c r="J611" s="17">
        <v>34</v>
      </c>
      <c r="K611" s="17" t="s">
        <v>37</v>
      </c>
      <c r="L611" s="18">
        <v>200163.05</v>
      </c>
      <c r="M611" s="18">
        <v>711.15</v>
      </c>
      <c r="N611" s="18">
        <v>57340.800000000003</v>
      </c>
      <c r="O611" s="18">
        <v>258215</v>
      </c>
      <c r="P611" s="18">
        <v>607.73</v>
      </c>
      <c r="Q611" s="18">
        <v>2068.92</v>
      </c>
      <c r="R611" s="18">
        <v>20.350000000000001</v>
      </c>
      <c r="S611" s="18">
        <v>2697</v>
      </c>
      <c r="T611" s="18">
        <v>0</v>
      </c>
      <c r="U611" s="18">
        <v>0</v>
      </c>
      <c r="V611" s="18">
        <v>0</v>
      </c>
      <c r="W611" s="18">
        <v>0</v>
      </c>
      <c r="X611" s="18"/>
      <c r="Y611" s="18">
        <v>200770.78</v>
      </c>
      <c r="Z611" s="18">
        <v>59409.72</v>
      </c>
      <c r="AA611" s="18">
        <v>731.5</v>
      </c>
      <c r="AB611" s="18">
        <v>260912</v>
      </c>
    </row>
    <row r="612" spans="1:28" s="15" customFormat="1" x14ac:dyDescent="0.25">
      <c r="A612" s="17">
        <v>14</v>
      </c>
      <c r="B612" s="17" t="s">
        <v>229</v>
      </c>
      <c r="C612" s="17" t="s">
        <v>126</v>
      </c>
      <c r="D612" s="17" t="s">
        <v>236</v>
      </c>
      <c r="E612" s="17" t="s">
        <v>237</v>
      </c>
      <c r="F612" s="17" t="s">
        <v>75</v>
      </c>
      <c r="G612" s="17" t="s">
        <v>76</v>
      </c>
      <c r="H612" s="17">
        <v>4552</v>
      </c>
      <c r="I612" s="17">
        <v>4552</v>
      </c>
      <c r="J612" s="17">
        <v>0</v>
      </c>
      <c r="K612" s="17" t="s">
        <v>37</v>
      </c>
      <c r="L612" s="18">
        <v>948558.06</v>
      </c>
      <c r="M612" s="18">
        <v>1717.04</v>
      </c>
      <c r="N612" s="18">
        <v>298220.90000000002</v>
      </c>
      <c r="O612" s="18">
        <v>1248496</v>
      </c>
      <c r="P612" s="18">
        <v>125.08</v>
      </c>
      <c r="Q612" s="18">
        <v>9818.92</v>
      </c>
      <c r="R612" s="18">
        <v>0</v>
      </c>
      <c r="S612" s="18">
        <v>9944</v>
      </c>
      <c r="T612" s="18">
        <v>0</v>
      </c>
      <c r="U612" s="18">
        <v>0</v>
      </c>
      <c r="V612" s="18">
        <v>0</v>
      </c>
      <c r="W612" s="18">
        <v>0</v>
      </c>
      <c r="X612" s="18"/>
      <c r="Y612" s="18">
        <v>948683.14</v>
      </c>
      <c r="Z612" s="18">
        <v>308039.82</v>
      </c>
      <c r="AA612" s="18">
        <v>1717.04</v>
      </c>
      <c r="AB612" s="18">
        <v>1258440</v>
      </c>
    </row>
    <row r="613" spans="1:28" s="15" customFormat="1" x14ac:dyDescent="0.25">
      <c r="A613" s="17">
        <v>15</v>
      </c>
      <c r="B613" s="17" t="s">
        <v>229</v>
      </c>
      <c r="C613" s="17" t="s">
        <v>126</v>
      </c>
      <c r="D613" s="17" t="s">
        <v>238</v>
      </c>
      <c r="E613" s="17" t="s">
        <v>239</v>
      </c>
      <c r="F613" s="17" t="s">
        <v>75</v>
      </c>
      <c r="G613" s="17" t="s">
        <v>76</v>
      </c>
      <c r="H613" s="17">
        <v>11054</v>
      </c>
      <c r="I613" s="17">
        <v>10898</v>
      </c>
      <c r="J613" s="17">
        <v>156</v>
      </c>
      <c r="K613" s="17" t="s">
        <v>37</v>
      </c>
      <c r="L613" s="18">
        <v>268022.94</v>
      </c>
      <c r="M613" s="18">
        <v>500.43</v>
      </c>
      <c r="N613" s="18">
        <v>84239.63</v>
      </c>
      <c r="O613" s="18">
        <v>352763</v>
      </c>
      <c r="P613" s="18">
        <v>1473.13</v>
      </c>
      <c r="Q613" s="18">
        <v>2767.5</v>
      </c>
      <c r="R613" s="18">
        <v>93.37</v>
      </c>
      <c r="S613" s="18">
        <v>4334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269496.07</v>
      </c>
      <c r="Z613" s="18">
        <v>87007.13</v>
      </c>
      <c r="AA613" s="18">
        <v>593.79999999999995</v>
      </c>
      <c r="AB613" s="18">
        <v>357097</v>
      </c>
    </row>
    <row r="614" spans="1:28" s="15" customFormat="1" x14ac:dyDescent="0.25">
      <c r="A614" s="17">
        <v>16</v>
      </c>
      <c r="B614" s="17" t="s">
        <v>229</v>
      </c>
      <c r="C614" s="17" t="s">
        <v>126</v>
      </c>
      <c r="D614" s="17" t="s">
        <v>240</v>
      </c>
      <c r="E614" s="17" t="s">
        <v>241</v>
      </c>
      <c r="F614" s="17" t="s">
        <v>75</v>
      </c>
      <c r="G614" s="17" t="s">
        <v>76</v>
      </c>
      <c r="H614" s="17">
        <v>8057</v>
      </c>
      <c r="I614" s="17">
        <v>7698</v>
      </c>
      <c r="J614" s="17">
        <v>359</v>
      </c>
      <c r="K614" s="17" t="s">
        <v>37</v>
      </c>
      <c r="L614" s="18">
        <v>350897.27</v>
      </c>
      <c r="M614" s="18">
        <v>1697.48</v>
      </c>
      <c r="N614" s="18">
        <v>102519.25</v>
      </c>
      <c r="O614" s="18">
        <v>455114</v>
      </c>
      <c r="P614" s="18">
        <v>2736.55</v>
      </c>
      <c r="Q614" s="18">
        <v>3629.59</v>
      </c>
      <c r="R614" s="18">
        <v>214.86</v>
      </c>
      <c r="S614" s="18">
        <v>6581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353633.82</v>
      </c>
      <c r="Z614" s="18">
        <v>106148.84</v>
      </c>
      <c r="AA614" s="18">
        <v>1912.34</v>
      </c>
      <c r="AB614" s="18">
        <v>461695</v>
      </c>
    </row>
    <row r="615" spans="1:28" s="15" customFormat="1" x14ac:dyDescent="0.25">
      <c r="A615" s="17">
        <v>17</v>
      </c>
      <c r="B615" s="17" t="s">
        <v>229</v>
      </c>
      <c r="C615" s="17" t="s">
        <v>126</v>
      </c>
      <c r="D615" s="17" t="s">
        <v>247</v>
      </c>
      <c r="E615" s="17" t="s">
        <v>248</v>
      </c>
      <c r="F615" s="17" t="s">
        <v>75</v>
      </c>
      <c r="G615" s="17" t="s">
        <v>249</v>
      </c>
      <c r="H615" s="17">
        <v>4085</v>
      </c>
      <c r="I615" s="17">
        <v>4085</v>
      </c>
      <c r="J615" s="17">
        <v>0</v>
      </c>
      <c r="K615" s="17" t="s">
        <v>302</v>
      </c>
      <c r="L615" s="18">
        <v>34892.35</v>
      </c>
      <c r="M615" s="18">
        <v>1199.26</v>
      </c>
      <c r="N615" s="18">
        <v>16162.39</v>
      </c>
      <c r="O615" s="18">
        <v>52254</v>
      </c>
      <c r="P615" s="18">
        <v>124.63</v>
      </c>
      <c r="Q615" s="18">
        <v>372.37</v>
      </c>
      <c r="R615" s="18">
        <v>0</v>
      </c>
      <c r="S615" s="18">
        <v>497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35016.980000000003</v>
      </c>
      <c r="Z615" s="18">
        <v>16534.759999999998</v>
      </c>
      <c r="AA615" s="18">
        <v>1199.26</v>
      </c>
      <c r="AB615" s="18">
        <v>52751</v>
      </c>
    </row>
    <row r="616" spans="1:28" s="15" customFormat="1" x14ac:dyDescent="0.25">
      <c r="A616" s="17">
        <v>18</v>
      </c>
      <c r="B616" s="17" t="s">
        <v>229</v>
      </c>
      <c r="C616" s="17" t="s">
        <v>126</v>
      </c>
      <c r="D616" s="17" t="s">
        <v>1583</v>
      </c>
      <c r="E616" s="17" t="s">
        <v>1584</v>
      </c>
      <c r="F616" s="17" t="s">
        <v>75</v>
      </c>
      <c r="G616" s="17" t="s">
        <v>249</v>
      </c>
      <c r="H616" s="17">
        <v>5809</v>
      </c>
      <c r="I616" s="17">
        <v>5809</v>
      </c>
      <c r="J616" s="17">
        <v>0</v>
      </c>
      <c r="K616" s="17" t="s">
        <v>59</v>
      </c>
      <c r="L616" s="18">
        <v>42071.73</v>
      </c>
      <c r="M616" s="18">
        <v>2254.12</v>
      </c>
      <c r="N616" s="18">
        <v>17124.150000000001</v>
      </c>
      <c r="O616" s="18">
        <v>61450</v>
      </c>
      <c r="P616" s="18">
        <v>125.38</v>
      </c>
      <c r="Q616" s="18">
        <v>456.62</v>
      </c>
      <c r="R616" s="18">
        <v>0</v>
      </c>
      <c r="S616" s="18">
        <v>582</v>
      </c>
      <c r="T616" s="18">
        <v>0</v>
      </c>
      <c r="U616" s="18">
        <v>0</v>
      </c>
      <c r="V616" s="18">
        <v>0</v>
      </c>
      <c r="W616" s="18">
        <v>0</v>
      </c>
      <c r="X616" s="18"/>
      <c r="Y616" s="18">
        <v>42197.11</v>
      </c>
      <c r="Z616" s="18">
        <v>17580.77</v>
      </c>
      <c r="AA616" s="18">
        <v>2254.12</v>
      </c>
      <c r="AB616" s="18">
        <v>62032</v>
      </c>
    </row>
    <row r="617" spans="1:28" s="15" customFormat="1" x14ac:dyDescent="0.25">
      <c r="A617" s="17">
        <v>19</v>
      </c>
      <c r="B617" s="17" t="s">
        <v>229</v>
      </c>
      <c r="C617" s="17" t="s">
        <v>126</v>
      </c>
      <c r="D617" s="17" t="s">
        <v>1585</v>
      </c>
      <c r="E617" s="17" t="s">
        <v>1586</v>
      </c>
      <c r="F617" s="17" t="s">
        <v>75</v>
      </c>
      <c r="G617" s="17" t="s">
        <v>249</v>
      </c>
      <c r="H617" s="17">
        <v>1190</v>
      </c>
      <c r="I617" s="17">
        <v>1190</v>
      </c>
      <c r="J617" s="17">
        <v>0</v>
      </c>
      <c r="K617" s="17" t="s">
        <v>59</v>
      </c>
      <c r="L617" s="18">
        <v>21239.75</v>
      </c>
      <c r="M617" s="18">
        <v>1036.46</v>
      </c>
      <c r="N617" s="18">
        <v>6754.79</v>
      </c>
      <c r="O617" s="18">
        <v>29031</v>
      </c>
      <c r="P617" s="18">
        <v>124.89</v>
      </c>
      <c r="Q617" s="18">
        <v>217.11</v>
      </c>
      <c r="R617" s="18">
        <v>0</v>
      </c>
      <c r="S617" s="18">
        <v>342</v>
      </c>
      <c r="T617" s="18">
        <v>0</v>
      </c>
      <c r="U617" s="18">
        <v>0</v>
      </c>
      <c r="V617" s="18">
        <v>0</v>
      </c>
      <c r="W617" s="18">
        <v>0</v>
      </c>
      <c r="X617" s="18"/>
      <c r="Y617" s="18">
        <v>21364.639999999999</v>
      </c>
      <c r="Z617" s="18">
        <v>6971.9</v>
      </c>
      <c r="AA617" s="18">
        <v>1036.46</v>
      </c>
      <c r="AB617" s="18">
        <v>29373</v>
      </c>
    </row>
    <row r="618" spans="1:28" s="15" customFormat="1" x14ac:dyDescent="0.25">
      <c r="A618" s="17">
        <v>20</v>
      </c>
      <c r="B618" s="17" t="s">
        <v>250</v>
      </c>
      <c r="C618" s="17" t="s">
        <v>126</v>
      </c>
      <c r="D618" s="17" t="s">
        <v>251</v>
      </c>
      <c r="E618" s="17" t="s">
        <v>252</v>
      </c>
      <c r="F618" s="17" t="s">
        <v>75</v>
      </c>
      <c r="G618" s="17" t="s">
        <v>106</v>
      </c>
      <c r="H618" s="17">
        <v>1</v>
      </c>
      <c r="I618" s="17">
        <v>1</v>
      </c>
      <c r="J618" s="17">
        <v>337</v>
      </c>
      <c r="K618" s="17" t="s">
        <v>107</v>
      </c>
      <c r="L618" s="18">
        <v>209147.3</v>
      </c>
      <c r="M618" s="18">
        <v>2455.2600000000002</v>
      </c>
      <c r="N618" s="18">
        <v>45908.44</v>
      </c>
      <c r="O618" s="18">
        <v>257511</v>
      </c>
      <c r="P618" s="18">
        <v>2429.84</v>
      </c>
      <c r="Q618" s="18">
        <v>2173.4699999999998</v>
      </c>
      <c r="R618" s="18">
        <v>201.69</v>
      </c>
      <c r="S618" s="18">
        <v>4805</v>
      </c>
      <c r="T618" s="18">
        <v>0</v>
      </c>
      <c r="U618" s="18">
        <v>0</v>
      </c>
      <c r="V618" s="18">
        <v>0</v>
      </c>
      <c r="W618" s="18">
        <v>0</v>
      </c>
      <c r="X618" s="18"/>
      <c r="Y618" s="18">
        <v>211577.14</v>
      </c>
      <c r="Z618" s="18">
        <v>48081.91</v>
      </c>
      <c r="AA618" s="18">
        <v>2656.95</v>
      </c>
      <c r="AB618" s="18">
        <v>262316</v>
      </c>
    </row>
    <row r="619" spans="1:28" s="15" customFormat="1" x14ac:dyDescent="0.25">
      <c r="A619" s="17">
        <v>21</v>
      </c>
      <c r="B619" s="17" t="s">
        <v>253</v>
      </c>
      <c r="C619" s="17" t="s">
        <v>126</v>
      </c>
      <c r="D619" s="17" t="s">
        <v>254</v>
      </c>
      <c r="E619" s="17" t="s">
        <v>255</v>
      </c>
      <c r="F619" s="17" t="s">
        <v>75</v>
      </c>
      <c r="G619" s="17" t="s">
        <v>106</v>
      </c>
      <c r="H619" s="17">
        <v>0</v>
      </c>
      <c r="I619" s="17">
        <v>0</v>
      </c>
      <c r="J619" s="17">
        <v>78</v>
      </c>
      <c r="K619" s="17" t="s">
        <v>107</v>
      </c>
      <c r="L619" s="18">
        <v>171886.07999999999</v>
      </c>
      <c r="M619" s="18">
        <v>2455.2600000000002</v>
      </c>
      <c r="N619" s="18">
        <v>29209.66</v>
      </c>
      <c r="O619" s="18">
        <v>203551</v>
      </c>
      <c r="P619" s="18">
        <v>658.88</v>
      </c>
      <c r="Q619" s="18">
        <v>1788.44</v>
      </c>
      <c r="R619" s="18">
        <v>46.68</v>
      </c>
      <c r="S619" s="18">
        <v>2494</v>
      </c>
      <c r="T619" s="18">
        <v>0</v>
      </c>
      <c r="U619" s="18">
        <v>0</v>
      </c>
      <c r="V619" s="18">
        <v>0</v>
      </c>
      <c r="W619" s="18">
        <v>0</v>
      </c>
      <c r="X619" s="18"/>
      <c r="Y619" s="18">
        <v>172544.96</v>
      </c>
      <c r="Z619" s="18">
        <v>30998.1</v>
      </c>
      <c r="AA619" s="18">
        <v>2501.94</v>
      </c>
      <c r="AB619" s="18">
        <v>206045</v>
      </c>
    </row>
    <row r="620" spans="1:28" s="15" customFormat="1" x14ac:dyDescent="0.25">
      <c r="A620" s="17">
        <v>22</v>
      </c>
      <c r="B620" s="17" t="s">
        <v>256</v>
      </c>
      <c r="C620" s="17" t="s">
        <v>126</v>
      </c>
      <c r="D620" s="17" t="s">
        <v>257</v>
      </c>
      <c r="E620" s="17" t="s">
        <v>258</v>
      </c>
      <c r="F620" s="17" t="s">
        <v>75</v>
      </c>
      <c r="G620" s="17" t="s">
        <v>106</v>
      </c>
      <c r="H620" s="17">
        <v>0</v>
      </c>
      <c r="I620" s="17">
        <v>0</v>
      </c>
      <c r="J620" s="17">
        <v>92</v>
      </c>
      <c r="K620" s="17" t="s">
        <v>107</v>
      </c>
      <c r="L620" s="18">
        <v>171607.29</v>
      </c>
      <c r="M620" s="18">
        <v>2455.2600000000002</v>
      </c>
      <c r="N620" s="18">
        <v>30523.45</v>
      </c>
      <c r="O620" s="18">
        <v>204586</v>
      </c>
      <c r="P620" s="18">
        <v>754.38</v>
      </c>
      <c r="Q620" s="18">
        <v>1785.56</v>
      </c>
      <c r="R620" s="18">
        <v>55.06</v>
      </c>
      <c r="S620" s="18">
        <v>2595</v>
      </c>
      <c r="T620" s="18">
        <v>0</v>
      </c>
      <c r="U620" s="18">
        <v>0</v>
      </c>
      <c r="V620" s="18">
        <v>0</v>
      </c>
      <c r="W620" s="18">
        <v>0</v>
      </c>
      <c r="X620" s="18"/>
      <c r="Y620" s="18">
        <v>172361.67</v>
      </c>
      <c r="Z620" s="18">
        <v>32309.01</v>
      </c>
      <c r="AA620" s="18">
        <v>2510.3200000000002</v>
      </c>
      <c r="AB620" s="18">
        <v>207181</v>
      </c>
    </row>
    <row r="621" spans="1:28" s="15" customFormat="1" x14ac:dyDescent="0.25">
      <c r="A621" s="17">
        <v>23</v>
      </c>
      <c r="B621" s="17" t="s">
        <v>259</v>
      </c>
      <c r="C621" s="17" t="s">
        <v>126</v>
      </c>
      <c r="D621" s="17" t="s">
        <v>260</v>
      </c>
      <c r="E621" s="17" t="s">
        <v>261</v>
      </c>
      <c r="F621" s="17" t="s">
        <v>75</v>
      </c>
      <c r="G621" s="17" t="s">
        <v>106</v>
      </c>
      <c r="H621" s="17">
        <v>0</v>
      </c>
      <c r="I621" s="17">
        <v>0</v>
      </c>
      <c r="J621" s="17">
        <v>39</v>
      </c>
      <c r="K621" s="17" t="s">
        <v>107</v>
      </c>
      <c r="L621" s="18">
        <v>174256.19</v>
      </c>
      <c r="M621" s="18">
        <v>2455.2600000000002</v>
      </c>
      <c r="N621" s="18">
        <v>30259.55</v>
      </c>
      <c r="O621" s="18">
        <v>206971</v>
      </c>
      <c r="P621" s="18">
        <v>391.72</v>
      </c>
      <c r="Q621" s="18">
        <v>1812.94</v>
      </c>
      <c r="R621" s="18">
        <v>23.34</v>
      </c>
      <c r="S621" s="18">
        <v>2228</v>
      </c>
      <c r="T621" s="18">
        <v>0</v>
      </c>
      <c r="U621" s="18">
        <v>0</v>
      </c>
      <c r="V621" s="18">
        <v>0</v>
      </c>
      <c r="W621" s="18">
        <v>0</v>
      </c>
      <c r="X621" s="18"/>
      <c r="Y621" s="18">
        <v>174647.91</v>
      </c>
      <c r="Z621" s="18">
        <v>32072.49</v>
      </c>
      <c r="AA621" s="18">
        <v>2478.6</v>
      </c>
      <c r="AB621" s="18">
        <v>209199</v>
      </c>
    </row>
    <row r="622" spans="1:28" s="15" customFormat="1" x14ac:dyDescent="0.25">
      <c r="A622" s="17">
        <v>24</v>
      </c>
      <c r="B622" s="17" t="s">
        <v>134</v>
      </c>
      <c r="C622" s="17" t="s">
        <v>126</v>
      </c>
      <c r="D622" s="17" t="s">
        <v>265</v>
      </c>
      <c r="E622" s="17" t="s">
        <v>266</v>
      </c>
      <c r="F622" s="17" t="s">
        <v>75</v>
      </c>
      <c r="G622" s="17" t="s">
        <v>267</v>
      </c>
      <c r="H622" s="17">
        <v>0</v>
      </c>
      <c r="I622" s="17">
        <v>0</v>
      </c>
      <c r="J622" s="17">
        <v>181</v>
      </c>
      <c r="K622" s="17" t="s">
        <v>107</v>
      </c>
      <c r="L622" s="18">
        <v>125055.36</v>
      </c>
      <c r="M622" s="18">
        <v>1931.04</v>
      </c>
      <c r="N622" s="18">
        <v>25168.6</v>
      </c>
      <c r="O622" s="18">
        <v>152155</v>
      </c>
      <c r="P622" s="18">
        <v>1362.56</v>
      </c>
      <c r="Q622" s="18">
        <v>1299.1099999999999</v>
      </c>
      <c r="R622" s="18">
        <v>108.33</v>
      </c>
      <c r="S622" s="18">
        <v>2770</v>
      </c>
      <c r="T622" s="18">
        <v>90</v>
      </c>
      <c r="U622" s="18">
        <v>0</v>
      </c>
      <c r="V622" s="18">
        <v>0</v>
      </c>
      <c r="W622" s="18">
        <v>0</v>
      </c>
      <c r="X622" s="18"/>
      <c r="Y622" s="18">
        <v>126417.92</v>
      </c>
      <c r="Z622" s="18">
        <v>26467.71</v>
      </c>
      <c r="AA622" s="18">
        <v>2039.37</v>
      </c>
      <c r="AB622" s="18">
        <v>154925</v>
      </c>
    </row>
    <row r="623" spans="1:28" s="15" customFormat="1" x14ac:dyDescent="0.25">
      <c r="A623" s="17">
        <v>25</v>
      </c>
      <c r="B623" s="17" t="s">
        <v>229</v>
      </c>
      <c r="C623" s="17" t="s">
        <v>126</v>
      </c>
      <c r="D623" s="17" t="s">
        <v>268</v>
      </c>
      <c r="E623" s="17" t="s">
        <v>269</v>
      </c>
      <c r="F623" s="17" t="s">
        <v>75</v>
      </c>
      <c r="G623" s="17" t="s">
        <v>270</v>
      </c>
      <c r="H623" s="17">
        <v>250</v>
      </c>
      <c r="I623" s="17">
        <v>250</v>
      </c>
      <c r="J623" s="17">
        <v>10</v>
      </c>
      <c r="K623" s="17" t="s">
        <v>107</v>
      </c>
      <c r="L623" s="18">
        <v>50585.03</v>
      </c>
      <c r="M623" s="18">
        <v>139.18</v>
      </c>
      <c r="N623" s="18">
        <v>6074.79</v>
      </c>
      <c r="O623" s="18">
        <v>56799</v>
      </c>
      <c r="P623" s="18">
        <v>193.79</v>
      </c>
      <c r="Q623" s="18">
        <v>523.22</v>
      </c>
      <c r="R623" s="18">
        <v>5.99</v>
      </c>
      <c r="S623" s="18">
        <v>723</v>
      </c>
      <c r="T623" s="18">
        <v>0</v>
      </c>
      <c r="U623" s="18">
        <v>0</v>
      </c>
      <c r="V623" s="18">
        <v>0</v>
      </c>
      <c r="W623" s="18">
        <v>0</v>
      </c>
      <c r="X623" s="18"/>
      <c r="Y623" s="18">
        <v>50778.82</v>
      </c>
      <c r="Z623" s="18">
        <v>6598.01</v>
      </c>
      <c r="AA623" s="18">
        <v>145.16999999999999</v>
      </c>
      <c r="AB623" s="18">
        <v>57522</v>
      </c>
    </row>
    <row r="624" spans="1:28" s="15" customFormat="1" x14ac:dyDescent="0.25">
      <c r="A624" s="17">
        <v>26</v>
      </c>
      <c r="B624" s="17" t="s">
        <v>151</v>
      </c>
      <c r="C624" s="17" t="s">
        <v>126</v>
      </c>
      <c r="D624" s="17" t="s">
        <v>271</v>
      </c>
      <c r="E624" s="17" t="s">
        <v>272</v>
      </c>
      <c r="F624" s="17" t="s">
        <v>75</v>
      </c>
      <c r="G624" s="17" t="s">
        <v>273</v>
      </c>
      <c r="H624" s="17">
        <v>0</v>
      </c>
      <c r="I624" s="17">
        <v>0</v>
      </c>
      <c r="J624" s="17">
        <v>156</v>
      </c>
      <c r="K624" s="17" t="s">
        <v>107</v>
      </c>
      <c r="L624" s="18">
        <v>121962.6</v>
      </c>
      <c r="M624" s="18">
        <v>1931.04</v>
      </c>
      <c r="N624" s="18">
        <v>24332.36</v>
      </c>
      <c r="O624" s="18">
        <v>148226</v>
      </c>
      <c r="P624" s="18">
        <v>1192.48</v>
      </c>
      <c r="Q624" s="18">
        <v>1267.1500000000001</v>
      </c>
      <c r="R624" s="18">
        <v>93.37</v>
      </c>
      <c r="S624" s="18">
        <v>2553</v>
      </c>
      <c r="T624" s="18">
        <v>90</v>
      </c>
      <c r="U624" s="18">
        <v>0</v>
      </c>
      <c r="V624" s="18">
        <v>0</v>
      </c>
      <c r="W624" s="18">
        <v>0</v>
      </c>
      <c r="X624" s="18"/>
      <c r="Y624" s="18">
        <v>123155.08</v>
      </c>
      <c r="Z624" s="18">
        <v>25599.51</v>
      </c>
      <c r="AA624" s="18">
        <v>2024.41</v>
      </c>
      <c r="AB624" s="18">
        <v>150779</v>
      </c>
    </row>
    <row r="625" spans="1:33" s="15" customFormat="1" x14ac:dyDescent="0.25">
      <c r="A625" s="17">
        <v>27</v>
      </c>
      <c r="B625" s="17" t="s">
        <v>130</v>
      </c>
      <c r="C625" s="17" t="s">
        <v>126</v>
      </c>
      <c r="D625" s="17" t="s">
        <v>274</v>
      </c>
      <c r="E625" s="17" t="s">
        <v>275</v>
      </c>
      <c r="F625" s="17" t="s">
        <v>75</v>
      </c>
      <c r="G625" s="17" t="s">
        <v>276</v>
      </c>
      <c r="H625" s="17">
        <v>0</v>
      </c>
      <c r="I625" s="17">
        <v>0</v>
      </c>
      <c r="J625" s="17">
        <v>130</v>
      </c>
      <c r="K625" s="17" t="s">
        <v>107</v>
      </c>
      <c r="L625" s="18">
        <v>121349.58</v>
      </c>
      <c r="M625" s="18">
        <v>1931.04</v>
      </c>
      <c r="N625" s="18">
        <v>28003.38</v>
      </c>
      <c r="O625" s="18">
        <v>151284</v>
      </c>
      <c r="P625" s="18">
        <v>1014.39</v>
      </c>
      <c r="Q625" s="18">
        <v>1260.81</v>
      </c>
      <c r="R625" s="18">
        <v>77.8</v>
      </c>
      <c r="S625" s="18">
        <v>2353</v>
      </c>
      <c r="T625" s="18">
        <v>90</v>
      </c>
      <c r="U625" s="18">
        <v>0</v>
      </c>
      <c r="V625" s="18">
        <v>0</v>
      </c>
      <c r="W625" s="18">
        <v>0</v>
      </c>
      <c r="X625" s="18"/>
      <c r="Y625" s="18">
        <v>122363.97</v>
      </c>
      <c r="Z625" s="18">
        <v>29264.19</v>
      </c>
      <c r="AA625" s="18">
        <v>2008.84</v>
      </c>
      <c r="AB625" s="18">
        <v>153637</v>
      </c>
    </row>
    <row r="626" spans="1:33" s="15" customFormat="1" x14ac:dyDescent="0.25">
      <c r="A626" s="17">
        <v>28</v>
      </c>
      <c r="B626" s="17" t="s">
        <v>134</v>
      </c>
      <c r="C626" s="17" t="s">
        <v>126</v>
      </c>
      <c r="D626" s="17" t="s">
        <v>277</v>
      </c>
      <c r="E626" s="17" t="s">
        <v>278</v>
      </c>
      <c r="F626" s="17" t="s">
        <v>75</v>
      </c>
      <c r="G626" s="17" t="s">
        <v>267</v>
      </c>
      <c r="H626" s="17">
        <v>0</v>
      </c>
      <c r="I626" s="17">
        <v>0</v>
      </c>
      <c r="J626" s="17">
        <v>700</v>
      </c>
      <c r="K626" s="17" t="s">
        <v>107</v>
      </c>
      <c r="L626" s="18">
        <v>244504.44</v>
      </c>
      <c r="M626" s="18">
        <v>3646.62</v>
      </c>
      <c r="N626" s="18">
        <v>24016.94</v>
      </c>
      <c r="O626" s="18">
        <v>272168</v>
      </c>
      <c r="P626" s="18">
        <v>5038.49</v>
      </c>
      <c r="Q626" s="18">
        <v>2550.56</v>
      </c>
      <c r="R626" s="18">
        <v>418.95</v>
      </c>
      <c r="S626" s="18">
        <v>8008</v>
      </c>
      <c r="T626" s="18">
        <v>180</v>
      </c>
      <c r="U626" s="18">
        <v>0</v>
      </c>
      <c r="V626" s="18">
        <v>0</v>
      </c>
      <c r="W626" s="18">
        <v>0</v>
      </c>
      <c r="X626" s="18"/>
      <c r="Y626" s="18">
        <v>249542.93</v>
      </c>
      <c r="Z626" s="18">
        <v>26567.5</v>
      </c>
      <c r="AA626" s="18">
        <v>4065.57</v>
      </c>
      <c r="AB626" s="18">
        <v>280176</v>
      </c>
    </row>
    <row r="627" spans="1:33" s="15" customFormat="1" x14ac:dyDescent="0.25">
      <c r="A627" s="17">
        <v>29</v>
      </c>
      <c r="B627" s="15" t="s">
        <v>229</v>
      </c>
      <c r="C627" s="15" t="s">
        <v>126</v>
      </c>
      <c r="D627" s="15" t="s">
        <v>1610</v>
      </c>
      <c r="E627" s="15" t="s">
        <v>1609</v>
      </c>
      <c r="F627" s="15" t="s">
        <v>75</v>
      </c>
      <c r="G627" s="15" t="s">
        <v>1606</v>
      </c>
      <c r="H627" s="15">
        <v>499</v>
      </c>
      <c r="I627" s="15">
        <v>499</v>
      </c>
      <c r="J627" s="15">
        <v>29</v>
      </c>
      <c r="K627" s="15" t="s">
        <v>107</v>
      </c>
      <c r="L627" s="16">
        <v>7654.28</v>
      </c>
      <c r="M627" s="16">
        <v>1258.76</v>
      </c>
      <c r="N627" s="16">
        <v>439.96</v>
      </c>
      <c r="O627" s="16">
        <v>9353</v>
      </c>
      <c r="P627" s="16">
        <v>323.58999999999997</v>
      </c>
      <c r="Q627" s="16">
        <v>82.05</v>
      </c>
      <c r="R627" s="16">
        <v>17.36</v>
      </c>
      <c r="S627" s="16">
        <v>423</v>
      </c>
      <c r="T627" s="16">
        <v>0</v>
      </c>
      <c r="U627" s="16">
        <v>0</v>
      </c>
      <c r="V627" s="16">
        <v>0</v>
      </c>
      <c r="W627" s="16">
        <v>0</v>
      </c>
      <c r="X627" s="16"/>
      <c r="Y627" s="16">
        <v>7977.87</v>
      </c>
      <c r="Z627" s="16">
        <v>1340.81</v>
      </c>
      <c r="AA627" s="16">
        <v>457.32</v>
      </c>
      <c r="AB627" s="16">
        <v>9776</v>
      </c>
    </row>
    <row r="628" spans="1:33" s="15" customFormat="1" x14ac:dyDescent="0.25">
      <c r="A628" s="17">
        <v>30</v>
      </c>
      <c r="B628" s="15" t="s">
        <v>229</v>
      </c>
      <c r="C628" s="15" t="s">
        <v>126</v>
      </c>
      <c r="D628" s="15" t="s">
        <v>1608</v>
      </c>
      <c r="E628" s="15" t="s">
        <v>1607</v>
      </c>
      <c r="F628" s="15" t="s">
        <v>75</v>
      </c>
      <c r="G628" s="15" t="s">
        <v>1606</v>
      </c>
      <c r="H628" s="15">
        <v>285</v>
      </c>
      <c r="I628" s="15">
        <v>285</v>
      </c>
      <c r="J628" s="15">
        <v>24</v>
      </c>
      <c r="K628" s="15" t="s">
        <v>107</v>
      </c>
      <c r="L628" s="16">
        <v>9810.7099999999991</v>
      </c>
      <c r="M628" s="16">
        <v>1605.24</v>
      </c>
      <c r="N628" s="16">
        <v>643.04999999999995</v>
      </c>
      <c r="O628" s="16">
        <v>12059</v>
      </c>
      <c r="P628" s="16">
        <v>289.02999999999997</v>
      </c>
      <c r="Q628" s="16">
        <v>106.61</v>
      </c>
      <c r="R628" s="16">
        <v>14.36</v>
      </c>
      <c r="S628" s="16">
        <v>410</v>
      </c>
      <c r="T628" s="16">
        <v>0</v>
      </c>
      <c r="U628" s="16">
        <v>0</v>
      </c>
      <c r="V628" s="16">
        <v>0</v>
      </c>
      <c r="W628" s="16">
        <v>0</v>
      </c>
      <c r="X628" s="16"/>
      <c r="Y628" s="16">
        <v>10099.74</v>
      </c>
      <c r="Z628" s="16">
        <v>1711.85</v>
      </c>
      <c r="AA628" s="16">
        <v>657.41</v>
      </c>
      <c r="AB628" s="16">
        <v>12469</v>
      </c>
    </row>
    <row r="629" spans="1:33" s="15" customFormat="1" x14ac:dyDescent="0.25">
      <c r="A629" s="17">
        <v>31</v>
      </c>
      <c r="B629" s="15" t="s">
        <v>229</v>
      </c>
      <c r="C629" s="15" t="s">
        <v>126</v>
      </c>
      <c r="D629" s="15" t="s">
        <v>1605</v>
      </c>
      <c r="E629" s="15" t="s">
        <v>1604</v>
      </c>
      <c r="F629" s="15" t="s">
        <v>75</v>
      </c>
      <c r="G629" s="15" t="s">
        <v>1603</v>
      </c>
      <c r="H629" s="15">
        <v>175</v>
      </c>
      <c r="I629" s="15">
        <v>175</v>
      </c>
      <c r="J629" s="15">
        <v>28</v>
      </c>
      <c r="K629" s="15" t="s">
        <v>107</v>
      </c>
      <c r="L629" s="16">
        <v>8773.07</v>
      </c>
      <c r="M629" s="16">
        <v>1384.23</v>
      </c>
      <c r="N629" s="16">
        <v>549.70000000000005</v>
      </c>
      <c r="O629" s="16">
        <v>10707</v>
      </c>
      <c r="P629" s="16">
        <v>316.45999999999998</v>
      </c>
      <c r="Q629" s="16">
        <v>94.78</v>
      </c>
      <c r="R629" s="16">
        <v>16.760000000000002</v>
      </c>
      <c r="S629" s="16">
        <v>428</v>
      </c>
      <c r="T629" s="16">
        <v>0</v>
      </c>
      <c r="U629" s="16">
        <v>0</v>
      </c>
      <c r="V629" s="16">
        <v>0</v>
      </c>
      <c r="W629" s="16">
        <v>0</v>
      </c>
      <c r="X629" s="16"/>
      <c r="Y629" s="16">
        <v>9089.5300000000007</v>
      </c>
      <c r="Z629" s="16">
        <v>1479.01</v>
      </c>
      <c r="AA629" s="16">
        <v>566.46</v>
      </c>
      <c r="AB629" s="16">
        <v>11135</v>
      </c>
    </row>
    <row r="630" spans="1:33" s="15" customFormat="1" x14ac:dyDescent="0.25">
      <c r="A630" s="17">
        <v>32</v>
      </c>
      <c r="B630" s="17" t="s">
        <v>138</v>
      </c>
      <c r="C630" s="17" t="s">
        <v>126</v>
      </c>
      <c r="D630" s="17" t="s">
        <v>279</v>
      </c>
      <c r="E630" s="17" t="s">
        <v>280</v>
      </c>
      <c r="F630" s="17" t="s">
        <v>75</v>
      </c>
      <c r="G630" s="17" t="s">
        <v>281</v>
      </c>
      <c r="H630" s="17">
        <v>0</v>
      </c>
      <c r="I630" s="17">
        <v>0</v>
      </c>
      <c r="J630" s="17">
        <v>52</v>
      </c>
      <c r="K630" s="17" t="s">
        <v>107</v>
      </c>
      <c r="L630" s="18">
        <v>122044.83</v>
      </c>
      <c r="M630" s="18">
        <v>1931.04</v>
      </c>
      <c r="N630" s="18">
        <v>21283.13</v>
      </c>
      <c r="O630" s="18">
        <v>145259</v>
      </c>
      <c r="P630" s="18">
        <v>480.88</v>
      </c>
      <c r="Q630" s="18">
        <v>1268</v>
      </c>
      <c r="R630" s="18">
        <v>31.12</v>
      </c>
      <c r="S630" s="18">
        <v>1780</v>
      </c>
      <c r="T630" s="18">
        <v>90</v>
      </c>
      <c r="U630" s="18">
        <v>0</v>
      </c>
      <c r="V630" s="18">
        <v>0</v>
      </c>
      <c r="W630" s="18">
        <v>0</v>
      </c>
      <c r="X630" s="18"/>
      <c r="Y630" s="18">
        <v>122525.71</v>
      </c>
      <c r="Z630" s="18">
        <v>22551.13</v>
      </c>
      <c r="AA630" s="18">
        <v>1962.16</v>
      </c>
      <c r="AB630" s="18">
        <v>147039</v>
      </c>
    </row>
    <row r="631" spans="1:33" s="12" customFormat="1" x14ac:dyDescent="0.25">
      <c r="A631" s="10"/>
      <c r="B631" s="10"/>
      <c r="C631" s="10" t="s">
        <v>71</v>
      </c>
      <c r="D631" s="10"/>
      <c r="E631" s="10"/>
      <c r="F631" s="10"/>
      <c r="G631" s="10"/>
      <c r="H631" s="10"/>
      <c r="I631" s="10"/>
      <c r="J631" s="11">
        <f>SUM(J599:J630)</f>
        <v>8512</v>
      </c>
      <c r="K631" s="11"/>
      <c r="L631" s="11">
        <f t="shared" ref="L631:AB631" si="70">SUM(L599:L630)</f>
        <v>5412118.9800000014</v>
      </c>
      <c r="M631" s="11">
        <f t="shared" si="70"/>
        <v>59864.74000000002</v>
      </c>
      <c r="N631" s="11">
        <f t="shared" si="70"/>
        <v>1222431.28</v>
      </c>
      <c r="O631" s="11">
        <f t="shared" si="70"/>
        <v>6694415</v>
      </c>
      <c r="P631" s="11">
        <f t="shared" si="70"/>
        <v>65128.99</v>
      </c>
      <c r="Q631" s="11">
        <f t="shared" si="70"/>
        <v>56151.570000000014</v>
      </c>
      <c r="R631" s="11">
        <f t="shared" si="70"/>
        <v>5094.4399999999996</v>
      </c>
      <c r="S631" s="11">
        <f t="shared" si="70"/>
        <v>126375</v>
      </c>
      <c r="T631" s="11">
        <f t="shared" si="70"/>
        <v>710</v>
      </c>
      <c r="U631" s="11">
        <f t="shared" si="70"/>
        <v>0</v>
      </c>
      <c r="V631" s="11">
        <f t="shared" si="70"/>
        <v>0</v>
      </c>
      <c r="W631" s="11">
        <f t="shared" si="70"/>
        <v>0</v>
      </c>
      <c r="X631" s="11">
        <f t="shared" si="70"/>
        <v>0</v>
      </c>
      <c r="Y631" s="11">
        <f t="shared" si="70"/>
        <v>5477247.9700000007</v>
      </c>
      <c r="Z631" s="11">
        <f t="shared" si="70"/>
        <v>1281198.3700000001</v>
      </c>
      <c r="AA631" s="11">
        <f t="shared" si="70"/>
        <v>62343.660000000011</v>
      </c>
      <c r="AB631" s="11">
        <f t="shared" si="70"/>
        <v>6820790</v>
      </c>
      <c r="AC631" s="7"/>
      <c r="AD631" s="7"/>
      <c r="AE631" s="7"/>
    </row>
    <row r="632" spans="1:33" s="12" customFormat="1" x14ac:dyDescent="0.25">
      <c r="A632" s="10"/>
      <c r="B632" s="10"/>
      <c r="C632" s="10" t="s">
        <v>119</v>
      </c>
      <c r="D632" s="10"/>
      <c r="E632" s="10"/>
      <c r="F632" s="10"/>
      <c r="G632" s="10"/>
      <c r="H632" s="10"/>
      <c r="I632" s="10"/>
      <c r="J632" s="11">
        <f>J631+J598</f>
        <v>32269</v>
      </c>
      <c r="K632" s="11"/>
      <c r="L632" s="11">
        <f t="shared" ref="L632:AB632" si="71">L631+L598</f>
        <v>11910224.719999999</v>
      </c>
      <c r="M632" s="11">
        <f t="shared" si="71"/>
        <v>160464.94</v>
      </c>
      <c r="N632" s="11">
        <f t="shared" si="71"/>
        <v>2082493.34</v>
      </c>
      <c r="O632" s="11">
        <f t="shared" si="71"/>
        <v>14153183</v>
      </c>
      <c r="P632" s="11">
        <f t="shared" si="71"/>
        <v>205558.9</v>
      </c>
      <c r="Q632" s="11">
        <f t="shared" si="71"/>
        <v>123664.01000000004</v>
      </c>
      <c r="R632" s="11">
        <f t="shared" si="71"/>
        <v>15785.090000000004</v>
      </c>
      <c r="S632" s="11">
        <f t="shared" si="71"/>
        <v>345008</v>
      </c>
      <c r="T632" s="11">
        <f t="shared" si="71"/>
        <v>81100</v>
      </c>
      <c r="U632" s="11">
        <f t="shared" si="71"/>
        <v>150871.48000000001</v>
      </c>
      <c r="V632" s="11">
        <f t="shared" si="71"/>
        <v>31940.82</v>
      </c>
      <c r="W632" s="11">
        <f t="shared" si="71"/>
        <v>4187.7</v>
      </c>
      <c r="X632" s="11">
        <f t="shared" si="71"/>
        <v>187000</v>
      </c>
      <c r="Y632" s="11">
        <f t="shared" si="71"/>
        <v>11964912.140000001</v>
      </c>
      <c r="Z632" s="11">
        <f t="shared" si="71"/>
        <v>2176832.0499999998</v>
      </c>
      <c r="AA632" s="11">
        <f t="shared" si="71"/>
        <v>169446.81000000003</v>
      </c>
      <c r="AB632" s="11">
        <f t="shared" si="71"/>
        <v>14311191</v>
      </c>
      <c r="AC632" s="7"/>
      <c r="AD632" s="7"/>
      <c r="AE632" s="7"/>
    </row>
    <row r="633" spans="1:33" ht="18" customHeight="1" x14ac:dyDescent="0.25">
      <c r="O633" s="34"/>
      <c r="AC633" s="15"/>
    </row>
    <row r="634" spans="1:33" ht="18" customHeight="1" x14ac:dyDescent="0.25">
      <c r="O634" s="34"/>
      <c r="AB634" s="34"/>
      <c r="AC634" s="15"/>
    </row>
    <row r="635" spans="1:33" x14ac:dyDescent="0.25">
      <c r="O635" s="34"/>
    </row>
    <row r="637" spans="1:33" ht="15.75" x14ac:dyDescent="0.25">
      <c r="E637" s="13" t="s">
        <v>120</v>
      </c>
      <c r="G637" s="14"/>
      <c r="H637" s="14"/>
      <c r="I637" s="14"/>
      <c r="J637" s="14"/>
      <c r="K637" s="14"/>
      <c r="L637" s="13" t="s">
        <v>122</v>
      </c>
      <c r="O637" s="14"/>
      <c r="Q637" s="14"/>
      <c r="R637" s="13" t="s">
        <v>121</v>
      </c>
      <c r="T637" s="14"/>
      <c r="U637" s="14"/>
      <c r="W637" s="14"/>
      <c r="X637" s="14"/>
      <c r="Y637" s="14"/>
      <c r="Z637" s="13" t="s">
        <v>123</v>
      </c>
      <c r="AA637" s="14"/>
      <c r="AB637" s="14"/>
      <c r="AC637" s="14"/>
      <c r="AD637" s="14"/>
    </row>
    <row r="638" spans="1:33" ht="15.75" x14ac:dyDescent="0.25">
      <c r="E638" s="13" t="s">
        <v>124</v>
      </c>
      <c r="G638" s="14"/>
      <c r="H638" s="14"/>
      <c r="I638" s="14"/>
      <c r="J638" s="14"/>
      <c r="K638" s="14"/>
      <c r="L638" s="13" t="s">
        <v>124</v>
      </c>
      <c r="O638" s="14"/>
      <c r="Q638" s="14"/>
      <c r="R638" s="13" t="s">
        <v>124</v>
      </c>
      <c r="T638" s="14"/>
      <c r="U638" s="14"/>
      <c r="W638" s="14"/>
      <c r="X638" s="14"/>
      <c r="Y638" s="14"/>
      <c r="Z638" s="13" t="s">
        <v>124</v>
      </c>
      <c r="AA638" s="14"/>
      <c r="AB638" s="14"/>
      <c r="AC638" s="14"/>
      <c r="AD638" s="14"/>
    </row>
    <row r="639" spans="1:33" ht="30.75" customHeight="1" x14ac:dyDescent="0.55000000000000004">
      <c r="A639" s="75" t="s">
        <v>0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1"/>
      <c r="AE639" s="1"/>
      <c r="AF639" s="1"/>
      <c r="AG639" s="1"/>
    </row>
    <row r="640" spans="1:33" ht="21.75" customHeight="1" x14ac:dyDescent="0.4">
      <c r="A640" s="76" t="s">
        <v>1708</v>
      </c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2"/>
      <c r="AE640" s="2"/>
      <c r="AF640" s="2"/>
      <c r="AG640" s="2"/>
    </row>
    <row r="641" spans="1:33" s="5" customFormat="1" ht="20.25" customHeight="1" x14ac:dyDescent="0.35">
      <c r="A641" s="3" t="s">
        <v>1</v>
      </c>
      <c r="B641" s="4"/>
      <c r="C641" s="3"/>
      <c r="D641" s="3"/>
      <c r="F641" s="3" t="s">
        <v>305</v>
      </c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</row>
    <row r="642" spans="1:33" s="7" customFormat="1" ht="90" x14ac:dyDescent="0.25">
      <c r="A642" s="6" t="s">
        <v>3</v>
      </c>
      <c r="B642" s="6" t="s">
        <v>4</v>
      </c>
      <c r="C642" s="6" t="s">
        <v>5</v>
      </c>
      <c r="D642" s="6" t="s">
        <v>6</v>
      </c>
      <c r="E642" s="6" t="s">
        <v>7</v>
      </c>
      <c r="F642" s="6" t="s">
        <v>8</v>
      </c>
      <c r="G642" s="6" t="s">
        <v>9</v>
      </c>
      <c r="H642" s="6" t="s">
        <v>10</v>
      </c>
      <c r="I642" s="6" t="s">
        <v>11</v>
      </c>
      <c r="J642" s="6" t="s">
        <v>12</v>
      </c>
      <c r="K642" s="6" t="s">
        <v>13</v>
      </c>
      <c r="L642" s="6" t="s">
        <v>14</v>
      </c>
      <c r="M642" s="6" t="s">
        <v>15</v>
      </c>
      <c r="N642" s="6" t="s">
        <v>16</v>
      </c>
      <c r="O642" s="6" t="s">
        <v>17</v>
      </c>
      <c r="P642" s="6" t="s">
        <v>18</v>
      </c>
      <c r="Q642" s="6" t="s">
        <v>19</v>
      </c>
      <c r="R642" s="6" t="s">
        <v>20</v>
      </c>
      <c r="S642" s="6" t="s">
        <v>21</v>
      </c>
      <c r="T642" s="6" t="s">
        <v>22</v>
      </c>
      <c r="U642" s="6" t="s">
        <v>24</v>
      </c>
      <c r="V642" s="6" t="s">
        <v>25</v>
      </c>
      <c r="W642" s="6" t="s">
        <v>26</v>
      </c>
      <c r="X642" s="6" t="s">
        <v>1587</v>
      </c>
      <c r="Y642" s="6" t="s">
        <v>27</v>
      </c>
      <c r="Z642" s="6" t="s">
        <v>28</v>
      </c>
      <c r="AA642" s="6" t="s">
        <v>29</v>
      </c>
      <c r="AB642" s="6" t="s">
        <v>30</v>
      </c>
    </row>
    <row r="643" spans="1:33" s="15" customFormat="1" x14ac:dyDescent="0.25">
      <c r="A643" s="17">
        <v>1</v>
      </c>
      <c r="B643" s="17" t="s">
        <v>125</v>
      </c>
      <c r="C643" s="17" t="s">
        <v>126</v>
      </c>
      <c r="D643" s="17" t="s">
        <v>127</v>
      </c>
      <c r="E643" s="17" t="s">
        <v>128</v>
      </c>
      <c r="F643" s="17" t="s">
        <v>35</v>
      </c>
      <c r="G643" s="17" t="s">
        <v>129</v>
      </c>
      <c r="H643" s="17">
        <v>187502</v>
      </c>
      <c r="I643" s="17">
        <v>186185</v>
      </c>
      <c r="J643" s="17">
        <v>1317</v>
      </c>
      <c r="K643" s="17" t="s">
        <v>37</v>
      </c>
      <c r="L643" s="18">
        <v>546212.18999999994</v>
      </c>
      <c r="M643" s="18">
        <v>112591.71</v>
      </c>
      <c r="N643" s="18">
        <v>5570.1</v>
      </c>
      <c r="O643" s="18">
        <v>664374</v>
      </c>
      <c r="P643" s="18">
        <v>7833.33</v>
      </c>
      <c r="Q643" s="18">
        <v>5481.02</v>
      </c>
      <c r="R643" s="18">
        <v>592.65</v>
      </c>
      <c r="S643" s="18">
        <v>13907</v>
      </c>
      <c r="T643" s="18">
        <v>0</v>
      </c>
      <c r="U643" s="18">
        <v>0</v>
      </c>
      <c r="V643" s="18">
        <v>0</v>
      </c>
      <c r="W643" s="18">
        <v>0</v>
      </c>
      <c r="X643" s="18"/>
      <c r="Y643" s="18">
        <v>554045.52</v>
      </c>
      <c r="Z643" s="18">
        <v>118072.73</v>
      </c>
      <c r="AA643" s="18">
        <v>6162.75</v>
      </c>
      <c r="AB643" s="18">
        <v>678281</v>
      </c>
    </row>
    <row r="644" spans="1:33" s="15" customFormat="1" x14ac:dyDescent="0.25">
      <c r="A644" s="17">
        <v>2</v>
      </c>
      <c r="B644" s="17" t="s">
        <v>130</v>
      </c>
      <c r="C644" s="17" t="s">
        <v>126</v>
      </c>
      <c r="D644" s="17" t="s">
        <v>131</v>
      </c>
      <c r="E644" s="17" t="s">
        <v>132</v>
      </c>
      <c r="F644" s="17" t="s">
        <v>35</v>
      </c>
      <c r="G644" s="17" t="s">
        <v>133</v>
      </c>
      <c r="H644" s="17">
        <v>90080</v>
      </c>
      <c r="I644" s="17">
        <v>90080</v>
      </c>
      <c r="J644" s="17">
        <v>0</v>
      </c>
      <c r="K644" s="17" t="s">
        <v>37</v>
      </c>
      <c r="L644" s="18">
        <v>81279.839999999997</v>
      </c>
      <c r="M644" s="18">
        <v>7758.75</v>
      </c>
      <c r="N644" s="18">
        <v>1327.41</v>
      </c>
      <c r="O644" s="18">
        <v>90366</v>
      </c>
      <c r="P644" s="18">
        <v>330.46</v>
      </c>
      <c r="Q644" s="18">
        <v>824.54</v>
      </c>
      <c r="R644" s="18">
        <v>0</v>
      </c>
      <c r="S644" s="18">
        <v>1155</v>
      </c>
      <c r="T644" s="18">
        <v>0</v>
      </c>
      <c r="U644" s="18">
        <v>0</v>
      </c>
      <c r="V644" s="18">
        <v>0</v>
      </c>
      <c r="W644" s="18">
        <v>0</v>
      </c>
      <c r="X644" s="18"/>
      <c r="Y644" s="18">
        <v>81610.3</v>
      </c>
      <c r="Z644" s="18">
        <v>8583.2900000000009</v>
      </c>
      <c r="AA644" s="18">
        <v>1327.41</v>
      </c>
      <c r="AB644" s="18">
        <v>91521</v>
      </c>
    </row>
    <row r="645" spans="1:33" s="15" customFormat="1" x14ac:dyDescent="0.25">
      <c r="A645" s="17">
        <v>3</v>
      </c>
      <c r="B645" s="17" t="s">
        <v>134</v>
      </c>
      <c r="C645" s="17" t="s">
        <v>126</v>
      </c>
      <c r="D645" s="17" t="s">
        <v>135</v>
      </c>
      <c r="E645" s="17" t="s">
        <v>136</v>
      </c>
      <c r="F645" s="17" t="s">
        <v>35</v>
      </c>
      <c r="G645" s="17" t="s">
        <v>137</v>
      </c>
      <c r="H645" s="17">
        <v>30538</v>
      </c>
      <c r="I645" s="17">
        <v>30166</v>
      </c>
      <c r="J645" s="17">
        <v>1116</v>
      </c>
      <c r="K645" s="17" t="s">
        <v>37</v>
      </c>
      <c r="L645" s="18">
        <v>465527.25</v>
      </c>
      <c r="M645" s="18">
        <v>89183.43</v>
      </c>
      <c r="N645" s="18">
        <v>6458.32</v>
      </c>
      <c r="O645" s="18">
        <v>561169</v>
      </c>
      <c r="P645" s="18">
        <v>6721.86</v>
      </c>
      <c r="Q645" s="18">
        <v>4682.9399999999996</v>
      </c>
      <c r="R645" s="18">
        <v>502.2</v>
      </c>
      <c r="S645" s="18">
        <v>11907</v>
      </c>
      <c r="T645" s="18">
        <v>0</v>
      </c>
      <c r="U645" s="18">
        <v>0</v>
      </c>
      <c r="V645" s="18">
        <v>0</v>
      </c>
      <c r="W645" s="18">
        <v>0</v>
      </c>
      <c r="X645" s="18"/>
      <c r="Y645" s="18">
        <v>472249.11</v>
      </c>
      <c r="Z645" s="18">
        <v>93866.37</v>
      </c>
      <c r="AA645" s="18">
        <v>6960.52</v>
      </c>
      <c r="AB645" s="18">
        <v>573076</v>
      </c>
    </row>
    <row r="646" spans="1:33" s="15" customFormat="1" x14ac:dyDescent="0.25">
      <c r="A646" s="17">
        <v>4</v>
      </c>
      <c r="B646" s="17" t="s">
        <v>141</v>
      </c>
      <c r="C646" s="17" t="s">
        <v>126</v>
      </c>
      <c r="D646" s="17" t="s">
        <v>142</v>
      </c>
      <c r="E646" s="17" t="s">
        <v>143</v>
      </c>
      <c r="F646" s="17" t="s">
        <v>35</v>
      </c>
      <c r="G646" s="17" t="s">
        <v>144</v>
      </c>
      <c r="H646" s="17">
        <v>7520</v>
      </c>
      <c r="I646" s="17">
        <v>5372</v>
      </c>
      <c r="J646" s="17">
        <v>2148</v>
      </c>
      <c r="K646" s="17" t="s">
        <v>37</v>
      </c>
      <c r="L646" s="18">
        <v>482011.05</v>
      </c>
      <c r="M646" s="18">
        <v>84388.4</v>
      </c>
      <c r="N646" s="18">
        <v>10529.55</v>
      </c>
      <c r="O646" s="18">
        <v>576929</v>
      </c>
      <c r="P646" s="18">
        <v>12428.51</v>
      </c>
      <c r="Q646" s="18">
        <v>4872.8900000000003</v>
      </c>
      <c r="R646" s="18">
        <v>966.6</v>
      </c>
      <c r="S646" s="18">
        <v>18268</v>
      </c>
      <c r="T646" s="18">
        <v>7070</v>
      </c>
      <c r="U646" s="18">
        <v>0</v>
      </c>
      <c r="V646" s="18">
        <v>0</v>
      </c>
      <c r="W646" s="18">
        <v>0</v>
      </c>
      <c r="X646" s="18"/>
      <c r="Y646" s="18">
        <v>494439.56</v>
      </c>
      <c r="Z646" s="18">
        <v>89261.29</v>
      </c>
      <c r="AA646" s="18">
        <v>11496.15</v>
      </c>
      <c r="AB646" s="18">
        <v>595197</v>
      </c>
    </row>
    <row r="647" spans="1:33" s="15" customFormat="1" x14ac:dyDescent="0.25">
      <c r="A647" s="17">
        <v>5</v>
      </c>
      <c r="B647" s="17" t="s">
        <v>145</v>
      </c>
      <c r="C647" s="17" t="s">
        <v>126</v>
      </c>
      <c r="D647" s="17" t="s">
        <v>146</v>
      </c>
      <c r="E647" s="17" t="s">
        <v>147</v>
      </c>
      <c r="F647" s="17" t="s">
        <v>35</v>
      </c>
      <c r="G647" s="17" t="s">
        <v>148</v>
      </c>
      <c r="H647" s="17">
        <v>10407</v>
      </c>
      <c r="I647" s="17">
        <v>10103</v>
      </c>
      <c r="J647" s="17">
        <v>912</v>
      </c>
      <c r="K647" s="17" t="s">
        <v>37</v>
      </c>
      <c r="L647" s="18">
        <v>182593.61</v>
      </c>
      <c r="M647" s="18">
        <v>22053.1</v>
      </c>
      <c r="N647" s="18">
        <v>4066.29</v>
      </c>
      <c r="O647" s="18">
        <v>208713</v>
      </c>
      <c r="P647" s="18">
        <v>5730.57</v>
      </c>
      <c r="Q647" s="18">
        <v>1840.03</v>
      </c>
      <c r="R647" s="18">
        <v>410.4</v>
      </c>
      <c r="S647" s="18">
        <v>7981</v>
      </c>
      <c r="T647" s="18">
        <v>2670</v>
      </c>
      <c r="U647" s="18">
        <v>0</v>
      </c>
      <c r="V647" s="18">
        <v>0</v>
      </c>
      <c r="W647" s="18">
        <v>0</v>
      </c>
      <c r="X647" s="18"/>
      <c r="Y647" s="18">
        <v>188324.18</v>
      </c>
      <c r="Z647" s="18">
        <v>23893.13</v>
      </c>
      <c r="AA647" s="18">
        <v>4476.6899999999996</v>
      </c>
      <c r="AB647" s="18">
        <v>216694</v>
      </c>
    </row>
    <row r="648" spans="1:33" s="15" customFormat="1" x14ac:dyDescent="0.25">
      <c r="A648" s="17">
        <v>6</v>
      </c>
      <c r="B648" s="17" t="s">
        <v>141</v>
      </c>
      <c r="C648" s="17" t="s">
        <v>126</v>
      </c>
      <c r="D648" s="17" t="s">
        <v>154</v>
      </c>
      <c r="E648" s="17" t="s">
        <v>155</v>
      </c>
      <c r="F648" s="17" t="s">
        <v>35</v>
      </c>
      <c r="G648" s="17" t="s">
        <v>156</v>
      </c>
      <c r="H648" s="17">
        <v>38798</v>
      </c>
      <c r="I648" s="17">
        <v>36924</v>
      </c>
      <c r="J648" s="17">
        <v>1874</v>
      </c>
      <c r="K648" s="17" t="s">
        <v>37</v>
      </c>
      <c r="L648" s="18">
        <v>519860.28</v>
      </c>
      <c r="M648" s="18">
        <v>64007.25</v>
      </c>
      <c r="N648" s="18">
        <v>8563.4699999999993</v>
      </c>
      <c r="O648" s="18">
        <v>592431</v>
      </c>
      <c r="P648" s="18">
        <v>10941.18</v>
      </c>
      <c r="Q648" s="18">
        <v>5236.5200000000004</v>
      </c>
      <c r="R648" s="18">
        <v>843.3</v>
      </c>
      <c r="S648" s="18">
        <v>17021</v>
      </c>
      <c r="T648" s="18">
        <v>3980</v>
      </c>
      <c r="U648" s="18">
        <v>0</v>
      </c>
      <c r="V648" s="18">
        <v>0</v>
      </c>
      <c r="W648" s="18">
        <v>0</v>
      </c>
      <c r="X648" s="18"/>
      <c r="Y648" s="18">
        <v>530801.46</v>
      </c>
      <c r="Z648" s="18">
        <v>69243.77</v>
      </c>
      <c r="AA648" s="18">
        <v>9406.77</v>
      </c>
      <c r="AB648" s="18">
        <v>609452</v>
      </c>
    </row>
    <row r="649" spans="1:33" s="15" customFormat="1" x14ac:dyDescent="0.25">
      <c r="A649" s="17">
        <v>7</v>
      </c>
      <c r="B649" s="17" t="s">
        <v>125</v>
      </c>
      <c r="C649" s="17" t="s">
        <v>126</v>
      </c>
      <c r="D649" s="17" t="s">
        <v>157</v>
      </c>
      <c r="E649" s="17" t="s">
        <v>158</v>
      </c>
      <c r="F649" s="17" t="s">
        <v>35</v>
      </c>
      <c r="G649" s="17" t="s">
        <v>148</v>
      </c>
      <c r="H649" s="17">
        <v>31437</v>
      </c>
      <c r="I649" s="17">
        <v>30368</v>
      </c>
      <c r="J649" s="17">
        <v>1069</v>
      </c>
      <c r="K649" s="17" t="s">
        <v>37</v>
      </c>
      <c r="L649" s="18">
        <v>299040.99</v>
      </c>
      <c r="M649" s="18">
        <v>36018.89</v>
      </c>
      <c r="N649" s="18">
        <v>6781.12</v>
      </c>
      <c r="O649" s="18">
        <v>341841</v>
      </c>
      <c r="P649" s="18">
        <v>6351.76</v>
      </c>
      <c r="Q649" s="18">
        <v>3023.19</v>
      </c>
      <c r="R649" s="18">
        <v>481.05</v>
      </c>
      <c r="S649" s="18">
        <v>9856</v>
      </c>
      <c r="T649" s="18">
        <v>10520</v>
      </c>
      <c r="U649" s="18">
        <v>0</v>
      </c>
      <c r="V649" s="18">
        <v>0</v>
      </c>
      <c r="W649" s="18">
        <v>0</v>
      </c>
      <c r="X649" s="18"/>
      <c r="Y649" s="18">
        <v>305392.75</v>
      </c>
      <c r="Z649" s="18">
        <v>39042.080000000002</v>
      </c>
      <c r="AA649" s="18">
        <v>7262.17</v>
      </c>
      <c r="AB649" s="18">
        <v>351697</v>
      </c>
    </row>
    <row r="650" spans="1:33" s="15" customFormat="1" x14ac:dyDescent="0.25">
      <c r="A650" s="17">
        <v>8</v>
      </c>
      <c r="B650" s="17" t="s">
        <v>134</v>
      </c>
      <c r="C650" s="17" t="s">
        <v>126</v>
      </c>
      <c r="D650" s="17" t="s">
        <v>175</v>
      </c>
      <c r="E650" s="17" t="s">
        <v>176</v>
      </c>
      <c r="F650" s="17" t="s">
        <v>35</v>
      </c>
      <c r="G650" s="17" t="s">
        <v>156</v>
      </c>
      <c r="H650" s="17">
        <v>7776</v>
      </c>
      <c r="I650" s="17">
        <v>7776</v>
      </c>
      <c r="J650" s="17">
        <v>0</v>
      </c>
      <c r="K650" s="17" t="s">
        <v>37</v>
      </c>
      <c r="L650" s="18">
        <v>133163.79</v>
      </c>
      <c r="M650" s="18">
        <v>17024.21</v>
      </c>
      <c r="N650" s="18">
        <v>0</v>
      </c>
      <c r="O650" s="18">
        <v>150188</v>
      </c>
      <c r="P650" s="18">
        <v>577.05999999999995</v>
      </c>
      <c r="Q650" s="18">
        <v>1328.94</v>
      </c>
      <c r="R650" s="18">
        <v>0</v>
      </c>
      <c r="S650" s="18">
        <v>1906</v>
      </c>
      <c r="T650" s="18">
        <v>2380</v>
      </c>
      <c r="U650" s="18">
        <v>0</v>
      </c>
      <c r="V650" s="18">
        <v>0</v>
      </c>
      <c r="W650" s="18">
        <v>0</v>
      </c>
      <c r="X650" s="18"/>
      <c r="Y650" s="18">
        <v>133740.85</v>
      </c>
      <c r="Z650" s="18">
        <v>18353.150000000001</v>
      </c>
      <c r="AA650" s="18">
        <v>0</v>
      </c>
      <c r="AB650" s="18">
        <v>152094</v>
      </c>
    </row>
    <row r="651" spans="1:33" s="15" customFormat="1" x14ac:dyDescent="0.25">
      <c r="A651" s="17">
        <v>9</v>
      </c>
      <c r="B651" s="17" t="s">
        <v>130</v>
      </c>
      <c r="C651" s="17" t="s">
        <v>126</v>
      </c>
      <c r="D651" s="17" t="s">
        <v>177</v>
      </c>
      <c r="E651" s="17" t="s">
        <v>178</v>
      </c>
      <c r="F651" s="17" t="s">
        <v>35</v>
      </c>
      <c r="G651" s="17" t="s">
        <v>156</v>
      </c>
      <c r="H651" s="17">
        <v>74025</v>
      </c>
      <c r="I651" s="17">
        <v>74025</v>
      </c>
      <c r="J651" s="17">
        <v>0</v>
      </c>
      <c r="K651" s="17" t="s">
        <v>37</v>
      </c>
      <c r="L651" s="18">
        <v>25417.53</v>
      </c>
      <c r="M651" s="18">
        <v>3242.47</v>
      </c>
      <c r="N651" s="18">
        <v>0</v>
      </c>
      <c r="O651" s="18">
        <v>28660</v>
      </c>
      <c r="P651" s="18">
        <v>577.51</v>
      </c>
      <c r="Q651" s="18">
        <v>251.49</v>
      </c>
      <c r="R651" s="18">
        <v>0</v>
      </c>
      <c r="S651" s="18">
        <v>829</v>
      </c>
      <c r="T651" s="18">
        <v>0</v>
      </c>
      <c r="U651" s="18">
        <v>0</v>
      </c>
      <c r="V651" s="18">
        <v>0</v>
      </c>
      <c r="W651" s="18">
        <v>0</v>
      </c>
      <c r="X651" s="18"/>
      <c r="Y651" s="18">
        <v>25995.040000000001</v>
      </c>
      <c r="Z651" s="18">
        <v>3493.96</v>
      </c>
      <c r="AA651" s="18">
        <v>0</v>
      </c>
      <c r="AB651" s="18">
        <v>29489</v>
      </c>
    </row>
    <row r="652" spans="1:33" s="15" customFormat="1" x14ac:dyDescent="0.25">
      <c r="A652" s="17">
        <v>10</v>
      </c>
      <c r="B652" s="17" t="s">
        <v>125</v>
      </c>
      <c r="C652" s="17" t="s">
        <v>126</v>
      </c>
      <c r="D652" s="17" t="s">
        <v>179</v>
      </c>
      <c r="E652" s="17" t="s">
        <v>180</v>
      </c>
      <c r="F652" s="17" t="s">
        <v>35</v>
      </c>
      <c r="G652" s="17" t="s">
        <v>181</v>
      </c>
      <c r="H652" s="17">
        <v>43312</v>
      </c>
      <c r="I652" s="17">
        <v>40685</v>
      </c>
      <c r="J652" s="17">
        <v>2627</v>
      </c>
      <c r="K652" s="17" t="s">
        <v>37</v>
      </c>
      <c r="L652" s="18">
        <v>925336.47</v>
      </c>
      <c r="M652" s="18">
        <v>173785.78</v>
      </c>
      <c r="N652" s="18">
        <v>10858.75</v>
      </c>
      <c r="O652" s="18">
        <v>1109981</v>
      </c>
      <c r="P652" s="18">
        <v>15352.05</v>
      </c>
      <c r="Q652" s="18">
        <v>9289.7999999999993</v>
      </c>
      <c r="R652" s="18">
        <v>1182.1500000000001</v>
      </c>
      <c r="S652" s="18">
        <v>25824</v>
      </c>
      <c r="T652" s="18">
        <v>0</v>
      </c>
      <c r="U652" s="18">
        <v>0</v>
      </c>
      <c r="V652" s="18">
        <v>0</v>
      </c>
      <c r="W652" s="18">
        <v>0</v>
      </c>
      <c r="X652" s="18"/>
      <c r="Y652" s="18">
        <v>940688.52</v>
      </c>
      <c r="Z652" s="18">
        <v>183075.58</v>
      </c>
      <c r="AA652" s="18">
        <v>12040.9</v>
      </c>
      <c r="AB652" s="18">
        <v>1135805</v>
      </c>
    </row>
    <row r="653" spans="1:33" s="15" customFormat="1" x14ac:dyDescent="0.25">
      <c r="A653" s="17">
        <v>11</v>
      </c>
      <c r="B653" s="17" t="s">
        <v>134</v>
      </c>
      <c r="C653" s="17" t="s">
        <v>126</v>
      </c>
      <c r="D653" s="17" t="s">
        <v>193</v>
      </c>
      <c r="E653" s="17" t="s">
        <v>194</v>
      </c>
      <c r="F653" s="17" t="s">
        <v>35</v>
      </c>
      <c r="G653" s="17" t="s">
        <v>181</v>
      </c>
      <c r="H653" s="17">
        <v>24617</v>
      </c>
      <c r="I653" s="17">
        <v>22560</v>
      </c>
      <c r="J653" s="17">
        <v>2057</v>
      </c>
      <c r="K653" s="17" t="s">
        <v>37</v>
      </c>
      <c r="L653" s="18">
        <v>114011.13</v>
      </c>
      <c r="M653" s="18">
        <v>14630.84</v>
      </c>
      <c r="N653" s="18">
        <v>7967.03</v>
      </c>
      <c r="O653" s="18">
        <v>136609</v>
      </c>
      <c r="P653" s="18">
        <v>12227.42</v>
      </c>
      <c r="Q653" s="18">
        <v>1157.93</v>
      </c>
      <c r="R653" s="18">
        <v>925.65</v>
      </c>
      <c r="S653" s="18">
        <v>14311</v>
      </c>
      <c r="T653" s="18">
        <v>0</v>
      </c>
      <c r="U653" s="18">
        <v>0</v>
      </c>
      <c r="V653" s="18">
        <v>0</v>
      </c>
      <c r="W653" s="18">
        <v>0</v>
      </c>
      <c r="X653" s="18"/>
      <c r="Y653" s="18">
        <v>126238.55</v>
      </c>
      <c r="Z653" s="18">
        <v>15788.77</v>
      </c>
      <c r="AA653" s="18">
        <v>8892.68</v>
      </c>
      <c r="AB653" s="18">
        <v>150920</v>
      </c>
    </row>
    <row r="654" spans="1:33" s="15" customFormat="1" x14ac:dyDescent="0.25">
      <c r="A654" s="17">
        <v>12</v>
      </c>
      <c r="B654" s="17" t="s">
        <v>134</v>
      </c>
      <c r="C654" s="17" t="s">
        <v>126</v>
      </c>
      <c r="D654" s="17" t="s">
        <v>197</v>
      </c>
      <c r="E654" s="17" t="s">
        <v>198</v>
      </c>
      <c r="F654" s="17" t="s">
        <v>35</v>
      </c>
      <c r="G654" s="17" t="s">
        <v>148</v>
      </c>
      <c r="H654" s="17">
        <v>72517</v>
      </c>
      <c r="I654" s="17">
        <v>71585</v>
      </c>
      <c r="J654" s="17">
        <v>932</v>
      </c>
      <c r="K654" s="17" t="s">
        <v>37</v>
      </c>
      <c r="L654" s="18">
        <v>40611.15</v>
      </c>
      <c r="M654" s="18">
        <v>2422.85</v>
      </c>
      <c r="N654" s="18">
        <v>2736</v>
      </c>
      <c r="O654" s="18">
        <v>45770</v>
      </c>
      <c r="P654" s="18">
        <v>5374.27</v>
      </c>
      <c r="Q654" s="18">
        <v>407.33</v>
      </c>
      <c r="R654" s="18">
        <v>419.4</v>
      </c>
      <c r="S654" s="18">
        <v>6201</v>
      </c>
      <c r="T654" s="18">
        <v>4210</v>
      </c>
      <c r="U654" s="18">
        <v>0</v>
      </c>
      <c r="V654" s="18">
        <v>0</v>
      </c>
      <c r="W654" s="18">
        <v>0</v>
      </c>
      <c r="X654" s="18"/>
      <c r="Y654" s="18">
        <v>45985.42</v>
      </c>
      <c r="Z654" s="18">
        <v>2830.18</v>
      </c>
      <c r="AA654" s="18">
        <v>3155.4</v>
      </c>
      <c r="AB654" s="18">
        <v>51971</v>
      </c>
    </row>
    <row r="655" spans="1:33" s="15" customFormat="1" x14ac:dyDescent="0.25">
      <c r="A655" s="17">
        <v>13</v>
      </c>
      <c r="B655" s="17" t="s">
        <v>182</v>
      </c>
      <c r="C655" s="17" t="s">
        <v>126</v>
      </c>
      <c r="D655" s="17" t="s">
        <v>199</v>
      </c>
      <c r="E655" s="17" t="s">
        <v>200</v>
      </c>
      <c r="F655" s="17" t="s">
        <v>35</v>
      </c>
      <c r="G655" s="17" t="s">
        <v>148</v>
      </c>
      <c r="H655" s="17">
        <v>34994</v>
      </c>
      <c r="I655" s="17">
        <v>34267</v>
      </c>
      <c r="J655" s="17">
        <v>2181</v>
      </c>
      <c r="K655" s="17" t="s">
        <v>37</v>
      </c>
      <c r="L655" s="18">
        <v>515077.03</v>
      </c>
      <c r="M655" s="18">
        <v>58369.8</v>
      </c>
      <c r="N655" s="18">
        <v>9618.17</v>
      </c>
      <c r="O655" s="18">
        <v>583065</v>
      </c>
      <c r="P655" s="18">
        <v>12610.72</v>
      </c>
      <c r="Q655" s="18">
        <v>5189.83</v>
      </c>
      <c r="R655" s="18">
        <v>981.45</v>
      </c>
      <c r="S655" s="18">
        <v>18782</v>
      </c>
      <c r="T655" s="18">
        <v>290</v>
      </c>
      <c r="U655" s="18">
        <v>0</v>
      </c>
      <c r="V655" s="18">
        <v>0</v>
      </c>
      <c r="W655" s="18">
        <v>0</v>
      </c>
      <c r="X655" s="18"/>
      <c r="Y655" s="18">
        <v>527687.75</v>
      </c>
      <c r="Z655" s="18">
        <v>63559.63</v>
      </c>
      <c r="AA655" s="18">
        <v>10599.62</v>
      </c>
      <c r="AB655" s="18">
        <v>601847</v>
      </c>
    </row>
    <row r="656" spans="1:33" s="15" customFormat="1" x14ac:dyDescent="0.25">
      <c r="A656" s="17">
        <v>14</v>
      </c>
      <c r="B656" s="17" t="s">
        <v>163</v>
      </c>
      <c r="C656" s="17" t="s">
        <v>126</v>
      </c>
      <c r="D656" s="17" t="s">
        <v>201</v>
      </c>
      <c r="E656" s="17" t="s">
        <v>202</v>
      </c>
      <c r="F656" s="17" t="s">
        <v>35</v>
      </c>
      <c r="G656" s="17" t="s">
        <v>203</v>
      </c>
      <c r="H656" s="17">
        <v>242</v>
      </c>
      <c r="I656" s="17">
        <v>230</v>
      </c>
      <c r="J656" s="17">
        <v>12</v>
      </c>
      <c r="K656" s="17" t="s">
        <v>37</v>
      </c>
      <c r="L656" s="18">
        <v>22336.6</v>
      </c>
      <c r="M656" s="18">
        <v>3045.77</v>
      </c>
      <c r="N656" s="18">
        <v>228.63</v>
      </c>
      <c r="O656" s="18">
        <v>25611</v>
      </c>
      <c r="P656" s="18">
        <v>891.14</v>
      </c>
      <c r="Q656" s="18">
        <v>221.46</v>
      </c>
      <c r="R656" s="18">
        <v>5.4</v>
      </c>
      <c r="S656" s="18">
        <v>1118</v>
      </c>
      <c r="T656" s="18">
        <v>0</v>
      </c>
      <c r="U656" s="18">
        <v>0</v>
      </c>
      <c r="V656" s="18">
        <v>0</v>
      </c>
      <c r="W656" s="18">
        <v>0</v>
      </c>
      <c r="X656" s="18"/>
      <c r="Y656" s="18">
        <v>23227.74</v>
      </c>
      <c r="Z656" s="18">
        <v>3267.23</v>
      </c>
      <c r="AA656" s="18">
        <v>234.03</v>
      </c>
      <c r="AB656" s="18">
        <v>26729</v>
      </c>
    </row>
    <row r="657" spans="1:28" s="15" customFormat="1" x14ac:dyDescent="0.25">
      <c r="A657" s="17">
        <v>15</v>
      </c>
      <c r="B657" s="17" t="s">
        <v>138</v>
      </c>
      <c r="C657" s="17" t="s">
        <v>126</v>
      </c>
      <c r="D657" s="17" t="s">
        <v>204</v>
      </c>
      <c r="E657" s="17" t="s">
        <v>205</v>
      </c>
      <c r="F657" s="17" t="s">
        <v>35</v>
      </c>
      <c r="G657" s="17" t="s">
        <v>148</v>
      </c>
      <c r="H657" s="17">
        <v>7154</v>
      </c>
      <c r="I657" s="17">
        <v>7154</v>
      </c>
      <c r="J657" s="17">
        <v>0</v>
      </c>
      <c r="K657" s="17" t="s">
        <v>37</v>
      </c>
      <c r="L657" s="18">
        <v>24359.68</v>
      </c>
      <c r="M657" s="18">
        <v>1461.32</v>
      </c>
      <c r="N657" s="18">
        <v>0</v>
      </c>
      <c r="O657" s="18">
        <v>25821</v>
      </c>
      <c r="P657" s="18">
        <v>577.1</v>
      </c>
      <c r="Q657" s="18">
        <v>240.9</v>
      </c>
      <c r="R657" s="18">
        <v>0</v>
      </c>
      <c r="S657" s="18">
        <v>818</v>
      </c>
      <c r="T657" s="18">
        <v>0</v>
      </c>
      <c r="U657" s="18">
        <v>0</v>
      </c>
      <c r="V657" s="18">
        <v>0</v>
      </c>
      <c r="W657" s="18">
        <v>0</v>
      </c>
      <c r="X657" s="18"/>
      <c r="Y657" s="18">
        <v>24936.78</v>
      </c>
      <c r="Z657" s="18">
        <v>1702.22</v>
      </c>
      <c r="AA657" s="18">
        <v>0</v>
      </c>
      <c r="AB657" s="18">
        <v>26639</v>
      </c>
    </row>
    <row r="658" spans="1:28" s="15" customFormat="1" x14ac:dyDescent="0.25">
      <c r="A658" s="17">
        <v>16</v>
      </c>
      <c r="B658" s="17" t="s">
        <v>138</v>
      </c>
      <c r="C658" s="17" t="s">
        <v>126</v>
      </c>
      <c r="D658" s="17" t="s">
        <v>213</v>
      </c>
      <c r="E658" s="17" t="s">
        <v>214</v>
      </c>
      <c r="F658" s="17" t="s">
        <v>35</v>
      </c>
      <c r="G658" s="17" t="s">
        <v>215</v>
      </c>
      <c r="H658" s="17">
        <v>19460</v>
      </c>
      <c r="I658" s="17">
        <v>19460</v>
      </c>
      <c r="J658" s="17">
        <v>0</v>
      </c>
      <c r="K658" s="17" t="s">
        <v>37</v>
      </c>
      <c r="L658" s="18">
        <v>48147.68</v>
      </c>
      <c r="M658" s="18">
        <v>18538.38</v>
      </c>
      <c r="N658" s="18">
        <v>86.94</v>
      </c>
      <c r="O658" s="18">
        <v>66773</v>
      </c>
      <c r="P658" s="18">
        <v>577.35</v>
      </c>
      <c r="Q658" s="18">
        <v>479.65</v>
      </c>
      <c r="R658" s="18">
        <v>0</v>
      </c>
      <c r="S658" s="18">
        <v>1057</v>
      </c>
      <c r="T658" s="18">
        <v>0</v>
      </c>
      <c r="U658" s="18">
        <v>0</v>
      </c>
      <c r="V658" s="18">
        <v>0</v>
      </c>
      <c r="W658" s="18">
        <v>0</v>
      </c>
      <c r="X658" s="18"/>
      <c r="Y658" s="18">
        <v>48725.03</v>
      </c>
      <c r="Z658" s="18">
        <v>19018.03</v>
      </c>
      <c r="AA658" s="18">
        <v>86.94</v>
      </c>
      <c r="AB658" s="18">
        <v>67830</v>
      </c>
    </row>
    <row r="659" spans="1:28" s="15" customFormat="1" x14ac:dyDescent="0.25">
      <c r="A659" s="17">
        <v>17</v>
      </c>
      <c r="B659" s="17" t="s">
        <v>130</v>
      </c>
      <c r="C659" s="17" t="s">
        <v>126</v>
      </c>
      <c r="D659" s="17" t="s">
        <v>222</v>
      </c>
      <c r="E659" s="17" t="s">
        <v>223</v>
      </c>
      <c r="F659" s="17" t="s">
        <v>35</v>
      </c>
      <c r="G659" s="17" t="s">
        <v>224</v>
      </c>
      <c r="H659" s="17">
        <v>5551</v>
      </c>
      <c r="I659" s="17">
        <v>4600</v>
      </c>
      <c r="J659" s="17">
        <v>951</v>
      </c>
      <c r="K659" s="17" t="s">
        <v>37</v>
      </c>
      <c r="L659" s="18">
        <v>62211.88</v>
      </c>
      <c r="M659" s="18">
        <v>5929.18</v>
      </c>
      <c r="N659" s="18">
        <v>2069.94</v>
      </c>
      <c r="O659" s="18">
        <v>70211</v>
      </c>
      <c r="P659" s="18">
        <v>6111.63</v>
      </c>
      <c r="Q659" s="18">
        <v>599.41999999999996</v>
      </c>
      <c r="R659" s="18">
        <v>427.95</v>
      </c>
      <c r="S659" s="18">
        <v>7139</v>
      </c>
      <c r="T659" s="18">
        <v>0</v>
      </c>
      <c r="U659" s="18">
        <v>0</v>
      </c>
      <c r="V659" s="18">
        <v>0</v>
      </c>
      <c r="W659" s="18">
        <v>0</v>
      </c>
      <c r="X659" s="18"/>
      <c r="Y659" s="18">
        <v>68323.509999999995</v>
      </c>
      <c r="Z659" s="18">
        <v>6528.6</v>
      </c>
      <c r="AA659" s="18">
        <v>2497.89</v>
      </c>
      <c r="AB659" s="18">
        <v>77350</v>
      </c>
    </row>
    <row r="660" spans="1:28" s="15" customFormat="1" x14ac:dyDescent="0.25">
      <c r="A660" s="17">
        <v>18</v>
      </c>
      <c r="B660" s="17" t="s">
        <v>225</v>
      </c>
      <c r="C660" s="17" t="s">
        <v>126</v>
      </c>
      <c r="D660" s="17" t="s">
        <v>226</v>
      </c>
      <c r="E660" s="17" t="s">
        <v>227</v>
      </c>
      <c r="F660" s="17" t="s">
        <v>35</v>
      </c>
      <c r="G660" s="17" t="s">
        <v>228</v>
      </c>
      <c r="H660" s="17">
        <v>43864</v>
      </c>
      <c r="I660" s="17">
        <v>43056</v>
      </c>
      <c r="J660" s="17">
        <v>808</v>
      </c>
      <c r="K660" s="17" t="s">
        <v>37</v>
      </c>
      <c r="L660" s="18">
        <v>252105.13</v>
      </c>
      <c r="M660" s="18">
        <v>49310.81</v>
      </c>
      <c r="N660" s="18">
        <v>4370.0600000000004</v>
      </c>
      <c r="O660" s="18">
        <v>305786</v>
      </c>
      <c r="P660" s="18">
        <v>5320.34</v>
      </c>
      <c r="Q660" s="18">
        <v>2543.06</v>
      </c>
      <c r="R660" s="18">
        <v>363.6</v>
      </c>
      <c r="S660" s="18">
        <v>8227</v>
      </c>
      <c r="T660" s="18">
        <v>2480</v>
      </c>
      <c r="U660" s="18">
        <v>0</v>
      </c>
      <c r="V660" s="18">
        <v>0</v>
      </c>
      <c r="W660" s="18">
        <v>0</v>
      </c>
      <c r="X660" s="18"/>
      <c r="Y660" s="18">
        <v>257425.47</v>
      </c>
      <c r="Z660" s="18">
        <v>51853.87</v>
      </c>
      <c r="AA660" s="18">
        <v>4733.66</v>
      </c>
      <c r="AB660" s="18">
        <v>314013</v>
      </c>
    </row>
    <row r="661" spans="1:28" s="15" customFormat="1" x14ac:dyDescent="0.25">
      <c r="A661" s="17">
        <v>19</v>
      </c>
      <c r="B661" s="17" t="s">
        <v>229</v>
      </c>
      <c r="C661" s="17" t="s">
        <v>126</v>
      </c>
      <c r="D661" s="17" t="s">
        <v>232</v>
      </c>
      <c r="E661" s="17" t="s">
        <v>233</v>
      </c>
      <c r="F661" s="17" t="s">
        <v>35</v>
      </c>
      <c r="G661" s="17" t="s">
        <v>203</v>
      </c>
      <c r="H661" s="17">
        <v>77207</v>
      </c>
      <c r="I661" s="17">
        <v>77144</v>
      </c>
      <c r="J661" s="17">
        <v>63</v>
      </c>
      <c r="K661" s="17" t="s">
        <v>37</v>
      </c>
      <c r="L661" s="18">
        <v>61812.94</v>
      </c>
      <c r="M661" s="18">
        <v>22093.18</v>
      </c>
      <c r="N661" s="18">
        <v>785.88</v>
      </c>
      <c r="O661" s="18">
        <v>84692</v>
      </c>
      <c r="P661" s="18">
        <v>1201.01</v>
      </c>
      <c r="Q661" s="18">
        <v>620.64</v>
      </c>
      <c r="R661" s="18">
        <v>28.35</v>
      </c>
      <c r="S661" s="18">
        <v>1850</v>
      </c>
      <c r="T661" s="18">
        <v>0</v>
      </c>
      <c r="U661" s="18">
        <v>0</v>
      </c>
      <c r="V661" s="18">
        <v>0</v>
      </c>
      <c r="W661" s="18">
        <v>0</v>
      </c>
      <c r="X661" s="18"/>
      <c r="Y661" s="18">
        <v>63013.95</v>
      </c>
      <c r="Z661" s="18">
        <v>22713.82</v>
      </c>
      <c r="AA661" s="18">
        <v>814.23</v>
      </c>
      <c r="AB661" s="18">
        <v>86542</v>
      </c>
    </row>
    <row r="662" spans="1:28" s="15" customFormat="1" x14ac:dyDescent="0.25">
      <c r="A662" s="17">
        <v>20</v>
      </c>
      <c r="B662" s="17" t="s">
        <v>229</v>
      </c>
      <c r="C662" s="17" t="s">
        <v>126</v>
      </c>
      <c r="D662" s="17" t="s">
        <v>234</v>
      </c>
      <c r="E662" s="17" t="s">
        <v>235</v>
      </c>
      <c r="F662" s="17" t="s">
        <v>35</v>
      </c>
      <c r="G662" s="17" t="s">
        <v>148</v>
      </c>
      <c r="H662" s="17">
        <v>112914</v>
      </c>
      <c r="I662" s="17">
        <v>109843</v>
      </c>
      <c r="J662" s="17">
        <v>3071</v>
      </c>
      <c r="K662" s="17" t="s">
        <v>37</v>
      </c>
      <c r="L662" s="18">
        <v>1128561.8999999999</v>
      </c>
      <c r="M662" s="18">
        <v>25849.5</v>
      </c>
      <c r="N662" s="18">
        <v>2838.6</v>
      </c>
      <c r="O662" s="18">
        <v>1157250</v>
      </c>
      <c r="P662" s="18">
        <v>17532.45</v>
      </c>
      <c r="Q662" s="18">
        <v>12728.6</v>
      </c>
      <c r="R662" s="18">
        <v>1381.95</v>
      </c>
      <c r="S662" s="18">
        <v>31643</v>
      </c>
      <c r="T662" s="18">
        <v>0</v>
      </c>
      <c r="U662" s="18">
        <v>0</v>
      </c>
      <c r="V662" s="18">
        <v>0</v>
      </c>
      <c r="W662" s="18">
        <v>0</v>
      </c>
      <c r="X662" s="18"/>
      <c r="Y662" s="18">
        <v>1146094.3500000001</v>
      </c>
      <c r="Z662" s="18">
        <v>38578.1</v>
      </c>
      <c r="AA662" s="18">
        <v>4220.55</v>
      </c>
      <c r="AB662" s="18">
        <v>1188893</v>
      </c>
    </row>
    <row r="663" spans="1:28" s="15" customFormat="1" x14ac:dyDescent="0.25">
      <c r="A663" s="17">
        <v>21</v>
      </c>
      <c r="B663" s="17" t="s">
        <v>229</v>
      </c>
      <c r="C663" s="17" t="s">
        <v>126</v>
      </c>
      <c r="D663" s="17" t="s">
        <v>245</v>
      </c>
      <c r="E663" s="17" t="s">
        <v>246</v>
      </c>
      <c r="F663" s="17" t="s">
        <v>35</v>
      </c>
      <c r="G663" s="17" t="s">
        <v>203</v>
      </c>
      <c r="H663" s="17">
        <v>19990</v>
      </c>
      <c r="I663" s="17">
        <v>19990</v>
      </c>
      <c r="J663" s="17">
        <v>640</v>
      </c>
      <c r="K663" s="17" t="s">
        <v>1090</v>
      </c>
      <c r="L663" s="18">
        <v>62997.96</v>
      </c>
      <c r="M663" s="18">
        <v>12642.1</v>
      </c>
      <c r="N663" s="18">
        <v>3548.94</v>
      </c>
      <c r="O663" s="18">
        <v>79189</v>
      </c>
      <c r="P663" s="18">
        <v>4391.5</v>
      </c>
      <c r="Q663" s="18">
        <v>661.5</v>
      </c>
      <c r="R663" s="18">
        <v>288</v>
      </c>
      <c r="S663" s="18">
        <v>5341</v>
      </c>
      <c r="T663" s="18">
        <v>0</v>
      </c>
      <c r="U663" s="18">
        <v>0</v>
      </c>
      <c r="V663" s="18">
        <v>0</v>
      </c>
      <c r="W663" s="18">
        <v>0</v>
      </c>
      <c r="X663" s="18"/>
      <c r="Y663" s="18">
        <v>67389.460000000006</v>
      </c>
      <c r="Z663" s="18">
        <v>13303.6</v>
      </c>
      <c r="AA663" s="18">
        <v>3836.94</v>
      </c>
      <c r="AB663" s="18">
        <v>84530</v>
      </c>
    </row>
    <row r="664" spans="1:28" s="15" customFormat="1" x14ac:dyDescent="0.25">
      <c r="A664" s="17">
        <v>22</v>
      </c>
      <c r="B664" s="17" t="s">
        <v>130</v>
      </c>
      <c r="C664" s="17" t="s">
        <v>126</v>
      </c>
      <c r="D664" s="17" t="s">
        <v>262</v>
      </c>
      <c r="E664" s="17" t="s">
        <v>263</v>
      </c>
      <c r="F664" s="17" t="s">
        <v>35</v>
      </c>
      <c r="G664" s="17" t="s">
        <v>264</v>
      </c>
      <c r="H664" s="17">
        <v>50222</v>
      </c>
      <c r="I664" s="17">
        <v>49177</v>
      </c>
      <c r="J664" s="17">
        <v>1045</v>
      </c>
      <c r="K664" s="17" t="s">
        <v>37</v>
      </c>
      <c r="L664" s="18">
        <v>266348.23</v>
      </c>
      <c r="M664" s="18">
        <v>48270.44</v>
      </c>
      <c r="N664" s="18">
        <v>4681.33</v>
      </c>
      <c r="O664" s="18">
        <v>319300</v>
      </c>
      <c r="P664" s="18">
        <v>6604.33</v>
      </c>
      <c r="Q664" s="18">
        <v>2678.42</v>
      </c>
      <c r="R664" s="18">
        <v>470.25</v>
      </c>
      <c r="S664" s="18">
        <v>9753</v>
      </c>
      <c r="T664" s="18">
        <v>0</v>
      </c>
      <c r="U664" s="18">
        <v>0</v>
      </c>
      <c r="V664" s="18">
        <v>0</v>
      </c>
      <c r="W664" s="18">
        <v>0</v>
      </c>
      <c r="X664" s="18"/>
      <c r="Y664" s="18">
        <v>272952.56</v>
      </c>
      <c r="Z664" s="18">
        <v>50948.86</v>
      </c>
      <c r="AA664" s="18">
        <v>5151.58</v>
      </c>
      <c r="AB664" s="18">
        <v>329053</v>
      </c>
    </row>
    <row r="665" spans="1:28" s="15" customFormat="1" x14ac:dyDescent="0.25">
      <c r="A665" s="17">
        <v>23</v>
      </c>
      <c r="B665" s="17" t="s">
        <v>285</v>
      </c>
      <c r="C665" s="17" t="s">
        <v>126</v>
      </c>
      <c r="D665" s="17" t="s">
        <v>286</v>
      </c>
      <c r="E665" s="17" t="s">
        <v>287</v>
      </c>
      <c r="F665" s="17" t="s">
        <v>35</v>
      </c>
      <c r="G665" s="17" t="s">
        <v>288</v>
      </c>
      <c r="H665" s="17">
        <v>3555</v>
      </c>
      <c r="I665" s="17">
        <v>3555</v>
      </c>
      <c r="J665" s="17">
        <v>0</v>
      </c>
      <c r="K665" s="17" t="s">
        <v>37</v>
      </c>
      <c r="L665" s="18">
        <v>33452.51</v>
      </c>
      <c r="M665" s="18">
        <v>4228.3999999999996</v>
      </c>
      <c r="N665" s="18">
        <v>1498.09</v>
      </c>
      <c r="O665" s="18">
        <v>39179</v>
      </c>
      <c r="P665" s="18">
        <v>577.19000000000005</v>
      </c>
      <c r="Q665" s="18">
        <v>346.81</v>
      </c>
      <c r="R665" s="18">
        <v>0</v>
      </c>
      <c r="S665" s="18">
        <v>924</v>
      </c>
      <c r="T665" s="18">
        <v>9800</v>
      </c>
      <c r="U665" s="18">
        <v>0</v>
      </c>
      <c r="V665" s="18">
        <v>0</v>
      </c>
      <c r="W665" s="18">
        <v>0</v>
      </c>
      <c r="X665" s="18"/>
      <c r="Y665" s="18">
        <v>34029.699999999997</v>
      </c>
      <c r="Z665" s="18">
        <v>4575.21</v>
      </c>
      <c r="AA665" s="18">
        <v>1498.09</v>
      </c>
      <c r="AB665" s="18">
        <v>40103</v>
      </c>
    </row>
    <row r="666" spans="1:28" s="15" customFormat="1" x14ac:dyDescent="0.25">
      <c r="A666" s="17">
        <v>24</v>
      </c>
      <c r="B666" s="17" t="s">
        <v>289</v>
      </c>
      <c r="C666" s="17" t="s">
        <v>126</v>
      </c>
      <c r="D666" s="17" t="s">
        <v>290</v>
      </c>
      <c r="E666" s="17" t="s">
        <v>291</v>
      </c>
      <c r="F666" s="17" t="s">
        <v>35</v>
      </c>
      <c r="G666" s="17" t="s">
        <v>288</v>
      </c>
      <c r="H666" s="17">
        <v>3900</v>
      </c>
      <c r="I666" s="17">
        <v>3900</v>
      </c>
      <c r="J666" s="17">
        <v>0</v>
      </c>
      <c r="K666" s="17" t="s">
        <v>37</v>
      </c>
      <c r="L666" s="18">
        <v>42071.07</v>
      </c>
      <c r="M666" s="18">
        <v>5508.12</v>
      </c>
      <c r="N666" s="18">
        <v>1653.81</v>
      </c>
      <c r="O666" s="18">
        <v>49233</v>
      </c>
      <c r="P666" s="18">
        <v>852.73</v>
      </c>
      <c r="Q666" s="18">
        <v>433.27</v>
      </c>
      <c r="R666" s="18">
        <v>0</v>
      </c>
      <c r="S666" s="18">
        <v>1286</v>
      </c>
      <c r="T666" s="18">
        <v>10280</v>
      </c>
      <c r="U666" s="18">
        <v>0</v>
      </c>
      <c r="V666" s="18">
        <v>0</v>
      </c>
      <c r="W666" s="18">
        <v>0</v>
      </c>
      <c r="X666" s="18"/>
      <c r="Y666" s="18">
        <v>42923.8</v>
      </c>
      <c r="Z666" s="18">
        <v>5941.39</v>
      </c>
      <c r="AA666" s="18">
        <v>1653.81</v>
      </c>
      <c r="AB666" s="18">
        <v>50519</v>
      </c>
    </row>
    <row r="667" spans="1:28" s="15" customFormat="1" x14ac:dyDescent="0.25">
      <c r="A667" s="17">
        <v>25</v>
      </c>
      <c r="B667" s="17" t="s">
        <v>814</v>
      </c>
      <c r="C667" s="17" t="s">
        <v>126</v>
      </c>
      <c r="D667" s="17" t="s">
        <v>813</v>
      </c>
      <c r="E667" s="17" t="s">
        <v>812</v>
      </c>
      <c r="F667" s="17" t="s">
        <v>35</v>
      </c>
      <c r="G667" s="17" t="s">
        <v>288</v>
      </c>
      <c r="H667" s="17">
        <v>24086</v>
      </c>
      <c r="I667" s="17">
        <v>22742</v>
      </c>
      <c r="J667" s="17">
        <v>1344</v>
      </c>
      <c r="K667" s="17" t="s">
        <v>37</v>
      </c>
      <c r="L667" s="18">
        <v>118887.11</v>
      </c>
      <c r="M667" s="18">
        <v>9396.86</v>
      </c>
      <c r="N667" s="18">
        <v>9132.0300000000007</v>
      </c>
      <c r="O667" s="18">
        <v>137416</v>
      </c>
      <c r="P667" s="18">
        <v>8257.4699999999993</v>
      </c>
      <c r="Q667" s="18">
        <v>1249.73</v>
      </c>
      <c r="R667" s="18">
        <v>604.79999999999995</v>
      </c>
      <c r="S667" s="18">
        <v>10112</v>
      </c>
      <c r="T667" s="18">
        <v>16110</v>
      </c>
      <c r="U667" s="18">
        <v>0</v>
      </c>
      <c r="V667" s="18">
        <v>0</v>
      </c>
      <c r="W667" s="18">
        <v>0</v>
      </c>
      <c r="X667" s="18"/>
      <c r="Y667" s="18">
        <v>127144.58</v>
      </c>
      <c r="Z667" s="18">
        <v>10646.59</v>
      </c>
      <c r="AA667" s="18">
        <v>9736.83</v>
      </c>
      <c r="AB667" s="18">
        <v>147528</v>
      </c>
    </row>
    <row r="668" spans="1:28" s="15" customFormat="1" x14ac:dyDescent="0.25">
      <c r="A668" s="17">
        <v>26</v>
      </c>
      <c r="B668" s="17" t="s">
        <v>259</v>
      </c>
      <c r="C668" s="17" t="s">
        <v>292</v>
      </c>
      <c r="D668" s="17" t="s">
        <v>293</v>
      </c>
      <c r="E668" s="17" t="s">
        <v>294</v>
      </c>
      <c r="F668" s="17" t="s">
        <v>35</v>
      </c>
      <c r="G668" s="17" t="s">
        <v>288</v>
      </c>
      <c r="H668" s="17">
        <v>3960</v>
      </c>
      <c r="I668" s="17">
        <v>3960</v>
      </c>
      <c r="J668" s="17">
        <v>0</v>
      </c>
      <c r="K668" s="17" t="s">
        <v>37</v>
      </c>
      <c r="L668" s="18">
        <v>34229.17</v>
      </c>
      <c r="M668" s="18">
        <v>3882.14</v>
      </c>
      <c r="N668" s="18">
        <v>1732.69</v>
      </c>
      <c r="O668" s="18">
        <v>39844</v>
      </c>
      <c r="P668" s="18">
        <v>825.23</v>
      </c>
      <c r="Q668" s="18">
        <v>355.77</v>
      </c>
      <c r="R668" s="18">
        <v>0</v>
      </c>
      <c r="S668" s="18">
        <v>1181</v>
      </c>
      <c r="T668" s="18">
        <v>10600</v>
      </c>
      <c r="U668" s="18">
        <v>0</v>
      </c>
      <c r="V668" s="18">
        <v>0</v>
      </c>
      <c r="W668" s="18">
        <v>0</v>
      </c>
      <c r="X668" s="18"/>
      <c r="Y668" s="18">
        <v>35054.400000000001</v>
      </c>
      <c r="Z668" s="18">
        <v>4237.91</v>
      </c>
      <c r="AA668" s="18">
        <v>1732.69</v>
      </c>
      <c r="AB668" s="18">
        <v>41025</v>
      </c>
    </row>
    <row r="669" spans="1:28" s="22" customFormat="1" x14ac:dyDescent="0.25">
      <c r="A669" s="19"/>
      <c r="B669" s="19"/>
      <c r="C669" s="10" t="s">
        <v>71</v>
      </c>
      <c r="D669" s="19"/>
      <c r="E669" s="19"/>
      <c r="F669" s="19"/>
      <c r="G669" s="19"/>
      <c r="H669" s="19"/>
      <c r="I669" s="19"/>
      <c r="J669" s="19">
        <f>SUM(J643:J668)</f>
        <v>24167</v>
      </c>
      <c r="K669" s="19"/>
      <c r="L669" s="20">
        <f t="shared" ref="L669:AB669" si="72">SUM(L643:L668)</f>
        <v>6487664.169999999</v>
      </c>
      <c r="M669" s="20">
        <f t="shared" si="72"/>
        <v>895633.67999999993</v>
      </c>
      <c r="N669" s="20">
        <f t="shared" si="72"/>
        <v>107103.15000000002</v>
      </c>
      <c r="O669" s="20">
        <f t="shared" si="72"/>
        <v>7490401</v>
      </c>
      <c r="P669" s="20">
        <f t="shared" si="72"/>
        <v>150776.17000000001</v>
      </c>
      <c r="Q669" s="20">
        <f t="shared" si="72"/>
        <v>66745.679999999993</v>
      </c>
      <c r="R669" s="20">
        <f t="shared" si="72"/>
        <v>10875.15</v>
      </c>
      <c r="S669" s="20">
        <f t="shared" si="72"/>
        <v>228397</v>
      </c>
      <c r="T669" s="20">
        <f t="shared" si="72"/>
        <v>80390</v>
      </c>
      <c r="U669" s="20">
        <f t="shared" si="72"/>
        <v>0</v>
      </c>
      <c r="V669" s="20">
        <f t="shared" si="72"/>
        <v>0</v>
      </c>
      <c r="W669" s="20">
        <f t="shared" si="72"/>
        <v>0</v>
      </c>
      <c r="X669" s="20">
        <f t="shared" si="72"/>
        <v>0</v>
      </c>
      <c r="Y669" s="20">
        <f t="shared" si="72"/>
        <v>6638440.3399999999</v>
      </c>
      <c r="Z669" s="20">
        <f t="shared" si="72"/>
        <v>962379.36</v>
      </c>
      <c r="AA669" s="20">
        <f t="shared" si="72"/>
        <v>117978.3</v>
      </c>
      <c r="AB669" s="20">
        <f t="shared" si="72"/>
        <v>7718798</v>
      </c>
    </row>
    <row r="670" spans="1:28" s="15" customFormat="1" x14ac:dyDescent="0.25">
      <c r="A670" s="17">
        <v>1</v>
      </c>
      <c r="B670" s="17" t="s">
        <v>134</v>
      </c>
      <c r="C670" s="17" t="s">
        <v>126</v>
      </c>
      <c r="D670" s="17" t="s">
        <v>149</v>
      </c>
      <c r="E670" s="17" t="s">
        <v>150</v>
      </c>
      <c r="F670" s="17" t="s">
        <v>75</v>
      </c>
      <c r="G670" s="17" t="s">
        <v>76</v>
      </c>
      <c r="H670" s="17">
        <v>4634</v>
      </c>
      <c r="I670" s="17">
        <v>4324</v>
      </c>
      <c r="J670" s="17">
        <v>310</v>
      </c>
      <c r="K670" s="17" t="s">
        <v>37</v>
      </c>
      <c r="L670" s="18">
        <v>112324.53</v>
      </c>
      <c r="M670" s="18">
        <v>26904.22</v>
      </c>
      <c r="N670" s="18">
        <v>1170.25</v>
      </c>
      <c r="O670" s="18">
        <v>140399</v>
      </c>
      <c r="P670" s="18">
        <v>2632.32</v>
      </c>
      <c r="Q670" s="18">
        <v>1121.1400000000001</v>
      </c>
      <c r="R670" s="18">
        <v>185.54</v>
      </c>
      <c r="S670" s="18">
        <v>3939</v>
      </c>
      <c r="T670" s="18">
        <v>0</v>
      </c>
      <c r="U670" s="18">
        <v>0</v>
      </c>
      <c r="V670" s="18">
        <v>0</v>
      </c>
      <c r="W670" s="18">
        <v>0</v>
      </c>
      <c r="X670" s="18"/>
      <c r="Y670" s="18">
        <v>114956.85</v>
      </c>
      <c r="Z670" s="18">
        <v>28025.360000000001</v>
      </c>
      <c r="AA670" s="18">
        <v>1355.79</v>
      </c>
      <c r="AB670" s="18">
        <v>144338</v>
      </c>
    </row>
    <row r="671" spans="1:28" s="15" customFormat="1" x14ac:dyDescent="0.25">
      <c r="A671" s="17">
        <v>2</v>
      </c>
      <c r="B671" s="17" t="s">
        <v>151</v>
      </c>
      <c r="C671" s="17" t="s">
        <v>126</v>
      </c>
      <c r="D671" s="17" t="s">
        <v>152</v>
      </c>
      <c r="E671" s="17" t="s">
        <v>153</v>
      </c>
      <c r="F671" s="17" t="s">
        <v>75</v>
      </c>
      <c r="G671" s="17" t="s">
        <v>76</v>
      </c>
      <c r="H671" s="17">
        <v>17172</v>
      </c>
      <c r="I671" s="17">
        <v>16856</v>
      </c>
      <c r="J671" s="17">
        <v>316</v>
      </c>
      <c r="K671" s="17" t="s">
        <v>37</v>
      </c>
      <c r="L671" s="18">
        <v>99340.800000000003</v>
      </c>
      <c r="M671" s="18">
        <v>29844.74</v>
      </c>
      <c r="N671" s="18">
        <v>1241.46</v>
      </c>
      <c r="O671" s="18">
        <v>130427</v>
      </c>
      <c r="P671" s="18">
        <v>2519.21</v>
      </c>
      <c r="Q671" s="18">
        <v>994.66</v>
      </c>
      <c r="R671" s="18">
        <v>189.13</v>
      </c>
      <c r="S671" s="18">
        <v>3703</v>
      </c>
      <c r="T671" s="18">
        <v>0</v>
      </c>
      <c r="U671" s="18">
        <v>0</v>
      </c>
      <c r="V671" s="18">
        <v>0</v>
      </c>
      <c r="W671" s="18">
        <v>0</v>
      </c>
      <c r="X671" s="18"/>
      <c r="Y671" s="18">
        <v>101860.01</v>
      </c>
      <c r="Z671" s="18">
        <v>30839.4</v>
      </c>
      <c r="AA671" s="18">
        <v>1430.59</v>
      </c>
      <c r="AB671" s="18">
        <v>134130</v>
      </c>
    </row>
    <row r="672" spans="1:28" s="15" customFormat="1" x14ac:dyDescent="0.25">
      <c r="A672" s="17">
        <v>3</v>
      </c>
      <c r="B672" s="17" t="s">
        <v>125</v>
      </c>
      <c r="C672" s="17" t="s">
        <v>126</v>
      </c>
      <c r="D672" s="17" t="s">
        <v>159</v>
      </c>
      <c r="E672" s="17" t="s">
        <v>160</v>
      </c>
      <c r="F672" s="17" t="s">
        <v>75</v>
      </c>
      <c r="G672" s="17" t="s">
        <v>76</v>
      </c>
      <c r="H672" s="17">
        <v>9974</v>
      </c>
      <c r="I672" s="17">
        <v>9529</v>
      </c>
      <c r="J672" s="17">
        <v>1335</v>
      </c>
      <c r="K672" s="17" t="s">
        <v>37</v>
      </c>
      <c r="L672" s="18">
        <v>313085.84000000003</v>
      </c>
      <c r="M672" s="18">
        <v>48622.54</v>
      </c>
      <c r="N672" s="18">
        <v>5833.62</v>
      </c>
      <c r="O672" s="18">
        <v>367542</v>
      </c>
      <c r="P672" s="18">
        <v>9804.52</v>
      </c>
      <c r="Q672" s="18">
        <v>3140.48</v>
      </c>
      <c r="R672" s="18">
        <v>799</v>
      </c>
      <c r="S672" s="18">
        <v>13744</v>
      </c>
      <c r="T672" s="18">
        <v>0</v>
      </c>
      <c r="U672" s="18">
        <v>0</v>
      </c>
      <c r="V672" s="18">
        <v>0</v>
      </c>
      <c r="W672" s="18">
        <v>0</v>
      </c>
      <c r="X672" s="18"/>
      <c r="Y672" s="18">
        <v>322890.36</v>
      </c>
      <c r="Z672" s="18">
        <v>51763.02</v>
      </c>
      <c r="AA672" s="18">
        <v>6632.62</v>
      </c>
      <c r="AB672" s="18">
        <v>381286</v>
      </c>
    </row>
    <row r="673" spans="1:28" s="15" customFormat="1" x14ac:dyDescent="0.25">
      <c r="A673" s="17">
        <v>4</v>
      </c>
      <c r="B673" s="17" t="s">
        <v>138</v>
      </c>
      <c r="C673" s="17" t="s">
        <v>126</v>
      </c>
      <c r="D673" s="17" t="s">
        <v>161</v>
      </c>
      <c r="E673" s="17" t="s">
        <v>162</v>
      </c>
      <c r="F673" s="17" t="s">
        <v>75</v>
      </c>
      <c r="G673" s="17" t="s">
        <v>76</v>
      </c>
      <c r="H673" s="17">
        <v>23893</v>
      </c>
      <c r="I673" s="17">
        <v>23350</v>
      </c>
      <c r="J673" s="17">
        <v>543</v>
      </c>
      <c r="K673" s="17" t="s">
        <v>37</v>
      </c>
      <c r="L673" s="18">
        <v>192827.03</v>
      </c>
      <c r="M673" s="18">
        <v>48875.21</v>
      </c>
      <c r="N673" s="18">
        <v>2299.7600000000002</v>
      </c>
      <c r="O673" s="18">
        <v>244002</v>
      </c>
      <c r="P673" s="18">
        <v>4117.25</v>
      </c>
      <c r="Q673" s="18">
        <v>1938.76</v>
      </c>
      <c r="R673" s="18">
        <v>324.99</v>
      </c>
      <c r="S673" s="18">
        <v>6381</v>
      </c>
      <c r="T673" s="18">
        <v>0</v>
      </c>
      <c r="U673" s="18">
        <v>0</v>
      </c>
      <c r="V673" s="18">
        <v>0</v>
      </c>
      <c r="W673" s="18">
        <v>0</v>
      </c>
      <c r="X673" s="18"/>
      <c r="Y673" s="18">
        <v>196944.28</v>
      </c>
      <c r="Z673" s="18">
        <v>50813.97</v>
      </c>
      <c r="AA673" s="18">
        <v>2624.75</v>
      </c>
      <c r="AB673" s="18">
        <v>250383</v>
      </c>
    </row>
    <row r="674" spans="1:28" s="15" customFormat="1" x14ac:dyDescent="0.25">
      <c r="A674" s="17">
        <v>5</v>
      </c>
      <c r="B674" s="17" t="s">
        <v>163</v>
      </c>
      <c r="C674" s="17" t="s">
        <v>126</v>
      </c>
      <c r="D674" s="17" t="s">
        <v>164</v>
      </c>
      <c r="E674" s="17" t="s">
        <v>165</v>
      </c>
      <c r="F674" s="17" t="s">
        <v>75</v>
      </c>
      <c r="G674" s="17" t="s">
        <v>76</v>
      </c>
      <c r="H674" s="17">
        <v>45054</v>
      </c>
      <c r="I674" s="17">
        <v>44822</v>
      </c>
      <c r="J674" s="17">
        <v>232</v>
      </c>
      <c r="K674" s="17" t="s">
        <v>37</v>
      </c>
      <c r="L674" s="18">
        <v>112984.97</v>
      </c>
      <c r="M674" s="18">
        <v>27860.48</v>
      </c>
      <c r="N674" s="18">
        <v>1044.55</v>
      </c>
      <c r="O674" s="18">
        <v>141890</v>
      </c>
      <c r="P674" s="18">
        <v>2103.15</v>
      </c>
      <c r="Q674" s="18">
        <v>1130</v>
      </c>
      <c r="R674" s="18">
        <v>138.85</v>
      </c>
      <c r="S674" s="18">
        <v>3372</v>
      </c>
      <c r="T674" s="18">
        <v>0</v>
      </c>
      <c r="U674" s="18">
        <v>0</v>
      </c>
      <c r="V674" s="18">
        <v>0</v>
      </c>
      <c r="W674" s="18">
        <v>0</v>
      </c>
      <c r="X674" s="18"/>
      <c r="Y674" s="18">
        <v>115088.12</v>
      </c>
      <c r="Z674" s="18">
        <v>28990.48</v>
      </c>
      <c r="AA674" s="18">
        <v>1183.4000000000001</v>
      </c>
      <c r="AB674" s="18">
        <v>145262</v>
      </c>
    </row>
    <row r="675" spans="1:28" s="15" customFormat="1" x14ac:dyDescent="0.25">
      <c r="A675" s="17">
        <v>6</v>
      </c>
      <c r="B675" s="17" t="s">
        <v>130</v>
      </c>
      <c r="C675" s="17" t="s">
        <v>126</v>
      </c>
      <c r="D675" s="17" t="s">
        <v>173</v>
      </c>
      <c r="E675" s="17" t="s">
        <v>174</v>
      </c>
      <c r="F675" s="17" t="s">
        <v>75</v>
      </c>
      <c r="G675" s="17" t="s">
        <v>76</v>
      </c>
      <c r="H675" s="17">
        <v>25960</v>
      </c>
      <c r="I675" s="17">
        <v>25489</v>
      </c>
      <c r="J675" s="17">
        <v>471</v>
      </c>
      <c r="K675" s="17" t="s">
        <v>37</v>
      </c>
      <c r="L675" s="18">
        <v>117442.45</v>
      </c>
      <c r="M675" s="18">
        <v>22301.360000000001</v>
      </c>
      <c r="N675" s="18">
        <v>1805.19</v>
      </c>
      <c r="O675" s="18">
        <v>141549</v>
      </c>
      <c r="P675" s="18">
        <v>3569.24</v>
      </c>
      <c r="Q675" s="18">
        <v>1174.8699999999999</v>
      </c>
      <c r="R675" s="18">
        <v>281.89</v>
      </c>
      <c r="S675" s="18">
        <v>5026</v>
      </c>
      <c r="T675" s="18">
        <v>0</v>
      </c>
      <c r="U675" s="18">
        <v>0</v>
      </c>
      <c r="V675" s="18">
        <v>0</v>
      </c>
      <c r="W675" s="18">
        <v>0</v>
      </c>
      <c r="X675" s="18"/>
      <c r="Y675" s="18">
        <v>121011.69</v>
      </c>
      <c r="Z675" s="18">
        <v>23476.23</v>
      </c>
      <c r="AA675" s="18">
        <v>2087.08</v>
      </c>
      <c r="AB675" s="18">
        <v>146575</v>
      </c>
    </row>
    <row r="676" spans="1:28" s="15" customFormat="1" x14ac:dyDescent="0.25">
      <c r="A676" s="17">
        <v>7</v>
      </c>
      <c r="B676" s="17" t="s">
        <v>182</v>
      </c>
      <c r="C676" s="17" t="s">
        <v>126</v>
      </c>
      <c r="D676" s="17" t="s">
        <v>183</v>
      </c>
      <c r="E676" s="17" t="s">
        <v>184</v>
      </c>
      <c r="F676" s="17" t="s">
        <v>75</v>
      </c>
      <c r="G676" s="17" t="s">
        <v>76</v>
      </c>
      <c r="H676" s="17">
        <v>18801</v>
      </c>
      <c r="I676" s="17">
        <v>18420</v>
      </c>
      <c r="J676" s="17">
        <v>381</v>
      </c>
      <c r="K676" s="17" t="s">
        <v>37</v>
      </c>
      <c r="L676" s="18">
        <v>109727.66</v>
      </c>
      <c r="M676" s="18">
        <v>30189.57</v>
      </c>
      <c r="N676" s="18">
        <v>1180.77</v>
      </c>
      <c r="O676" s="18">
        <v>141098</v>
      </c>
      <c r="P676" s="18">
        <v>3142.27</v>
      </c>
      <c r="Q676" s="18">
        <v>1085.7</v>
      </c>
      <c r="R676" s="18">
        <v>228.03</v>
      </c>
      <c r="S676" s="18">
        <v>4456</v>
      </c>
      <c r="T676" s="18">
        <v>0</v>
      </c>
      <c r="U676" s="18">
        <v>0</v>
      </c>
      <c r="V676" s="18">
        <v>0</v>
      </c>
      <c r="W676" s="18">
        <v>0</v>
      </c>
      <c r="X676" s="18"/>
      <c r="Y676" s="18">
        <v>112869.93</v>
      </c>
      <c r="Z676" s="18">
        <v>31275.27</v>
      </c>
      <c r="AA676" s="18">
        <v>1408.8</v>
      </c>
      <c r="AB676" s="18">
        <v>145554</v>
      </c>
    </row>
    <row r="677" spans="1:28" s="15" customFormat="1" x14ac:dyDescent="0.25">
      <c r="A677" s="17">
        <v>8</v>
      </c>
      <c r="B677" s="17" t="s">
        <v>130</v>
      </c>
      <c r="C677" s="17" t="s">
        <v>126</v>
      </c>
      <c r="D677" s="17" t="s">
        <v>185</v>
      </c>
      <c r="E677" s="17" t="s">
        <v>186</v>
      </c>
      <c r="F677" s="17" t="s">
        <v>75</v>
      </c>
      <c r="G677" s="17" t="s">
        <v>76</v>
      </c>
      <c r="H677" s="17">
        <v>16422</v>
      </c>
      <c r="I677" s="17">
        <v>16174</v>
      </c>
      <c r="J677" s="17">
        <v>248</v>
      </c>
      <c r="K677" s="17" t="s">
        <v>37</v>
      </c>
      <c r="L677" s="18">
        <v>151499.09</v>
      </c>
      <c r="M677" s="18">
        <v>26199.57</v>
      </c>
      <c r="N677" s="18">
        <v>1004.34</v>
      </c>
      <c r="O677" s="18">
        <v>178703</v>
      </c>
      <c r="P677" s="18">
        <v>1999.74</v>
      </c>
      <c r="Q677" s="18">
        <v>1515.83</v>
      </c>
      <c r="R677" s="18">
        <v>148.43</v>
      </c>
      <c r="S677" s="18">
        <v>3664</v>
      </c>
      <c r="T677" s="18">
        <v>0</v>
      </c>
      <c r="U677" s="18">
        <v>0</v>
      </c>
      <c r="V677" s="18">
        <v>0</v>
      </c>
      <c r="W677" s="18">
        <v>0</v>
      </c>
      <c r="X677" s="18"/>
      <c r="Y677" s="18">
        <v>153498.82999999999</v>
      </c>
      <c r="Z677" s="18">
        <v>27715.4</v>
      </c>
      <c r="AA677" s="18">
        <v>1152.77</v>
      </c>
      <c r="AB677" s="18">
        <v>182367</v>
      </c>
    </row>
    <row r="678" spans="1:28" s="15" customFormat="1" x14ac:dyDescent="0.25">
      <c r="A678" s="17">
        <v>9</v>
      </c>
      <c r="B678" s="17" t="s">
        <v>145</v>
      </c>
      <c r="C678" s="17" t="s">
        <v>126</v>
      </c>
      <c r="D678" s="17" t="s">
        <v>187</v>
      </c>
      <c r="E678" s="17" t="s">
        <v>188</v>
      </c>
      <c r="F678" s="17" t="s">
        <v>75</v>
      </c>
      <c r="G678" s="17" t="s">
        <v>76</v>
      </c>
      <c r="H678" s="17">
        <v>49544</v>
      </c>
      <c r="I678" s="17">
        <v>48402</v>
      </c>
      <c r="J678" s="17">
        <v>1142</v>
      </c>
      <c r="K678" s="17" t="s">
        <v>37</v>
      </c>
      <c r="L678" s="18">
        <v>461174.26</v>
      </c>
      <c r="M678" s="18">
        <v>62250.05</v>
      </c>
      <c r="N678" s="18">
        <v>6606.69</v>
      </c>
      <c r="O678" s="18">
        <v>530031</v>
      </c>
      <c r="P678" s="18">
        <v>8480.51</v>
      </c>
      <c r="Q678" s="18">
        <v>4644</v>
      </c>
      <c r="R678" s="18">
        <v>683.49</v>
      </c>
      <c r="S678" s="18">
        <v>13808</v>
      </c>
      <c r="T678" s="18">
        <v>0</v>
      </c>
      <c r="U678" s="18">
        <v>0</v>
      </c>
      <c r="V678" s="18">
        <v>0</v>
      </c>
      <c r="W678" s="18">
        <v>0</v>
      </c>
      <c r="X678" s="18"/>
      <c r="Y678" s="18">
        <v>469654.77</v>
      </c>
      <c r="Z678" s="18">
        <v>66894.05</v>
      </c>
      <c r="AA678" s="18">
        <v>7290.18</v>
      </c>
      <c r="AB678" s="18">
        <v>543839</v>
      </c>
    </row>
    <row r="679" spans="1:28" s="15" customFormat="1" x14ac:dyDescent="0.25">
      <c r="A679" s="17">
        <v>10</v>
      </c>
      <c r="B679" s="17" t="s">
        <v>141</v>
      </c>
      <c r="C679" s="17" t="s">
        <v>126</v>
      </c>
      <c r="D679" s="17" t="s">
        <v>189</v>
      </c>
      <c r="E679" s="17" t="s">
        <v>190</v>
      </c>
      <c r="F679" s="17" t="s">
        <v>75</v>
      </c>
      <c r="G679" s="17" t="s">
        <v>76</v>
      </c>
      <c r="H679" s="17">
        <v>10657</v>
      </c>
      <c r="I679" s="17">
        <v>9916</v>
      </c>
      <c r="J679" s="17">
        <v>741</v>
      </c>
      <c r="K679" s="17" t="s">
        <v>37</v>
      </c>
      <c r="L679" s="18">
        <v>173686.84</v>
      </c>
      <c r="M679" s="18">
        <v>26582.53</v>
      </c>
      <c r="N679" s="18">
        <v>2940.63</v>
      </c>
      <c r="O679" s="18">
        <v>203210</v>
      </c>
      <c r="P679" s="18">
        <v>5727.04</v>
      </c>
      <c r="Q679" s="18">
        <v>1742.47</v>
      </c>
      <c r="R679" s="18">
        <v>443.49</v>
      </c>
      <c r="S679" s="18">
        <v>7913</v>
      </c>
      <c r="T679" s="18">
        <v>0</v>
      </c>
      <c r="U679" s="18">
        <v>0</v>
      </c>
      <c r="V679" s="18">
        <v>0</v>
      </c>
      <c r="W679" s="18">
        <v>0</v>
      </c>
      <c r="X679" s="18"/>
      <c r="Y679" s="18">
        <v>179413.88</v>
      </c>
      <c r="Z679" s="18">
        <v>28325</v>
      </c>
      <c r="AA679" s="18">
        <v>3384.12</v>
      </c>
      <c r="AB679" s="18">
        <v>211123</v>
      </c>
    </row>
    <row r="680" spans="1:28" s="15" customFormat="1" x14ac:dyDescent="0.25">
      <c r="A680" s="17">
        <v>11</v>
      </c>
      <c r="B680" s="17" t="s">
        <v>141</v>
      </c>
      <c r="C680" s="17" t="s">
        <v>126</v>
      </c>
      <c r="D680" s="17" t="s">
        <v>191</v>
      </c>
      <c r="E680" s="17" t="s">
        <v>192</v>
      </c>
      <c r="F680" s="17" t="s">
        <v>75</v>
      </c>
      <c r="G680" s="17" t="s">
        <v>76</v>
      </c>
      <c r="H680" s="17">
        <v>16675</v>
      </c>
      <c r="I680" s="17">
        <v>16254</v>
      </c>
      <c r="J680" s="17">
        <v>421</v>
      </c>
      <c r="K680" s="17" t="s">
        <v>37</v>
      </c>
      <c r="L680" s="18">
        <v>148544.51999999999</v>
      </c>
      <c r="M680" s="18">
        <v>25811.99</v>
      </c>
      <c r="N680" s="18">
        <v>1863.49</v>
      </c>
      <c r="O680" s="18">
        <v>176220</v>
      </c>
      <c r="P680" s="18">
        <v>3429.16</v>
      </c>
      <c r="Q680" s="18">
        <v>1485.87</v>
      </c>
      <c r="R680" s="18">
        <v>251.97</v>
      </c>
      <c r="S680" s="18">
        <v>5167</v>
      </c>
      <c r="T680" s="18">
        <v>170</v>
      </c>
      <c r="U680" s="18">
        <v>0</v>
      </c>
      <c r="V680" s="18">
        <v>0</v>
      </c>
      <c r="W680" s="18">
        <v>0</v>
      </c>
      <c r="X680" s="18"/>
      <c r="Y680" s="18">
        <v>151973.68</v>
      </c>
      <c r="Z680" s="18">
        <v>27297.86</v>
      </c>
      <c r="AA680" s="18">
        <v>2115.46</v>
      </c>
      <c r="AB680" s="18">
        <v>181387</v>
      </c>
    </row>
    <row r="681" spans="1:28" s="15" customFormat="1" x14ac:dyDescent="0.25">
      <c r="A681" s="17">
        <v>12</v>
      </c>
      <c r="B681" s="17" t="s">
        <v>151</v>
      </c>
      <c r="C681" s="17" t="s">
        <v>126</v>
      </c>
      <c r="D681" s="17" t="s">
        <v>195</v>
      </c>
      <c r="E681" s="17" t="s">
        <v>196</v>
      </c>
      <c r="F681" s="17" t="s">
        <v>75</v>
      </c>
      <c r="G681" s="17" t="s">
        <v>76</v>
      </c>
      <c r="H681" s="17">
        <v>11625</v>
      </c>
      <c r="I681" s="17">
        <v>11456</v>
      </c>
      <c r="J681" s="17">
        <v>169</v>
      </c>
      <c r="K681" s="17" t="s">
        <v>37</v>
      </c>
      <c r="L681" s="18">
        <v>60364.19</v>
      </c>
      <c r="M681" s="18">
        <v>19021.939999999999</v>
      </c>
      <c r="N681" s="18">
        <v>1833.87</v>
      </c>
      <c r="O681" s="18">
        <v>81220</v>
      </c>
      <c r="P681" s="18">
        <v>1370.12</v>
      </c>
      <c r="Q681" s="18">
        <v>615.73</v>
      </c>
      <c r="R681" s="18">
        <v>101.15</v>
      </c>
      <c r="S681" s="18">
        <v>2087</v>
      </c>
      <c r="T681" s="18">
        <v>0</v>
      </c>
      <c r="U681" s="18">
        <v>0</v>
      </c>
      <c r="V681" s="18">
        <v>0</v>
      </c>
      <c r="W681" s="18">
        <v>0</v>
      </c>
      <c r="X681" s="18"/>
      <c r="Y681" s="18">
        <v>61734.31</v>
      </c>
      <c r="Z681" s="18">
        <v>19637.669999999998</v>
      </c>
      <c r="AA681" s="18">
        <v>1935.02</v>
      </c>
      <c r="AB681" s="18">
        <v>83307</v>
      </c>
    </row>
    <row r="682" spans="1:28" s="15" customFormat="1" x14ac:dyDescent="0.25">
      <c r="A682" s="17">
        <v>13</v>
      </c>
      <c r="B682" s="17" t="s">
        <v>229</v>
      </c>
      <c r="C682" s="17" t="s">
        <v>126</v>
      </c>
      <c r="D682" s="17" t="s">
        <v>230</v>
      </c>
      <c r="E682" s="17" t="s">
        <v>231</v>
      </c>
      <c r="F682" s="17" t="s">
        <v>75</v>
      </c>
      <c r="G682" s="17" t="s">
        <v>76</v>
      </c>
      <c r="H682" s="17">
        <v>294</v>
      </c>
      <c r="I682" s="17">
        <v>34</v>
      </c>
      <c r="J682" s="17">
        <v>260</v>
      </c>
      <c r="K682" s="17" t="s">
        <v>37</v>
      </c>
      <c r="L682" s="18">
        <v>200770.78</v>
      </c>
      <c r="M682" s="18">
        <v>59409.72</v>
      </c>
      <c r="N682" s="18">
        <v>731.5</v>
      </c>
      <c r="O682" s="18">
        <v>260912</v>
      </c>
      <c r="P682" s="18">
        <v>2242.3000000000002</v>
      </c>
      <c r="Q682" s="18">
        <v>2012.09</v>
      </c>
      <c r="R682" s="18">
        <v>155.61000000000001</v>
      </c>
      <c r="S682" s="18">
        <v>4410</v>
      </c>
      <c r="T682" s="18">
        <v>0</v>
      </c>
      <c r="U682" s="18">
        <v>0</v>
      </c>
      <c r="V682" s="18">
        <v>0</v>
      </c>
      <c r="W682" s="18">
        <v>0</v>
      </c>
      <c r="X682" s="18"/>
      <c r="Y682" s="18">
        <v>203013.08</v>
      </c>
      <c r="Z682" s="18">
        <v>61421.81</v>
      </c>
      <c r="AA682" s="18">
        <v>887.11</v>
      </c>
      <c r="AB682" s="18">
        <v>265322</v>
      </c>
    </row>
    <row r="683" spans="1:28" s="15" customFormat="1" x14ac:dyDescent="0.25">
      <c r="A683" s="17">
        <v>14</v>
      </c>
      <c r="B683" s="17" t="s">
        <v>229</v>
      </c>
      <c r="C683" s="17" t="s">
        <v>126</v>
      </c>
      <c r="D683" s="17" t="s">
        <v>236</v>
      </c>
      <c r="E683" s="17" t="s">
        <v>237</v>
      </c>
      <c r="F683" s="17" t="s">
        <v>75</v>
      </c>
      <c r="G683" s="17" t="s">
        <v>76</v>
      </c>
      <c r="H683" s="17">
        <v>4552</v>
      </c>
      <c r="I683" s="17">
        <v>4552</v>
      </c>
      <c r="J683" s="17">
        <v>0</v>
      </c>
      <c r="K683" s="17" t="s">
        <v>37</v>
      </c>
      <c r="L683" s="18">
        <v>948683.14</v>
      </c>
      <c r="M683" s="18">
        <v>308039.82</v>
      </c>
      <c r="N683" s="18">
        <v>1717.04</v>
      </c>
      <c r="O683" s="18">
        <v>1258440</v>
      </c>
      <c r="P683" s="18">
        <v>124.58</v>
      </c>
      <c r="Q683" s="18">
        <v>9503.42</v>
      </c>
      <c r="R683" s="18">
        <v>0</v>
      </c>
      <c r="S683" s="18">
        <v>9628</v>
      </c>
      <c r="T683" s="18">
        <v>0</v>
      </c>
      <c r="U683" s="18">
        <v>0</v>
      </c>
      <c r="V683" s="18">
        <v>0</v>
      </c>
      <c r="W683" s="18">
        <v>0</v>
      </c>
      <c r="X683" s="18"/>
      <c r="Y683" s="18">
        <v>948807.72</v>
      </c>
      <c r="Z683" s="18">
        <v>317543.24</v>
      </c>
      <c r="AA683" s="18">
        <v>1717.04</v>
      </c>
      <c r="AB683" s="18">
        <v>1268068</v>
      </c>
    </row>
    <row r="684" spans="1:28" s="15" customFormat="1" x14ac:dyDescent="0.25">
      <c r="A684" s="17">
        <v>15</v>
      </c>
      <c r="B684" s="17" t="s">
        <v>229</v>
      </c>
      <c r="C684" s="17" t="s">
        <v>126</v>
      </c>
      <c r="D684" s="17" t="s">
        <v>238</v>
      </c>
      <c r="E684" s="17" t="s">
        <v>239</v>
      </c>
      <c r="F684" s="17" t="s">
        <v>75</v>
      </c>
      <c r="G684" s="17" t="s">
        <v>76</v>
      </c>
      <c r="H684" s="17">
        <v>11215</v>
      </c>
      <c r="I684" s="17">
        <v>11054</v>
      </c>
      <c r="J684" s="17">
        <v>161</v>
      </c>
      <c r="K684" s="17" t="s">
        <v>37</v>
      </c>
      <c r="L684" s="18">
        <v>269496.07</v>
      </c>
      <c r="M684" s="18">
        <v>87007.13</v>
      </c>
      <c r="N684" s="18">
        <v>593.79999999999995</v>
      </c>
      <c r="O684" s="18">
        <v>357097</v>
      </c>
      <c r="P684" s="18">
        <v>1562.05</v>
      </c>
      <c r="Q684" s="18">
        <v>2693.59</v>
      </c>
      <c r="R684" s="18">
        <v>96.36</v>
      </c>
      <c r="S684" s="18">
        <v>4352</v>
      </c>
      <c r="T684" s="18">
        <v>0</v>
      </c>
      <c r="U684" s="18">
        <v>0</v>
      </c>
      <c r="V684" s="18">
        <v>0</v>
      </c>
      <c r="W684" s="18">
        <v>0</v>
      </c>
      <c r="X684" s="18"/>
      <c r="Y684" s="18">
        <v>271058.12</v>
      </c>
      <c r="Z684" s="18">
        <v>89700.72</v>
      </c>
      <c r="AA684" s="18">
        <v>690.16</v>
      </c>
      <c r="AB684" s="18">
        <v>361449</v>
      </c>
    </row>
    <row r="685" spans="1:28" s="15" customFormat="1" x14ac:dyDescent="0.25">
      <c r="A685" s="17">
        <v>16</v>
      </c>
      <c r="B685" s="17" t="s">
        <v>229</v>
      </c>
      <c r="C685" s="17" t="s">
        <v>126</v>
      </c>
      <c r="D685" s="17" t="s">
        <v>240</v>
      </c>
      <c r="E685" s="17" t="s">
        <v>241</v>
      </c>
      <c r="F685" s="17" t="s">
        <v>75</v>
      </c>
      <c r="G685" s="17" t="s">
        <v>76</v>
      </c>
      <c r="H685" s="17">
        <v>8435</v>
      </c>
      <c r="I685" s="17">
        <v>8057</v>
      </c>
      <c r="J685" s="17">
        <v>378</v>
      </c>
      <c r="K685" s="17" t="s">
        <v>37</v>
      </c>
      <c r="L685" s="18">
        <v>353633.82</v>
      </c>
      <c r="M685" s="18">
        <v>106148.84</v>
      </c>
      <c r="N685" s="18">
        <v>1912.34</v>
      </c>
      <c r="O685" s="18">
        <v>461695</v>
      </c>
      <c r="P685" s="18">
        <v>2995.08</v>
      </c>
      <c r="Q685" s="18">
        <v>3541.69</v>
      </c>
      <c r="R685" s="18">
        <v>226.23</v>
      </c>
      <c r="S685" s="18">
        <v>6763</v>
      </c>
      <c r="T685" s="18">
        <v>0</v>
      </c>
      <c r="U685" s="18">
        <v>0</v>
      </c>
      <c r="V685" s="18">
        <v>0</v>
      </c>
      <c r="W685" s="18">
        <v>0</v>
      </c>
      <c r="X685" s="18"/>
      <c r="Y685" s="18">
        <v>356628.9</v>
      </c>
      <c r="Z685" s="18">
        <v>109690.53</v>
      </c>
      <c r="AA685" s="18">
        <v>2138.5700000000002</v>
      </c>
      <c r="AB685" s="18">
        <v>468458</v>
      </c>
    </row>
    <row r="686" spans="1:28" s="15" customFormat="1" x14ac:dyDescent="0.25">
      <c r="A686" s="17">
        <v>17</v>
      </c>
      <c r="B686" s="17" t="s">
        <v>229</v>
      </c>
      <c r="C686" s="17" t="s">
        <v>126</v>
      </c>
      <c r="D686" s="17" t="s">
        <v>247</v>
      </c>
      <c r="E686" s="17" t="s">
        <v>248</v>
      </c>
      <c r="F686" s="17" t="s">
        <v>75</v>
      </c>
      <c r="G686" s="17" t="s">
        <v>249</v>
      </c>
      <c r="H686" s="17">
        <v>4085</v>
      </c>
      <c r="I686" s="17">
        <v>4085</v>
      </c>
      <c r="J686" s="17">
        <v>0</v>
      </c>
      <c r="K686" s="17" t="s">
        <v>302</v>
      </c>
      <c r="L686" s="18">
        <v>35016.980000000003</v>
      </c>
      <c r="M686" s="18">
        <v>16534.759999999998</v>
      </c>
      <c r="N686" s="18">
        <v>1199.26</v>
      </c>
      <c r="O686" s="18">
        <v>52751</v>
      </c>
      <c r="P686" s="18">
        <v>125.41</v>
      </c>
      <c r="Q686" s="18">
        <v>361.59</v>
      </c>
      <c r="R686" s="18">
        <v>0</v>
      </c>
      <c r="S686" s="18">
        <v>487</v>
      </c>
      <c r="T686" s="18">
        <v>0</v>
      </c>
      <c r="U686" s="18">
        <v>0</v>
      </c>
      <c r="V686" s="18">
        <v>0</v>
      </c>
      <c r="W686" s="18">
        <v>0</v>
      </c>
      <c r="X686" s="18"/>
      <c r="Y686" s="18">
        <v>35142.39</v>
      </c>
      <c r="Z686" s="18">
        <v>16896.349999999999</v>
      </c>
      <c r="AA686" s="18">
        <v>1199.26</v>
      </c>
      <c r="AB686" s="18">
        <v>53238</v>
      </c>
    </row>
    <row r="687" spans="1:28" s="15" customFormat="1" x14ac:dyDescent="0.25">
      <c r="A687" s="17">
        <v>18</v>
      </c>
      <c r="B687" s="17" t="s">
        <v>229</v>
      </c>
      <c r="C687" s="17" t="s">
        <v>126</v>
      </c>
      <c r="D687" s="17" t="s">
        <v>1583</v>
      </c>
      <c r="E687" s="17" t="s">
        <v>1584</v>
      </c>
      <c r="F687" s="17" t="s">
        <v>75</v>
      </c>
      <c r="G687" s="17" t="s">
        <v>249</v>
      </c>
      <c r="H687" s="17">
        <v>5809</v>
      </c>
      <c r="I687" s="17">
        <v>5809</v>
      </c>
      <c r="J687" s="17">
        <v>0</v>
      </c>
      <c r="K687" s="17" t="s">
        <v>37</v>
      </c>
      <c r="L687" s="18">
        <v>42197.11</v>
      </c>
      <c r="M687" s="18">
        <v>17580.77</v>
      </c>
      <c r="N687" s="18">
        <v>2254.12</v>
      </c>
      <c r="O687" s="18">
        <v>62032</v>
      </c>
      <c r="P687" s="18">
        <v>125.07</v>
      </c>
      <c r="Q687" s="18">
        <v>443.93</v>
      </c>
      <c r="R687" s="18">
        <v>0</v>
      </c>
      <c r="S687" s="18">
        <v>569</v>
      </c>
      <c r="T687" s="18">
        <v>0</v>
      </c>
      <c r="U687" s="18">
        <v>0</v>
      </c>
      <c r="V687" s="18">
        <v>0</v>
      </c>
      <c r="W687" s="18">
        <v>0</v>
      </c>
      <c r="X687" s="18"/>
      <c r="Y687" s="18">
        <v>42322.18</v>
      </c>
      <c r="Z687" s="18">
        <v>18024.7</v>
      </c>
      <c r="AA687" s="18">
        <v>2254.12</v>
      </c>
      <c r="AB687" s="18">
        <v>62601</v>
      </c>
    </row>
    <row r="688" spans="1:28" s="15" customFormat="1" x14ac:dyDescent="0.25">
      <c r="A688" s="17">
        <v>19</v>
      </c>
      <c r="B688" s="17" t="s">
        <v>229</v>
      </c>
      <c r="C688" s="17" t="s">
        <v>126</v>
      </c>
      <c r="D688" s="17" t="s">
        <v>1585</v>
      </c>
      <c r="E688" s="17" t="s">
        <v>1586</v>
      </c>
      <c r="F688" s="17" t="s">
        <v>75</v>
      </c>
      <c r="G688" s="17" t="s">
        <v>249</v>
      </c>
      <c r="H688" s="17">
        <v>1190</v>
      </c>
      <c r="I688" s="17">
        <v>1190</v>
      </c>
      <c r="J688" s="17">
        <v>13</v>
      </c>
      <c r="K688" s="17" t="s">
        <v>107</v>
      </c>
      <c r="L688" s="18">
        <v>21364.639999999999</v>
      </c>
      <c r="M688" s="18">
        <v>6971.9</v>
      </c>
      <c r="N688" s="18">
        <v>1036.46</v>
      </c>
      <c r="O688" s="18">
        <v>29373</v>
      </c>
      <c r="P688" s="18">
        <v>218.79</v>
      </c>
      <c r="Q688" s="18">
        <v>223.43</v>
      </c>
      <c r="R688" s="18">
        <v>7.78</v>
      </c>
      <c r="S688" s="18">
        <v>450</v>
      </c>
      <c r="T688" s="18">
        <v>0</v>
      </c>
      <c r="U688" s="18">
        <v>0</v>
      </c>
      <c r="V688" s="18">
        <v>0</v>
      </c>
      <c r="W688" s="18">
        <v>0</v>
      </c>
      <c r="X688" s="18"/>
      <c r="Y688" s="18">
        <v>21583.43</v>
      </c>
      <c r="Z688" s="18">
        <v>7195.33</v>
      </c>
      <c r="AA688" s="18">
        <v>1044.24</v>
      </c>
      <c r="AB688" s="18">
        <v>29823</v>
      </c>
    </row>
    <row r="689" spans="1:31" s="15" customFormat="1" x14ac:dyDescent="0.25">
      <c r="A689" s="17">
        <v>20</v>
      </c>
      <c r="B689" s="17" t="s">
        <v>250</v>
      </c>
      <c r="C689" s="17" t="s">
        <v>126</v>
      </c>
      <c r="D689" s="17" t="s">
        <v>251</v>
      </c>
      <c r="E689" s="17" t="s">
        <v>252</v>
      </c>
      <c r="F689" s="17" t="s">
        <v>75</v>
      </c>
      <c r="G689" s="17" t="s">
        <v>106</v>
      </c>
      <c r="H689" s="17">
        <v>1</v>
      </c>
      <c r="I689" s="17">
        <v>1</v>
      </c>
      <c r="J689" s="17">
        <v>337</v>
      </c>
      <c r="K689" s="17" t="s">
        <v>107</v>
      </c>
      <c r="L689" s="18">
        <v>211577.14</v>
      </c>
      <c r="M689" s="18">
        <v>48081.91</v>
      </c>
      <c r="N689" s="18">
        <v>2656.95</v>
      </c>
      <c r="O689" s="18">
        <v>262316</v>
      </c>
      <c r="P689" s="18">
        <v>2544.2399999999998</v>
      </c>
      <c r="Q689" s="18">
        <v>2130.0700000000002</v>
      </c>
      <c r="R689" s="18">
        <v>201.69</v>
      </c>
      <c r="S689" s="18">
        <v>4876</v>
      </c>
      <c r="T689" s="18">
        <v>0</v>
      </c>
      <c r="U689" s="18">
        <v>0</v>
      </c>
      <c r="V689" s="18">
        <v>0</v>
      </c>
      <c r="W689" s="18">
        <v>0</v>
      </c>
      <c r="X689" s="18"/>
      <c r="Y689" s="18">
        <v>214121.38</v>
      </c>
      <c r="Z689" s="18">
        <v>50211.98</v>
      </c>
      <c r="AA689" s="18">
        <v>2858.64</v>
      </c>
      <c r="AB689" s="18">
        <v>267192</v>
      </c>
    </row>
    <row r="690" spans="1:31" s="15" customFormat="1" x14ac:dyDescent="0.25">
      <c r="A690" s="17">
        <v>21</v>
      </c>
      <c r="B690" s="17" t="s">
        <v>229</v>
      </c>
      <c r="C690" s="17" t="s">
        <v>126</v>
      </c>
      <c r="D690" s="17" t="s">
        <v>1610</v>
      </c>
      <c r="E690" s="17" t="s">
        <v>1609</v>
      </c>
      <c r="F690" s="17" t="s">
        <v>75</v>
      </c>
      <c r="G690" s="17" t="s">
        <v>1606</v>
      </c>
      <c r="H690" s="17">
        <v>499</v>
      </c>
      <c r="I690" s="17">
        <v>499</v>
      </c>
      <c r="J690" s="17">
        <v>29</v>
      </c>
      <c r="K690" s="17" t="s">
        <v>107</v>
      </c>
      <c r="L690" s="18">
        <v>7977.87</v>
      </c>
      <c r="M690" s="18">
        <v>1340.81</v>
      </c>
      <c r="N690" s="18">
        <v>457.32</v>
      </c>
      <c r="O690" s="18">
        <v>9776</v>
      </c>
      <c r="P690" s="18">
        <v>332.88</v>
      </c>
      <c r="Q690" s="18">
        <v>82.76</v>
      </c>
      <c r="R690" s="18">
        <v>17.36</v>
      </c>
      <c r="S690" s="18">
        <v>433</v>
      </c>
      <c r="T690" s="18">
        <v>0</v>
      </c>
      <c r="U690" s="18">
        <v>0</v>
      </c>
      <c r="V690" s="18">
        <v>0</v>
      </c>
      <c r="W690" s="18">
        <v>0</v>
      </c>
      <c r="X690" s="18"/>
      <c r="Y690" s="18">
        <v>8310.75</v>
      </c>
      <c r="Z690" s="18">
        <v>1423.57</v>
      </c>
      <c r="AA690" s="18">
        <v>474.68</v>
      </c>
      <c r="AB690" s="18">
        <v>10209</v>
      </c>
    </row>
    <row r="691" spans="1:31" s="15" customFormat="1" x14ac:dyDescent="0.25">
      <c r="A691" s="17">
        <v>22</v>
      </c>
      <c r="B691" s="17" t="s">
        <v>229</v>
      </c>
      <c r="C691" s="17" t="s">
        <v>126</v>
      </c>
      <c r="D691" s="17" t="s">
        <v>1608</v>
      </c>
      <c r="E691" s="17" t="s">
        <v>1607</v>
      </c>
      <c r="F691" s="17" t="s">
        <v>75</v>
      </c>
      <c r="G691" s="17" t="s">
        <v>1606</v>
      </c>
      <c r="H691" s="17">
        <v>285</v>
      </c>
      <c r="I691" s="17">
        <v>285</v>
      </c>
      <c r="J691" s="17">
        <v>24</v>
      </c>
      <c r="K691" s="17" t="s">
        <v>107</v>
      </c>
      <c r="L691" s="18">
        <v>10099.74</v>
      </c>
      <c r="M691" s="18">
        <v>1711.85</v>
      </c>
      <c r="N691" s="18">
        <v>657.41</v>
      </c>
      <c r="O691" s="18">
        <v>12469</v>
      </c>
      <c r="P691" s="18">
        <v>297.48</v>
      </c>
      <c r="Q691" s="18">
        <v>106.16</v>
      </c>
      <c r="R691" s="18">
        <v>14.36</v>
      </c>
      <c r="S691" s="18">
        <v>418</v>
      </c>
      <c r="T691" s="18">
        <v>0</v>
      </c>
      <c r="U691" s="18">
        <v>0</v>
      </c>
      <c r="V691" s="18">
        <v>0</v>
      </c>
      <c r="W691" s="18">
        <v>0</v>
      </c>
      <c r="X691" s="18"/>
      <c r="Y691" s="18">
        <v>10397.219999999999</v>
      </c>
      <c r="Z691" s="18">
        <v>1818.01</v>
      </c>
      <c r="AA691" s="18">
        <v>671.77</v>
      </c>
      <c r="AB691" s="18">
        <v>12887</v>
      </c>
    </row>
    <row r="692" spans="1:31" s="15" customFormat="1" x14ac:dyDescent="0.25">
      <c r="A692" s="17">
        <v>23</v>
      </c>
      <c r="B692" s="17" t="s">
        <v>229</v>
      </c>
      <c r="C692" s="17" t="s">
        <v>126</v>
      </c>
      <c r="D692" s="17" t="s">
        <v>1605</v>
      </c>
      <c r="E692" s="17" t="s">
        <v>1604</v>
      </c>
      <c r="F692" s="17" t="s">
        <v>75</v>
      </c>
      <c r="G692" s="17" t="s">
        <v>1603</v>
      </c>
      <c r="H692" s="17">
        <v>175</v>
      </c>
      <c r="I692" s="17">
        <v>175</v>
      </c>
      <c r="J692" s="17">
        <v>28</v>
      </c>
      <c r="K692" s="17" t="s">
        <v>107</v>
      </c>
      <c r="L692" s="18">
        <v>9089.5300000000007</v>
      </c>
      <c r="M692" s="18">
        <v>1479.01</v>
      </c>
      <c r="N692" s="18">
        <v>566.46</v>
      </c>
      <c r="O692" s="18">
        <v>11135</v>
      </c>
      <c r="P692" s="18">
        <v>326.23</v>
      </c>
      <c r="Q692" s="18">
        <v>95.01</v>
      </c>
      <c r="R692" s="18">
        <v>16.760000000000002</v>
      </c>
      <c r="S692" s="18">
        <v>438</v>
      </c>
      <c r="T692" s="18">
        <v>0</v>
      </c>
      <c r="U692" s="18">
        <v>0</v>
      </c>
      <c r="V692" s="18">
        <v>0</v>
      </c>
      <c r="W692" s="18">
        <v>0</v>
      </c>
      <c r="X692" s="18"/>
      <c r="Y692" s="18">
        <v>9415.76</v>
      </c>
      <c r="Z692" s="18">
        <v>1574.02</v>
      </c>
      <c r="AA692" s="18">
        <v>583.22</v>
      </c>
      <c r="AB692" s="18">
        <v>11573</v>
      </c>
    </row>
    <row r="693" spans="1:31" s="15" customFormat="1" x14ac:dyDescent="0.25">
      <c r="A693" s="17">
        <v>24</v>
      </c>
      <c r="B693" s="17" t="s">
        <v>253</v>
      </c>
      <c r="C693" s="17" t="s">
        <v>126</v>
      </c>
      <c r="D693" s="17" t="s">
        <v>254</v>
      </c>
      <c r="E693" s="17" t="s">
        <v>255</v>
      </c>
      <c r="F693" s="17" t="s">
        <v>75</v>
      </c>
      <c r="G693" s="17" t="s">
        <v>106</v>
      </c>
      <c r="H693" s="17">
        <v>0</v>
      </c>
      <c r="I693" s="17">
        <v>0</v>
      </c>
      <c r="J693" s="17">
        <v>78</v>
      </c>
      <c r="K693" s="17" t="s">
        <v>107</v>
      </c>
      <c r="L693" s="18">
        <v>172544.96</v>
      </c>
      <c r="M693" s="18">
        <v>30998.1</v>
      </c>
      <c r="N693" s="18">
        <v>2501.94</v>
      </c>
      <c r="O693" s="18">
        <v>206045</v>
      </c>
      <c r="P693" s="18">
        <v>685.15</v>
      </c>
      <c r="Q693" s="18">
        <v>1747.17</v>
      </c>
      <c r="R693" s="18">
        <v>46.68</v>
      </c>
      <c r="S693" s="18">
        <v>2479</v>
      </c>
      <c r="T693" s="18">
        <v>0</v>
      </c>
      <c r="U693" s="18">
        <v>0</v>
      </c>
      <c r="V693" s="18">
        <v>0</v>
      </c>
      <c r="W693" s="18">
        <v>0</v>
      </c>
      <c r="X693" s="18"/>
      <c r="Y693" s="18">
        <v>173230.11</v>
      </c>
      <c r="Z693" s="18">
        <v>32745.27</v>
      </c>
      <c r="AA693" s="18">
        <v>2548.62</v>
      </c>
      <c r="AB693" s="18">
        <v>208524</v>
      </c>
    </row>
    <row r="694" spans="1:31" s="15" customFormat="1" x14ac:dyDescent="0.25">
      <c r="A694" s="17">
        <v>25</v>
      </c>
      <c r="B694" s="17" t="s">
        <v>256</v>
      </c>
      <c r="C694" s="17" t="s">
        <v>126</v>
      </c>
      <c r="D694" s="17" t="s">
        <v>257</v>
      </c>
      <c r="E694" s="17" t="s">
        <v>258</v>
      </c>
      <c r="F694" s="17" t="s">
        <v>75</v>
      </c>
      <c r="G694" s="17" t="s">
        <v>106</v>
      </c>
      <c r="H694" s="17">
        <v>0</v>
      </c>
      <c r="I694" s="17">
        <v>0</v>
      </c>
      <c r="J694" s="17">
        <v>92</v>
      </c>
      <c r="K694" s="17" t="s">
        <v>107</v>
      </c>
      <c r="L694" s="18">
        <v>172361.67</v>
      </c>
      <c r="M694" s="18">
        <v>32309.01</v>
      </c>
      <c r="N694" s="18">
        <v>2510.3200000000002</v>
      </c>
      <c r="O694" s="18">
        <v>207181</v>
      </c>
      <c r="P694" s="18">
        <v>785.99</v>
      </c>
      <c r="Q694" s="18">
        <v>1744.95</v>
      </c>
      <c r="R694" s="18">
        <v>55.06</v>
      </c>
      <c r="S694" s="18">
        <v>2586</v>
      </c>
      <c r="T694" s="18">
        <v>0</v>
      </c>
      <c r="U694" s="18">
        <v>0</v>
      </c>
      <c r="V694" s="18">
        <v>0</v>
      </c>
      <c r="W694" s="18">
        <v>0</v>
      </c>
      <c r="X694" s="18"/>
      <c r="Y694" s="18">
        <v>173147.66</v>
      </c>
      <c r="Z694" s="18">
        <v>34053.96</v>
      </c>
      <c r="AA694" s="18">
        <v>2565.38</v>
      </c>
      <c r="AB694" s="18">
        <v>209767</v>
      </c>
    </row>
    <row r="695" spans="1:31" s="15" customFormat="1" x14ac:dyDescent="0.25">
      <c r="A695" s="17">
        <v>26</v>
      </c>
      <c r="B695" s="17" t="s">
        <v>259</v>
      </c>
      <c r="C695" s="17" t="s">
        <v>126</v>
      </c>
      <c r="D695" s="17" t="s">
        <v>260</v>
      </c>
      <c r="E695" s="17" t="s">
        <v>261</v>
      </c>
      <c r="F695" s="17" t="s">
        <v>75</v>
      </c>
      <c r="G695" s="17" t="s">
        <v>106</v>
      </c>
      <c r="H695" s="17">
        <v>0</v>
      </c>
      <c r="I695" s="17">
        <v>0</v>
      </c>
      <c r="J695" s="17">
        <v>39</v>
      </c>
      <c r="K695" s="17" t="s">
        <v>107</v>
      </c>
      <c r="L695" s="18">
        <v>174647.91</v>
      </c>
      <c r="M695" s="18">
        <v>32072.49</v>
      </c>
      <c r="N695" s="18">
        <v>2478.6</v>
      </c>
      <c r="O695" s="18">
        <v>209199</v>
      </c>
      <c r="P695" s="18">
        <v>405.34</v>
      </c>
      <c r="Q695" s="18">
        <v>1769.32</v>
      </c>
      <c r="R695" s="18">
        <v>23.34</v>
      </c>
      <c r="S695" s="18">
        <v>2198</v>
      </c>
      <c r="T695" s="18">
        <v>0</v>
      </c>
      <c r="U695" s="18">
        <v>0</v>
      </c>
      <c r="V695" s="18">
        <v>0</v>
      </c>
      <c r="W695" s="18">
        <v>0</v>
      </c>
      <c r="X695" s="18"/>
      <c r="Y695" s="18">
        <v>175053.25</v>
      </c>
      <c r="Z695" s="18">
        <v>33841.81</v>
      </c>
      <c r="AA695" s="18">
        <v>2501.94</v>
      </c>
      <c r="AB695" s="18">
        <v>211397</v>
      </c>
    </row>
    <row r="696" spans="1:31" s="15" customFormat="1" x14ac:dyDescent="0.25">
      <c r="A696" s="17">
        <v>27</v>
      </c>
      <c r="B696" s="17" t="s">
        <v>134</v>
      </c>
      <c r="C696" s="17" t="s">
        <v>126</v>
      </c>
      <c r="D696" s="17" t="s">
        <v>265</v>
      </c>
      <c r="E696" s="17" t="s">
        <v>266</v>
      </c>
      <c r="F696" s="17" t="s">
        <v>75</v>
      </c>
      <c r="G696" s="17" t="s">
        <v>267</v>
      </c>
      <c r="H696" s="17">
        <v>0</v>
      </c>
      <c r="I696" s="17">
        <v>0</v>
      </c>
      <c r="J696" s="17">
        <v>181</v>
      </c>
      <c r="K696" s="17" t="s">
        <v>107</v>
      </c>
      <c r="L696" s="18">
        <v>126417.92</v>
      </c>
      <c r="M696" s="18">
        <v>26467.71</v>
      </c>
      <c r="N696" s="18">
        <v>2039.37</v>
      </c>
      <c r="O696" s="18">
        <v>154925</v>
      </c>
      <c r="P696" s="18">
        <v>1424.96</v>
      </c>
      <c r="Q696" s="18">
        <v>1277.71</v>
      </c>
      <c r="R696" s="18">
        <v>108.33</v>
      </c>
      <c r="S696" s="18">
        <v>2811</v>
      </c>
      <c r="T696" s="18">
        <v>90</v>
      </c>
      <c r="U696" s="18">
        <v>0</v>
      </c>
      <c r="V696" s="18">
        <v>0</v>
      </c>
      <c r="W696" s="18">
        <v>0</v>
      </c>
      <c r="X696" s="18"/>
      <c r="Y696" s="18">
        <v>127842.88</v>
      </c>
      <c r="Z696" s="18">
        <v>27745.42</v>
      </c>
      <c r="AA696" s="18">
        <v>2147.6999999999998</v>
      </c>
      <c r="AB696" s="18">
        <v>157736</v>
      </c>
    </row>
    <row r="697" spans="1:31" s="15" customFormat="1" x14ac:dyDescent="0.25">
      <c r="A697" s="17">
        <v>28</v>
      </c>
      <c r="B697" s="17" t="s">
        <v>229</v>
      </c>
      <c r="C697" s="17" t="s">
        <v>126</v>
      </c>
      <c r="D697" s="17" t="s">
        <v>268</v>
      </c>
      <c r="E697" s="17" t="s">
        <v>269</v>
      </c>
      <c r="F697" s="17" t="s">
        <v>75</v>
      </c>
      <c r="G697" s="17" t="s">
        <v>270</v>
      </c>
      <c r="H697" s="17">
        <v>250</v>
      </c>
      <c r="I697" s="17">
        <v>250</v>
      </c>
      <c r="J697" s="17">
        <v>10</v>
      </c>
      <c r="K697" s="17" t="s">
        <v>107</v>
      </c>
      <c r="L697" s="18">
        <v>50778.82</v>
      </c>
      <c r="M697" s="18">
        <v>6598.01</v>
      </c>
      <c r="N697" s="18">
        <v>145.16999999999999</v>
      </c>
      <c r="O697" s="18">
        <v>57522</v>
      </c>
      <c r="P697" s="18">
        <v>196.71</v>
      </c>
      <c r="Q697" s="18">
        <v>508.3</v>
      </c>
      <c r="R697" s="18">
        <v>5.99</v>
      </c>
      <c r="S697" s="18">
        <v>711</v>
      </c>
      <c r="T697" s="18">
        <v>0</v>
      </c>
      <c r="U697" s="18">
        <v>0</v>
      </c>
      <c r="V697" s="18">
        <v>0</v>
      </c>
      <c r="W697" s="18">
        <v>0</v>
      </c>
      <c r="X697" s="18"/>
      <c r="Y697" s="18">
        <v>50975.53</v>
      </c>
      <c r="Z697" s="18">
        <v>7106.31</v>
      </c>
      <c r="AA697" s="18">
        <v>151.16</v>
      </c>
      <c r="AB697" s="18">
        <v>58233</v>
      </c>
    </row>
    <row r="698" spans="1:31" s="15" customFormat="1" x14ac:dyDescent="0.25">
      <c r="A698" s="17">
        <v>29</v>
      </c>
      <c r="B698" s="17" t="s">
        <v>151</v>
      </c>
      <c r="C698" s="17" t="s">
        <v>126</v>
      </c>
      <c r="D698" s="17" t="s">
        <v>271</v>
      </c>
      <c r="E698" s="17" t="s">
        <v>272</v>
      </c>
      <c r="F698" s="17" t="s">
        <v>75</v>
      </c>
      <c r="G698" s="17" t="s">
        <v>273</v>
      </c>
      <c r="H698" s="17">
        <v>0</v>
      </c>
      <c r="I698" s="17">
        <v>0</v>
      </c>
      <c r="J698" s="17">
        <v>156</v>
      </c>
      <c r="K698" s="17" t="s">
        <v>107</v>
      </c>
      <c r="L698" s="18">
        <v>123155.08</v>
      </c>
      <c r="M698" s="18">
        <v>25599.51</v>
      </c>
      <c r="N698" s="18">
        <v>2024.41</v>
      </c>
      <c r="O698" s="18">
        <v>150779</v>
      </c>
      <c r="P698" s="18">
        <v>1244.83</v>
      </c>
      <c r="Q698" s="18">
        <v>1245.8</v>
      </c>
      <c r="R698" s="18">
        <v>93.37</v>
      </c>
      <c r="S698" s="18">
        <v>2584</v>
      </c>
      <c r="T698" s="18">
        <v>90</v>
      </c>
      <c r="U698" s="18">
        <v>0</v>
      </c>
      <c r="V698" s="18">
        <v>0</v>
      </c>
      <c r="W698" s="18">
        <v>0</v>
      </c>
      <c r="X698" s="18"/>
      <c r="Y698" s="18">
        <v>124399.91</v>
      </c>
      <c r="Z698" s="18">
        <v>26845.31</v>
      </c>
      <c r="AA698" s="18">
        <v>2117.7800000000002</v>
      </c>
      <c r="AB698" s="18">
        <v>153363</v>
      </c>
    </row>
    <row r="699" spans="1:31" s="15" customFormat="1" x14ac:dyDescent="0.25">
      <c r="A699" s="17">
        <v>30</v>
      </c>
      <c r="B699" s="17" t="s">
        <v>130</v>
      </c>
      <c r="C699" s="17" t="s">
        <v>126</v>
      </c>
      <c r="D699" s="17" t="s">
        <v>274</v>
      </c>
      <c r="E699" s="17" t="s">
        <v>275</v>
      </c>
      <c r="F699" s="17" t="s">
        <v>75</v>
      </c>
      <c r="G699" s="17" t="s">
        <v>276</v>
      </c>
      <c r="H699" s="17">
        <v>0</v>
      </c>
      <c r="I699" s="17">
        <v>0</v>
      </c>
      <c r="J699" s="17">
        <v>130</v>
      </c>
      <c r="K699" s="17" t="s">
        <v>107</v>
      </c>
      <c r="L699" s="18">
        <v>122363.97</v>
      </c>
      <c r="M699" s="18">
        <v>29264.19</v>
      </c>
      <c r="N699" s="18">
        <v>2008.84</v>
      </c>
      <c r="O699" s="18">
        <v>153637</v>
      </c>
      <c r="P699" s="18">
        <v>1058.57</v>
      </c>
      <c r="Q699" s="18">
        <v>1238.6300000000001</v>
      </c>
      <c r="R699" s="18">
        <v>77.8</v>
      </c>
      <c r="S699" s="18">
        <v>2375</v>
      </c>
      <c r="T699" s="18">
        <v>90</v>
      </c>
      <c r="U699" s="18">
        <v>0</v>
      </c>
      <c r="V699" s="18">
        <v>0</v>
      </c>
      <c r="W699" s="18">
        <v>0</v>
      </c>
      <c r="X699" s="18"/>
      <c r="Y699" s="18">
        <v>123422.54</v>
      </c>
      <c r="Z699" s="18">
        <v>30502.82</v>
      </c>
      <c r="AA699" s="18">
        <v>2086.64</v>
      </c>
      <c r="AB699" s="18">
        <v>156012</v>
      </c>
    </row>
    <row r="700" spans="1:31" s="15" customFormat="1" x14ac:dyDescent="0.25">
      <c r="A700" s="17">
        <v>31</v>
      </c>
      <c r="B700" s="17" t="s">
        <v>134</v>
      </c>
      <c r="C700" s="17" t="s">
        <v>126</v>
      </c>
      <c r="D700" s="17" t="s">
        <v>277</v>
      </c>
      <c r="E700" s="17" t="s">
        <v>278</v>
      </c>
      <c r="F700" s="17" t="s">
        <v>75</v>
      </c>
      <c r="G700" s="17" t="s">
        <v>267</v>
      </c>
      <c r="H700" s="17">
        <v>0</v>
      </c>
      <c r="I700" s="17">
        <v>0</v>
      </c>
      <c r="J700" s="17">
        <v>700</v>
      </c>
      <c r="K700" s="17" t="s">
        <v>107</v>
      </c>
      <c r="L700" s="18">
        <v>249542.93</v>
      </c>
      <c r="M700" s="18">
        <v>26567.5</v>
      </c>
      <c r="N700" s="18">
        <v>4065.57</v>
      </c>
      <c r="O700" s="18">
        <v>280176</v>
      </c>
      <c r="P700" s="18">
        <v>5276.44</v>
      </c>
      <c r="Q700" s="18">
        <v>2510.61</v>
      </c>
      <c r="R700" s="18">
        <v>418.95</v>
      </c>
      <c r="S700" s="18">
        <v>8206</v>
      </c>
      <c r="T700" s="18">
        <v>180</v>
      </c>
      <c r="U700" s="18">
        <v>0</v>
      </c>
      <c r="V700" s="18">
        <v>0</v>
      </c>
      <c r="W700" s="18">
        <v>0</v>
      </c>
      <c r="X700" s="18"/>
      <c r="Y700" s="18">
        <v>254819.37</v>
      </c>
      <c r="Z700" s="18">
        <v>29078.11</v>
      </c>
      <c r="AA700" s="18">
        <v>4484.5200000000004</v>
      </c>
      <c r="AB700" s="18">
        <v>288382</v>
      </c>
    </row>
    <row r="701" spans="1:31" s="15" customFormat="1" x14ac:dyDescent="0.25">
      <c r="A701" s="17">
        <v>32</v>
      </c>
      <c r="B701" s="17" t="s">
        <v>138</v>
      </c>
      <c r="C701" s="17" t="s">
        <v>126</v>
      </c>
      <c r="D701" s="17" t="s">
        <v>279</v>
      </c>
      <c r="E701" s="17" t="s">
        <v>280</v>
      </c>
      <c r="F701" s="17" t="s">
        <v>75</v>
      </c>
      <c r="G701" s="17" t="s">
        <v>281</v>
      </c>
      <c r="H701" s="17">
        <v>0</v>
      </c>
      <c r="I701" s="17">
        <v>0</v>
      </c>
      <c r="J701" s="17">
        <v>52</v>
      </c>
      <c r="K701" s="17" t="s">
        <v>107</v>
      </c>
      <c r="L701" s="18">
        <v>122525.71</v>
      </c>
      <c r="M701" s="18">
        <v>22551.13</v>
      </c>
      <c r="N701" s="18">
        <v>1962.16</v>
      </c>
      <c r="O701" s="18">
        <v>147039</v>
      </c>
      <c r="P701" s="18">
        <v>498.39</v>
      </c>
      <c r="Q701" s="18">
        <v>1242.49</v>
      </c>
      <c r="R701" s="18">
        <v>31.12</v>
      </c>
      <c r="S701" s="18">
        <v>1772</v>
      </c>
      <c r="T701" s="18">
        <v>90</v>
      </c>
      <c r="U701" s="18">
        <v>0</v>
      </c>
      <c r="V701" s="18">
        <v>0</v>
      </c>
      <c r="W701" s="18">
        <v>0</v>
      </c>
      <c r="X701" s="18"/>
      <c r="Y701" s="18">
        <v>123024.1</v>
      </c>
      <c r="Z701" s="18">
        <v>23793.62</v>
      </c>
      <c r="AA701" s="18">
        <v>1993.28</v>
      </c>
      <c r="AB701" s="18">
        <v>148811</v>
      </c>
    </row>
    <row r="702" spans="1:31" s="12" customFormat="1" x14ac:dyDescent="0.25">
      <c r="A702" s="10"/>
      <c r="B702" s="10"/>
      <c r="C702" s="10" t="s">
        <v>71</v>
      </c>
      <c r="D702" s="10"/>
      <c r="E702" s="10"/>
      <c r="F702" s="10"/>
      <c r="G702" s="10"/>
      <c r="H702" s="10"/>
      <c r="I702" s="10"/>
      <c r="J702" s="11">
        <f>SUM(J670:J701)</f>
        <v>8977</v>
      </c>
      <c r="K702" s="11"/>
      <c r="L702" s="11">
        <f t="shared" ref="L702:AB702" si="73">SUM(L670:L701)</f>
        <v>5477247.9699999997</v>
      </c>
      <c r="M702" s="11">
        <f t="shared" si="73"/>
        <v>1281198.3699999999</v>
      </c>
      <c r="N702" s="11">
        <f t="shared" si="73"/>
        <v>62343.660000000011</v>
      </c>
      <c r="O702" s="11">
        <f t="shared" si="73"/>
        <v>6820790</v>
      </c>
      <c r="P702" s="11">
        <f t="shared" si="73"/>
        <v>71365.020000000019</v>
      </c>
      <c r="Q702" s="11">
        <f t="shared" si="73"/>
        <v>55068.23</v>
      </c>
      <c r="R702" s="11">
        <f t="shared" si="73"/>
        <v>5372.7499999999991</v>
      </c>
      <c r="S702" s="11">
        <f t="shared" si="73"/>
        <v>131806</v>
      </c>
      <c r="T702" s="11">
        <f t="shared" si="73"/>
        <v>710</v>
      </c>
      <c r="U702" s="11">
        <f t="shared" si="73"/>
        <v>0</v>
      </c>
      <c r="V702" s="11">
        <f t="shared" si="73"/>
        <v>0</v>
      </c>
      <c r="W702" s="11">
        <f t="shared" si="73"/>
        <v>0</v>
      </c>
      <c r="X702" s="11">
        <f t="shared" si="73"/>
        <v>0</v>
      </c>
      <c r="Y702" s="11">
        <f t="shared" si="73"/>
        <v>5548612.9900000002</v>
      </c>
      <c r="Z702" s="11">
        <f t="shared" si="73"/>
        <v>1336266.6000000003</v>
      </c>
      <c r="AA702" s="11">
        <f t="shared" si="73"/>
        <v>67716.41</v>
      </c>
      <c r="AB702" s="11">
        <f t="shared" si="73"/>
        <v>6952596</v>
      </c>
      <c r="AC702" s="7"/>
      <c r="AD702" s="7"/>
      <c r="AE702" s="7"/>
    </row>
    <row r="703" spans="1:31" s="12" customFormat="1" x14ac:dyDescent="0.25">
      <c r="A703" s="10"/>
      <c r="B703" s="10"/>
      <c r="C703" s="10" t="s">
        <v>119</v>
      </c>
      <c r="D703" s="10"/>
      <c r="E703" s="10"/>
      <c r="F703" s="10"/>
      <c r="G703" s="10"/>
      <c r="H703" s="10"/>
      <c r="I703" s="10"/>
      <c r="J703" s="11">
        <f>J702+J669</f>
        <v>33144</v>
      </c>
      <c r="K703" s="11"/>
      <c r="L703" s="11">
        <f t="shared" ref="L703:AB703" si="74">L702+L669</f>
        <v>11964912.139999999</v>
      </c>
      <c r="M703" s="11">
        <f t="shared" si="74"/>
        <v>2176832.0499999998</v>
      </c>
      <c r="N703" s="11">
        <f t="shared" si="74"/>
        <v>169446.81000000003</v>
      </c>
      <c r="O703" s="11">
        <f t="shared" si="74"/>
        <v>14311191</v>
      </c>
      <c r="P703" s="11">
        <f t="shared" si="74"/>
        <v>222141.19000000003</v>
      </c>
      <c r="Q703" s="11">
        <f t="shared" si="74"/>
        <v>121813.91</v>
      </c>
      <c r="R703" s="11">
        <f t="shared" si="74"/>
        <v>16247.899999999998</v>
      </c>
      <c r="S703" s="11">
        <f t="shared" si="74"/>
        <v>360203</v>
      </c>
      <c r="T703" s="11">
        <f t="shared" si="74"/>
        <v>81100</v>
      </c>
      <c r="U703" s="11">
        <f t="shared" si="74"/>
        <v>0</v>
      </c>
      <c r="V703" s="11">
        <f t="shared" si="74"/>
        <v>0</v>
      </c>
      <c r="W703" s="11">
        <f t="shared" si="74"/>
        <v>0</v>
      </c>
      <c r="X703" s="11">
        <f t="shared" si="74"/>
        <v>0</v>
      </c>
      <c r="Y703" s="11">
        <f t="shared" si="74"/>
        <v>12187053.33</v>
      </c>
      <c r="Z703" s="11">
        <f t="shared" si="74"/>
        <v>2298645.9600000004</v>
      </c>
      <c r="AA703" s="11">
        <f t="shared" si="74"/>
        <v>185694.71000000002</v>
      </c>
      <c r="AB703" s="11">
        <f t="shared" si="74"/>
        <v>14671394</v>
      </c>
      <c r="AC703" s="7"/>
      <c r="AD703" s="7"/>
      <c r="AE703" s="7"/>
    </row>
    <row r="704" spans="1:31" ht="18" customHeight="1" x14ac:dyDescent="0.25">
      <c r="O704" s="34"/>
      <c r="AC704" s="15"/>
    </row>
    <row r="705" spans="1:33" ht="18" customHeight="1" x14ac:dyDescent="0.25">
      <c r="O705" s="34"/>
      <c r="AC705" s="15"/>
    </row>
    <row r="706" spans="1:33" x14ac:dyDescent="0.25">
      <c r="O706" s="34"/>
    </row>
    <row r="708" spans="1:33" ht="15.75" x14ac:dyDescent="0.25">
      <c r="E708" s="13" t="s">
        <v>120</v>
      </c>
      <c r="G708" s="14"/>
      <c r="H708" s="14"/>
      <c r="I708" s="14"/>
      <c r="J708" s="14"/>
      <c r="K708" s="14"/>
      <c r="L708" s="13" t="s">
        <v>122</v>
      </c>
      <c r="O708" s="14"/>
      <c r="Q708" s="14"/>
      <c r="R708" s="13" t="s">
        <v>121</v>
      </c>
      <c r="T708" s="14"/>
      <c r="U708" s="14"/>
      <c r="W708" s="14"/>
      <c r="X708" s="14"/>
      <c r="Y708" s="14"/>
      <c r="Z708" s="13" t="s">
        <v>123</v>
      </c>
      <c r="AA708" s="14"/>
      <c r="AB708" s="14"/>
      <c r="AC708" s="14"/>
      <c r="AD708" s="14"/>
    </row>
    <row r="709" spans="1:33" ht="15.75" x14ac:dyDescent="0.25">
      <c r="E709" s="13" t="s">
        <v>124</v>
      </c>
      <c r="G709" s="14"/>
      <c r="H709" s="14"/>
      <c r="I709" s="14"/>
      <c r="J709" s="14"/>
      <c r="K709" s="14"/>
      <c r="L709" s="13" t="s">
        <v>124</v>
      </c>
      <c r="O709" s="14"/>
      <c r="Q709" s="14"/>
      <c r="R709" s="13" t="s">
        <v>124</v>
      </c>
      <c r="T709" s="14"/>
      <c r="U709" s="14"/>
      <c r="W709" s="14"/>
      <c r="X709" s="14"/>
      <c r="Y709" s="14"/>
      <c r="Z709" s="13" t="s">
        <v>124</v>
      </c>
      <c r="AA709" s="14"/>
      <c r="AB709" s="14"/>
      <c r="AC709" s="14"/>
      <c r="AD709" s="14"/>
    </row>
    <row r="710" spans="1:33" ht="30.75" customHeight="1" x14ac:dyDescent="0.55000000000000004">
      <c r="A710" s="75" t="s">
        <v>0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1"/>
      <c r="AE710" s="1"/>
      <c r="AF710" s="1"/>
      <c r="AG710" s="1"/>
    </row>
    <row r="711" spans="1:33" ht="21.75" customHeight="1" x14ac:dyDescent="0.4">
      <c r="A711" s="76" t="s">
        <v>1709</v>
      </c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2"/>
      <c r="AE711" s="2"/>
      <c r="AF711" s="2"/>
      <c r="AG711" s="2"/>
    </row>
    <row r="712" spans="1:33" s="5" customFormat="1" ht="20.25" customHeight="1" x14ac:dyDescent="0.35">
      <c r="A712" s="3" t="s">
        <v>1</v>
      </c>
      <c r="B712" s="4"/>
      <c r="C712" s="3"/>
      <c r="D712" s="3"/>
      <c r="F712" s="3" t="s">
        <v>305</v>
      </c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</row>
    <row r="713" spans="1:33" s="7" customFormat="1" ht="90" x14ac:dyDescent="0.25">
      <c r="A713" s="6" t="s">
        <v>3</v>
      </c>
      <c r="B713" s="6" t="s">
        <v>4</v>
      </c>
      <c r="C713" s="6" t="s">
        <v>5</v>
      </c>
      <c r="D713" s="6" t="s">
        <v>6</v>
      </c>
      <c r="E713" s="6" t="s">
        <v>7</v>
      </c>
      <c r="F713" s="6" t="s">
        <v>8</v>
      </c>
      <c r="G713" s="6" t="s">
        <v>9</v>
      </c>
      <c r="H713" s="6" t="s">
        <v>10</v>
      </c>
      <c r="I713" s="6" t="s">
        <v>11</v>
      </c>
      <c r="J713" s="6" t="s">
        <v>12</v>
      </c>
      <c r="K713" s="6" t="s">
        <v>13</v>
      </c>
      <c r="L713" s="6" t="s">
        <v>14</v>
      </c>
      <c r="M713" s="6" t="s">
        <v>15</v>
      </c>
      <c r="N713" s="6" t="s">
        <v>16</v>
      </c>
      <c r="O713" s="6" t="s">
        <v>17</v>
      </c>
      <c r="P713" s="6" t="s">
        <v>18</v>
      </c>
      <c r="Q713" s="6" t="s">
        <v>19</v>
      </c>
      <c r="R713" s="6" t="s">
        <v>20</v>
      </c>
      <c r="S713" s="6" t="s">
        <v>21</v>
      </c>
      <c r="T713" s="6" t="s">
        <v>22</v>
      </c>
      <c r="U713" s="6" t="s">
        <v>24</v>
      </c>
      <c r="V713" s="6" t="s">
        <v>25</v>
      </c>
      <c r="W713" s="6" t="s">
        <v>26</v>
      </c>
      <c r="X713" s="6" t="s">
        <v>1587</v>
      </c>
      <c r="Y713" s="6" t="s">
        <v>27</v>
      </c>
      <c r="Z713" s="6" t="s">
        <v>28</v>
      </c>
      <c r="AA713" s="6" t="s">
        <v>29</v>
      </c>
      <c r="AB713" s="6" t="s">
        <v>30</v>
      </c>
    </row>
    <row r="714" spans="1:33" s="15" customFormat="1" x14ac:dyDescent="0.25">
      <c r="A714" s="17">
        <v>1</v>
      </c>
      <c r="B714" s="17" t="s">
        <v>125</v>
      </c>
      <c r="C714" s="17" t="s">
        <v>126</v>
      </c>
      <c r="D714" s="17" t="s">
        <v>127</v>
      </c>
      <c r="E714" s="17" t="s">
        <v>128</v>
      </c>
      <c r="F714" s="17" t="s">
        <v>35</v>
      </c>
      <c r="G714" s="17" t="s">
        <v>129</v>
      </c>
      <c r="H714" s="17">
        <v>188878</v>
      </c>
      <c r="I714" s="17">
        <v>187502</v>
      </c>
      <c r="J714" s="17">
        <v>1376</v>
      </c>
      <c r="K714" s="17" t="s">
        <v>37</v>
      </c>
      <c r="L714" s="18">
        <v>554045.52</v>
      </c>
      <c r="M714" s="18">
        <v>118072.73</v>
      </c>
      <c r="N714" s="18">
        <v>6162.75</v>
      </c>
      <c r="O714" s="18">
        <v>678281</v>
      </c>
      <c r="P714" s="18">
        <v>8159.3</v>
      </c>
      <c r="Q714" s="18">
        <v>5749.5</v>
      </c>
      <c r="R714" s="18">
        <v>619.20000000000005</v>
      </c>
      <c r="S714" s="18">
        <v>14528</v>
      </c>
      <c r="T714" s="18">
        <v>0</v>
      </c>
      <c r="U714" s="18">
        <v>0</v>
      </c>
      <c r="V714" s="18">
        <v>0</v>
      </c>
      <c r="W714" s="18">
        <v>0</v>
      </c>
      <c r="X714" s="18"/>
      <c r="Y714" s="18">
        <v>562204.81999999995</v>
      </c>
      <c r="Z714" s="18">
        <v>123822.23</v>
      </c>
      <c r="AA714" s="18">
        <v>6781.95</v>
      </c>
      <c r="AB714" s="18">
        <v>692809</v>
      </c>
      <c r="AE714" s="7"/>
    </row>
    <row r="715" spans="1:33" s="15" customFormat="1" x14ac:dyDescent="0.25">
      <c r="A715" s="17">
        <v>2</v>
      </c>
      <c r="B715" s="17" t="s">
        <v>130</v>
      </c>
      <c r="C715" s="17" t="s">
        <v>126</v>
      </c>
      <c r="D715" s="17" t="s">
        <v>131</v>
      </c>
      <c r="E715" s="17" t="s">
        <v>132</v>
      </c>
      <c r="F715" s="17" t="s">
        <v>35</v>
      </c>
      <c r="G715" s="17" t="s">
        <v>133</v>
      </c>
      <c r="H715" s="17">
        <v>90080</v>
      </c>
      <c r="I715" s="17">
        <v>90080</v>
      </c>
      <c r="J715" s="17">
        <v>0</v>
      </c>
      <c r="K715" s="17" t="s">
        <v>37</v>
      </c>
      <c r="L715" s="18">
        <v>81610.3</v>
      </c>
      <c r="M715" s="18">
        <v>8583.2900000000009</v>
      </c>
      <c r="N715" s="18">
        <v>1327.41</v>
      </c>
      <c r="O715" s="18">
        <v>91521</v>
      </c>
      <c r="P715" s="18">
        <v>329.52</v>
      </c>
      <c r="Q715" s="18">
        <v>855.48</v>
      </c>
      <c r="R715" s="18">
        <v>0</v>
      </c>
      <c r="S715" s="18">
        <v>1185</v>
      </c>
      <c r="T715" s="18">
        <v>0</v>
      </c>
      <c r="U715" s="18">
        <v>0</v>
      </c>
      <c r="V715" s="18">
        <v>0</v>
      </c>
      <c r="W715" s="18">
        <v>0</v>
      </c>
      <c r="X715" s="18"/>
      <c r="Y715" s="18">
        <v>81939.820000000007</v>
      </c>
      <c r="Z715" s="18">
        <v>9438.77</v>
      </c>
      <c r="AA715" s="18">
        <v>1327.41</v>
      </c>
      <c r="AB715" s="18">
        <v>92706</v>
      </c>
      <c r="AE715" s="7"/>
    </row>
    <row r="716" spans="1:33" s="15" customFormat="1" x14ac:dyDescent="0.25">
      <c r="A716" s="17">
        <v>3</v>
      </c>
      <c r="B716" s="17" t="s">
        <v>134</v>
      </c>
      <c r="C716" s="17" t="s">
        <v>126</v>
      </c>
      <c r="D716" s="17" t="s">
        <v>135</v>
      </c>
      <c r="E716" s="17" t="s">
        <v>136</v>
      </c>
      <c r="F716" s="17" t="s">
        <v>35</v>
      </c>
      <c r="G716" s="17" t="s">
        <v>137</v>
      </c>
      <c r="H716" s="17">
        <v>30912</v>
      </c>
      <c r="I716" s="17">
        <v>30538</v>
      </c>
      <c r="J716" s="17">
        <v>1122</v>
      </c>
      <c r="K716" s="17" t="s">
        <v>37</v>
      </c>
      <c r="L716" s="18">
        <v>472249.11</v>
      </c>
      <c r="M716" s="18">
        <v>93866.37</v>
      </c>
      <c r="N716" s="18">
        <v>6960.52</v>
      </c>
      <c r="O716" s="18">
        <v>573076</v>
      </c>
      <c r="P716" s="18">
        <v>6754.99</v>
      </c>
      <c r="Q716" s="18">
        <v>4918.1099999999997</v>
      </c>
      <c r="R716" s="18">
        <v>504.9</v>
      </c>
      <c r="S716" s="18">
        <v>12178</v>
      </c>
      <c r="T716" s="18">
        <v>0</v>
      </c>
      <c r="U716" s="18">
        <v>0</v>
      </c>
      <c r="V716" s="18">
        <v>0</v>
      </c>
      <c r="W716" s="18">
        <v>0</v>
      </c>
      <c r="X716" s="18"/>
      <c r="Y716" s="18">
        <v>479004.1</v>
      </c>
      <c r="Z716" s="18">
        <v>98784.48</v>
      </c>
      <c r="AA716" s="18">
        <v>7465.42</v>
      </c>
      <c r="AB716" s="18">
        <v>585254</v>
      </c>
      <c r="AE716" s="7"/>
    </row>
    <row r="717" spans="1:33" s="15" customFormat="1" x14ac:dyDescent="0.25">
      <c r="A717" s="17">
        <v>4</v>
      </c>
      <c r="B717" s="17" t="s">
        <v>141</v>
      </c>
      <c r="C717" s="17" t="s">
        <v>126</v>
      </c>
      <c r="D717" s="17" t="s">
        <v>142</v>
      </c>
      <c r="E717" s="17" t="s">
        <v>143</v>
      </c>
      <c r="F717" s="17" t="s">
        <v>35</v>
      </c>
      <c r="G717" s="17" t="s">
        <v>144</v>
      </c>
      <c r="H717" s="17">
        <v>9504</v>
      </c>
      <c r="I717" s="17">
        <v>7520</v>
      </c>
      <c r="J717" s="17">
        <v>1984</v>
      </c>
      <c r="K717" s="17" t="s">
        <v>37</v>
      </c>
      <c r="L717" s="18">
        <v>494439.56</v>
      </c>
      <c r="M717" s="18">
        <v>89261.29</v>
      </c>
      <c r="N717" s="18">
        <v>11496.15</v>
      </c>
      <c r="O717" s="18">
        <v>595197</v>
      </c>
      <c r="P717" s="18">
        <v>11521.7</v>
      </c>
      <c r="Q717" s="18">
        <v>5165.5</v>
      </c>
      <c r="R717" s="18">
        <v>892.8</v>
      </c>
      <c r="S717" s="18">
        <v>17580</v>
      </c>
      <c r="T717" s="18">
        <v>7070</v>
      </c>
      <c r="U717" s="18">
        <v>0</v>
      </c>
      <c r="V717" s="18">
        <v>0</v>
      </c>
      <c r="W717" s="18">
        <v>0</v>
      </c>
      <c r="X717" s="18"/>
      <c r="Y717" s="18">
        <v>505961.26</v>
      </c>
      <c r="Z717" s="18">
        <v>94426.79</v>
      </c>
      <c r="AA717" s="18">
        <v>12388.95</v>
      </c>
      <c r="AB717" s="18">
        <v>612777</v>
      </c>
      <c r="AE717" s="7"/>
    </row>
    <row r="718" spans="1:33" s="15" customFormat="1" x14ac:dyDescent="0.25">
      <c r="A718" s="17">
        <v>5</v>
      </c>
      <c r="B718" s="17" t="s">
        <v>145</v>
      </c>
      <c r="C718" s="17" t="s">
        <v>126</v>
      </c>
      <c r="D718" s="17" t="s">
        <v>146</v>
      </c>
      <c r="E718" s="17" t="s">
        <v>147</v>
      </c>
      <c r="F718" s="17" t="s">
        <v>35</v>
      </c>
      <c r="G718" s="17" t="s">
        <v>148</v>
      </c>
      <c r="H718" s="17">
        <v>10724</v>
      </c>
      <c r="I718" s="17">
        <v>10407</v>
      </c>
      <c r="J718" s="17">
        <v>951</v>
      </c>
      <c r="K718" s="17" t="s">
        <v>37</v>
      </c>
      <c r="L718" s="18">
        <v>188324.18</v>
      </c>
      <c r="M718" s="18">
        <v>23893.13</v>
      </c>
      <c r="N718" s="18">
        <v>4476.6899999999996</v>
      </c>
      <c r="O718" s="18">
        <v>216694</v>
      </c>
      <c r="P718" s="18">
        <v>6606.43</v>
      </c>
      <c r="Q718" s="18">
        <v>1963.62</v>
      </c>
      <c r="R718" s="18">
        <v>427.95</v>
      </c>
      <c r="S718" s="18">
        <v>8998</v>
      </c>
      <c r="T718" s="18">
        <v>2670</v>
      </c>
      <c r="U718" s="18">
        <v>0</v>
      </c>
      <c r="V718" s="18">
        <v>0</v>
      </c>
      <c r="W718" s="18">
        <v>0</v>
      </c>
      <c r="X718" s="18"/>
      <c r="Y718" s="18">
        <v>194930.61</v>
      </c>
      <c r="Z718" s="18">
        <v>25856.75</v>
      </c>
      <c r="AA718" s="18">
        <v>4904.6400000000003</v>
      </c>
      <c r="AB718" s="18">
        <v>225692</v>
      </c>
      <c r="AE718" s="7"/>
    </row>
    <row r="719" spans="1:33" s="15" customFormat="1" x14ac:dyDescent="0.25">
      <c r="A719" s="17">
        <v>6</v>
      </c>
      <c r="B719" s="17" t="s">
        <v>141</v>
      </c>
      <c r="C719" s="17" t="s">
        <v>126</v>
      </c>
      <c r="D719" s="17" t="s">
        <v>154</v>
      </c>
      <c r="E719" s="17" t="s">
        <v>155</v>
      </c>
      <c r="F719" s="17" t="s">
        <v>35</v>
      </c>
      <c r="G719" s="17" t="s">
        <v>156</v>
      </c>
      <c r="H719" s="17">
        <v>40699</v>
      </c>
      <c r="I719" s="17">
        <v>38798</v>
      </c>
      <c r="J719" s="17">
        <v>1901</v>
      </c>
      <c r="K719" s="17" t="s">
        <v>37</v>
      </c>
      <c r="L719" s="18">
        <v>530801.46</v>
      </c>
      <c r="M719" s="18">
        <v>69243.77</v>
      </c>
      <c r="N719" s="18">
        <v>9406.77</v>
      </c>
      <c r="O719" s="18">
        <v>609452</v>
      </c>
      <c r="P719" s="18">
        <v>11200.39</v>
      </c>
      <c r="Q719" s="18">
        <v>5527.16</v>
      </c>
      <c r="R719" s="18">
        <v>855.45</v>
      </c>
      <c r="S719" s="18">
        <v>17583</v>
      </c>
      <c r="T719" s="18">
        <v>3980</v>
      </c>
      <c r="U719" s="18">
        <v>0</v>
      </c>
      <c r="V719" s="18">
        <v>0</v>
      </c>
      <c r="W719" s="18">
        <v>0</v>
      </c>
      <c r="X719" s="18"/>
      <c r="Y719" s="18">
        <v>542001.85</v>
      </c>
      <c r="Z719" s="18">
        <v>74770.929999999993</v>
      </c>
      <c r="AA719" s="18">
        <v>10262.219999999999</v>
      </c>
      <c r="AB719" s="18">
        <v>627035</v>
      </c>
      <c r="AE719" s="7"/>
    </row>
    <row r="720" spans="1:33" s="15" customFormat="1" x14ac:dyDescent="0.25">
      <c r="A720" s="17">
        <v>7</v>
      </c>
      <c r="B720" s="17" t="s">
        <v>125</v>
      </c>
      <c r="C720" s="17" t="s">
        <v>126</v>
      </c>
      <c r="D720" s="17" t="s">
        <v>157</v>
      </c>
      <c r="E720" s="17" t="s">
        <v>158</v>
      </c>
      <c r="F720" s="17" t="s">
        <v>35</v>
      </c>
      <c r="G720" s="17" t="s">
        <v>148</v>
      </c>
      <c r="H720" s="17">
        <v>32346</v>
      </c>
      <c r="I720" s="17">
        <v>31437</v>
      </c>
      <c r="J720" s="17">
        <v>909</v>
      </c>
      <c r="K720" s="17" t="s">
        <v>37</v>
      </c>
      <c r="L720" s="18">
        <v>305392.75</v>
      </c>
      <c r="M720" s="18">
        <v>39042.080000000002</v>
      </c>
      <c r="N720" s="18">
        <v>7262.17</v>
      </c>
      <c r="O720" s="18">
        <v>351697</v>
      </c>
      <c r="P720" s="18">
        <v>5467.07</v>
      </c>
      <c r="Q720" s="18">
        <v>3198.88</v>
      </c>
      <c r="R720" s="18">
        <v>409.05</v>
      </c>
      <c r="S720" s="18">
        <v>9075</v>
      </c>
      <c r="T720" s="18">
        <v>10520</v>
      </c>
      <c r="U720" s="18">
        <v>0</v>
      </c>
      <c r="V720" s="18">
        <v>0</v>
      </c>
      <c r="W720" s="18">
        <v>0</v>
      </c>
      <c r="X720" s="18"/>
      <c r="Y720" s="18">
        <v>310859.82</v>
      </c>
      <c r="Z720" s="18">
        <v>42240.959999999999</v>
      </c>
      <c r="AA720" s="18">
        <v>7671.22</v>
      </c>
      <c r="AB720" s="18">
        <v>360772</v>
      </c>
      <c r="AE720" s="7"/>
    </row>
    <row r="721" spans="1:31" s="31" customFormat="1" x14ac:dyDescent="0.25">
      <c r="A721" s="17">
        <v>8</v>
      </c>
      <c r="B721" s="59" t="s">
        <v>134</v>
      </c>
      <c r="C721" s="59" t="s">
        <v>126</v>
      </c>
      <c r="D721" s="59" t="s">
        <v>175</v>
      </c>
      <c r="E721" s="59" t="s">
        <v>176</v>
      </c>
      <c r="F721" s="59" t="s">
        <v>35</v>
      </c>
      <c r="G721" s="59" t="s">
        <v>156</v>
      </c>
      <c r="H721" s="59">
        <v>7776</v>
      </c>
      <c r="I721" s="59">
        <v>7776</v>
      </c>
      <c r="J721" s="59">
        <v>0</v>
      </c>
      <c r="K721" s="59" t="s">
        <v>37</v>
      </c>
      <c r="L721" s="62">
        <v>133740.85</v>
      </c>
      <c r="M721" s="62">
        <v>18353.150000000001</v>
      </c>
      <c r="N721" s="62">
        <v>0</v>
      </c>
      <c r="O721" s="62">
        <v>152094</v>
      </c>
      <c r="P721" s="62">
        <v>577.70000000000005</v>
      </c>
      <c r="Q721" s="62">
        <v>1379.3</v>
      </c>
      <c r="R721" s="62">
        <v>0</v>
      </c>
      <c r="S721" s="62">
        <v>1957</v>
      </c>
      <c r="T721" s="62">
        <v>2380</v>
      </c>
      <c r="U721" s="62">
        <v>0</v>
      </c>
      <c r="V721" s="62">
        <v>0</v>
      </c>
      <c r="W721" s="62">
        <v>0</v>
      </c>
      <c r="X721" s="62"/>
      <c r="Y721" s="62">
        <v>134318.54999999999</v>
      </c>
      <c r="Z721" s="62">
        <v>19732.45</v>
      </c>
      <c r="AA721" s="62">
        <v>0</v>
      </c>
      <c r="AB721" s="62">
        <v>154051</v>
      </c>
      <c r="AE721" s="7"/>
    </row>
    <row r="722" spans="1:31" s="31" customFormat="1" x14ac:dyDescent="0.25">
      <c r="A722" s="17">
        <v>9</v>
      </c>
      <c r="B722" s="59" t="s">
        <v>130</v>
      </c>
      <c r="C722" s="59" t="s">
        <v>126</v>
      </c>
      <c r="D722" s="59" t="s">
        <v>177</v>
      </c>
      <c r="E722" s="59" t="s">
        <v>178</v>
      </c>
      <c r="F722" s="59" t="s">
        <v>35</v>
      </c>
      <c r="G722" s="59" t="s">
        <v>156</v>
      </c>
      <c r="H722" s="59">
        <v>74025</v>
      </c>
      <c r="I722" s="59">
        <v>74025</v>
      </c>
      <c r="J722" s="59">
        <v>0</v>
      </c>
      <c r="K722" s="59" t="s">
        <v>37</v>
      </c>
      <c r="L722" s="62">
        <v>25995.040000000001</v>
      </c>
      <c r="M722" s="62">
        <v>3493.96</v>
      </c>
      <c r="N722" s="62">
        <v>0</v>
      </c>
      <c r="O722" s="62">
        <v>29489</v>
      </c>
      <c r="P722" s="62">
        <v>577.08000000000004</v>
      </c>
      <c r="Q722" s="62">
        <v>265.92</v>
      </c>
      <c r="R722" s="62">
        <v>0</v>
      </c>
      <c r="S722" s="62">
        <v>843</v>
      </c>
      <c r="T722" s="62">
        <v>0</v>
      </c>
      <c r="U722" s="62">
        <v>0</v>
      </c>
      <c r="V722" s="62">
        <v>0</v>
      </c>
      <c r="W722" s="62">
        <v>0</v>
      </c>
      <c r="X722" s="62"/>
      <c r="Y722" s="62">
        <v>26572.12</v>
      </c>
      <c r="Z722" s="62">
        <v>3759.88</v>
      </c>
      <c r="AA722" s="62">
        <v>0</v>
      </c>
      <c r="AB722" s="62">
        <v>30332</v>
      </c>
      <c r="AE722" s="7"/>
    </row>
    <row r="723" spans="1:31" s="15" customFormat="1" x14ac:dyDescent="0.25">
      <c r="A723" s="17">
        <v>10</v>
      </c>
      <c r="B723" s="17" t="s">
        <v>125</v>
      </c>
      <c r="C723" s="17" t="s">
        <v>126</v>
      </c>
      <c r="D723" s="17" t="s">
        <v>179</v>
      </c>
      <c r="E723" s="17" t="s">
        <v>180</v>
      </c>
      <c r="F723" s="17" t="s">
        <v>35</v>
      </c>
      <c r="G723" s="17" t="s">
        <v>181</v>
      </c>
      <c r="H723" s="17">
        <v>45982</v>
      </c>
      <c r="I723" s="17">
        <v>43312</v>
      </c>
      <c r="J723" s="17">
        <v>2670</v>
      </c>
      <c r="K723" s="17" t="s">
        <v>37</v>
      </c>
      <c r="L723" s="18">
        <v>940688.52</v>
      </c>
      <c r="M723" s="18">
        <v>183075.58</v>
      </c>
      <c r="N723" s="18">
        <v>12040.9</v>
      </c>
      <c r="O723" s="18">
        <v>1135805</v>
      </c>
      <c r="P723" s="18">
        <v>15589.78</v>
      </c>
      <c r="Q723" s="18">
        <v>9767.7199999999993</v>
      </c>
      <c r="R723" s="18">
        <v>1201.5</v>
      </c>
      <c r="S723" s="18">
        <v>26559</v>
      </c>
      <c r="T723" s="18">
        <v>0</v>
      </c>
      <c r="U723" s="18">
        <v>0</v>
      </c>
      <c r="V723" s="18">
        <v>0</v>
      </c>
      <c r="W723" s="18">
        <v>0</v>
      </c>
      <c r="X723" s="18"/>
      <c r="Y723" s="18">
        <v>956278.3</v>
      </c>
      <c r="Z723" s="18">
        <v>192843.3</v>
      </c>
      <c r="AA723" s="18">
        <v>13242.4</v>
      </c>
      <c r="AB723" s="18">
        <v>1162364</v>
      </c>
      <c r="AE723" s="7"/>
    </row>
    <row r="724" spans="1:31" s="15" customFormat="1" x14ac:dyDescent="0.25">
      <c r="A724" s="17">
        <v>11</v>
      </c>
      <c r="B724" s="17" t="s">
        <v>134</v>
      </c>
      <c r="C724" s="17" t="s">
        <v>126</v>
      </c>
      <c r="D724" s="17" t="s">
        <v>193</v>
      </c>
      <c r="E724" s="17" t="s">
        <v>194</v>
      </c>
      <c r="F724" s="17" t="s">
        <v>35</v>
      </c>
      <c r="G724" s="17" t="s">
        <v>181</v>
      </c>
      <c r="H724" s="17">
        <v>26942</v>
      </c>
      <c r="I724" s="17">
        <v>24617</v>
      </c>
      <c r="J724" s="17">
        <v>2325</v>
      </c>
      <c r="K724" s="17" t="s">
        <v>37</v>
      </c>
      <c r="L724" s="18">
        <v>126238.55</v>
      </c>
      <c r="M724" s="18">
        <v>15788.77</v>
      </c>
      <c r="N724" s="18">
        <v>8892.68</v>
      </c>
      <c r="O724" s="18">
        <v>150920</v>
      </c>
      <c r="P724" s="18">
        <v>13709.77</v>
      </c>
      <c r="Q724" s="18">
        <v>1334.98</v>
      </c>
      <c r="R724" s="18">
        <v>1046.25</v>
      </c>
      <c r="S724" s="18">
        <v>16091</v>
      </c>
      <c r="T724" s="18">
        <v>0</v>
      </c>
      <c r="U724" s="18">
        <v>0</v>
      </c>
      <c r="V724" s="18">
        <v>0</v>
      </c>
      <c r="W724" s="18">
        <v>0</v>
      </c>
      <c r="X724" s="18"/>
      <c r="Y724" s="18">
        <v>139948.32</v>
      </c>
      <c r="Z724" s="18">
        <v>17123.75</v>
      </c>
      <c r="AA724" s="18">
        <v>9938.93</v>
      </c>
      <c r="AB724" s="18">
        <v>167011</v>
      </c>
      <c r="AE724" s="7"/>
    </row>
    <row r="725" spans="1:31" s="15" customFormat="1" x14ac:dyDescent="0.25">
      <c r="A725" s="17">
        <v>12</v>
      </c>
      <c r="B725" s="17" t="s">
        <v>134</v>
      </c>
      <c r="C725" s="17" t="s">
        <v>126</v>
      </c>
      <c r="D725" s="17" t="s">
        <v>197</v>
      </c>
      <c r="E725" s="17" t="s">
        <v>198</v>
      </c>
      <c r="F725" s="17" t="s">
        <v>35</v>
      </c>
      <c r="G725" s="17" t="s">
        <v>148</v>
      </c>
      <c r="H725" s="17">
        <v>73477</v>
      </c>
      <c r="I725" s="17">
        <v>72517</v>
      </c>
      <c r="J725" s="17">
        <v>960</v>
      </c>
      <c r="K725" s="17" t="s">
        <v>37</v>
      </c>
      <c r="L725" s="18">
        <v>45985.42</v>
      </c>
      <c r="M725" s="18">
        <v>2830.18</v>
      </c>
      <c r="N725" s="18">
        <v>3155.4</v>
      </c>
      <c r="O725" s="18">
        <v>51971</v>
      </c>
      <c r="P725" s="18">
        <v>5529.25</v>
      </c>
      <c r="Q725" s="18">
        <v>480.75</v>
      </c>
      <c r="R725" s="18">
        <v>432</v>
      </c>
      <c r="S725" s="18">
        <v>6442</v>
      </c>
      <c r="T725" s="18">
        <v>4210</v>
      </c>
      <c r="U725" s="18">
        <v>0</v>
      </c>
      <c r="V725" s="18">
        <v>0</v>
      </c>
      <c r="W725" s="18">
        <v>0</v>
      </c>
      <c r="X725" s="18"/>
      <c r="Y725" s="18">
        <v>51514.67</v>
      </c>
      <c r="Z725" s="18">
        <v>3310.93</v>
      </c>
      <c r="AA725" s="18">
        <v>3587.4</v>
      </c>
      <c r="AB725" s="18">
        <v>58413</v>
      </c>
      <c r="AE725" s="7"/>
    </row>
    <row r="726" spans="1:31" s="15" customFormat="1" x14ac:dyDescent="0.25">
      <c r="A726" s="17">
        <v>13</v>
      </c>
      <c r="B726" s="17" t="s">
        <v>182</v>
      </c>
      <c r="C726" s="17" t="s">
        <v>126</v>
      </c>
      <c r="D726" s="17" t="s">
        <v>199</v>
      </c>
      <c r="E726" s="17" t="s">
        <v>200</v>
      </c>
      <c r="F726" s="17" t="s">
        <v>35</v>
      </c>
      <c r="G726" s="17" t="s">
        <v>148</v>
      </c>
      <c r="H726" s="17">
        <v>35671</v>
      </c>
      <c r="I726" s="17">
        <v>34994</v>
      </c>
      <c r="J726" s="17">
        <v>2031</v>
      </c>
      <c r="K726" s="17" t="s">
        <v>37</v>
      </c>
      <c r="L726" s="18">
        <v>527687.75</v>
      </c>
      <c r="M726" s="18">
        <v>63559.63</v>
      </c>
      <c r="N726" s="18">
        <v>10599.62</v>
      </c>
      <c r="O726" s="18">
        <v>601847</v>
      </c>
      <c r="P726" s="18">
        <v>12716.18</v>
      </c>
      <c r="Q726" s="18">
        <v>5498.87</v>
      </c>
      <c r="R726" s="18">
        <v>913.95</v>
      </c>
      <c r="S726" s="18">
        <v>19129</v>
      </c>
      <c r="T726" s="18">
        <v>290</v>
      </c>
      <c r="U726" s="18">
        <v>0</v>
      </c>
      <c r="V726" s="18">
        <v>0</v>
      </c>
      <c r="W726" s="18">
        <v>0</v>
      </c>
      <c r="X726" s="18"/>
      <c r="Y726" s="18">
        <v>540403.93000000005</v>
      </c>
      <c r="Z726" s="18">
        <v>69058.5</v>
      </c>
      <c r="AA726" s="18">
        <v>11513.57</v>
      </c>
      <c r="AB726" s="18">
        <v>620976</v>
      </c>
      <c r="AE726" s="7"/>
    </row>
    <row r="727" spans="1:31" s="15" customFormat="1" x14ac:dyDescent="0.25">
      <c r="A727" s="17">
        <v>14</v>
      </c>
      <c r="B727" s="17" t="s">
        <v>163</v>
      </c>
      <c r="C727" s="17" t="s">
        <v>126</v>
      </c>
      <c r="D727" s="17" t="s">
        <v>201</v>
      </c>
      <c r="E727" s="17" t="s">
        <v>202</v>
      </c>
      <c r="F727" s="17" t="s">
        <v>35</v>
      </c>
      <c r="G727" s="17" t="s">
        <v>203</v>
      </c>
      <c r="H727" s="17">
        <v>250</v>
      </c>
      <c r="I727" s="17">
        <v>242</v>
      </c>
      <c r="J727" s="17">
        <v>8</v>
      </c>
      <c r="K727" s="17" t="s">
        <v>37</v>
      </c>
      <c r="L727" s="18">
        <v>23227.74</v>
      </c>
      <c r="M727" s="18">
        <v>3267.23</v>
      </c>
      <c r="N727" s="18">
        <v>234.03</v>
      </c>
      <c r="O727" s="18">
        <v>26729</v>
      </c>
      <c r="P727" s="18">
        <v>869.15</v>
      </c>
      <c r="Q727" s="18">
        <v>238.25</v>
      </c>
      <c r="R727" s="18">
        <v>3.6</v>
      </c>
      <c r="S727" s="18">
        <v>1111</v>
      </c>
      <c r="T727" s="18">
        <v>0</v>
      </c>
      <c r="U727" s="18">
        <v>0</v>
      </c>
      <c r="V727" s="18">
        <v>0</v>
      </c>
      <c r="W727" s="18">
        <v>0</v>
      </c>
      <c r="X727" s="18"/>
      <c r="Y727" s="18">
        <v>24096.89</v>
      </c>
      <c r="Z727" s="18">
        <v>3505.48</v>
      </c>
      <c r="AA727" s="18">
        <v>237.63</v>
      </c>
      <c r="AB727" s="18">
        <v>27840</v>
      </c>
      <c r="AE727" s="7"/>
    </row>
    <row r="728" spans="1:31" s="31" customFormat="1" x14ac:dyDescent="0.25">
      <c r="A728" s="17">
        <v>15</v>
      </c>
      <c r="B728" s="59" t="s">
        <v>138</v>
      </c>
      <c r="C728" s="59" t="s">
        <v>126</v>
      </c>
      <c r="D728" s="59" t="s">
        <v>204</v>
      </c>
      <c r="E728" s="59" t="s">
        <v>205</v>
      </c>
      <c r="F728" s="59" t="s">
        <v>35</v>
      </c>
      <c r="G728" s="59" t="s">
        <v>148</v>
      </c>
      <c r="H728" s="59">
        <v>7154</v>
      </c>
      <c r="I728" s="59">
        <v>7154</v>
      </c>
      <c r="J728" s="59">
        <v>0</v>
      </c>
      <c r="K728" s="59" t="s">
        <v>37</v>
      </c>
      <c r="L728" s="62">
        <v>24936.78</v>
      </c>
      <c r="M728" s="62">
        <v>1702.22</v>
      </c>
      <c r="N728" s="62">
        <v>0</v>
      </c>
      <c r="O728" s="62">
        <v>26639</v>
      </c>
      <c r="P728" s="62">
        <v>577.01</v>
      </c>
      <c r="Q728" s="62">
        <v>254.99</v>
      </c>
      <c r="R728" s="62">
        <v>0</v>
      </c>
      <c r="S728" s="62">
        <v>832</v>
      </c>
      <c r="T728" s="62">
        <v>0</v>
      </c>
      <c r="U728" s="62">
        <v>0</v>
      </c>
      <c r="V728" s="62">
        <v>0</v>
      </c>
      <c r="W728" s="62">
        <v>0</v>
      </c>
      <c r="X728" s="62"/>
      <c r="Y728" s="62">
        <v>25513.79</v>
      </c>
      <c r="Z728" s="62">
        <v>1957.21</v>
      </c>
      <c r="AA728" s="62">
        <v>0</v>
      </c>
      <c r="AB728" s="62">
        <v>27471</v>
      </c>
      <c r="AE728" s="7"/>
    </row>
    <row r="729" spans="1:31" s="31" customFormat="1" x14ac:dyDescent="0.25">
      <c r="A729" s="17">
        <v>16</v>
      </c>
      <c r="B729" s="59" t="s">
        <v>138</v>
      </c>
      <c r="C729" s="59" t="s">
        <v>126</v>
      </c>
      <c r="D729" s="59" t="s">
        <v>213</v>
      </c>
      <c r="E729" s="59" t="s">
        <v>214</v>
      </c>
      <c r="F729" s="59" t="s">
        <v>35</v>
      </c>
      <c r="G729" s="59" t="s">
        <v>215</v>
      </c>
      <c r="H729" s="59">
        <v>19460</v>
      </c>
      <c r="I729" s="59">
        <v>19460</v>
      </c>
      <c r="J729" s="59">
        <v>0</v>
      </c>
      <c r="K729" s="59" t="s">
        <v>37</v>
      </c>
      <c r="L729" s="62">
        <v>48725.03</v>
      </c>
      <c r="M729" s="62">
        <v>19018.03</v>
      </c>
      <c r="N729" s="62">
        <v>86.94</v>
      </c>
      <c r="O729" s="62">
        <v>67830</v>
      </c>
      <c r="P729" s="62">
        <v>577.30999999999995</v>
      </c>
      <c r="Q729" s="62">
        <v>501.69</v>
      </c>
      <c r="R729" s="62">
        <v>0</v>
      </c>
      <c r="S729" s="62">
        <v>1079</v>
      </c>
      <c r="T729" s="62">
        <v>0</v>
      </c>
      <c r="U729" s="62">
        <v>0</v>
      </c>
      <c r="V729" s="62">
        <v>0</v>
      </c>
      <c r="W729" s="62">
        <v>0</v>
      </c>
      <c r="X729" s="62"/>
      <c r="Y729" s="62">
        <v>49302.34</v>
      </c>
      <c r="Z729" s="62">
        <v>19519.72</v>
      </c>
      <c r="AA729" s="62">
        <v>86.94</v>
      </c>
      <c r="AB729" s="62">
        <v>68909</v>
      </c>
      <c r="AE729" s="7"/>
    </row>
    <row r="730" spans="1:31" s="15" customFormat="1" x14ac:dyDescent="0.25">
      <c r="A730" s="17">
        <v>17</v>
      </c>
      <c r="B730" s="17" t="s">
        <v>130</v>
      </c>
      <c r="C730" s="17" t="s">
        <v>126</v>
      </c>
      <c r="D730" s="17" t="s">
        <v>222</v>
      </c>
      <c r="E730" s="17" t="s">
        <v>223</v>
      </c>
      <c r="F730" s="17" t="s">
        <v>35</v>
      </c>
      <c r="G730" s="17" t="s">
        <v>224</v>
      </c>
      <c r="H730" s="17">
        <v>6590</v>
      </c>
      <c r="I730" s="17">
        <v>5551</v>
      </c>
      <c r="J730" s="17">
        <v>1039</v>
      </c>
      <c r="K730" s="17" t="s">
        <v>37</v>
      </c>
      <c r="L730" s="18">
        <v>68323.509999999995</v>
      </c>
      <c r="M730" s="18">
        <v>6528.6</v>
      </c>
      <c r="N730" s="18">
        <v>2497.89</v>
      </c>
      <c r="O730" s="18">
        <v>77350</v>
      </c>
      <c r="P730" s="18">
        <v>6598.14</v>
      </c>
      <c r="Q730" s="18">
        <v>701.31</v>
      </c>
      <c r="R730" s="18">
        <v>467.55</v>
      </c>
      <c r="S730" s="18">
        <v>7767</v>
      </c>
      <c r="T730" s="18">
        <v>0</v>
      </c>
      <c r="U730" s="18">
        <v>0</v>
      </c>
      <c r="V730" s="18">
        <v>0</v>
      </c>
      <c r="W730" s="18">
        <v>0</v>
      </c>
      <c r="X730" s="18"/>
      <c r="Y730" s="18">
        <v>74921.649999999994</v>
      </c>
      <c r="Z730" s="18">
        <v>7229.91</v>
      </c>
      <c r="AA730" s="18">
        <v>2965.44</v>
      </c>
      <c r="AB730" s="18">
        <v>85117</v>
      </c>
      <c r="AE730" s="7"/>
    </row>
    <row r="731" spans="1:31" s="15" customFormat="1" x14ac:dyDescent="0.25">
      <c r="A731" s="17">
        <v>18</v>
      </c>
      <c r="B731" s="17" t="s">
        <v>225</v>
      </c>
      <c r="C731" s="17" t="s">
        <v>126</v>
      </c>
      <c r="D731" s="17" t="s">
        <v>226</v>
      </c>
      <c r="E731" s="17" t="s">
        <v>227</v>
      </c>
      <c r="F731" s="17" t="s">
        <v>35</v>
      </c>
      <c r="G731" s="17" t="s">
        <v>228</v>
      </c>
      <c r="H731" s="17">
        <v>44573</v>
      </c>
      <c r="I731" s="17">
        <v>43864</v>
      </c>
      <c r="J731" s="17">
        <v>709</v>
      </c>
      <c r="K731" s="17" t="s">
        <v>37</v>
      </c>
      <c r="L731" s="18">
        <v>257425.47</v>
      </c>
      <c r="M731" s="18">
        <v>51853.87</v>
      </c>
      <c r="N731" s="18">
        <v>4733.66</v>
      </c>
      <c r="O731" s="18">
        <v>314013</v>
      </c>
      <c r="P731" s="18">
        <v>4773.5</v>
      </c>
      <c r="Q731" s="18">
        <v>2682.45</v>
      </c>
      <c r="R731" s="18">
        <v>319.05</v>
      </c>
      <c r="S731" s="18">
        <v>7775</v>
      </c>
      <c r="T731" s="18">
        <v>2480</v>
      </c>
      <c r="U731" s="18">
        <v>0</v>
      </c>
      <c r="V731" s="18">
        <v>0</v>
      </c>
      <c r="W731" s="18">
        <v>0</v>
      </c>
      <c r="X731" s="18"/>
      <c r="Y731" s="18">
        <v>262198.96999999997</v>
      </c>
      <c r="Z731" s="18">
        <v>54536.32</v>
      </c>
      <c r="AA731" s="18">
        <v>5052.71</v>
      </c>
      <c r="AB731" s="18">
        <v>321788</v>
      </c>
      <c r="AE731" s="7"/>
    </row>
    <row r="732" spans="1:31" s="15" customFormat="1" x14ac:dyDescent="0.25">
      <c r="A732" s="17">
        <v>19</v>
      </c>
      <c r="B732" s="17" t="s">
        <v>229</v>
      </c>
      <c r="C732" s="17" t="s">
        <v>126</v>
      </c>
      <c r="D732" s="17" t="s">
        <v>232</v>
      </c>
      <c r="E732" s="17" t="s">
        <v>233</v>
      </c>
      <c r="F732" s="17" t="s">
        <v>35</v>
      </c>
      <c r="G732" s="17" t="s">
        <v>203</v>
      </c>
      <c r="H732" s="17">
        <v>77281</v>
      </c>
      <c r="I732" s="17">
        <v>77207</v>
      </c>
      <c r="J732" s="17">
        <v>74</v>
      </c>
      <c r="K732" s="17" t="s">
        <v>37</v>
      </c>
      <c r="L732" s="18">
        <v>63013.95</v>
      </c>
      <c r="M732" s="18">
        <v>22713.82</v>
      </c>
      <c r="N732" s="18">
        <v>814.23</v>
      </c>
      <c r="O732" s="18">
        <v>86542</v>
      </c>
      <c r="P732" s="18">
        <v>1261.8800000000001</v>
      </c>
      <c r="Q732" s="18">
        <v>653.82000000000005</v>
      </c>
      <c r="R732" s="18">
        <v>33.299999999999997</v>
      </c>
      <c r="S732" s="18">
        <v>1949</v>
      </c>
      <c r="T732" s="18">
        <v>0</v>
      </c>
      <c r="U732" s="18">
        <v>0</v>
      </c>
      <c r="V732" s="18">
        <v>0</v>
      </c>
      <c r="W732" s="18">
        <v>0</v>
      </c>
      <c r="X732" s="18"/>
      <c r="Y732" s="18">
        <v>64275.83</v>
      </c>
      <c r="Z732" s="18">
        <v>23367.64</v>
      </c>
      <c r="AA732" s="18">
        <v>847.53</v>
      </c>
      <c r="AB732" s="18">
        <v>88491</v>
      </c>
      <c r="AE732" s="7"/>
    </row>
    <row r="733" spans="1:31" s="15" customFormat="1" x14ac:dyDescent="0.25">
      <c r="A733" s="17">
        <v>20</v>
      </c>
      <c r="B733" s="17" t="s">
        <v>229</v>
      </c>
      <c r="C733" s="17" t="s">
        <v>126</v>
      </c>
      <c r="D733" s="17" t="s">
        <v>234</v>
      </c>
      <c r="E733" s="17" t="s">
        <v>235</v>
      </c>
      <c r="F733" s="17" t="s">
        <v>35</v>
      </c>
      <c r="G733" s="17" t="s">
        <v>148</v>
      </c>
      <c r="H733" s="17">
        <v>116216</v>
      </c>
      <c r="I733" s="17">
        <v>112914</v>
      </c>
      <c r="J733" s="17">
        <v>3302</v>
      </c>
      <c r="K733" s="17" t="s">
        <v>37</v>
      </c>
      <c r="L733" s="18">
        <v>1146094.3500000001</v>
      </c>
      <c r="M733" s="18">
        <v>38578.1</v>
      </c>
      <c r="N733" s="18">
        <v>4220.55</v>
      </c>
      <c r="O733" s="18">
        <v>1188893</v>
      </c>
      <c r="P733" s="18">
        <v>18974.8</v>
      </c>
      <c r="Q733" s="18">
        <v>11798.3</v>
      </c>
      <c r="R733" s="18">
        <v>1485.9</v>
      </c>
      <c r="S733" s="18">
        <v>32259</v>
      </c>
      <c r="T733" s="18">
        <v>0</v>
      </c>
      <c r="U733" s="18">
        <v>0</v>
      </c>
      <c r="V733" s="18">
        <v>0</v>
      </c>
      <c r="W733" s="18">
        <v>0</v>
      </c>
      <c r="X733" s="18"/>
      <c r="Y733" s="18">
        <v>1165069.1499999999</v>
      </c>
      <c r="Z733" s="18">
        <v>50376.4</v>
      </c>
      <c r="AA733" s="18">
        <v>5706.45</v>
      </c>
      <c r="AB733" s="18">
        <v>1221152</v>
      </c>
      <c r="AE733" s="7"/>
    </row>
    <row r="734" spans="1:31" s="15" customFormat="1" x14ac:dyDescent="0.25">
      <c r="A734" s="17">
        <v>21</v>
      </c>
      <c r="B734" s="17" t="s">
        <v>229</v>
      </c>
      <c r="C734" s="17" t="s">
        <v>126</v>
      </c>
      <c r="D734" s="17" t="s">
        <v>245</v>
      </c>
      <c r="E734" s="17" t="s">
        <v>246</v>
      </c>
      <c r="F734" s="17" t="s">
        <v>35</v>
      </c>
      <c r="G734" s="17" t="s">
        <v>203</v>
      </c>
      <c r="H734" s="17">
        <v>104</v>
      </c>
      <c r="I734" s="17">
        <v>0</v>
      </c>
      <c r="J734" s="17">
        <v>104</v>
      </c>
      <c r="K734" s="17" t="s">
        <v>37</v>
      </c>
      <c r="L734" s="18">
        <v>67389.460000000006</v>
      </c>
      <c r="M734" s="18">
        <v>13303.6</v>
      </c>
      <c r="N734" s="18">
        <v>3836.94</v>
      </c>
      <c r="O734" s="18">
        <v>84530</v>
      </c>
      <c r="P734" s="18">
        <v>1428.03</v>
      </c>
      <c r="Q734" s="18">
        <v>714.17</v>
      </c>
      <c r="R734" s="18">
        <v>46.8</v>
      </c>
      <c r="S734" s="18">
        <v>2189</v>
      </c>
      <c r="T734" s="18">
        <v>0</v>
      </c>
      <c r="U734" s="18">
        <v>0</v>
      </c>
      <c r="V734" s="18">
        <v>0</v>
      </c>
      <c r="W734" s="18">
        <v>0</v>
      </c>
      <c r="X734" s="18"/>
      <c r="Y734" s="18">
        <v>68817.490000000005</v>
      </c>
      <c r="Z734" s="18">
        <v>14017.77</v>
      </c>
      <c r="AA734" s="18">
        <v>3883.74</v>
      </c>
      <c r="AB734" s="18">
        <v>86719</v>
      </c>
      <c r="AE734" s="7"/>
    </row>
    <row r="735" spans="1:31" s="15" customFormat="1" x14ac:dyDescent="0.25">
      <c r="A735" s="17">
        <v>22</v>
      </c>
      <c r="B735" s="17" t="s">
        <v>130</v>
      </c>
      <c r="C735" s="17" t="s">
        <v>126</v>
      </c>
      <c r="D735" s="17" t="s">
        <v>262</v>
      </c>
      <c r="E735" s="17" t="s">
        <v>263</v>
      </c>
      <c r="F735" s="17" t="s">
        <v>35</v>
      </c>
      <c r="G735" s="17" t="s">
        <v>264</v>
      </c>
      <c r="H735" s="17">
        <v>51229</v>
      </c>
      <c r="I735" s="17">
        <v>50222</v>
      </c>
      <c r="J735" s="17">
        <v>1007</v>
      </c>
      <c r="K735" s="17" t="s">
        <v>37</v>
      </c>
      <c r="L735" s="18">
        <v>272952.56</v>
      </c>
      <c r="M735" s="18">
        <v>50948.86</v>
      </c>
      <c r="N735" s="18">
        <v>5151.58</v>
      </c>
      <c r="O735" s="18">
        <v>329053</v>
      </c>
      <c r="P735" s="18">
        <v>6394.12</v>
      </c>
      <c r="Q735" s="18">
        <v>2840.73</v>
      </c>
      <c r="R735" s="18">
        <v>453.15</v>
      </c>
      <c r="S735" s="18">
        <v>9688</v>
      </c>
      <c r="T735" s="18">
        <v>0</v>
      </c>
      <c r="U735" s="18">
        <v>0</v>
      </c>
      <c r="V735" s="18">
        <v>0</v>
      </c>
      <c r="W735" s="18">
        <v>0</v>
      </c>
      <c r="X735" s="18"/>
      <c r="Y735" s="18">
        <v>279346.68</v>
      </c>
      <c r="Z735" s="18">
        <v>53789.59</v>
      </c>
      <c r="AA735" s="18">
        <v>5604.73</v>
      </c>
      <c r="AB735" s="18">
        <v>338741</v>
      </c>
      <c r="AE735" s="7"/>
    </row>
    <row r="736" spans="1:31" s="31" customFormat="1" x14ac:dyDescent="0.25">
      <c r="A736" s="17">
        <v>23</v>
      </c>
      <c r="B736" s="59" t="s">
        <v>285</v>
      </c>
      <c r="C736" s="59" t="s">
        <v>126</v>
      </c>
      <c r="D736" s="59" t="s">
        <v>286</v>
      </c>
      <c r="E736" s="59" t="s">
        <v>287</v>
      </c>
      <c r="F736" s="59" t="s">
        <v>35</v>
      </c>
      <c r="G736" s="59" t="s">
        <v>288</v>
      </c>
      <c r="H736" s="59">
        <v>3555</v>
      </c>
      <c r="I736" s="59">
        <v>3555</v>
      </c>
      <c r="J736" s="59">
        <v>0</v>
      </c>
      <c r="K736" s="59" t="s">
        <v>37</v>
      </c>
      <c r="L736" s="62">
        <v>34029.699999999997</v>
      </c>
      <c r="M736" s="62">
        <v>4575.21</v>
      </c>
      <c r="N736" s="62">
        <v>1498.09</v>
      </c>
      <c r="O736" s="62">
        <v>40103</v>
      </c>
      <c r="P736" s="62">
        <v>577.57000000000005</v>
      </c>
      <c r="Q736" s="62">
        <v>364.43</v>
      </c>
      <c r="R736" s="62">
        <v>0</v>
      </c>
      <c r="S736" s="62">
        <v>942</v>
      </c>
      <c r="T736" s="62">
        <v>9800</v>
      </c>
      <c r="U736" s="62">
        <v>0</v>
      </c>
      <c r="V736" s="62">
        <v>0</v>
      </c>
      <c r="W736" s="62">
        <v>0</v>
      </c>
      <c r="X736" s="62"/>
      <c r="Y736" s="62">
        <v>34607.269999999997</v>
      </c>
      <c r="Z736" s="62">
        <v>4939.6400000000003</v>
      </c>
      <c r="AA736" s="62">
        <v>1498.09</v>
      </c>
      <c r="AB736" s="62">
        <v>41045</v>
      </c>
      <c r="AE736" s="66"/>
    </row>
    <row r="737" spans="1:31" s="31" customFormat="1" x14ac:dyDescent="0.25">
      <c r="A737" s="17">
        <v>24</v>
      </c>
      <c r="B737" s="59" t="s">
        <v>289</v>
      </c>
      <c r="C737" s="59" t="s">
        <v>126</v>
      </c>
      <c r="D737" s="59" t="s">
        <v>290</v>
      </c>
      <c r="E737" s="59" t="s">
        <v>291</v>
      </c>
      <c r="F737" s="59" t="s">
        <v>35</v>
      </c>
      <c r="G737" s="59" t="s">
        <v>288</v>
      </c>
      <c r="H737" s="59">
        <v>3900</v>
      </c>
      <c r="I737" s="59">
        <v>3900</v>
      </c>
      <c r="J737" s="59">
        <v>0</v>
      </c>
      <c r="K737" s="59" t="s">
        <v>37</v>
      </c>
      <c r="L737" s="62">
        <v>42923.8</v>
      </c>
      <c r="M737" s="62">
        <v>5941.39</v>
      </c>
      <c r="N737" s="62">
        <v>1653.81</v>
      </c>
      <c r="O737" s="62">
        <v>50519</v>
      </c>
      <c r="P737" s="62">
        <v>852.35</v>
      </c>
      <c r="Q737" s="62">
        <v>456.65</v>
      </c>
      <c r="R737" s="62">
        <v>0</v>
      </c>
      <c r="S737" s="62">
        <v>1309</v>
      </c>
      <c r="T737" s="62">
        <v>10280</v>
      </c>
      <c r="U737" s="62">
        <v>0</v>
      </c>
      <c r="V737" s="62">
        <v>0</v>
      </c>
      <c r="W737" s="62">
        <v>0</v>
      </c>
      <c r="X737" s="62"/>
      <c r="Y737" s="62">
        <v>43776.15</v>
      </c>
      <c r="Z737" s="62">
        <v>6398.04</v>
      </c>
      <c r="AA737" s="62">
        <v>1653.81</v>
      </c>
      <c r="AB737" s="62">
        <v>51828</v>
      </c>
      <c r="AE737" s="66"/>
    </row>
    <row r="738" spans="1:31" s="15" customFormat="1" x14ac:dyDescent="0.25">
      <c r="A738" s="17">
        <v>25</v>
      </c>
      <c r="B738" s="17" t="s">
        <v>814</v>
      </c>
      <c r="C738" s="17" t="s">
        <v>126</v>
      </c>
      <c r="D738" s="17" t="s">
        <v>813</v>
      </c>
      <c r="E738" s="17" t="s">
        <v>812</v>
      </c>
      <c r="F738" s="17" t="s">
        <v>35</v>
      </c>
      <c r="G738" s="17" t="s">
        <v>288</v>
      </c>
      <c r="H738" s="17">
        <v>25366</v>
      </c>
      <c r="I738" s="17">
        <v>24086</v>
      </c>
      <c r="J738" s="17">
        <v>1280</v>
      </c>
      <c r="K738" s="17" t="s">
        <v>37</v>
      </c>
      <c r="L738" s="18">
        <v>127144.58</v>
      </c>
      <c r="M738" s="18">
        <v>10646.59</v>
      </c>
      <c r="N738" s="18">
        <v>9736.83</v>
      </c>
      <c r="O738" s="18">
        <v>147528</v>
      </c>
      <c r="P738" s="18">
        <v>7902.92</v>
      </c>
      <c r="Q738" s="18">
        <v>1373.08</v>
      </c>
      <c r="R738" s="18">
        <v>576</v>
      </c>
      <c r="S738" s="18">
        <v>9852</v>
      </c>
      <c r="T738" s="18">
        <v>16110</v>
      </c>
      <c r="U738" s="18">
        <v>0</v>
      </c>
      <c r="V738" s="18">
        <v>0</v>
      </c>
      <c r="W738" s="18">
        <v>0</v>
      </c>
      <c r="X738" s="18"/>
      <c r="Y738" s="18">
        <v>135047.5</v>
      </c>
      <c r="Z738" s="18">
        <v>12019.67</v>
      </c>
      <c r="AA738" s="18">
        <v>10312.83</v>
      </c>
      <c r="AB738" s="18">
        <v>157380</v>
      </c>
      <c r="AE738" s="7"/>
    </row>
    <row r="739" spans="1:31" s="65" customFormat="1" x14ac:dyDescent="0.25">
      <c r="A739" s="17">
        <v>26</v>
      </c>
      <c r="B739" s="63" t="s">
        <v>259</v>
      </c>
      <c r="C739" s="63" t="s">
        <v>292</v>
      </c>
      <c r="D739" s="63" t="s">
        <v>293</v>
      </c>
      <c r="E739" s="63" t="s">
        <v>294</v>
      </c>
      <c r="F739" s="63" t="s">
        <v>35</v>
      </c>
      <c r="G739" s="63" t="s">
        <v>288</v>
      </c>
      <c r="H739" s="63">
        <v>3960</v>
      </c>
      <c r="I739" s="63">
        <v>3960</v>
      </c>
      <c r="J739" s="63">
        <v>0</v>
      </c>
      <c r="K739" s="63" t="s">
        <v>37</v>
      </c>
      <c r="L739" s="64">
        <v>35054.400000000001</v>
      </c>
      <c r="M739" s="64">
        <v>4237.91</v>
      </c>
      <c r="N739" s="64">
        <v>1732.69</v>
      </c>
      <c r="O739" s="64">
        <v>41025</v>
      </c>
      <c r="P739" s="64">
        <v>824.72</v>
      </c>
      <c r="Q739" s="64">
        <v>376.28</v>
      </c>
      <c r="R739" s="64">
        <v>0</v>
      </c>
      <c r="S739" s="64">
        <v>1201</v>
      </c>
      <c r="T739" s="64">
        <v>10600</v>
      </c>
      <c r="U739" s="64">
        <v>0</v>
      </c>
      <c r="V739" s="64">
        <v>0</v>
      </c>
      <c r="W739" s="64">
        <v>0</v>
      </c>
      <c r="X739" s="64"/>
      <c r="Y739" s="64">
        <v>35879.120000000003</v>
      </c>
      <c r="Z739" s="64">
        <v>4614.1899999999996</v>
      </c>
      <c r="AA739" s="64">
        <v>1732.69</v>
      </c>
      <c r="AB739" s="64">
        <v>42226</v>
      </c>
      <c r="AE739" s="7"/>
    </row>
    <row r="740" spans="1:31" s="22" customFormat="1" x14ac:dyDescent="0.25">
      <c r="A740" s="19"/>
      <c r="B740" s="19"/>
      <c r="C740" s="10" t="s">
        <v>71</v>
      </c>
      <c r="D740" s="19"/>
      <c r="E740" s="19"/>
      <c r="F740" s="19"/>
      <c r="G740" s="19"/>
      <c r="H740" s="19"/>
      <c r="I740" s="19"/>
      <c r="J740" s="19">
        <f>SUM(J714:J739)</f>
        <v>23752</v>
      </c>
      <c r="K740" s="19"/>
      <c r="L740" s="19">
        <f t="shared" ref="L740:AB740" si="75">SUM(L714:L739)</f>
        <v>6638440.3399999999</v>
      </c>
      <c r="M740" s="19">
        <f t="shared" si="75"/>
        <v>962379.36</v>
      </c>
      <c r="N740" s="19">
        <f t="shared" si="75"/>
        <v>117978.3</v>
      </c>
      <c r="O740" s="19">
        <f t="shared" si="75"/>
        <v>7718798</v>
      </c>
      <c r="P740" s="19">
        <f t="shared" si="75"/>
        <v>150350.66</v>
      </c>
      <c r="Q740" s="19">
        <f t="shared" si="75"/>
        <v>69061.939999999973</v>
      </c>
      <c r="R740" s="19">
        <f t="shared" si="75"/>
        <v>10688.4</v>
      </c>
      <c r="S740" s="19">
        <f t="shared" si="75"/>
        <v>230101</v>
      </c>
      <c r="T740" s="19">
        <f t="shared" si="75"/>
        <v>80390</v>
      </c>
      <c r="U740" s="19">
        <f t="shared" si="75"/>
        <v>0</v>
      </c>
      <c r="V740" s="19">
        <f t="shared" si="75"/>
        <v>0</v>
      </c>
      <c r="W740" s="19">
        <f t="shared" si="75"/>
        <v>0</v>
      </c>
      <c r="X740" s="19">
        <f t="shared" si="75"/>
        <v>0</v>
      </c>
      <c r="Y740" s="19">
        <f t="shared" si="75"/>
        <v>6788790.9999999991</v>
      </c>
      <c r="Z740" s="19">
        <f t="shared" si="75"/>
        <v>1031441.3</v>
      </c>
      <c r="AA740" s="19">
        <f t="shared" si="75"/>
        <v>128666.70000000003</v>
      </c>
      <c r="AB740" s="19">
        <f t="shared" si="75"/>
        <v>7948899</v>
      </c>
      <c r="AE740" s="7"/>
    </row>
    <row r="741" spans="1:31" s="15" customFormat="1" x14ac:dyDescent="0.25">
      <c r="A741" s="17">
        <v>1</v>
      </c>
      <c r="B741" s="17" t="s">
        <v>134</v>
      </c>
      <c r="C741" s="17" t="s">
        <v>126</v>
      </c>
      <c r="D741" s="17" t="s">
        <v>149</v>
      </c>
      <c r="E741" s="17" t="s">
        <v>150</v>
      </c>
      <c r="F741" s="17" t="s">
        <v>75</v>
      </c>
      <c r="G741" s="17" t="s">
        <v>76</v>
      </c>
      <c r="H741" s="17">
        <v>4996</v>
      </c>
      <c r="I741" s="17">
        <v>4634</v>
      </c>
      <c r="J741" s="17">
        <v>362</v>
      </c>
      <c r="K741" s="17" t="s">
        <v>37</v>
      </c>
      <c r="L741" s="18">
        <v>114956.85</v>
      </c>
      <c r="M741" s="18">
        <v>28025.360000000001</v>
      </c>
      <c r="N741" s="18">
        <v>1355.79</v>
      </c>
      <c r="O741" s="18">
        <v>144338</v>
      </c>
      <c r="P741" s="18">
        <v>3005.59</v>
      </c>
      <c r="Q741" s="18">
        <v>1188.75</v>
      </c>
      <c r="R741" s="18">
        <v>216.66</v>
      </c>
      <c r="S741" s="18">
        <v>4411</v>
      </c>
      <c r="T741" s="18">
        <v>0</v>
      </c>
      <c r="U741" s="18">
        <v>0</v>
      </c>
      <c r="V741" s="18">
        <v>0</v>
      </c>
      <c r="W741" s="18">
        <v>0</v>
      </c>
      <c r="X741" s="18"/>
      <c r="Y741" s="18">
        <v>117962.44</v>
      </c>
      <c r="Z741" s="18">
        <v>29214.11</v>
      </c>
      <c r="AA741" s="18">
        <v>1572.45</v>
      </c>
      <c r="AB741" s="18">
        <v>148749</v>
      </c>
      <c r="AE741" s="7"/>
    </row>
    <row r="742" spans="1:31" s="15" customFormat="1" x14ac:dyDescent="0.25">
      <c r="A742" s="17">
        <v>2</v>
      </c>
      <c r="B742" s="17" t="s">
        <v>151</v>
      </c>
      <c r="C742" s="17" t="s">
        <v>126</v>
      </c>
      <c r="D742" s="17" t="s">
        <v>152</v>
      </c>
      <c r="E742" s="17" t="s">
        <v>153</v>
      </c>
      <c r="F742" s="17" t="s">
        <v>75</v>
      </c>
      <c r="G742" s="17" t="s">
        <v>76</v>
      </c>
      <c r="H742" s="17">
        <v>17493</v>
      </c>
      <c r="I742" s="17">
        <v>17172</v>
      </c>
      <c r="J742" s="17">
        <v>321</v>
      </c>
      <c r="K742" s="17" t="s">
        <v>37</v>
      </c>
      <c r="L742" s="18">
        <v>101860.01</v>
      </c>
      <c r="M742" s="18">
        <v>30839.4</v>
      </c>
      <c r="N742" s="18">
        <v>1430.59</v>
      </c>
      <c r="O742" s="18">
        <v>134130</v>
      </c>
      <c r="P742" s="18">
        <v>2555.1799999999998</v>
      </c>
      <c r="Q742" s="18">
        <v>1054.7</v>
      </c>
      <c r="R742" s="18">
        <v>192.12</v>
      </c>
      <c r="S742" s="18">
        <v>3802</v>
      </c>
      <c r="T742" s="18">
        <v>0</v>
      </c>
      <c r="U742" s="18">
        <v>0</v>
      </c>
      <c r="V742" s="18">
        <v>0</v>
      </c>
      <c r="W742" s="18">
        <v>0</v>
      </c>
      <c r="X742" s="18"/>
      <c r="Y742" s="18">
        <v>104415.19</v>
      </c>
      <c r="Z742" s="18">
        <v>31894.1</v>
      </c>
      <c r="AA742" s="18">
        <v>1622.71</v>
      </c>
      <c r="AB742" s="18">
        <v>137932</v>
      </c>
      <c r="AE742" s="7"/>
    </row>
    <row r="743" spans="1:31" s="15" customFormat="1" x14ac:dyDescent="0.25">
      <c r="A743" s="17">
        <v>3</v>
      </c>
      <c r="B743" s="17" t="s">
        <v>125</v>
      </c>
      <c r="C743" s="17" t="s">
        <v>126</v>
      </c>
      <c r="D743" s="17" t="s">
        <v>159</v>
      </c>
      <c r="E743" s="17" t="s">
        <v>160</v>
      </c>
      <c r="F743" s="17" t="s">
        <v>75</v>
      </c>
      <c r="G743" s="17" t="s">
        <v>76</v>
      </c>
      <c r="H743" s="17">
        <v>10439</v>
      </c>
      <c r="I743" s="17">
        <v>9974</v>
      </c>
      <c r="J743" s="17">
        <v>1395</v>
      </c>
      <c r="K743" s="17" t="s">
        <v>37</v>
      </c>
      <c r="L743" s="18">
        <v>322890.36</v>
      </c>
      <c r="M743" s="18">
        <v>51763.02</v>
      </c>
      <c r="N743" s="18">
        <v>6632.62</v>
      </c>
      <c r="O743" s="18">
        <v>381286</v>
      </c>
      <c r="P743" s="18">
        <v>10234.51</v>
      </c>
      <c r="Q743" s="18">
        <v>3355.58</v>
      </c>
      <c r="R743" s="18">
        <v>834.91</v>
      </c>
      <c r="S743" s="18">
        <v>14425</v>
      </c>
      <c r="T743" s="18">
        <v>0</v>
      </c>
      <c r="U743" s="18">
        <v>0</v>
      </c>
      <c r="V743" s="18">
        <v>0</v>
      </c>
      <c r="W743" s="18">
        <v>0</v>
      </c>
      <c r="X743" s="18"/>
      <c r="Y743" s="18">
        <v>333124.87</v>
      </c>
      <c r="Z743" s="18">
        <v>55118.6</v>
      </c>
      <c r="AA743" s="18">
        <v>7467.53</v>
      </c>
      <c r="AB743" s="18">
        <v>395711</v>
      </c>
      <c r="AE743" s="7"/>
    </row>
    <row r="744" spans="1:31" s="15" customFormat="1" x14ac:dyDescent="0.25">
      <c r="A744" s="17">
        <v>4</v>
      </c>
      <c r="B744" s="17" t="s">
        <v>138</v>
      </c>
      <c r="C744" s="17" t="s">
        <v>126</v>
      </c>
      <c r="D744" s="17" t="s">
        <v>161</v>
      </c>
      <c r="E744" s="17" t="s">
        <v>162</v>
      </c>
      <c r="F744" s="17" t="s">
        <v>75</v>
      </c>
      <c r="G744" s="17" t="s">
        <v>76</v>
      </c>
      <c r="H744" s="17">
        <v>24446</v>
      </c>
      <c r="I744" s="17">
        <v>23893</v>
      </c>
      <c r="J744" s="17">
        <v>553</v>
      </c>
      <c r="K744" s="17" t="s">
        <v>37</v>
      </c>
      <c r="L744" s="18">
        <v>196944.28</v>
      </c>
      <c r="M744" s="18">
        <v>50813.97</v>
      </c>
      <c r="N744" s="18">
        <v>2624.75</v>
      </c>
      <c r="O744" s="18">
        <v>250383</v>
      </c>
      <c r="P744" s="18">
        <v>4189.55</v>
      </c>
      <c r="Q744" s="18">
        <v>2041.48</v>
      </c>
      <c r="R744" s="18">
        <v>330.97</v>
      </c>
      <c r="S744" s="18">
        <v>6562</v>
      </c>
      <c r="T744" s="18">
        <v>0</v>
      </c>
      <c r="U744" s="18">
        <v>0</v>
      </c>
      <c r="V744" s="18">
        <v>0</v>
      </c>
      <c r="W744" s="18">
        <v>0</v>
      </c>
      <c r="X744" s="18"/>
      <c r="Y744" s="18">
        <v>201133.83</v>
      </c>
      <c r="Z744" s="18">
        <v>52855.45</v>
      </c>
      <c r="AA744" s="18">
        <v>2955.72</v>
      </c>
      <c r="AB744" s="18">
        <v>256945</v>
      </c>
      <c r="AE744" s="7"/>
    </row>
    <row r="745" spans="1:31" s="15" customFormat="1" x14ac:dyDescent="0.25">
      <c r="A745" s="17">
        <v>5</v>
      </c>
      <c r="B745" s="17" t="s">
        <v>163</v>
      </c>
      <c r="C745" s="17" t="s">
        <v>126</v>
      </c>
      <c r="D745" s="17" t="s">
        <v>164</v>
      </c>
      <c r="E745" s="17" t="s">
        <v>165</v>
      </c>
      <c r="F745" s="17" t="s">
        <v>75</v>
      </c>
      <c r="G745" s="17" t="s">
        <v>76</v>
      </c>
      <c r="H745" s="17">
        <v>45267</v>
      </c>
      <c r="I745" s="17">
        <v>45054</v>
      </c>
      <c r="J745" s="17">
        <v>213</v>
      </c>
      <c r="K745" s="17" t="s">
        <v>37</v>
      </c>
      <c r="L745" s="18">
        <v>115088.12</v>
      </c>
      <c r="M745" s="18">
        <v>28990.48</v>
      </c>
      <c r="N745" s="18">
        <v>1183.4000000000001</v>
      </c>
      <c r="O745" s="18">
        <v>145262</v>
      </c>
      <c r="P745" s="18">
        <v>1966.5</v>
      </c>
      <c r="Q745" s="18">
        <v>1191.02</v>
      </c>
      <c r="R745" s="18">
        <v>127.48</v>
      </c>
      <c r="S745" s="18">
        <v>3285</v>
      </c>
      <c r="T745" s="18">
        <v>0</v>
      </c>
      <c r="U745" s="18">
        <v>0</v>
      </c>
      <c r="V745" s="18">
        <v>0</v>
      </c>
      <c r="W745" s="18">
        <v>0</v>
      </c>
      <c r="X745" s="18"/>
      <c r="Y745" s="18">
        <v>117054.62</v>
      </c>
      <c r="Z745" s="18">
        <v>30181.5</v>
      </c>
      <c r="AA745" s="18">
        <v>1310.88</v>
      </c>
      <c r="AB745" s="18">
        <v>148547</v>
      </c>
      <c r="AE745" s="7"/>
    </row>
    <row r="746" spans="1:31" s="15" customFormat="1" x14ac:dyDescent="0.25">
      <c r="A746" s="17">
        <v>6</v>
      </c>
      <c r="B746" s="17" t="s">
        <v>130</v>
      </c>
      <c r="C746" s="17" t="s">
        <v>126</v>
      </c>
      <c r="D746" s="17" t="s">
        <v>173</v>
      </c>
      <c r="E746" s="17" t="s">
        <v>174</v>
      </c>
      <c r="F746" s="17" t="s">
        <v>75</v>
      </c>
      <c r="G746" s="17" t="s">
        <v>76</v>
      </c>
      <c r="H746" s="17">
        <v>26467</v>
      </c>
      <c r="I746" s="17">
        <v>25960</v>
      </c>
      <c r="J746" s="17">
        <v>507</v>
      </c>
      <c r="K746" s="17" t="s">
        <v>37</v>
      </c>
      <c r="L746" s="18">
        <v>121011.69</v>
      </c>
      <c r="M746" s="18">
        <v>23476.23</v>
      </c>
      <c r="N746" s="18">
        <v>2087.08</v>
      </c>
      <c r="O746" s="18">
        <v>146575</v>
      </c>
      <c r="P746" s="18">
        <v>3827.51</v>
      </c>
      <c r="Q746" s="18">
        <v>1254.05</v>
      </c>
      <c r="R746" s="18">
        <v>303.44</v>
      </c>
      <c r="S746" s="18">
        <v>5385</v>
      </c>
      <c r="T746" s="18">
        <v>0</v>
      </c>
      <c r="U746" s="18">
        <v>0</v>
      </c>
      <c r="V746" s="18">
        <v>0</v>
      </c>
      <c r="W746" s="18">
        <v>0</v>
      </c>
      <c r="X746" s="18"/>
      <c r="Y746" s="18">
        <v>124839.2</v>
      </c>
      <c r="Z746" s="18">
        <v>24730.28</v>
      </c>
      <c r="AA746" s="18">
        <v>2390.52</v>
      </c>
      <c r="AB746" s="18">
        <v>151960</v>
      </c>
      <c r="AE746" s="7"/>
    </row>
    <row r="747" spans="1:31" s="15" customFormat="1" x14ac:dyDescent="0.25">
      <c r="A747" s="17">
        <v>7</v>
      </c>
      <c r="B747" s="17" t="s">
        <v>182</v>
      </c>
      <c r="C747" s="17" t="s">
        <v>126</v>
      </c>
      <c r="D747" s="17" t="s">
        <v>183</v>
      </c>
      <c r="E747" s="17" t="s">
        <v>184</v>
      </c>
      <c r="F747" s="17" t="s">
        <v>75</v>
      </c>
      <c r="G747" s="17" t="s">
        <v>76</v>
      </c>
      <c r="H747" s="17">
        <v>19188</v>
      </c>
      <c r="I747" s="17">
        <v>18801</v>
      </c>
      <c r="J747" s="17">
        <v>387</v>
      </c>
      <c r="K747" s="17" t="s">
        <v>37</v>
      </c>
      <c r="L747" s="18">
        <v>112869.93</v>
      </c>
      <c r="M747" s="18">
        <v>31275.27</v>
      </c>
      <c r="N747" s="18">
        <v>1408.8</v>
      </c>
      <c r="O747" s="18">
        <v>145554</v>
      </c>
      <c r="P747" s="18">
        <v>3185.23</v>
      </c>
      <c r="Q747" s="18">
        <v>1165.1500000000001</v>
      </c>
      <c r="R747" s="18">
        <v>231.62</v>
      </c>
      <c r="S747" s="18">
        <v>4582</v>
      </c>
      <c r="T747" s="18">
        <v>0</v>
      </c>
      <c r="U747" s="18">
        <v>0</v>
      </c>
      <c r="V747" s="18">
        <v>0</v>
      </c>
      <c r="W747" s="18">
        <v>0</v>
      </c>
      <c r="X747" s="18"/>
      <c r="Y747" s="18">
        <v>116055.16</v>
      </c>
      <c r="Z747" s="18">
        <v>32440.42</v>
      </c>
      <c r="AA747" s="18">
        <v>1640.42</v>
      </c>
      <c r="AB747" s="18">
        <v>150136</v>
      </c>
      <c r="AE747" s="7"/>
    </row>
    <row r="748" spans="1:31" s="15" customFormat="1" x14ac:dyDescent="0.25">
      <c r="A748" s="17">
        <v>8</v>
      </c>
      <c r="B748" s="17" t="s">
        <v>130</v>
      </c>
      <c r="C748" s="17" t="s">
        <v>126</v>
      </c>
      <c r="D748" s="17" t="s">
        <v>185</v>
      </c>
      <c r="E748" s="17" t="s">
        <v>186</v>
      </c>
      <c r="F748" s="17" t="s">
        <v>75</v>
      </c>
      <c r="G748" s="17" t="s">
        <v>76</v>
      </c>
      <c r="H748" s="17">
        <v>16669</v>
      </c>
      <c r="I748" s="17">
        <v>16422</v>
      </c>
      <c r="J748" s="17">
        <v>247</v>
      </c>
      <c r="K748" s="17" t="s">
        <v>37</v>
      </c>
      <c r="L748" s="18">
        <v>153498.82999999999</v>
      </c>
      <c r="M748" s="18">
        <v>27715.4</v>
      </c>
      <c r="N748" s="18">
        <v>1152.77</v>
      </c>
      <c r="O748" s="18">
        <v>182367</v>
      </c>
      <c r="P748" s="18">
        <v>1992.13</v>
      </c>
      <c r="Q748" s="18">
        <v>1588.04</v>
      </c>
      <c r="R748" s="18">
        <v>147.83000000000001</v>
      </c>
      <c r="S748" s="18">
        <v>3728</v>
      </c>
      <c r="T748" s="18">
        <v>0</v>
      </c>
      <c r="U748" s="18">
        <v>0</v>
      </c>
      <c r="V748" s="18">
        <v>0</v>
      </c>
      <c r="W748" s="18">
        <v>0</v>
      </c>
      <c r="X748" s="18"/>
      <c r="Y748" s="18">
        <v>155490.96</v>
      </c>
      <c r="Z748" s="18">
        <v>29303.439999999999</v>
      </c>
      <c r="AA748" s="18">
        <v>1300.5999999999999</v>
      </c>
      <c r="AB748" s="18">
        <v>186095</v>
      </c>
      <c r="AE748" s="7"/>
    </row>
    <row r="749" spans="1:31" s="15" customFormat="1" x14ac:dyDescent="0.25">
      <c r="A749" s="17">
        <v>9</v>
      </c>
      <c r="B749" s="17" t="s">
        <v>134</v>
      </c>
      <c r="C749" s="17" t="s">
        <v>126</v>
      </c>
      <c r="D749" s="17" t="s">
        <v>1710</v>
      </c>
      <c r="E749" s="17" t="s">
        <v>1661</v>
      </c>
      <c r="F749" s="17" t="s">
        <v>75</v>
      </c>
      <c r="G749" s="17" t="s">
        <v>76</v>
      </c>
      <c r="H749" s="17">
        <v>19000</v>
      </c>
      <c r="I749" s="17">
        <v>18771</v>
      </c>
      <c r="J749" s="17">
        <v>229</v>
      </c>
      <c r="K749" s="17" t="s">
        <v>37</v>
      </c>
      <c r="L749" s="18">
        <v>-2653.58</v>
      </c>
      <c r="M749" s="18">
        <v>7.96</v>
      </c>
      <c r="N749" s="18">
        <v>1136.6199999999999</v>
      </c>
      <c r="O749" s="18">
        <v>-1509</v>
      </c>
      <c r="P749" s="18">
        <v>2050.94</v>
      </c>
      <c r="Q749" s="18">
        <v>0</v>
      </c>
      <c r="R749" s="18">
        <v>137.06</v>
      </c>
      <c r="S749" s="18">
        <v>2188</v>
      </c>
      <c r="T749" s="18">
        <v>0</v>
      </c>
      <c r="U749" s="18">
        <v>0</v>
      </c>
      <c r="V749" s="18">
        <v>0</v>
      </c>
      <c r="W749" s="18">
        <v>0</v>
      </c>
      <c r="X749" s="18"/>
      <c r="Y749" s="18">
        <v>-602.64</v>
      </c>
      <c r="Z749" s="18">
        <v>7.96</v>
      </c>
      <c r="AA749" s="18">
        <v>1273.68</v>
      </c>
      <c r="AB749" s="18">
        <v>679</v>
      </c>
      <c r="AE749" s="7"/>
    </row>
    <row r="750" spans="1:31" s="15" customFormat="1" x14ac:dyDescent="0.25">
      <c r="A750" s="17">
        <v>10</v>
      </c>
      <c r="B750" s="17" t="s">
        <v>145</v>
      </c>
      <c r="C750" s="17" t="s">
        <v>126</v>
      </c>
      <c r="D750" s="17" t="s">
        <v>187</v>
      </c>
      <c r="E750" s="17" t="s">
        <v>188</v>
      </c>
      <c r="F750" s="17" t="s">
        <v>75</v>
      </c>
      <c r="G750" s="17" t="s">
        <v>76</v>
      </c>
      <c r="H750" s="17">
        <v>50743</v>
      </c>
      <c r="I750" s="17">
        <v>49544</v>
      </c>
      <c r="J750" s="17">
        <v>1199</v>
      </c>
      <c r="K750" s="17" t="s">
        <v>37</v>
      </c>
      <c r="L750" s="18">
        <v>469654.77</v>
      </c>
      <c r="M750" s="18">
        <v>66894.05</v>
      </c>
      <c r="N750" s="18">
        <v>7290.18</v>
      </c>
      <c r="O750" s="18">
        <v>543839</v>
      </c>
      <c r="P750" s="18">
        <v>8889.73</v>
      </c>
      <c r="Q750" s="18">
        <v>4885.67</v>
      </c>
      <c r="R750" s="18">
        <v>717.6</v>
      </c>
      <c r="S750" s="18">
        <v>14493</v>
      </c>
      <c r="T750" s="18">
        <v>0</v>
      </c>
      <c r="U750" s="18">
        <v>0</v>
      </c>
      <c r="V750" s="18">
        <v>0</v>
      </c>
      <c r="W750" s="18">
        <v>0</v>
      </c>
      <c r="X750" s="18"/>
      <c r="Y750" s="18">
        <v>478544.5</v>
      </c>
      <c r="Z750" s="18">
        <v>71779.72</v>
      </c>
      <c r="AA750" s="18">
        <v>8007.78</v>
      </c>
      <c r="AB750" s="18">
        <v>558332</v>
      </c>
      <c r="AE750" s="7"/>
    </row>
    <row r="751" spans="1:31" s="15" customFormat="1" x14ac:dyDescent="0.25">
      <c r="A751" s="17">
        <v>11</v>
      </c>
      <c r="B751" s="17" t="s">
        <v>141</v>
      </c>
      <c r="C751" s="17" t="s">
        <v>126</v>
      </c>
      <c r="D751" s="17" t="s">
        <v>189</v>
      </c>
      <c r="E751" s="17" t="s">
        <v>190</v>
      </c>
      <c r="F751" s="17" t="s">
        <v>75</v>
      </c>
      <c r="G751" s="17" t="s">
        <v>76</v>
      </c>
      <c r="H751" s="17">
        <v>11333</v>
      </c>
      <c r="I751" s="17">
        <v>10657</v>
      </c>
      <c r="J751" s="17">
        <v>676</v>
      </c>
      <c r="K751" s="17" t="s">
        <v>37</v>
      </c>
      <c r="L751" s="18">
        <v>179413.88</v>
      </c>
      <c r="M751" s="18">
        <v>28325</v>
      </c>
      <c r="N751" s="18">
        <v>3384.12</v>
      </c>
      <c r="O751" s="18">
        <v>211123</v>
      </c>
      <c r="P751" s="18">
        <v>5260.3</v>
      </c>
      <c r="Q751" s="18">
        <v>1860.11</v>
      </c>
      <c r="R751" s="18">
        <v>404.59</v>
      </c>
      <c r="S751" s="18">
        <v>7525</v>
      </c>
      <c r="T751" s="18">
        <v>0</v>
      </c>
      <c r="U751" s="18">
        <v>0</v>
      </c>
      <c r="V751" s="18">
        <v>0</v>
      </c>
      <c r="W751" s="18">
        <v>0</v>
      </c>
      <c r="X751" s="18"/>
      <c r="Y751" s="18">
        <v>184674.18</v>
      </c>
      <c r="Z751" s="18">
        <v>30185.11</v>
      </c>
      <c r="AA751" s="18">
        <v>3788.71</v>
      </c>
      <c r="AB751" s="18">
        <v>218648</v>
      </c>
      <c r="AE751" s="7"/>
    </row>
    <row r="752" spans="1:31" s="15" customFormat="1" x14ac:dyDescent="0.25">
      <c r="A752" s="17">
        <v>12</v>
      </c>
      <c r="B752" s="17" t="s">
        <v>141</v>
      </c>
      <c r="C752" s="17" t="s">
        <v>126</v>
      </c>
      <c r="D752" s="17" t="s">
        <v>191</v>
      </c>
      <c r="E752" s="17" t="s">
        <v>192</v>
      </c>
      <c r="F752" s="17" t="s">
        <v>75</v>
      </c>
      <c r="G752" s="17" t="s">
        <v>76</v>
      </c>
      <c r="H752" s="17">
        <v>17046</v>
      </c>
      <c r="I752" s="17">
        <v>16675</v>
      </c>
      <c r="J752" s="17">
        <v>371</v>
      </c>
      <c r="K752" s="17" t="s">
        <v>37</v>
      </c>
      <c r="L752" s="18">
        <v>151973.68</v>
      </c>
      <c r="M752" s="18">
        <v>27297.86</v>
      </c>
      <c r="N752" s="18">
        <v>2115.46</v>
      </c>
      <c r="O752" s="18">
        <v>181387</v>
      </c>
      <c r="P752" s="18">
        <v>3069.88</v>
      </c>
      <c r="Q752" s="18">
        <v>1575.08</v>
      </c>
      <c r="R752" s="18">
        <v>222.04</v>
      </c>
      <c r="S752" s="18">
        <v>4867</v>
      </c>
      <c r="T752" s="18">
        <v>170</v>
      </c>
      <c r="U752" s="18">
        <v>0</v>
      </c>
      <c r="V752" s="18">
        <v>0</v>
      </c>
      <c r="W752" s="18">
        <v>0</v>
      </c>
      <c r="X752" s="18"/>
      <c r="Y752" s="18">
        <v>155043.56</v>
      </c>
      <c r="Z752" s="18">
        <v>28872.94</v>
      </c>
      <c r="AA752" s="18">
        <v>2337.5</v>
      </c>
      <c r="AB752" s="18">
        <v>186254</v>
      </c>
      <c r="AE752" s="7"/>
    </row>
    <row r="753" spans="1:31" s="15" customFormat="1" x14ac:dyDescent="0.25">
      <c r="A753" s="17">
        <v>13</v>
      </c>
      <c r="B753" s="17" t="s">
        <v>151</v>
      </c>
      <c r="C753" s="17" t="s">
        <v>126</v>
      </c>
      <c r="D753" s="17" t="s">
        <v>195</v>
      </c>
      <c r="E753" s="17" t="s">
        <v>196</v>
      </c>
      <c r="F753" s="17" t="s">
        <v>75</v>
      </c>
      <c r="G753" s="17" t="s">
        <v>76</v>
      </c>
      <c r="H753" s="17">
        <v>11792</v>
      </c>
      <c r="I753" s="17">
        <v>11625</v>
      </c>
      <c r="J753" s="17">
        <v>167</v>
      </c>
      <c r="K753" s="17" t="s">
        <v>37</v>
      </c>
      <c r="L753" s="18">
        <v>61734.31</v>
      </c>
      <c r="M753" s="18">
        <v>19637.669999999998</v>
      </c>
      <c r="N753" s="18">
        <v>1935.02</v>
      </c>
      <c r="O753" s="18">
        <v>83307</v>
      </c>
      <c r="P753" s="18">
        <v>1355.01</v>
      </c>
      <c r="Q753" s="18">
        <v>651.04</v>
      </c>
      <c r="R753" s="18">
        <v>99.95</v>
      </c>
      <c r="S753" s="18">
        <v>2106</v>
      </c>
      <c r="T753" s="18">
        <v>0</v>
      </c>
      <c r="U753" s="18">
        <v>0</v>
      </c>
      <c r="V753" s="18">
        <v>0</v>
      </c>
      <c r="W753" s="18">
        <v>0</v>
      </c>
      <c r="X753" s="18"/>
      <c r="Y753" s="18">
        <v>63089.32</v>
      </c>
      <c r="Z753" s="18">
        <v>20288.71</v>
      </c>
      <c r="AA753" s="18">
        <v>2034.97</v>
      </c>
      <c r="AB753" s="18">
        <v>85413</v>
      </c>
      <c r="AE753" s="7"/>
    </row>
    <row r="754" spans="1:31" s="15" customFormat="1" x14ac:dyDescent="0.25">
      <c r="A754" s="17">
        <v>14</v>
      </c>
      <c r="B754" s="17" t="s">
        <v>229</v>
      </c>
      <c r="C754" s="17" t="s">
        <v>126</v>
      </c>
      <c r="D754" s="17" t="s">
        <v>230</v>
      </c>
      <c r="E754" s="17" t="s">
        <v>231</v>
      </c>
      <c r="F754" s="17" t="s">
        <v>75</v>
      </c>
      <c r="G754" s="17" t="s">
        <v>76</v>
      </c>
      <c r="H754" s="17">
        <v>565</v>
      </c>
      <c r="I754" s="17">
        <v>294</v>
      </c>
      <c r="J754" s="17">
        <v>271</v>
      </c>
      <c r="K754" s="17" t="s">
        <v>37</v>
      </c>
      <c r="L754" s="18">
        <v>203013.08</v>
      </c>
      <c r="M754" s="18">
        <v>61421.81</v>
      </c>
      <c r="N754" s="18">
        <v>887.11</v>
      </c>
      <c r="O754" s="18">
        <v>265322</v>
      </c>
      <c r="P754" s="18">
        <v>2321.0300000000002</v>
      </c>
      <c r="Q754" s="18">
        <v>2095.7800000000002</v>
      </c>
      <c r="R754" s="18">
        <v>162.19</v>
      </c>
      <c r="S754" s="18">
        <v>4579</v>
      </c>
      <c r="T754" s="18">
        <v>0</v>
      </c>
      <c r="U754" s="18">
        <v>0</v>
      </c>
      <c r="V754" s="18">
        <v>0</v>
      </c>
      <c r="W754" s="18">
        <v>0</v>
      </c>
      <c r="X754" s="18"/>
      <c r="Y754" s="18">
        <v>205334.11</v>
      </c>
      <c r="Z754" s="18">
        <v>63517.59</v>
      </c>
      <c r="AA754" s="18">
        <v>1049.3</v>
      </c>
      <c r="AB754" s="18">
        <v>269901</v>
      </c>
      <c r="AE754" s="7"/>
    </row>
    <row r="755" spans="1:31" s="15" customFormat="1" x14ac:dyDescent="0.25">
      <c r="A755" s="17">
        <v>15</v>
      </c>
      <c r="B755" s="17" t="s">
        <v>229</v>
      </c>
      <c r="C755" s="17" t="s">
        <v>126</v>
      </c>
      <c r="D755" s="17" t="s">
        <v>236</v>
      </c>
      <c r="E755" s="17" t="s">
        <v>237</v>
      </c>
      <c r="F755" s="17" t="s">
        <v>75</v>
      </c>
      <c r="G755" s="17" t="s">
        <v>76</v>
      </c>
      <c r="H755" s="17">
        <v>4552</v>
      </c>
      <c r="I755" s="17">
        <v>4552</v>
      </c>
      <c r="J755" s="17">
        <v>0</v>
      </c>
      <c r="K755" s="17" t="s">
        <v>37</v>
      </c>
      <c r="L755" s="18">
        <v>948807.72</v>
      </c>
      <c r="M755" s="18">
        <v>317543.24</v>
      </c>
      <c r="N755" s="18">
        <v>1717.04</v>
      </c>
      <c r="O755" s="18">
        <v>1268068</v>
      </c>
      <c r="P755" s="18">
        <v>125.49</v>
      </c>
      <c r="Q755" s="18">
        <v>9821.51</v>
      </c>
      <c r="R755" s="18">
        <v>0</v>
      </c>
      <c r="S755" s="18">
        <v>9947</v>
      </c>
      <c r="T755" s="18">
        <v>0</v>
      </c>
      <c r="U755" s="18">
        <v>0</v>
      </c>
      <c r="V755" s="18">
        <v>0</v>
      </c>
      <c r="W755" s="18">
        <v>0</v>
      </c>
      <c r="X755" s="18"/>
      <c r="Y755" s="18">
        <v>948933.21</v>
      </c>
      <c r="Z755" s="18">
        <v>327364.75</v>
      </c>
      <c r="AA755" s="18">
        <v>1717.04</v>
      </c>
      <c r="AB755" s="18">
        <v>1278015</v>
      </c>
      <c r="AE755" s="7"/>
    </row>
    <row r="756" spans="1:31" s="15" customFormat="1" x14ac:dyDescent="0.25">
      <c r="A756" s="17">
        <v>16</v>
      </c>
      <c r="B756" s="17" t="s">
        <v>229</v>
      </c>
      <c r="C756" s="17" t="s">
        <v>126</v>
      </c>
      <c r="D756" s="17" t="s">
        <v>238</v>
      </c>
      <c r="E756" s="17" t="s">
        <v>239</v>
      </c>
      <c r="F756" s="17" t="s">
        <v>75</v>
      </c>
      <c r="G756" s="17" t="s">
        <v>76</v>
      </c>
      <c r="H756" s="17">
        <v>11370</v>
      </c>
      <c r="I756" s="17">
        <v>11215</v>
      </c>
      <c r="J756" s="17">
        <v>155</v>
      </c>
      <c r="K756" s="17" t="s">
        <v>37</v>
      </c>
      <c r="L756" s="18">
        <v>271058.12</v>
      </c>
      <c r="M756" s="18">
        <v>89700.72</v>
      </c>
      <c r="N756" s="18">
        <v>690.16</v>
      </c>
      <c r="O756" s="18">
        <v>361449</v>
      </c>
      <c r="P756" s="18">
        <v>1518.9</v>
      </c>
      <c r="Q756" s="18">
        <v>2800.33</v>
      </c>
      <c r="R756" s="18">
        <v>92.77</v>
      </c>
      <c r="S756" s="18">
        <v>4412</v>
      </c>
      <c r="T756" s="18">
        <v>0</v>
      </c>
      <c r="U756" s="18">
        <v>0</v>
      </c>
      <c r="V756" s="18">
        <v>0</v>
      </c>
      <c r="W756" s="18">
        <v>0</v>
      </c>
      <c r="X756" s="18"/>
      <c r="Y756" s="18">
        <v>272577.02</v>
      </c>
      <c r="Z756" s="18">
        <v>92501.05</v>
      </c>
      <c r="AA756" s="18">
        <v>782.93</v>
      </c>
      <c r="AB756" s="18">
        <v>365861</v>
      </c>
      <c r="AE756" s="7"/>
    </row>
    <row r="757" spans="1:31" s="15" customFormat="1" x14ac:dyDescent="0.25">
      <c r="A757" s="17">
        <v>17</v>
      </c>
      <c r="B757" s="17" t="s">
        <v>229</v>
      </c>
      <c r="C757" s="17" t="s">
        <v>126</v>
      </c>
      <c r="D757" s="17" t="s">
        <v>240</v>
      </c>
      <c r="E757" s="17" t="s">
        <v>241</v>
      </c>
      <c r="F757" s="17" t="s">
        <v>75</v>
      </c>
      <c r="G757" s="17" t="s">
        <v>76</v>
      </c>
      <c r="H757" s="17">
        <v>8834</v>
      </c>
      <c r="I757" s="17">
        <v>8435</v>
      </c>
      <c r="J757" s="17">
        <v>399</v>
      </c>
      <c r="K757" s="17" t="s">
        <v>37</v>
      </c>
      <c r="L757" s="18">
        <v>356628.9</v>
      </c>
      <c r="M757" s="18">
        <v>109690.53</v>
      </c>
      <c r="N757" s="18">
        <v>2138.5700000000002</v>
      </c>
      <c r="O757" s="18">
        <v>468458</v>
      </c>
      <c r="P757" s="18">
        <v>3145.96</v>
      </c>
      <c r="Q757" s="18">
        <v>3692.24</v>
      </c>
      <c r="R757" s="18">
        <v>238.8</v>
      </c>
      <c r="S757" s="18">
        <v>7077</v>
      </c>
      <c r="T757" s="18">
        <v>0</v>
      </c>
      <c r="U757" s="18">
        <v>0</v>
      </c>
      <c r="V757" s="18">
        <v>0</v>
      </c>
      <c r="W757" s="18">
        <v>0</v>
      </c>
      <c r="X757" s="18"/>
      <c r="Y757" s="18">
        <v>359774.86</v>
      </c>
      <c r="Z757" s="18">
        <v>113382.77</v>
      </c>
      <c r="AA757" s="18">
        <v>2377.37</v>
      </c>
      <c r="AB757" s="18">
        <v>475535</v>
      </c>
      <c r="AE757" s="7"/>
    </row>
    <row r="758" spans="1:31" s="15" customFormat="1" x14ac:dyDescent="0.25">
      <c r="A758" s="17">
        <v>18</v>
      </c>
      <c r="B758" s="17" t="s">
        <v>229</v>
      </c>
      <c r="C758" s="17" t="s">
        <v>126</v>
      </c>
      <c r="D758" s="17" t="s">
        <v>247</v>
      </c>
      <c r="E758" s="17" t="s">
        <v>248</v>
      </c>
      <c r="F758" s="17" t="s">
        <v>75</v>
      </c>
      <c r="G758" s="17" t="s">
        <v>249</v>
      </c>
      <c r="H758" s="17">
        <v>4507</v>
      </c>
      <c r="I758" s="17">
        <v>4085</v>
      </c>
      <c r="J758" s="17">
        <v>422</v>
      </c>
      <c r="K758" s="17" t="s">
        <v>37</v>
      </c>
      <c r="L758" s="18">
        <v>35142.39</v>
      </c>
      <c r="M758" s="18">
        <v>16896.349999999999</v>
      </c>
      <c r="N758" s="18">
        <v>1199.26</v>
      </c>
      <c r="O758" s="18">
        <v>53238</v>
      </c>
      <c r="P758" s="18">
        <v>3154.49</v>
      </c>
      <c r="Q758" s="18">
        <v>374.94</v>
      </c>
      <c r="R758" s="18">
        <v>252.57</v>
      </c>
      <c r="S758" s="18">
        <v>3782</v>
      </c>
      <c r="T758" s="18">
        <v>0</v>
      </c>
      <c r="U758" s="18">
        <v>0</v>
      </c>
      <c r="V758" s="18">
        <v>0</v>
      </c>
      <c r="W758" s="18">
        <v>0</v>
      </c>
      <c r="X758" s="18"/>
      <c r="Y758" s="18">
        <v>38296.879999999997</v>
      </c>
      <c r="Z758" s="18">
        <v>17271.29</v>
      </c>
      <c r="AA758" s="18">
        <v>1451.83</v>
      </c>
      <c r="AB758" s="18">
        <v>57020</v>
      </c>
      <c r="AE758" s="7"/>
    </row>
    <row r="759" spans="1:31" s="15" customFormat="1" x14ac:dyDescent="0.25">
      <c r="A759" s="17">
        <v>19</v>
      </c>
      <c r="B759" s="17" t="s">
        <v>229</v>
      </c>
      <c r="C759" s="17" t="s">
        <v>126</v>
      </c>
      <c r="D759" s="17" t="s">
        <v>1583</v>
      </c>
      <c r="E759" s="17" t="s">
        <v>1584</v>
      </c>
      <c r="F759" s="17" t="s">
        <v>75</v>
      </c>
      <c r="G759" s="17" t="s">
        <v>249</v>
      </c>
      <c r="H759" s="17">
        <v>6018</v>
      </c>
      <c r="I759" s="17">
        <v>5809</v>
      </c>
      <c r="J759" s="17">
        <v>209</v>
      </c>
      <c r="K759" s="17" t="s">
        <v>37</v>
      </c>
      <c r="L759" s="18">
        <v>42322.18</v>
      </c>
      <c r="M759" s="18">
        <v>18024.7</v>
      </c>
      <c r="N759" s="18">
        <v>2254.12</v>
      </c>
      <c r="O759" s="18">
        <v>62601</v>
      </c>
      <c r="P759" s="18">
        <v>1625.87</v>
      </c>
      <c r="Q759" s="18">
        <v>460.04</v>
      </c>
      <c r="R759" s="18">
        <v>125.09</v>
      </c>
      <c r="S759" s="18">
        <v>2211</v>
      </c>
      <c r="T759" s="18">
        <v>0</v>
      </c>
      <c r="U759" s="18">
        <v>0</v>
      </c>
      <c r="V759" s="18">
        <v>0</v>
      </c>
      <c r="W759" s="18">
        <v>0</v>
      </c>
      <c r="X759" s="18"/>
      <c r="Y759" s="18">
        <v>43948.05</v>
      </c>
      <c r="Z759" s="18">
        <v>18484.740000000002</v>
      </c>
      <c r="AA759" s="18">
        <v>2379.21</v>
      </c>
      <c r="AB759" s="18">
        <v>64812</v>
      </c>
      <c r="AE759" s="7"/>
    </row>
    <row r="760" spans="1:31" s="15" customFormat="1" x14ac:dyDescent="0.25">
      <c r="A760" s="17">
        <v>20</v>
      </c>
      <c r="B760" s="17" t="s">
        <v>229</v>
      </c>
      <c r="C760" s="17" t="s">
        <v>126</v>
      </c>
      <c r="D760" s="17" t="s">
        <v>1585</v>
      </c>
      <c r="E760" s="17" t="s">
        <v>1586</v>
      </c>
      <c r="F760" s="17" t="s">
        <v>75</v>
      </c>
      <c r="G760" s="17" t="s">
        <v>249</v>
      </c>
      <c r="H760" s="17">
        <v>1190</v>
      </c>
      <c r="I760" s="17">
        <v>1190</v>
      </c>
      <c r="J760" s="17">
        <v>0</v>
      </c>
      <c r="K760" s="17" t="s">
        <v>59</v>
      </c>
      <c r="L760" s="18">
        <v>21583.43</v>
      </c>
      <c r="M760" s="18">
        <v>7195.33</v>
      </c>
      <c r="N760" s="18">
        <v>1044.24</v>
      </c>
      <c r="O760" s="18">
        <v>29823</v>
      </c>
      <c r="P760" s="18">
        <v>125.24</v>
      </c>
      <c r="Q760" s="18">
        <v>232.76</v>
      </c>
      <c r="R760" s="18">
        <v>0</v>
      </c>
      <c r="S760" s="18">
        <v>358</v>
      </c>
      <c r="T760" s="18">
        <v>0</v>
      </c>
      <c r="U760" s="18">
        <v>0</v>
      </c>
      <c r="V760" s="18">
        <v>0</v>
      </c>
      <c r="W760" s="18">
        <v>0</v>
      </c>
      <c r="X760" s="18"/>
      <c r="Y760" s="18">
        <v>21708.67</v>
      </c>
      <c r="Z760" s="18">
        <v>7428.09</v>
      </c>
      <c r="AA760" s="18">
        <v>1044.24</v>
      </c>
      <c r="AB760" s="18">
        <v>30181</v>
      </c>
      <c r="AE760" s="7"/>
    </row>
    <row r="761" spans="1:31" s="15" customFormat="1" x14ac:dyDescent="0.25">
      <c r="A761" s="17">
        <v>21</v>
      </c>
      <c r="B761" s="17" t="s">
        <v>229</v>
      </c>
      <c r="C761" s="17" t="s">
        <v>126</v>
      </c>
      <c r="D761" s="17" t="s">
        <v>1610</v>
      </c>
      <c r="E761" s="17" t="s">
        <v>1609</v>
      </c>
      <c r="F761" s="17" t="s">
        <v>75</v>
      </c>
      <c r="G761" s="17" t="s">
        <v>1606</v>
      </c>
      <c r="H761" s="17">
        <v>499</v>
      </c>
      <c r="I761" s="17">
        <v>499</v>
      </c>
      <c r="J761" s="17">
        <v>29</v>
      </c>
      <c r="K761" s="17" t="s">
        <v>107</v>
      </c>
      <c r="L761" s="18">
        <v>8310.75</v>
      </c>
      <c r="M761" s="18">
        <v>1423.57</v>
      </c>
      <c r="N761" s="18">
        <v>474.68</v>
      </c>
      <c r="O761" s="18">
        <v>10209</v>
      </c>
      <c r="P761" s="18">
        <v>333.49</v>
      </c>
      <c r="Q761" s="18">
        <v>89.15</v>
      </c>
      <c r="R761" s="18">
        <v>17.36</v>
      </c>
      <c r="S761" s="18">
        <v>440</v>
      </c>
      <c r="T761" s="18">
        <v>0</v>
      </c>
      <c r="U761" s="18">
        <v>0</v>
      </c>
      <c r="V761" s="18">
        <v>0</v>
      </c>
      <c r="W761" s="18">
        <v>0</v>
      </c>
      <c r="X761" s="18"/>
      <c r="Y761" s="18">
        <v>8644.24</v>
      </c>
      <c r="Z761" s="18">
        <v>1512.72</v>
      </c>
      <c r="AA761" s="18">
        <v>492.04</v>
      </c>
      <c r="AB761" s="18">
        <v>10649</v>
      </c>
    </row>
    <row r="762" spans="1:31" s="15" customFormat="1" x14ac:dyDescent="0.25">
      <c r="A762" s="17">
        <v>22</v>
      </c>
      <c r="B762" s="17" t="s">
        <v>229</v>
      </c>
      <c r="C762" s="17" t="s">
        <v>126</v>
      </c>
      <c r="D762" s="17" t="s">
        <v>1608</v>
      </c>
      <c r="E762" s="17" t="s">
        <v>1607</v>
      </c>
      <c r="F762" s="17" t="s">
        <v>75</v>
      </c>
      <c r="G762" s="17" t="s">
        <v>1606</v>
      </c>
      <c r="H762" s="17">
        <v>285</v>
      </c>
      <c r="I762" s="17">
        <v>285</v>
      </c>
      <c r="J762" s="17">
        <v>24</v>
      </c>
      <c r="K762" s="17" t="s">
        <v>107</v>
      </c>
      <c r="L762" s="18">
        <v>10397.219999999999</v>
      </c>
      <c r="M762" s="18">
        <v>1818.01</v>
      </c>
      <c r="N762" s="18">
        <v>671.77</v>
      </c>
      <c r="O762" s="18">
        <v>12887</v>
      </c>
      <c r="P762" s="18">
        <v>297.70999999999998</v>
      </c>
      <c r="Q762" s="18">
        <v>112.93</v>
      </c>
      <c r="R762" s="18">
        <v>14.36</v>
      </c>
      <c r="S762" s="18">
        <v>425</v>
      </c>
      <c r="T762" s="18">
        <v>0</v>
      </c>
      <c r="U762" s="18">
        <v>0</v>
      </c>
      <c r="V762" s="18">
        <v>0</v>
      </c>
      <c r="W762" s="18">
        <v>0</v>
      </c>
      <c r="X762" s="18"/>
      <c r="Y762" s="18">
        <v>10694.93</v>
      </c>
      <c r="Z762" s="18">
        <v>1930.94</v>
      </c>
      <c r="AA762" s="18">
        <v>686.13</v>
      </c>
      <c r="AB762" s="18">
        <v>13312</v>
      </c>
    </row>
    <row r="763" spans="1:31" s="15" customFormat="1" x14ac:dyDescent="0.25">
      <c r="A763" s="17">
        <v>23</v>
      </c>
      <c r="B763" s="17" t="s">
        <v>229</v>
      </c>
      <c r="C763" s="17" t="s">
        <v>126</v>
      </c>
      <c r="D763" s="17" t="s">
        <v>1605</v>
      </c>
      <c r="E763" s="17" t="s">
        <v>1604</v>
      </c>
      <c r="F763" s="17" t="s">
        <v>75</v>
      </c>
      <c r="G763" s="17" t="s">
        <v>1603</v>
      </c>
      <c r="H763" s="17">
        <v>175</v>
      </c>
      <c r="I763" s="17">
        <v>175</v>
      </c>
      <c r="J763" s="17">
        <v>28</v>
      </c>
      <c r="K763" s="17" t="s">
        <v>107</v>
      </c>
      <c r="L763" s="18">
        <v>9415.76</v>
      </c>
      <c r="M763" s="18">
        <v>1574.02</v>
      </c>
      <c r="N763" s="18">
        <v>583.22</v>
      </c>
      <c r="O763" s="18">
        <v>11573</v>
      </c>
      <c r="P763" s="18">
        <v>326.52</v>
      </c>
      <c r="Q763" s="18">
        <v>101.72</v>
      </c>
      <c r="R763" s="18">
        <v>16.760000000000002</v>
      </c>
      <c r="S763" s="18">
        <v>445</v>
      </c>
      <c r="T763" s="18">
        <v>0</v>
      </c>
      <c r="U763" s="18">
        <v>0</v>
      </c>
      <c r="V763" s="18">
        <v>0</v>
      </c>
      <c r="W763" s="18">
        <v>0</v>
      </c>
      <c r="X763" s="18"/>
      <c r="Y763" s="18">
        <v>9742.2800000000007</v>
      </c>
      <c r="Z763" s="18">
        <v>1675.74</v>
      </c>
      <c r="AA763" s="18">
        <v>599.98</v>
      </c>
      <c r="AB763" s="18">
        <v>12018</v>
      </c>
    </row>
    <row r="764" spans="1:31" s="15" customFormat="1" x14ac:dyDescent="0.25">
      <c r="A764" s="17">
        <v>24</v>
      </c>
      <c r="B764" s="17" t="s">
        <v>250</v>
      </c>
      <c r="C764" s="17" t="s">
        <v>126</v>
      </c>
      <c r="D764" s="17" t="s">
        <v>251</v>
      </c>
      <c r="E764" s="17" t="s">
        <v>252</v>
      </c>
      <c r="F764" s="17" t="s">
        <v>75</v>
      </c>
      <c r="G764" s="17" t="s">
        <v>106</v>
      </c>
      <c r="H764" s="17">
        <v>1</v>
      </c>
      <c r="I764" s="17">
        <v>1</v>
      </c>
      <c r="J764" s="17">
        <v>337</v>
      </c>
      <c r="K764" s="17" t="s">
        <v>107</v>
      </c>
      <c r="L764" s="18">
        <v>214121.38</v>
      </c>
      <c r="M764" s="18">
        <v>50211.98</v>
      </c>
      <c r="N764" s="18">
        <v>2858.64</v>
      </c>
      <c r="O764" s="18">
        <v>267192</v>
      </c>
      <c r="P764" s="18">
        <v>2545</v>
      </c>
      <c r="Q764" s="18">
        <v>2229.31</v>
      </c>
      <c r="R764" s="18">
        <v>201.69</v>
      </c>
      <c r="S764" s="18">
        <v>4976</v>
      </c>
      <c r="T764" s="18">
        <v>0</v>
      </c>
      <c r="U764" s="18">
        <v>0</v>
      </c>
      <c r="V764" s="18">
        <v>0</v>
      </c>
      <c r="W764" s="18">
        <v>0</v>
      </c>
      <c r="X764" s="18"/>
      <c r="Y764" s="18">
        <v>216666.38</v>
      </c>
      <c r="Z764" s="18">
        <v>52441.29</v>
      </c>
      <c r="AA764" s="18">
        <v>3060.33</v>
      </c>
      <c r="AB764" s="18">
        <v>272168</v>
      </c>
      <c r="AE764" s="7"/>
    </row>
    <row r="765" spans="1:31" s="15" customFormat="1" x14ac:dyDescent="0.25">
      <c r="A765" s="17">
        <v>25</v>
      </c>
      <c r="B765" s="17" t="s">
        <v>253</v>
      </c>
      <c r="C765" s="17" t="s">
        <v>126</v>
      </c>
      <c r="D765" s="17" t="s">
        <v>254</v>
      </c>
      <c r="E765" s="17" t="s">
        <v>255</v>
      </c>
      <c r="F765" s="17" t="s">
        <v>75</v>
      </c>
      <c r="G765" s="17" t="s">
        <v>106</v>
      </c>
      <c r="H765" s="17">
        <v>0</v>
      </c>
      <c r="I765" s="17">
        <v>0</v>
      </c>
      <c r="J765" s="17">
        <v>78</v>
      </c>
      <c r="K765" s="17" t="s">
        <v>107</v>
      </c>
      <c r="L765" s="18">
        <v>173230.11</v>
      </c>
      <c r="M765" s="18">
        <v>32745.27</v>
      </c>
      <c r="N765" s="18">
        <v>2548.62</v>
      </c>
      <c r="O765" s="18">
        <v>208524</v>
      </c>
      <c r="P765" s="18">
        <v>685.35</v>
      </c>
      <c r="Q765" s="18">
        <v>1812.97</v>
      </c>
      <c r="R765" s="18">
        <v>46.68</v>
      </c>
      <c r="S765" s="18">
        <v>2545</v>
      </c>
      <c r="T765" s="18">
        <v>0</v>
      </c>
      <c r="U765" s="18">
        <v>0</v>
      </c>
      <c r="V765" s="18">
        <v>0</v>
      </c>
      <c r="W765" s="18">
        <v>0</v>
      </c>
      <c r="X765" s="18"/>
      <c r="Y765" s="18">
        <v>173915.46</v>
      </c>
      <c r="Z765" s="18">
        <v>34558.239999999998</v>
      </c>
      <c r="AA765" s="18">
        <v>2595.3000000000002</v>
      </c>
      <c r="AB765" s="18">
        <v>211069</v>
      </c>
      <c r="AE765" s="7"/>
    </row>
    <row r="766" spans="1:31" s="15" customFormat="1" x14ac:dyDescent="0.25">
      <c r="A766" s="17">
        <v>26</v>
      </c>
      <c r="B766" s="17" t="s">
        <v>256</v>
      </c>
      <c r="C766" s="17" t="s">
        <v>126</v>
      </c>
      <c r="D766" s="17" t="s">
        <v>257</v>
      </c>
      <c r="E766" s="17" t="s">
        <v>258</v>
      </c>
      <c r="F766" s="17" t="s">
        <v>75</v>
      </c>
      <c r="G766" s="17" t="s">
        <v>106</v>
      </c>
      <c r="H766" s="17">
        <v>0</v>
      </c>
      <c r="I766" s="17">
        <v>0</v>
      </c>
      <c r="J766" s="17">
        <v>92</v>
      </c>
      <c r="K766" s="17" t="s">
        <v>107</v>
      </c>
      <c r="L766" s="18">
        <v>173147.66</v>
      </c>
      <c r="M766" s="18">
        <v>34053.96</v>
      </c>
      <c r="N766" s="18">
        <v>2565.38</v>
      </c>
      <c r="O766" s="18">
        <v>209767</v>
      </c>
      <c r="P766" s="18">
        <v>785.17</v>
      </c>
      <c r="Q766" s="18">
        <v>1811.77</v>
      </c>
      <c r="R766" s="18">
        <v>55.06</v>
      </c>
      <c r="S766" s="18">
        <v>2652</v>
      </c>
      <c r="T766" s="18">
        <v>0</v>
      </c>
      <c r="U766" s="18">
        <v>0</v>
      </c>
      <c r="V766" s="18">
        <v>0</v>
      </c>
      <c r="W766" s="18">
        <v>0</v>
      </c>
      <c r="X766" s="18"/>
      <c r="Y766" s="18">
        <v>173932.83</v>
      </c>
      <c r="Z766" s="18">
        <v>35865.730000000003</v>
      </c>
      <c r="AA766" s="18">
        <v>2620.44</v>
      </c>
      <c r="AB766" s="18">
        <v>212419</v>
      </c>
      <c r="AE766" s="7"/>
    </row>
    <row r="767" spans="1:31" s="15" customFormat="1" x14ac:dyDescent="0.25">
      <c r="A767" s="17">
        <v>27</v>
      </c>
      <c r="B767" s="17" t="s">
        <v>259</v>
      </c>
      <c r="C767" s="17" t="s">
        <v>126</v>
      </c>
      <c r="D767" s="17" t="s">
        <v>260</v>
      </c>
      <c r="E767" s="17" t="s">
        <v>261</v>
      </c>
      <c r="F767" s="17" t="s">
        <v>75</v>
      </c>
      <c r="G767" s="17" t="s">
        <v>106</v>
      </c>
      <c r="H767" s="17">
        <v>0</v>
      </c>
      <c r="I767" s="17">
        <v>0</v>
      </c>
      <c r="J767" s="17">
        <v>39</v>
      </c>
      <c r="K767" s="17" t="s">
        <v>107</v>
      </c>
      <c r="L767" s="18">
        <v>175053.25</v>
      </c>
      <c r="M767" s="18">
        <v>33841.81</v>
      </c>
      <c r="N767" s="18">
        <v>2501.94</v>
      </c>
      <c r="O767" s="18">
        <v>211397</v>
      </c>
      <c r="P767" s="18">
        <v>404.92</v>
      </c>
      <c r="Q767" s="18">
        <v>1832.74</v>
      </c>
      <c r="R767" s="18">
        <v>23.34</v>
      </c>
      <c r="S767" s="18">
        <v>2261</v>
      </c>
      <c r="T767" s="18">
        <v>0</v>
      </c>
      <c r="U767" s="18">
        <v>0</v>
      </c>
      <c r="V767" s="18">
        <v>0</v>
      </c>
      <c r="W767" s="18">
        <v>0</v>
      </c>
      <c r="X767" s="18"/>
      <c r="Y767" s="18">
        <v>175458.17</v>
      </c>
      <c r="Z767" s="18">
        <v>35674.550000000003</v>
      </c>
      <c r="AA767" s="18">
        <v>2525.2800000000002</v>
      </c>
      <c r="AB767" s="18">
        <v>213658</v>
      </c>
      <c r="AE767" s="7"/>
    </row>
    <row r="768" spans="1:31" s="15" customFormat="1" x14ac:dyDescent="0.25">
      <c r="A768" s="17">
        <v>28</v>
      </c>
      <c r="B768" s="17" t="s">
        <v>134</v>
      </c>
      <c r="C768" s="17" t="s">
        <v>126</v>
      </c>
      <c r="D768" s="17" t="s">
        <v>265</v>
      </c>
      <c r="E768" s="17" t="s">
        <v>266</v>
      </c>
      <c r="F768" s="17" t="s">
        <v>75</v>
      </c>
      <c r="G768" s="17" t="s">
        <v>267</v>
      </c>
      <c r="H768" s="17">
        <v>0</v>
      </c>
      <c r="I768" s="17">
        <v>0</v>
      </c>
      <c r="J768" s="17">
        <v>181</v>
      </c>
      <c r="K768" s="17" t="s">
        <v>107</v>
      </c>
      <c r="L768" s="18">
        <v>127842.88</v>
      </c>
      <c r="M768" s="18">
        <v>27745.42</v>
      </c>
      <c r="N768" s="18">
        <v>2147.6999999999998</v>
      </c>
      <c r="O768" s="18">
        <v>157736</v>
      </c>
      <c r="P768" s="18">
        <v>1424.59</v>
      </c>
      <c r="Q768" s="18">
        <v>1336.08</v>
      </c>
      <c r="R768" s="18">
        <v>108.33</v>
      </c>
      <c r="S768" s="18">
        <v>2869</v>
      </c>
      <c r="T768" s="18">
        <v>90</v>
      </c>
      <c r="U768" s="18">
        <v>0</v>
      </c>
      <c r="V768" s="18">
        <v>0</v>
      </c>
      <c r="W768" s="18">
        <v>0</v>
      </c>
      <c r="X768" s="18"/>
      <c r="Y768" s="18">
        <v>129267.47</v>
      </c>
      <c r="Z768" s="18">
        <v>29081.5</v>
      </c>
      <c r="AA768" s="18">
        <v>2256.0300000000002</v>
      </c>
      <c r="AB768" s="18">
        <v>160605</v>
      </c>
      <c r="AE768" s="7"/>
    </row>
    <row r="769" spans="1:33" s="15" customFormat="1" x14ac:dyDescent="0.25">
      <c r="A769" s="17">
        <v>29</v>
      </c>
      <c r="B769" s="17" t="s">
        <v>229</v>
      </c>
      <c r="C769" s="17" t="s">
        <v>126</v>
      </c>
      <c r="D769" s="17" t="s">
        <v>268</v>
      </c>
      <c r="E769" s="17" t="s">
        <v>269</v>
      </c>
      <c r="F769" s="17" t="s">
        <v>75</v>
      </c>
      <c r="G769" s="17" t="s">
        <v>270</v>
      </c>
      <c r="H769" s="17">
        <v>250</v>
      </c>
      <c r="I769" s="17">
        <v>250</v>
      </c>
      <c r="J769" s="17">
        <v>10</v>
      </c>
      <c r="K769" s="17" t="s">
        <v>107</v>
      </c>
      <c r="L769" s="18">
        <v>50975.53</v>
      </c>
      <c r="M769" s="18">
        <v>7106.31</v>
      </c>
      <c r="N769" s="18">
        <v>151.16</v>
      </c>
      <c r="O769" s="18">
        <v>58233</v>
      </c>
      <c r="P769" s="18">
        <v>196.65</v>
      </c>
      <c r="Q769" s="18">
        <v>527.36</v>
      </c>
      <c r="R769" s="18">
        <v>5.99</v>
      </c>
      <c r="S769" s="18">
        <v>730</v>
      </c>
      <c r="T769" s="18">
        <v>0</v>
      </c>
      <c r="U769" s="18">
        <v>0</v>
      </c>
      <c r="V769" s="18">
        <v>0</v>
      </c>
      <c r="W769" s="18">
        <v>0</v>
      </c>
      <c r="X769" s="18"/>
      <c r="Y769" s="18">
        <v>51172.18</v>
      </c>
      <c r="Z769" s="18">
        <v>7633.67</v>
      </c>
      <c r="AA769" s="18">
        <v>157.15</v>
      </c>
      <c r="AB769" s="18">
        <v>58963</v>
      </c>
      <c r="AE769" s="7"/>
    </row>
    <row r="770" spans="1:33" s="15" customFormat="1" x14ac:dyDescent="0.25">
      <c r="A770" s="17">
        <v>30</v>
      </c>
      <c r="B770" s="17" t="s">
        <v>151</v>
      </c>
      <c r="C770" s="17" t="s">
        <v>126</v>
      </c>
      <c r="D770" s="17" t="s">
        <v>271</v>
      </c>
      <c r="E770" s="17" t="s">
        <v>272</v>
      </c>
      <c r="F770" s="17" t="s">
        <v>75</v>
      </c>
      <c r="G770" s="17" t="s">
        <v>273</v>
      </c>
      <c r="H770" s="17">
        <v>0</v>
      </c>
      <c r="I770" s="17">
        <v>0</v>
      </c>
      <c r="J770" s="17">
        <v>156</v>
      </c>
      <c r="K770" s="17" t="s">
        <v>107</v>
      </c>
      <c r="L770" s="18">
        <v>124399.91</v>
      </c>
      <c r="M770" s="18">
        <v>26845.31</v>
      </c>
      <c r="N770" s="18">
        <v>2117.7800000000002</v>
      </c>
      <c r="O770" s="18">
        <v>153363</v>
      </c>
      <c r="P770" s="18">
        <v>1245.53</v>
      </c>
      <c r="Q770" s="18">
        <v>1301.0999999999999</v>
      </c>
      <c r="R770" s="18">
        <v>93.37</v>
      </c>
      <c r="S770" s="18">
        <v>2640</v>
      </c>
      <c r="T770" s="18">
        <v>90</v>
      </c>
      <c r="U770" s="18">
        <v>0</v>
      </c>
      <c r="V770" s="18">
        <v>0</v>
      </c>
      <c r="W770" s="18">
        <v>0</v>
      </c>
      <c r="X770" s="18"/>
      <c r="Y770" s="18">
        <v>125645.44</v>
      </c>
      <c r="Z770" s="18">
        <v>28146.41</v>
      </c>
      <c r="AA770" s="18">
        <v>2211.15</v>
      </c>
      <c r="AB770" s="18">
        <v>156003</v>
      </c>
      <c r="AE770" s="7"/>
    </row>
    <row r="771" spans="1:33" s="15" customFormat="1" x14ac:dyDescent="0.25">
      <c r="A771" s="17">
        <v>31</v>
      </c>
      <c r="B771" s="17" t="s">
        <v>130</v>
      </c>
      <c r="C771" s="17" t="s">
        <v>126</v>
      </c>
      <c r="D771" s="17" t="s">
        <v>274</v>
      </c>
      <c r="E771" s="17" t="s">
        <v>275</v>
      </c>
      <c r="F771" s="17" t="s">
        <v>75</v>
      </c>
      <c r="G771" s="17" t="s">
        <v>276</v>
      </c>
      <c r="H771" s="17">
        <v>0</v>
      </c>
      <c r="I771" s="17">
        <v>0</v>
      </c>
      <c r="J771" s="17">
        <v>130</v>
      </c>
      <c r="K771" s="17" t="s">
        <v>107</v>
      </c>
      <c r="L771" s="18">
        <v>123422.54</v>
      </c>
      <c r="M771" s="18">
        <v>30502.82</v>
      </c>
      <c r="N771" s="18">
        <v>2086.64</v>
      </c>
      <c r="O771" s="18">
        <v>156012</v>
      </c>
      <c r="P771" s="18">
        <v>1058.57</v>
      </c>
      <c r="Q771" s="18">
        <v>1291.6300000000001</v>
      </c>
      <c r="R771" s="18">
        <v>77.8</v>
      </c>
      <c r="S771" s="18">
        <v>2428</v>
      </c>
      <c r="T771" s="18">
        <v>90</v>
      </c>
      <c r="U771" s="18">
        <v>0</v>
      </c>
      <c r="V771" s="18">
        <v>0</v>
      </c>
      <c r="W771" s="18">
        <v>0</v>
      </c>
      <c r="X771" s="18"/>
      <c r="Y771" s="18">
        <v>124481.11</v>
      </c>
      <c r="Z771" s="18">
        <v>31794.45</v>
      </c>
      <c r="AA771" s="18">
        <v>2164.44</v>
      </c>
      <c r="AB771" s="18">
        <v>158440</v>
      </c>
      <c r="AE771" s="7"/>
    </row>
    <row r="772" spans="1:33" s="15" customFormat="1" x14ac:dyDescent="0.25">
      <c r="A772" s="17">
        <v>32</v>
      </c>
      <c r="B772" s="17" t="s">
        <v>134</v>
      </c>
      <c r="C772" s="17" t="s">
        <v>126</v>
      </c>
      <c r="D772" s="17" t="s">
        <v>277</v>
      </c>
      <c r="E772" s="17" t="s">
        <v>278</v>
      </c>
      <c r="F772" s="17" t="s">
        <v>75</v>
      </c>
      <c r="G772" s="17" t="s">
        <v>267</v>
      </c>
      <c r="H772" s="17">
        <v>0</v>
      </c>
      <c r="I772" s="17">
        <v>0</v>
      </c>
      <c r="J772" s="17">
        <v>700</v>
      </c>
      <c r="K772" s="17" t="s">
        <v>107</v>
      </c>
      <c r="L772" s="18">
        <v>254819.37</v>
      </c>
      <c r="M772" s="18">
        <v>29078.11</v>
      </c>
      <c r="N772" s="18">
        <v>4484.5200000000004</v>
      </c>
      <c r="O772" s="18">
        <v>288382</v>
      </c>
      <c r="P772" s="18">
        <v>5276.16</v>
      </c>
      <c r="Q772" s="18">
        <v>2652.89</v>
      </c>
      <c r="R772" s="18">
        <v>418.95</v>
      </c>
      <c r="S772" s="18">
        <v>8348</v>
      </c>
      <c r="T772" s="18">
        <v>180</v>
      </c>
      <c r="U772" s="18">
        <v>0</v>
      </c>
      <c r="V772" s="18">
        <v>0</v>
      </c>
      <c r="W772" s="18">
        <v>0</v>
      </c>
      <c r="X772" s="18"/>
      <c r="Y772" s="18">
        <v>260095.53</v>
      </c>
      <c r="Z772" s="18">
        <v>31731</v>
      </c>
      <c r="AA772" s="18">
        <v>4903.47</v>
      </c>
      <c r="AB772" s="18">
        <v>296730</v>
      </c>
      <c r="AE772" s="7"/>
    </row>
    <row r="773" spans="1:33" s="15" customFormat="1" x14ac:dyDescent="0.25">
      <c r="A773" s="17">
        <v>33</v>
      </c>
      <c r="B773" s="17" t="s">
        <v>138</v>
      </c>
      <c r="C773" s="17" t="s">
        <v>126</v>
      </c>
      <c r="D773" s="17" t="s">
        <v>279</v>
      </c>
      <c r="E773" s="17" t="s">
        <v>280</v>
      </c>
      <c r="F773" s="17" t="s">
        <v>75</v>
      </c>
      <c r="G773" s="17" t="s">
        <v>281</v>
      </c>
      <c r="H773" s="17">
        <v>0</v>
      </c>
      <c r="I773" s="17">
        <v>0</v>
      </c>
      <c r="J773" s="17">
        <v>52</v>
      </c>
      <c r="K773" s="17" t="s">
        <v>107</v>
      </c>
      <c r="L773" s="18">
        <v>123024.1</v>
      </c>
      <c r="M773" s="18">
        <v>23793.62</v>
      </c>
      <c r="N773" s="18">
        <v>1993.28</v>
      </c>
      <c r="O773" s="18">
        <v>148811</v>
      </c>
      <c r="P773" s="18">
        <v>498.51</v>
      </c>
      <c r="Q773" s="18">
        <v>1289.3699999999999</v>
      </c>
      <c r="R773" s="18">
        <v>31.12</v>
      </c>
      <c r="S773" s="18">
        <v>1819</v>
      </c>
      <c r="T773" s="18">
        <v>90</v>
      </c>
      <c r="U773" s="18">
        <v>0</v>
      </c>
      <c r="V773" s="18">
        <v>0</v>
      </c>
      <c r="W773" s="18">
        <v>0</v>
      </c>
      <c r="X773" s="18"/>
      <c r="Y773" s="18">
        <v>123522.61</v>
      </c>
      <c r="Z773" s="18">
        <v>25082.99</v>
      </c>
      <c r="AA773" s="18">
        <v>2024.4</v>
      </c>
      <c r="AB773" s="18">
        <v>150630</v>
      </c>
      <c r="AE773" s="7"/>
    </row>
    <row r="774" spans="1:33" s="12" customFormat="1" x14ac:dyDescent="0.25">
      <c r="A774" s="10"/>
      <c r="B774" s="10"/>
      <c r="C774" s="10" t="s">
        <v>71</v>
      </c>
      <c r="D774" s="10"/>
      <c r="E774" s="10"/>
      <c r="F774" s="10"/>
      <c r="G774" s="10"/>
      <c r="H774" s="10"/>
      <c r="I774" s="10"/>
      <c r="J774" s="11">
        <f>SUM(J741:J773)</f>
        <v>9939</v>
      </c>
      <c r="K774" s="11"/>
      <c r="L774" s="11">
        <f t="shared" ref="L774:AB774" si="76">SUM(L741:L773)</f>
        <v>5545959.4100000011</v>
      </c>
      <c r="M774" s="11">
        <f t="shared" si="76"/>
        <v>1336274.5600000003</v>
      </c>
      <c r="N774" s="11">
        <f t="shared" si="76"/>
        <v>68853.03</v>
      </c>
      <c r="O774" s="11">
        <f t="shared" si="76"/>
        <v>6951087</v>
      </c>
      <c r="P774" s="11">
        <f t="shared" si="76"/>
        <v>78677.210000000006</v>
      </c>
      <c r="Q774" s="11">
        <f t="shared" si="76"/>
        <v>57677.290000000008</v>
      </c>
      <c r="R774" s="11">
        <f t="shared" si="76"/>
        <v>5948.5</v>
      </c>
      <c r="S774" s="11">
        <f t="shared" si="76"/>
        <v>142303</v>
      </c>
      <c r="T774" s="11">
        <f t="shared" si="76"/>
        <v>710</v>
      </c>
      <c r="U774" s="11">
        <f t="shared" si="76"/>
        <v>0</v>
      </c>
      <c r="V774" s="11">
        <f t="shared" si="76"/>
        <v>0</v>
      </c>
      <c r="W774" s="11">
        <f t="shared" si="76"/>
        <v>0</v>
      </c>
      <c r="X774" s="11">
        <f t="shared" si="76"/>
        <v>0</v>
      </c>
      <c r="Y774" s="11">
        <f t="shared" si="76"/>
        <v>5624636.6200000001</v>
      </c>
      <c r="Z774" s="11">
        <f t="shared" si="76"/>
        <v>1393951.8499999999</v>
      </c>
      <c r="AA774" s="11">
        <f t="shared" si="76"/>
        <v>74801.53</v>
      </c>
      <c r="AB774" s="11">
        <f t="shared" si="76"/>
        <v>7093390</v>
      </c>
      <c r="AC774" s="7"/>
      <c r="AD774" s="7"/>
      <c r="AE774" s="7"/>
    </row>
    <row r="775" spans="1:33" s="12" customFormat="1" x14ac:dyDescent="0.25">
      <c r="A775" s="10"/>
      <c r="B775" s="10"/>
      <c r="C775" s="10" t="s">
        <v>119</v>
      </c>
      <c r="D775" s="10"/>
      <c r="E775" s="10"/>
      <c r="F775" s="10"/>
      <c r="G775" s="10"/>
      <c r="H775" s="10"/>
      <c r="I775" s="10"/>
      <c r="J775" s="11">
        <f>J774+J740</f>
        <v>33691</v>
      </c>
      <c r="K775" s="11"/>
      <c r="L775" s="11">
        <f t="shared" ref="L775:AB775" si="77">L774+L740</f>
        <v>12184399.75</v>
      </c>
      <c r="M775" s="11">
        <f t="shared" si="77"/>
        <v>2298653.9200000004</v>
      </c>
      <c r="N775" s="11">
        <f t="shared" si="77"/>
        <v>186831.33000000002</v>
      </c>
      <c r="O775" s="11">
        <f t="shared" si="77"/>
        <v>14669885</v>
      </c>
      <c r="P775" s="11">
        <f t="shared" si="77"/>
        <v>229027.87</v>
      </c>
      <c r="Q775" s="11">
        <f t="shared" si="77"/>
        <v>126739.22999999998</v>
      </c>
      <c r="R775" s="11">
        <f t="shared" si="77"/>
        <v>16636.900000000001</v>
      </c>
      <c r="S775" s="11">
        <f t="shared" si="77"/>
        <v>372404</v>
      </c>
      <c r="T775" s="11">
        <f t="shared" si="77"/>
        <v>81100</v>
      </c>
      <c r="U775" s="11">
        <f t="shared" si="77"/>
        <v>0</v>
      </c>
      <c r="V775" s="11">
        <f t="shared" si="77"/>
        <v>0</v>
      </c>
      <c r="W775" s="11">
        <f t="shared" si="77"/>
        <v>0</v>
      </c>
      <c r="X775" s="11">
        <f t="shared" si="77"/>
        <v>0</v>
      </c>
      <c r="Y775" s="11">
        <f t="shared" si="77"/>
        <v>12413427.619999999</v>
      </c>
      <c r="Z775" s="11">
        <f t="shared" si="77"/>
        <v>2425393.15</v>
      </c>
      <c r="AA775" s="11">
        <f t="shared" si="77"/>
        <v>203468.23000000004</v>
      </c>
      <c r="AB775" s="11">
        <f t="shared" si="77"/>
        <v>15042289</v>
      </c>
      <c r="AC775" s="7"/>
      <c r="AD775" s="7"/>
      <c r="AE775" s="7"/>
    </row>
    <row r="776" spans="1:33" ht="18" customHeight="1" x14ac:dyDescent="0.25">
      <c r="O776" s="34"/>
      <c r="AC776" s="15"/>
    </row>
    <row r="777" spans="1:33" ht="18" customHeight="1" x14ac:dyDescent="0.25">
      <c r="O777" s="34"/>
      <c r="AC777" s="15"/>
    </row>
    <row r="778" spans="1:33" x14ac:dyDescent="0.25">
      <c r="O778" s="34"/>
    </row>
    <row r="780" spans="1:33" ht="15.75" x14ac:dyDescent="0.25">
      <c r="E780" s="13" t="s">
        <v>120</v>
      </c>
      <c r="G780" s="14"/>
      <c r="H780" s="14"/>
      <c r="I780" s="14"/>
      <c r="J780" s="14"/>
      <c r="K780" s="14"/>
      <c r="L780" s="13" t="s">
        <v>122</v>
      </c>
      <c r="O780" s="14"/>
      <c r="Q780" s="14"/>
      <c r="R780" s="13" t="s">
        <v>121</v>
      </c>
      <c r="T780" s="14"/>
      <c r="U780" s="14"/>
      <c r="W780" s="14"/>
      <c r="X780" s="14"/>
      <c r="Y780" s="14"/>
      <c r="Z780" s="13" t="s">
        <v>123</v>
      </c>
      <c r="AA780" s="14"/>
      <c r="AB780" s="14"/>
      <c r="AC780" s="14"/>
      <c r="AD780" s="14"/>
    </row>
    <row r="781" spans="1:33" ht="15.75" x14ac:dyDescent="0.25">
      <c r="E781" s="13" t="s">
        <v>124</v>
      </c>
      <c r="G781" s="14"/>
      <c r="H781" s="14"/>
      <c r="I781" s="14"/>
      <c r="J781" s="14"/>
      <c r="K781" s="14"/>
      <c r="L781" s="13" t="s">
        <v>124</v>
      </c>
      <c r="O781" s="14"/>
      <c r="Q781" s="14"/>
      <c r="R781" s="13" t="s">
        <v>124</v>
      </c>
      <c r="T781" s="14"/>
      <c r="U781" s="14"/>
      <c r="W781" s="14"/>
      <c r="X781" s="14"/>
      <c r="Y781" s="14"/>
      <c r="Z781" s="13" t="s">
        <v>124</v>
      </c>
      <c r="AA781" s="14"/>
      <c r="AB781" s="14"/>
      <c r="AC781" s="14"/>
      <c r="AD781" s="14"/>
    </row>
    <row r="782" spans="1:33" ht="30.75" customHeight="1" x14ac:dyDescent="0.55000000000000004">
      <c r="A782" s="75" t="s">
        <v>0</v>
      </c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1"/>
      <c r="AE782" s="1"/>
      <c r="AF782" s="1"/>
      <c r="AG782" s="1"/>
    </row>
    <row r="783" spans="1:33" ht="21.75" customHeight="1" x14ac:dyDescent="0.4">
      <c r="A783" s="76" t="s">
        <v>1711</v>
      </c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2"/>
      <c r="AE783" s="2"/>
      <c r="AF783" s="2"/>
      <c r="AG783" s="2"/>
    </row>
    <row r="784" spans="1:33" s="5" customFormat="1" ht="20.25" customHeight="1" x14ac:dyDescent="0.35">
      <c r="A784" s="3" t="s">
        <v>1</v>
      </c>
      <c r="B784" s="4"/>
      <c r="C784" s="3"/>
      <c r="D784" s="3"/>
      <c r="F784" s="3" t="s">
        <v>305</v>
      </c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</row>
    <row r="785" spans="1:33" s="7" customFormat="1" ht="90" x14ac:dyDescent="0.25">
      <c r="A785" s="6" t="s">
        <v>3</v>
      </c>
      <c r="B785" s="6" t="s">
        <v>4</v>
      </c>
      <c r="C785" s="6" t="s">
        <v>5</v>
      </c>
      <c r="D785" s="6" t="s">
        <v>6</v>
      </c>
      <c r="E785" s="6" t="s">
        <v>7</v>
      </c>
      <c r="F785" s="6" t="s">
        <v>8</v>
      </c>
      <c r="G785" s="6" t="s">
        <v>9</v>
      </c>
      <c r="H785" s="6" t="s">
        <v>10</v>
      </c>
      <c r="I785" s="6" t="s">
        <v>11</v>
      </c>
      <c r="J785" s="6" t="s">
        <v>12</v>
      </c>
      <c r="K785" s="6" t="s">
        <v>13</v>
      </c>
      <c r="L785" s="6" t="s">
        <v>14</v>
      </c>
      <c r="M785" s="6" t="s">
        <v>15</v>
      </c>
      <c r="N785" s="6" t="s">
        <v>16</v>
      </c>
      <c r="O785" s="6" t="s">
        <v>17</v>
      </c>
      <c r="P785" s="6" t="s">
        <v>18</v>
      </c>
      <c r="Q785" s="6" t="s">
        <v>19</v>
      </c>
      <c r="R785" s="6" t="s">
        <v>20</v>
      </c>
      <c r="S785" s="6" t="s">
        <v>21</v>
      </c>
      <c r="T785" s="6" t="s">
        <v>22</v>
      </c>
      <c r="U785" s="6" t="s">
        <v>24</v>
      </c>
      <c r="V785" s="6" t="s">
        <v>25</v>
      </c>
      <c r="W785" s="6" t="s">
        <v>26</v>
      </c>
      <c r="X785" s="6" t="s">
        <v>1587</v>
      </c>
      <c r="Y785" s="6" t="s">
        <v>27</v>
      </c>
      <c r="Z785" s="6" t="s">
        <v>28</v>
      </c>
      <c r="AA785" s="6" t="s">
        <v>29</v>
      </c>
      <c r="AB785" s="6" t="s">
        <v>30</v>
      </c>
    </row>
    <row r="786" spans="1:33" s="15" customFormat="1" x14ac:dyDescent="0.25">
      <c r="A786" s="17">
        <v>1</v>
      </c>
      <c r="B786" s="17" t="s">
        <v>125</v>
      </c>
      <c r="C786" s="17" t="s">
        <v>126</v>
      </c>
      <c r="D786" s="17" t="s">
        <v>127</v>
      </c>
      <c r="E786" s="17" t="s">
        <v>128</v>
      </c>
      <c r="F786" s="17" t="s">
        <v>35</v>
      </c>
      <c r="G786" s="17" t="s">
        <v>129</v>
      </c>
      <c r="H786" s="17">
        <v>190231</v>
      </c>
      <c r="I786" s="17">
        <v>188878</v>
      </c>
      <c r="J786" s="17">
        <v>1353</v>
      </c>
      <c r="K786" s="17" t="s">
        <v>37</v>
      </c>
      <c r="L786" s="18">
        <v>562204.81999999995</v>
      </c>
      <c r="M786" s="18">
        <v>123822.23</v>
      </c>
      <c r="N786" s="18">
        <v>6781.95</v>
      </c>
      <c r="O786" s="18">
        <v>692809</v>
      </c>
      <c r="P786" s="18">
        <v>8032.25</v>
      </c>
      <c r="Q786" s="18">
        <v>5648.9</v>
      </c>
      <c r="R786" s="18">
        <v>608.85</v>
      </c>
      <c r="S786" s="18">
        <v>14290</v>
      </c>
      <c r="T786" s="18">
        <v>0</v>
      </c>
      <c r="U786" s="18">
        <v>0</v>
      </c>
      <c r="V786" s="18">
        <v>0</v>
      </c>
      <c r="W786" s="18">
        <v>0</v>
      </c>
      <c r="X786" s="18"/>
      <c r="Y786" s="18">
        <v>570237.06999999995</v>
      </c>
      <c r="Z786" s="18">
        <v>129471.13</v>
      </c>
      <c r="AA786" s="18">
        <v>7390.8</v>
      </c>
      <c r="AB786" s="18">
        <v>707099</v>
      </c>
      <c r="AC786" s="7"/>
      <c r="AD786" s="7"/>
      <c r="AE786" s="7"/>
      <c r="AF786" s="7"/>
      <c r="AG786" s="7"/>
    </row>
    <row r="787" spans="1:33" s="15" customFormat="1" x14ac:dyDescent="0.25">
      <c r="A787" s="17">
        <v>2</v>
      </c>
      <c r="B787" s="17" t="s">
        <v>130</v>
      </c>
      <c r="C787" s="17" t="s">
        <v>126</v>
      </c>
      <c r="D787" s="17" t="s">
        <v>131</v>
      </c>
      <c r="E787" s="17" t="s">
        <v>132</v>
      </c>
      <c r="F787" s="17" t="s">
        <v>35</v>
      </c>
      <c r="G787" s="17" t="s">
        <v>133</v>
      </c>
      <c r="H787" s="17">
        <v>90080</v>
      </c>
      <c r="I787" s="17">
        <v>90080</v>
      </c>
      <c r="J787" s="17">
        <v>0</v>
      </c>
      <c r="K787" s="17" t="s">
        <v>37</v>
      </c>
      <c r="L787" s="18">
        <v>81939.820000000007</v>
      </c>
      <c r="M787" s="18">
        <v>9438.77</v>
      </c>
      <c r="N787" s="18">
        <v>1327.41</v>
      </c>
      <c r="O787" s="18">
        <v>92706</v>
      </c>
      <c r="P787" s="18">
        <v>329.86</v>
      </c>
      <c r="Q787" s="18">
        <v>831.14</v>
      </c>
      <c r="R787" s="18">
        <v>0</v>
      </c>
      <c r="S787" s="18">
        <v>1161</v>
      </c>
      <c r="T787" s="18">
        <v>0</v>
      </c>
      <c r="U787" s="18">
        <v>0</v>
      </c>
      <c r="V787" s="18">
        <v>0</v>
      </c>
      <c r="W787" s="18">
        <v>0</v>
      </c>
      <c r="X787" s="18"/>
      <c r="Y787" s="18">
        <v>82269.679999999993</v>
      </c>
      <c r="Z787" s="18">
        <v>10269.91</v>
      </c>
      <c r="AA787" s="18">
        <v>1327.41</v>
      </c>
      <c r="AB787" s="18">
        <v>93867</v>
      </c>
      <c r="AC787" s="7"/>
      <c r="AD787" s="7"/>
      <c r="AE787" s="7"/>
      <c r="AF787" s="7"/>
      <c r="AG787" s="7"/>
    </row>
    <row r="788" spans="1:33" s="15" customFormat="1" x14ac:dyDescent="0.25">
      <c r="A788" s="17">
        <v>3</v>
      </c>
      <c r="B788" s="17" t="s">
        <v>134</v>
      </c>
      <c r="C788" s="17" t="s">
        <v>126</v>
      </c>
      <c r="D788" s="17" t="s">
        <v>135</v>
      </c>
      <c r="E788" s="17" t="s">
        <v>136</v>
      </c>
      <c r="F788" s="17" t="s">
        <v>35</v>
      </c>
      <c r="G788" s="17" t="s">
        <v>137</v>
      </c>
      <c r="H788" s="17">
        <v>31306</v>
      </c>
      <c r="I788" s="17">
        <v>30912</v>
      </c>
      <c r="J788" s="17">
        <v>1182</v>
      </c>
      <c r="K788" s="17" t="s">
        <v>37</v>
      </c>
      <c r="L788" s="18">
        <v>479004.1</v>
      </c>
      <c r="M788" s="18">
        <v>98784.48</v>
      </c>
      <c r="N788" s="18">
        <v>7465.42</v>
      </c>
      <c r="O788" s="18">
        <v>585254</v>
      </c>
      <c r="P788" s="18">
        <v>7086.28</v>
      </c>
      <c r="Q788" s="18">
        <v>4830.82</v>
      </c>
      <c r="R788" s="18">
        <v>531.9</v>
      </c>
      <c r="S788" s="18">
        <v>12449</v>
      </c>
      <c r="T788" s="18">
        <v>0</v>
      </c>
      <c r="U788" s="18">
        <v>0</v>
      </c>
      <c r="V788" s="18">
        <v>0</v>
      </c>
      <c r="W788" s="18">
        <v>0</v>
      </c>
      <c r="X788" s="18"/>
      <c r="Y788" s="18">
        <v>486090.38</v>
      </c>
      <c r="Z788" s="18">
        <v>103615.3</v>
      </c>
      <c r="AA788" s="18">
        <v>7997.32</v>
      </c>
      <c r="AB788" s="18">
        <v>597703</v>
      </c>
      <c r="AC788" s="7"/>
      <c r="AD788" s="7"/>
      <c r="AE788" s="7"/>
      <c r="AF788" s="7"/>
      <c r="AG788" s="7"/>
    </row>
    <row r="789" spans="1:33" s="15" customFormat="1" x14ac:dyDescent="0.25">
      <c r="A789" s="17">
        <v>4</v>
      </c>
      <c r="B789" s="17" t="s">
        <v>141</v>
      </c>
      <c r="C789" s="17" t="s">
        <v>126</v>
      </c>
      <c r="D789" s="17" t="s">
        <v>142</v>
      </c>
      <c r="E789" s="17" t="s">
        <v>143</v>
      </c>
      <c r="F789" s="17" t="s">
        <v>35</v>
      </c>
      <c r="G789" s="17" t="s">
        <v>144</v>
      </c>
      <c r="H789" s="17">
        <v>11710</v>
      </c>
      <c r="I789" s="17">
        <v>9504</v>
      </c>
      <c r="J789" s="17">
        <v>2206</v>
      </c>
      <c r="K789" s="17" t="s">
        <v>37</v>
      </c>
      <c r="L789" s="18">
        <v>505961.26</v>
      </c>
      <c r="M789" s="18">
        <v>94426.79</v>
      </c>
      <c r="N789" s="18">
        <v>12388.95</v>
      </c>
      <c r="O789" s="18">
        <v>612777</v>
      </c>
      <c r="P789" s="18">
        <v>12748.73</v>
      </c>
      <c r="Q789" s="18">
        <v>5125.57</v>
      </c>
      <c r="R789" s="18">
        <v>992.7</v>
      </c>
      <c r="S789" s="18">
        <v>18867</v>
      </c>
      <c r="T789" s="18">
        <v>7070</v>
      </c>
      <c r="U789" s="18">
        <v>0</v>
      </c>
      <c r="V789" s="18">
        <v>0</v>
      </c>
      <c r="W789" s="18">
        <v>0</v>
      </c>
      <c r="X789" s="18"/>
      <c r="Y789" s="18">
        <v>518709.99</v>
      </c>
      <c r="Z789" s="18">
        <v>99552.36</v>
      </c>
      <c r="AA789" s="18">
        <v>13381.65</v>
      </c>
      <c r="AB789" s="18">
        <v>631644</v>
      </c>
      <c r="AC789" s="7"/>
      <c r="AD789" s="7"/>
      <c r="AE789" s="7"/>
      <c r="AF789" s="7"/>
      <c r="AG789" s="7"/>
    </row>
    <row r="790" spans="1:33" s="15" customFormat="1" x14ac:dyDescent="0.25">
      <c r="A790" s="17">
        <v>5</v>
      </c>
      <c r="B790" s="17" t="s">
        <v>145</v>
      </c>
      <c r="C790" s="17" t="s">
        <v>126</v>
      </c>
      <c r="D790" s="17" t="s">
        <v>146</v>
      </c>
      <c r="E790" s="17" t="s">
        <v>147</v>
      </c>
      <c r="F790" s="17" t="s">
        <v>35</v>
      </c>
      <c r="G790" s="17" t="s">
        <v>148</v>
      </c>
      <c r="H790" s="17">
        <v>11058</v>
      </c>
      <c r="I790" s="17">
        <v>10724</v>
      </c>
      <c r="J790" s="17">
        <v>1002</v>
      </c>
      <c r="K790" s="17" t="s">
        <v>37</v>
      </c>
      <c r="L790" s="18">
        <v>194930.61</v>
      </c>
      <c r="M790" s="18">
        <v>25856.75</v>
      </c>
      <c r="N790" s="18">
        <v>4904.6400000000003</v>
      </c>
      <c r="O790" s="18">
        <v>225692</v>
      </c>
      <c r="P790" s="18">
        <v>6558.57</v>
      </c>
      <c r="Q790" s="18">
        <v>1965.53</v>
      </c>
      <c r="R790" s="18">
        <v>450.9</v>
      </c>
      <c r="S790" s="18">
        <v>8975</v>
      </c>
      <c r="T790" s="18">
        <v>2670</v>
      </c>
      <c r="U790" s="18">
        <v>0</v>
      </c>
      <c r="V790" s="18">
        <v>0</v>
      </c>
      <c r="W790" s="18">
        <v>0</v>
      </c>
      <c r="X790" s="18"/>
      <c r="Y790" s="18">
        <v>201489.18</v>
      </c>
      <c r="Z790" s="18">
        <v>27822.28</v>
      </c>
      <c r="AA790" s="18">
        <v>5355.54</v>
      </c>
      <c r="AB790" s="18">
        <v>234667</v>
      </c>
      <c r="AC790" s="7"/>
      <c r="AD790" s="7"/>
      <c r="AE790" s="7"/>
      <c r="AF790" s="7"/>
      <c r="AG790" s="7"/>
    </row>
    <row r="791" spans="1:33" s="15" customFormat="1" x14ac:dyDescent="0.25">
      <c r="A791" s="17">
        <v>6</v>
      </c>
      <c r="B791" s="17" t="s">
        <v>141</v>
      </c>
      <c r="C791" s="17" t="s">
        <v>126</v>
      </c>
      <c r="D791" s="17" t="s">
        <v>154</v>
      </c>
      <c r="E791" s="17" t="s">
        <v>155</v>
      </c>
      <c r="F791" s="17" t="s">
        <v>35</v>
      </c>
      <c r="G791" s="17" t="s">
        <v>156</v>
      </c>
      <c r="H791" s="17">
        <v>42702</v>
      </c>
      <c r="I791" s="17">
        <v>40699</v>
      </c>
      <c r="J791" s="17">
        <v>2003</v>
      </c>
      <c r="K791" s="17" t="s">
        <v>37</v>
      </c>
      <c r="L791" s="18">
        <v>542001.85</v>
      </c>
      <c r="M791" s="18">
        <v>74770.929999999993</v>
      </c>
      <c r="N791" s="18">
        <v>10262.219999999999</v>
      </c>
      <c r="O791" s="18">
        <v>627035</v>
      </c>
      <c r="P791" s="18">
        <v>11654.27</v>
      </c>
      <c r="Q791" s="18">
        <v>5466.38</v>
      </c>
      <c r="R791" s="18">
        <v>901.35</v>
      </c>
      <c r="S791" s="18">
        <v>18022</v>
      </c>
      <c r="T791" s="18">
        <v>3980</v>
      </c>
      <c r="U791" s="18">
        <v>0</v>
      </c>
      <c r="V791" s="18">
        <v>0</v>
      </c>
      <c r="W791" s="18">
        <v>0</v>
      </c>
      <c r="X791" s="18"/>
      <c r="Y791" s="18">
        <v>553656.12</v>
      </c>
      <c r="Z791" s="18">
        <v>80237.31</v>
      </c>
      <c r="AA791" s="18">
        <v>11163.57</v>
      </c>
      <c r="AB791" s="18">
        <v>645057</v>
      </c>
      <c r="AC791" s="7"/>
      <c r="AD791" s="7"/>
      <c r="AE791" s="7"/>
      <c r="AF791" s="7"/>
      <c r="AG791" s="7"/>
    </row>
    <row r="792" spans="1:33" s="15" customFormat="1" x14ac:dyDescent="0.25">
      <c r="A792" s="17">
        <v>7</v>
      </c>
      <c r="B792" s="17" t="s">
        <v>125</v>
      </c>
      <c r="C792" s="17" t="s">
        <v>126</v>
      </c>
      <c r="D792" s="17" t="s">
        <v>157</v>
      </c>
      <c r="E792" s="17" t="s">
        <v>158</v>
      </c>
      <c r="F792" s="17" t="s">
        <v>35</v>
      </c>
      <c r="G792" s="17" t="s">
        <v>148</v>
      </c>
      <c r="H792" s="17">
        <v>33237</v>
      </c>
      <c r="I792" s="17">
        <v>32346</v>
      </c>
      <c r="J792" s="17">
        <v>891</v>
      </c>
      <c r="K792" s="17" t="s">
        <v>37</v>
      </c>
      <c r="L792" s="18">
        <v>310859.82</v>
      </c>
      <c r="M792" s="18">
        <v>42240.959999999999</v>
      </c>
      <c r="N792" s="18">
        <v>7671.22</v>
      </c>
      <c r="O792" s="18">
        <v>360772</v>
      </c>
      <c r="P792" s="18">
        <v>5367.16</v>
      </c>
      <c r="Q792" s="18">
        <v>3157.89</v>
      </c>
      <c r="R792" s="18">
        <v>400.95</v>
      </c>
      <c r="S792" s="18">
        <v>8926</v>
      </c>
      <c r="T792" s="18">
        <v>10520</v>
      </c>
      <c r="U792" s="18">
        <v>0</v>
      </c>
      <c r="V792" s="18">
        <v>0</v>
      </c>
      <c r="W792" s="18">
        <v>0</v>
      </c>
      <c r="X792" s="18"/>
      <c r="Y792" s="18">
        <v>316226.98</v>
      </c>
      <c r="Z792" s="18">
        <v>45398.85</v>
      </c>
      <c r="AA792" s="18">
        <v>8072.17</v>
      </c>
      <c r="AB792" s="18">
        <v>369698</v>
      </c>
      <c r="AC792" s="7"/>
      <c r="AD792" s="7"/>
      <c r="AE792" s="7"/>
      <c r="AF792" s="7"/>
      <c r="AG792" s="7"/>
    </row>
    <row r="793" spans="1:33" s="15" customFormat="1" x14ac:dyDescent="0.25">
      <c r="A793" s="17">
        <v>8</v>
      </c>
      <c r="B793" s="17" t="s">
        <v>134</v>
      </c>
      <c r="C793" s="17" t="s">
        <v>126</v>
      </c>
      <c r="D793" s="17" t="s">
        <v>175</v>
      </c>
      <c r="E793" s="17" t="s">
        <v>176</v>
      </c>
      <c r="F793" s="17" t="s">
        <v>35</v>
      </c>
      <c r="G793" s="17" t="s">
        <v>156</v>
      </c>
      <c r="H793" s="17">
        <v>7776</v>
      </c>
      <c r="I793" s="17">
        <v>7776</v>
      </c>
      <c r="J793" s="17">
        <v>0</v>
      </c>
      <c r="K793" s="17" t="s">
        <v>37</v>
      </c>
      <c r="L793" s="18">
        <v>134318.54999999999</v>
      </c>
      <c r="M793" s="18">
        <v>19732.45</v>
      </c>
      <c r="N793" s="18">
        <v>0</v>
      </c>
      <c r="O793" s="18">
        <v>154051</v>
      </c>
      <c r="P793" s="18">
        <v>577.51</v>
      </c>
      <c r="Q793" s="18">
        <v>1340.49</v>
      </c>
      <c r="R793" s="18">
        <v>0</v>
      </c>
      <c r="S793" s="18">
        <v>1918</v>
      </c>
      <c r="T793" s="18">
        <v>2380</v>
      </c>
      <c r="U793" s="18">
        <v>0</v>
      </c>
      <c r="V793" s="18">
        <v>0</v>
      </c>
      <c r="W793" s="18">
        <v>0</v>
      </c>
      <c r="X793" s="18"/>
      <c r="Y793" s="18">
        <v>134896.06</v>
      </c>
      <c r="Z793" s="18">
        <v>21072.94</v>
      </c>
      <c r="AA793" s="18">
        <v>0</v>
      </c>
      <c r="AB793" s="18">
        <v>155969</v>
      </c>
      <c r="AC793" s="7"/>
      <c r="AD793" s="7"/>
      <c r="AE793" s="7"/>
      <c r="AF793" s="7"/>
      <c r="AG793" s="7"/>
    </row>
    <row r="794" spans="1:33" s="15" customFormat="1" x14ac:dyDescent="0.25">
      <c r="A794" s="17">
        <v>9</v>
      </c>
      <c r="B794" s="17" t="s">
        <v>130</v>
      </c>
      <c r="C794" s="17" t="s">
        <v>126</v>
      </c>
      <c r="D794" s="17" t="s">
        <v>177</v>
      </c>
      <c r="E794" s="17" t="s">
        <v>178</v>
      </c>
      <c r="F794" s="17" t="s">
        <v>35</v>
      </c>
      <c r="G794" s="17" t="s">
        <v>156</v>
      </c>
      <c r="H794" s="17">
        <v>74025</v>
      </c>
      <c r="I794" s="17">
        <v>74025</v>
      </c>
      <c r="J794" s="17">
        <v>0</v>
      </c>
      <c r="K794" s="17" t="s">
        <v>37</v>
      </c>
      <c r="L794" s="18">
        <v>26572.12</v>
      </c>
      <c r="M794" s="18">
        <v>3759.88</v>
      </c>
      <c r="N794" s="18">
        <v>0</v>
      </c>
      <c r="O794" s="18">
        <v>30332</v>
      </c>
      <c r="P794" s="18">
        <v>577.97</v>
      </c>
      <c r="Q794" s="18">
        <v>263.02999999999997</v>
      </c>
      <c r="R794" s="18">
        <v>0</v>
      </c>
      <c r="S794" s="18">
        <v>841</v>
      </c>
      <c r="T794" s="18">
        <v>0</v>
      </c>
      <c r="U794" s="18">
        <v>0</v>
      </c>
      <c r="V794" s="18">
        <v>0</v>
      </c>
      <c r="W794" s="18">
        <v>0</v>
      </c>
      <c r="X794" s="18"/>
      <c r="Y794" s="18">
        <v>27150.09</v>
      </c>
      <c r="Z794" s="18">
        <v>4022.91</v>
      </c>
      <c r="AA794" s="18">
        <v>0</v>
      </c>
      <c r="AB794" s="18">
        <v>31173</v>
      </c>
      <c r="AC794" s="7"/>
      <c r="AD794" s="7"/>
      <c r="AE794" s="7"/>
      <c r="AF794" s="7"/>
      <c r="AG794" s="7"/>
    </row>
    <row r="795" spans="1:33" s="15" customFormat="1" x14ac:dyDescent="0.25">
      <c r="A795" s="17">
        <v>10</v>
      </c>
      <c r="B795" s="17" t="s">
        <v>125</v>
      </c>
      <c r="C795" s="17" t="s">
        <v>126</v>
      </c>
      <c r="D795" s="17" t="s">
        <v>179</v>
      </c>
      <c r="E795" s="17" t="s">
        <v>180</v>
      </c>
      <c r="F795" s="17" t="s">
        <v>35</v>
      </c>
      <c r="G795" s="17" t="s">
        <v>181</v>
      </c>
      <c r="H795" s="17">
        <v>48460</v>
      </c>
      <c r="I795" s="17">
        <v>45982</v>
      </c>
      <c r="J795" s="17">
        <v>2478</v>
      </c>
      <c r="K795" s="17" t="s">
        <v>37</v>
      </c>
      <c r="L795" s="18">
        <v>956278.3</v>
      </c>
      <c r="M795" s="18">
        <v>192843.3</v>
      </c>
      <c r="N795" s="18">
        <v>13242.4</v>
      </c>
      <c r="O795" s="18">
        <v>1162364</v>
      </c>
      <c r="P795" s="18">
        <v>14528.05</v>
      </c>
      <c r="Q795" s="18">
        <v>9616.85</v>
      </c>
      <c r="R795" s="18">
        <v>1115.0999999999999</v>
      </c>
      <c r="S795" s="18">
        <v>25260</v>
      </c>
      <c r="T795" s="18">
        <v>0</v>
      </c>
      <c r="U795" s="18">
        <v>0</v>
      </c>
      <c r="V795" s="18">
        <v>0</v>
      </c>
      <c r="W795" s="18">
        <v>0</v>
      </c>
      <c r="X795" s="18"/>
      <c r="Y795" s="18">
        <v>970806.35</v>
      </c>
      <c r="Z795" s="18">
        <v>202460.15</v>
      </c>
      <c r="AA795" s="18">
        <v>14357.5</v>
      </c>
      <c r="AB795" s="18">
        <v>1187624</v>
      </c>
      <c r="AC795" s="7"/>
      <c r="AD795" s="7"/>
      <c r="AE795" s="7"/>
      <c r="AF795" s="7"/>
      <c r="AG795" s="7"/>
    </row>
    <row r="796" spans="1:33" s="15" customFormat="1" x14ac:dyDescent="0.25">
      <c r="A796" s="17">
        <v>11</v>
      </c>
      <c r="B796" s="17" t="s">
        <v>134</v>
      </c>
      <c r="C796" s="17" t="s">
        <v>126</v>
      </c>
      <c r="D796" s="17" t="s">
        <v>193</v>
      </c>
      <c r="E796" s="17" t="s">
        <v>194</v>
      </c>
      <c r="F796" s="17" t="s">
        <v>35</v>
      </c>
      <c r="G796" s="17" t="s">
        <v>181</v>
      </c>
      <c r="H796" s="17">
        <v>29395</v>
      </c>
      <c r="I796" s="17">
        <v>26942</v>
      </c>
      <c r="J796" s="17">
        <v>2453</v>
      </c>
      <c r="K796" s="17" t="s">
        <v>37</v>
      </c>
      <c r="L796" s="18">
        <v>139948.32</v>
      </c>
      <c r="M796" s="18">
        <v>17123.75</v>
      </c>
      <c r="N796" s="18">
        <v>9938.93</v>
      </c>
      <c r="O796" s="18">
        <v>167011</v>
      </c>
      <c r="P796" s="18">
        <v>14417.14</v>
      </c>
      <c r="Q796" s="18">
        <v>1430.01</v>
      </c>
      <c r="R796" s="18">
        <v>1103.8499999999999</v>
      </c>
      <c r="S796" s="18">
        <v>16951</v>
      </c>
      <c r="T796" s="18">
        <v>0</v>
      </c>
      <c r="U796" s="18">
        <v>0</v>
      </c>
      <c r="V796" s="18">
        <v>0</v>
      </c>
      <c r="W796" s="18">
        <v>0</v>
      </c>
      <c r="X796" s="18"/>
      <c r="Y796" s="18">
        <v>154365.46</v>
      </c>
      <c r="Z796" s="18">
        <v>18553.759999999998</v>
      </c>
      <c r="AA796" s="18">
        <v>11042.78</v>
      </c>
      <c r="AB796" s="18">
        <v>183962</v>
      </c>
      <c r="AC796" s="7"/>
      <c r="AD796" s="7"/>
      <c r="AE796" s="7"/>
      <c r="AF796" s="7"/>
      <c r="AG796" s="7"/>
    </row>
    <row r="797" spans="1:33" s="15" customFormat="1" x14ac:dyDescent="0.25">
      <c r="A797" s="17">
        <v>12</v>
      </c>
      <c r="B797" s="17" t="s">
        <v>134</v>
      </c>
      <c r="C797" s="17" t="s">
        <v>126</v>
      </c>
      <c r="D797" s="17" t="s">
        <v>197</v>
      </c>
      <c r="E797" s="17" t="s">
        <v>198</v>
      </c>
      <c r="F797" s="17" t="s">
        <v>35</v>
      </c>
      <c r="G797" s="17" t="s">
        <v>148</v>
      </c>
      <c r="H797" s="17">
        <v>74459</v>
      </c>
      <c r="I797" s="17">
        <v>73477</v>
      </c>
      <c r="J797" s="17">
        <v>982</v>
      </c>
      <c r="K797" s="17" t="s">
        <v>37</v>
      </c>
      <c r="L797" s="18">
        <v>51514.67</v>
      </c>
      <c r="M797" s="18">
        <v>3310.93</v>
      </c>
      <c r="N797" s="18">
        <v>3587.4</v>
      </c>
      <c r="O797" s="18">
        <v>58413</v>
      </c>
      <c r="P797" s="18">
        <v>5650.9</v>
      </c>
      <c r="Q797" s="18">
        <v>523.20000000000005</v>
      </c>
      <c r="R797" s="18">
        <v>441.9</v>
      </c>
      <c r="S797" s="18">
        <v>6616</v>
      </c>
      <c r="T797" s="18">
        <v>4210</v>
      </c>
      <c r="U797" s="18">
        <v>0</v>
      </c>
      <c r="V797" s="18">
        <v>0</v>
      </c>
      <c r="W797" s="18">
        <v>0</v>
      </c>
      <c r="X797" s="18"/>
      <c r="Y797" s="18">
        <v>57165.57</v>
      </c>
      <c r="Z797" s="18">
        <v>3834.13</v>
      </c>
      <c r="AA797" s="18">
        <v>4029.3</v>
      </c>
      <c r="AB797" s="18">
        <v>65029</v>
      </c>
      <c r="AC797" s="7"/>
      <c r="AD797" s="7"/>
      <c r="AE797" s="7"/>
      <c r="AF797" s="7"/>
      <c r="AG797" s="7"/>
    </row>
    <row r="798" spans="1:33" s="15" customFormat="1" x14ac:dyDescent="0.25">
      <c r="A798" s="17">
        <v>13</v>
      </c>
      <c r="B798" s="17" t="s">
        <v>182</v>
      </c>
      <c r="C798" s="17" t="s">
        <v>126</v>
      </c>
      <c r="D798" s="17" t="s">
        <v>199</v>
      </c>
      <c r="E798" s="17" t="s">
        <v>200</v>
      </c>
      <c r="F798" s="17" t="s">
        <v>35</v>
      </c>
      <c r="G798" s="17" t="s">
        <v>148</v>
      </c>
      <c r="H798" s="17">
        <v>36317</v>
      </c>
      <c r="I798" s="17">
        <v>35671</v>
      </c>
      <c r="J798" s="17">
        <v>1938</v>
      </c>
      <c r="K798" s="17" t="s">
        <v>37</v>
      </c>
      <c r="L798" s="18">
        <v>540403.93000000005</v>
      </c>
      <c r="M798" s="18">
        <v>69058.5</v>
      </c>
      <c r="N798" s="18">
        <v>11513.57</v>
      </c>
      <c r="O798" s="18">
        <v>620976</v>
      </c>
      <c r="P798" s="18">
        <v>11267.33</v>
      </c>
      <c r="Q798" s="18">
        <v>5455.57</v>
      </c>
      <c r="R798" s="18">
        <v>872.1</v>
      </c>
      <c r="S798" s="18">
        <v>17595</v>
      </c>
      <c r="T798" s="18">
        <v>290</v>
      </c>
      <c r="U798" s="18">
        <v>0</v>
      </c>
      <c r="V798" s="18">
        <v>0</v>
      </c>
      <c r="W798" s="18">
        <v>0</v>
      </c>
      <c r="X798" s="18"/>
      <c r="Y798" s="18">
        <v>551671.26</v>
      </c>
      <c r="Z798" s="18">
        <v>74514.070000000007</v>
      </c>
      <c r="AA798" s="18">
        <v>12385.67</v>
      </c>
      <c r="AB798" s="18">
        <v>638571</v>
      </c>
      <c r="AC798" s="7"/>
      <c r="AD798" s="7"/>
      <c r="AE798" s="7"/>
      <c r="AF798" s="7"/>
      <c r="AG798" s="7"/>
    </row>
    <row r="799" spans="1:33" s="15" customFormat="1" x14ac:dyDescent="0.25">
      <c r="A799" s="17">
        <v>14</v>
      </c>
      <c r="B799" s="17" t="s">
        <v>163</v>
      </c>
      <c r="C799" s="17" t="s">
        <v>126</v>
      </c>
      <c r="D799" s="17" t="s">
        <v>201</v>
      </c>
      <c r="E799" s="17" t="s">
        <v>202</v>
      </c>
      <c r="F799" s="17" t="s">
        <v>35</v>
      </c>
      <c r="G799" s="17" t="s">
        <v>203</v>
      </c>
      <c r="H799" s="17">
        <v>265</v>
      </c>
      <c r="I799" s="17">
        <v>250</v>
      </c>
      <c r="J799" s="17">
        <v>15</v>
      </c>
      <c r="K799" s="17" t="s">
        <v>37</v>
      </c>
      <c r="L799" s="18">
        <v>24096.89</v>
      </c>
      <c r="M799" s="18">
        <v>3505.48</v>
      </c>
      <c r="N799" s="18">
        <v>237.63</v>
      </c>
      <c r="O799" s="18">
        <v>27840</v>
      </c>
      <c r="P799" s="18">
        <v>907.97</v>
      </c>
      <c r="Q799" s="18">
        <v>239.28</v>
      </c>
      <c r="R799" s="18">
        <v>6.75</v>
      </c>
      <c r="S799" s="18">
        <v>1154</v>
      </c>
      <c r="T799" s="18">
        <v>0</v>
      </c>
      <c r="U799" s="18">
        <v>0</v>
      </c>
      <c r="V799" s="18">
        <v>0</v>
      </c>
      <c r="W799" s="18">
        <v>0</v>
      </c>
      <c r="X799" s="18"/>
      <c r="Y799" s="18">
        <v>25004.86</v>
      </c>
      <c r="Z799" s="18">
        <v>3744.76</v>
      </c>
      <c r="AA799" s="18">
        <v>244.38</v>
      </c>
      <c r="AB799" s="18">
        <v>28994</v>
      </c>
      <c r="AC799" s="7"/>
      <c r="AD799" s="7"/>
      <c r="AE799" s="7"/>
      <c r="AF799" s="7"/>
      <c r="AG799" s="7"/>
    </row>
    <row r="800" spans="1:33" s="15" customFormat="1" x14ac:dyDescent="0.25">
      <c r="A800" s="17">
        <v>15</v>
      </c>
      <c r="B800" s="17" t="s">
        <v>138</v>
      </c>
      <c r="C800" s="17" t="s">
        <v>126</v>
      </c>
      <c r="D800" s="17" t="s">
        <v>204</v>
      </c>
      <c r="E800" s="17" t="s">
        <v>205</v>
      </c>
      <c r="F800" s="17" t="s">
        <v>35</v>
      </c>
      <c r="G800" s="17" t="s">
        <v>148</v>
      </c>
      <c r="H800" s="17">
        <v>7154</v>
      </c>
      <c r="I800" s="17">
        <v>7154</v>
      </c>
      <c r="J800" s="17">
        <v>0</v>
      </c>
      <c r="K800" s="17" t="s">
        <v>37</v>
      </c>
      <c r="L800" s="18">
        <v>25513.79</v>
      </c>
      <c r="M800" s="18">
        <v>1957.21</v>
      </c>
      <c r="N800" s="18">
        <v>0</v>
      </c>
      <c r="O800" s="18">
        <v>27471</v>
      </c>
      <c r="P800" s="18">
        <v>577.54999999999995</v>
      </c>
      <c r="Q800" s="18">
        <v>252.45</v>
      </c>
      <c r="R800" s="18">
        <v>0</v>
      </c>
      <c r="S800" s="18">
        <v>830</v>
      </c>
      <c r="T800" s="18">
        <v>0</v>
      </c>
      <c r="U800" s="18">
        <v>0</v>
      </c>
      <c r="V800" s="18">
        <v>0</v>
      </c>
      <c r="W800" s="18">
        <v>0</v>
      </c>
      <c r="X800" s="18"/>
      <c r="Y800" s="18">
        <v>26091.34</v>
      </c>
      <c r="Z800" s="18">
        <v>2209.66</v>
      </c>
      <c r="AA800" s="18">
        <v>0</v>
      </c>
      <c r="AB800" s="18">
        <v>28301</v>
      </c>
      <c r="AC800" s="7"/>
      <c r="AD800" s="7"/>
      <c r="AE800" s="7"/>
      <c r="AF800" s="7"/>
      <c r="AG800" s="7"/>
    </row>
    <row r="801" spans="1:33" s="15" customFormat="1" x14ac:dyDescent="0.25">
      <c r="A801" s="17">
        <v>16</v>
      </c>
      <c r="B801" s="17" t="s">
        <v>138</v>
      </c>
      <c r="C801" s="17" t="s">
        <v>126</v>
      </c>
      <c r="D801" s="17" t="s">
        <v>213</v>
      </c>
      <c r="E801" s="17" t="s">
        <v>214</v>
      </c>
      <c r="F801" s="17" t="s">
        <v>35</v>
      </c>
      <c r="G801" s="17" t="s">
        <v>215</v>
      </c>
      <c r="H801" s="17">
        <v>19460</v>
      </c>
      <c r="I801" s="17">
        <v>19460</v>
      </c>
      <c r="J801" s="17">
        <v>0</v>
      </c>
      <c r="K801" s="17" t="s">
        <v>37</v>
      </c>
      <c r="L801" s="18">
        <v>49302.34</v>
      </c>
      <c r="M801" s="18">
        <v>19519.72</v>
      </c>
      <c r="N801" s="18">
        <v>86.94</v>
      </c>
      <c r="O801" s="18">
        <v>68909</v>
      </c>
      <c r="P801" s="18">
        <v>577.79999999999995</v>
      </c>
      <c r="Q801" s="18">
        <v>491.2</v>
      </c>
      <c r="R801" s="18">
        <v>0</v>
      </c>
      <c r="S801" s="18">
        <v>1069</v>
      </c>
      <c r="T801" s="18">
        <v>0</v>
      </c>
      <c r="U801" s="18">
        <v>0</v>
      </c>
      <c r="V801" s="18">
        <v>0</v>
      </c>
      <c r="W801" s="18">
        <v>0</v>
      </c>
      <c r="X801" s="18"/>
      <c r="Y801" s="18">
        <v>49880.14</v>
      </c>
      <c r="Z801" s="18">
        <v>20010.919999999998</v>
      </c>
      <c r="AA801" s="18">
        <v>86.94</v>
      </c>
      <c r="AB801" s="18">
        <v>69978</v>
      </c>
      <c r="AC801" s="7"/>
      <c r="AD801" s="7"/>
      <c r="AE801" s="7"/>
      <c r="AF801" s="7"/>
      <c r="AG801" s="7"/>
    </row>
    <row r="802" spans="1:33" s="15" customFormat="1" x14ac:dyDescent="0.25">
      <c r="A802" s="17">
        <v>17</v>
      </c>
      <c r="B802" s="17" t="s">
        <v>130</v>
      </c>
      <c r="C802" s="17" t="s">
        <v>126</v>
      </c>
      <c r="D802" s="17" t="s">
        <v>222</v>
      </c>
      <c r="E802" s="17" t="s">
        <v>223</v>
      </c>
      <c r="F802" s="17" t="s">
        <v>35</v>
      </c>
      <c r="G802" s="17" t="s">
        <v>224</v>
      </c>
      <c r="H802" s="17">
        <v>7583</v>
      </c>
      <c r="I802" s="17">
        <v>6590</v>
      </c>
      <c r="J802" s="17">
        <v>993</v>
      </c>
      <c r="K802" s="17" t="s">
        <v>37</v>
      </c>
      <c r="L802" s="18">
        <v>74921.649999999994</v>
      </c>
      <c r="M802" s="18">
        <v>7229.91</v>
      </c>
      <c r="N802" s="18">
        <v>2965.44</v>
      </c>
      <c r="O802" s="18">
        <v>85117</v>
      </c>
      <c r="P802" s="18">
        <v>6344.26</v>
      </c>
      <c r="Q802" s="18">
        <v>745.89</v>
      </c>
      <c r="R802" s="18">
        <v>446.85</v>
      </c>
      <c r="S802" s="18">
        <v>7537</v>
      </c>
      <c r="T802" s="18">
        <v>0</v>
      </c>
      <c r="U802" s="18">
        <v>0</v>
      </c>
      <c r="V802" s="18">
        <v>0</v>
      </c>
      <c r="W802" s="18">
        <v>0</v>
      </c>
      <c r="X802" s="18"/>
      <c r="Y802" s="18">
        <v>81265.91</v>
      </c>
      <c r="Z802" s="18">
        <v>7975.8</v>
      </c>
      <c r="AA802" s="18">
        <v>3412.29</v>
      </c>
      <c r="AB802" s="18">
        <v>92654</v>
      </c>
      <c r="AC802" s="7"/>
      <c r="AD802" s="7"/>
      <c r="AE802" s="7"/>
      <c r="AF802" s="7"/>
      <c r="AG802" s="7"/>
    </row>
    <row r="803" spans="1:33" s="15" customFormat="1" x14ac:dyDescent="0.25">
      <c r="A803" s="17">
        <v>18</v>
      </c>
      <c r="B803" s="17" t="s">
        <v>225</v>
      </c>
      <c r="C803" s="17" t="s">
        <v>126</v>
      </c>
      <c r="D803" s="17" t="s">
        <v>226</v>
      </c>
      <c r="E803" s="17" t="s">
        <v>227</v>
      </c>
      <c r="F803" s="17" t="s">
        <v>35</v>
      </c>
      <c r="G803" s="17" t="s">
        <v>228</v>
      </c>
      <c r="H803" s="17">
        <v>45312</v>
      </c>
      <c r="I803" s="17">
        <v>44573</v>
      </c>
      <c r="J803" s="17">
        <v>739</v>
      </c>
      <c r="K803" s="17" t="s">
        <v>37</v>
      </c>
      <c r="L803" s="18">
        <v>262198.96999999997</v>
      </c>
      <c r="M803" s="18">
        <v>54536.32</v>
      </c>
      <c r="N803" s="18">
        <v>5052.71</v>
      </c>
      <c r="O803" s="18">
        <v>321788</v>
      </c>
      <c r="P803" s="18">
        <v>4938.7</v>
      </c>
      <c r="Q803" s="18">
        <v>2648.75</v>
      </c>
      <c r="R803" s="18">
        <v>332.55</v>
      </c>
      <c r="S803" s="18">
        <v>7920</v>
      </c>
      <c r="T803" s="18">
        <v>2480</v>
      </c>
      <c r="U803" s="18">
        <v>0</v>
      </c>
      <c r="V803" s="18">
        <v>0</v>
      </c>
      <c r="W803" s="18">
        <v>0</v>
      </c>
      <c r="X803" s="18"/>
      <c r="Y803" s="18">
        <v>267137.67</v>
      </c>
      <c r="Z803" s="18">
        <v>57185.07</v>
      </c>
      <c r="AA803" s="18">
        <v>5385.26</v>
      </c>
      <c r="AB803" s="18">
        <v>329708</v>
      </c>
      <c r="AC803" s="7"/>
      <c r="AD803" s="7"/>
      <c r="AE803" s="7"/>
      <c r="AF803" s="7"/>
      <c r="AG803" s="7"/>
    </row>
    <row r="804" spans="1:33" s="15" customFormat="1" x14ac:dyDescent="0.25">
      <c r="A804" s="17">
        <v>19</v>
      </c>
      <c r="B804" s="17" t="s">
        <v>229</v>
      </c>
      <c r="C804" s="17" t="s">
        <v>126</v>
      </c>
      <c r="D804" s="17" t="s">
        <v>232</v>
      </c>
      <c r="E804" s="17" t="s">
        <v>233</v>
      </c>
      <c r="F804" s="17" t="s">
        <v>35</v>
      </c>
      <c r="G804" s="17" t="s">
        <v>203</v>
      </c>
      <c r="H804" s="17">
        <v>77369</v>
      </c>
      <c r="I804" s="17">
        <v>77281</v>
      </c>
      <c r="J804" s="17">
        <v>88</v>
      </c>
      <c r="K804" s="17" t="s">
        <v>37</v>
      </c>
      <c r="L804" s="18">
        <v>64275.83</v>
      </c>
      <c r="M804" s="18">
        <v>23367.64</v>
      </c>
      <c r="N804" s="18">
        <v>847.53</v>
      </c>
      <c r="O804" s="18">
        <v>88491</v>
      </c>
      <c r="P804" s="18">
        <v>1339.21</v>
      </c>
      <c r="Q804" s="18">
        <v>645.19000000000005</v>
      </c>
      <c r="R804" s="18">
        <v>39.6</v>
      </c>
      <c r="S804" s="18">
        <v>2024</v>
      </c>
      <c r="T804" s="18">
        <v>0</v>
      </c>
      <c r="U804" s="18">
        <v>0</v>
      </c>
      <c r="V804" s="18">
        <v>0</v>
      </c>
      <c r="W804" s="18">
        <v>0</v>
      </c>
      <c r="X804" s="18"/>
      <c r="Y804" s="18">
        <v>65615.039999999994</v>
      </c>
      <c r="Z804" s="18">
        <v>24012.83</v>
      </c>
      <c r="AA804" s="18">
        <v>887.13</v>
      </c>
      <c r="AB804" s="18">
        <v>90515</v>
      </c>
      <c r="AC804" s="7"/>
      <c r="AD804" s="7"/>
      <c r="AE804" s="7"/>
      <c r="AF804" s="7"/>
      <c r="AG804" s="7"/>
    </row>
    <row r="805" spans="1:33" s="15" customFormat="1" x14ac:dyDescent="0.25">
      <c r="A805" s="17">
        <v>20</v>
      </c>
      <c r="B805" s="17" t="s">
        <v>229</v>
      </c>
      <c r="C805" s="17" t="s">
        <v>126</v>
      </c>
      <c r="D805" s="17" t="s">
        <v>234</v>
      </c>
      <c r="E805" s="17" t="s">
        <v>235</v>
      </c>
      <c r="F805" s="17" t="s">
        <v>35</v>
      </c>
      <c r="G805" s="17" t="s">
        <v>148</v>
      </c>
      <c r="H805" s="17">
        <v>119487</v>
      </c>
      <c r="I805" s="17">
        <v>116216</v>
      </c>
      <c r="J805" s="17">
        <v>3271</v>
      </c>
      <c r="K805" s="17" t="s">
        <v>37</v>
      </c>
      <c r="L805" s="18">
        <v>1165069.1499999999</v>
      </c>
      <c r="M805" s="18">
        <v>50376.4</v>
      </c>
      <c r="N805" s="18">
        <v>5706.45</v>
      </c>
      <c r="O805" s="18">
        <v>1221152</v>
      </c>
      <c r="P805" s="18">
        <v>18638.75</v>
      </c>
      <c r="Q805" s="18">
        <v>11612.3</v>
      </c>
      <c r="R805" s="18">
        <v>1471.95</v>
      </c>
      <c r="S805" s="18">
        <v>31723</v>
      </c>
      <c r="T805" s="18">
        <v>0</v>
      </c>
      <c r="U805" s="18">
        <v>0</v>
      </c>
      <c r="V805" s="18">
        <v>0</v>
      </c>
      <c r="W805" s="18">
        <v>0</v>
      </c>
      <c r="X805" s="18"/>
      <c r="Y805" s="18">
        <v>1183707.8999999999</v>
      </c>
      <c r="Z805" s="18">
        <v>61988.7</v>
      </c>
      <c r="AA805" s="18">
        <v>7178.4</v>
      </c>
      <c r="AB805" s="18">
        <v>1252875</v>
      </c>
      <c r="AC805" s="7"/>
      <c r="AD805" s="7"/>
      <c r="AE805" s="7"/>
      <c r="AF805" s="7"/>
      <c r="AG805" s="7"/>
    </row>
    <row r="806" spans="1:33" s="15" customFormat="1" x14ac:dyDescent="0.25">
      <c r="A806" s="17">
        <v>21</v>
      </c>
      <c r="B806" s="17" t="s">
        <v>229</v>
      </c>
      <c r="C806" s="17" t="s">
        <v>126</v>
      </c>
      <c r="D806" s="17" t="s">
        <v>245</v>
      </c>
      <c r="E806" s="17" t="s">
        <v>246</v>
      </c>
      <c r="F806" s="17" t="s">
        <v>35</v>
      </c>
      <c r="G806" s="17" t="s">
        <v>203</v>
      </c>
      <c r="H806" s="17">
        <v>754</v>
      </c>
      <c r="I806" s="17">
        <v>104</v>
      </c>
      <c r="J806" s="17">
        <v>650</v>
      </c>
      <c r="K806" s="17" t="s">
        <v>37</v>
      </c>
      <c r="L806" s="18">
        <v>68817.490000000005</v>
      </c>
      <c r="M806" s="18">
        <v>14017.77</v>
      </c>
      <c r="N806" s="18">
        <v>3883.74</v>
      </c>
      <c r="O806" s="18">
        <v>86719</v>
      </c>
      <c r="P806" s="18">
        <v>4447.38</v>
      </c>
      <c r="Q806" s="18">
        <v>720.12</v>
      </c>
      <c r="R806" s="18">
        <v>292.5</v>
      </c>
      <c r="S806" s="18">
        <v>5460</v>
      </c>
      <c r="T806" s="18">
        <v>0</v>
      </c>
      <c r="U806" s="18">
        <v>0</v>
      </c>
      <c r="V806" s="18">
        <v>0</v>
      </c>
      <c r="W806" s="18">
        <v>0</v>
      </c>
      <c r="X806" s="18"/>
      <c r="Y806" s="18">
        <v>73264.87</v>
      </c>
      <c r="Z806" s="18">
        <v>14737.89</v>
      </c>
      <c r="AA806" s="18">
        <v>4176.24</v>
      </c>
      <c r="AB806" s="18">
        <v>92179</v>
      </c>
      <c r="AC806" s="7"/>
      <c r="AD806" s="7"/>
      <c r="AE806" s="7"/>
      <c r="AF806" s="7"/>
      <c r="AG806" s="7"/>
    </row>
    <row r="807" spans="1:33" s="15" customFormat="1" x14ac:dyDescent="0.25">
      <c r="A807" s="17">
        <v>22</v>
      </c>
      <c r="B807" s="17" t="s">
        <v>130</v>
      </c>
      <c r="C807" s="17" t="s">
        <v>126</v>
      </c>
      <c r="D807" s="17" t="s">
        <v>262</v>
      </c>
      <c r="E807" s="17" t="s">
        <v>263</v>
      </c>
      <c r="F807" s="17" t="s">
        <v>35</v>
      </c>
      <c r="G807" s="17" t="s">
        <v>264</v>
      </c>
      <c r="H807" s="17">
        <v>52250</v>
      </c>
      <c r="I807" s="17">
        <v>51229</v>
      </c>
      <c r="J807" s="17">
        <v>1021</v>
      </c>
      <c r="K807" s="17" t="s">
        <v>37</v>
      </c>
      <c r="L807" s="18">
        <v>279346.68</v>
      </c>
      <c r="M807" s="18">
        <v>53789.59</v>
      </c>
      <c r="N807" s="18">
        <v>5604.73</v>
      </c>
      <c r="O807" s="18">
        <v>338741</v>
      </c>
      <c r="P807" s="18">
        <v>6470.99</v>
      </c>
      <c r="Q807" s="18">
        <v>2817.56</v>
      </c>
      <c r="R807" s="18">
        <v>459.45</v>
      </c>
      <c r="S807" s="18">
        <v>9748</v>
      </c>
      <c r="T807" s="18">
        <v>0</v>
      </c>
      <c r="U807" s="18">
        <v>0</v>
      </c>
      <c r="V807" s="18">
        <v>0</v>
      </c>
      <c r="W807" s="18">
        <v>0</v>
      </c>
      <c r="X807" s="18"/>
      <c r="Y807" s="18">
        <v>285817.67</v>
      </c>
      <c r="Z807" s="18">
        <v>56607.15</v>
      </c>
      <c r="AA807" s="18">
        <v>6064.18</v>
      </c>
      <c r="AB807" s="18">
        <v>348489</v>
      </c>
      <c r="AC807" s="7"/>
      <c r="AD807" s="7"/>
      <c r="AE807" s="7"/>
      <c r="AF807" s="7"/>
      <c r="AG807" s="7"/>
    </row>
    <row r="808" spans="1:33" s="15" customFormat="1" x14ac:dyDescent="0.25">
      <c r="A808" s="17">
        <v>23</v>
      </c>
      <c r="B808" s="17" t="s">
        <v>285</v>
      </c>
      <c r="C808" s="17" t="s">
        <v>126</v>
      </c>
      <c r="D808" s="17" t="s">
        <v>286</v>
      </c>
      <c r="E808" s="17" t="s">
        <v>287</v>
      </c>
      <c r="F808" s="17" t="s">
        <v>35</v>
      </c>
      <c r="G808" s="17" t="s">
        <v>288</v>
      </c>
      <c r="H808" s="17">
        <v>3555</v>
      </c>
      <c r="I808" s="17">
        <v>3555</v>
      </c>
      <c r="J808" s="17">
        <v>0</v>
      </c>
      <c r="K808" s="17" t="s">
        <v>37</v>
      </c>
      <c r="L808" s="18">
        <v>34607.269999999997</v>
      </c>
      <c r="M808" s="18">
        <v>4939.6400000000003</v>
      </c>
      <c r="N808" s="18">
        <v>1498.09</v>
      </c>
      <c r="O808" s="18">
        <v>41045</v>
      </c>
      <c r="P808" s="18">
        <v>577.64</v>
      </c>
      <c r="Q808" s="18">
        <v>358.36</v>
      </c>
      <c r="R808" s="18">
        <v>0</v>
      </c>
      <c r="S808" s="18">
        <v>936</v>
      </c>
      <c r="T808" s="18">
        <v>9800</v>
      </c>
      <c r="U808" s="18">
        <v>0</v>
      </c>
      <c r="V808" s="18">
        <v>0</v>
      </c>
      <c r="W808" s="18">
        <v>0</v>
      </c>
      <c r="X808" s="18"/>
      <c r="Y808" s="18">
        <v>35184.910000000003</v>
      </c>
      <c r="Z808" s="18">
        <v>5298</v>
      </c>
      <c r="AA808" s="18">
        <v>1498.09</v>
      </c>
      <c r="AB808" s="18">
        <v>41981</v>
      </c>
      <c r="AC808" s="7"/>
      <c r="AD808" s="7"/>
      <c r="AE808" s="7"/>
      <c r="AF808" s="7"/>
      <c r="AG808" s="7"/>
    </row>
    <row r="809" spans="1:33" s="15" customFormat="1" x14ac:dyDescent="0.25">
      <c r="A809" s="17">
        <v>24</v>
      </c>
      <c r="B809" s="17" t="s">
        <v>289</v>
      </c>
      <c r="C809" s="17" t="s">
        <v>126</v>
      </c>
      <c r="D809" s="17" t="s">
        <v>290</v>
      </c>
      <c r="E809" s="17" t="s">
        <v>291</v>
      </c>
      <c r="F809" s="17" t="s">
        <v>35</v>
      </c>
      <c r="G809" s="17" t="s">
        <v>288</v>
      </c>
      <c r="H809" s="17">
        <v>3900</v>
      </c>
      <c r="I809" s="17">
        <v>3900</v>
      </c>
      <c r="J809" s="17">
        <v>0</v>
      </c>
      <c r="K809" s="17" t="s">
        <v>37</v>
      </c>
      <c r="L809" s="18">
        <v>43776.15</v>
      </c>
      <c r="M809" s="18">
        <v>6398.04</v>
      </c>
      <c r="N809" s="18">
        <v>1653.81</v>
      </c>
      <c r="O809" s="18">
        <v>51828</v>
      </c>
      <c r="P809" s="18">
        <v>852.67</v>
      </c>
      <c r="Q809" s="18">
        <v>450.33</v>
      </c>
      <c r="R809" s="18">
        <v>0</v>
      </c>
      <c r="S809" s="18">
        <v>1303</v>
      </c>
      <c r="T809" s="18">
        <v>10280</v>
      </c>
      <c r="U809" s="18">
        <v>0</v>
      </c>
      <c r="V809" s="18">
        <v>0</v>
      </c>
      <c r="W809" s="18">
        <v>0</v>
      </c>
      <c r="X809" s="18"/>
      <c r="Y809" s="18">
        <v>44628.82</v>
      </c>
      <c r="Z809" s="18">
        <v>6848.37</v>
      </c>
      <c r="AA809" s="18">
        <v>1653.81</v>
      </c>
      <c r="AB809" s="18">
        <v>53131</v>
      </c>
      <c r="AC809" s="7"/>
      <c r="AD809" s="7"/>
      <c r="AE809" s="7"/>
      <c r="AF809" s="7"/>
      <c r="AG809" s="7"/>
    </row>
    <row r="810" spans="1:33" s="15" customFormat="1" x14ac:dyDescent="0.25">
      <c r="A810" s="17">
        <v>25</v>
      </c>
      <c r="B810" s="17" t="s">
        <v>814</v>
      </c>
      <c r="C810" s="17" t="s">
        <v>126</v>
      </c>
      <c r="D810" s="17" t="s">
        <v>813</v>
      </c>
      <c r="E810" s="17" t="s">
        <v>812</v>
      </c>
      <c r="F810" s="17" t="s">
        <v>35</v>
      </c>
      <c r="G810" s="17" t="s">
        <v>288</v>
      </c>
      <c r="H810" s="17">
        <v>26600</v>
      </c>
      <c r="I810" s="17">
        <v>25366</v>
      </c>
      <c r="J810" s="17">
        <v>1234</v>
      </c>
      <c r="K810" s="17" t="s">
        <v>37</v>
      </c>
      <c r="L810" s="18">
        <v>135047.5</v>
      </c>
      <c r="M810" s="18">
        <v>12019.67</v>
      </c>
      <c r="N810" s="18">
        <v>10312.83</v>
      </c>
      <c r="O810" s="18">
        <v>157380</v>
      </c>
      <c r="P810" s="18">
        <v>8253.67</v>
      </c>
      <c r="Q810" s="18">
        <v>1414.03</v>
      </c>
      <c r="R810" s="18">
        <v>555.29999999999995</v>
      </c>
      <c r="S810" s="18">
        <v>10223</v>
      </c>
      <c r="T810" s="18">
        <v>16110</v>
      </c>
      <c r="U810" s="18">
        <v>0</v>
      </c>
      <c r="V810" s="18">
        <v>0</v>
      </c>
      <c r="W810" s="18">
        <v>0</v>
      </c>
      <c r="X810" s="18"/>
      <c r="Y810" s="18">
        <v>143301.17000000001</v>
      </c>
      <c r="Z810" s="18">
        <v>13433.7</v>
      </c>
      <c r="AA810" s="18">
        <v>10868.13</v>
      </c>
      <c r="AB810" s="18">
        <v>167603</v>
      </c>
      <c r="AC810" s="7"/>
      <c r="AD810" s="7"/>
      <c r="AE810" s="7"/>
      <c r="AF810" s="7"/>
      <c r="AG810" s="7"/>
    </row>
    <row r="811" spans="1:33" s="15" customFormat="1" x14ac:dyDescent="0.25">
      <c r="A811" s="17">
        <v>26</v>
      </c>
      <c r="B811" s="17" t="s">
        <v>259</v>
      </c>
      <c r="C811" s="17" t="s">
        <v>292</v>
      </c>
      <c r="D811" s="17" t="s">
        <v>293</v>
      </c>
      <c r="E811" s="17" t="s">
        <v>294</v>
      </c>
      <c r="F811" s="17" t="s">
        <v>35</v>
      </c>
      <c r="G811" s="17" t="s">
        <v>288</v>
      </c>
      <c r="H811" s="17">
        <v>3960</v>
      </c>
      <c r="I811" s="17">
        <v>3960</v>
      </c>
      <c r="J811" s="17">
        <v>0</v>
      </c>
      <c r="K811" s="17" t="s">
        <v>37</v>
      </c>
      <c r="L811" s="18">
        <v>35879.120000000003</v>
      </c>
      <c r="M811" s="18">
        <v>4614.1899999999996</v>
      </c>
      <c r="N811" s="18">
        <v>1732.69</v>
      </c>
      <c r="O811" s="18">
        <v>42226</v>
      </c>
      <c r="P811" s="18">
        <v>824.73</v>
      </c>
      <c r="Q811" s="18">
        <v>372.27</v>
      </c>
      <c r="R811" s="18">
        <v>0</v>
      </c>
      <c r="S811" s="18">
        <v>1197</v>
      </c>
      <c r="T811" s="18">
        <v>10600</v>
      </c>
      <c r="U811" s="18">
        <v>0</v>
      </c>
      <c r="V811" s="18">
        <v>0</v>
      </c>
      <c r="W811" s="18">
        <v>0</v>
      </c>
      <c r="X811" s="18"/>
      <c r="Y811" s="18">
        <v>36703.85</v>
      </c>
      <c r="Z811" s="18">
        <v>4986.46</v>
      </c>
      <c r="AA811" s="18">
        <v>1732.69</v>
      </c>
      <c r="AB811" s="18">
        <v>43423</v>
      </c>
      <c r="AC811" s="7"/>
      <c r="AD811" s="7"/>
      <c r="AE811" s="7"/>
      <c r="AF811" s="7"/>
      <c r="AG811" s="7"/>
    </row>
    <row r="812" spans="1:33" s="22" customFormat="1" x14ac:dyDescent="0.25">
      <c r="A812" s="19"/>
      <c r="B812" s="19"/>
      <c r="C812" s="10" t="s">
        <v>71</v>
      </c>
      <c r="D812" s="19"/>
      <c r="E812" s="19"/>
      <c r="F812" s="19"/>
      <c r="G812" s="19"/>
      <c r="H812" s="19"/>
      <c r="I812" s="19"/>
      <c r="J812" s="19">
        <f>SUM(J786:J811)</f>
        <v>24499</v>
      </c>
      <c r="K812" s="19"/>
      <c r="L812" s="19">
        <f t="shared" ref="L812:AB812" si="78">SUM(L786:L811)</f>
        <v>6788790.9999999991</v>
      </c>
      <c r="M812" s="19">
        <f t="shared" ref="M812" si="79">SUM(M786:M811)</f>
        <v>1031441.3</v>
      </c>
      <c r="N812" s="19">
        <f t="shared" ref="N812" si="80">SUM(N786:N811)</f>
        <v>128666.70000000003</v>
      </c>
      <c r="O812" s="19">
        <f t="shared" ref="O812" si="81">SUM(O786:O811)</f>
        <v>7948899</v>
      </c>
      <c r="P812" s="19">
        <f t="shared" ref="P812" si="82">SUM(P786:P811)</f>
        <v>153547.34000000005</v>
      </c>
      <c r="Q812" s="19">
        <f t="shared" ref="Q812" si="83">SUM(Q786:Q811)</f>
        <v>68423.11</v>
      </c>
      <c r="R812" s="19">
        <f t="shared" ref="R812" si="84">SUM(R786:R811)</f>
        <v>11024.550000000001</v>
      </c>
      <c r="S812" s="19">
        <f t="shared" si="78"/>
        <v>232995</v>
      </c>
      <c r="T812" s="19">
        <f t="shared" si="78"/>
        <v>80390</v>
      </c>
      <c r="U812" s="19">
        <f t="shared" si="78"/>
        <v>0</v>
      </c>
      <c r="V812" s="19">
        <f t="shared" si="78"/>
        <v>0</v>
      </c>
      <c r="W812" s="19">
        <f t="shared" si="78"/>
        <v>0</v>
      </c>
      <c r="X812" s="19">
        <f t="shared" si="78"/>
        <v>0</v>
      </c>
      <c r="Y812" s="19">
        <f t="shared" si="78"/>
        <v>6942338.3399999989</v>
      </c>
      <c r="Z812" s="19">
        <f t="shared" si="78"/>
        <v>1099864.4099999999</v>
      </c>
      <c r="AA812" s="19">
        <f t="shared" si="78"/>
        <v>139691.25</v>
      </c>
      <c r="AB812" s="19">
        <f t="shared" si="78"/>
        <v>8181894</v>
      </c>
      <c r="AC812" s="7"/>
      <c r="AD812" s="7"/>
      <c r="AE812" s="7"/>
      <c r="AF812" s="7"/>
      <c r="AG812" s="7"/>
    </row>
    <row r="813" spans="1:33" s="15" customFormat="1" x14ac:dyDescent="0.25">
      <c r="A813" s="17">
        <v>1</v>
      </c>
      <c r="B813" s="17" t="s">
        <v>134</v>
      </c>
      <c r="C813" s="17" t="s">
        <v>126</v>
      </c>
      <c r="D813" s="17" t="s">
        <v>149</v>
      </c>
      <c r="E813" s="17" t="s">
        <v>150</v>
      </c>
      <c r="F813" s="17" t="s">
        <v>75</v>
      </c>
      <c r="G813" s="17" t="s">
        <v>76</v>
      </c>
      <c r="H813" s="17">
        <v>5333</v>
      </c>
      <c r="I813" s="17">
        <v>4996</v>
      </c>
      <c r="J813" s="17">
        <v>337</v>
      </c>
      <c r="K813" s="17" t="s">
        <v>37</v>
      </c>
      <c r="L813" s="18">
        <v>117962.44</v>
      </c>
      <c r="M813" s="18">
        <v>29214.11</v>
      </c>
      <c r="N813" s="18">
        <v>1572.45</v>
      </c>
      <c r="O813" s="18">
        <v>148749</v>
      </c>
      <c r="P813" s="18">
        <v>2826</v>
      </c>
      <c r="Q813" s="18">
        <v>1180.31</v>
      </c>
      <c r="R813" s="18">
        <v>201.69</v>
      </c>
      <c r="S813" s="18">
        <v>4208</v>
      </c>
      <c r="T813" s="18">
        <v>0</v>
      </c>
      <c r="U813" s="18">
        <v>0</v>
      </c>
      <c r="V813" s="18">
        <v>0</v>
      </c>
      <c r="W813" s="18">
        <v>0</v>
      </c>
      <c r="X813" s="18"/>
      <c r="Y813" s="18">
        <v>120788.44</v>
      </c>
      <c r="Z813" s="18">
        <v>30394.42</v>
      </c>
      <c r="AA813" s="18">
        <v>1774.14</v>
      </c>
      <c r="AB813" s="18">
        <v>152957</v>
      </c>
      <c r="AC813" s="7"/>
      <c r="AD813" s="7"/>
      <c r="AE813" s="7"/>
      <c r="AF813" s="7"/>
      <c r="AG813" s="7"/>
    </row>
    <row r="814" spans="1:33" s="15" customFormat="1" x14ac:dyDescent="0.25">
      <c r="A814" s="17">
        <v>2</v>
      </c>
      <c r="B814" s="17" t="s">
        <v>151</v>
      </c>
      <c r="C814" s="17" t="s">
        <v>126</v>
      </c>
      <c r="D814" s="17" t="s">
        <v>152</v>
      </c>
      <c r="E814" s="17" t="s">
        <v>153</v>
      </c>
      <c r="F814" s="17" t="s">
        <v>75</v>
      </c>
      <c r="G814" s="17" t="s">
        <v>76</v>
      </c>
      <c r="H814" s="17">
        <v>17802</v>
      </c>
      <c r="I814" s="17">
        <v>17493</v>
      </c>
      <c r="J814" s="17">
        <v>309</v>
      </c>
      <c r="K814" s="17" t="s">
        <v>37</v>
      </c>
      <c r="L814" s="18">
        <v>104415.19</v>
      </c>
      <c r="M814" s="18">
        <v>31894.1</v>
      </c>
      <c r="N814" s="18">
        <v>1622.71</v>
      </c>
      <c r="O814" s="18">
        <v>137932</v>
      </c>
      <c r="P814" s="18">
        <v>2468.5</v>
      </c>
      <c r="Q814" s="18">
        <v>1047.56</v>
      </c>
      <c r="R814" s="18">
        <v>184.94</v>
      </c>
      <c r="S814" s="18">
        <v>3701</v>
      </c>
      <c r="T814" s="18">
        <v>0</v>
      </c>
      <c r="U814" s="18">
        <v>0</v>
      </c>
      <c r="V814" s="18">
        <v>0</v>
      </c>
      <c r="W814" s="18">
        <v>0</v>
      </c>
      <c r="X814" s="18"/>
      <c r="Y814" s="18">
        <v>106883.69</v>
      </c>
      <c r="Z814" s="18">
        <v>32941.660000000003</v>
      </c>
      <c r="AA814" s="18">
        <v>1807.65</v>
      </c>
      <c r="AB814" s="18">
        <v>141633</v>
      </c>
      <c r="AD814" s="7"/>
    </row>
    <row r="815" spans="1:33" s="15" customFormat="1" x14ac:dyDescent="0.25">
      <c r="A815" s="17">
        <v>3</v>
      </c>
      <c r="B815" s="17" t="s">
        <v>125</v>
      </c>
      <c r="C815" s="17" t="s">
        <v>126</v>
      </c>
      <c r="D815" s="17" t="s">
        <v>159</v>
      </c>
      <c r="E815" s="17" t="s">
        <v>160</v>
      </c>
      <c r="F815" s="17" t="s">
        <v>75</v>
      </c>
      <c r="G815" s="17" t="s">
        <v>76</v>
      </c>
      <c r="H815" s="17">
        <v>10888</v>
      </c>
      <c r="I815" s="17">
        <v>10439</v>
      </c>
      <c r="J815" s="17">
        <v>1347</v>
      </c>
      <c r="K815" s="17" t="s">
        <v>37</v>
      </c>
      <c r="L815" s="18">
        <v>333124.87</v>
      </c>
      <c r="M815" s="18">
        <v>55118.6</v>
      </c>
      <c r="N815" s="18">
        <v>7467.53</v>
      </c>
      <c r="O815" s="18">
        <v>395711</v>
      </c>
      <c r="P815" s="18">
        <v>9890.5499999999993</v>
      </c>
      <c r="Q815" s="18">
        <v>3354.27</v>
      </c>
      <c r="R815" s="18">
        <v>806.18</v>
      </c>
      <c r="S815" s="18">
        <v>14051</v>
      </c>
      <c r="T815" s="18">
        <v>0</v>
      </c>
      <c r="U815" s="18">
        <v>0</v>
      </c>
      <c r="V815" s="18">
        <v>0</v>
      </c>
      <c r="W815" s="18">
        <v>0</v>
      </c>
      <c r="X815" s="18"/>
      <c r="Y815" s="18">
        <v>343015.42</v>
      </c>
      <c r="Z815" s="18">
        <v>58472.87</v>
      </c>
      <c r="AA815" s="18">
        <v>8273.7099999999991</v>
      </c>
      <c r="AB815" s="18">
        <v>409762</v>
      </c>
      <c r="AD815" s="7"/>
    </row>
    <row r="816" spans="1:33" s="15" customFormat="1" x14ac:dyDescent="0.25">
      <c r="A816" s="17">
        <v>4</v>
      </c>
      <c r="B816" s="17" t="s">
        <v>138</v>
      </c>
      <c r="C816" s="17" t="s">
        <v>126</v>
      </c>
      <c r="D816" s="17" t="s">
        <v>161</v>
      </c>
      <c r="E816" s="17" t="s">
        <v>162</v>
      </c>
      <c r="F816" s="17" t="s">
        <v>75</v>
      </c>
      <c r="G816" s="17" t="s">
        <v>76</v>
      </c>
      <c r="H816" s="17">
        <v>24982</v>
      </c>
      <c r="I816" s="17">
        <v>24446</v>
      </c>
      <c r="J816" s="17">
        <v>536</v>
      </c>
      <c r="K816" s="17" t="s">
        <v>37</v>
      </c>
      <c r="L816" s="18">
        <v>201133.83</v>
      </c>
      <c r="M816" s="18">
        <v>52855.45</v>
      </c>
      <c r="N816" s="18">
        <v>2955.72</v>
      </c>
      <c r="O816" s="18">
        <v>256945</v>
      </c>
      <c r="P816" s="18">
        <v>4067.4</v>
      </c>
      <c r="Q816" s="18">
        <v>2019.8</v>
      </c>
      <c r="R816" s="18">
        <v>320.8</v>
      </c>
      <c r="S816" s="18">
        <v>6408</v>
      </c>
      <c r="T816" s="18">
        <v>0</v>
      </c>
      <c r="U816" s="18">
        <v>0</v>
      </c>
      <c r="V816" s="18">
        <v>0</v>
      </c>
      <c r="W816" s="18">
        <v>0</v>
      </c>
      <c r="X816" s="18"/>
      <c r="Y816" s="18">
        <v>205201.23</v>
      </c>
      <c r="Z816" s="18">
        <v>54875.25</v>
      </c>
      <c r="AA816" s="18">
        <v>3276.52</v>
      </c>
      <c r="AB816" s="18">
        <v>263353</v>
      </c>
      <c r="AD816" s="7"/>
    </row>
    <row r="817" spans="1:30" s="15" customFormat="1" x14ac:dyDescent="0.25">
      <c r="A817" s="17">
        <v>5</v>
      </c>
      <c r="B817" s="17" t="s">
        <v>163</v>
      </c>
      <c r="C817" s="17" t="s">
        <v>126</v>
      </c>
      <c r="D817" s="17" t="s">
        <v>164</v>
      </c>
      <c r="E817" s="17" t="s">
        <v>165</v>
      </c>
      <c r="F817" s="17" t="s">
        <v>75</v>
      </c>
      <c r="G817" s="17" t="s">
        <v>76</v>
      </c>
      <c r="H817" s="17">
        <v>45488</v>
      </c>
      <c r="I817" s="17">
        <v>45267</v>
      </c>
      <c r="J817" s="17">
        <v>221</v>
      </c>
      <c r="K817" s="17" t="s">
        <v>37</v>
      </c>
      <c r="L817" s="18">
        <v>117054.62</v>
      </c>
      <c r="M817" s="18">
        <v>30181.5</v>
      </c>
      <c r="N817" s="18">
        <v>1310.88</v>
      </c>
      <c r="O817" s="18">
        <v>148547</v>
      </c>
      <c r="P817" s="18">
        <v>2023.84</v>
      </c>
      <c r="Q817" s="18">
        <v>1173.8900000000001</v>
      </c>
      <c r="R817" s="18">
        <v>132.27000000000001</v>
      </c>
      <c r="S817" s="18">
        <v>3330</v>
      </c>
      <c r="T817" s="18">
        <v>0</v>
      </c>
      <c r="U817" s="18">
        <v>0</v>
      </c>
      <c r="V817" s="18">
        <v>0</v>
      </c>
      <c r="W817" s="18">
        <v>0</v>
      </c>
      <c r="X817" s="18"/>
      <c r="Y817" s="18">
        <v>119078.46</v>
      </c>
      <c r="Z817" s="18">
        <v>31355.39</v>
      </c>
      <c r="AA817" s="18">
        <v>1443.15</v>
      </c>
      <c r="AB817" s="18">
        <v>151877</v>
      </c>
      <c r="AD817" s="7"/>
    </row>
    <row r="818" spans="1:30" s="15" customFormat="1" x14ac:dyDescent="0.25">
      <c r="A818" s="17">
        <v>6</v>
      </c>
      <c r="B818" s="17" t="s">
        <v>130</v>
      </c>
      <c r="C818" s="17" t="s">
        <v>126</v>
      </c>
      <c r="D818" s="17" t="s">
        <v>173</v>
      </c>
      <c r="E818" s="17" t="s">
        <v>174</v>
      </c>
      <c r="F818" s="17" t="s">
        <v>75</v>
      </c>
      <c r="G818" s="17" t="s">
        <v>76</v>
      </c>
      <c r="H818" s="17">
        <v>26983</v>
      </c>
      <c r="I818" s="17">
        <v>26467</v>
      </c>
      <c r="J818" s="17">
        <v>516</v>
      </c>
      <c r="K818" s="17" t="s">
        <v>37</v>
      </c>
      <c r="L818" s="18">
        <v>124839.2</v>
      </c>
      <c r="M818" s="18">
        <v>24730.28</v>
      </c>
      <c r="N818" s="18">
        <v>2390.52</v>
      </c>
      <c r="O818" s="18">
        <v>151960</v>
      </c>
      <c r="P818" s="18">
        <v>3892.15</v>
      </c>
      <c r="Q818" s="18">
        <v>1253.02</v>
      </c>
      <c r="R818" s="18">
        <v>308.83</v>
      </c>
      <c r="S818" s="18">
        <v>5454</v>
      </c>
      <c r="T818" s="18">
        <v>0</v>
      </c>
      <c r="U818" s="18">
        <v>0</v>
      </c>
      <c r="V818" s="18">
        <v>0</v>
      </c>
      <c r="W818" s="18">
        <v>0</v>
      </c>
      <c r="X818" s="18"/>
      <c r="Y818" s="18">
        <v>128731.35</v>
      </c>
      <c r="Z818" s="18">
        <v>25983.3</v>
      </c>
      <c r="AA818" s="18">
        <v>2699.35</v>
      </c>
      <c r="AB818" s="18">
        <v>157414</v>
      </c>
      <c r="AD818" s="7"/>
    </row>
    <row r="819" spans="1:30" s="15" customFormat="1" x14ac:dyDescent="0.25">
      <c r="A819" s="17">
        <v>7</v>
      </c>
      <c r="B819" s="17" t="s">
        <v>182</v>
      </c>
      <c r="C819" s="17" t="s">
        <v>126</v>
      </c>
      <c r="D819" s="17" t="s">
        <v>183</v>
      </c>
      <c r="E819" s="17" t="s">
        <v>184</v>
      </c>
      <c r="F819" s="17" t="s">
        <v>75</v>
      </c>
      <c r="G819" s="17" t="s">
        <v>76</v>
      </c>
      <c r="H819" s="17">
        <v>19587</v>
      </c>
      <c r="I819" s="17">
        <v>19188</v>
      </c>
      <c r="J819" s="17">
        <v>399</v>
      </c>
      <c r="K819" s="17" t="s">
        <v>37</v>
      </c>
      <c r="L819" s="18">
        <v>116055.16</v>
      </c>
      <c r="M819" s="18">
        <v>32440.42</v>
      </c>
      <c r="N819" s="18">
        <v>1640.42</v>
      </c>
      <c r="O819" s="18">
        <v>150136</v>
      </c>
      <c r="P819" s="18">
        <v>3271.19</v>
      </c>
      <c r="Q819" s="18">
        <v>1161.01</v>
      </c>
      <c r="R819" s="18">
        <v>238.8</v>
      </c>
      <c r="S819" s="18">
        <v>4671</v>
      </c>
      <c r="T819" s="18">
        <v>0</v>
      </c>
      <c r="U819" s="18">
        <v>0</v>
      </c>
      <c r="V819" s="18">
        <v>0</v>
      </c>
      <c r="W819" s="18">
        <v>0</v>
      </c>
      <c r="X819" s="18"/>
      <c r="Y819" s="18">
        <v>119326.35</v>
      </c>
      <c r="Z819" s="18">
        <v>33601.43</v>
      </c>
      <c r="AA819" s="18">
        <v>1879.22</v>
      </c>
      <c r="AB819" s="18">
        <v>154807</v>
      </c>
      <c r="AD819" s="7"/>
    </row>
    <row r="820" spans="1:30" s="15" customFormat="1" x14ac:dyDescent="0.25">
      <c r="A820" s="17">
        <v>8</v>
      </c>
      <c r="B820" s="17" t="s">
        <v>130</v>
      </c>
      <c r="C820" s="17" t="s">
        <v>126</v>
      </c>
      <c r="D820" s="17" t="s">
        <v>185</v>
      </c>
      <c r="E820" s="17" t="s">
        <v>186</v>
      </c>
      <c r="F820" s="17" t="s">
        <v>75</v>
      </c>
      <c r="G820" s="17" t="s">
        <v>76</v>
      </c>
      <c r="H820" s="17">
        <v>16898</v>
      </c>
      <c r="I820" s="17">
        <v>16669</v>
      </c>
      <c r="J820" s="17">
        <v>229</v>
      </c>
      <c r="K820" s="17" t="s">
        <v>37</v>
      </c>
      <c r="L820" s="18">
        <v>155490.96</v>
      </c>
      <c r="M820" s="18">
        <v>29303.439999999999</v>
      </c>
      <c r="N820" s="18">
        <v>1300.5999999999999</v>
      </c>
      <c r="O820" s="18">
        <v>186095</v>
      </c>
      <c r="P820" s="18">
        <v>1863.01</v>
      </c>
      <c r="Q820" s="18">
        <v>1557.93</v>
      </c>
      <c r="R820" s="18">
        <v>137.06</v>
      </c>
      <c r="S820" s="18">
        <v>3558</v>
      </c>
      <c r="T820" s="18">
        <v>0</v>
      </c>
      <c r="U820" s="18">
        <v>0</v>
      </c>
      <c r="V820" s="18">
        <v>0</v>
      </c>
      <c r="W820" s="18">
        <v>0</v>
      </c>
      <c r="X820" s="18"/>
      <c r="Y820" s="18">
        <v>157353.97</v>
      </c>
      <c r="Z820" s="18">
        <v>30861.37</v>
      </c>
      <c r="AA820" s="18">
        <v>1437.66</v>
      </c>
      <c r="AB820" s="18">
        <v>189653</v>
      </c>
      <c r="AD820" s="7"/>
    </row>
    <row r="821" spans="1:30" s="15" customFormat="1" x14ac:dyDescent="0.25">
      <c r="A821" s="17">
        <v>9</v>
      </c>
      <c r="B821" s="17" t="s">
        <v>134</v>
      </c>
      <c r="C821" s="17" t="s">
        <v>126</v>
      </c>
      <c r="D821" s="17" t="s">
        <v>1710</v>
      </c>
      <c r="E821" s="17" t="s">
        <v>1661</v>
      </c>
      <c r="F821" s="17" t="s">
        <v>75</v>
      </c>
      <c r="G821" s="17" t="s">
        <v>76</v>
      </c>
      <c r="H821" s="17">
        <v>19220</v>
      </c>
      <c r="I821" s="17">
        <v>19000</v>
      </c>
      <c r="J821" s="17">
        <v>220</v>
      </c>
      <c r="K821" s="17" t="s">
        <v>37</v>
      </c>
      <c r="L821" s="18">
        <v>-602.64</v>
      </c>
      <c r="M821" s="18">
        <v>7.96</v>
      </c>
      <c r="N821" s="18">
        <v>1273.68</v>
      </c>
      <c r="O821" s="18">
        <v>679</v>
      </c>
      <c r="P821" s="18">
        <v>1985.75</v>
      </c>
      <c r="Q821" s="18">
        <v>3.58</v>
      </c>
      <c r="R821" s="18">
        <v>131.66999999999999</v>
      </c>
      <c r="S821" s="18">
        <v>2121</v>
      </c>
      <c r="T821" s="18">
        <v>0</v>
      </c>
      <c r="U821" s="18">
        <v>0</v>
      </c>
      <c r="V821" s="18">
        <v>0</v>
      </c>
      <c r="W821" s="18">
        <v>0</v>
      </c>
      <c r="X821" s="18"/>
      <c r="Y821" s="18">
        <v>1383.11</v>
      </c>
      <c r="Z821" s="18">
        <v>11.54</v>
      </c>
      <c r="AA821" s="18">
        <v>1405.35</v>
      </c>
      <c r="AB821" s="18">
        <v>2800</v>
      </c>
      <c r="AD821" s="7"/>
    </row>
    <row r="822" spans="1:30" s="15" customFormat="1" x14ac:dyDescent="0.25">
      <c r="A822" s="17">
        <v>10</v>
      </c>
      <c r="B822" s="17" t="s">
        <v>145</v>
      </c>
      <c r="C822" s="17" t="s">
        <v>126</v>
      </c>
      <c r="D822" s="17" t="s">
        <v>187</v>
      </c>
      <c r="E822" s="17" t="s">
        <v>188</v>
      </c>
      <c r="F822" s="17" t="s">
        <v>75</v>
      </c>
      <c r="G822" s="17" t="s">
        <v>76</v>
      </c>
      <c r="H822" s="17">
        <v>52490</v>
      </c>
      <c r="I822" s="17">
        <v>50743</v>
      </c>
      <c r="J822" s="17">
        <v>1747</v>
      </c>
      <c r="K822" s="17" t="s">
        <v>37</v>
      </c>
      <c r="L822" s="18">
        <v>478544.5</v>
      </c>
      <c r="M822" s="18">
        <v>71779.72</v>
      </c>
      <c r="N822" s="18">
        <v>8007.78</v>
      </c>
      <c r="O822" s="18">
        <v>558332</v>
      </c>
      <c r="P822" s="18">
        <v>12824.73</v>
      </c>
      <c r="Q822" s="18">
        <v>4820.6899999999996</v>
      </c>
      <c r="R822" s="18">
        <v>1045.58</v>
      </c>
      <c r="S822" s="18">
        <v>18691</v>
      </c>
      <c r="T822" s="18">
        <v>0</v>
      </c>
      <c r="U822" s="18">
        <v>0</v>
      </c>
      <c r="V822" s="18">
        <v>0</v>
      </c>
      <c r="W822" s="18">
        <v>0</v>
      </c>
      <c r="X822" s="18"/>
      <c r="Y822" s="18">
        <v>491369.23</v>
      </c>
      <c r="Z822" s="18">
        <v>76600.41</v>
      </c>
      <c r="AA822" s="18">
        <v>9053.36</v>
      </c>
      <c r="AB822" s="18">
        <v>577023</v>
      </c>
      <c r="AD822" s="7"/>
    </row>
    <row r="823" spans="1:30" s="15" customFormat="1" x14ac:dyDescent="0.25">
      <c r="A823" s="17">
        <v>11</v>
      </c>
      <c r="B823" s="17" t="s">
        <v>141</v>
      </c>
      <c r="C823" s="17" t="s">
        <v>126</v>
      </c>
      <c r="D823" s="17" t="s">
        <v>189</v>
      </c>
      <c r="E823" s="17" t="s">
        <v>190</v>
      </c>
      <c r="F823" s="17" t="s">
        <v>75</v>
      </c>
      <c r="G823" s="17" t="s">
        <v>76</v>
      </c>
      <c r="H823" s="17">
        <v>12067</v>
      </c>
      <c r="I823" s="17">
        <v>11333</v>
      </c>
      <c r="J823" s="17">
        <v>734</v>
      </c>
      <c r="K823" s="17" t="s">
        <v>37</v>
      </c>
      <c r="L823" s="18">
        <v>184674.18</v>
      </c>
      <c r="M823" s="18">
        <v>30185.11</v>
      </c>
      <c r="N823" s="18">
        <v>3788.71</v>
      </c>
      <c r="O823" s="18">
        <v>218648</v>
      </c>
      <c r="P823" s="18">
        <v>5676.51</v>
      </c>
      <c r="Q823" s="18">
        <v>1858.19</v>
      </c>
      <c r="R823" s="18">
        <v>439.3</v>
      </c>
      <c r="S823" s="18">
        <v>7974</v>
      </c>
      <c r="T823" s="18">
        <v>0</v>
      </c>
      <c r="U823" s="18">
        <v>0</v>
      </c>
      <c r="V823" s="18">
        <v>0</v>
      </c>
      <c r="W823" s="18">
        <v>0</v>
      </c>
      <c r="X823" s="18"/>
      <c r="Y823" s="18">
        <v>190350.69</v>
      </c>
      <c r="Z823" s="18">
        <v>32043.3</v>
      </c>
      <c r="AA823" s="18">
        <v>4228.01</v>
      </c>
      <c r="AB823" s="18">
        <v>226622</v>
      </c>
      <c r="AD823" s="7"/>
    </row>
    <row r="824" spans="1:30" s="15" customFormat="1" x14ac:dyDescent="0.25">
      <c r="A824" s="17">
        <v>12</v>
      </c>
      <c r="B824" s="17" t="s">
        <v>141</v>
      </c>
      <c r="C824" s="17" t="s">
        <v>126</v>
      </c>
      <c r="D824" s="17" t="s">
        <v>191</v>
      </c>
      <c r="E824" s="17" t="s">
        <v>192</v>
      </c>
      <c r="F824" s="17" t="s">
        <v>75</v>
      </c>
      <c r="G824" s="17" t="s">
        <v>76</v>
      </c>
      <c r="H824" s="17">
        <v>17494</v>
      </c>
      <c r="I824" s="17">
        <v>17046</v>
      </c>
      <c r="J824" s="17">
        <v>448</v>
      </c>
      <c r="K824" s="17" t="s">
        <v>37</v>
      </c>
      <c r="L824" s="18">
        <v>155043.56</v>
      </c>
      <c r="M824" s="18">
        <v>28872.94</v>
      </c>
      <c r="N824" s="18">
        <v>2337.5</v>
      </c>
      <c r="O824" s="18">
        <v>186254</v>
      </c>
      <c r="P824" s="18">
        <v>3622.42</v>
      </c>
      <c r="Q824" s="18">
        <v>1558.45</v>
      </c>
      <c r="R824" s="18">
        <v>268.13</v>
      </c>
      <c r="S824" s="18">
        <v>5449</v>
      </c>
      <c r="T824" s="18">
        <v>170</v>
      </c>
      <c r="U824" s="18">
        <v>0</v>
      </c>
      <c r="V824" s="18">
        <v>0</v>
      </c>
      <c r="W824" s="18">
        <v>0</v>
      </c>
      <c r="X824" s="18"/>
      <c r="Y824" s="18">
        <v>158665.98000000001</v>
      </c>
      <c r="Z824" s="18">
        <v>30431.39</v>
      </c>
      <c r="AA824" s="18">
        <v>2605.63</v>
      </c>
      <c r="AB824" s="18">
        <v>191703</v>
      </c>
      <c r="AD824" s="7"/>
    </row>
    <row r="825" spans="1:30" s="15" customFormat="1" x14ac:dyDescent="0.25">
      <c r="A825" s="17">
        <v>13</v>
      </c>
      <c r="B825" s="17" t="s">
        <v>151</v>
      </c>
      <c r="C825" s="17" t="s">
        <v>126</v>
      </c>
      <c r="D825" s="17" t="s">
        <v>195</v>
      </c>
      <c r="E825" s="17" t="s">
        <v>196</v>
      </c>
      <c r="F825" s="17" t="s">
        <v>75</v>
      </c>
      <c r="G825" s="17" t="s">
        <v>76</v>
      </c>
      <c r="H825" s="17">
        <v>11965</v>
      </c>
      <c r="I825" s="17">
        <v>11792</v>
      </c>
      <c r="J825" s="17">
        <v>173</v>
      </c>
      <c r="K825" s="17" t="s">
        <v>37</v>
      </c>
      <c r="L825" s="18">
        <v>63089.32</v>
      </c>
      <c r="M825" s="18">
        <v>20288.71</v>
      </c>
      <c r="N825" s="18">
        <v>2034.97</v>
      </c>
      <c r="O825" s="18">
        <v>85413</v>
      </c>
      <c r="P825" s="18">
        <v>1398.01</v>
      </c>
      <c r="Q825" s="18">
        <v>644.45000000000005</v>
      </c>
      <c r="R825" s="18">
        <v>103.54</v>
      </c>
      <c r="S825" s="18">
        <v>2146</v>
      </c>
      <c r="T825" s="18">
        <v>0</v>
      </c>
      <c r="U825" s="18">
        <v>0</v>
      </c>
      <c r="V825" s="18">
        <v>0</v>
      </c>
      <c r="W825" s="18">
        <v>0</v>
      </c>
      <c r="X825" s="18"/>
      <c r="Y825" s="18">
        <v>64487.33</v>
      </c>
      <c r="Z825" s="18">
        <v>20933.16</v>
      </c>
      <c r="AA825" s="18">
        <v>2138.5100000000002</v>
      </c>
      <c r="AB825" s="18">
        <v>87559</v>
      </c>
      <c r="AD825" s="7"/>
    </row>
    <row r="826" spans="1:30" s="15" customFormat="1" x14ac:dyDescent="0.25">
      <c r="A826" s="17">
        <v>14</v>
      </c>
      <c r="B826" s="17" t="s">
        <v>229</v>
      </c>
      <c r="C826" s="17" t="s">
        <v>126</v>
      </c>
      <c r="D826" s="17" t="s">
        <v>230</v>
      </c>
      <c r="E826" s="17" t="s">
        <v>231</v>
      </c>
      <c r="F826" s="17" t="s">
        <v>75</v>
      </c>
      <c r="G826" s="17" t="s">
        <v>76</v>
      </c>
      <c r="H826" s="17">
        <v>852</v>
      </c>
      <c r="I826" s="17">
        <v>565</v>
      </c>
      <c r="J826" s="17">
        <v>287</v>
      </c>
      <c r="K826" s="17" t="s">
        <v>37</v>
      </c>
      <c r="L826" s="18">
        <v>205334.11</v>
      </c>
      <c r="M826" s="18">
        <v>63517.59</v>
      </c>
      <c r="N826" s="18">
        <v>1049.3</v>
      </c>
      <c r="O826" s="18">
        <v>269901</v>
      </c>
      <c r="P826" s="18">
        <v>2435.9899999999998</v>
      </c>
      <c r="Q826" s="18">
        <v>2052.2399999999998</v>
      </c>
      <c r="R826" s="18">
        <v>171.77</v>
      </c>
      <c r="S826" s="18">
        <v>4660</v>
      </c>
      <c r="T826" s="18">
        <v>0</v>
      </c>
      <c r="U826" s="18">
        <v>0</v>
      </c>
      <c r="V826" s="18">
        <v>0</v>
      </c>
      <c r="W826" s="18">
        <v>0</v>
      </c>
      <c r="X826" s="18"/>
      <c r="Y826" s="18">
        <v>207770.1</v>
      </c>
      <c r="Z826" s="18">
        <v>65569.83</v>
      </c>
      <c r="AA826" s="18">
        <v>1221.07</v>
      </c>
      <c r="AB826" s="18">
        <v>274561</v>
      </c>
      <c r="AD826" s="7"/>
    </row>
    <row r="827" spans="1:30" s="15" customFormat="1" x14ac:dyDescent="0.25">
      <c r="A827" s="17">
        <v>15</v>
      </c>
      <c r="B827" s="17" t="s">
        <v>229</v>
      </c>
      <c r="C827" s="17" t="s">
        <v>126</v>
      </c>
      <c r="D827" s="17" t="s">
        <v>236</v>
      </c>
      <c r="E827" s="17" t="s">
        <v>237</v>
      </c>
      <c r="F827" s="17" t="s">
        <v>75</v>
      </c>
      <c r="G827" s="17" t="s">
        <v>76</v>
      </c>
      <c r="H827" s="17">
        <v>4552</v>
      </c>
      <c r="I827" s="17">
        <v>4552</v>
      </c>
      <c r="J827" s="17">
        <v>0</v>
      </c>
      <c r="K827" s="17" t="s">
        <v>37</v>
      </c>
      <c r="L827" s="18">
        <v>948933.21</v>
      </c>
      <c r="M827" s="18">
        <v>327364.75</v>
      </c>
      <c r="N827" s="18">
        <v>1717.04</v>
      </c>
      <c r="O827" s="18">
        <v>1278015</v>
      </c>
      <c r="P827" s="18">
        <v>125.08</v>
      </c>
      <c r="Q827" s="18">
        <v>9505.92</v>
      </c>
      <c r="R827" s="18">
        <v>0</v>
      </c>
      <c r="S827" s="18">
        <v>9631</v>
      </c>
      <c r="T827" s="18">
        <v>0</v>
      </c>
      <c r="U827" s="18">
        <v>0</v>
      </c>
      <c r="V827" s="18">
        <v>0</v>
      </c>
      <c r="W827" s="18">
        <v>0</v>
      </c>
      <c r="X827" s="18"/>
      <c r="Y827" s="18">
        <v>949058.29</v>
      </c>
      <c r="Z827" s="18">
        <v>336870.67</v>
      </c>
      <c r="AA827" s="18">
        <v>1717.04</v>
      </c>
      <c r="AB827" s="18">
        <v>1287646</v>
      </c>
      <c r="AD827" s="7"/>
    </row>
    <row r="828" spans="1:30" s="15" customFormat="1" x14ac:dyDescent="0.25">
      <c r="A828" s="17">
        <v>16</v>
      </c>
      <c r="B828" s="17" t="s">
        <v>229</v>
      </c>
      <c r="C828" s="17" t="s">
        <v>126</v>
      </c>
      <c r="D828" s="17" t="s">
        <v>238</v>
      </c>
      <c r="E828" s="17" t="s">
        <v>239</v>
      </c>
      <c r="F828" s="17" t="s">
        <v>75</v>
      </c>
      <c r="G828" s="17" t="s">
        <v>76</v>
      </c>
      <c r="H828" s="17">
        <v>11501</v>
      </c>
      <c r="I828" s="17">
        <v>11370</v>
      </c>
      <c r="J828" s="17">
        <v>131</v>
      </c>
      <c r="K828" s="17" t="s">
        <v>37</v>
      </c>
      <c r="L828" s="18">
        <v>272577.02</v>
      </c>
      <c r="M828" s="18">
        <v>92501.05</v>
      </c>
      <c r="N828" s="18">
        <v>782.93</v>
      </c>
      <c r="O828" s="18">
        <v>365861</v>
      </c>
      <c r="P828" s="18">
        <v>1346.52</v>
      </c>
      <c r="Q828" s="18">
        <v>2726.08</v>
      </c>
      <c r="R828" s="18">
        <v>78.400000000000006</v>
      </c>
      <c r="S828" s="18">
        <v>4151</v>
      </c>
      <c r="T828" s="18">
        <v>0</v>
      </c>
      <c r="U828" s="18">
        <v>0</v>
      </c>
      <c r="V828" s="18">
        <v>0</v>
      </c>
      <c r="W828" s="18">
        <v>0</v>
      </c>
      <c r="X828" s="18"/>
      <c r="Y828" s="18">
        <v>273923.53999999998</v>
      </c>
      <c r="Z828" s="18">
        <v>95227.13</v>
      </c>
      <c r="AA828" s="18">
        <v>861.33</v>
      </c>
      <c r="AB828" s="18">
        <v>370012</v>
      </c>
      <c r="AD828" s="7"/>
    </row>
    <row r="829" spans="1:30" s="15" customFormat="1" x14ac:dyDescent="0.25">
      <c r="A829" s="17">
        <v>17</v>
      </c>
      <c r="B829" s="17" t="s">
        <v>229</v>
      </c>
      <c r="C829" s="17" t="s">
        <v>126</v>
      </c>
      <c r="D829" s="17" t="s">
        <v>240</v>
      </c>
      <c r="E829" s="17" t="s">
        <v>241</v>
      </c>
      <c r="F829" s="17" t="s">
        <v>75</v>
      </c>
      <c r="G829" s="17" t="s">
        <v>76</v>
      </c>
      <c r="H829" s="17">
        <v>9218</v>
      </c>
      <c r="I829" s="17">
        <v>8834</v>
      </c>
      <c r="J829" s="17">
        <v>384</v>
      </c>
      <c r="K829" s="17" t="s">
        <v>37</v>
      </c>
      <c r="L829" s="18">
        <v>359774.86</v>
      </c>
      <c r="M829" s="18">
        <v>113382.77</v>
      </c>
      <c r="N829" s="18">
        <v>2377.37</v>
      </c>
      <c r="O829" s="18">
        <v>475535</v>
      </c>
      <c r="P829" s="18">
        <v>3038.46</v>
      </c>
      <c r="Q829" s="18">
        <v>3605.72</v>
      </c>
      <c r="R829" s="18">
        <v>229.82</v>
      </c>
      <c r="S829" s="18">
        <v>6874</v>
      </c>
      <c r="T829" s="18">
        <v>0</v>
      </c>
      <c r="U829" s="18">
        <v>0</v>
      </c>
      <c r="V829" s="18">
        <v>0</v>
      </c>
      <c r="W829" s="18">
        <v>0</v>
      </c>
      <c r="X829" s="18"/>
      <c r="Y829" s="18">
        <v>362813.32</v>
      </c>
      <c r="Z829" s="18">
        <v>116988.49</v>
      </c>
      <c r="AA829" s="18">
        <v>2607.19</v>
      </c>
      <c r="AB829" s="18">
        <v>482409</v>
      </c>
      <c r="AD829" s="7"/>
    </row>
    <row r="830" spans="1:30" s="15" customFormat="1" x14ac:dyDescent="0.25">
      <c r="A830" s="17">
        <v>18</v>
      </c>
      <c r="B830" s="17" t="s">
        <v>229</v>
      </c>
      <c r="C830" s="17" t="s">
        <v>126</v>
      </c>
      <c r="D830" s="17" t="s">
        <v>247</v>
      </c>
      <c r="E830" s="17" t="s">
        <v>248</v>
      </c>
      <c r="F830" s="17" t="s">
        <v>75</v>
      </c>
      <c r="G830" s="17" t="s">
        <v>249</v>
      </c>
      <c r="H830" s="17">
        <v>4507</v>
      </c>
      <c r="I830" s="17">
        <v>4507</v>
      </c>
      <c r="J830" s="17">
        <v>0</v>
      </c>
      <c r="K830" s="17" t="s">
        <v>37</v>
      </c>
      <c r="L830" s="18">
        <v>38296.879999999997</v>
      </c>
      <c r="M830" s="18">
        <v>17271.29</v>
      </c>
      <c r="N830" s="18">
        <v>1451.83</v>
      </c>
      <c r="O830" s="18">
        <v>57020</v>
      </c>
      <c r="P830" s="18">
        <v>125.41</v>
      </c>
      <c r="Q830" s="18">
        <v>381.59</v>
      </c>
      <c r="R830" s="18">
        <v>0</v>
      </c>
      <c r="S830" s="18">
        <v>507</v>
      </c>
      <c r="T830" s="18">
        <v>0</v>
      </c>
      <c r="U830" s="18">
        <v>0</v>
      </c>
      <c r="V830" s="18">
        <v>0</v>
      </c>
      <c r="W830" s="18">
        <v>0</v>
      </c>
      <c r="X830" s="18"/>
      <c r="Y830" s="18">
        <v>38422.29</v>
      </c>
      <c r="Z830" s="18">
        <v>17652.88</v>
      </c>
      <c r="AA830" s="18">
        <v>1451.83</v>
      </c>
      <c r="AB830" s="18">
        <v>57527</v>
      </c>
      <c r="AD830" s="7"/>
    </row>
    <row r="831" spans="1:30" s="15" customFormat="1" x14ac:dyDescent="0.25">
      <c r="A831" s="17">
        <v>19</v>
      </c>
      <c r="B831" s="17" t="s">
        <v>229</v>
      </c>
      <c r="C831" s="17" t="s">
        <v>126</v>
      </c>
      <c r="D831" s="17" t="s">
        <v>1583</v>
      </c>
      <c r="E831" s="17" t="s">
        <v>1584</v>
      </c>
      <c r="F831" s="17" t="s">
        <v>75</v>
      </c>
      <c r="G831" s="17" t="s">
        <v>249</v>
      </c>
      <c r="H831" s="17">
        <v>6018</v>
      </c>
      <c r="I831" s="17">
        <v>6018</v>
      </c>
      <c r="J831" s="17">
        <v>0</v>
      </c>
      <c r="K831" s="17" t="s">
        <v>37</v>
      </c>
      <c r="L831" s="18">
        <v>43948.05</v>
      </c>
      <c r="M831" s="18">
        <v>18484.740000000002</v>
      </c>
      <c r="N831" s="18">
        <v>2379.21</v>
      </c>
      <c r="O831" s="18">
        <v>64812</v>
      </c>
      <c r="P831" s="18">
        <v>124.9</v>
      </c>
      <c r="Q831" s="18">
        <v>455.1</v>
      </c>
      <c r="R831" s="18">
        <v>0</v>
      </c>
      <c r="S831" s="18">
        <v>580</v>
      </c>
      <c r="T831" s="18">
        <v>0</v>
      </c>
      <c r="U831" s="18">
        <v>0</v>
      </c>
      <c r="V831" s="18">
        <v>0</v>
      </c>
      <c r="W831" s="18">
        <v>0</v>
      </c>
      <c r="X831" s="18"/>
      <c r="Y831" s="18">
        <v>44072.95</v>
      </c>
      <c r="Z831" s="18">
        <v>18939.84</v>
      </c>
      <c r="AA831" s="18">
        <v>2379.21</v>
      </c>
      <c r="AB831" s="18">
        <v>65392</v>
      </c>
      <c r="AD831" s="7"/>
    </row>
    <row r="832" spans="1:30" s="15" customFormat="1" x14ac:dyDescent="0.25">
      <c r="A832" s="17">
        <v>20</v>
      </c>
      <c r="B832" s="17" t="s">
        <v>229</v>
      </c>
      <c r="C832" s="17" t="s">
        <v>126</v>
      </c>
      <c r="D832" s="17" t="s">
        <v>1585</v>
      </c>
      <c r="E832" s="17" t="s">
        <v>1586</v>
      </c>
      <c r="F832" s="17" t="s">
        <v>75</v>
      </c>
      <c r="G832" s="17" t="s">
        <v>249</v>
      </c>
      <c r="H832" s="17">
        <v>1190</v>
      </c>
      <c r="I832" s="17">
        <v>1190</v>
      </c>
      <c r="J832" s="17">
        <v>0</v>
      </c>
      <c r="K832" s="17" t="s">
        <v>37</v>
      </c>
      <c r="L832" s="18">
        <v>21708.67</v>
      </c>
      <c r="M832" s="18">
        <v>7428.09</v>
      </c>
      <c r="N832" s="18">
        <v>1044.24</v>
      </c>
      <c r="O832" s="18">
        <v>30181</v>
      </c>
      <c r="P832" s="18">
        <v>125.05</v>
      </c>
      <c r="Q832" s="18">
        <v>226.95</v>
      </c>
      <c r="R832" s="18">
        <v>0</v>
      </c>
      <c r="S832" s="18">
        <v>352</v>
      </c>
      <c r="T832" s="18">
        <v>0</v>
      </c>
      <c r="U832" s="18">
        <v>0</v>
      </c>
      <c r="V832" s="18">
        <v>0</v>
      </c>
      <c r="W832" s="18">
        <v>0</v>
      </c>
      <c r="X832" s="18"/>
      <c r="Y832" s="18">
        <v>21833.72</v>
      </c>
      <c r="Z832" s="18">
        <v>7655.04</v>
      </c>
      <c r="AA832" s="18">
        <v>1044.24</v>
      </c>
      <c r="AB832" s="18">
        <v>30533</v>
      </c>
      <c r="AD832" s="7"/>
    </row>
    <row r="833" spans="1:31" s="15" customFormat="1" x14ac:dyDescent="0.25">
      <c r="A833" s="17">
        <v>21</v>
      </c>
      <c r="B833" s="17" t="s">
        <v>229</v>
      </c>
      <c r="C833" s="17" t="s">
        <v>126</v>
      </c>
      <c r="D833" s="17" t="s">
        <v>1610</v>
      </c>
      <c r="E833" s="17" t="s">
        <v>1609</v>
      </c>
      <c r="F833" s="17" t="s">
        <v>75</v>
      </c>
      <c r="G833" s="17" t="s">
        <v>1606</v>
      </c>
      <c r="H833" s="17">
        <v>499</v>
      </c>
      <c r="I833" s="17">
        <v>499</v>
      </c>
      <c r="J833" s="17">
        <v>29</v>
      </c>
      <c r="K833" s="17" t="s">
        <v>848</v>
      </c>
      <c r="L833" s="18">
        <v>8644.24</v>
      </c>
      <c r="M833" s="18">
        <v>1512.72</v>
      </c>
      <c r="N833" s="18">
        <v>492.04</v>
      </c>
      <c r="O833" s="18">
        <v>10649</v>
      </c>
      <c r="P833" s="18">
        <v>332.92</v>
      </c>
      <c r="Q833" s="18">
        <v>89.72</v>
      </c>
      <c r="R833" s="18">
        <v>17.36</v>
      </c>
      <c r="S833" s="18">
        <v>440</v>
      </c>
      <c r="T833" s="18">
        <v>0</v>
      </c>
      <c r="U833" s="18">
        <v>0</v>
      </c>
      <c r="V833" s="18">
        <v>0</v>
      </c>
      <c r="W833" s="18">
        <v>0</v>
      </c>
      <c r="X833" s="18"/>
      <c r="Y833" s="18">
        <v>8977.16</v>
      </c>
      <c r="Z833" s="18">
        <v>1602.44</v>
      </c>
      <c r="AA833" s="18">
        <v>509.4</v>
      </c>
      <c r="AB833" s="18">
        <v>11089</v>
      </c>
    </row>
    <row r="834" spans="1:31" s="15" customFormat="1" x14ac:dyDescent="0.25">
      <c r="A834" s="17">
        <v>22</v>
      </c>
      <c r="B834" s="17" t="s">
        <v>229</v>
      </c>
      <c r="C834" s="17" t="s">
        <v>126</v>
      </c>
      <c r="D834" s="17" t="s">
        <v>1608</v>
      </c>
      <c r="E834" s="17" t="s">
        <v>1607</v>
      </c>
      <c r="F834" s="17" t="s">
        <v>75</v>
      </c>
      <c r="G834" s="17" t="s">
        <v>1606</v>
      </c>
      <c r="H834" s="17">
        <v>285</v>
      </c>
      <c r="I834" s="17">
        <v>285</v>
      </c>
      <c r="J834" s="17">
        <v>24</v>
      </c>
      <c r="K834" s="17" t="s">
        <v>848</v>
      </c>
      <c r="L834" s="18">
        <v>10694.93</v>
      </c>
      <c r="M834" s="18">
        <v>1930.94</v>
      </c>
      <c r="N834" s="18">
        <v>686.13</v>
      </c>
      <c r="O834" s="18">
        <v>13312</v>
      </c>
      <c r="P834" s="18">
        <v>297.29000000000002</v>
      </c>
      <c r="Q834" s="18">
        <v>112.35</v>
      </c>
      <c r="R834" s="18">
        <v>14.36</v>
      </c>
      <c r="S834" s="18">
        <v>424</v>
      </c>
      <c r="T834" s="18">
        <v>0</v>
      </c>
      <c r="U834" s="18">
        <v>0</v>
      </c>
      <c r="V834" s="18">
        <v>0</v>
      </c>
      <c r="W834" s="18">
        <v>0</v>
      </c>
      <c r="X834" s="18"/>
      <c r="Y834" s="18">
        <v>10992.22</v>
      </c>
      <c r="Z834" s="18">
        <v>2043.29</v>
      </c>
      <c r="AA834" s="18">
        <v>700.49</v>
      </c>
      <c r="AB834" s="18">
        <v>13736</v>
      </c>
    </row>
    <row r="835" spans="1:31" s="15" customFormat="1" x14ac:dyDescent="0.25">
      <c r="A835" s="17">
        <v>23</v>
      </c>
      <c r="B835" s="17" t="s">
        <v>229</v>
      </c>
      <c r="C835" s="17" t="s">
        <v>126</v>
      </c>
      <c r="D835" s="17" t="s">
        <v>1605</v>
      </c>
      <c r="E835" s="17" t="s">
        <v>1604</v>
      </c>
      <c r="F835" s="17" t="s">
        <v>75</v>
      </c>
      <c r="G835" s="17" t="s">
        <v>1603</v>
      </c>
      <c r="H835" s="17">
        <v>175</v>
      </c>
      <c r="I835" s="17">
        <v>175</v>
      </c>
      <c r="J835" s="17">
        <v>28</v>
      </c>
      <c r="K835" s="17" t="s">
        <v>848</v>
      </c>
      <c r="L835" s="18">
        <v>9742.2800000000007</v>
      </c>
      <c r="M835" s="18">
        <v>1675.74</v>
      </c>
      <c r="N835" s="18">
        <v>599.98</v>
      </c>
      <c r="O835" s="18">
        <v>12018</v>
      </c>
      <c r="P835" s="18">
        <v>326.42</v>
      </c>
      <c r="Q835" s="18">
        <v>101.82</v>
      </c>
      <c r="R835" s="18">
        <v>16.760000000000002</v>
      </c>
      <c r="S835" s="18">
        <v>445</v>
      </c>
      <c r="T835" s="18">
        <v>0</v>
      </c>
      <c r="U835" s="18">
        <v>0</v>
      </c>
      <c r="V835" s="18">
        <v>0</v>
      </c>
      <c r="W835" s="18">
        <v>0</v>
      </c>
      <c r="X835" s="18"/>
      <c r="Y835" s="18">
        <v>10068.700000000001</v>
      </c>
      <c r="Z835" s="18">
        <v>1777.56</v>
      </c>
      <c r="AA835" s="18">
        <v>616.74</v>
      </c>
      <c r="AB835" s="18">
        <v>12463</v>
      </c>
    </row>
    <row r="836" spans="1:31" s="15" customFormat="1" x14ac:dyDescent="0.25">
      <c r="A836" s="17">
        <v>24</v>
      </c>
      <c r="B836" s="17" t="s">
        <v>250</v>
      </c>
      <c r="C836" s="17" t="s">
        <v>126</v>
      </c>
      <c r="D836" s="17" t="s">
        <v>251</v>
      </c>
      <c r="E836" s="17" t="s">
        <v>252</v>
      </c>
      <c r="F836" s="17" t="s">
        <v>75</v>
      </c>
      <c r="G836" s="17" t="s">
        <v>106</v>
      </c>
      <c r="H836" s="17">
        <v>1</v>
      </c>
      <c r="I836" s="17">
        <v>1</v>
      </c>
      <c r="J836" s="17">
        <v>337</v>
      </c>
      <c r="K836" s="17" t="s">
        <v>107</v>
      </c>
      <c r="L836" s="18">
        <v>216666.38</v>
      </c>
      <c r="M836" s="18">
        <v>52441.29</v>
      </c>
      <c r="N836" s="18">
        <v>3060.33</v>
      </c>
      <c r="O836" s="18">
        <v>272168</v>
      </c>
      <c r="P836" s="18">
        <v>2544.86</v>
      </c>
      <c r="Q836" s="18">
        <v>2184.4499999999998</v>
      </c>
      <c r="R836" s="18">
        <v>201.69</v>
      </c>
      <c r="S836" s="18">
        <v>4931</v>
      </c>
      <c r="T836" s="18">
        <v>0</v>
      </c>
      <c r="U836" s="18">
        <v>0</v>
      </c>
      <c r="V836" s="18">
        <v>0</v>
      </c>
      <c r="W836" s="18">
        <v>0</v>
      </c>
      <c r="X836" s="18"/>
      <c r="Y836" s="18">
        <v>219211.24</v>
      </c>
      <c r="Z836" s="18">
        <v>54625.74</v>
      </c>
      <c r="AA836" s="18">
        <v>3262.02</v>
      </c>
      <c r="AB836" s="18">
        <v>277099</v>
      </c>
      <c r="AD836" s="7"/>
    </row>
    <row r="837" spans="1:31" s="15" customFormat="1" x14ac:dyDescent="0.25">
      <c r="A837" s="17">
        <v>25</v>
      </c>
      <c r="B837" s="17" t="s">
        <v>253</v>
      </c>
      <c r="C837" s="17" t="s">
        <v>126</v>
      </c>
      <c r="D837" s="17" t="s">
        <v>254</v>
      </c>
      <c r="E837" s="17" t="s">
        <v>255</v>
      </c>
      <c r="F837" s="17" t="s">
        <v>75</v>
      </c>
      <c r="G837" s="17" t="s">
        <v>106</v>
      </c>
      <c r="H837" s="17">
        <v>0</v>
      </c>
      <c r="I837" s="17">
        <v>0</v>
      </c>
      <c r="J837" s="17">
        <v>78</v>
      </c>
      <c r="K837" s="17" t="s">
        <v>107</v>
      </c>
      <c r="L837" s="18">
        <v>173915.46</v>
      </c>
      <c r="M837" s="18">
        <v>34558.239999999998</v>
      </c>
      <c r="N837" s="18">
        <v>2595.3000000000002</v>
      </c>
      <c r="O837" s="18">
        <v>211069</v>
      </c>
      <c r="P837" s="18">
        <v>684.63</v>
      </c>
      <c r="Q837" s="18">
        <v>1761.69</v>
      </c>
      <c r="R837" s="18">
        <v>46.68</v>
      </c>
      <c r="S837" s="18">
        <v>2493</v>
      </c>
      <c r="T837" s="18">
        <v>0</v>
      </c>
      <c r="U837" s="18">
        <v>0</v>
      </c>
      <c r="V837" s="18">
        <v>0</v>
      </c>
      <c r="W837" s="18">
        <v>0</v>
      </c>
      <c r="X837" s="18"/>
      <c r="Y837" s="18">
        <v>174600.09</v>
      </c>
      <c r="Z837" s="18">
        <v>36319.93</v>
      </c>
      <c r="AA837" s="18">
        <v>2641.98</v>
      </c>
      <c r="AB837" s="18">
        <v>213562</v>
      </c>
      <c r="AD837" s="7"/>
    </row>
    <row r="838" spans="1:31" s="15" customFormat="1" x14ac:dyDescent="0.25">
      <c r="A838" s="17">
        <v>26</v>
      </c>
      <c r="B838" s="17" t="s">
        <v>256</v>
      </c>
      <c r="C838" s="17" t="s">
        <v>126</v>
      </c>
      <c r="D838" s="17" t="s">
        <v>257</v>
      </c>
      <c r="E838" s="17" t="s">
        <v>258</v>
      </c>
      <c r="F838" s="17" t="s">
        <v>75</v>
      </c>
      <c r="G838" s="17" t="s">
        <v>106</v>
      </c>
      <c r="H838" s="17">
        <v>0</v>
      </c>
      <c r="I838" s="17">
        <v>0</v>
      </c>
      <c r="J838" s="17">
        <v>92</v>
      </c>
      <c r="K838" s="17" t="s">
        <v>107</v>
      </c>
      <c r="L838" s="18">
        <v>173932.83</v>
      </c>
      <c r="M838" s="18">
        <v>35865.730000000003</v>
      </c>
      <c r="N838" s="18">
        <v>2620.44</v>
      </c>
      <c r="O838" s="18">
        <v>212419</v>
      </c>
      <c r="P838" s="18">
        <v>785.33</v>
      </c>
      <c r="Q838" s="18">
        <v>1761.61</v>
      </c>
      <c r="R838" s="18">
        <v>55.06</v>
      </c>
      <c r="S838" s="18">
        <v>2602</v>
      </c>
      <c r="T838" s="18">
        <v>0</v>
      </c>
      <c r="U838" s="18">
        <v>0</v>
      </c>
      <c r="V838" s="18">
        <v>0</v>
      </c>
      <c r="W838" s="18">
        <v>0</v>
      </c>
      <c r="X838" s="18"/>
      <c r="Y838" s="18">
        <v>174718.16</v>
      </c>
      <c r="Z838" s="18">
        <v>37627.339999999997</v>
      </c>
      <c r="AA838" s="18">
        <v>2675.5</v>
      </c>
      <c r="AB838" s="18">
        <v>215021</v>
      </c>
      <c r="AD838" s="7"/>
    </row>
    <row r="839" spans="1:31" s="15" customFormat="1" x14ac:dyDescent="0.25">
      <c r="A839" s="17">
        <v>27</v>
      </c>
      <c r="B839" s="17" t="s">
        <v>259</v>
      </c>
      <c r="C839" s="17" t="s">
        <v>126</v>
      </c>
      <c r="D839" s="17" t="s">
        <v>260</v>
      </c>
      <c r="E839" s="17" t="s">
        <v>261</v>
      </c>
      <c r="F839" s="17" t="s">
        <v>75</v>
      </c>
      <c r="G839" s="17" t="s">
        <v>106</v>
      </c>
      <c r="H839" s="17">
        <v>0</v>
      </c>
      <c r="I839" s="17">
        <v>0</v>
      </c>
      <c r="J839" s="17">
        <v>39</v>
      </c>
      <c r="K839" s="17" t="s">
        <v>107</v>
      </c>
      <c r="L839" s="18">
        <v>175458.17</v>
      </c>
      <c r="M839" s="18">
        <v>35674.550000000003</v>
      </c>
      <c r="N839" s="18">
        <v>2525.2800000000002</v>
      </c>
      <c r="O839" s="18">
        <v>213658</v>
      </c>
      <c r="P839" s="18">
        <v>404.83</v>
      </c>
      <c r="Q839" s="18">
        <v>1777.83</v>
      </c>
      <c r="R839" s="18">
        <v>23.34</v>
      </c>
      <c r="S839" s="18">
        <v>2206</v>
      </c>
      <c r="T839" s="18">
        <v>0</v>
      </c>
      <c r="U839" s="18">
        <v>0</v>
      </c>
      <c r="V839" s="18">
        <v>0</v>
      </c>
      <c r="W839" s="18">
        <v>0</v>
      </c>
      <c r="X839" s="18"/>
      <c r="Y839" s="18">
        <v>175863</v>
      </c>
      <c r="Z839" s="18">
        <v>37452.379999999997</v>
      </c>
      <c r="AA839" s="18">
        <v>2548.62</v>
      </c>
      <c r="AB839" s="18">
        <v>215864</v>
      </c>
      <c r="AD839" s="7"/>
    </row>
    <row r="840" spans="1:31" s="15" customFormat="1" x14ac:dyDescent="0.25">
      <c r="A840" s="17">
        <v>28</v>
      </c>
      <c r="B840" s="17" t="s">
        <v>134</v>
      </c>
      <c r="C840" s="17" t="s">
        <v>126</v>
      </c>
      <c r="D840" s="17" t="s">
        <v>265</v>
      </c>
      <c r="E840" s="17" t="s">
        <v>266</v>
      </c>
      <c r="F840" s="17" t="s">
        <v>75</v>
      </c>
      <c r="G840" s="17" t="s">
        <v>267</v>
      </c>
      <c r="H840" s="17">
        <v>0</v>
      </c>
      <c r="I840" s="17">
        <v>0</v>
      </c>
      <c r="J840" s="17">
        <v>181</v>
      </c>
      <c r="K840" s="17" t="s">
        <v>107</v>
      </c>
      <c r="L840" s="18">
        <v>129267.47</v>
      </c>
      <c r="M840" s="18">
        <v>29081.5</v>
      </c>
      <c r="N840" s="18">
        <v>2256.0300000000002</v>
      </c>
      <c r="O840" s="18">
        <v>160605</v>
      </c>
      <c r="P840" s="18">
        <v>1424.58</v>
      </c>
      <c r="Q840" s="18">
        <v>1308.0899999999999</v>
      </c>
      <c r="R840" s="18">
        <v>108.33</v>
      </c>
      <c r="S840" s="18">
        <v>2841</v>
      </c>
      <c r="T840" s="18">
        <v>90</v>
      </c>
      <c r="U840" s="18">
        <v>0</v>
      </c>
      <c r="V840" s="18">
        <v>0</v>
      </c>
      <c r="W840" s="18">
        <v>0</v>
      </c>
      <c r="X840" s="18"/>
      <c r="Y840" s="18">
        <v>130692.05</v>
      </c>
      <c r="Z840" s="18">
        <v>30389.59</v>
      </c>
      <c r="AA840" s="18">
        <v>2364.36</v>
      </c>
      <c r="AB840" s="18">
        <v>163446</v>
      </c>
      <c r="AD840" s="7"/>
    </row>
    <row r="841" spans="1:31" s="15" customFormat="1" x14ac:dyDescent="0.25">
      <c r="A841" s="17">
        <v>29</v>
      </c>
      <c r="B841" s="17" t="s">
        <v>229</v>
      </c>
      <c r="C841" s="17" t="s">
        <v>126</v>
      </c>
      <c r="D841" s="17" t="s">
        <v>268</v>
      </c>
      <c r="E841" s="17" t="s">
        <v>269</v>
      </c>
      <c r="F841" s="17" t="s">
        <v>75</v>
      </c>
      <c r="G841" s="17" t="s">
        <v>270</v>
      </c>
      <c r="H841" s="17">
        <v>250</v>
      </c>
      <c r="I841" s="17">
        <v>250</v>
      </c>
      <c r="J841" s="17">
        <v>10</v>
      </c>
      <c r="K841" s="17" t="s">
        <v>107</v>
      </c>
      <c r="L841" s="18">
        <v>51172.18</v>
      </c>
      <c r="M841" s="18">
        <v>7633.67</v>
      </c>
      <c r="N841" s="18">
        <v>157.15</v>
      </c>
      <c r="O841" s="18">
        <v>58963</v>
      </c>
      <c r="P841" s="18">
        <v>196.66</v>
      </c>
      <c r="Q841" s="18">
        <v>512.35</v>
      </c>
      <c r="R841" s="18">
        <v>5.99</v>
      </c>
      <c r="S841" s="18">
        <v>715</v>
      </c>
      <c r="T841" s="18">
        <v>0</v>
      </c>
      <c r="U841" s="18">
        <v>0</v>
      </c>
      <c r="V841" s="18">
        <v>0</v>
      </c>
      <c r="W841" s="18">
        <v>0</v>
      </c>
      <c r="X841" s="18"/>
      <c r="Y841" s="18">
        <v>51368.84</v>
      </c>
      <c r="Z841" s="18">
        <v>8146.02</v>
      </c>
      <c r="AA841" s="18">
        <v>163.13999999999999</v>
      </c>
      <c r="AB841" s="18">
        <v>59678</v>
      </c>
      <c r="AD841" s="7"/>
    </row>
    <row r="842" spans="1:31" s="15" customFormat="1" x14ac:dyDescent="0.25">
      <c r="A842" s="17">
        <v>30</v>
      </c>
      <c r="B842" s="17" t="s">
        <v>151</v>
      </c>
      <c r="C842" s="17" t="s">
        <v>126</v>
      </c>
      <c r="D842" s="17" t="s">
        <v>271</v>
      </c>
      <c r="E842" s="17" t="s">
        <v>272</v>
      </c>
      <c r="F842" s="17" t="s">
        <v>75</v>
      </c>
      <c r="G842" s="17" t="s">
        <v>273</v>
      </c>
      <c r="H842" s="17">
        <v>0</v>
      </c>
      <c r="I842" s="17">
        <v>0</v>
      </c>
      <c r="J842" s="17">
        <v>156</v>
      </c>
      <c r="K842" s="17" t="s">
        <v>107</v>
      </c>
      <c r="L842" s="18">
        <v>125645.44</v>
      </c>
      <c r="M842" s="18">
        <v>28146.41</v>
      </c>
      <c r="N842" s="18">
        <v>2211.15</v>
      </c>
      <c r="O842" s="18">
        <v>156003</v>
      </c>
      <c r="P842" s="18">
        <v>1245.31</v>
      </c>
      <c r="Q842" s="18">
        <v>1272.32</v>
      </c>
      <c r="R842" s="18">
        <v>93.37</v>
      </c>
      <c r="S842" s="18">
        <v>2611</v>
      </c>
      <c r="T842" s="18">
        <v>90</v>
      </c>
      <c r="U842" s="18">
        <v>0</v>
      </c>
      <c r="V842" s="18">
        <v>0</v>
      </c>
      <c r="W842" s="18">
        <v>0</v>
      </c>
      <c r="X842" s="18"/>
      <c r="Y842" s="18">
        <v>126890.75</v>
      </c>
      <c r="Z842" s="18">
        <v>29418.73</v>
      </c>
      <c r="AA842" s="18">
        <v>2304.52</v>
      </c>
      <c r="AB842" s="18">
        <v>158614</v>
      </c>
      <c r="AD842" s="7"/>
    </row>
    <row r="843" spans="1:31" s="15" customFormat="1" x14ac:dyDescent="0.25">
      <c r="A843" s="17">
        <v>31</v>
      </c>
      <c r="B843" s="17" t="s">
        <v>130</v>
      </c>
      <c r="C843" s="17" t="s">
        <v>126</v>
      </c>
      <c r="D843" s="17" t="s">
        <v>274</v>
      </c>
      <c r="E843" s="17" t="s">
        <v>275</v>
      </c>
      <c r="F843" s="17" t="s">
        <v>75</v>
      </c>
      <c r="G843" s="17" t="s">
        <v>276</v>
      </c>
      <c r="H843" s="17">
        <v>0</v>
      </c>
      <c r="I843" s="17">
        <v>0</v>
      </c>
      <c r="J843" s="17">
        <v>130</v>
      </c>
      <c r="K843" s="17" t="s">
        <v>107</v>
      </c>
      <c r="L843" s="18">
        <v>124481.11</v>
      </c>
      <c r="M843" s="18">
        <v>31794.45</v>
      </c>
      <c r="N843" s="18">
        <v>2164.44</v>
      </c>
      <c r="O843" s="18">
        <v>158440</v>
      </c>
      <c r="P843" s="18">
        <v>1058.05</v>
      </c>
      <c r="Q843" s="18">
        <v>1261.1500000000001</v>
      </c>
      <c r="R843" s="18">
        <v>77.8</v>
      </c>
      <c r="S843" s="18">
        <v>2397</v>
      </c>
      <c r="T843" s="18">
        <v>90</v>
      </c>
      <c r="U843" s="18">
        <v>0</v>
      </c>
      <c r="V843" s="18">
        <v>0</v>
      </c>
      <c r="W843" s="18">
        <v>0</v>
      </c>
      <c r="X843" s="18"/>
      <c r="Y843" s="18">
        <v>125539.16</v>
      </c>
      <c r="Z843" s="18">
        <v>33055.599999999999</v>
      </c>
      <c r="AA843" s="18">
        <v>2242.2399999999998</v>
      </c>
      <c r="AB843" s="18">
        <v>160837</v>
      </c>
      <c r="AD843" s="7"/>
    </row>
    <row r="844" spans="1:31" s="15" customFormat="1" x14ac:dyDescent="0.25">
      <c r="A844" s="17">
        <v>32</v>
      </c>
      <c r="B844" s="17" t="s">
        <v>134</v>
      </c>
      <c r="C844" s="17" t="s">
        <v>126</v>
      </c>
      <c r="D844" s="17" t="s">
        <v>277</v>
      </c>
      <c r="E844" s="17" t="s">
        <v>278</v>
      </c>
      <c r="F844" s="17" t="s">
        <v>75</v>
      </c>
      <c r="G844" s="17" t="s">
        <v>267</v>
      </c>
      <c r="H844" s="17">
        <v>0</v>
      </c>
      <c r="I844" s="17">
        <v>0</v>
      </c>
      <c r="J844" s="17">
        <v>700</v>
      </c>
      <c r="K844" s="17" t="s">
        <v>107</v>
      </c>
      <c r="L844" s="18">
        <v>260095.53</v>
      </c>
      <c r="M844" s="18">
        <v>31731</v>
      </c>
      <c r="N844" s="18">
        <v>4903.47</v>
      </c>
      <c r="O844" s="18">
        <v>296730</v>
      </c>
      <c r="P844" s="18">
        <v>5275.64</v>
      </c>
      <c r="Q844" s="18">
        <v>2623.41</v>
      </c>
      <c r="R844" s="18">
        <v>418.95</v>
      </c>
      <c r="S844" s="18">
        <v>8318</v>
      </c>
      <c r="T844" s="18">
        <v>180</v>
      </c>
      <c r="U844" s="18">
        <v>0</v>
      </c>
      <c r="V844" s="18">
        <v>0</v>
      </c>
      <c r="W844" s="18">
        <v>0</v>
      </c>
      <c r="X844" s="18"/>
      <c r="Y844" s="18">
        <v>265371.17</v>
      </c>
      <c r="Z844" s="18">
        <v>34354.410000000003</v>
      </c>
      <c r="AA844" s="18">
        <v>5322.42</v>
      </c>
      <c r="AB844" s="18">
        <v>305048</v>
      </c>
      <c r="AD844" s="7"/>
    </row>
    <row r="845" spans="1:31" s="15" customFormat="1" x14ac:dyDescent="0.25">
      <c r="A845" s="17">
        <v>33</v>
      </c>
      <c r="B845" s="17" t="s">
        <v>138</v>
      </c>
      <c r="C845" s="17" t="s">
        <v>126</v>
      </c>
      <c r="D845" s="17" t="s">
        <v>279</v>
      </c>
      <c r="E845" s="17" t="s">
        <v>280</v>
      </c>
      <c r="F845" s="17" t="s">
        <v>75</v>
      </c>
      <c r="G845" s="17" t="s">
        <v>281</v>
      </c>
      <c r="H845" s="17">
        <v>0</v>
      </c>
      <c r="I845" s="17">
        <v>0</v>
      </c>
      <c r="J845" s="17">
        <v>52</v>
      </c>
      <c r="K845" s="17" t="s">
        <v>107</v>
      </c>
      <c r="L845" s="18">
        <v>123522.61</v>
      </c>
      <c r="M845" s="18">
        <v>25082.99</v>
      </c>
      <c r="N845" s="18">
        <v>2024.4</v>
      </c>
      <c r="O845" s="18">
        <v>150630</v>
      </c>
      <c r="P845" s="18">
        <v>497.89</v>
      </c>
      <c r="Q845" s="18">
        <v>1252.99</v>
      </c>
      <c r="R845" s="18">
        <v>31.12</v>
      </c>
      <c r="S845" s="18">
        <v>1782</v>
      </c>
      <c r="T845" s="18">
        <v>90</v>
      </c>
      <c r="U845" s="18">
        <v>0</v>
      </c>
      <c r="V845" s="18">
        <v>0</v>
      </c>
      <c r="W845" s="18">
        <v>0</v>
      </c>
      <c r="X845" s="18"/>
      <c r="Y845" s="18">
        <v>124020.5</v>
      </c>
      <c r="Z845" s="18">
        <v>26335.98</v>
      </c>
      <c r="AA845" s="18">
        <v>2055.52</v>
      </c>
      <c r="AB845" s="18">
        <v>152412</v>
      </c>
      <c r="AD845" s="7"/>
    </row>
    <row r="846" spans="1:31" s="12" customFormat="1" x14ac:dyDescent="0.25">
      <c r="A846" s="10"/>
      <c r="B846" s="10"/>
      <c r="C846" s="10" t="s">
        <v>71</v>
      </c>
      <c r="D846" s="10"/>
      <c r="E846" s="10"/>
      <c r="F846" s="10"/>
      <c r="G846" s="10"/>
      <c r="H846" s="10"/>
      <c r="I846" s="10"/>
      <c r="J846" s="11">
        <f>SUM(J813:J845)</f>
        <v>9874</v>
      </c>
      <c r="K846" s="11"/>
      <c r="L846" s="11">
        <f t="shared" ref="L846:AB846" si="85">SUM(L813:L845)</f>
        <v>5624636.6200000001</v>
      </c>
      <c r="M846" s="11">
        <f t="shared" si="85"/>
        <v>1393951.8499999999</v>
      </c>
      <c r="N846" s="11">
        <f t="shared" si="85"/>
        <v>74801.53</v>
      </c>
      <c r="O846" s="11">
        <f t="shared" si="85"/>
        <v>7093390</v>
      </c>
      <c r="P846" s="11">
        <f t="shared" si="85"/>
        <v>78205.88</v>
      </c>
      <c r="Q846" s="11">
        <f t="shared" si="85"/>
        <v>56606.529999999992</v>
      </c>
      <c r="R846" s="11">
        <f t="shared" si="85"/>
        <v>5909.5899999999992</v>
      </c>
      <c r="S846" s="11">
        <f t="shared" si="85"/>
        <v>140722</v>
      </c>
      <c r="T846" s="11">
        <f t="shared" si="85"/>
        <v>710</v>
      </c>
      <c r="U846" s="11">
        <f t="shared" si="85"/>
        <v>0</v>
      </c>
      <c r="V846" s="11">
        <f t="shared" si="85"/>
        <v>0</v>
      </c>
      <c r="W846" s="11">
        <f t="shared" si="85"/>
        <v>0</v>
      </c>
      <c r="X846" s="11">
        <f t="shared" si="85"/>
        <v>0</v>
      </c>
      <c r="Y846" s="11">
        <f t="shared" si="85"/>
        <v>5702842.5000000009</v>
      </c>
      <c r="Z846" s="11">
        <f t="shared" si="85"/>
        <v>1450558.3800000001</v>
      </c>
      <c r="AA846" s="11">
        <f t="shared" si="85"/>
        <v>80711.12000000001</v>
      </c>
      <c r="AB846" s="11">
        <f t="shared" si="85"/>
        <v>7234112</v>
      </c>
      <c r="AC846" s="7"/>
      <c r="AD846" s="7"/>
      <c r="AE846" s="7"/>
    </row>
    <row r="847" spans="1:31" s="12" customFormat="1" x14ac:dyDescent="0.25">
      <c r="A847" s="10"/>
      <c r="B847" s="10"/>
      <c r="C847" s="10" t="s">
        <v>119</v>
      </c>
      <c r="D847" s="10"/>
      <c r="E847" s="10"/>
      <c r="F847" s="10"/>
      <c r="G847" s="10"/>
      <c r="H847" s="10"/>
      <c r="I847" s="10"/>
      <c r="J847" s="11">
        <f>J846+J812</f>
        <v>34373</v>
      </c>
      <c r="K847" s="11"/>
      <c r="L847" s="11">
        <f t="shared" ref="L847:AB847" si="86">L846+L812</f>
        <v>12413427.619999999</v>
      </c>
      <c r="M847" s="11">
        <f t="shared" si="86"/>
        <v>2425393.15</v>
      </c>
      <c r="N847" s="11">
        <f t="shared" si="86"/>
        <v>203468.23000000004</v>
      </c>
      <c r="O847" s="11">
        <f t="shared" si="86"/>
        <v>15042289</v>
      </c>
      <c r="P847" s="11">
        <f t="shared" si="86"/>
        <v>231753.22000000006</v>
      </c>
      <c r="Q847" s="11">
        <f t="shared" si="86"/>
        <v>125029.63999999998</v>
      </c>
      <c r="R847" s="11">
        <f t="shared" si="86"/>
        <v>16934.14</v>
      </c>
      <c r="S847" s="11">
        <f t="shared" si="86"/>
        <v>373717</v>
      </c>
      <c r="T847" s="11">
        <f t="shared" si="86"/>
        <v>81100</v>
      </c>
      <c r="U847" s="11">
        <f t="shared" si="86"/>
        <v>0</v>
      </c>
      <c r="V847" s="11">
        <f t="shared" si="86"/>
        <v>0</v>
      </c>
      <c r="W847" s="11">
        <f t="shared" si="86"/>
        <v>0</v>
      </c>
      <c r="X847" s="11">
        <f t="shared" si="86"/>
        <v>0</v>
      </c>
      <c r="Y847" s="11">
        <f t="shared" si="86"/>
        <v>12645180.84</v>
      </c>
      <c r="Z847" s="11">
        <f t="shared" si="86"/>
        <v>2550422.79</v>
      </c>
      <c r="AA847" s="11">
        <f t="shared" si="86"/>
        <v>220402.37</v>
      </c>
      <c r="AB847" s="11">
        <f t="shared" si="86"/>
        <v>15416006</v>
      </c>
      <c r="AC847" s="7"/>
      <c r="AD847" s="7"/>
      <c r="AE847" s="7"/>
    </row>
    <row r="848" spans="1:31" ht="18" customHeight="1" x14ac:dyDescent="0.25">
      <c r="O848" s="34"/>
      <c r="AC848" s="15"/>
    </row>
    <row r="849" spans="1:33" ht="18" customHeight="1" x14ac:dyDescent="0.25">
      <c r="O849" s="34"/>
      <c r="AC849" s="15"/>
    </row>
    <row r="850" spans="1:33" x14ac:dyDescent="0.25">
      <c r="O850" s="34"/>
    </row>
    <row r="852" spans="1:33" ht="15.75" x14ac:dyDescent="0.25">
      <c r="E852" s="13" t="s">
        <v>120</v>
      </c>
      <c r="G852" s="14"/>
      <c r="H852" s="14"/>
      <c r="I852" s="14"/>
      <c r="J852" s="14"/>
      <c r="K852" s="14"/>
      <c r="L852" s="13" t="s">
        <v>122</v>
      </c>
      <c r="O852" s="14"/>
      <c r="Q852" s="14"/>
      <c r="R852" s="13" t="s">
        <v>121</v>
      </c>
      <c r="T852" s="14"/>
      <c r="U852" s="14"/>
      <c r="W852" s="14"/>
      <c r="X852" s="14"/>
      <c r="Y852" s="14"/>
      <c r="Z852" s="13" t="s">
        <v>123</v>
      </c>
      <c r="AA852" s="14"/>
      <c r="AB852" s="14"/>
      <c r="AC852" s="14"/>
      <c r="AD852" s="14"/>
    </row>
    <row r="853" spans="1:33" ht="15.75" x14ac:dyDescent="0.25">
      <c r="E853" s="13" t="s">
        <v>124</v>
      </c>
      <c r="G853" s="14"/>
      <c r="H853" s="14"/>
      <c r="I853" s="14"/>
      <c r="J853" s="14"/>
      <c r="K853" s="14"/>
      <c r="L853" s="13" t="s">
        <v>124</v>
      </c>
      <c r="O853" s="14"/>
      <c r="Q853" s="14"/>
      <c r="R853" s="13" t="s">
        <v>124</v>
      </c>
      <c r="T853" s="14"/>
      <c r="U853" s="14"/>
      <c r="W853" s="14"/>
      <c r="X853" s="14"/>
      <c r="Y853" s="14"/>
      <c r="Z853" s="13" t="s">
        <v>124</v>
      </c>
      <c r="AA853" s="14"/>
      <c r="AB853" s="14"/>
      <c r="AC853" s="14"/>
      <c r="AD853" s="14"/>
    </row>
    <row r="854" spans="1:33" ht="30.75" customHeight="1" x14ac:dyDescent="0.55000000000000004">
      <c r="A854" s="75" t="s">
        <v>0</v>
      </c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1"/>
      <c r="AE854" s="1"/>
      <c r="AF854" s="1"/>
      <c r="AG854" s="1"/>
    </row>
    <row r="855" spans="1:33" ht="21.75" customHeight="1" x14ac:dyDescent="0.4">
      <c r="A855" s="76" t="s">
        <v>1714</v>
      </c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2"/>
      <c r="AE855" s="2"/>
      <c r="AF855" s="2"/>
      <c r="AG855" s="2"/>
    </row>
    <row r="856" spans="1:33" s="5" customFormat="1" ht="20.25" customHeight="1" x14ac:dyDescent="0.35">
      <c r="A856" s="3" t="s">
        <v>1</v>
      </c>
      <c r="B856" s="4"/>
      <c r="C856" s="3"/>
      <c r="D856" s="3"/>
      <c r="F856" s="3" t="s">
        <v>305</v>
      </c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</row>
    <row r="857" spans="1:33" s="7" customFormat="1" ht="90" x14ac:dyDescent="0.25">
      <c r="A857" s="6" t="s">
        <v>3</v>
      </c>
      <c r="B857" s="6" t="s">
        <v>4</v>
      </c>
      <c r="C857" s="6" t="s">
        <v>5</v>
      </c>
      <c r="D857" s="6" t="s">
        <v>6</v>
      </c>
      <c r="E857" s="6" t="s">
        <v>7</v>
      </c>
      <c r="F857" s="6" t="s">
        <v>8</v>
      </c>
      <c r="G857" s="6" t="s">
        <v>9</v>
      </c>
      <c r="H857" s="6" t="s">
        <v>10</v>
      </c>
      <c r="I857" s="6" t="s">
        <v>11</v>
      </c>
      <c r="J857" s="6" t="s">
        <v>12</v>
      </c>
      <c r="K857" s="6" t="s">
        <v>13</v>
      </c>
      <c r="L857" s="6" t="s">
        <v>14</v>
      </c>
      <c r="M857" s="6" t="s">
        <v>15</v>
      </c>
      <c r="N857" s="6" t="s">
        <v>16</v>
      </c>
      <c r="O857" s="6" t="s">
        <v>17</v>
      </c>
      <c r="P857" s="6" t="s">
        <v>18</v>
      </c>
      <c r="Q857" s="6" t="s">
        <v>19</v>
      </c>
      <c r="R857" s="6" t="s">
        <v>20</v>
      </c>
      <c r="S857" s="6" t="s">
        <v>21</v>
      </c>
      <c r="T857" s="6" t="s">
        <v>22</v>
      </c>
      <c r="U857" s="6" t="s">
        <v>24</v>
      </c>
      <c r="V857" s="6" t="s">
        <v>25</v>
      </c>
      <c r="W857" s="6" t="s">
        <v>26</v>
      </c>
      <c r="X857" s="6" t="s">
        <v>1587</v>
      </c>
      <c r="Y857" s="6" t="s">
        <v>27</v>
      </c>
      <c r="Z857" s="6" t="s">
        <v>28</v>
      </c>
      <c r="AA857" s="6" t="s">
        <v>29</v>
      </c>
      <c r="AB857" s="6" t="s">
        <v>30</v>
      </c>
    </row>
    <row r="858" spans="1:33" s="15" customFormat="1" x14ac:dyDescent="0.25">
      <c r="A858" s="17">
        <v>1</v>
      </c>
      <c r="B858" s="17" t="s">
        <v>125</v>
      </c>
      <c r="C858" s="17" t="s">
        <v>126</v>
      </c>
      <c r="D858" s="17" t="s">
        <v>127</v>
      </c>
      <c r="E858" s="17" t="s">
        <v>128</v>
      </c>
      <c r="F858" s="17" t="s">
        <v>35</v>
      </c>
      <c r="G858" s="17" t="s">
        <v>129</v>
      </c>
      <c r="H858" s="17">
        <v>191538</v>
      </c>
      <c r="I858" s="17">
        <v>190231</v>
      </c>
      <c r="J858" s="17">
        <v>1307</v>
      </c>
      <c r="K858" s="17" t="s">
        <v>37</v>
      </c>
      <c r="L858" s="18">
        <v>570237.06999999995</v>
      </c>
      <c r="M858" s="18">
        <v>129471.13</v>
      </c>
      <c r="N858" s="18">
        <v>7390.8</v>
      </c>
      <c r="O858" s="18">
        <v>707099</v>
      </c>
      <c r="P858" s="18">
        <v>7777.35</v>
      </c>
      <c r="Q858" s="18">
        <v>5928.5</v>
      </c>
      <c r="R858" s="18">
        <v>588.15</v>
      </c>
      <c r="S858" s="18">
        <v>14294</v>
      </c>
      <c r="T858" s="18">
        <v>0</v>
      </c>
      <c r="U858" s="18">
        <v>0</v>
      </c>
      <c r="V858" s="18">
        <v>0</v>
      </c>
      <c r="W858" s="18">
        <v>0</v>
      </c>
      <c r="X858" s="18"/>
      <c r="Y858" s="18">
        <v>578014.42000000004</v>
      </c>
      <c r="Z858" s="18">
        <v>135399.63</v>
      </c>
      <c r="AA858" s="18">
        <v>7978.95</v>
      </c>
      <c r="AB858" s="18">
        <v>721393</v>
      </c>
    </row>
    <row r="859" spans="1:33" s="15" customFormat="1" x14ac:dyDescent="0.25">
      <c r="A859" s="17">
        <v>2</v>
      </c>
      <c r="B859" s="17" t="s">
        <v>130</v>
      </c>
      <c r="C859" s="17" t="s">
        <v>126</v>
      </c>
      <c r="D859" s="17" t="s">
        <v>131</v>
      </c>
      <c r="E859" s="17" t="s">
        <v>132</v>
      </c>
      <c r="F859" s="17" t="s">
        <v>35</v>
      </c>
      <c r="G859" s="17" t="s">
        <v>133</v>
      </c>
      <c r="H859" s="17">
        <v>90080</v>
      </c>
      <c r="I859" s="17">
        <v>90080</v>
      </c>
      <c r="J859" s="17">
        <v>0</v>
      </c>
      <c r="K859" s="17" t="s">
        <v>37</v>
      </c>
      <c r="L859" s="18">
        <v>82269.679999999993</v>
      </c>
      <c r="M859" s="18">
        <v>10269.91</v>
      </c>
      <c r="N859" s="18">
        <v>1327.41</v>
      </c>
      <c r="O859" s="18">
        <v>93867</v>
      </c>
      <c r="P859" s="18">
        <v>329.7</v>
      </c>
      <c r="Q859" s="18">
        <v>862.3</v>
      </c>
      <c r="R859" s="18">
        <v>0</v>
      </c>
      <c r="S859" s="18">
        <v>1192</v>
      </c>
      <c r="T859" s="18">
        <v>0</v>
      </c>
      <c r="U859" s="18">
        <v>0</v>
      </c>
      <c r="V859" s="18">
        <v>0</v>
      </c>
      <c r="W859" s="18">
        <v>0</v>
      </c>
      <c r="X859" s="18"/>
      <c r="Y859" s="18">
        <v>82599.38</v>
      </c>
      <c r="Z859" s="18">
        <v>11132.21</v>
      </c>
      <c r="AA859" s="18">
        <v>1327.41</v>
      </c>
      <c r="AB859" s="18">
        <v>95059</v>
      </c>
    </row>
    <row r="860" spans="1:33" s="15" customFormat="1" x14ac:dyDescent="0.25">
      <c r="A860" s="17">
        <v>3</v>
      </c>
      <c r="B860" s="17" t="s">
        <v>134</v>
      </c>
      <c r="C860" s="17" t="s">
        <v>126</v>
      </c>
      <c r="D860" s="17" t="s">
        <v>135</v>
      </c>
      <c r="E860" s="17" t="s">
        <v>136</v>
      </c>
      <c r="F860" s="17" t="s">
        <v>35</v>
      </c>
      <c r="G860" s="17" t="s">
        <v>137</v>
      </c>
      <c r="H860" s="17">
        <v>31713</v>
      </c>
      <c r="I860" s="17">
        <v>31306</v>
      </c>
      <c r="J860" s="17">
        <v>1221</v>
      </c>
      <c r="K860" s="17" t="s">
        <v>37</v>
      </c>
      <c r="L860" s="18">
        <v>486090.38</v>
      </c>
      <c r="M860" s="18">
        <v>103615.3</v>
      </c>
      <c r="N860" s="18">
        <v>7997.32</v>
      </c>
      <c r="O860" s="18">
        <v>597703</v>
      </c>
      <c r="P860" s="18">
        <v>7302.53</v>
      </c>
      <c r="Q860" s="18">
        <v>5070.0200000000004</v>
      </c>
      <c r="R860" s="18">
        <v>549.45000000000005</v>
      </c>
      <c r="S860" s="18">
        <v>12922</v>
      </c>
      <c r="T860" s="18">
        <v>0</v>
      </c>
      <c r="U860" s="18">
        <v>0</v>
      </c>
      <c r="V860" s="18">
        <v>0</v>
      </c>
      <c r="W860" s="18">
        <v>0</v>
      </c>
      <c r="X860" s="18"/>
      <c r="Y860" s="18">
        <v>493392.91</v>
      </c>
      <c r="Z860" s="18">
        <v>108685.32</v>
      </c>
      <c r="AA860" s="18">
        <v>8546.77</v>
      </c>
      <c r="AB860" s="18">
        <v>610625</v>
      </c>
    </row>
    <row r="861" spans="1:33" s="15" customFormat="1" x14ac:dyDescent="0.25">
      <c r="A861" s="17">
        <v>4</v>
      </c>
      <c r="B861" s="17" t="s">
        <v>141</v>
      </c>
      <c r="C861" s="17" t="s">
        <v>126</v>
      </c>
      <c r="D861" s="17" t="s">
        <v>142</v>
      </c>
      <c r="E861" s="17" t="s">
        <v>143</v>
      </c>
      <c r="F861" s="17" t="s">
        <v>35</v>
      </c>
      <c r="G861" s="17" t="s">
        <v>144</v>
      </c>
      <c r="H861" s="17">
        <v>14428</v>
      </c>
      <c r="I861" s="17">
        <v>11710</v>
      </c>
      <c r="J861" s="17">
        <v>2718</v>
      </c>
      <c r="K861" s="17" t="s">
        <v>37</v>
      </c>
      <c r="L861" s="18">
        <v>518709.99</v>
      </c>
      <c r="M861" s="18">
        <v>99552.36</v>
      </c>
      <c r="N861" s="18">
        <v>13381.65</v>
      </c>
      <c r="O861" s="18">
        <v>631644</v>
      </c>
      <c r="P861" s="18">
        <v>15580.74</v>
      </c>
      <c r="Q861" s="18">
        <v>5434.16</v>
      </c>
      <c r="R861" s="18">
        <v>1223.0999999999999</v>
      </c>
      <c r="S861" s="18">
        <v>22238</v>
      </c>
      <c r="T861" s="18">
        <v>7070</v>
      </c>
      <c r="U861" s="18">
        <v>0</v>
      </c>
      <c r="V861" s="18">
        <v>0</v>
      </c>
      <c r="W861" s="18">
        <v>0</v>
      </c>
      <c r="X861" s="18"/>
      <c r="Y861" s="18">
        <v>534290.73</v>
      </c>
      <c r="Z861" s="18">
        <v>104986.52</v>
      </c>
      <c r="AA861" s="18">
        <v>14604.75</v>
      </c>
      <c r="AB861" s="18">
        <v>653882</v>
      </c>
    </row>
    <row r="862" spans="1:33" s="15" customFormat="1" x14ac:dyDescent="0.25">
      <c r="A862" s="17">
        <v>5</v>
      </c>
      <c r="B862" s="17" t="s">
        <v>145</v>
      </c>
      <c r="C862" s="17" t="s">
        <v>126</v>
      </c>
      <c r="D862" s="17" t="s">
        <v>146</v>
      </c>
      <c r="E862" s="17" t="s">
        <v>147</v>
      </c>
      <c r="F862" s="17" t="s">
        <v>35</v>
      </c>
      <c r="G862" s="17" t="s">
        <v>148</v>
      </c>
      <c r="H862" s="17">
        <v>11378</v>
      </c>
      <c r="I862" s="17">
        <v>11058</v>
      </c>
      <c r="J862" s="17">
        <v>960</v>
      </c>
      <c r="K862" s="17" t="s">
        <v>37</v>
      </c>
      <c r="L862" s="18">
        <v>201489.18</v>
      </c>
      <c r="M862" s="18">
        <v>27822.28</v>
      </c>
      <c r="N862" s="18">
        <v>5355.54</v>
      </c>
      <c r="O862" s="18">
        <v>234667</v>
      </c>
      <c r="P862" s="18">
        <v>6656.32</v>
      </c>
      <c r="Q862" s="18">
        <v>2104.6799999999998</v>
      </c>
      <c r="R862" s="18">
        <v>432</v>
      </c>
      <c r="S862" s="18">
        <v>9193</v>
      </c>
      <c r="T862" s="18">
        <v>2670</v>
      </c>
      <c r="U862" s="18">
        <v>0</v>
      </c>
      <c r="V862" s="18">
        <v>0</v>
      </c>
      <c r="W862" s="18">
        <v>0</v>
      </c>
      <c r="X862" s="18">
        <v>10000</v>
      </c>
      <c r="Y862" s="18">
        <v>208145.5</v>
      </c>
      <c r="Z862" s="18">
        <v>29926.959999999999</v>
      </c>
      <c r="AA862" s="18">
        <v>5787.54</v>
      </c>
      <c r="AB862" s="18">
        <v>233860</v>
      </c>
      <c r="AC862" s="16"/>
    </row>
    <row r="863" spans="1:33" s="15" customFormat="1" x14ac:dyDescent="0.25">
      <c r="A863" s="17">
        <v>6</v>
      </c>
      <c r="B863" s="17" t="s">
        <v>141</v>
      </c>
      <c r="C863" s="17" t="s">
        <v>126</v>
      </c>
      <c r="D863" s="17" t="s">
        <v>154</v>
      </c>
      <c r="E863" s="17" t="s">
        <v>155</v>
      </c>
      <c r="F863" s="17" t="s">
        <v>35</v>
      </c>
      <c r="G863" s="17" t="s">
        <v>156</v>
      </c>
      <c r="H863" s="17">
        <v>43769</v>
      </c>
      <c r="I863" s="17">
        <v>42702</v>
      </c>
      <c r="J863" s="17">
        <v>1067</v>
      </c>
      <c r="K863" s="17" t="s">
        <v>37</v>
      </c>
      <c r="L863" s="18">
        <v>553656.12</v>
      </c>
      <c r="M863" s="18">
        <v>80237.31</v>
      </c>
      <c r="N863" s="18">
        <v>11163.57</v>
      </c>
      <c r="O863" s="18">
        <v>645057</v>
      </c>
      <c r="P863" s="18">
        <v>6477.97</v>
      </c>
      <c r="Q863" s="18">
        <v>5777.88</v>
      </c>
      <c r="R863" s="18">
        <v>480.15</v>
      </c>
      <c r="S863" s="18">
        <v>12736</v>
      </c>
      <c r="T863" s="18">
        <v>3980</v>
      </c>
      <c r="U863" s="18">
        <v>0</v>
      </c>
      <c r="V863" s="18">
        <v>0</v>
      </c>
      <c r="W863" s="18">
        <v>0</v>
      </c>
      <c r="X863" s="18">
        <v>10000</v>
      </c>
      <c r="Y863" s="18">
        <v>560134.09</v>
      </c>
      <c r="Z863" s="18">
        <v>86015.19</v>
      </c>
      <c r="AA863" s="18">
        <v>11643.72</v>
      </c>
      <c r="AB863" s="18">
        <v>647793</v>
      </c>
      <c r="AC863" s="16"/>
    </row>
    <row r="864" spans="1:33" s="15" customFormat="1" x14ac:dyDescent="0.25">
      <c r="A864" s="17">
        <v>7</v>
      </c>
      <c r="B864" s="17" t="s">
        <v>125</v>
      </c>
      <c r="C864" s="17" t="s">
        <v>126</v>
      </c>
      <c r="D864" s="17" t="s">
        <v>157</v>
      </c>
      <c r="E864" s="17" t="s">
        <v>158</v>
      </c>
      <c r="F864" s="17" t="s">
        <v>35</v>
      </c>
      <c r="G864" s="17" t="s">
        <v>148</v>
      </c>
      <c r="H864" s="17">
        <v>34265</v>
      </c>
      <c r="I864" s="17">
        <v>33237</v>
      </c>
      <c r="J864" s="17">
        <v>1028</v>
      </c>
      <c r="K864" s="17" t="s">
        <v>37</v>
      </c>
      <c r="L864" s="18">
        <v>316226.98</v>
      </c>
      <c r="M864" s="18">
        <v>45398.85</v>
      </c>
      <c r="N864" s="18">
        <v>8072.17</v>
      </c>
      <c r="O864" s="18">
        <v>369698</v>
      </c>
      <c r="P864" s="18">
        <v>6125.22</v>
      </c>
      <c r="Q864" s="18">
        <v>3324.18</v>
      </c>
      <c r="R864" s="18">
        <v>462.6</v>
      </c>
      <c r="S864" s="18">
        <v>9912</v>
      </c>
      <c r="T864" s="18">
        <v>10520</v>
      </c>
      <c r="U864" s="18">
        <v>0</v>
      </c>
      <c r="V864" s="18">
        <v>0</v>
      </c>
      <c r="W864" s="18">
        <v>0</v>
      </c>
      <c r="X864" s="18">
        <v>10000</v>
      </c>
      <c r="Y864" s="18">
        <v>322352.2</v>
      </c>
      <c r="Z864" s="18">
        <v>48723.03</v>
      </c>
      <c r="AA864" s="18">
        <v>8534.77</v>
      </c>
      <c r="AB864" s="18">
        <v>369610</v>
      </c>
      <c r="AC864" s="16"/>
    </row>
    <row r="865" spans="1:29" s="15" customFormat="1" x14ac:dyDescent="0.25">
      <c r="A865" s="17">
        <v>8</v>
      </c>
      <c r="B865" s="17" t="s">
        <v>134</v>
      </c>
      <c r="C865" s="17" t="s">
        <v>126</v>
      </c>
      <c r="D865" s="17" t="s">
        <v>175</v>
      </c>
      <c r="E865" s="17" t="s">
        <v>176</v>
      </c>
      <c r="F865" s="17" t="s">
        <v>35</v>
      </c>
      <c r="G865" s="17" t="s">
        <v>156</v>
      </c>
      <c r="H865" s="17">
        <v>7776</v>
      </c>
      <c r="I865" s="17">
        <v>7776</v>
      </c>
      <c r="J865" s="17">
        <v>0</v>
      </c>
      <c r="K865" s="17" t="s">
        <v>37</v>
      </c>
      <c r="L865" s="18">
        <v>134896.06</v>
      </c>
      <c r="M865" s="18">
        <v>21072.94</v>
      </c>
      <c r="N865" s="18">
        <v>0</v>
      </c>
      <c r="O865" s="18">
        <v>155969</v>
      </c>
      <c r="P865" s="18">
        <v>577.77</v>
      </c>
      <c r="Q865" s="18">
        <v>1391.23</v>
      </c>
      <c r="R865" s="18">
        <v>0</v>
      </c>
      <c r="S865" s="18">
        <v>1969</v>
      </c>
      <c r="T865" s="18">
        <v>2380</v>
      </c>
      <c r="U865" s="18">
        <v>0</v>
      </c>
      <c r="V865" s="18">
        <v>0</v>
      </c>
      <c r="W865" s="18">
        <v>0</v>
      </c>
      <c r="X865" s="18">
        <v>10000</v>
      </c>
      <c r="Y865" s="18">
        <v>135473.82999999999</v>
      </c>
      <c r="Z865" s="18">
        <v>22464.17</v>
      </c>
      <c r="AA865" s="18">
        <v>0</v>
      </c>
      <c r="AB865" s="18">
        <v>147938</v>
      </c>
      <c r="AC865" s="16"/>
    </row>
    <row r="866" spans="1:29" s="15" customFormat="1" x14ac:dyDescent="0.25">
      <c r="A866" s="17">
        <v>9</v>
      </c>
      <c r="B866" s="17" t="s">
        <v>130</v>
      </c>
      <c r="C866" s="17" t="s">
        <v>126</v>
      </c>
      <c r="D866" s="17" t="s">
        <v>177</v>
      </c>
      <c r="E866" s="17" t="s">
        <v>178</v>
      </c>
      <c r="F866" s="17" t="s">
        <v>35</v>
      </c>
      <c r="G866" s="17" t="s">
        <v>156</v>
      </c>
      <c r="H866" s="17">
        <v>74025</v>
      </c>
      <c r="I866" s="17">
        <v>74025</v>
      </c>
      <c r="J866" s="17">
        <v>0</v>
      </c>
      <c r="K866" s="17" t="s">
        <v>37</v>
      </c>
      <c r="L866" s="18">
        <v>27150.09</v>
      </c>
      <c r="M866" s="18">
        <v>4022.91</v>
      </c>
      <c r="N866" s="18">
        <v>0</v>
      </c>
      <c r="O866" s="18">
        <v>31173</v>
      </c>
      <c r="P866" s="18">
        <v>577.15</v>
      </c>
      <c r="Q866" s="18">
        <v>277.85000000000002</v>
      </c>
      <c r="R866" s="18">
        <v>0</v>
      </c>
      <c r="S866" s="18">
        <v>855</v>
      </c>
      <c r="T866" s="18">
        <v>0</v>
      </c>
      <c r="U866" s="18">
        <v>0</v>
      </c>
      <c r="V866" s="18">
        <v>0</v>
      </c>
      <c r="W866" s="18">
        <v>0</v>
      </c>
      <c r="X866" s="18">
        <v>10000</v>
      </c>
      <c r="Y866" s="18">
        <v>27727.24</v>
      </c>
      <c r="Z866" s="18">
        <v>4300.76</v>
      </c>
      <c r="AA866" s="18">
        <v>0</v>
      </c>
      <c r="AB866" s="18">
        <v>22028</v>
      </c>
      <c r="AC866" s="16"/>
    </row>
    <row r="867" spans="1:29" s="15" customFormat="1" x14ac:dyDescent="0.25">
      <c r="A867" s="17">
        <v>10</v>
      </c>
      <c r="B867" s="17" t="s">
        <v>125</v>
      </c>
      <c r="C867" s="17" t="s">
        <v>126</v>
      </c>
      <c r="D867" s="17" t="s">
        <v>179</v>
      </c>
      <c r="E867" s="17" t="s">
        <v>180</v>
      </c>
      <c r="F867" s="17" t="s">
        <v>35</v>
      </c>
      <c r="G867" s="17" t="s">
        <v>181</v>
      </c>
      <c r="H867" s="17">
        <v>50658</v>
      </c>
      <c r="I867" s="17">
        <v>48460</v>
      </c>
      <c r="J867" s="17">
        <v>2198</v>
      </c>
      <c r="K867" s="17" t="s">
        <v>37</v>
      </c>
      <c r="L867" s="18">
        <v>970806.35</v>
      </c>
      <c r="M867" s="18">
        <v>202460.15</v>
      </c>
      <c r="N867" s="18">
        <v>14357.5</v>
      </c>
      <c r="O867" s="18">
        <v>1187624</v>
      </c>
      <c r="P867" s="18">
        <v>12979.9</v>
      </c>
      <c r="Q867" s="18">
        <v>10107</v>
      </c>
      <c r="R867" s="18">
        <v>989.1</v>
      </c>
      <c r="S867" s="18">
        <v>24076</v>
      </c>
      <c r="T867" s="18">
        <v>0</v>
      </c>
      <c r="U867" s="18">
        <v>0</v>
      </c>
      <c r="V867" s="18">
        <v>0</v>
      </c>
      <c r="W867" s="18">
        <v>0</v>
      </c>
      <c r="X867" s="18"/>
      <c r="Y867" s="18">
        <v>983786.25</v>
      </c>
      <c r="Z867" s="18">
        <v>212567.15</v>
      </c>
      <c r="AA867" s="18">
        <v>15346.6</v>
      </c>
      <c r="AB867" s="18">
        <v>1211700</v>
      </c>
      <c r="AC867" s="16"/>
    </row>
    <row r="868" spans="1:29" s="15" customFormat="1" x14ac:dyDescent="0.25">
      <c r="A868" s="17">
        <v>11</v>
      </c>
      <c r="B868" s="17" t="s">
        <v>134</v>
      </c>
      <c r="C868" s="17" t="s">
        <v>126</v>
      </c>
      <c r="D868" s="17" t="s">
        <v>193</v>
      </c>
      <c r="E868" s="17" t="s">
        <v>194</v>
      </c>
      <c r="F868" s="17" t="s">
        <v>35</v>
      </c>
      <c r="G868" s="17" t="s">
        <v>181</v>
      </c>
      <c r="H868" s="17">
        <v>31938</v>
      </c>
      <c r="I868" s="17">
        <v>29395</v>
      </c>
      <c r="J868" s="17">
        <v>2543</v>
      </c>
      <c r="K868" s="17" t="s">
        <v>37</v>
      </c>
      <c r="L868" s="18">
        <v>154365.46</v>
      </c>
      <c r="M868" s="18">
        <v>18553.759999999998</v>
      </c>
      <c r="N868" s="18">
        <v>11042.78</v>
      </c>
      <c r="O868" s="18">
        <v>183962</v>
      </c>
      <c r="P868" s="18">
        <v>14914.87</v>
      </c>
      <c r="Q868" s="18">
        <v>1636.78</v>
      </c>
      <c r="R868" s="18">
        <v>1144.3499999999999</v>
      </c>
      <c r="S868" s="18">
        <v>17696</v>
      </c>
      <c r="T868" s="18">
        <v>0</v>
      </c>
      <c r="U868" s="18">
        <v>0</v>
      </c>
      <c r="V868" s="18">
        <v>0</v>
      </c>
      <c r="W868" s="18">
        <v>0</v>
      </c>
      <c r="X868" s="18"/>
      <c r="Y868" s="18">
        <v>169280.33</v>
      </c>
      <c r="Z868" s="18">
        <v>20190.54</v>
      </c>
      <c r="AA868" s="18">
        <v>12187.13</v>
      </c>
      <c r="AB868" s="18">
        <v>201658</v>
      </c>
      <c r="AC868" s="16"/>
    </row>
    <row r="869" spans="1:29" s="15" customFormat="1" x14ac:dyDescent="0.25">
      <c r="A869" s="17">
        <v>12</v>
      </c>
      <c r="B869" s="17" t="s">
        <v>134</v>
      </c>
      <c r="C869" s="17" t="s">
        <v>126</v>
      </c>
      <c r="D869" s="17" t="s">
        <v>197</v>
      </c>
      <c r="E869" s="17" t="s">
        <v>198</v>
      </c>
      <c r="F869" s="17" t="s">
        <v>35</v>
      </c>
      <c r="G869" s="17" t="s">
        <v>148</v>
      </c>
      <c r="H869" s="17">
        <v>75445</v>
      </c>
      <c r="I869" s="17">
        <v>74459</v>
      </c>
      <c r="J869" s="17">
        <v>986</v>
      </c>
      <c r="K869" s="17" t="s">
        <v>37</v>
      </c>
      <c r="L869" s="18">
        <v>57165.57</v>
      </c>
      <c r="M869" s="18">
        <v>3834.13</v>
      </c>
      <c r="N869" s="18">
        <v>4029.3</v>
      </c>
      <c r="O869" s="18">
        <v>65029</v>
      </c>
      <c r="P869" s="18">
        <v>5672.39</v>
      </c>
      <c r="Q869" s="18">
        <v>603.91</v>
      </c>
      <c r="R869" s="18">
        <v>443.7</v>
      </c>
      <c r="S869" s="18">
        <v>6720</v>
      </c>
      <c r="T869" s="18">
        <v>4210</v>
      </c>
      <c r="U869" s="18">
        <v>0</v>
      </c>
      <c r="V869" s="18">
        <v>0</v>
      </c>
      <c r="W869" s="18">
        <v>0</v>
      </c>
      <c r="X869" s="18"/>
      <c r="Y869" s="18">
        <v>62837.96</v>
      </c>
      <c r="Z869" s="18">
        <v>4438.04</v>
      </c>
      <c r="AA869" s="18">
        <v>4473</v>
      </c>
      <c r="AB869" s="18">
        <v>71749</v>
      </c>
      <c r="AC869" s="16"/>
    </row>
    <row r="870" spans="1:29" s="15" customFormat="1" x14ac:dyDescent="0.25">
      <c r="A870" s="17">
        <v>13</v>
      </c>
      <c r="B870" s="17" t="s">
        <v>182</v>
      </c>
      <c r="C870" s="17" t="s">
        <v>126</v>
      </c>
      <c r="D870" s="17" t="s">
        <v>199</v>
      </c>
      <c r="E870" s="17" t="s">
        <v>200</v>
      </c>
      <c r="F870" s="17" t="s">
        <v>35</v>
      </c>
      <c r="G870" s="17" t="s">
        <v>148</v>
      </c>
      <c r="H870" s="17">
        <v>37016</v>
      </c>
      <c r="I870" s="17">
        <v>36317</v>
      </c>
      <c r="J870" s="17">
        <v>2097</v>
      </c>
      <c r="K870" s="17" t="s">
        <v>37</v>
      </c>
      <c r="L870" s="18">
        <v>551671.26</v>
      </c>
      <c r="M870" s="18">
        <v>74514.070000000007</v>
      </c>
      <c r="N870" s="18">
        <v>12385.67</v>
      </c>
      <c r="O870" s="18">
        <v>638571</v>
      </c>
      <c r="P870" s="18">
        <v>12146.41</v>
      </c>
      <c r="Q870" s="18">
        <v>5771.94</v>
      </c>
      <c r="R870" s="18">
        <v>943.65</v>
      </c>
      <c r="S870" s="18">
        <v>18862</v>
      </c>
      <c r="T870" s="18">
        <v>290</v>
      </c>
      <c r="U870" s="18">
        <v>0</v>
      </c>
      <c r="V870" s="18">
        <v>0</v>
      </c>
      <c r="W870" s="18">
        <v>0</v>
      </c>
      <c r="X870" s="18">
        <v>10000</v>
      </c>
      <c r="Y870" s="18">
        <v>563817.67000000004</v>
      </c>
      <c r="Z870" s="18">
        <v>80286.009999999995</v>
      </c>
      <c r="AA870" s="18">
        <v>13329.32</v>
      </c>
      <c r="AB870" s="18">
        <v>647433</v>
      </c>
      <c r="AC870" s="16"/>
    </row>
    <row r="871" spans="1:29" s="15" customFormat="1" x14ac:dyDescent="0.25">
      <c r="A871" s="17">
        <v>14</v>
      </c>
      <c r="B871" s="17" t="s">
        <v>163</v>
      </c>
      <c r="C871" s="17" t="s">
        <v>126</v>
      </c>
      <c r="D871" s="17" t="s">
        <v>201</v>
      </c>
      <c r="E871" s="17" t="s">
        <v>202</v>
      </c>
      <c r="F871" s="17" t="s">
        <v>35</v>
      </c>
      <c r="G871" s="17" t="s">
        <v>203</v>
      </c>
      <c r="H871" s="17">
        <v>322</v>
      </c>
      <c r="I871" s="17">
        <v>265</v>
      </c>
      <c r="J871" s="17">
        <v>57</v>
      </c>
      <c r="K871" s="17" t="s">
        <v>37</v>
      </c>
      <c r="L871" s="18">
        <v>25004.86</v>
      </c>
      <c r="M871" s="18">
        <v>3744.76</v>
      </c>
      <c r="N871" s="18">
        <v>244.38</v>
      </c>
      <c r="O871" s="18">
        <v>28994</v>
      </c>
      <c r="P871" s="18">
        <v>1140.71</v>
      </c>
      <c r="Q871" s="18">
        <v>256.64</v>
      </c>
      <c r="R871" s="18">
        <v>25.65</v>
      </c>
      <c r="S871" s="18">
        <v>1423</v>
      </c>
      <c r="T871" s="18">
        <v>0</v>
      </c>
      <c r="U871" s="18">
        <v>0</v>
      </c>
      <c r="V871" s="18">
        <v>0</v>
      </c>
      <c r="W871" s="18">
        <v>0</v>
      </c>
      <c r="X871" s="18"/>
      <c r="Y871" s="18">
        <v>26145.57</v>
      </c>
      <c r="Z871" s="18">
        <v>4001.4</v>
      </c>
      <c r="AA871" s="18">
        <v>270.02999999999997</v>
      </c>
      <c r="AB871" s="18">
        <v>30417</v>
      </c>
      <c r="AC871" s="16"/>
    </row>
    <row r="872" spans="1:29" s="15" customFormat="1" x14ac:dyDescent="0.25">
      <c r="A872" s="17">
        <v>15</v>
      </c>
      <c r="B872" s="17" t="s">
        <v>138</v>
      </c>
      <c r="C872" s="17" t="s">
        <v>126</v>
      </c>
      <c r="D872" s="17" t="s">
        <v>204</v>
      </c>
      <c r="E872" s="17" t="s">
        <v>205</v>
      </c>
      <c r="F872" s="17" t="s">
        <v>35</v>
      </c>
      <c r="G872" s="17" t="s">
        <v>148</v>
      </c>
      <c r="H872" s="17">
        <v>7154</v>
      </c>
      <c r="I872" s="17">
        <v>7154</v>
      </c>
      <c r="J872" s="17">
        <v>0</v>
      </c>
      <c r="K872" s="17" t="s">
        <v>37</v>
      </c>
      <c r="L872" s="18">
        <v>26091.34</v>
      </c>
      <c r="M872" s="18">
        <v>2209.66</v>
      </c>
      <c r="N872" s="18">
        <v>0</v>
      </c>
      <c r="O872" s="18">
        <v>28301</v>
      </c>
      <c r="P872" s="18">
        <v>577.09</v>
      </c>
      <c r="Q872" s="18">
        <v>266.91000000000003</v>
      </c>
      <c r="R872" s="18">
        <v>0</v>
      </c>
      <c r="S872" s="18">
        <v>844</v>
      </c>
      <c r="T872" s="18">
        <v>0</v>
      </c>
      <c r="U872" s="18">
        <v>0</v>
      </c>
      <c r="V872" s="18">
        <v>0</v>
      </c>
      <c r="W872" s="18">
        <v>0</v>
      </c>
      <c r="X872" s="18">
        <v>10000</v>
      </c>
      <c r="Y872" s="18">
        <v>26668.43</v>
      </c>
      <c r="Z872" s="18">
        <v>2476.5700000000002</v>
      </c>
      <c r="AA872" s="18">
        <v>0</v>
      </c>
      <c r="AB872" s="18">
        <v>19145</v>
      </c>
      <c r="AC872" s="16"/>
    </row>
    <row r="873" spans="1:29" s="15" customFormat="1" x14ac:dyDescent="0.25">
      <c r="A873" s="17">
        <v>16</v>
      </c>
      <c r="B873" s="17" t="s">
        <v>138</v>
      </c>
      <c r="C873" s="17" t="s">
        <v>126</v>
      </c>
      <c r="D873" s="17" t="s">
        <v>213</v>
      </c>
      <c r="E873" s="17" t="s">
        <v>214</v>
      </c>
      <c r="F873" s="17" t="s">
        <v>35</v>
      </c>
      <c r="G873" s="17" t="s">
        <v>215</v>
      </c>
      <c r="H873" s="17">
        <v>19460</v>
      </c>
      <c r="I873" s="17">
        <v>19460</v>
      </c>
      <c r="J873" s="17">
        <v>0</v>
      </c>
      <c r="K873" s="17" t="s">
        <v>37</v>
      </c>
      <c r="L873" s="18">
        <v>49880.14</v>
      </c>
      <c r="M873" s="18">
        <v>20010.919999999998</v>
      </c>
      <c r="N873" s="18">
        <v>86.94</v>
      </c>
      <c r="O873" s="18">
        <v>69978</v>
      </c>
      <c r="P873" s="18">
        <v>577.37</v>
      </c>
      <c r="Q873" s="18">
        <v>513.63</v>
      </c>
      <c r="R873" s="18">
        <v>0</v>
      </c>
      <c r="S873" s="18">
        <v>1091</v>
      </c>
      <c r="T873" s="18">
        <v>0</v>
      </c>
      <c r="U873" s="18">
        <v>0</v>
      </c>
      <c r="V873" s="18">
        <v>0</v>
      </c>
      <c r="W873" s="18">
        <v>0</v>
      </c>
      <c r="X873" s="18"/>
      <c r="Y873" s="18">
        <v>50457.51</v>
      </c>
      <c r="Z873" s="18">
        <v>20524.55</v>
      </c>
      <c r="AA873" s="18">
        <v>86.94</v>
      </c>
      <c r="AB873" s="18">
        <v>71069</v>
      </c>
      <c r="AC873" s="16"/>
    </row>
    <row r="874" spans="1:29" s="15" customFormat="1" x14ac:dyDescent="0.25">
      <c r="A874" s="17">
        <v>17</v>
      </c>
      <c r="B874" s="17" t="s">
        <v>130</v>
      </c>
      <c r="C874" s="17" t="s">
        <v>126</v>
      </c>
      <c r="D874" s="17" t="s">
        <v>222</v>
      </c>
      <c r="E874" s="17" t="s">
        <v>223</v>
      </c>
      <c r="F874" s="17" t="s">
        <v>35</v>
      </c>
      <c r="G874" s="17" t="s">
        <v>224</v>
      </c>
      <c r="H874" s="17">
        <v>8699</v>
      </c>
      <c r="I874" s="17">
        <v>7583</v>
      </c>
      <c r="J874" s="17">
        <v>1116</v>
      </c>
      <c r="K874" s="17" t="s">
        <v>37</v>
      </c>
      <c r="L874" s="18">
        <v>81265.91</v>
      </c>
      <c r="M874" s="18">
        <v>7975.8</v>
      </c>
      <c r="N874" s="18">
        <v>3412.29</v>
      </c>
      <c r="O874" s="18">
        <v>92654</v>
      </c>
      <c r="P874" s="18">
        <v>7023.49</v>
      </c>
      <c r="Q874" s="18">
        <v>843.31</v>
      </c>
      <c r="R874" s="18">
        <v>502.2</v>
      </c>
      <c r="S874" s="18">
        <v>8369</v>
      </c>
      <c r="T874" s="18">
        <v>0</v>
      </c>
      <c r="U874" s="18">
        <v>0</v>
      </c>
      <c r="V874" s="18">
        <v>0</v>
      </c>
      <c r="W874" s="18">
        <v>0</v>
      </c>
      <c r="X874" s="18"/>
      <c r="Y874" s="18">
        <v>88289.4</v>
      </c>
      <c r="Z874" s="18">
        <v>8819.11</v>
      </c>
      <c r="AA874" s="18">
        <v>3914.49</v>
      </c>
      <c r="AB874" s="18">
        <v>101023</v>
      </c>
      <c r="AC874" s="16"/>
    </row>
    <row r="875" spans="1:29" s="15" customFormat="1" x14ac:dyDescent="0.25">
      <c r="A875" s="17">
        <v>18</v>
      </c>
      <c r="B875" s="17" t="s">
        <v>225</v>
      </c>
      <c r="C875" s="17" t="s">
        <v>126</v>
      </c>
      <c r="D875" s="17" t="s">
        <v>226</v>
      </c>
      <c r="E875" s="17" t="s">
        <v>227</v>
      </c>
      <c r="F875" s="17" t="s">
        <v>35</v>
      </c>
      <c r="G875" s="17" t="s">
        <v>228</v>
      </c>
      <c r="H875" s="17">
        <v>46118</v>
      </c>
      <c r="I875" s="17">
        <v>45312</v>
      </c>
      <c r="J875" s="17">
        <v>806</v>
      </c>
      <c r="K875" s="17" t="s">
        <v>37</v>
      </c>
      <c r="L875" s="18">
        <v>267137.67</v>
      </c>
      <c r="M875" s="18">
        <v>57185.07</v>
      </c>
      <c r="N875" s="18">
        <v>5385.26</v>
      </c>
      <c r="O875" s="18">
        <v>329708</v>
      </c>
      <c r="P875" s="18">
        <v>5309.83</v>
      </c>
      <c r="Q875" s="18">
        <v>2791.47</v>
      </c>
      <c r="R875" s="18">
        <v>362.7</v>
      </c>
      <c r="S875" s="18">
        <v>8464</v>
      </c>
      <c r="T875" s="18">
        <v>2480</v>
      </c>
      <c r="U875" s="18">
        <v>0</v>
      </c>
      <c r="V875" s="18">
        <v>0</v>
      </c>
      <c r="W875" s="18">
        <v>0</v>
      </c>
      <c r="X875" s="18"/>
      <c r="Y875" s="18">
        <v>272447.5</v>
      </c>
      <c r="Z875" s="18">
        <v>59976.54</v>
      </c>
      <c r="AA875" s="18">
        <v>5747.96</v>
      </c>
      <c r="AB875" s="18">
        <v>338172</v>
      </c>
      <c r="AC875" s="16"/>
    </row>
    <row r="876" spans="1:29" s="15" customFormat="1" x14ac:dyDescent="0.25">
      <c r="A876" s="17">
        <v>19</v>
      </c>
      <c r="B876" s="17" t="s">
        <v>229</v>
      </c>
      <c r="C876" s="17" t="s">
        <v>126</v>
      </c>
      <c r="D876" s="17" t="s">
        <v>232</v>
      </c>
      <c r="E876" s="17" t="s">
        <v>233</v>
      </c>
      <c r="F876" s="17" t="s">
        <v>35</v>
      </c>
      <c r="G876" s="17" t="s">
        <v>203</v>
      </c>
      <c r="H876" s="17">
        <v>77499</v>
      </c>
      <c r="I876" s="17">
        <v>77369</v>
      </c>
      <c r="J876" s="17">
        <v>130</v>
      </c>
      <c r="K876" s="17" t="s">
        <v>37</v>
      </c>
      <c r="L876" s="18">
        <v>65615.039999999994</v>
      </c>
      <c r="M876" s="18">
        <v>24012.83</v>
      </c>
      <c r="N876" s="18">
        <v>887.13</v>
      </c>
      <c r="O876" s="18">
        <v>90515</v>
      </c>
      <c r="P876" s="18">
        <v>1571.75</v>
      </c>
      <c r="Q876" s="18">
        <v>680.75</v>
      </c>
      <c r="R876" s="18">
        <v>58.5</v>
      </c>
      <c r="S876" s="18">
        <v>2311</v>
      </c>
      <c r="T876" s="18">
        <v>0</v>
      </c>
      <c r="U876" s="18">
        <v>0</v>
      </c>
      <c r="V876" s="18">
        <v>0</v>
      </c>
      <c r="W876" s="18">
        <v>0</v>
      </c>
      <c r="X876" s="18"/>
      <c r="Y876" s="18">
        <v>67186.789999999994</v>
      </c>
      <c r="Z876" s="18">
        <v>24693.58</v>
      </c>
      <c r="AA876" s="18">
        <v>945.63</v>
      </c>
      <c r="AB876" s="18">
        <v>92826</v>
      </c>
      <c r="AC876" s="16"/>
    </row>
    <row r="877" spans="1:29" s="15" customFormat="1" x14ac:dyDescent="0.25">
      <c r="A877" s="17">
        <v>20</v>
      </c>
      <c r="B877" s="17" t="s">
        <v>229</v>
      </c>
      <c r="C877" s="17" t="s">
        <v>126</v>
      </c>
      <c r="D877" s="17" t="s">
        <v>234</v>
      </c>
      <c r="E877" s="17" t="s">
        <v>235</v>
      </c>
      <c r="F877" s="17" t="s">
        <v>35</v>
      </c>
      <c r="G877" s="17" t="s">
        <v>148</v>
      </c>
      <c r="H877" s="17">
        <v>124690</v>
      </c>
      <c r="I877" s="17">
        <v>119487</v>
      </c>
      <c r="J877" s="17">
        <v>5203</v>
      </c>
      <c r="K877" s="17" t="s">
        <v>37</v>
      </c>
      <c r="L877" s="18">
        <v>1183707.8999999999</v>
      </c>
      <c r="M877" s="18">
        <v>61988.7</v>
      </c>
      <c r="N877" s="18">
        <v>7178.4</v>
      </c>
      <c r="O877" s="18">
        <v>1252875</v>
      </c>
      <c r="P877" s="18">
        <v>29322.68</v>
      </c>
      <c r="Q877" s="18">
        <v>12211.97</v>
      </c>
      <c r="R877" s="18">
        <v>2341.35</v>
      </c>
      <c r="S877" s="18">
        <v>43876</v>
      </c>
      <c r="T877" s="18">
        <v>0</v>
      </c>
      <c r="U877" s="18">
        <v>0</v>
      </c>
      <c r="V877" s="18">
        <v>0</v>
      </c>
      <c r="W877" s="18">
        <v>0</v>
      </c>
      <c r="X877" s="18">
        <v>10000</v>
      </c>
      <c r="Y877" s="18">
        <v>1213030.58</v>
      </c>
      <c r="Z877" s="18">
        <v>74200.67</v>
      </c>
      <c r="AA877" s="18">
        <v>9519.75</v>
      </c>
      <c r="AB877" s="18">
        <v>1286751</v>
      </c>
      <c r="AC877" s="16"/>
    </row>
    <row r="878" spans="1:29" s="15" customFormat="1" x14ac:dyDescent="0.25">
      <c r="A878" s="17">
        <v>21</v>
      </c>
      <c r="B878" s="17" t="s">
        <v>229</v>
      </c>
      <c r="C878" s="17" t="s">
        <v>126</v>
      </c>
      <c r="D878" s="17" t="s">
        <v>245</v>
      </c>
      <c r="E878" s="17" t="s">
        <v>246</v>
      </c>
      <c r="F878" s="17" t="s">
        <v>35</v>
      </c>
      <c r="G878" s="17" t="s">
        <v>203</v>
      </c>
      <c r="H878" s="17">
        <v>1218</v>
      </c>
      <c r="I878" s="17">
        <v>754</v>
      </c>
      <c r="J878" s="17">
        <v>464</v>
      </c>
      <c r="K878" s="17" t="s">
        <v>37</v>
      </c>
      <c r="L878" s="18">
        <v>73264.87</v>
      </c>
      <c r="M878" s="18">
        <v>14737.89</v>
      </c>
      <c r="N878" s="18">
        <v>4176.24</v>
      </c>
      <c r="O878" s="18">
        <v>92179</v>
      </c>
      <c r="P878" s="18">
        <v>3418.09</v>
      </c>
      <c r="Q878" s="18">
        <v>778.11</v>
      </c>
      <c r="R878" s="18">
        <v>208.8</v>
      </c>
      <c r="S878" s="18">
        <v>4405</v>
      </c>
      <c r="T878" s="18">
        <v>0</v>
      </c>
      <c r="U878" s="18">
        <v>0</v>
      </c>
      <c r="V878" s="18">
        <v>0</v>
      </c>
      <c r="W878" s="18">
        <v>0</v>
      </c>
      <c r="X878" s="18"/>
      <c r="Y878" s="18">
        <v>76682.960000000006</v>
      </c>
      <c r="Z878" s="18">
        <v>15516</v>
      </c>
      <c r="AA878" s="18">
        <v>4385.04</v>
      </c>
      <c r="AB878" s="18">
        <v>96584</v>
      </c>
      <c r="AC878" s="16"/>
    </row>
    <row r="879" spans="1:29" s="15" customFormat="1" x14ac:dyDescent="0.25">
      <c r="A879" s="17">
        <v>22</v>
      </c>
      <c r="B879" s="17" t="s">
        <v>130</v>
      </c>
      <c r="C879" s="17" t="s">
        <v>126</v>
      </c>
      <c r="D879" s="17" t="s">
        <v>262</v>
      </c>
      <c r="E879" s="17" t="s">
        <v>263</v>
      </c>
      <c r="F879" s="17" t="s">
        <v>35</v>
      </c>
      <c r="G879" s="17" t="s">
        <v>264</v>
      </c>
      <c r="H879" s="17">
        <v>53262</v>
      </c>
      <c r="I879" s="17">
        <v>52250</v>
      </c>
      <c r="J879" s="17">
        <v>1012</v>
      </c>
      <c r="K879" s="17" t="s">
        <v>37</v>
      </c>
      <c r="L879" s="18">
        <v>285817.67</v>
      </c>
      <c r="M879" s="18">
        <v>56607.15</v>
      </c>
      <c r="N879" s="18">
        <v>6064.18</v>
      </c>
      <c r="O879" s="18">
        <v>348489</v>
      </c>
      <c r="P879" s="18">
        <v>6421.83</v>
      </c>
      <c r="Q879" s="18">
        <v>2983.77</v>
      </c>
      <c r="R879" s="18">
        <v>455.4</v>
      </c>
      <c r="S879" s="18">
        <v>9861</v>
      </c>
      <c r="T879" s="18">
        <v>0</v>
      </c>
      <c r="U879" s="18">
        <v>0</v>
      </c>
      <c r="V879" s="18">
        <v>0</v>
      </c>
      <c r="W879" s="18">
        <v>0</v>
      </c>
      <c r="X879" s="18"/>
      <c r="Y879" s="18">
        <v>292239.5</v>
      </c>
      <c r="Z879" s="18">
        <v>59590.92</v>
      </c>
      <c r="AA879" s="18">
        <v>6519.58</v>
      </c>
      <c r="AB879" s="18">
        <v>358350</v>
      </c>
      <c r="AC879" s="16"/>
    </row>
    <row r="880" spans="1:29" s="15" customFormat="1" x14ac:dyDescent="0.25">
      <c r="A880" s="17">
        <v>23</v>
      </c>
      <c r="B880" s="17" t="s">
        <v>285</v>
      </c>
      <c r="C880" s="17" t="s">
        <v>126</v>
      </c>
      <c r="D880" s="17" t="s">
        <v>286</v>
      </c>
      <c r="E880" s="17" t="s">
        <v>287</v>
      </c>
      <c r="F880" s="17" t="s">
        <v>35</v>
      </c>
      <c r="G880" s="17" t="s">
        <v>288</v>
      </c>
      <c r="H880" s="17">
        <v>3555</v>
      </c>
      <c r="I880" s="17">
        <v>3555</v>
      </c>
      <c r="J880" s="17">
        <v>0</v>
      </c>
      <c r="K880" s="17" t="s">
        <v>37</v>
      </c>
      <c r="L880" s="18">
        <v>35184.910000000003</v>
      </c>
      <c r="M880" s="18">
        <v>5298</v>
      </c>
      <c r="N880" s="18">
        <v>1498.09</v>
      </c>
      <c r="O880" s="18">
        <v>41981</v>
      </c>
      <c r="P880" s="18">
        <v>577.64</v>
      </c>
      <c r="Q880" s="18">
        <v>376.36</v>
      </c>
      <c r="R880" s="18">
        <v>0</v>
      </c>
      <c r="S880" s="18">
        <v>954</v>
      </c>
      <c r="T880" s="18">
        <v>9800</v>
      </c>
      <c r="U880" s="18">
        <v>0</v>
      </c>
      <c r="V880" s="18">
        <v>0</v>
      </c>
      <c r="W880" s="18">
        <v>0</v>
      </c>
      <c r="X880" s="18"/>
      <c r="Y880" s="18">
        <v>35762.550000000003</v>
      </c>
      <c r="Z880" s="18">
        <v>5674.36</v>
      </c>
      <c r="AA880" s="18">
        <v>1498.09</v>
      </c>
      <c r="AB880" s="18">
        <v>42935</v>
      </c>
      <c r="AC880" s="16"/>
    </row>
    <row r="881" spans="1:29" s="15" customFormat="1" x14ac:dyDescent="0.25">
      <c r="A881" s="17">
        <v>24</v>
      </c>
      <c r="B881" s="17" t="s">
        <v>289</v>
      </c>
      <c r="C881" s="17" t="s">
        <v>126</v>
      </c>
      <c r="D881" s="17" t="s">
        <v>290</v>
      </c>
      <c r="E881" s="17" t="s">
        <v>291</v>
      </c>
      <c r="F881" s="17" t="s">
        <v>35</v>
      </c>
      <c r="G881" s="17" t="s">
        <v>288</v>
      </c>
      <c r="H881" s="17">
        <v>3900</v>
      </c>
      <c r="I881" s="17">
        <v>3900</v>
      </c>
      <c r="J881" s="17">
        <v>0</v>
      </c>
      <c r="K881" s="17" t="s">
        <v>37</v>
      </c>
      <c r="L881" s="18">
        <v>44628.82</v>
      </c>
      <c r="M881" s="18">
        <v>6848.37</v>
      </c>
      <c r="N881" s="18">
        <v>1653.81</v>
      </c>
      <c r="O881" s="18">
        <v>53131</v>
      </c>
      <c r="P881" s="18">
        <v>852.73</v>
      </c>
      <c r="Q881" s="18">
        <v>474.27</v>
      </c>
      <c r="R881" s="18">
        <v>0</v>
      </c>
      <c r="S881" s="18">
        <v>1327</v>
      </c>
      <c r="T881" s="18">
        <v>10280</v>
      </c>
      <c r="U881" s="18">
        <v>0</v>
      </c>
      <c r="V881" s="18">
        <v>0</v>
      </c>
      <c r="W881" s="18">
        <v>0</v>
      </c>
      <c r="X881" s="18"/>
      <c r="Y881" s="18">
        <v>45481.55</v>
      </c>
      <c r="Z881" s="18">
        <v>7322.64</v>
      </c>
      <c r="AA881" s="18">
        <v>1653.81</v>
      </c>
      <c r="AB881" s="18">
        <v>54458</v>
      </c>
      <c r="AC881" s="16"/>
    </row>
    <row r="882" spans="1:29" s="15" customFormat="1" x14ac:dyDescent="0.25">
      <c r="A882" s="17">
        <v>25</v>
      </c>
      <c r="B882" s="17" t="s">
        <v>814</v>
      </c>
      <c r="C882" s="17" t="s">
        <v>126</v>
      </c>
      <c r="D882" s="17" t="s">
        <v>813</v>
      </c>
      <c r="E882" s="17" t="s">
        <v>812</v>
      </c>
      <c r="F882" s="17" t="s">
        <v>35</v>
      </c>
      <c r="G882" s="17" t="s">
        <v>288</v>
      </c>
      <c r="H882" s="17">
        <v>27814</v>
      </c>
      <c r="I882" s="17">
        <v>26600</v>
      </c>
      <c r="J882" s="17">
        <v>1214</v>
      </c>
      <c r="K882" s="17" t="s">
        <v>37</v>
      </c>
      <c r="L882" s="18">
        <v>143301.17000000001</v>
      </c>
      <c r="M882" s="18">
        <v>13433.7</v>
      </c>
      <c r="N882" s="18">
        <v>10868.13</v>
      </c>
      <c r="O882" s="18">
        <v>167603</v>
      </c>
      <c r="P882" s="18">
        <v>7538.72</v>
      </c>
      <c r="Q882" s="18">
        <v>1551.98</v>
      </c>
      <c r="R882" s="18">
        <v>546.29999999999995</v>
      </c>
      <c r="S882" s="18">
        <v>9637</v>
      </c>
      <c r="T882" s="18">
        <v>16110</v>
      </c>
      <c r="U882" s="18">
        <v>0</v>
      </c>
      <c r="V882" s="18">
        <v>0</v>
      </c>
      <c r="W882" s="18">
        <v>0</v>
      </c>
      <c r="X882" s="18"/>
      <c r="Y882" s="18">
        <v>150839.89000000001</v>
      </c>
      <c r="Z882" s="18">
        <v>14985.68</v>
      </c>
      <c r="AA882" s="18">
        <v>11414.43</v>
      </c>
      <c r="AB882" s="18">
        <v>177240</v>
      </c>
      <c r="AC882" s="16"/>
    </row>
    <row r="883" spans="1:29" s="15" customFormat="1" x14ac:dyDescent="0.25">
      <c r="A883" s="17">
        <v>26</v>
      </c>
      <c r="B883" s="17" t="s">
        <v>259</v>
      </c>
      <c r="C883" s="17" t="s">
        <v>126</v>
      </c>
      <c r="D883" s="17" t="s">
        <v>293</v>
      </c>
      <c r="E883" s="17" t="s">
        <v>294</v>
      </c>
      <c r="F883" s="17" t="s">
        <v>35</v>
      </c>
      <c r="G883" s="17" t="s">
        <v>288</v>
      </c>
      <c r="H883" s="17">
        <v>3960</v>
      </c>
      <c r="I883" s="17">
        <v>3960</v>
      </c>
      <c r="J883" s="17">
        <v>0</v>
      </c>
      <c r="K883" s="17" t="s">
        <v>37</v>
      </c>
      <c r="L883" s="18">
        <v>36703.85</v>
      </c>
      <c r="M883" s="18">
        <v>4986.46</v>
      </c>
      <c r="N883" s="18">
        <v>1732.69</v>
      </c>
      <c r="O883" s="18">
        <v>43423</v>
      </c>
      <c r="P883" s="18">
        <v>824.67</v>
      </c>
      <c r="Q883" s="18">
        <v>393.33</v>
      </c>
      <c r="R883" s="18">
        <v>0</v>
      </c>
      <c r="S883" s="18">
        <v>1218</v>
      </c>
      <c r="T883" s="18">
        <v>10600</v>
      </c>
      <c r="U883" s="18">
        <v>0</v>
      </c>
      <c r="V883" s="18">
        <v>0</v>
      </c>
      <c r="W883" s="18">
        <v>0</v>
      </c>
      <c r="X883" s="18"/>
      <c r="Y883" s="18">
        <v>37528.519999999997</v>
      </c>
      <c r="Z883" s="18">
        <v>5379.79</v>
      </c>
      <c r="AA883" s="18">
        <v>1732.69</v>
      </c>
      <c r="AB883" s="18">
        <v>44641</v>
      </c>
      <c r="AC883" s="16"/>
    </row>
    <row r="884" spans="1:29" s="22" customFormat="1" x14ac:dyDescent="0.25">
      <c r="A884" s="19"/>
      <c r="B884" s="19"/>
      <c r="C884" s="10" t="s">
        <v>71</v>
      </c>
      <c r="D884" s="19"/>
      <c r="E884" s="19"/>
      <c r="F884" s="19"/>
      <c r="G884" s="19"/>
      <c r="H884" s="19"/>
      <c r="I884" s="19"/>
      <c r="J884" s="19">
        <f>SUM(J858:J883)</f>
        <v>26127</v>
      </c>
      <c r="K884" s="19"/>
      <c r="L884" s="19">
        <f t="shared" ref="L884:AB884" si="87">SUM(L858:L883)</f>
        <v>6942338.3399999989</v>
      </c>
      <c r="M884" s="19">
        <f t="shared" si="87"/>
        <v>1099864.4099999999</v>
      </c>
      <c r="N884" s="19">
        <f t="shared" si="87"/>
        <v>139691.25</v>
      </c>
      <c r="O884" s="19">
        <f t="shared" si="87"/>
        <v>8181894</v>
      </c>
      <c r="P884" s="19">
        <f t="shared" si="87"/>
        <v>162274.92000000004</v>
      </c>
      <c r="Q884" s="19">
        <f t="shared" si="87"/>
        <v>72412.930000000008</v>
      </c>
      <c r="R884" s="19">
        <f t="shared" si="87"/>
        <v>11757.149999999998</v>
      </c>
      <c r="S884" s="19">
        <f t="shared" si="87"/>
        <v>246445</v>
      </c>
      <c r="T884" s="19">
        <f t="shared" si="87"/>
        <v>80390</v>
      </c>
      <c r="U884" s="19">
        <f t="shared" si="87"/>
        <v>0</v>
      </c>
      <c r="V884" s="19">
        <f t="shared" si="87"/>
        <v>0</v>
      </c>
      <c r="W884" s="19">
        <f t="shared" si="87"/>
        <v>0</v>
      </c>
      <c r="X884" s="19">
        <f t="shared" si="87"/>
        <v>80000</v>
      </c>
      <c r="Y884" s="19">
        <f t="shared" si="87"/>
        <v>7104613.2599999998</v>
      </c>
      <c r="Z884" s="19">
        <f t="shared" si="87"/>
        <v>1172277.3400000001</v>
      </c>
      <c r="AA884" s="19">
        <f t="shared" si="87"/>
        <v>151448.40000000002</v>
      </c>
      <c r="AB884" s="19">
        <f t="shared" si="87"/>
        <v>8348339</v>
      </c>
      <c r="AC884" s="16"/>
    </row>
    <row r="885" spans="1:29" s="15" customFormat="1" x14ac:dyDescent="0.25">
      <c r="A885" s="17">
        <v>1</v>
      </c>
      <c r="B885" s="17" t="s">
        <v>134</v>
      </c>
      <c r="C885" s="17" t="s">
        <v>126</v>
      </c>
      <c r="D885" s="17" t="s">
        <v>149</v>
      </c>
      <c r="E885" s="17" t="s">
        <v>150</v>
      </c>
      <c r="F885" s="17" t="s">
        <v>75</v>
      </c>
      <c r="G885" s="17" t="s">
        <v>76</v>
      </c>
      <c r="H885" s="17">
        <v>5678</v>
      </c>
      <c r="I885" s="17">
        <v>5333</v>
      </c>
      <c r="J885" s="17">
        <v>345</v>
      </c>
      <c r="K885" s="17" t="s">
        <v>37</v>
      </c>
      <c r="L885" s="18">
        <v>120788.44</v>
      </c>
      <c r="M885" s="18">
        <v>30394.42</v>
      </c>
      <c r="N885" s="18">
        <v>1774.14</v>
      </c>
      <c r="O885" s="18">
        <v>152957</v>
      </c>
      <c r="P885" s="18">
        <v>2883.17</v>
      </c>
      <c r="Q885" s="18">
        <v>1252.3499999999999</v>
      </c>
      <c r="R885" s="18">
        <v>206.48</v>
      </c>
      <c r="S885" s="18">
        <v>4342</v>
      </c>
      <c r="T885" s="18">
        <v>0</v>
      </c>
      <c r="U885" s="18">
        <v>0</v>
      </c>
      <c r="V885" s="18">
        <v>0</v>
      </c>
      <c r="W885" s="18">
        <v>0</v>
      </c>
      <c r="X885" s="18"/>
      <c r="Y885" s="18">
        <v>123671.61</v>
      </c>
      <c r="Z885" s="18">
        <v>31646.77</v>
      </c>
      <c r="AA885" s="18">
        <v>1980.62</v>
      </c>
      <c r="AB885" s="18">
        <v>157299</v>
      </c>
      <c r="AC885" s="16"/>
    </row>
    <row r="886" spans="1:29" s="15" customFormat="1" x14ac:dyDescent="0.25">
      <c r="A886" s="17">
        <v>2</v>
      </c>
      <c r="B886" s="17" t="s">
        <v>151</v>
      </c>
      <c r="C886" s="17" t="s">
        <v>126</v>
      </c>
      <c r="D886" s="17" t="s">
        <v>152</v>
      </c>
      <c r="E886" s="17" t="s">
        <v>153</v>
      </c>
      <c r="F886" s="17" t="s">
        <v>75</v>
      </c>
      <c r="G886" s="17" t="s">
        <v>76</v>
      </c>
      <c r="H886" s="17">
        <v>18132</v>
      </c>
      <c r="I886" s="17">
        <v>17802</v>
      </c>
      <c r="J886" s="17">
        <v>330</v>
      </c>
      <c r="K886" s="17" t="s">
        <v>37</v>
      </c>
      <c r="L886" s="18">
        <v>106883.69</v>
      </c>
      <c r="M886" s="18">
        <v>32941.660000000003</v>
      </c>
      <c r="N886" s="18">
        <v>1807.65</v>
      </c>
      <c r="O886" s="18">
        <v>141633</v>
      </c>
      <c r="P886" s="18">
        <v>2619.73</v>
      </c>
      <c r="Q886" s="18">
        <v>1110.76</v>
      </c>
      <c r="R886" s="18">
        <v>197.51</v>
      </c>
      <c r="S886" s="18">
        <v>3928</v>
      </c>
      <c r="T886" s="18">
        <v>0</v>
      </c>
      <c r="U886" s="18">
        <v>0</v>
      </c>
      <c r="V886" s="18">
        <v>0</v>
      </c>
      <c r="W886" s="18">
        <v>0</v>
      </c>
      <c r="X886" s="18"/>
      <c r="Y886" s="18">
        <v>109503.42</v>
      </c>
      <c r="Z886" s="18">
        <v>34052.42</v>
      </c>
      <c r="AA886" s="18">
        <v>2005.16</v>
      </c>
      <c r="AB886" s="18">
        <v>145561</v>
      </c>
      <c r="AC886" s="16"/>
    </row>
    <row r="887" spans="1:29" s="15" customFormat="1" x14ac:dyDescent="0.25">
      <c r="A887" s="17">
        <v>3</v>
      </c>
      <c r="B887" s="17" t="s">
        <v>125</v>
      </c>
      <c r="C887" s="17" t="s">
        <v>126</v>
      </c>
      <c r="D887" s="17" t="s">
        <v>159</v>
      </c>
      <c r="E887" s="17" t="s">
        <v>160</v>
      </c>
      <c r="F887" s="17" t="s">
        <v>75</v>
      </c>
      <c r="G887" s="17" t="s">
        <v>76</v>
      </c>
      <c r="H887" s="17">
        <v>11382</v>
      </c>
      <c r="I887" s="17">
        <v>10888</v>
      </c>
      <c r="J887" s="17">
        <v>1482</v>
      </c>
      <c r="K887" s="17" t="s">
        <v>37</v>
      </c>
      <c r="L887" s="18">
        <v>343015.42</v>
      </c>
      <c r="M887" s="18">
        <v>58472.87</v>
      </c>
      <c r="N887" s="18">
        <v>8273.7099999999991</v>
      </c>
      <c r="O887" s="18">
        <v>409762</v>
      </c>
      <c r="P887" s="18">
        <v>10859.96</v>
      </c>
      <c r="Q887" s="18">
        <v>3580.06</v>
      </c>
      <c r="R887" s="18">
        <v>886.98</v>
      </c>
      <c r="S887" s="18">
        <v>15327</v>
      </c>
      <c r="T887" s="18">
        <v>0</v>
      </c>
      <c r="U887" s="18">
        <v>0</v>
      </c>
      <c r="V887" s="18">
        <v>0</v>
      </c>
      <c r="W887" s="18">
        <v>0</v>
      </c>
      <c r="X887" s="18"/>
      <c r="Y887" s="18">
        <v>353875.38</v>
      </c>
      <c r="Z887" s="18">
        <v>62052.93</v>
      </c>
      <c r="AA887" s="18">
        <v>9160.69</v>
      </c>
      <c r="AB887" s="18">
        <v>425089</v>
      </c>
      <c r="AC887" s="16"/>
    </row>
    <row r="888" spans="1:29" s="15" customFormat="1" x14ac:dyDescent="0.25">
      <c r="A888" s="17">
        <v>4</v>
      </c>
      <c r="B888" s="17" t="s">
        <v>138</v>
      </c>
      <c r="C888" s="17" t="s">
        <v>126</v>
      </c>
      <c r="D888" s="17" t="s">
        <v>161</v>
      </c>
      <c r="E888" s="17" t="s">
        <v>162</v>
      </c>
      <c r="F888" s="17" t="s">
        <v>75</v>
      </c>
      <c r="G888" s="17" t="s">
        <v>76</v>
      </c>
      <c r="H888" s="17">
        <v>25530</v>
      </c>
      <c r="I888" s="17">
        <v>24982</v>
      </c>
      <c r="J888" s="17">
        <v>548</v>
      </c>
      <c r="K888" s="17" t="s">
        <v>37</v>
      </c>
      <c r="L888" s="18">
        <v>205201.23</v>
      </c>
      <c r="M888" s="18">
        <v>54875.25</v>
      </c>
      <c r="N888" s="18">
        <v>3276.52</v>
      </c>
      <c r="O888" s="18">
        <v>263353</v>
      </c>
      <c r="P888" s="18">
        <v>4153.22</v>
      </c>
      <c r="Q888" s="18">
        <v>2133.8000000000002</v>
      </c>
      <c r="R888" s="18">
        <v>327.98</v>
      </c>
      <c r="S888" s="18">
        <v>6615</v>
      </c>
      <c r="T888" s="18">
        <v>0</v>
      </c>
      <c r="U888" s="18">
        <v>0</v>
      </c>
      <c r="V888" s="18">
        <v>0</v>
      </c>
      <c r="W888" s="18">
        <v>0</v>
      </c>
      <c r="X888" s="18">
        <v>10000</v>
      </c>
      <c r="Y888" s="18">
        <v>209354.45</v>
      </c>
      <c r="Z888" s="18">
        <v>57009.05</v>
      </c>
      <c r="AA888" s="18">
        <v>3604.5</v>
      </c>
      <c r="AB888" s="18">
        <v>259968</v>
      </c>
      <c r="AC888" s="16"/>
    </row>
    <row r="889" spans="1:29" s="15" customFormat="1" x14ac:dyDescent="0.25">
      <c r="A889" s="17">
        <v>5</v>
      </c>
      <c r="B889" s="17" t="s">
        <v>163</v>
      </c>
      <c r="C889" s="17" t="s">
        <v>126</v>
      </c>
      <c r="D889" s="17" t="s">
        <v>164</v>
      </c>
      <c r="E889" s="17" t="s">
        <v>165</v>
      </c>
      <c r="F889" s="17" t="s">
        <v>75</v>
      </c>
      <c r="G889" s="17" t="s">
        <v>76</v>
      </c>
      <c r="H889" s="17">
        <v>45725</v>
      </c>
      <c r="I889" s="17">
        <v>45488</v>
      </c>
      <c r="J889" s="17">
        <v>237</v>
      </c>
      <c r="K889" s="17" t="s">
        <v>37</v>
      </c>
      <c r="L889" s="18">
        <v>119078.46</v>
      </c>
      <c r="M889" s="18">
        <v>31355.39</v>
      </c>
      <c r="N889" s="18">
        <v>1443.15</v>
      </c>
      <c r="O889" s="18">
        <v>151877</v>
      </c>
      <c r="P889" s="18">
        <v>2138.83</v>
      </c>
      <c r="Q889" s="18">
        <v>1235.33</v>
      </c>
      <c r="R889" s="18">
        <v>141.84</v>
      </c>
      <c r="S889" s="18">
        <v>3516</v>
      </c>
      <c r="T889" s="18">
        <v>0</v>
      </c>
      <c r="U889" s="18">
        <v>0</v>
      </c>
      <c r="V889" s="18">
        <v>0</v>
      </c>
      <c r="W889" s="18">
        <v>0</v>
      </c>
      <c r="X889" s="18">
        <v>7500</v>
      </c>
      <c r="Y889" s="18">
        <v>121217.29</v>
      </c>
      <c r="Z889" s="18">
        <v>32590.720000000001</v>
      </c>
      <c r="AA889" s="18">
        <v>1584.99</v>
      </c>
      <c r="AB889" s="18">
        <v>147893</v>
      </c>
      <c r="AC889" s="16"/>
    </row>
    <row r="890" spans="1:29" s="15" customFormat="1" x14ac:dyDescent="0.25">
      <c r="A890" s="17">
        <v>6</v>
      </c>
      <c r="B890" s="17" t="s">
        <v>130</v>
      </c>
      <c r="C890" s="17" t="s">
        <v>126</v>
      </c>
      <c r="D890" s="17" t="s">
        <v>173</v>
      </c>
      <c r="E890" s="17" t="s">
        <v>174</v>
      </c>
      <c r="F890" s="17" t="s">
        <v>75</v>
      </c>
      <c r="G890" s="17" t="s">
        <v>76</v>
      </c>
      <c r="H890" s="17">
        <v>27541</v>
      </c>
      <c r="I890" s="17">
        <v>26983</v>
      </c>
      <c r="J890" s="17">
        <v>558</v>
      </c>
      <c r="K890" s="17" t="s">
        <v>37</v>
      </c>
      <c r="L890" s="18">
        <v>128731.35</v>
      </c>
      <c r="M890" s="18">
        <v>25983.3</v>
      </c>
      <c r="N890" s="18">
        <v>2699.35</v>
      </c>
      <c r="O890" s="18">
        <v>157414</v>
      </c>
      <c r="P890" s="18">
        <v>4193.5200000000004</v>
      </c>
      <c r="Q890" s="18">
        <v>1338.52</v>
      </c>
      <c r="R890" s="18">
        <v>333.96</v>
      </c>
      <c r="S890" s="18">
        <v>5866</v>
      </c>
      <c r="T890" s="18">
        <v>0</v>
      </c>
      <c r="U890" s="18">
        <v>0</v>
      </c>
      <c r="V890" s="18">
        <v>0</v>
      </c>
      <c r="W890" s="18">
        <v>0</v>
      </c>
      <c r="X890" s="18"/>
      <c r="Y890" s="18">
        <v>132924.87</v>
      </c>
      <c r="Z890" s="18">
        <v>27321.82</v>
      </c>
      <c r="AA890" s="18">
        <v>3033.31</v>
      </c>
      <c r="AB890" s="18">
        <v>163280</v>
      </c>
      <c r="AC890" s="16"/>
    </row>
    <row r="891" spans="1:29" s="15" customFormat="1" x14ac:dyDescent="0.25">
      <c r="A891" s="17">
        <v>7</v>
      </c>
      <c r="B891" s="17" t="s">
        <v>182</v>
      </c>
      <c r="C891" s="17" t="s">
        <v>126</v>
      </c>
      <c r="D891" s="17" t="s">
        <v>183</v>
      </c>
      <c r="E891" s="17" t="s">
        <v>184</v>
      </c>
      <c r="F891" s="17" t="s">
        <v>75</v>
      </c>
      <c r="G891" s="17" t="s">
        <v>76</v>
      </c>
      <c r="H891" s="17">
        <v>19901</v>
      </c>
      <c r="I891" s="17">
        <v>19587</v>
      </c>
      <c r="J891" s="17">
        <v>314</v>
      </c>
      <c r="K891" s="17" t="s">
        <v>37</v>
      </c>
      <c r="L891" s="18">
        <v>119326.35</v>
      </c>
      <c r="M891" s="18">
        <v>33601.43</v>
      </c>
      <c r="N891" s="18">
        <v>1879.22</v>
      </c>
      <c r="O891" s="18">
        <v>154807</v>
      </c>
      <c r="P891" s="18">
        <v>2660.99</v>
      </c>
      <c r="Q891" s="18">
        <v>1236.08</v>
      </c>
      <c r="R891" s="18">
        <v>187.93</v>
      </c>
      <c r="S891" s="18">
        <v>4085</v>
      </c>
      <c r="T891" s="18">
        <v>0</v>
      </c>
      <c r="U891" s="18">
        <v>0</v>
      </c>
      <c r="V891" s="18">
        <v>0</v>
      </c>
      <c r="W891" s="18">
        <v>0</v>
      </c>
      <c r="X891" s="18">
        <v>10000</v>
      </c>
      <c r="Y891" s="18">
        <v>121987.34</v>
      </c>
      <c r="Z891" s="18">
        <v>34837.51</v>
      </c>
      <c r="AA891" s="18">
        <v>2067.15</v>
      </c>
      <c r="AB891" s="18">
        <v>148892</v>
      </c>
      <c r="AC891" s="16"/>
    </row>
    <row r="892" spans="1:29" s="15" customFormat="1" x14ac:dyDescent="0.25">
      <c r="A892" s="17">
        <v>8</v>
      </c>
      <c r="B892" s="17" t="s">
        <v>130</v>
      </c>
      <c r="C892" s="17" t="s">
        <v>126</v>
      </c>
      <c r="D892" s="17" t="s">
        <v>185</v>
      </c>
      <c r="E892" s="17" t="s">
        <v>186</v>
      </c>
      <c r="F892" s="17" t="s">
        <v>75</v>
      </c>
      <c r="G892" s="17" t="s">
        <v>76</v>
      </c>
      <c r="H892" s="17">
        <v>17189</v>
      </c>
      <c r="I892" s="17">
        <v>16898</v>
      </c>
      <c r="J892" s="17">
        <v>291</v>
      </c>
      <c r="K892" s="17" t="s">
        <v>37</v>
      </c>
      <c r="L892" s="18">
        <v>157353.97</v>
      </c>
      <c r="M892" s="18">
        <v>30861.37</v>
      </c>
      <c r="N892" s="18">
        <v>1437.66</v>
      </c>
      <c r="O892" s="18">
        <v>189653</v>
      </c>
      <c r="P892" s="18">
        <v>2308.33</v>
      </c>
      <c r="Q892" s="18">
        <v>1631.51</v>
      </c>
      <c r="R892" s="18">
        <v>174.16</v>
      </c>
      <c r="S892" s="18">
        <v>4114</v>
      </c>
      <c r="T892" s="18">
        <v>0</v>
      </c>
      <c r="U892" s="18">
        <v>0</v>
      </c>
      <c r="V892" s="18">
        <v>0</v>
      </c>
      <c r="W892" s="18">
        <v>0</v>
      </c>
      <c r="X892" s="18"/>
      <c r="Y892" s="18">
        <v>159662.29999999999</v>
      </c>
      <c r="Z892" s="18">
        <v>32492.880000000001</v>
      </c>
      <c r="AA892" s="18">
        <v>1611.82</v>
      </c>
      <c r="AB892" s="18">
        <v>193767</v>
      </c>
      <c r="AC892" s="16"/>
    </row>
    <row r="893" spans="1:29" s="15" customFormat="1" x14ac:dyDescent="0.25">
      <c r="A893" s="17">
        <v>9</v>
      </c>
      <c r="B893" s="17" t="s">
        <v>134</v>
      </c>
      <c r="C893" s="17" t="s">
        <v>126</v>
      </c>
      <c r="D893" s="17" t="s">
        <v>1710</v>
      </c>
      <c r="E893" s="17" t="s">
        <v>1661</v>
      </c>
      <c r="F893" s="17" t="s">
        <v>75</v>
      </c>
      <c r="G893" s="17" t="s">
        <v>76</v>
      </c>
      <c r="H893" s="17">
        <v>19445</v>
      </c>
      <c r="I893" s="17">
        <v>19220</v>
      </c>
      <c r="J893" s="17">
        <v>225</v>
      </c>
      <c r="K893" s="17" t="s">
        <v>37</v>
      </c>
      <c r="L893" s="18">
        <v>1383.11</v>
      </c>
      <c r="M893" s="18">
        <v>11.54</v>
      </c>
      <c r="N893" s="18">
        <v>1405.35</v>
      </c>
      <c r="O893" s="18">
        <v>2800</v>
      </c>
      <c r="P893" s="18">
        <v>2021.41</v>
      </c>
      <c r="Q893" s="18">
        <v>18.93</v>
      </c>
      <c r="R893" s="18">
        <v>134.66</v>
      </c>
      <c r="S893" s="18">
        <v>2175</v>
      </c>
      <c r="T893" s="18">
        <v>0</v>
      </c>
      <c r="U893" s="18">
        <v>0</v>
      </c>
      <c r="V893" s="18">
        <v>0</v>
      </c>
      <c r="W893" s="18">
        <v>0</v>
      </c>
      <c r="X893" s="18"/>
      <c r="Y893" s="18">
        <v>3404.52</v>
      </c>
      <c r="Z893" s="18">
        <v>30.47</v>
      </c>
      <c r="AA893" s="18">
        <v>1540.01</v>
      </c>
      <c r="AB893" s="18">
        <v>4975</v>
      </c>
      <c r="AC893" s="16"/>
    </row>
    <row r="894" spans="1:29" s="15" customFormat="1" x14ac:dyDescent="0.25">
      <c r="A894" s="17">
        <v>10</v>
      </c>
      <c r="B894" s="17" t="s">
        <v>145</v>
      </c>
      <c r="C894" s="17" t="s">
        <v>126</v>
      </c>
      <c r="D894" s="17" t="s">
        <v>187</v>
      </c>
      <c r="E894" s="17" t="s">
        <v>188</v>
      </c>
      <c r="F894" s="17" t="s">
        <v>75</v>
      </c>
      <c r="G894" s="17" t="s">
        <v>76</v>
      </c>
      <c r="H894" s="17">
        <v>52490</v>
      </c>
      <c r="I894" s="17">
        <v>52490</v>
      </c>
      <c r="J894" s="17">
        <v>0</v>
      </c>
      <c r="K894" s="17" t="s">
        <v>37</v>
      </c>
      <c r="L894" s="18">
        <v>491369.23</v>
      </c>
      <c r="M894" s="18">
        <v>76600.41</v>
      </c>
      <c r="N894" s="18">
        <v>9053.36</v>
      </c>
      <c r="O894" s="18">
        <v>577023</v>
      </c>
      <c r="P894" s="18">
        <v>281.69</v>
      </c>
      <c r="Q894" s="18">
        <v>5106.3100000000004</v>
      </c>
      <c r="R894" s="18">
        <v>0</v>
      </c>
      <c r="S894" s="18">
        <v>5388</v>
      </c>
      <c r="T894" s="18">
        <v>0</v>
      </c>
      <c r="U894" s="18">
        <v>0</v>
      </c>
      <c r="V894" s="18">
        <v>0</v>
      </c>
      <c r="W894" s="18">
        <v>0</v>
      </c>
      <c r="X894" s="18">
        <v>10000</v>
      </c>
      <c r="Y894" s="18">
        <v>491650.92</v>
      </c>
      <c r="Z894" s="18">
        <v>81706.720000000001</v>
      </c>
      <c r="AA894" s="18">
        <v>9053.36</v>
      </c>
      <c r="AB894" s="18">
        <v>572411</v>
      </c>
      <c r="AC894" s="16"/>
    </row>
    <row r="895" spans="1:29" s="15" customFormat="1" x14ac:dyDescent="0.25">
      <c r="A895" s="17">
        <v>11</v>
      </c>
      <c r="B895" s="17" t="s">
        <v>141</v>
      </c>
      <c r="C895" s="17" t="s">
        <v>126</v>
      </c>
      <c r="D895" s="17" t="s">
        <v>189</v>
      </c>
      <c r="E895" s="17" t="s">
        <v>190</v>
      </c>
      <c r="F895" s="17" t="s">
        <v>75</v>
      </c>
      <c r="G895" s="17" t="s">
        <v>76</v>
      </c>
      <c r="H895" s="17">
        <v>12794</v>
      </c>
      <c r="I895" s="17">
        <v>12067</v>
      </c>
      <c r="J895" s="17">
        <v>727</v>
      </c>
      <c r="K895" s="17" t="s">
        <v>37</v>
      </c>
      <c r="L895" s="18">
        <v>190350.69</v>
      </c>
      <c r="M895" s="18">
        <v>32043.3</v>
      </c>
      <c r="N895" s="18">
        <v>4228.01</v>
      </c>
      <c r="O895" s="18">
        <v>226622</v>
      </c>
      <c r="P895" s="18">
        <v>5625.78</v>
      </c>
      <c r="Q895" s="18">
        <v>1982.11</v>
      </c>
      <c r="R895" s="18">
        <v>435.11</v>
      </c>
      <c r="S895" s="18">
        <v>8043</v>
      </c>
      <c r="T895" s="18">
        <v>0</v>
      </c>
      <c r="U895" s="18">
        <v>0</v>
      </c>
      <c r="V895" s="18">
        <v>0</v>
      </c>
      <c r="W895" s="18">
        <v>0</v>
      </c>
      <c r="X895" s="18">
        <v>10000</v>
      </c>
      <c r="Y895" s="18">
        <v>195976.47</v>
      </c>
      <c r="Z895" s="18">
        <v>34025.410000000003</v>
      </c>
      <c r="AA895" s="18">
        <v>4663.12</v>
      </c>
      <c r="AB895" s="18">
        <v>224665</v>
      </c>
      <c r="AC895" s="16"/>
    </row>
    <row r="896" spans="1:29" s="15" customFormat="1" x14ac:dyDescent="0.25">
      <c r="A896" s="17">
        <v>12</v>
      </c>
      <c r="B896" s="17" t="s">
        <v>141</v>
      </c>
      <c r="C896" s="17" t="s">
        <v>126</v>
      </c>
      <c r="D896" s="17" t="s">
        <v>191</v>
      </c>
      <c r="E896" s="17" t="s">
        <v>192</v>
      </c>
      <c r="F896" s="17" t="s">
        <v>75</v>
      </c>
      <c r="G896" s="17" t="s">
        <v>76</v>
      </c>
      <c r="H896" s="17">
        <v>17970</v>
      </c>
      <c r="I896" s="17">
        <v>17494</v>
      </c>
      <c r="J896" s="17">
        <v>476</v>
      </c>
      <c r="K896" s="17" t="s">
        <v>37</v>
      </c>
      <c r="L896" s="18">
        <v>158665.98000000001</v>
      </c>
      <c r="M896" s="18">
        <v>30431.39</v>
      </c>
      <c r="N896" s="18">
        <v>2605.63</v>
      </c>
      <c r="O896" s="18">
        <v>191703</v>
      </c>
      <c r="P896" s="18">
        <v>3823.79</v>
      </c>
      <c r="Q896" s="18">
        <v>1648.32</v>
      </c>
      <c r="R896" s="18">
        <v>284.89</v>
      </c>
      <c r="S896" s="18">
        <v>5757</v>
      </c>
      <c r="T896" s="18">
        <v>170</v>
      </c>
      <c r="U896" s="18">
        <v>0</v>
      </c>
      <c r="V896" s="18">
        <v>0</v>
      </c>
      <c r="W896" s="18">
        <v>0</v>
      </c>
      <c r="X896" s="18">
        <v>10000</v>
      </c>
      <c r="Y896" s="18">
        <v>162489.76999999999</v>
      </c>
      <c r="Z896" s="18">
        <v>32079.71</v>
      </c>
      <c r="AA896" s="18">
        <v>2890.52</v>
      </c>
      <c r="AB896" s="18">
        <v>187460</v>
      </c>
      <c r="AC896" s="16"/>
    </row>
    <row r="897" spans="1:29" s="15" customFormat="1" x14ac:dyDescent="0.25">
      <c r="A897" s="17">
        <v>13</v>
      </c>
      <c r="B897" s="17" t="s">
        <v>151</v>
      </c>
      <c r="C897" s="17" t="s">
        <v>126</v>
      </c>
      <c r="D897" s="17" t="s">
        <v>195</v>
      </c>
      <c r="E897" s="17" t="s">
        <v>196</v>
      </c>
      <c r="F897" s="17" t="s">
        <v>75</v>
      </c>
      <c r="G897" s="17" t="s">
        <v>76</v>
      </c>
      <c r="H897" s="17">
        <v>12152</v>
      </c>
      <c r="I897" s="17">
        <v>11965</v>
      </c>
      <c r="J897" s="17">
        <v>187</v>
      </c>
      <c r="K897" s="17" t="s">
        <v>37</v>
      </c>
      <c r="L897" s="18">
        <v>64487.33</v>
      </c>
      <c r="M897" s="18">
        <v>20933.16</v>
      </c>
      <c r="N897" s="18">
        <v>2138.5100000000002</v>
      </c>
      <c r="O897" s="18">
        <v>87559</v>
      </c>
      <c r="P897" s="18">
        <v>1498.62</v>
      </c>
      <c r="Q897" s="18">
        <v>681.46</v>
      </c>
      <c r="R897" s="18">
        <v>111.92</v>
      </c>
      <c r="S897" s="18">
        <v>2292</v>
      </c>
      <c r="T897" s="18">
        <v>0</v>
      </c>
      <c r="U897" s="18">
        <v>0</v>
      </c>
      <c r="V897" s="18">
        <v>0</v>
      </c>
      <c r="W897" s="18">
        <v>0</v>
      </c>
      <c r="X897" s="18"/>
      <c r="Y897" s="18">
        <v>65985.95</v>
      </c>
      <c r="Z897" s="18">
        <v>21614.62</v>
      </c>
      <c r="AA897" s="18">
        <v>2250.4299999999998</v>
      </c>
      <c r="AB897" s="18">
        <v>89851</v>
      </c>
      <c r="AC897" s="16"/>
    </row>
    <row r="898" spans="1:29" s="15" customFormat="1" x14ac:dyDescent="0.25">
      <c r="A898" s="17">
        <v>14</v>
      </c>
      <c r="B898" s="17" t="s">
        <v>229</v>
      </c>
      <c r="C898" s="17" t="s">
        <v>126</v>
      </c>
      <c r="D898" s="17" t="s">
        <v>230</v>
      </c>
      <c r="E898" s="17" t="s">
        <v>231</v>
      </c>
      <c r="F898" s="17" t="s">
        <v>75</v>
      </c>
      <c r="G898" s="17" t="s">
        <v>76</v>
      </c>
      <c r="H898" s="17">
        <v>1166</v>
      </c>
      <c r="I898" s="17">
        <v>852</v>
      </c>
      <c r="J898" s="17">
        <v>314</v>
      </c>
      <c r="K898" s="17" t="s">
        <v>37</v>
      </c>
      <c r="L898" s="18">
        <v>207770.1</v>
      </c>
      <c r="M898" s="18">
        <v>65569.83</v>
      </c>
      <c r="N898" s="18">
        <v>1221.07</v>
      </c>
      <c r="O898" s="18">
        <v>274561</v>
      </c>
      <c r="P898" s="18">
        <v>2629.66</v>
      </c>
      <c r="Q898" s="18">
        <v>2147.41</v>
      </c>
      <c r="R898" s="18">
        <v>187.93</v>
      </c>
      <c r="S898" s="18">
        <v>4965</v>
      </c>
      <c r="T898" s="18">
        <v>0</v>
      </c>
      <c r="U898" s="18">
        <v>0</v>
      </c>
      <c r="V898" s="18">
        <v>0</v>
      </c>
      <c r="W898" s="18">
        <v>0</v>
      </c>
      <c r="X898" s="18"/>
      <c r="Y898" s="18">
        <v>210399.76</v>
      </c>
      <c r="Z898" s="18">
        <v>67717.240000000005</v>
      </c>
      <c r="AA898" s="18">
        <v>1409</v>
      </c>
      <c r="AB898" s="18">
        <v>279526</v>
      </c>
      <c r="AC898" s="16"/>
    </row>
    <row r="899" spans="1:29" s="15" customFormat="1" x14ac:dyDescent="0.25">
      <c r="A899" s="17">
        <v>15</v>
      </c>
      <c r="B899" s="17" t="s">
        <v>229</v>
      </c>
      <c r="C899" s="17" t="s">
        <v>126</v>
      </c>
      <c r="D899" s="17" t="s">
        <v>236</v>
      </c>
      <c r="E899" s="17" t="s">
        <v>237</v>
      </c>
      <c r="F899" s="17" t="s">
        <v>75</v>
      </c>
      <c r="G899" s="17" t="s">
        <v>76</v>
      </c>
      <c r="H899" s="17">
        <v>4552</v>
      </c>
      <c r="I899" s="17">
        <v>4552</v>
      </c>
      <c r="J899" s="17">
        <v>0</v>
      </c>
      <c r="K899" s="17" t="s">
        <v>37</v>
      </c>
      <c r="L899" s="18">
        <v>949058.29</v>
      </c>
      <c r="M899" s="18">
        <v>336870.67</v>
      </c>
      <c r="N899" s="18">
        <v>1717.04</v>
      </c>
      <c r="O899" s="18">
        <v>1287646</v>
      </c>
      <c r="P899" s="18">
        <v>124.9</v>
      </c>
      <c r="Q899" s="18">
        <v>9824.1</v>
      </c>
      <c r="R899" s="18">
        <v>0</v>
      </c>
      <c r="S899" s="18">
        <v>9949</v>
      </c>
      <c r="T899" s="18">
        <v>0</v>
      </c>
      <c r="U899" s="18">
        <v>0</v>
      </c>
      <c r="V899" s="18">
        <v>0</v>
      </c>
      <c r="W899" s="18">
        <v>0</v>
      </c>
      <c r="X899" s="18"/>
      <c r="Y899" s="18">
        <v>949183.19</v>
      </c>
      <c r="Z899" s="18">
        <v>346694.77</v>
      </c>
      <c r="AA899" s="18">
        <v>1717.04</v>
      </c>
      <c r="AB899" s="18">
        <v>1297595</v>
      </c>
      <c r="AC899" s="16"/>
    </row>
    <row r="900" spans="1:29" s="15" customFormat="1" x14ac:dyDescent="0.25">
      <c r="A900" s="17">
        <v>16</v>
      </c>
      <c r="B900" s="17" t="s">
        <v>229</v>
      </c>
      <c r="C900" s="17" t="s">
        <v>126</v>
      </c>
      <c r="D900" s="17" t="s">
        <v>238</v>
      </c>
      <c r="E900" s="17" t="s">
        <v>239</v>
      </c>
      <c r="F900" s="17" t="s">
        <v>75</v>
      </c>
      <c r="G900" s="17" t="s">
        <v>76</v>
      </c>
      <c r="H900" s="17">
        <v>11639</v>
      </c>
      <c r="I900" s="17">
        <v>11501</v>
      </c>
      <c r="J900" s="17">
        <v>138</v>
      </c>
      <c r="K900" s="17" t="s">
        <v>37</v>
      </c>
      <c r="L900" s="18">
        <v>273923.53999999998</v>
      </c>
      <c r="M900" s="18">
        <v>95227.13</v>
      </c>
      <c r="N900" s="18">
        <v>861.33</v>
      </c>
      <c r="O900" s="18">
        <v>370012</v>
      </c>
      <c r="P900" s="18">
        <v>1396.61</v>
      </c>
      <c r="Q900" s="18">
        <v>2832.8</v>
      </c>
      <c r="R900" s="18">
        <v>82.59</v>
      </c>
      <c r="S900" s="18">
        <v>4312</v>
      </c>
      <c r="T900" s="18">
        <v>0</v>
      </c>
      <c r="U900" s="18">
        <v>0</v>
      </c>
      <c r="V900" s="18">
        <v>0</v>
      </c>
      <c r="W900" s="18">
        <v>0</v>
      </c>
      <c r="X900" s="18"/>
      <c r="Y900" s="18">
        <v>275320.15000000002</v>
      </c>
      <c r="Z900" s="18">
        <v>98059.93</v>
      </c>
      <c r="AA900" s="18">
        <v>943.92</v>
      </c>
      <c r="AB900" s="18">
        <v>374324</v>
      </c>
      <c r="AC900" s="16"/>
    </row>
    <row r="901" spans="1:29" s="15" customFormat="1" x14ac:dyDescent="0.25">
      <c r="A901" s="17">
        <v>17</v>
      </c>
      <c r="B901" s="17" t="s">
        <v>229</v>
      </c>
      <c r="C901" s="17" t="s">
        <v>126</v>
      </c>
      <c r="D901" s="17" t="s">
        <v>240</v>
      </c>
      <c r="E901" s="17" t="s">
        <v>241</v>
      </c>
      <c r="F901" s="17" t="s">
        <v>75</v>
      </c>
      <c r="G901" s="17" t="s">
        <v>76</v>
      </c>
      <c r="H901" s="17">
        <v>9646</v>
      </c>
      <c r="I901" s="17">
        <v>9218</v>
      </c>
      <c r="J901" s="17">
        <v>428</v>
      </c>
      <c r="K901" s="17" t="s">
        <v>37</v>
      </c>
      <c r="L901" s="18">
        <v>362813.32</v>
      </c>
      <c r="M901" s="18">
        <v>116988.49</v>
      </c>
      <c r="N901" s="18">
        <v>2607.19</v>
      </c>
      <c r="O901" s="18">
        <v>482409</v>
      </c>
      <c r="P901" s="18">
        <v>3354.08</v>
      </c>
      <c r="Q901" s="18">
        <v>3760.76</v>
      </c>
      <c r="R901" s="18">
        <v>256.16000000000003</v>
      </c>
      <c r="S901" s="18">
        <v>7371</v>
      </c>
      <c r="T901" s="18">
        <v>0</v>
      </c>
      <c r="U901" s="18">
        <v>0</v>
      </c>
      <c r="V901" s="18">
        <v>0</v>
      </c>
      <c r="W901" s="18">
        <v>0</v>
      </c>
      <c r="X901" s="18"/>
      <c r="Y901" s="18">
        <v>366167.4</v>
      </c>
      <c r="Z901" s="18">
        <v>120749.25</v>
      </c>
      <c r="AA901" s="18">
        <v>2863.35</v>
      </c>
      <c r="AB901" s="18">
        <v>489780</v>
      </c>
      <c r="AC901" s="16"/>
    </row>
    <row r="902" spans="1:29" s="15" customFormat="1" x14ac:dyDescent="0.25">
      <c r="A902" s="17">
        <v>18</v>
      </c>
      <c r="B902" s="17" t="s">
        <v>229</v>
      </c>
      <c r="C902" s="17" t="s">
        <v>126</v>
      </c>
      <c r="D902" s="17" t="s">
        <v>1585</v>
      </c>
      <c r="E902" s="17" t="s">
        <v>1586</v>
      </c>
      <c r="F902" s="17" t="s">
        <v>75</v>
      </c>
      <c r="G902" s="17" t="s">
        <v>249</v>
      </c>
      <c r="H902" s="17">
        <v>1190</v>
      </c>
      <c r="I902" s="17">
        <v>1190</v>
      </c>
      <c r="J902" s="17">
        <v>0</v>
      </c>
      <c r="K902" s="17" t="s">
        <v>37</v>
      </c>
      <c r="L902" s="18">
        <v>21833.72</v>
      </c>
      <c r="M902" s="18">
        <v>7655.04</v>
      </c>
      <c r="N902" s="18">
        <v>1044.24</v>
      </c>
      <c r="O902" s="18">
        <v>30533</v>
      </c>
      <c r="P902" s="18">
        <v>125.18</v>
      </c>
      <c r="Q902" s="18">
        <v>235.82</v>
      </c>
      <c r="R902" s="18">
        <v>0</v>
      </c>
      <c r="S902" s="18">
        <v>361</v>
      </c>
      <c r="T902" s="18">
        <v>0</v>
      </c>
      <c r="U902" s="18">
        <v>0</v>
      </c>
      <c r="V902" s="18">
        <v>0</v>
      </c>
      <c r="W902" s="18">
        <v>0</v>
      </c>
      <c r="X902" s="18"/>
      <c r="Y902" s="18">
        <v>21958.9</v>
      </c>
      <c r="Z902" s="18">
        <v>7890.86</v>
      </c>
      <c r="AA902" s="18">
        <v>1044.24</v>
      </c>
      <c r="AB902" s="18">
        <v>30894</v>
      </c>
      <c r="AC902" s="16"/>
    </row>
    <row r="903" spans="1:29" s="15" customFormat="1" x14ac:dyDescent="0.25">
      <c r="A903" s="17">
        <v>19</v>
      </c>
      <c r="B903" s="17" t="s">
        <v>229</v>
      </c>
      <c r="C903" s="17" t="s">
        <v>126</v>
      </c>
      <c r="D903" s="17" t="s">
        <v>1610</v>
      </c>
      <c r="E903" s="17" t="s">
        <v>1609</v>
      </c>
      <c r="F903" s="17" t="s">
        <v>75</v>
      </c>
      <c r="G903" s="17" t="s">
        <v>1606</v>
      </c>
      <c r="H903" s="17">
        <v>499</v>
      </c>
      <c r="I903" s="17">
        <v>499</v>
      </c>
      <c r="J903" s="17">
        <v>29</v>
      </c>
      <c r="K903" s="17" t="s">
        <v>107</v>
      </c>
      <c r="L903" s="18">
        <v>8977.16</v>
      </c>
      <c r="M903" s="18">
        <v>1602.44</v>
      </c>
      <c r="N903" s="18">
        <v>509.4</v>
      </c>
      <c r="O903" s="18">
        <v>11089</v>
      </c>
      <c r="P903" s="18">
        <v>333.24</v>
      </c>
      <c r="Q903" s="18">
        <v>96.4</v>
      </c>
      <c r="R903" s="18">
        <v>17.36</v>
      </c>
      <c r="S903" s="18">
        <v>447</v>
      </c>
      <c r="T903" s="18">
        <v>0</v>
      </c>
      <c r="U903" s="18">
        <v>0</v>
      </c>
      <c r="V903" s="18">
        <v>0</v>
      </c>
      <c r="W903" s="18">
        <v>0</v>
      </c>
      <c r="X903" s="18"/>
      <c r="Y903" s="18">
        <v>9310.4</v>
      </c>
      <c r="Z903" s="18">
        <v>1698.84</v>
      </c>
      <c r="AA903" s="18">
        <v>526.76</v>
      </c>
      <c r="AB903" s="18">
        <v>11536</v>
      </c>
      <c r="AC903" s="16"/>
    </row>
    <row r="904" spans="1:29" s="15" customFormat="1" x14ac:dyDescent="0.25">
      <c r="A904" s="17">
        <v>20</v>
      </c>
      <c r="B904" s="17" t="s">
        <v>229</v>
      </c>
      <c r="C904" s="17" t="s">
        <v>126</v>
      </c>
      <c r="D904" s="17" t="s">
        <v>1608</v>
      </c>
      <c r="E904" s="17" t="s">
        <v>1607</v>
      </c>
      <c r="F904" s="17" t="s">
        <v>75</v>
      </c>
      <c r="G904" s="17" t="s">
        <v>1606</v>
      </c>
      <c r="H904" s="17">
        <v>285</v>
      </c>
      <c r="I904" s="17">
        <v>285</v>
      </c>
      <c r="J904" s="17">
        <v>24</v>
      </c>
      <c r="K904" s="17" t="s">
        <v>107</v>
      </c>
      <c r="L904" s="18">
        <v>10992.22</v>
      </c>
      <c r="M904" s="18">
        <v>2043.29</v>
      </c>
      <c r="N904" s="18">
        <v>700.49</v>
      </c>
      <c r="O904" s="18">
        <v>13736</v>
      </c>
      <c r="P904" s="18">
        <v>297.27</v>
      </c>
      <c r="Q904" s="18">
        <v>119.37</v>
      </c>
      <c r="R904" s="18">
        <v>14.36</v>
      </c>
      <c r="S904" s="18">
        <v>431</v>
      </c>
      <c r="T904" s="18">
        <v>0</v>
      </c>
      <c r="U904" s="18">
        <v>0</v>
      </c>
      <c r="V904" s="18">
        <v>0</v>
      </c>
      <c r="W904" s="18">
        <v>0</v>
      </c>
      <c r="X904" s="18"/>
      <c r="Y904" s="18">
        <v>11289.49</v>
      </c>
      <c r="Z904" s="18">
        <v>2162.66</v>
      </c>
      <c r="AA904" s="18">
        <v>714.85</v>
      </c>
      <c r="AB904" s="18">
        <v>14167</v>
      </c>
      <c r="AC904" s="16"/>
    </row>
    <row r="905" spans="1:29" s="15" customFormat="1" x14ac:dyDescent="0.25">
      <c r="A905" s="17">
        <v>21</v>
      </c>
      <c r="B905" s="17" t="s">
        <v>229</v>
      </c>
      <c r="C905" s="17" t="s">
        <v>126</v>
      </c>
      <c r="D905" s="17" t="s">
        <v>1605</v>
      </c>
      <c r="E905" s="17" t="s">
        <v>1604</v>
      </c>
      <c r="F905" s="17" t="s">
        <v>75</v>
      </c>
      <c r="G905" s="17" t="s">
        <v>1603</v>
      </c>
      <c r="H905" s="17">
        <v>175</v>
      </c>
      <c r="I905" s="17">
        <v>175</v>
      </c>
      <c r="J905" s="17">
        <v>28</v>
      </c>
      <c r="K905" s="17" t="s">
        <v>107</v>
      </c>
      <c r="L905" s="18">
        <v>10068.700000000001</v>
      </c>
      <c r="M905" s="18">
        <v>1777.56</v>
      </c>
      <c r="N905" s="18">
        <v>616.74</v>
      </c>
      <c r="O905" s="18">
        <v>12463</v>
      </c>
      <c r="P905" s="18">
        <v>326.43</v>
      </c>
      <c r="Q905" s="18">
        <v>108.81</v>
      </c>
      <c r="R905" s="18">
        <v>16.760000000000002</v>
      </c>
      <c r="S905" s="18">
        <v>452</v>
      </c>
      <c r="T905" s="18">
        <v>0</v>
      </c>
      <c r="U905" s="18">
        <v>0</v>
      </c>
      <c r="V905" s="18">
        <v>0</v>
      </c>
      <c r="W905" s="18">
        <v>0</v>
      </c>
      <c r="X905" s="18"/>
      <c r="Y905" s="18">
        <v>10395.129999999999</v>
      </c>
      <c r="Z905" s="18">
        <v>1886.37</v>
      </c>
      <c r="AA905" s="18">
        <v>633.5</v>
      </c>
      <c r="AB905" s="18">
        <v>12915</v>
      </c>
      <c r="AC905" s="16"/>
    </row>
    <row r="906" spans="1:29" s="15" customFormat="1" x14ac:dyDescent="0.25">
      <c r="A906" s="17">
        <v>22</v>
      </c>
      <c r="B906" s="17" t="s">
        <v>250</v>
      </c>
      <c r="C906" s="17" t="s">
        <v>126</v>
      </c>
      <c r="D906" s="17" t="s">
        <v>251</v>
      </c>
      <c r="E906" s="17" t="s">
        <v>252</v>
      </c>
      <c r="F906" s="17" t="s">
        <v>75</v>
      </c>
      <c r="G906" s="17" t="s">
        <v>106</v>
      </c>
      <c r="H906" s="17">
        <v>1</v>
      </c>
      <c r="I906" s="17">
        <v>1</v>
      </c>
      <c r="J906" s="17">
        <v>337</v>
      </c>
      <c r="K906" s="17" t="s">
        <v>107</v>
      </c>
      <c r="L906" s="18">
        <v>219211.24</v>
      </c>
      <c r="M906" s="18">
        <v>54625.74</v>
      </c>
      <c r="N906" s="18">
        <v>3262.02</v>
      </c>
      <c r="O906" s="18">
        <v>277099</v>
      </c>
      <c r="P906" s="18">
        <v>2544.2399999999998</v>
      </c>
      <c r="Q906" s="18">
        <v>2286.0700000000002</v>
      </c>
      <c r="R906" s="18">
        <v>201.69</v>
      </c>
      <c r="S906" s="18">
        <v>5032</v>
      </c>
      <c r="T906" s="18">
        <v>0</v>
      </c>
      <c r="U906" s="18">
        <v>0</v>
      </c>
      <c r="V906" s="18">
        <v>0</v>
      </c>
      <c r="W906" s="18">
        <v>0</v>
      </c>
      <c r="X906" s="18">
        <v>10000</v>
      </c>
      <c r="Y906" s="18">
        <v>221755.48</v>
      </c>
      <c r="Z906" s="18">
        <v>56911.81</v>
      </c>
      <c r="AA906" s="18">
        <v>3463.71</v>
      </c>
      <c r="AB906" s="18">
        <v>272131</v>
      </c>
      <c r="AC906" s="16"/>
    </row>
    <row r="907" spans="1:29" s="15" customFormat="1" x14ac:dyDescent="0.25">
      <c r="A907" s="17">
        <v>23</v>
      </c>
      <c r="B907" s="17" t="s">
        <v>253</v>
      </c>
      <c r="C907" s="17" t="s">
        <v>126</v>
      </c>
      <c r="D907" s="17" t="s">
        <v>254</v>
      </c>
      <c r="E907" s="17" t="s">
        <v>255</v>
      </c>
      <c r="F907" s="17" t="s">
        <v>75</v>
      </c>
      <c r="G907" s="17" t="s">
        <v>106</v>
      </c>
      <c r="H907" s="17">
        <v>0</v>
      </c>
      <c r="I907" s="17">
        <v>0</v>
      </c>
      <c r="J907" s="17">
        <v>78</v>
      </c>
      <c r="K907" s="17" t="s">
        <v>107</v>
      </c>
      <c r="L907" s="18">
        <v>174600.09</v>
      </c>
      <c r="M907" s="18">
        <v>36319.93</v>
      </c>
      <c r="N907" s="18">
        <v>2641.98</v>
      </c>
      <c r="O907" s="18">
        <v>213562</v>
      </c>
      <c r="P907" s="18">
        <v>685.23</v>
      </c>
      <c r="Q907" s="18">
        <v>1828.09</v>
      </c>
      <c r="R907" s="18">
        <v>46.68</v>
      </c>
      <c r="S907" s="18">
        <v>2560</v>
      </c>
      <c r="T907" s="18">
        <v>0</v>
      </c>
      <c r="U907" s="18">
        <v>0</v>
      </c>
      <c r="V907" s="18">
        <v>0</v>
      </c>
      <c r="W907" s="18">
        <v>0</v>
      </c>
      <c r="X907" s="18"/>
      <c r="Y907" s="18">
        <v>175285.32</v>
      </c>
      <c r="Z907" s="18">
        <v>38148.019999999997</v>
      </c>
      <c r="AA907" s="18">
        <v>2688.66</v>
      </c>
      <c r="AB907" s="18">
        <v>216122</v>
      </c>
      <c r="AC907" s="16"/>
    </row>
    <row r="908" spans="1:29" s="15" customFormat="1" x14ac:dyDescent="0.25">
      <c r="A908" s="17">
        <v>24</v>
      </c>
      <c r="B908" s="17" t="s">
        <v>256</v>
      </c>
      <c r="C908" s="17" t="s">
        <v>126</v>
      </c>
      <c r="D908" s="17" t="s">
        <v>257</v>
      </c>
      <c r="E908" s="17" t="s">
        <v>258</v>
      </c>
      <c r="F908" s="17" t="s">
        <v>75</v>
      </c>
      <c r="G908" s="17" t="s">
        <v>106</v>
      </c>
      <c r="H908" s="17">
        <v>0</v>
      </c>
      <c r="I908" s="17">
        <v>0</v>
      </c>
      <c r="J908" s="17">
        <v>92</v>
      </c>
      <c r="K908" s="17" t="s">
        <v>107</v>
      </c>
      <c r="L908" s="18">
        <v>174718.16</v>
      </c>
      <c r="M908" s="18">
        <v>37627.339999999997</v>
      </c>
      <c r="N908" s="18">
        <v>2675.5</v>
      </c>
      <c r="O908" s="18">
        <v>215021</v>
      </c>
      <c r="P908" s="18">
        <v>785.8</v>
      </c>
      <c r="Q908" s="18">
        <v>1829.14</v>
      </c>
      <c r="R908" s="18">
        <v>55.06</v>
      </c>
      <c r="S908" s="18">
        <v>2670</v>
      </c>
      <c r="T908" s="18">
        <v>0</v>
      </c>
      <c r="U908" s="18">
        <v>0</v>
      </c>
      <c r="V908" s="18">
        <v>0</v>
      </c>
      <c r="W908" s="18">
        <v>0</v>
      </c>
      <c r="X908" s="18">
        <v>10000</v>
      </c>
      <c r="Y908" s="18">
        <v>175503.96</v>
      </c>
      <c r="Z908" s="18">
        <v>39456.480000000003</v>
      </c>
      <c r="AA908" s="18">
        <v>2730.56</v>
      </c>
      <c r="AB908" s="18">
        <v>207691</v>
      </c>
      <c r="AC908" s="16"/>
    </row>
    <row r="909" spans="1:29" s="15" customFormat="1" x14ac:dyDescent="0.25">
      <c r="A909" s="17">
        <v>25</v>
      </c>
      <c r="B909" s="17" t="s">
        <v>259</v>
      </c>
      <c r="C909" s="17" t="s">
        <v>126</v>
      </c>
      <c r="D909" s="17" t="s">
        <v>260</v>
      </c>
      <c r="E909" s="17" t="s">
        <v>261</v>
      </c>
      <c r="F909" s="17" t="s">
        <v>75</v>
      </c>
      <c r="G909" s="17" t="s">
        <v>106</v>
      </c>
      <c r="H909" s="17">
        <v>0</v>
      </c>
      <c r="I909" s="17">
        <v>0</v>
      </c>
      <c r="J909" s="17">
        <v>39</v>
      </c>
      <c r="K909" s="17" t="s">
        <v>107</v>
      </c>
      <c r="L909" s="18">
        <v>175863</v>
      </c>
      <c r="M909" s="18">
        <v>37452.379999999997</v>
      </c>
      <c r="N909" s="18">
        <v>2548.62</v>
      </c>
      <c r="O909" s="18">
        <v>215864</v>
      </c>
      <c r="P909" s="18">
        <v>405.07</v>
      </c>
      <c r="Q909" s="18">
        <v>1841.59</v>
      </c>
      <c r="R909" s="18">
        <v>23.34</v>
      </c>
      <c r="S909" s="18">
        <v>2270</v>
      </c>
      <c r="T909" s="18">
        <v>0</v>
      </c>
      <c r="U909" s="18">
        <v>0</v>
      </c>
      <c r="V909" s="18">
        <v>0</v>
      </c>
      <c r="W909" s="18">
        <v>0</v>
      </c>
      <c r="X909" s="18">
        <v>10000</v>
      </c>
      <c r="Y909" s="18">
        <v>176268.07</v>
      </c>
      <c r="Z909" s="18">
        <v>39293.97</v>
      </c>
      <c r="AA909" s="18">
        <v>2571.96</v>
      </c>
      <c r="AB909" s="18">
        <v>208134</v>
      </c>
      <c r="AC909" s="16"/>
    </row>
    <row r="910" spans="1:29" s="15" customFormat="1" x14ac:dyDescent="0.25">
      <c r="A910" s="17">
        <v>26</v>
      </c>
      <c r="B910" s="17" t="s">
        <v>134</v>
      </c>
      <c r="C910" s="17" t="s">
        <v>126</v>
      </c>
      <c r="D910" s="17" t="s">
        <v>265</v>
      </c>
      <c r="E910" s="17" t="s">
        <v>266</v>
      </c>
      <c r="F910" s="17" t="s">
        <v>75</v>
      </c>
      <c r="G910" s="17" t="s">
        <v>267</v>
      </c>
      <c r="H910" s="17">
        <v>0</v>
      </c>
      <c r="I910" s="17">
        <v>0</v>
      </c>
      <c r="J910" s="17">
        <v>181</v>
      </c>
      <c r="K910" s="17" t="s">
        <v>107</v>
      </c>
      <c r="L910" s="18">
        <v>130692.05</v>
      </c>
      <c r="M910" s="18">
        <v>30389.59</v>
      </c>
      <c r="N910" s="18">
        <v>2364.36</v>
      </c>
      <c r="O910" s="18">
        <v>163446</v>
      </c>
      <c r="P910" s="18">
        <v>1424.9</v>
      </c>
      <c r="Q910" s="18">
        <v>1367.77</v>
      </c>
      <c r="R910" s="18">
        <v>108.33</v>
      </c>
      <c r="S910" s="18">
        <v>2901</v>
      </c>
      <c r="T910" s="18">
        <v>90</v>
      </c>
      <c r="U910" s="18">
        <v>0</v>
      </c>
      <c r="V910" s="18">
        <v>0</v>
      </c>
      <c r="W910" s="18">
        <v>0</v>
      </c>
      <c r="X910" s="18"/>
      <c r="Y910" s="18">
        <v>132116.95000000001</v>
      </c>
      <c r="Z910" s="18">
        <v>31757.360000000001</v>
      </c>
      <c r="AA910" s="18">
        <v>2472.69</v>
      </c>
      <c r="AB910" s="18">
        <v>166347</v>
      </c>
      <c r="AC910" s="16"/>
    </row>
    <row r="911" spans="1:29" s="15" customFormat="1" x14ac:dyDescent="0.25">
      <c r="A911" s="17">
        <v>27</v>
      </c>
      <c r="B911" s="17" t="s">
        <v>229</v>
      </c>
      <c r="C911" s="17" t="s">
        <v>126</v>
      </c>
      <c r="D911" s="17" t="s">
        <v>268</v>
      </c>
      <c r="E911" s="17" t="s">
        <v>269</v>
      </c>
      <c r="F911" s="17" t="s">
        <v>75</v>
      </c>
      <c r="G911" s="17" t="s">
        <v>270</v>
      </c>
      <c r="H911" s="17">
        <v>250</v>
      </c>
      <c r="I911" s="17">
        <v>250</v>
      </c>
      <c r="J911" s="17">
        <v>10</v>
      </c>
      <c r="K911" s="17" t="s">
        <v>107</v>
      </c>
      <c r="L911" s="18">
        <v>51368.84</v>
      </c>
      <c r="M911" s="18">
        <v>8146.02</v>
      </c>
      <c r="N911" s="18">
        <v>163.13999999999999</v>
      </c>
      <c r="O911" s="18">
        <v>59678</v>
      </c>
      <c r="P911" s="18">
        <v>196.46</v>
      </c>
      <c r="Q911" s="18">
        <v>531.54999999999995</v>
      </c>
      <c r="R911" s="18">
        <v>5.99</v>
      </c>
      <c r="S911" s="18">
        <v>734</v>
      </c>
      <c r="T911" s="18">
        <v>0</v>
      </c>
      <c r="U911" s="18">
        <v>0</v>
      </c>
      <c r="V911" s="18">
        <v>0</v>
      </c>
      <c r="W911" s="18">
        <v>0</v>
      </c>
      <c r="X911" s="18"/>
      <c r="Y911" s="18">
        <v>51565.3</v>
      </c>
      <c r="Z911" s="18">
        <v>8677.57</v>
      </c>
      <c r="AA911" s="18">
        <v>169.13</v>
      </c>
      <c r="AB911" s="18">
        <v>60412</v>
      </c>
      <c r="AC911" s="16"/>
    </row>
    <row r="912" spans="1:29" s="15" customFormat="1" x14ac:dyDescent="0.25">
      <c r="A912" s="17">
        <v>28</v>
      </c>
      <c r="B912" s="17" t="s">
        <v>151</v>
      </c>
      <c r="C912" s="17" t="s">
        <v>126</v>
      </c>
      <c r="D912" s="17" t="s">
        <v>271</v>
      </c>
      <c r="E912" s="17" t="s">
        <v>272</v>
      </c>
      <c r="F912" s="17" t="s">
        <v>75</v>
      </c>
      <c r="G912" s="17" t="s">
        <v>273</v>
      </c>
      <c r="H912" s="17">
        <v>0</v>
      </c>
      <c r="I912" s="17">
        <v>0</v>
      </c>
      <c r="J912" s="17">
        <v>156</v>
      </c>
      <c r="K912" s="17" t="s">
        <v>107</v>
      </c>
      <c r="L912" s="18">
        <v>126890.75</v>
      </c>
      <c r="M912" s="18">
        <v>29418.73</v>
      </c>
      <c r="N912" s="18">
        <v>2304.52</v>
      </c>
      <c r="O912" s="18">
        <v>158614</v>
      </c>
      <c r="P912" s="18">
        <v>1244.8699999999999</v>
      </c>
      <c r="Q912" s="18">
        <v>1328.76</v>
      </c>
      <c r="R912" s="18">
        <v>93.37</v>
      </c>
      <c r="S912" s="18">
        <v>2667</v>
      </c>
      <c r="T912" s="18">
        <v>90</v>
      </c>
      <c r="U912" s="18">
        <v>0</v>
      </c>
      <c r="V912" s="18">
        <v>0</v>
      </c>
      <c r="W912" s="18">
        <v>0</v>
      </c>
      <c r="X912" s="18">
        <v>10000</v>
      </c>
      <c r="Y912" s="18">
        <v>128135.62</v>
      </c>
      <c r="Z912" s="18">
        <v>30747.49</v>
      </c>
      <c r="AA912" s="18">
        <v>2397.89</v>
      </c>
      <c r="AB912" s="18">
        <v>151281</v>
      </c>
      <c r="AC912" s="16"/>
    </row>
    <row r="913" spans="1:33" s="15" customFormat="1" x14ac:dyDescent="0.25">
      <c r="A913" s="17">
        <v>29</v>
      </c>
      <c r="B913" s="17" t="s">
        <v>130</v>
      </c>
      <c r="C913" s="17" t="s">
        <v>126</v>
      </c>
      <c r="D913" s="17" t="s">
        <v>274</v>
      </c>
      <c r="E913" s="17" t="s">
        <v>275</v>
      </c>
      <c r="F913" s="17" t="s">
        <v>75</v>
      </c>
      <c r="G913" s="17" t="s">
        <v>276</v>
      </c>
      <c r="H913" s="17">
        <v>0</v>
      </c>
      <c r="I913" s="17">
        <v>0</v>
      </c>
      <c r="J913" s="17">
        <v>130</v>
      </c>
      <c r="K913" s="17" t="s">
        <v>107</v>
      </c>
      <c r="L913" s="18">
        <v>125539.16</v>
      </c>
      <c r="M913" s="18">
        <v>33055.599999999999</v>
      </c>
      <c r="N913" s="18">
        <v>2242.2399999999998</v>
      </c>
      <c r="O913" s="18">
        <v>160837</v>
      </c>
      <c r="P913" s="18">
        <v>1058.0899999999999</v>
      </c>
      <c r="Q913" s="18">
        <v>1315.11</v>
      </c>
      <c r="R913" s="18">
        <v>77.8</v>
      </c>
      <c r="S913" s="18">
        <v>2451</v>
      </c>
      <c r="T913" s="18">
        <v>90</v>
      </c>
      <c r="U913" s="18">
        <v>0</v>
      </c>
      <c r="V913" s="18">
        <v>0</v>
      </c>
      <c r="W913" s="18">
        <v>0</v>
      </c>
      <c r="X913" s="18"/>
      <c r="Y913" s="18">
        <v>126597.25</v>
      </c>
      <c r="Z913" s="18">
        <v>34370.71</v>
      </c>
      <c r="AA913" s="18">
        <v>2320.04</v>
      </c>
      <c r="AB913" s="18">
        <v>163288</v>
      </c>
      <c r="AC913" s="16"/>
    </row>
    <row r="914" spans="1:33" s="15" customFormat="1" x14ac:dyDescent="0.25">
      <c r="A914" s="17">
        <v>30</v>
      </c>
      <c r="B914" s="17" t="s">
        <v>134</v>
      </c>
      <c r="C914" s="17" t="s">
        <v>126</v>
      </c>
      <c r="D914" s="17" t="s">
        <v>277</v>
      </c>
      <c r="E914" s="17" t="s">
        <v>278</v>
      </c>
      <c r="F914" s="17" t="s">
        <v>75</v>
      </c>
      <c r="G914" s="17" t="s">
        <v>267</v>
      </c>
      <c r="H914" s="17">
        <v>0</v>
      </c>
      <c r="I914" s="17">
        <v>0</v>
      </c>
      <c r="J914" s="17">
        <v>700</v>
      </c>
      <c r="K914" s="17" t="s">
        <v>107</v>
      </c>
      <c r="L914" s="18">
        <v>265371.17</v>
      </c>
      <c r="M914" s="18">
        <v>34354.410000000003</v>
      </c>
      <c r="N914" s="18">
        <v>5322.42</v>
      </c>
      <c r="O914" s="18">
        <v>305048</v>
      </c>
      <c r="P914" s="18">
        <v>5276.46</v>
      </c>
      <c r="Q914" s="18">
        <v>2770.59</v>
      </c>
      <c r="R914" s="18">
        <v>418.95</v>
      </c>
      <c r="S914" s="18">
        <v>8466</v>
      </c>
      <c r="T914" s="18">
        <v>180</v>
      </c>
      <c r="U914" s="18">
        <v>0</v>
      </c>
      <c r="V914" s="18">
        <v>0</v>
      </c>
      <c r="W914" s="18">
        <v>0</v>
      </c>
      <c r="X914" s="18"/>
      <c r="Y914" s="18">
        <v>270647.63</v>
      </c>
      <c r="Z914" s="18">
        <v>37125</v>
      </c>
      <c r="AA914" s="18">
        <v>5741.37</v>
      </c>
      <c r="AB914" s="18">
        <v>313514</v>
      </c>
      <c r="AC914" s="16"/>
    </row>
    <row r="915" spans="1:33" s="15" customFormat="1" x14ac:dyDescent="0.25">
      <c r="A915" s="17">
        <v>31</v>
      </c>
      <c r="B915" s="17" t="s">
        <v>138</v>
      </c>
      <c r="C915" s="17" t="s">
        <v>126</v>
      </c>
      <c r="D915" s="17" t="s">
        <v>279</v>
      </c>
      <c r="E915" s="17" t="s">
        <v>280</v>
      </c>
      <c r="F915" s="17" t="s">
        <v>75</v>
      </c>
      <c r="G915" s="17" t="s">
        <v>281</v>
      </c>
      <c r="H915" s="17">
        <v>0</v>
      </c>
      <c r="I915" s="17">
        <v>0</v>
      </c>
      <c r="J915" s="17">
        <v>52</v>
      </c>
      <c r="K915" s="17" t="s">
        <v>107</v>
      </c>
      <c r="L915" s="18">
        <v>124020.5</v>
      </c>
      <c r="M915" s="18">
        <v>26335.98</v>
      </c>
      <c r="N915" s="18">
        <v>2055.52</v>
      </c>
      <c r="O915" s="18">
        <v>152412</v>
      </c>
      <c r="P915" s="18">
        <v>498.56</v>
      </c>
      <c r="Q915" s="18">
        <v>1300.32</v>
      </c>
      <c r="R915" s="18">
        <v>31.12</v>
      </c>
      <c r="S915" s="18">
        <v>1830</v>
      </c>
      <c r="T915" s="18">
        <v>90</v>
      </c>
      <c r="U915" s="18">
        <v>0</v>
      </c>
      <c r="V915" s="18">
        <v>0</v>
      </c>
      <c r="W915" s="18">
        <v>0</v>
      </c>
      <c r="X915" s="18"/>
      <c r="Y915" s="18">
        <v>124519.06</v>
      </c>
      <c r="Z915" s="18">
        <v>27636.3</v>
      </c>
      <c r="AA915" s="18">
        <v>2086.64</v>
      </c>
      <c r="AB915" s="18">
        <v>154242</v>
      </c>
      <c r="AC915" s="16"/>
    </row>
    <row r="916" spans="1:33" s="12" customFormat="1" x14ac:dyDescent="0.25">
      <c r="A916" s="10"/>
      <c r="B916" s="10"/>
      <c r="C916" s="10" t="s">
        <v>71</v>
      </c>
      <c r="D916" s="10"/>
      <c r="E916" s="10"/>
      <c r="F916" s="10"/>
      <c r="G916" s="10"/>
      <c r="H916" s="10"/>
      <c r="I916" s="10"/>
      <c r="J916" s="11">
        <f>SUM(J885:J915)</f>
        <v>8456</v>
      </c>
      <c r="K916" s="11"/>
      <c r="L916" s="11">
        <f t="shared" ref="L916:AB916" si="88">SUM(L885:L915)</f>
        <v>5620347.2600000007</v>
      </c>
      <c r="M916" s="11">
        <f t="shared" si="88"/>
        <v>1413965.6600000001</v>
      </c>
      <c r="N916" s="11">
        <f t="shared" si="88"/>
        <v>76880.080000000016</v>
      </c>
      <c r="O916" s="11">
        <f t="shared" si="88"/>
        <v>7111193</v>
      </c>
      <c r="P916" s="11">
        <f t="shared" si="88"/>
        <v>67776.090000000011</v>
      </c>
      <c r="Q916" s="11">
        <f t="shared" si="88"/>
        <v>58480.000000000007</v>
      </c>
      <c r="R916" s="11">
        <f t="shared" si="88"/>
        <v>5060.91</v>
      </c>
      <c r="S916" s="11">
        <f t="shared" si="88"/>
        <v>131317</v>
      </c>
      <c r="T916" s="11">
        <f t="shared" si="88"/>
        <v>710</v>
      </c>
      <c r="U916" s="11">
        <f t="shared" si="88"/>
        <v>0</v>
      </c>
      <c r="V916" s="11">
        <f t="shared" si="88"/>
        <v>0</v>
      </c>
      <c r="W916" s="11">
        <f t="shared" si="88"/>
        <v>0</v>
      </c>
      <c r="X916" s="11">
        <f t="shared" si="88"/>
        <v>97500</v>
      </c>
      <c r="Y916" s="11">
        <f t="shared" si="88"/>
        <v>5688123.3499999996</v>
      </c>
      <c r="Z916" s="11">
        <f t="shared" si="88"/>
        <v>1472445.6600000004</v>
      </c>
      <c r="AA916" s="11">
        <f t="shared" si="88"/>
        <v>81940.989999999991</v>
      </c>
      <c r="AB916" s="11">
        <f t="shared" si="88"/>
        <v>7145010</v>
      </c>
      <c r="AC916" s="7"/>
      <c r="AD916" s="7"/>
      <c r="AE916" s="7"/>
    </row>
    <row r="917" spans="1:33" s="12" customFormat="1" x14ac:dyDescent="0.25">
      <c r="A917" s="10"/>
      <c r="B917" s="10"/>
      <c r="C917" s="10" t="s">
        <v>119</v>
      </c>
      <c r="D917" s="10"/>
      <c r="E917" s="10"/>
      <c r="F917" s="10"/>
      <c r="G917" s="10"/>
      <c r="H917" s="10"/>
      <c r="I917" s="10"/>
      <c r="J917" s="11">
        <f>J916+J884</f>
        <v>34583</v>
      </c>
      <c r="K917" s="11"/>
      <c r="L917" s="11">
        <f t="shared" ref="L917:AB917" si="89">L916+L884</f>
        <v>12562685.6</v>
      </c>
      <c r="M917" s="11">
        <f t="shared" si="89"/>
        <v>2513830.0700000003</v>
      </c>
      <c r="N917" s="11">
        <f t="shared" si="89"/>
        <v>216571.33000000002</v>
      </c>
      <c r="O917" s="11">
        <f t="shared" si="89"/>
        <v>15293087</v>
      </c>
      <c r="P917" s="11">
        <f t="shared" si="89"/>
        <v>230051.01000000007</v>
      </c>
      <c r="Q917" s="11">
        <f t="shared" si="89"/>
        <v>130892.93000000002</v>
      </c>
      <c r="R917" s="11">
        <f t="shared" si="89"/>
        <v>16818.059999999998</v>
      </c>
      <c r="S917" s="11">
        <f t="shared" si="89"/>
        <v>377762</v>
      </c>
      <c r="T917" s="11">
        <f t="shared" si="89"/>
        <v>81100</v>
      </c>
      <c r="U917" s="11">
        <f t="shared" si="89"/>
        <v>0</v>
      </c>
      <c r="V917" s="11">
        <f t="shared" si="89"/>
        <v>0</v>
      </c>
      <c r="W917" s="11">
        <f t="shared" si="89"/>
        <v>0</v>
      </c>
      <c r="X917" s="11">
        <f t="shared" si="89"/>
        <v>177500</v>
      </c>
      <c r="Y917" s="11">
        <f t="shared" si="89"/>
        <v>12792736.609999999</v>
      </c>
      <c r="Z917" s="11">
        <f t="shared" si="89"/>
        <v>2644723.0000000005</v>
      </c>
      <c r="AA917" s="11">
        <f t="shared" si="89"/>
        <v>233389.39</v>
      </c>
      <c r="AB917" s="11">
        <f t="shared" si="89"/>
        <v>15493349</v>
      </c>
      <c r="AC917" s="7"/>
      <c r="AD917" s="7"/>
      <c r="AE917" s="7"/>
    </row>
    <row r="918" spans="1:33" ht="18" customHeight="1" x14ac:dyDescent="0.25">
      <c r="O918" s="34"/>
      <c r="AC918" s="15"/>
    </row>
    <row r="919" spans="1:33" ht="18" customHeight="1" x14ac:dyDescent="0.25">
      <c r="O919" s="34"/>
      <c r="AC919" s="15"/>
    </row>
    <row r="920" spans="1:33" x14ac:dyDescent="0.25">
      <c r="O920" s="34"/>
    </row>
    <row r="922" spans="1:33" ht="15.75" x14ac:dyDescent="0.25">
      <c r="E922" s="13" t="s">
        <v>120</v>
      </c>
      <c r="G922" s="14"/>
      <c r="H922" s="14"/>
      <c r="I922" s="14"/>
      <c r="J922" s="14"/>
      <c r="K922" s="14"/>
      <c r="L922" s="13" t="s">
        <v>122</v>
      </c>
      <c r="O922" s="14"/>
      <c r="Q922" s="14"/>
      <c r="R922" s="13" t="s">
        <v>121</v>
      </c>
      <c r="T922" s="14"/>
      <c r="U922" s="14"/>
      <c r="W922" s="14"/>
      <c r="X922" s="14"/>
      <c r="Y922" s="14"/>
      <c r="Z922" s="13" t="s">
        <v>123</v>
      </c>
      <c r="AA922" s="14"/>
      <c r="AB922" s="14"/>
      <c r="AC922" s="14"/>
      <c r="AD922" s="14"/>
    </row>
    <row r="923" spans="1:33" ht="15.75" x14ac:dyDescent="0.25">
      <c r="E923" s="13" t="s">
        <v>124</v>
      </c>
      <c r="G923" s="14"/>
      <c r="H923" s="14"/>
      <c r="I923" s="14"/>
      <c r="J923" s="14"/>
      <c r="K923" s="14"/>
      <c r="L923" s="13" t="s">
        <v>124</v>
      </c>
      <c r="O923" s="14"/>
      <c r="Q923" s="14"/>
      <c r="R923" s="13" t="s">
        <v>124</v>
      </c>
      <c r="T923" s="14"/>
      <c r="U923" s="14"/>
      <c r="W923" s="14"/>
      <c r="X923" s="14"/>
      <c r="Y923" s="14"/>
      <c r="Z923" s="13" t="s">
        <v>124</v>
      </c>
      <c r="AA923" s="14"/>
      <c r="AB923" s="14"/>
      <c r="AC923" s="14"/>
      <c r="AD923" s="14"/>
    </row>
    <row r="924" spans="1:33" ht="30.75" customHeight="1" x14ac:dyDescent="0.55000000000000004">
      <c r="A924" s="75" t="s">
        <v>0</v>
      </c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1"/>
      <c r="AE924" s="1"/>
      <c r="AF924" s="1"/>
      <c r="AG924" s="1"/>
    </row>
    <row r="925" spans="1:33" ht="21.75" customHeight="1" x14ac:dyDescent="0.4">
      <c r="A925" s="76" t="s">
        <v>1723</v>
      </c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AC925" s="76"/>
      <c r="AD925" s="2"/>
      <c r="AE925" s="2"/>
      <c r="AF925" s="2"/>
      <c r="AG925" s="2"/>
    </row>
    <row r="926" spans="1:33" s="5" customFormat="1" ht="20.25" customHeight="1" x14ac:dyDescent="0.35">
      <c r="A926" s="3" t="s">
        <v>1</v>
      </c>
      <c r="B926" s="4"/>
      <c r="C926" s="3"/>
      <c r="D926" s="3"/>
      <c r="F926" s="3" t="s">
        <v>305</v>
      </c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</row>
    <row r="927" spans="1:33" s="7" customFormat="1" ht="90" x14ac:dyDescent="0.25">
      <c r="A927" s="6" t="s">
        <v>3</v>
      </c>
      <c r="B927" s="6" t="s">
        <v>4</v>
      </c>
      <c r="C927" s="6" t="s">
        <v>5</v>
      </c>
      <c r="D927" s="6" t="s">
        <v>6</v>
      </c>
      <c r="E927" s="6" t="s">
        <v>7</v>
      </c>
      <c r="F927" s="6" t="s">
        <v>8</v>
      </c>
      <c r="G927" s="6" t="s">
        <v>9</v>
      </c>
      <c r="H927" s="6" t="s">
        <v>10</v>
      </c>
      <c r="I927" s="6" t="s">
        <v>11</v>
      </c>
      <c r="J927" s="6" t="s">
        <v>12</v>
      </c>
      <c r="K927" s="6" t="s">
        <v>13</v>
      </c>
      <c r="L927" s="6" t="s">
        <v>14</v>
      </c>
      <c r="M927" s="6" t="s">
        <v>15</v>
      </c>
      <c r="N927" s="6" t="s">
        <v>16</v>
      </c>
      <c r="O927" s="6" t="s">
        <v>17</v>
      </c>
      <c r="P927" s="6" t="s">
        <v>18</v>
      </c>
      <c r="Q927" s="6" t="s">
        <v>19</v>
      </c>
      <c r="R927" s="6" t="s">
        <v>20</v>
      </c>
      <c r="S927" s="6" t="s">
        <v>21</v>
      </c>
      <c r="T927" s="6" t="s">
        <v>22</v>
      </c>
      <c r="U927" s="6" t="s">
        <v>24</v>
      </c>
      <c r="V927" s="6" t="s">
        <v>25</v>
      </c>
      <c r="W927" s="6" t="s">
        <v>26</v>
      </c>
      <c r="X927" s="6" t="s">
        <v>1587</v>
      </c>
      <c r="Y927" s="6" t="s">
        <v>27</v>
      </c>
      <c r="Z927" s="6" t="s">
        <v>28</v>
      </c>
      <c r="AA927" s="6" t="s">
        <v>29</v>
      </c>
      <c r="AB927" s="6" t="s">
        <v>30</v>
      </c>
    </row>
    <row r="928" spans="1:33" s="15" customFormat="1" x14ac:dyDescent="0.25">
      <c r="A928" s="17">
        <v>1</v>
      </c>
      <c r="B928" s="17" t="s">
        <v>125</v>
      </c>
      <c r="C928" s="17" t="s">
        <v>126</v>
      </c>
      <c r="D928" s="17" t="s">
        <v>127</v>
      </c>
      <c r="E928" s="17" t="s">
        <v>128</v>
      </c>
      <c r="F928" s="17" t="s">
        <v>35</v>
      </c>
      <c r="G928" s="17" t="s">
        <v>129</v>
      </c>
      <c r="H928" s="17">
        <v>193036</v>
      </c>
      <c r="I928" s="17">
        <v>191538</v>
      </c>
      <c r="J928" s="17">
        <v>1498</v>
      </c>
      <c r="K928" s="17" t="s">
        <v>37</v>
      </c>
      <c r="L928" s="18">
        <v>578014.42000000004</v>
      </c>
      <c r="M928" s="18">
        <v>7978.95</v>
      </c>
      <c r="N928" s="18">
        <v>135399.63</v>
      </c>
      <c r="O928" s="18">
        <v>721393</v>
      </c>
      <c r="P928" s="18">
        <v>8833.67</v>
      </c>
      <c r="Q928" s="18">
        <v>6016.23</v>
      </c>
      <c r="R928" s="18">
        <v>674.1</v>
      </c>
      <c r="S928" s="18">
        <v>15524</v>
      </c>
      <c r="T928" s="18">
        <v>0</v>
      </c>
      <c r="U928" s="18">
        <v>0</v>
      </c>
      <c r="V928" s="18">
        <v>0</v>
      </c>
      <c r="W928" s="18">
        <v>0</v>
      </c>
      <c r="X928" s="18"/>
      <c r="Y928" s="18">
        <v>586848.09</v>
      </c>
      <c r="Z928" s="18">
        <v>141415.85999999999</v>
      </c>
      <c r="AA928" s="18">
        <v>8653.0499999999993</v>
      </c>
      <c r="AB928" s="18">
        <v>736917</v>
      </c>
    </row>
    <row r="929" spans="1:28" s="15" customFormat="1" x14ac:dyDescent="0.25">
      <c r="A929" s="17">
        <v>2</v>
      </c>
      <c r="B929" s="17" t="s">
        <v>130</v>
      </c>
      <c r="C929" s="17" t="s">
        <v>126</v>
      </c>
      <c r="D929" s="17" t="s">
        <v>131</v>
      </c>
      <c r="E929" s="17" t="s">
        <v>132</v>
      </c>
      <c r="F929" s="17" t="s">
        <v>35</v>
      </c>
      <c r="G929" s="17" t="s">
        <v>133</v>
      </c>
      <c r="H929" s="17">
        <v>90080</v>
      </c>
      <c r="I929" s="17">
        <v>90080</v>
      </c>
      <c r="J929" s="17">
        <v>0</v>
      </c>
      <c r="K929" s="17" t="s">
        <v>37</v>
      </c>
      <c r="L929" s="18">
        <v>82599.38</v>
      </c>
      <c r="M929" s="18">
        <v>1327.41</v>
      </c>
      <c r="N929" s="18">
        <v>11132.21</v>
      </c>
      <c r="O929" s="18">
        <v>95059</v>
      </c>
      <c r="P929" s="18">
        <v>330.29</v>
      </c>
      <c r="Q929" s="18">
        <v>865.71</v>
      </c>
      <c r="R929" s="18">
        <v>0</v>
      </c>
      <c r="S929" s="18">
        <v>1196</v>
      </c>
      <c r="T929" s="18">
        <v>0</v>
      </c>
      <c r="U929" s="18">
        <v>0</v>
      </c>
      <c r="V929" s="18">
        <v>0</v>
      </c>
      <c r="W929" s="18">
        <v>0</v>
      </c>
      <c r="X929" s="18"/>
      <c r="Y929" s="18">
        <v>82929.67</v>
      </c>
      <c r="Z929" s="18">
        <v>11997.92</v>
      </c>
      <c r="AA929" s="18">
        <v>1327.41</v>
      </c>
      <c r="AB929" s="18">
        <v>96255</v>
      </c>
    </row>
    <row r="930" spans="1:28" s="15" customFormat="1" x14ac:dyDescent="0.25">
      <c r="A930" s="17">
        <v>3</v>
      </c>
      <c r="B930" s="17" t="s">
        <v>134</v>
      </c>
      <c r="C930" s="17" t="s">
        <v>126</v>
      </c>
      <c r="D930" s="17" t="s">
        <v>135</v>
      </c>
      <c r="E930" s="17" t="s">
        <v>136</v>
      </c>
      <c r="F930" s="17" t="s">
        <v>35</v>
      </c>
      <c r="G930" s="17" t="s">
        <v>137</v>
      </c>
      <c r="H930" s="17">
        <v>32240</v>
      </c>
      <c r="I930" s="17">
        <v>31713</v>
      </c>
      <c r="J930" s="17">
        <v>1581</v>
      </c>
      <c r="K930" s="17" t="s">
        <v>37</v>
      </c>
      <c r="L930" s="18">
        <v>493392.91</v>
      </c>
      <c r="M930" s="18">
        <v>8546.77</v>
      </c>
      <c r="N930" s="18">
        <v>108685.32</v>
      </c>
      <c r="O930" s="18">
        <v>610625</v>
      </c>
      <c r="P930" s="18">
        <v>10007.49</v>
      </c>
      <c r="Q930" s="18">
        <v>5150.0600000000004</v>
      </c>
      <c r="R930" s="18">
        <v>711.45</v>
      </c>
      <c r="S930" s="18">
        <v>15869</v>
      </c>
      <c r="T930" s="18">
        <v>0</v>
      </c>
      <c r="U930" s="18">
        <v>0</v>
      </c>
      <c r="V930" s="18">
        <v>0</v>
      </c>
      <c r="W930" s="18">
        <v>0</v>
      </c>
      <c r="X930" s="18"/>
      <c r="Y930" s="18">
        <v>503400.4</v>
      </c>
      <c r="Z930" s="18">
        <v>113835.38</v>
      </c>
      <c r="AA930" s="18">
        <v>9258.2199999999993</v>
      </c>
      <c r="AB930" s="18">
        <v>626494</v>
      </c>
    </row>
    <row r="931" spans="1:28" s="15" customFormat="1" x14ac:dyDescent="0.25">
      <c r="A931" s="17">
        <v>4</v>
      </c>
      <c r="B931" s="17" t="s">
        <v>141</v>
      </c>
      <c r="C931" s="17" t="s">
        <v>126</v>
      </c>
      <c r="D931" s="17" t="s">
        <v>142</v>
      </c>
      <c r="E931" s="17" t="s">
        <v>143</v>
      </c>
      <c r="F931" s="17" t="s">
        <v>35</v>
      </c>
      <c r="G931" s="17" t="s">
        <v>144</v>
      </c>
      <c r="H931" s="17">
        <v>16858</v>
      </c>
      <c r="I931" s="17">
        <v>14428</v>
      </c>
      <c r="J931" s="17">
        <v>2430</v>
      </c>
      <c r="K931" s="17" t="s">
        <v>37</v>
      </c>
      <c r="L931" s="18">
        <v>534290.73</v>
      </c>
      <c r="M931" s="18">
        <v>14604.75</v>
      </c>
      <c r="N931" s="18">
        <v>104986.52</v>
      </c>
      <c r="O931" s="18">
        <v>653882</v>
      </c>
      <c r="P931" s="18">
        <v>13988</v>
      </c>
      <c r="Q931" s="18">
        <v>5593.5</v>
      </c>
      <c r="R931" s="18">
        <v>1093.5</v>
      </c>
      <c r="S931" s="18">
        <v>20675</v>
      </c>
      <c r="T931" s="18">
        <v>7070</v>
      </c>
      <c r="U931" s="18">
        <v>0</v>
      </c>
      <c r="V931" s="18">
        <v>0</v>
      </c>
      <c r="W931" s="18">
        <v>0</v>
      </c>
      <c r="X931" s="18"/>
      <c r="Y931" s="18">
        <v>548278.73</v>
      </c>
      <c r="Z931" s="18">
        <v>110580.02</v>
      </c>
      <c r="AA931" s="18">
        <v>15698.25</v>
      </c>
      <c r="AB931" s="18">
        <v>674557</v>
      </c>
    </row>
    <row r="932" spans="1:28" s="15" customFormat="1" x14ac:dyDescent="0.25">
      <c r="A932" s="17">
        <v>5</v>
      </c>
      <c r="B932" s="17" t="s">
        <v>145</v>
      </c>
      <c r="C932" s="17" t="s">
        <v>126</v>
      </c>
      <c r="D932" s="17" t="s">
        <v>146</v>
      </c>
      <c r="E932" s="17" t="s">
        <v>147</v>
      </c>
      <c r="F932" s="17" t="s">
        <v>35</v>
      </c>
      <c r="G932" s="17" t="s">
        <v>148</v>
      </c>
      <c r="H932" s="17">
        <v>11756</v>
      </c>
      <c r="I932" s="17">
        <v>11378</v>
      </c>
      <c r="J932" s="17">
        <v>1134</v>
      </c>
      <c r="K932" s="17" t="s">
        <v>37</v>
      </c>
      <c r="L932" s="18">
        <v>208145.5</v>
      </c>
      <c r="M932" s="18">
        <v>432</v>
      </c>
      <c r="N932" s="18">
        <v>25282.5</v>
      </c>
      <c r="O932" s="18">
        <v>233860</v>
      </c>
      <c r="P932" s="18">
        <v>7343.13</v>
      </c>
      <c r="Q932" s="18">
        <v>2177.5700000000002</v>
      </c>
      <c r="R932" s="18">
        <v>510.3</v>
      </c>
      <c r="S932" s="18">
        <v>10031</v>
      </c>
      <c r="T932" s="18">
        <v>2670</v>
      </c>
      <c r="U932" s="18">
        <v>0</v>
      </c>
      <c r="V932" s="18">
        <v>0</v>
      </c>
      <c r="W932" s="18">
        <v>0</v>
      </c>
      <c r="X932" s="18"/>
      <c r="Y932" s="18">
        <v>215488.63</v>
      </c>
      <c r="Z932" s="18">
        <v>27460.07</v>
      </c>
      <c r="AA932" s="18">
        <v>942.3</v>
      </c>
      <c r="AB932" s="18">
        <v>243891</v>
      </c>
    </row>
    <row r="933" spans="1:28" s="15" customFormat="1" x14ac:dyDescent="0.25">
      <c r="A933" s="17">
        <v>6</v>
      </c>
      <c r="B933" s="17" t="s">
        <v>141</v>
      </c>
      <c r="C933" s="17" t="s">
        <v>126</v>
      </c>
      <c r="D933" s="17" t="s">
        <v>154</v>
      </c>
      <c r="E933" s="17" t="s">
        <v>155</v>
      </c>
      <c r="F933" s="17" t="s">
        <v>35</v>
      </c>
      <c r="G933" s="17" t="s">
        <v>156</v>
      </c>
      <c r="H933" s="17">
        <v>45147</v>
      </c>
      <c r="I933" s="17">
        <v>43769</v>
      </c>
      <c r="J933" s="17">
        <v>1378</v>
      </c>
      <c r="K933" s="17" t="s">
        <v>37</v>
      </c>
      <c r="L933" s="18">
        <v>560134.09</v>
      </c>
      <c r="M933" s="18">
        <v>1643.72</v>
      </c>
      <c r="N933" s="18">
        <v>86015.19</v>
      </c>
      <c r="O933" s="18">
        <v>647793</v>
      </c>
      <c r="P933" s="18">
        <v>8198</v>
      </c>
      <c r="Q933" s="18">
        <v>5875.9</v>
      </c>
      <c r="R933" s="18">
        <v>620.1</v>
      </c>
      <c r="S933" s="18">
        <v>14694</v>
      </c>
      <c r="T933" s="18">
        <v>3980</v>
      </c>
      <c r="U933" s="18">
        <v>0</v>
      </c>
      <c r="V933" s="18">
        <v>0</v>
      </c>
      <c r="W933" s="18">
        <v>0</v>
      </c>
      <c r="X933" s="18"/>
      <c r="Y933" s="18">
        <v>568332.09</v>
      </c>
      <c r="Z933" s="18">
        <v>91891.09</v>
      </c>
      <c r="AA933" s="18">
        <v>2263.8200000000002</v>
      </c>
      <c r="AB933" s="18">
        <v>662487</v>
      </c>
    </row>
    <row r="934" spans="1:28" s="15" customFormat="1" x14ac:dyDescent="0.25">
      <c r="A934" s="17">
        <v>7</v>
      </c>
      <c r="B934" s="17" t="s">
        <v>125</v>
      </c>
      <c r="C934" s="17" t="s">
        <v>126</v>
      </c>
      <c r="D934" s="17" t="s">
        <v>157</v>
      </c>
      <c r="E934" s="17" t="s">
        <v>158</v>
      </c>
      <c r="F934" s="17" t="s">
        <v>35</v>
      </c>
      <c r="G934" s="17" t="s">
        <v>148</v>
      </c>
      <c r="H934" s="17">
        <v>35582</v>
      </c>
      <c r="I934" s="17">
        <v>34265</v>
      </c>
      <c r="J934" s="17">
        <v>1317</v>
      </c>
      <c r="K934" s="17" t="s">
        <v>37</v>
      </c>
      <c r="L934" s="18">
        <v>322352.2</v>
      </c>
      <c r="M934" s="18">
        <v>462.6</v>
      </c>
      <c r="N934" s="18">
        <v>46795.199999999997</v>
      </c>
      <c r="O934" s="18">
        <v>369610</v>
      </c>
      <c r="P934" s="18">
        <v>7722.93</v>
      </c>
      <c r="Q934" s="18">
        <v>3388.42</v>
      </c>
      <c r="R934" s="18">
        <v>592.65</v>
      </c>
      <c r="S934" s="18">
        <v>11704</v>
      </c>
      <c r="T934" s="18">
        <v>10520</v>
      </c>
      <c r="U934" s="18">
        <v>0</v>
      </c>
      <c r="V934" s="18">
        <v>0</v>
      </c>
      <c r="W934" s="18">
        <v>0</v>
      </c>
      <c r="X934" s="18"/>
      <c r="Y934" s="18">
        <v>330075.13</v>
      </c>
      <c r="Z934" s="18">
        <v>50183.62</v>
      </c>
      <c r="AA934" s="18">
        <v>1055.25</v>
      </c>
      <c r="AB934" s="18">
        <v>381314</v>
      </c>
    </row>
    <row r="935" spans="1:28" s="15" customFormat="1" x14ac:dyDescent="0.25">
      <c r="A935" s="17">
        <v>8</v>
      </c>
      <c r="B935" s="17" t="s">
        <v>134</v>
      </c>
      <c r="C935" s="17" t="s">
        <v>126</v>
      </c>
      <c r="D935" s="17" t="s">
        <v>175</v>
      </c>
      <c r="E935" s="17" t="s">
        <v>176</v>
      </c>
      <c r="F935" s="17" t="s">
        <v>35</v>
      </c>
      <c r="G935" s="17" t="s">
        <v>156</v>
      </c>
      <c r="H935" s="17">
        <v>7776</v>
      </c>
      <c r="I935" s="17">
        <v>7776</v>
      </c>
      <c r="J935" s="17">
        <v>0</v>
      </c>
      <c r="K935" s="17" t="s">
        <v>37</v>
      </c>
      <c r="L935" s="18">
        <v>135473.82999999999</v>
      </c>
      <c r="M935" s="18">
        <v>0</v>
      </c>
      <c r="N935" s="18">
        <v>12464.17</v>
      </c>
      <c r="O935" s="18">
        <v>147938</v>
      </c>
      <c r="P935" s="18">
        <v>577.79999999999995</v>
      </c>
      <c r="Q935" s="18">
        <v>1397.2</v>
      </c>
      <c r="R935" s="18">
        <v>0</v>
      </c>
      <c r="S935" s="18">
        <v>1975</v>
      </c>
      <c r="T935" s="18">
        <v>2380</v>
      </c>
      <c r="U935" s="18">
        <v>0</v>
      </c>
      <c r="V935" s="18">
        <v>0</v>
      </c>
      <c r="W935" s="18">
        <v>0</v>
      </c>
      <c r="X935" s="18"/>
      <c r="Y935" s="18">
        <v>136051.63</v>
      </c>
      <c r="Z935" s="18">
        <v>13861.37</v>
      </c>
      <c r="AA935" s="18">
        <v>0</v>
      </c>
      <c r="AB935" s="18">
        <v>149913</v>
      </c>
    </row>
    <row r="936" spans="1:28" s="15" customFormat="1" x14ac:dyDescent="0.25">
      <c r="A936" s="17">
        <v>9</v>
      </c>
      <c r="B936" s="17" t="s">
        <v>130</v>
      </c>
      <c r="C936" s="17" t="s">
        <v>126</v>
      </c>
      <c r="D936" s="17" t="s">
        <v>177</v>
      </c>
      <c r="E936" s="17" t="s">
        <v>178</v>
      </c>
      <c r="F936" s="17" t="s">
        <v>35</v>
      </c>
      <c r="G936" s="17" t="s">
        <v>156</v>
      </c>
      <c r="H936" s="17">
        <v>74025</v>
      </c>
      <c r="I936" s="17">
        <v>74025</v>
      </c>
      <c r="J936" s="17">
        <v>0</v>
      </c>
      <c r="K936" s="17" t="s">
        <v>37</v>
      </c>
      <c r="L936" s="18">
        <v>21750.15</v>
      </c>
      <c r="M936" s="18">
        <v>0</v>
      </c>
      <c r="N936" s="18">
        <v>277.85000000000002</v>
      </c>
      <c r="O936" s="18">
        <v>22028</v>
      </c>
      <c r="P936" s="18">
        <v>577.16</v>
      </c>
      <c r="Q936" s="18">
        <v>279.83999999999997</v>
      </c>
      <c r="R936" s="18">
        <v>0</v>
      </c>
      <c r="S936" s="18">
        <v>857</v>
      </c>
      <c r="T936" s="18">
        <v>0</v>
      </c>
      <c r="U936" s="18">
        <v>0</v>
      </c>
      <c r="V936" s="18">
        <v>0</v>
      </c>
      <c r="W936" s="18">
        <v>0</v>
      </c>
      <c r="X936" s="18"/>
      <c r="Y936" s="18">
        <v>22327.31</v>
      </c>
      <c r="Z936" s="18">
        <v>557.69000000000005</v>
      </c>
      <c r="AA936" s="18">
        <v>0</v>
      </c>
      <c r="AB936" s="18">
        <v>22885</v>
      </c>
    </row>
    <row r="937" spans="1:28" s="15" customFormat="1" x14ac:dyDescent="0.25">
      <c r="A937" s="17">
        <v>10</v>
      </c>
      <c r="B937" s="17" t="s">
        <v>125</v>
      </c>
      <c r="C937" s="17" t="s">
        <v>126</v>
      </c>
      <c r="D937" s="17" t="s">
        <v>179</v>
      </c>
      <c r="E937" s="17" t="s">
        <v>180</v>
      </c>
      <c r="F937" s="17" t="s">
        <v>35</v>
      </c>
      <c r="G937" s="17" t="s">
        <v>181</v>
      </c>
      <c r="H937" s="17">
        <v>52800</v>
      </c>
      <c r="I937" s="17">
        <v>50658</v>
      </c>
      <c r="J937" s="17">
        <v>2142</v>
      </c>
      <c r="K937" s="17" t="s">
        <v>37</v>
      </c>
      <c r="L937" s="18">
        <v>983786.25</v>
      </c>
      <c r="M937" s="18">
        <v>15346.6</v>
      </c>
      <c r="N937" s="18">
        <v>212567.15</v>
      </c>
      <c r="O937" s="18">
        <v>1211700</v>
      </c>
      <c r="P937" s="18">
        <v>12669.9</v>
      </c>
      <c r="Q937" s="18">
        <v>10259.200000000001</v>
      </c>
      <c r="R937" s="18">
        <v>963.9</v>
      </c>
      <c r="S937" s="18">
        <v>23893</v>
      </c>
      <c r="T937" s="18">
        <v>0</v>
      </c>
      <c r="U937" s="18">
        <v>0</v>
      </c>
      <c r="V937" s="18">
        <v>0</v>
      </c>
      <c r="W937" s="18">
        <v>0</v>
      </c>
      <c r="X937" s="18"/>
      <c r="Y937" s="18">
        <v>996456.15</v>
      </c>
      <c r="Z937" s="18">
        <v>222826.35</v>
      </c>
      <c r="AA937" s="18">
        <v>16310.5</v>
      </c>
      <c r="AB937" s="18">
        <v>1235593</v>
      </c>
    </row>
    <row r="938" spans="1:28" s="15" customFormat="1" x14ac:dyDescent="0.25">
      <c r="A938" s="17">
        <v>11</v>
      </c>
      <c r="B938" s="17" t="s">
        <v>134</v>
      </c>
      <c r="C938" s="17" t="s">
        <v>126</v>
      </c>
      <c r="D938" s="17" t="s">
        <v>193</v>
      </c>
      <c r="E938" s="17" t="s">
        <v>194</v>
      </c>
      <c r="F938" s="17" t="s">
        <v>35</v>
      </c>
      <c r="G938" s="17" t="s">
        <v>181</v>
      </c>
      <c r="H938" s="17">
        <v>34330</v>
      </c>
      <c r="I938" s="17">
        <v>31938</v>
      </c>
      <c r="J938" s="17">
        <v>2392</v>
      </c>
      <c r="K938" s="17" t="s">
        <v>37</v>
      </c>
      <c r="L938" s="18">
        <v>169280.33</v>
      </c>
      <c r="M938" s="18">
        <v>12187.13</v>
      </c>
      <c r="N938" s="18">
        <v>20190.54</v>
      </c>
      <c r="O938" s="18">
        <v>201658</v>
      </c>
      <c r="P938" s="18">
        <v>14080.38</v>
      </c>
      <c r="Q938" s="18">
        <v>1800.22</v>
      </c>
      <c r="R938" s="18">
        <v>1076.4000000000001</v>
      </c>
      <c r="S938" s="18">
        <v>16957</v>
      </c>
      <c r="T938" s="18">
        <v>0</v>
      </c>
      <c r="U938" s="18">
        <v>0</v>
      </c>
      <c r="V938" s="18">
        <v>0</v>
      </c>
      <c r="W938" s="18">
        <v>0</v>
      </c>
      <c r="X938" s="18"/>
      <c r="Y938" s="18">
        <v>183360.71</v>
      </c>
      <c r="Z938" s="18">
        <v>21990.76</v>
      </c>
      <c r="AA938" s="18">
        <v>13263.53</v>
      </c>
      <c r="AB938" s="18">
        <v>218615</v>
      </c>
    </row>
    <row r="939" spans="1:28" s="15" customFormat="1" x14ac:dyDescent="0.25">
      <c r="A939" s="17">
        <v>12</v>
      </c>
      <c r="B939" s="17" t="s">
        <v>134</v>
      </c>
      <c r="C939" s="17" t="s">
        <v>126</v>
      </c>
      <c r="D939" s="17" t="s">
        <v>197</v>
      </c>
      <c r="E939" s="17" t="s">
        <v>198</v>
      </c>
      <c r="F939" s="17" t="s">
        <v>35</v>
      </c>
      <c r="G939" s="17" t="s">
        <v>148</v>
      </c>
      <c r="H939" s="17">
        <v>76331</v>
      </c>
      <c r="I939" s="17">
        <v>75445</v>
      </c>
      <c r="J939" s="17">
        <v>886</v>
      </c>
      <c r="K939" s="17" t="s">
        <v>37</v>
      </c>
      <c r="L939" s="18">
        <v>62837.96</v>
      </c>
      <c r="M939" s="18">
        <v>4473</v>
      </c>
      <c r="N939" s="18">
        <v>4438.04</v>
      </c>
      <c r="O939" s="18">
        <v>71749</v>
      </c>
      <c r="P939" s="18">
        <v>5119.29</v>
      </c>
      <c r="Q939" s="18">
        <v>667.01</v>
      </c>
      <c r="R939" s="18">
        <v>398.7</v>
      </c>
      <c r="S939" s="18">
        <v>6185</v>
      </c>
      <c r="T939" s="18">
        <v>4210</v>
      </c>
      <c r="U939" s="18">
        <v>0</v>
      </c>
      <c r="V939" s="18">
        <v>0</v>
      </c>
      <c r="W939" s="18">
        <v>0</v>
      </c>
      <c r="X939" s="18"/>
      <c r="Y939" s="18">
        <v>67957.25</v>
      </c>
      <c r="Z939" s="18">
        <v>5105.05</v>
      </c>
      <c r="AA939" s="18">
        <v>4871.7</v>
      </c>
      <c r="AB939" s="18">
        <v>77934</v>
      </c>
    </row>
    <row r="940" spans="1:28" s="15" customFormat="1" x14ac:dyDescent="0.25">
      <c r="A940" s="17">
        <v>13</v>
      </c>
      <c r="B940" s="17" t="s">
        <v>182</v>
      </c>
      <c r="C940" s="17" t="s">
        <v>126</v>
      </c>
      <c r="D940" s="17" t="s">
        <v>199</v>
      </c>
      <c r="E940" s="17" t="s">
        <v>200</v>
      </c>
      <c r="F940" s="17" t="s">
        <v>35</v>
      </c>
      <c r="G940" s="17" t="s">
        <v>148</v>
      </c>
      <c r="H940" s="17">
        <v>37710</v>
      </c>
      <c r="I940" s="17">
        <v>37016</v>
      </c>
      <c r="J940" s="17">
        <v>2082</v>
      </c>
      <c r="K940" s="17" t="s">
        <v>37</v>
      </c>
      <c r="L940" s="18">
        <v>563817.67000000004</v>
      </c>
      <c r="M940" s="18">
        <v>3329.32</v>
      </c>
      <c r="N940" s="18">
        <v>80286.009999999995</v>
      </c>
      <c r="O940" s="18">
        <v>647433</v>
      </c>
      <c r="P940" s="18">
        <v>12063.33</v>
      </c>
      <c r="Q940" s="18">
        <v>5902.77</v>
      </c>
      <c r="R940" s="18">
        <v>936.9</v>
      </c>
      <c r="S940" s="18">
        <v>18903</v>
      </c>
      <c r="T940" s="18">
        <v>290</v>
      </c>
      <c r="U940" s="18">
        <v>0</v>
      </c>
      <c r="V940" s="18">
        <v>0</v>
      </c>
      <c r="W940" s="18">
        <v>0</v>
      </c>
      <c r="X940" s="18"/>
      <c r="Y940" s="18">
        <v>575881</v>
      </c>
      <c r="Z940" s="18">
        <v>86188.78</v>
      </c>
      <c r="AA940" s="18">
        <v>4266.22</v>
      </c>
      <c r="AB940" s="18">
        <v>666336</v>
      </c>
    </row>
    <row r="941" spans="1:28" s="15" customFormat="1" x14ac:dyDescent="0.25">
      <c r="A941" s="17">
        <v>14</v>
      </c>
      <c r="B941" s="17" t="s">
        <v>163</v>
      </c>
      <c r="C941" s="17" t="s">
        <v>126</v>
      </c>
      <c r="D941" s="17" t="s">
        <v>201</v>
      </c>
      <c r="E941" s="17" t="s">
        <v>202</v>
      </c>
      <c r="F941" s="17" t="s">
        <v>35</v>
      </c>
      <c r="G941" s="17" t="s">
        <v>203</v>
      </c>
      <c r="H941" s="17">
        <v>333</v>
      </c>
      <c r="I941" s="17">
        <v>322</v>
      </c>
      <c r="J941" s="17">
        <v>11</v>
      </c>
      <c r="K941" s="17" t="s">
        <v>37</v>
      </c>
      <c r="L941" s="18">
        <v>26145.57</v>
      </c>
      <c r="M941" s="18">
        <v>270.02999999999997</v>
      </c>
      <c r="N941" s="18">
        <v>4001.4</v>
      </c>
      <c r="O941" s="18">
        <v>30417</v>
      </c>
      <c r="P941" s="18">
        <v>885.53</v>
      </c>
      <c r="Q941" s="18">
        <v>267.52</v>
      </c>
      <c r="R941" s="18">
        <v>4.95</v>
      </c>
      <c r="S941" s="18">
        <v>1158</v>
      </c>
      <c r="T941" s="18">
        <v>0</v>
      </c>
      <c r="U941" s="18">
        <v>0</v>
      </c>
      <c r="V941" s="18">
        <v>0</v>
      </c>
      <c r="W941" s="18">
        <v>0</v>
      </c>
      <c r="X941" s="18"/>
      <c r="Y941" s="18">
        <v>27031.1</v>
      </c>
      <c r="Z941" s="18">
        <v>4268.92</v>
      </c>
      <c r="AA941" s="18">
        <v>274.98</v>
      </c>
      <c r="AB941" s="18">
        <v>31575</v>
      </c>
    </row>
    <row r="942" spans="1:28" s="15" customFormat="1" x14ac:dyDescent="0.25">
      <c r="A942" s="17">
        <v>15</v>
      </c>
      <c r="B942" s="17" t="s">
        <v>138</v>
      </c>
      <c r="C942" s="17" t="s">
        <v>126</v>
      </c>
      <c r="D942" s="17" t="s">
        <v>204</v>
      </c>
      <c r="E942" s="17" t="s">
        <v>205</v>
      </c>
      <c r="F942" s="17" t="s">
        <v>35</v>
      </c>
      <c r="G942" s="17" t="s">
        <v>148</v>
      </c>
      <c r="H942" s="17">
        <v>7154</v>
      </c>
      <c r="I942" s="17">
        <v>7154</v>
      </c>
      <c r="J942" s="17">
        <v>0</v>
      </c>
      <c r="K942" s="17" t="s">
        <v>37</v>
      </c>
      <c r="L942" s="18">
        <v>18878.09</v>
      </c>
      <c r="M942" s="18">
        <v>0</v>
      </c>
      <c r="N942" s="18">
        <v>266.91000000000003</v>
      </c>
      <c r="O942" s="18">
        <v>19145</v>
      </c>
      <c r="P942" s="18">
        <v>577.30999999999995</v>
      </c>
      <c r="Q942" s="18">
        <v>267.69</v>
      </c>
      <c r="R942" s="18">
        <v>0</v>
      </c>
      <c r="S942" s="18">
        <v>845</v>
      </c>
      <c r="T942" s="18">
        <v>0</v>
      </c>
      <c r="U942" s="18">
        <v>0</v>
      </c>
      <c r="V942" s="18">
        <v>0</v>
      </c>
      <c r="W942" s="18">
        <v>0</v>
      </c>
      <c r="X942" s="18"/>
      <c r="Y942" s="18">
        <v>19455.400000000001</v>
      </c>
      <c r="Z942" s="18">
        <v>534.6</v>
      </c>
      <c r="AA942" s="18">
        <v>0</v>
      </c>
      <c r="AB942" s="18">
        <v>19990</v>
      </c>
    </row>
    <row r="943" spans="1:28" s="15" customFormat="1" x14ac:dyDescent="0.25">
      <c r="A943" s="17">
        <v>16</v>
      </c>
      <c r="B943" s="17" t="s">
        <v>138</v>
      </c>
      <c r="C943" s="17" t="s">
        <v>126</v>
      </c>
      <c r="D943" s="17" t="s">
        <v>213</v>
      </c>
      <c r="E943" s="17" t="s">
        <v>214</v>
      </c>
      <c r="F943" s="17" t="s">
        <v>35</v>
      </c>
      <c r="G943" s="17" t="s">
        <v>215</v>
      </c>
      <c r="H943" s="17">
        <v>19460</v>
      </c>
      <c r="I943" s="17">
        <v>19460</v>
      </c>
      <c r="J943" s="17">
        <v>0</v>
      </c>
      <c r="K943" s="17" t="s">
        <v>37</v>
      </c>
      <c r="L943" s="18">
        <v>50457.51</v>
      </c>
      <c r="M943" s="18">
        <v>86.94</v>
      </c>
      <c r="N943" s="18">
        <v>20524.55</v>
      </c>
      <c r="O943" s="18">
        <v>71069</v>
      </c>
      <c r="P943" s="18">
        <v>577.4</v>
      </c>
      <c r="Q943" s="18">
        <v>519.6</v>
      </c>
      <c r="R943" s="18">
        <v>0</v>
      </c>
      <c r="S943" s="18">
        <v>1097</v>
      </c>
      <c r="T943" s="18">
        <v>0</v>
      </c>
      <c r="U943" s="18">
        <v>0</v>
      </c>
      <c r="V943" s="18">
        <v>0</v>
      </c>
      <c r="W943" s="18">
        <v>0</v>
      </c>
      <c r="X943" s="18"/>
      <c r="Y943" s="18">
        <v>51034.91</v>
      </c>
      <c r="Z943" s="18">
        <v>21044.15</v>
      </c>
      <c r="AA943" s="18">
        <v>86.94</v>
      </c>
      <c r="AB943" s="18">
        <v>72166</v>
      </c>
    </row>
    <row r="944" spans="1:28" s="15" customFormat="1" x14ac:dyDescent="0.25">
      <c r="A944" s="17">
        <v>17</v>
      </c>
      <c r="B944" s="17" t="s">
        <v>130</v>
      </c>
      <c r="C944" s="17" t="s">
        <v>126</v>
      </c>
      <c r="D944" s="17" t="s">
        <v>222</v>
      </c>
      <c r="E944" s="17" t="s">
        <v>223</v>
      </c>
      <c r="F944" s="17" t="s">
        <v>35</v>
      </c>
      <c r="G944" s="17" t="s">
        <v>224</v>
      </c>
      <c r="H944" s="17">
        <v>9814</v>
      </c>
      <c r="I944" s="17">
        <v>8699</v>
      </c>
      <c r="J944" s="17">
        <v>1115</v>
      </c>
      <c r="K944" s="17" t="s">
        <v>37</v>
      </c>
      <c r="L944" s="18">
        <v>88289.4</v>
      </c>
      <c r="M944" s="18">
        <v>3914.49</v>
      </c>
      <c r="N944" s="18">
        <v>8819.11</v>
      </c>
      <c r="O944" s="18">
        <v>101023</v>
      </c>
      <c r="P944" s="18">
        <v>7018.59</v>
      </c>
      <c r="Q944" s="18">
        <v>917.66</v>
      </c>
      <c r="R944" s="18">
        <v>501.75</v>
      </c>
      <c r="S944" s="18">
        <v>8438</v>
      </c>
      <c r="T944" s="18">
        <v>0</v>
      </c>
      <c r="U944" s="18">
        <v>0</v>
      </c>
      <c r="V944" s="18">
        <v>0</v>
      </c>
      <c r="W944" s="18">
        <v>0</v>
      </c>
      <c r="X944" s="18"/>
      <c r="Y944" s="18">
        <v>95307.99</v>
      </c>
      <c r="Z944" s="18">
        <v>9736.77</v>
      </c>
      <c r="AA944" s="18">
        <v>4416.24</v>
      </c>
      <c r="AB944" s="18">
        <v>109461</v>
      </c>
    </row>
    <row r="945" spans="1:28" s="15" customFormat="1" x14ac:dyDescent="0.25">
      <c r="A945" s="17">
        <v>18</v>
      </c>
      <c r="B945" s="17" t="s">
        <v>225</v>
      </c>
      <c r="C945" s="17" t="s">
        <v>126</v>
      </c>
      <c r="D945" s="17" t="s">
        <v>226</v>
      </c>
      <c r="E945" s="17" t="s">
        <v>227</v>
      </c>
      <c r="F945" s="17" t="s">
        <v>35</v>
      </c>
      <c r="G945" s="17" t="s">
        <v>228</v>
      </c>
      <c r="H945" s="17">
        <v>46895</v>
      </c>
      <c r="I945" s="17">
        <v>46118</v>
      </c>
      <c r="J945" s="17">
        <v>777</v>
      </c>
      <c r="K945" s="17" t="s">
        <v>37</v>
      </c>
      <c r="L945" s="18">
        <v>272447.5</v>
      </c>
      <c r="M945" s="18">
        <v>5747.96</v>
      </c>
      <c r="N945" s="18">
        <v>59976.54</v>
      </c>
      <c r="O945" s="18">
        <v>338172</v>
      </c>
      <c r="P945" s="18">
        <v>5149.1400000000003</v>
      </c>
      <c r="Q945" s="18">
        <v>2848.21</v>
      </c>
      <c r="R945" s="18">
        <v>349.65</v>
      </c>
      <c r="S945" s="18">
        <v>8347</v>
      </c>
      <c r="T945" s="18">
        <v>2480</v>
      </c>
      <c r="U945" s="18">
        <v>0</v>
      </c>
      <c r="V945" s="18">
        <v>0</v>
      </c>
      <c r="W945" s="18">
        <v>0</v>
      </c>
      <c r="X945" s="18"/>
      <c r="Y945" s="18">
        <v>277596.64</v>
      </c>
      <c r="Z945" s="18">
        <v>62824.75</v>
      </c>
      <c r="AA945" s="18">
        <v>6097.61</v>
      </c>
      <c r="AB945" s="18">
        <v>346519</v>
      </c>
    </row>
    <row r="946" spans="1:28" s="15" customFormat="1" x14ac:dyDescent="0.25">
      <c r="A946" s="17">
        <v>19</v>
      </c>
      <c r="B946" s="17" t="s">
        <v>229</v>
      </c>
      <c r="C946" s="17" t="s">
        <v>126</v>
      </c>
      <c r="D946" s="17" t="s">
        <v>232</v>
      </c>
      <c r="E946" s="17" t="s">
        <v>233</v>
      </c>
      <c r="F946" s="17" t="s">
        <v>35</v>
      </c>
      <c r="G946" s="17" t="s">
        <v>203</v>
      </c>
      <c r="H946" s="17">
        <v>77826</v>
      </c>
      <c r="I946" s="17">
        <v>77499</v>
      </c>
      <c r="J946" s="17">
        <v>327</v>
      </c>
      <c r="K946" s="17" t="s">
        <v>37</v>
      </c>
      <c r="L946" s="18">
        <v>67186.789999999994</v>
      </c>
      <c r="M946" s="18">
        <v>945.63</v>
      </c>
      <c r="N946" s="18">
        <v>24693.58</v>
      </c>
      <c r="O946" s="18">
        <v>92826</v>
      </c>
      <c r="P946" s="18">
        <v>2660.42</v>
      </c>
      <c r="Q946" s="18">
        <v>696.43</v>
      </c>
      <c r="R946" s="18">
        <v>147.15</v>
      </c>
      <c r="S946" s="18">
        <v>3504</v>
      </c>
      <c r="T946" s="18">
        <v>0</v>
      </c>
      <c r="U946" s="18">
        <v>0</v>
      </c>
      <c r="V946" s="18">
        <v>0</v>
      </c>
      <c r="W946" s="18">
        <v>0</v>
      </c>
      <c r="X946" s="18"/>
      <c r="Y946" s="18">
        <v>69847.210000000006</v>
      </c>
      <c r="Z946" s="18">
        <v>25390.01</v>
      </c>
      <c r="AA946" s="18">
        <v>1092.78</v>
      </c>
      <c r="AB946" s="18">
        <v>96330</v>
      </c>
    </row>
    <row r="947" spans="1:28" s="15" customFormat="1" x14ac:dyDescent="0.25">
      <c r="A947" s="17">
        <v>20</v>
      </c>
      <c r="B947" s="17" t="s">
        <v>229</v>
      </c>
      <c r="C947" s="17" t="s">
        <v>126</v>
      </c>
      <c r="D947" s="17" t="s">
        <v>234</v>
      </c>
      <c r="E947" s="17" t="s">
        <v>235</v>
      </c>
      <c r="F947" s="17" t="s">
        <v>35</v>
      </c>
      <c r="G947" s="17" t="s">
        <v>148</v>
      </c>
      <c r="H947" s="17">
        <v>126111</v>
      </c>
      <c r="I947" s="17">
        <v>124690</v>
      </c>
      <c r="J947" s="17">
        <v>1421</v>
      </c>
      <c r="K947" s="17" t="s">
        <v>37</v>
      </c>
      <c r="L947" s="18">
        <v>1213030.58</v>
      </c>
      <c r="M947" s="18">
        <v>2341.35</v>
      </c>
      <c r="N947" s="18">
        <v>71379.070000000007</v>
      </c>
      <c r="O947" s="18">
        <v>1286751</v>
      </c>
      <c r="P947" s="18">
        <v>8408.35</v>
      </c>
      <c r="Q947" s="18">
        <v>12485.2</v>
      </c>
      <c r="R947" s="18">
        <v>639.45000000000005</v>
      </c>
      <c r="S947" s="18">
        <v>21533</v>
      </c>
      <c r="T947" s="18">
        <v>0</v>
      </c>
      <c r="U947" s="18">
        <v>0</v>
      </c>
      <c r="V947" s="18">
        <v>0</v>
      </c>
      <c r="W947" s="18">
        <v>0</v>
      </c>
      <c r="X947" s="18"/>
      <c r="Y947" s="18">
        <v>1221438.93</v>
      </c>
      <c r="Z947" s="18">
        <v>83864.27</v>
      </c>
      <c r="AA947" s="18">
        <v>2980.8</v>
      </c>
      <c r="AB947" s="18">
        <v>1308284</v>
      </c>
    </row>
    <row r="948" spans="1:28" s="15" customFormat="1" x14ac:dyDescent="0.25">
      <c r="A948" s="17">
        <v>21</v>
      </c>
      <c r="B948" s="17" t="s">
        <v>229</v>
      </c>
      <c r="C948" s="17" t="s">
        <v>126</v>
      </c>
      <c r="D948" s="17" t="s">
        <v>245</v>
      </c>
      <c r="E948" s="17" t="s">
        <v>246</v>
      </c>
      <c r="F948" s="17" t="s">
        <v>35</v>
      </c>
      <c r="G948" s="17" t="s">
        <v>203</v>
      </c>
      <c r="H948" s="17">
        <v>1639</v>
      </c>
      <c r="I948" s="17">
        <v>1218</v>
      </c>
      <c r="J948" s="17">
        <v>421</v>
      </c>
      <c r="K948" s="17" t="s">
        <v>37</v>
      </c>
      <c r="L948" s="18">
        <v>76682.960000000006</v>
      </c>
      <c r="M948" s="18">
        <v>4385.04</v>
      </c>
      <c r="N948" s="18">
        <v>15516</v>
      </c>
      <c r="O948" s="18">
        <v>96584</v>
      </c>
      <c r="P948" s="18">
        <v>3180.78</v>
      </c>
      <c r="Q948" s="18">
        <v>820.77</v>
      </c>
      <c r="R948" s="18">
        <v>189.45</v>
      </c>
      <c r="S948" s="18">
        <v>4191</v>
      </c>
      <c r="T948" s="18">
        <v>0</v>
      </c>
      <c r="U948" s="18">
        <v>0</v>
      </c>
      <c r="V948" s="18">
        <v>0</v>
      </c>
      <c r="W948" s="18">
        <v>0</v>
      </c>
      <c r="X948" s="18"/>
      <c r="Y948" s="18">
        <v>79863.740000000005</v>
      </c>
      <c r="Z948" s="18">
        <v>16336.77</v>
      </c>
      <c r="AA948" s="18">
        <v>4574.49</v>
      </c>
      <c r="AB948" s="18">
        <v>100775</v>
      </c>
    </row>
    <row r="949" spans="1:28" s="15" customFormat="1" x14ac:dyDescent="0.25">
      <c r="A949" s="17">
        <v>22</v>
      </c>
      <c r="B949" s="17" t="s">
        <v>130</v>
      </c>
      <c r="C949" s="17" t="s">
        <v>126</v>
      </c>
      <c r="D949" s="17" t="s">
        <v>262</v>
      </c>
      <c r="E949" s="17" t="s">
        <v>263</v>
      </c>
      <c r="F949" s="17" t="s">
        <v>35</v>
      </c>
      <c r="G949" s="17" t="s">
        <v>264</v>
      </c>
      <c r="H949" s="17">
        <v>53955</v>
      </c>
      <c r="I949" s="17">
        <v>53262</v>
      </c>
      <c r="J949" s="17">
        <v>693</v>
      </c>
      <c r="K949" s="17" t="s">
        <v>37</v>
      </c>
      <c r="L949" s="18">
        <v>292239.5</v>
      </c>
      <c r="M949" s="18">
        <v>6519.58</v>
      </c>
      <c r="N949" s="18">
        <v>59590.92</v>
      </c>
      <c r="O949" s="18">
        <v>358350</v>
      </c>
      <c r="P949" s="18">
        <v>4657.07</v>
      </c>
      <c r="Q949" s="18">
        <v>3055.08</v>
      </c>
      <c r="R949" s="18">
        <v>311.85000000000002</v>
      </c>
      <c r="S949" s="18">
        <v>8024</v>
      </c>
      <c r="T949" s="18">
        <v>0</v>
      </c>
      <c r="U949" s="18">
        <v>0</v>
      </c>
      <c r="V949" s="18">
        <v>0</v>
      </c>
      <c r="W949" s="18">
        <v>0</v>
      </c>
      <c r="X949" s="18"/>
      <c r="Y949" s="18">
        <v>296896.57</v>
      </c>
      <c r="Z949" s="18">
        <v>62646</v>
      </c>
      <c r="AA949" s="18">
        <v>6831.43</v>
      </c>
      <c r="AB949" s="18">
        <v>366374</v>
      </c>
    </row>
    <row r="950" spans="1:28" s="15" customFormat="1" x14ac:dyDescent="0.25">
      <c r="A950" s="17">
        <v>23</v>
      </c>
      <c r="B950" s="17" t="s">
        <v>285</v>
      </c>
      <c r="C950" s="17" t="s">
        <v>126</v>
      </c>
      <c r="D950" s="17" t="s">
        <v>286</v>
      </c>
      <c r="E950" s="17" t="s">
        <v>287</v>
      </c>
      <c r="F950" s="17" t="s">
        <v>35</v>
      </c>
      <c r="G950" s="17" t="s">
        <v>288</v>
      </c>
      <c r="H950" s="17">
        <v>3555</v>
      </c>
      <c r="I950" s="17">
        <v>3555</v>
      </c>
      <c r="J950" s="17">
        <v>0</v>
      </c>
      <c r="K950" s="17" t="s">
        <v>37</v>
      </c>
      <c r="L950" s="18">
        <v>35762.550000000003</v>
      </c>
      <c r="M950" s="18">
        <v>1498.09</v>
      </c>
      <c r="N950" s="18">
        <v>5674.36</v>
      </c>
      <c r="O950" s="18">
        <v>42935</v>
      </c>
      <c r="P950" s="18">
        <v>577.66999999999996</v>
      </c>
      <c r="Q950" s="18">
        <v>382.33</v>
      </c>
      <c r="R950" s="18">
        <v>0</v>
      </c>
      <c r="S950" s="18">
        <v>960</v>
      </c>
      <c r="T950" s="18">
        <v>9800</v>
      </c>
      <c r="U950" s="18">
        <v>0</v>
      </c>
      <c r="V950" s="18">
        <v>0</v>
      </c>
      <c r="W950" s="18">
        <v>0</v>
      </c>
      <c r="X950" s="18"/>
      <c r="Y950" s="18">
        <v>36340.22</v>
      </c>
      <c r="Z950" s="18">
        <v>6056.69</v>
      </c>
      <c r="AA950" s="18">
        <v>1498.09</v>
      </c>
      <c r="AB950" s="18">
        <v>43895</v>
      </c>
    </row>
    <row r="951" spans="1:28" s="15" customFormat="1" x14ac:dyDescent="0.25">
      <c r="A951" s="17">
        <v>24</v>
      </c>
      <c r="B951" s="17" t="s">
        <v>289</v>
      </c>
      <c r="C951" s="17" t="s">
        <v>126</v>
      </c>
      <c r="D951" s="17" t="s">
        <v>290</v>
      </c>
      <c r="E951" s="17" t="s">
        <v>291</v>
      </c>
      <c r="F951" s="17" t="s">
        <v>35</v>
      </c>
      <c r="G951" s="17" t="s">
        <v>288</v>
      </c>
      <c r="H951" s="17">
        <v>3900</v>
      </c>
      <c r="I951" s="17">
        <v>3900</v>
      </c>
      <c r="J951" s="17">
        <v>0</v>
      </c>
      <c r="K951" s="17" t="s">
        <v>37</v>
      </c>
      <c r="L951" s="18">
        <v>45481.55</v>
      </c>
      <c r="M951" s="18">
        <v>1653.81</v>
      </c>
      <c r="N951" s="18">
        <v>7322.64</v>
      </c>
      <c r="O951" s="18">
        <v>54458</v>
      </c>
      <c r="P951" s="18">
        <v>852.92</v>
      </c>
      <c r="Q951" s="18">
        <v>483.08</v>
      </c>
      <c r="R951" s="18">
        <v>0</v>
      </c>
      <c r="S951" s="18">
        <v>1336</v>
      </c>
      <c r="T951" s="18">
        <v>10280</v>
      </c>
      <c r="U951" s="18">
        <v>0</v>
      </c>
      <c r="V951" s="18">
        <v>0</v>
      </c>
      <c r="W951" s="18">
        <v>0</v>
      </c>
      <c r="X951" s="18"/>
      <c r="Y951" s="18">
        <v>46334.47</v>
      </c>
      <c r="Z951" s="18">
        <v>7805.72</v>
      </c>
      <c r="AA951" s="18">
        <v>1653.81</v>
      </c>
      <c r="AB951" s="18">
        <v>55794</v>
      </c>
    </row>
    <row r="952" spans="1:28" s="15" customFormat="1" x14ac:dyDescent="0.25">
      <c r="A952" s="17">
        <v>25</v>
      </c>
      <c r="B952" s="17" t="s">
        <v>814</v>
      </c>
      <c r="C952" s="17" t="s">
        <v>126</v>
      </c>
      <c r="D952" s="17" t="s">
        <v>813</v>
      </c>
      <c r="E952" s="17" t="s">
        <v>812</v>
      </c>
      <c r="F952" s="17" t="s">
        <v>35</v>
      </c>
      <c r="G952" s="17" t="s">
        <v>288</v>
      </c>
      <c r="H952" s="17">
        <v>29244</v>
      </c>
      <c r="I952" s="17">
        <v>27814</v>
      </c>
      <c r="J952" s="17">
        <v>1430</v>
      </c>
      <c r="K952" s="17" t="s">
        <v>37</v>
      </c>
      <c r="L952" s="18">
        <v>150839.89000000001</v>
      </c>
      <c r="M952" s="18">
        <v>11414.43</v>
      </c>
      <c r="N952" s="18">
        <v>14985.68</v>
      </c>
      <c r="O952" s="18">
        <v>177240</v>
      </c>
      <c r="P952" s="18">
        <v>9337.61</v>
      </c>
      <c r="Q952" s="18">
        <v>1638.89</v>
      </c>
      <c r="R952" s="18">
        <v>643.5</v>
      </c>
      <c r="S952" s="18">
        <v>11620</v>
      </c>
      <c r="T952" s="18">
        <v>16110</v>
      </c>
      <c r="U952" s="18">
        <v>0</v>
      </c>
      <c r="V952" s="18">
        <v>0</v>
      </c>
      <c r="W952" s="18">
        <v>0</v>
      </c>
      <c r="X952" s="18"/>
      <c r="Y952" s="18">
        <v>160177.5</v>
      </c>
      <c r="Z952" s="18">
        <v>16624.57</v>
      </c>
      <c r="AA952" s="18">
        <v>12057.93</v>
      </c>
      <c r="AB952" s="18">
        <v>188860</v>
      </c>
    </row>
    <row r="953" spans="1:28" s="15" customFormat="1" x14ac:dyDescent="0.25">
      <c r="A953" s="17">
        <v>26</v>
      </c>
      <c r="B953" s="17" t="s">
        <v>259</v>
      </c>
      <c r="C953" s="17" t="s">
        <v>292</v>
      </c>
      <c r="D953" s="17" t="s">
        <v>293</v>
      </c>
      <c r="E953" s="17" t="s">
        <v>294</v>
      </c>
      <c r="F953" s="17" t="s">
        <v>35</v>
      </c>
      <c r="G953" s="17" t="s">
        <v>288</v>
      </c>
      <c r="H953" s="17">
        <v>3960</v>
      </c>
      <c r="I953" s="17">
        <v>3960</v>
      </c>
      <c r="J953" s="17">
        <v>0</v>
      </c>
      <c r="K953" s="17" t="s">
        <v>37</v>
      </c>
      <c r="L953" s="18">
        <v>37528.519999999997</v>
      </c>
      <c r="M953" s="18">
        <v>1732.69</v>
      </c>
      <c r="N953" s="18">
        <v>5379.79</v>
      </c>
      <c r="O953" s="18">
        <v>44641</v>
      </c>
      <c r="P953" s="18">
        <v>825.15</v>
      </c>
      <c r="Q953" s="18">
        <v>401.85</v>
      </c>
      <c r="R953" s="18">
        <v>0</v>
      </c>
      <c r="S953" s="18">
        <v>1227</v>
      </c>
      <c r="T953" s="18">
        <v>10600</v>
      </c>
      <c r="U953" s="18">
        <v>0</v>
      </c>
      <c r="V953" s="18">
        <v>0</v>
      </c>
      <c r="W953" s="18">
        <v>0</v>
      </c>
      <c r="X953" s="18"/>
      <c r="Y953" s="18">
        <v>38353.67</v>
      </c>
      <c r="Z953" s="18">
        <v>5781.64</v>
      </c>
      <c r="AA953" s="18">
        <v>1732.69</v>
      </c>
      <c r="AB953" s="18">
        <v>45868</v>
      </c>
    </row>
    <row r="954" spans="1:28" s="22" customFormat="1" x14ac:dyDescent="0.25">
      <c r="A954" s="19"/>
      <c r="B954" s="19"/>
      <c r="C954" s="10" t="s">
        <v>71</v>
      </c>
      <c r="D954" s="19"/>
      <c r="E954" s="19"/>
      <c r="F954" s="19"/>
      <c r="G954" s="19"/>
      <c r="H954" s="19"/>
      <c r="I954" s="19"/>
      <c r="J954" s="19">
        <f>SUM(J928:J953)</f>
        <v>23035</v>
      </c>
      <c r="K954" s="19"/>
      <c r="L954" s="19">
        <f t="shared" ref="L954:AB954" si="90">SUM(L928:L953)</f>
        <v>7090845.8299999991</v>
      </c>
      <c r="M954" s="19">
        <f t="shared" si="90"/>
        <v>110842.29000000001</v>
      </c>
      <c r="N954" s="19">
        <f t="shared" si="90"/>
        <v>1146650.8800000001</v>
      </c>
      <c r="O954" s="19">
        <f t="shared" si="90"/>
        <v>8348339</v>
      </c>
      <c r="P954" s="19">
        <f t="shared" si="90"/>
        <v>146219.31000000003</v>
      </c>
      <c r="Q954" s="19">
        <f t="shared" si="90"/>
        <v>74157.940000000017</v>
      </c>
      <c r="R954" s="19">
        <f t="shared" si="90"/>
        <v>10365.75</v>
      </c>
      <c r="S954" s="19">
        <f t="shared" si="90"/>
        <v>230743</v>
      </c>
      <c r="T954" s="19">
        <f t="shared" si="90"/>
        <v>80390</v>
      </c>
      <c r="U954" s="19">
        <f t="shared" si="90"/>
        <v>0</v>
      </c>
      <c r="V954" s="19">
        <f t="shared" si="90"/>
        <v>0</v>
      </c>
      <c r="W954" s="19">
        <f t="shared" si="90"/>
        <v>0</v>
      </c>
      <c r="X954" s="19">
        <f t="shared" si="90"/>
        <v>0</v>
      </c>
      <c r="Y954" s="19">
        <f t="shared" si="90"/>
        <v>7237065.1399999987</v>
      </c>
      <c r="Z954" s="19">
        <f t="shared" si="90"/>
        <v>1220808.82</v>
      </c>
      <c r="AA954" s="19">
        <f t="shared" si="90"/>
        <v>121208.04000000001</v>
      </c>
      <c r="AB954" s="19">
        <f t="shared" si="90"/>
        <v>8579082</v>
      </c>
    </row>
    <row r="955" spans="1:28" s="15" customFormat="1" x14ac:dyDescent="0.25">
      <c r="A955" s="17">
        <v>1</v>
      </c>
      <c r="B955" s="17" t="s">
        <v>134</v>
      </c>
      <c r="C955" s="17" t="s">
        <v>126</v>
      </c>
      <c r="D955" s="17" t="s">
        <v>149</v>
      </c>
      <c r="E955" s="17" t="s">
        <v>150</v>
      </c>
      <c r="F955" s="17" t="s">
        <v>75</v>
      </c>
      <c r="G955" s="17" t="s">
        <v>76</v>
      </c>
      <c r="H955" s="17">
        <v>6034</v>
      </c>
      <c r="I955" s="17">
        <v>5678</v>
      </c>
      <c r="J955" s="17">
        <v>356</v>
      </c>
      <c r="K955" s="17" t="s">
        <v>37</v>
      </c>
      <c r="L955" s="18">
        <v>123671.61</v>
      </c>
      <c r="M955" s="18">
        <v>1980.62</v>
      </c>
      <c r="N955" s="18">
        <v>31646.77</v>
      </c>
      <c r="O955" s="18">
        <v>157299</v>
      </c>
      <c r="P955" s="18">
        <v>2961.94</v>
      </c>
      <c r="Q955" s="18">
        <v>1283.99</v>
      </c>
      <c r="R955" s="18">
        <v>213.07</v>
      </c>
      <c r="S955" s="18">
        <v>4459</v>
      </c>
      <c r="T955" s="18">
        <v>0</v>
      </c>
      <c r="U955" s="18">
        <v>0</v>
      </c>
      <c r="V955" s="18">
        <v>0</v>
      </c>
      <c r="W955" s="18">
        <v>0</v>
      </c>
      <c r="X955" s="18"/>
      <c r="Y955" s="18">
        <v>126633.55</v>
      </c>
      <c r="Z955" s="18">
        <v>32930.76</v>
      </c>
      <c r="AA955" s="18">
        <v>2193.69</v>
      </c>
      <c r="AB955" s="18">
        <v>161758</v>
      </c>
    </row>
    <row r="956" spans="1:28" s="15" customFormat="1" x14ac:dyDescent="0.25">
      <c r="A956" s="17">
        <v>2</v>
      </c>
      <c r="B956" s="17" t="s">
        <v>151</v>
      </c>
      <c r="C956" s="17" t="s">
        <v>126</v>
      </c>
      <c r="D956" s="17" t="s">
        <v>152</v>
      </c>
      <c r="E956" s="17" t="s">
        <v>153</v>
      </c>
      <c r="F956" s="17" t="s">
        <v>75</v>
      </c>
      <c r="G956" s="17" t="s">
        <v>76</v>
      </c>
      <c r="H956" s="17">
        <v>18517</v>
      </c>
      <c r="I956" s="17">
        <v>18132</v>
      </c>
      <c r="J956" s="17">
        <v>385</v>
      </c>
      <c r="K956" s="17" t="s">
        <v>37</v>
      </c>
      <c r="L956" s="18">
        <v>109503.42</v>
      </c>
      <c r="M956" s="18">
        <v>2005.16</v>
      </c>
      <c r="N956" s="18">
        <v>34052.42</v>
      </c>
      <c r="O956" s="18">
        <v>145561</v>
      </c>
      <c r="P956" s="18">
        <v>3014.48</v>
      </c>
      <c r="Q956" s="18">
        <v>1139.0999999999999</v>
      </c>
      <c r="R956" s="18">
        <v>230.42</v>
      </c>
      <c r="S956" s="18">
        <v>4384</v>
      </c>
      <c r="T956" s="18">
        <v>0</v>
      </c>
      <c r="U956" s="18">
        <v>0</v>
      </c>
      <c r="V956" s="18">
        <v>0</v>
      </c>
      <c r="W956" s="18">
        <v>0</v>
      </c>
      <c r="X956" s="18"/>
      <c r="Y956" s="18">
        <v>112517.9</v>
      </c>
      <c r="Z956" s="18">
        <v>35191.519999999997</v>
      </c>
      <c r="AA956" s="18">
        <v>2235.58</v>
      </c>
      <c r="AB956" s="18">
        <v>149945</v>
      </c>
    </row>
    <row r="957" spans="1:28" s="15" customFormat="1" x14ac:dyDescent="0.25">
      <c r="A957" s="17">
        <v>3</v>
      </c>
      <c r="B957" s="17" t="s">
        <v>125</v>
      </c>
      <c r="C957" s="17" t="s">
        <v>126</v>
      </c>
      <c r="D957" s="17" t="s">
        <v>159</v>
      </c>
      <c r="E957" s="17" t="s">
        <v>160</v>
      </c>
      <c r="F957" s="17" t="s">
        <v>75</v>
      </c>
      <c r="G957" s="17" t="s">
        <v>76</v>
      </c>
      <c r="H957" s="17">
        <v>11886</v>
      </c>
      <c r="I957" s="17">
        <v>11382</v>
      </c>
      <c r="J957" s="17">
        <v>1512</v>
      </c>
      <c r="K957" s="17" t="s">
        <v>37</v>
      </c>
      <c r="L957" s="18">
        <v>353875.38</v>
      </c>
      <c r="M957" s="18">
        <v>9160.69</v>
      </c>
      <c r="N957" s="18">
        <v>62052.93</v>
      </c>
      <c r="O957" s="18">
        <v>425089</v>
      </c>
      <c r="P957" s="18">
        <v>11074.52</v>
      </c>
      <c r="Q957" s="18">
        <v>3696.55</v>
      </c>
      <c r="R957" s="18">
        <v>904.93</v>
      </c>
      <c r="S957" s="18">
        <v>15676</v>
      </c>
      <c r="T957" s="18">
        <v>0</v>
      </c>
      <c r="U957" s="18">
        <v>0</v>
      </c>
      <c r="V957" s="18">
        <v>0</v>
      </c>
      <c r="W957" s="18">
        <v>0</v>
      </c>
      <c r="X957" s="18"/>
      <c r="Y957" s="18">
        <v>364949.9</v>
      </c>
      <c r="Z957" s="18">
        <v>65749.48</v>
      </c>
      <c r="AA957" s="18">
        <v>10065.620000000001</v>
      </c>
      <c r="AB957" s="18">
        <v>440765</v>
      </c>
    </row>
    <row r="958" spans="1:28" s="15" customFormat="1" x14ac:dyDescent="0.25">
      <c r="A958" s="17">
        <v>4</v>
      </c>
      <c r="B958" s="17" t="s">
        <v>138</v>
      </c>
      <c r="C958" s="17" t="s">
        <v>126</v>
      </c>
      <c r="D958" s="17" t="s">
        <v>161</v>
      </c>
      <c r="E958" s="17" t="s">
        <v>162</v>
      </c>
      <c r="F958" s="17" t="s">
        <v>75</v>
      </c>
      <c r="G958" s="17" t="s">
        <v>76</v>
      </c>
      <c r="H958" s="17">
        <v>26113</v>
      </c>
      <c r="I958" s="17">
        <v>25530</v>
      </c>
      <c r="J958" s="17">
        <v>583</v>
      </c>
      <c r="K958" s="17" t="s">
        <v>37</v>
      </c>
      <c r="L958" s="18">
        <v>209354.45</v>
      </c>
      <c r="M958" s="18">
        <v>327.98</v>
      </c>
      <c r="N958" s="18">
        <v>50285.57</v>
      </c>
      <c r="O958" s="18">
        <v>259968</v>
      </c>
      <c r="P958" s="18">
        <v>4404.3999999999996</v>
      </c>
      <c r="Q958" s="18">
        <v>2179.67</v>
      </c>
      <c r="R958" s="18">
        <v>348.93</v>
      </c>
      <c r="S958" s="18">
        <v>6933</v>
      </c>
      <c r="T958" s="18">
        <v>0</v>
      </c>
      <c r="U958" s="18">
        <v>0</v>
      </c>
      <c r="V958" s="18">
        <v>0</v>
      </c>
      <c r="W958" s="18">
        <v>0</v>
      </c>
      <c r="X958" s="18"/>
      <c r="Y958" s="18">
        <v>213758.85</v>
      </c>
      <c r="Z958" s="18">
        <v>52465.24</v>
      </c>
      <c r="AA958" s="18">
        <v>676.91</v>
      </c>
      <c r="AB958" s="18">
        <v>266901</v>
      </c>
    </row>
    <row r="959" spans="1:28" s="15" customFormat="1" x14ac:dyDescent="0.25">
      <c r="A959" s="17">
        <v>5</v>
      </c>
      <c r="B959" s="17" t="s">
        <v>163</v>
      </c>
      <c r="C959" s="17" t="s">
        <v>126</v>
      </c>
      <c r="D959" s="17" t="s">
        <v>164</v>
      </c>
      <c r="E959" s="17" t="s">
        <v>165</v>
      </c>
      <c r="F959" s="17" t="s">
        <v>75</v>
      </c>
      <c r="G959" s="17" t="s">
        <v>76</v>
      </c>
      <c r="H959" s="17">
        <v>45962</v>
      </c>
      <c r="I959" s="17">
        <v>45725</v>
      </c>
      <c r="J959" s="17">
        <v>237</v>
      </c>
      <c r="K959" s="17" t="s">
        <v>37</v>
      </c>
      <c r="L959" s="18">
        <v>121217.29</v>
      </c>
      <c r="M959" s="18">
        <v>1584.99</v>
      </c>
      <c r="N959" s="18">
        <v>32590.720000000001</v>
      </c>
      <c r="O959" s="18">
        <v>155393</v>
      </c>
      <c r="P959" s="18">
        <v>2138.84</v>
      </c>
      <c r="Q959" s="18">
        <v>1258.32</v>
      </c>
      <c r="R959" s="18">
        <v>141.84</v>
      </c>
      <c r="S959" s="18">
        <v>3539</v>
      </c>
      <c r="T959" s="18">
        <v>0</v>
      </c>
      <c r="U959" s="18">
        <v>0</v>
      </c>
      <c r="V959" s="18">
        <v>0</v>
      </c>
      <c r="W959" s="18">
        <v>0</v>
      </c>
      <c r="X959" s="18"/>
      <c r="Y959" s="18">
        <v>123356.13</v>
      </c>
      <c r="Z959" s="18">
        <v>33849.040000000001</v>
      </c>
      <c r="AA959" s="18">
        <v>1726.83</v>
      </c>
      <c r="AB959" s="18">
        <v>158932</v>
      </c>
    </row>
    <row r="960" spans="1:28" s="15" customFormat="1" x14ac:dyDescent="0.25">
      <c r="A960" s="17">
        <v>6</v>
      </c>
      <c r="B960" s="17" t="s">
        <v>130</v>
      </c>
      <c r="C960" s="17" t="s">
        <v>126</v>
      </c>
      <c r="D960" s="17" t="s">
        <v>173</v>
      </c>
      <c r="E960" s="17" t="s">
        <v>174</v>
      </c>
      <c r="F960" s="17" t="s">
        <v>75</v>
      </c>
      <c r="G960" s="17" t="s">
        <v>76</v>
      </c>
      <c r="H960" s="17">
        <v>28112</v>
      </c>
      <c r="I960" s="17">
        <v>27541</v>
      </c>
      <c r="J960" s="17">
        <v>571</v>
      </c>
      <c r="K960" s="17" t="s">
        <v>37</v>
      </c>
      <c r="L960" s="18">
        <v>132924.87</v>
      </c>
      <c r="M960" s="18">
        <v>333.96</v>
      </c>
      <c r="N960" s="18">
        <v>22521.17</v>
      </c>
      <c r="O960" s="18">
        <v>155780</v>
      </c>
      <c r="P960" s="18">
        <v>4287.4799999999996</v>
      </c>
      <c r="Q960" s="18">
        <v>1383.78</v>
      </c>
      <c r="R960" s="18">
        <v>341.74</v>
      </c>
      <c r="S960" s="18">
        <v>6013</v>
      </c>
      <c r="T960" s="18">
        <v>0</v>
      </c>
      <c r="U960" s="18">
        <v>0</v>
      </c>
      <c r="V960" s="18">
        <v>0</v>
      </c>
      <c r="W960" s="18">
        <v>0</v>
      </c>
      <c r="X960" s="18"/>
      <c r="Y960" s="18">
        <v>137212.35</v>
      </c>
      <c r="Z960" s="18">
        <v>23904.95</v>
      </c>
      <c r="AA960" s="18">
        <v>675.7</v>
      </c>
      <c r="AB960" s="18">
        <v>161793</v>
      </c>
    </row>
    <row r="961" spans="1:28" s="15" customFormat="1" x14ac:dyDescent="0.25">
      <c r="A961" s="17">
        <v>7</v>
      </c>
      <c r="B961" s="17" t="s">
        <v>182</v>
      </c>
      <c r="C961" s="17" t="s">
        <v>126</v>
      </c>
      <c r="D961" s="17" t="s">
        <v>183</v>
      </c>
      <c r="E961" s="17" t="s">
        <v>184</v>
      </c>
      <c r="F961" s="17" t="s">
        <v>75</v>
      </c>
      <c r="G961" s="17" t="s">
        <v>76</v>
      </c>
      <c r="H961" s="17">
        <v>20393</v>
      </c>
      <c r="I961" s="17">
        <v>19901</v>
      </c>
      <c r="J961" s="17">
        <v>492</v>
      </c>
      <c r="K961" s="17" t="s">
        <v>37</v>
      </c>
      <c r="L961" s="18">
        <v>121987.34</v>
      </c>
      <c r="M961" s="18">
        <v>187.93</v>
      </c>
      <c r="N961" s="18">
        <v>26716.73</v>
      </c>
      <c r="O961" s="18">
        <v>148892</v>
      </c>
      <c r="P961" s="18">
        <v>3938.95</v>
      </c>
      <c r="Q961" s="18">
        <v>1268.5899999999999</v>
      </c>
      <c r="R961" s="18">
        <v>294.45999999999998</v>
      </c>
      <c r="S961" s="18">
        <v>5502</v>
      </c>
      <c r="T961" s="18">
        <v>0</v>
      </c>
      <c r="U961" s="18">
        <v>0</v>
      </c>
      <c r="V961" s="18">
        <v>0</v>
      </c>
      <c r="W961" s="18">
        <v>0</v>
      </c>
      <c r="X961" s="18"/>
      <c r="Y961" s="18">
        <v>125926.29</v>
      </c>
      <c r="Z961" s="18">
        <v>27985.32</v>
      </c>
      <c r="AA961" s="18">
        <v>482.39</v>
      </c>
      <c r="AB961" s="18">
        <v>154394</v>
      </c>
    </row>
    <row r="962" spans="1:28" s="15" customFormat="1" x14ac:dyDescent="0.25">
      <c r="A962" s="17">
        <v>8</v>
      </c>
      <c r="B962" s="17" t="s">
        <v>130</v>
      </c>
      <c r="C962" s="17" t="s">
        <v>126</v>
      </c>
      <c r="D962" s="17" t="s">
        <v>185</v>
      </c>
      <c r="E962" s="17" t="s">
        <v>186</v>
      </c>
      <c r="F962" s="17" t="s">
        <v>75</v>
      </c>
      <c r="G962" s="17" t="s">
        <v>76</v>
      </c>
      <c r="H962" s="17">
        <v>17469</v>
      </c>
      <c r="I962" s="17">
        <v>17189</v>
      </c>
      <c r="J962" s="17">
        <v>280</v>
      </c>
      <c r="K962" s="17" t="s">
        <v>37</v>
      </c>
      <c r="L962" s="18">
        <v>159662.29999999999</v>
      </c>
      <c r="M962" s="18">
        <v>1611.82</v>
      </c>
      <c r="N962" s="18">
        <v>32492.880000000001</v>
      </c>
      <c r="O962" s="18">
        <v>193767</v>
      </c>
      <c r="P962" s="18">
        <v>2229.5</v>
      </c>
      <c r="Q962" s="18">
        <v>1654.92</v>
      </c>
      <c r="R962" s="18">
        <v>167.58</v>
      </c>
      <c r="S962" s="18">
        <v>4052</v>
      </c>
      <c r="T962" s="18">
        <v>0</v>
      </c>
      <c r="U962" s="18">
        <v>0</v>
      </c>
      <c r="V962" s="18">
        <v>0</v>
      </c>
      <c r="W962" s="18">
        <v>0</v>
      </c>
      <c r="X962" s="18"/>
      <c r="Y962" s="18">
        <v>161891.79999999999</v>
      </c>
      <c r="Z962" s="18">
        <v>34147.800000000003</v>
      </c>
      <c r="AA962" s="18">
        <v>1779.4</v>
      </c>
      <c r="AB962" s="18">
        <v>197819</v>
      </c>
    </row>
    <row r="963" spans="1:28" s="15" customFormat="1" x14ac:dyDescent="0.25">
      <c r="A963" s="17">
        <v>9</v>
      </c>
      <c r="B963" s="17" t="s">
        <v>134</v>
      </c>
      <c r="C963" s="17" t="s">
        <v>126</v>
      </c>
      <c r="D963" s="17" t="s">
        <v>1710</v>
      </c>
      <c r="E963" s="17" t="s">
        <v>1661</v>
      </c>
      <c r="F963" s="17" t="s">
        <v>75</v>
      </c>
      <c r="G963" s="17" t="s">
        <v>76</v>
      </c>
      <c r="H963" s="17">
        <v>19694</v>
      </c>
      <c r="I963" s="17">
        <v>19445</v>
      </c>
      <c r="J963" s="17">
        <v>249</v>
      </c>
      <c r="K963" s="17" t="s">
        <v>37</v>
      </c>
      <c r="L963" s="18">
        <v>3404.52</v>
      </c>
      <c r="M963" s="18">
        <v>1540.01</v>
      </c>
      <c r="N963" s="18">
        <v>30.47</v>
      </c>
      <c r="O963" s="18">
        <v>4975</v>
      </c>
      <c r="P963" s="18">
        <v>2193.94</v>
      </c>
      <c r="Q963" s="18">
        <v>41.03</v>
      </c>
      <c r="R963" s="18">
        <v>149.03</v>
      </c>
      <c r="S963" s="18">
        <v>2384</v>
      </c>
      <c r="T963" s="18">
        <v>0</v>
      </c>
      <c r="U963" s="18">
        <v>0</v>
      </c>
      <c r="V963" s="18">
        <v>0</v>
      </c>
      <c r="W963" s="18">
        <v>0</v>
      </c>
      <c r="X963" s="18"/>
      <c r="Y963" s="18">
        <v>5598.46</v>
      </c>
      <c r="Z963" s="18">
        <v>71.5</v>
      </c>
      <c r="AA963" s="18">
        <v>1689.04</v>
      </c>
      <c r="AB963" s="18">
        <v>7359</v>
      </c>
    </row>
    <row r="964" spans="1:28" s="15" customFormat="1" x14ac:dyDescent="0.25">
      <c r="A964" s="17">
        <v>10</v>
      </c>
      <c r="B964" s="17" t="s">
        <v>145</v>
      </c>
      <c r="C964" s="17" t="s">
        <v>126</v>
      </c>
      <c r="D964" s="17" t="s">
        <v>187</v>
      </c>
      <c r="E964" s="17" t="s">
        <v>188</v>
      </c>
      <c r="F964" s="17" t="s">
        <v>75</v>
      </c>
      <c r="G964" s="17" t="s">
        <v>76</v>
      </c>
      <c r="H964" s="17">
        <v>52490</v>
      </c>
      <c r="I964" s="17">
        <v>52490</v>
      </c>
      <c r="J964" s="17">
        <v>0</v>
      </c>
      <c r="K964" s="17" t="s">
        <v>37</v>
      </c>
      <c r="L964" s="18">
        <v>491650.92</v>
      </c>
      <c r="M964" s="18">
        <v>0</v>
      </c>
      <c r="N964" s="18">
        <v>80760.08</v>
      </c>
      <c r="O964" s="18">
        <v>572411</v>
      </c>
      <c r="P964" s="18">
        <v>281.36</v>
      </c>
      <c r="Q964" s="18">
        <v>5172.6400000000003</v>
      </c>
      <c r="R964" s="18">
        <v>0</v>
      </c>
      <c r="S964" s="18">
        <v>5454</v>
      </c>
      <c r="T964" s="18">
        <v>0</v>
      </c>
      <c r="U964" s="18">
        <v>0</v>
      </c>
      <c r="V964" s="18">
        <v>0</v>
      </c>
      <c r="W964" s="18">
        <v>0</v>
      </c>
      <c r="X964" s="18"/>
      <c r="Y964" s="18">
        <v>491932.28</v>
      </c>
      <c r="Z964" s="18">
        <v>85932.72</v>
      </c>
      <c r="AA964" s="18">
        <v>0</v>
      </c>
      <c r="AB964" s="18">
        <v>577865</v>
      </c>
    </row>
    <row r="965" spans="1:28" s="15" customFormat="1" x14ac:dyDescent="0.25">
      <c r="A965" s="17">
        <v>11</v>
      </c>
      <c r="B965" s="17" t="s">
        <v>141</v>
      </c>
      <c r="C965" s="17" t="s">
        <v>126</v>
      </c>
      <c r="D965" s="17" t="s">
        <v>189</v>
      </c>
      <c r="E965" s="17" t="s">
        <v>190</v>
      </c>
      <c r="F965" s="17" t="s">
        <v>75</v>
      </c>
      <c r="G965" s="17" t="s">
        <v>76</v>
      </c>
      <c r="H965" s="17">
        <v>13578</v>
      </c>
      <c r="I965" s="17">
        <v>12794</v>
      </c>
      <c r="J965" s="17">
        <v>784</v>
      </c>
      <c r="K965" s="17" t="s">
        <v>37</v>
      </c>
      <c r="L965" s="18">
        <v>195976.47</v>
      </c>
      <c r="M965" s="18">
        <v>435.11</v>
      </c>
      <c r="N965" s="18">
        <v>28253.42</v>
      </c>
      <c r="O965" s="18">
        <v>224665</v>
      </c>
      <c r="P965" s="18">
        <v>6035.78</v>
      </c>
      <c r="Q965" s="18">
        <v>2045</v>
      </c>
      <c r="R965" s="18">
        <v>469.22</v>
      </c>
      <c r="S965" s="18">
        <v>8550</v>
      </c>
      <c r="T965" s="18">
        <v>0</v>
      </c>
      <c r="U965" s="18">
        <v>0</v>
      </c>
      <c r="V965" s="18">
        <v>0</v>
      </c>
      <c r="W965" s="18">
        <v>0</v>
      </c>
      <c r="X965" s="18"/>
      <c r="Y965" s="18">
        <v>202012.25</v>
      </c>
      <c r="Z965" s="18">
        <v>30298.42</v>
      </c>
      <c r="AA965" s="18">
        <v>904.33</v>
      </c>
      <c r="AB965" s="18">
        <v>233215</v>
      </c>
    </row>
    <row r="966" spans="1:28" s="15" customFormat="1" x14ac:dyDescent="0.25">
      <c r="A966" s="17">
        <v>12</v>
      </c>
      <c r="B966" s="17" t="s">
        <v>141</v>
      </c>
      <c r="C966" s="17" t="s">
        <v>126</v>
      </c>
      <c r="D966" s="17" t="s">
        <v>191</v>
      </c>
      <c r="E966" s="17" t="s">
        <v>192</v>
      </c>
      <c r="F966" s="17" t="s">
        <v>75</v>
      </c>
      <c r="G966" s="17" t="s">
        <v>76</v>
      </c>
      <c r="H966" s="17">
        <v>18430</v>
      </c>
      <c r="I966" s="17">
        <v>17970</v>
      </c>
      <c r="J966" s="17">
        <v>460</v>
      </c>
      <c r="K966" s="17" t="s">
        <v>37</v>
      </c>
      <c r="L966" s="18">
        <v>162489.76999999999</v>
      </c>
      <c r="M966" s="18">
        <v>284.89</v>
      </c>
      <c r="N966" s="18">
        <v>24685.34</v>
      </c>
      <c r="O966" s="18">
        <v>187460</v>
      </c>
      <c r="P966" s="18">
        <v>3708.94</v>
      </c>
      <c r="Q966" s="18">
        <v>1689.75</v>
      </c>
      <c r="R966" s="18">
        <v>275.31</v>
      </c>
      <c r="S966" s="18">
        <v>5674</v>
      </c>
      <c r="T966" s="18">
        <v>170</v>
      </c>
      <c r="U966" s="18">
        <v>0</v>
      </c>
      <c r="V966" s="18">
        <v>0</v>
      </c>
      <c r="W966" s="18">
        <v>0</v>
      </c>
      <c r="X966" s="18"/>
      <c r="Y966" s="18">
        <v>166198.71</v>
      </c>
      <c r="Z966" s="18">
        <v>26375.09</v>
      </c>
      <c r="AA966" s="18">
        <v>560.20000000000005</v>
      </c>
      <c r="AB966" s="18">
        <v>193134</v>
      </c>
    </row>
    <row r="967" spans="1:28" s="15" customFormat="1" x14ac:dyDescent="0.25">
      <c r="A967" s="17">
        <v>13</v>
      </c>
      <c r="B967" s="17" t="s">
        <v>151</v>
      </c>
      <c r="C967" s="17" t="s">
        <v>126</v>
      </c>
      <c r="D967" s="17" t="s">
        <v>195</v>
      </c>
      <c r="E967" s="17" t="s">
        <v>196</v>
      </c>
      <c r="F967" s="17" t="s">
        <v>75</v>
      </c>
      <c r="G967" s="17" t="s">
        <v>76</v>
      </c>
      <c r="H967" s="17">
        <v>12339</v>
      </c>
      <c r="I967" s="17">
        <v>12152</v>
      </c>
      <c r="J967" s="17">
        <v>187</v>
      </c>
      <c r="K967" s="17" t="s">
        <v>37</v>
      </c>
      <c r="L967" s="18">
        <v>65985.95</v>
      </c>
      <c r="M967" s="18">
        <v>2250.4299999999998</v>
      </c>
      <c r="N967" s="18">
        <v>21614.62</v>
      </c>
      <c r="O967" s="18">
        <v>89851</v>
      </c>
      <c r="P967" s="18">
        <v>1498.48</v>
      </c>
      <c r="Q967" s="18">
        <v>697.6</v>
      </c>
      <c r="R967" s="18">
        <v>111.92</v>
      </c>
      <c r="S967" s="18">
        <v>2308</v>
      </c>
      <c r="T967" s="18">
        <v>0</v>
      </c>
      <c r="U967" s="18">
        <v>0</v>
      </c>
      <c r="V967" s="18">
        <v>0</v>
      </c>
      <c r="W967" s="18">
        <v>0</v>
      </c>
      <c r="X967" s="18"/>
      <c r="Y967" s="18">
        <v>67484.429999999993</v>
      </c>
      <c r="Z967" s="18">
        <v>22312.22</v>
      </c>
      <c r="AA967" s="18">
        <v>2362.35</v>
      </c>
      <c r="AB967" s="18">
        <v>92159</v>
      </c>
    </row>
    <row r="968" spans="1:28" s="15" customFormat="1" x14ac:dyDescent="0.25">
      <c r="A968" s="17">
        <v>14</v>
      </c>
      <c r="B968" s="17" t="s">
        <v>229</v>
      </c>
      <c r="C968" s="17" t="s">
        <v>126</v>
      </c>
      <c r="D968" s="17" t="s">
        <v>230</v>
      </c>
      <c r="E968" s="17" t="s">
        <v>231</v>
      </c>
      <c r="F968" s="17" t="s">
        <v>75</v>
      </c>
      <c r="G968" s="17" t="s">
        <v>76</v>
      </c>
      <c r="H968" s="17">
        <v>1466</v>
      </c>
      <c r="I968" s="17">
        <v>1166</v>
      </c>
      <c r="J968" s="17">
        <v>300</v>
      </c>
      <c r="K968" s="17" t="s">
        <v>37</v>
      </c>
      <c r="L968" s="18">
        <v>210399.76</v>
      </c>
      <c r="M968" s="18">
        <v>1409</v>
      </c>
      <c r="N968" s="18">
        <v>67717.240000000005</v>
      </c>
      <c r="O968" s="18">
        <v>279526</v>
      </c>
      <c r="P968" s="18">
        <v>2528.9</v>
      </c>
      <c r="Q968" s="18">
        <v>2175.5500000000002</v>
      </c>
      <c r="R968" s="18">
        <v>179.55</v>
      </c>
      <c r="S968" s="18">
        <v>4884</v>
      </c>
      <c r="T968" s="18">
        <v>0</v>
      </c>
      <c r="U968" s="18">
        <v>0</v>
      </c>
      <c r="V968" s="18">
        <v>0</v>
      </c>
      <c r="W968" s="18">
        <v>0</v>
      </c>
      <c r="X968" s="18"/>
      <c r="Y968" s="18">
        <v>212928.66</v>
      </c>
      <c r="Z968" s="18">
        <v>69892.789999999994</v>
      </c>
      <c r="AA968" s="18">
        <v>1588.55</v>
      </c>
      <c r="AB968" s="18">
        <v>284410</v>
      </c>
    </row>
    <row r="969" spans="1:28" s="15" customFormat="1" x14ac:dyDescent="0.25">
      <c r="A969" s="17">
        <v>15</v>
      </c>
      <c r="B969" s="17" t="s">
        <v>229</v>
      </c>
      <c r="C969" s="17" t="s">
        <v>126</v>
      </c>
      <c r="D969" s="17" t="s">
        <v>236</v>
      </c>
      <c r="E969" s="17" t="s">
        <v>237</v>
      </c>
      <c r="F969" s="17" t="s">
        <v>75</v>
      </c>
      <c r="G969" s="17" t="s">
        <v>76</v>
      </c>
      <c r="H969" s="17">
        <v>5722</v>
      </c>
      <c r="I969" s="17">
        <v>4552</v>
      </c>
      <c r="J969" s="17">
        <v>1170</v>
      </c>
      <c r="K969" s="17" t="s">
        <v>37</v>
      </c>
      <c r="L969" s="18">
        <v>949183.19</v>
      </c>
      <c r="M969" s="18">
        <v>1717.04</v>
      </c>
      <c r="N969" s="18">
        <v>346694.77</v>
      </c>
      <c r="O969" s="18">
        <v>1297595</v>
      </c>
      <c r="P969" s="18">
        <v>8713.36</v>
      </c>
      <c r="Q969" s="18">
        <v>9825.39</v>
      </c>
      <c r="R969" s="18">
        <v>700.25</v>
      </c>
      <c r="S969" s="18">
        <v>19239</v>
      </c>
      <c r="T969" s="18">
        <v>0</v>
      </c>
      <c r="U969" s="18">
        <v>0</v>
      </c>
      <c r="V969" s="18">
        <v>0</v>
      </c>
      <c r="W969" s="18">
        <v>0</v>
      </c>
      <c r="X969" s="18"/>
      <c r="Y969" s="18">
        <v>957896.55</v>
      </c>
      <c r="Z969" s="18">
        <v>356520.16</v>
      </c>
      <c r="AA969" s="18">
        <v>2417.29</v>
      </c>
      <c r="AB969" s="18">
        <v>1316834</v>
      </c>
    </row>
    <row r="970" spans="1:28" s="15" customFormat="1" x14ac:dyDescent="0.25">
      <c r="A970" s="17">
        <v>16</v>
      </c>
      <c r="B970" s="17" t="s">
        <v>229</v>
      </c>
      <c r="C970" s="17" t="s">
        <v>126</v>
      </c>
      <c r="D970" s="17" t="s">
        <v>238</v>
      </c>
      <c r="E970" s="17" t="s">
        <v>239</v>
      </c>
      <c r="F970" s="17" t="s">
        <v>75</v>
      </c>
      <c r="G970" s="17" t="s">
        <v>76</v>
      </c>
      <c r="H970" s="17">
        <v>11770</v>
      </c>
      <c r="I970" s="17">
        <v>11639</v>
      </c>
      <c r="J970" s="17">
        <v>131</v>
      </c>
      <c r="K970" s="17" t="s">
        <v>37</v>
      </c>
      <c r="L970" s="18">
        <v>275320.15000000002</v>
      </c>
      <c r="M970" s="18">
        <v>943.92</v>
      </c>
      <c r="N970" s="18">
        <v>98059.93</v>
      </c>
      <c r="O970" s="18">
        <v>374324</v>
      </c>
      <c r="P970" s="18">
        <v>1346.78</v>
      </c>
      <c r="Q970" s="18">
        <v>2847.82</v>
      </c>
      <c r="R970" s="18">
        <v>78.400000000000006</v>
      </c>
      <c r="S970" s="18">
        <v>4273</v>
      </c>
      <c r="T970" s="18">
        <v>0</v>
      </c>
      <c r="U970" s="18">
        <v>0</v>
      </c>
      <c r="V970" s="18">
        <v>0</v>
      </c>
      <c r="W970" s="18">
        <v>0</v>
      </c>
      <c r="X970" s="18"/>
      <c r="Y970" s="18">
        <v>276666.93</v>
      </c>
      <c r="Z970" s="18">
        <v>100907.75</v>
      </c>
      <c r="AA970" s="18">
        <v>1022.32</v>
      </c>
      <c r="AB970" s="18">
        <v>378597</v>
      </c>
    </row>
    <row r="971" spans="1:28" s="15" customFormat="1" x14ac:dyDescent="0.25">
      <c r="A971" s="17">
        <v>17</v>
      </c>
      <c r="B971" s="17" t="s">
        <v>229</v>
      </c>
      <c r="C971" s="17" t="s">
        <v>126</v>
      </c>
      <c r="D971" s="17" t="s">
        <v>240</v>
      </c>
      <c r="E971" s="17" t="s">
        <v>241</v>
      </c>
      <c r="F971" s="17" t="s">
        <v>75</v>
      </c>
      <c r="G971" s="17" t="s">
        <v>76</v>
      </c>
      <c r="H971" s="17">
        <v>10088</v>
      </c>
      <c r="I971" s="17">
        <v>9646</v>
      </c>
      <c r="J971" s="17">
        <v>442</v>
      </c>
      <c r="K971" s="17" t="s">
        <v>37</v>
      </c>
      <c r="L971" s="18">
        <v>366167.4</v>
      </c>
      <c r="M971" s="18">
        <v>2863.35</v>
      </c>
      <c r="N971" s="18">
        <v>120749.25</v>
      </c>
      <c r="O971" s="18">
        <v>489780</v>
      </c>
      <c r="P971" s="18">
        <v>3454.99</v>
      </c>
      <c r="Q971" s="18">
        <v>3796.47</v>
      </c>
      <c r="R971" s="18">
        <v>264.54000000000002</v>
      </c>
      <c r="S971" s="18">
        <v>7516</v>
      </c>
      <c r="T971" s="18">
        <v>0</v>
      </c>
      <c r="U971" s="18">
        <v>0</v>
      </c>
      <c r="V971" s="18">
        <v>0</v>
      </c>
      <c r="W971" s="18">
        <v>0</v>
      </c>
      <c r="X971" s="18"/>
      <c r="Y971" s="18">
        <v>369622.39</v>
      </c>
      <c r="Z971" s="18">
        <v>124545.72</v>
      </c>
      <c r="AA971" s="18">
        <v>3127.89</v>
      </c>
      <c r="AB971" s="18">
        <v>497296</v>
      </c>
    </row>
    <row r="972" spans="1:28" s="15" customFormat="1" x14ac:dyDescent="0.25">
      <c r="A972" s="17">
        <v>18</v>
      </c>
      <c r="B972" s="17" t="s">
        <v>229</v>
      </c>
      <c r="C972" s="17" t="s">
        <v>126</v>
      </c>
      <c r="D972" s="17" t="s">
        <v>1585</v>
      </c>
      <c r="E972" s="17" t="s">
        <v>1586</v>
      </c>
      <c r="F972" s="17" t="s">
        <v>75</v>
      </c>
      <c r="G972" s="17" t="s">
        <v>249</v>
      </c>
      <c r="H972" s="17">
        <v>1190</v>
      </c>
      <c r="I972" s="17">
        <v>1190</v>
      </c>
      <c r="J972" s="17">
        <v>0</v>
      </c>
      <c r="K972" s="17" t="s">
        <v>37</v>
      </c>
      <c r="L972" s="18">
        <v>21958.9</v>
      </c>
      <c r="M972" s="18">
        <v>1044.24</v>
      </c>
      <c r="N972" s="18">
        <v>7890.86</v>
      </c>
      <c r="O972" s="18">
        <v>30894</v>
      </c>
      <c r="P972" s="18">
        <v>124.88</v>
      </c>
      <c r="Q972" s="18">
        <v>237.12</v>
      </c>
      <c r="R972" s="18">
        <v>0</v>
      </c>
      <c r="S972" s="18">
        <v>362</v>
      </c>
      <c r="T972" s="18">
        <v>0</v>
      </c>
      <c r="U972" s="18">
        <v>0</v>
      </c>
      <c r="V972" s="18">
        <v>0</v>
      </c>
      <c r="W972" s="18">
        <v>0</v>
      </c>
      <c r="X972" s="18"/>
      <c r="Y972" s="18">
        <v>22083.78</v>
      </c>
      <c r="Z972" s="18">
        <v>8127.98</v>
      </c>
      <c r="AA972" s="18">
        <v>1044.24</v>
      </c>
      <c r="AB972" s="18">
        <v>31256</v>
      </c>
    </row>
    <row r="973" spans="1:28" s="15" customFormat="1" x14ac:dyDescent="0.25">
      <c r="A973" s="17">
        <v>19</v>
      </c>
      <c r="B973" s="17" t="s">
        <v>229</v>
      </c>
      <c r="C973" s="17" t="s">
        <v>126</v>
      </c>
      <c r="D973" s="17" t="s">
        <v>1610</v>
      </c>
      <c r="E973" s="17" t="s">
        <v>1609</v>
      </c>
      <c r="F973" s="17" t="s">
        <v>75</v>
      </c>
      <c r="G973" s="17" t="s">
        <v>1606</v>
      </c>
      <c r="H973" s="17">
        <v>499</v>
      </c>
      <c r="I973" s="17">
        <v>499</v>
      </c>
      <c r="J973" s="17">
        <v>29</v>
      </c>
      <c r="K973" s="17" t="s">
        <v>107</v>
      </c>
      <c r="L973" s="18">
        <v>9310.4</v>
      </c>
      <c r="M973" s="18">
        <v>526.76</v>
      </c>
      <c r="N973" s="18">
        <v>1698.84</v>
      </c>
      <c r="O973" s="18">
        <v>11536</v>
      </c>
      <c r="P973" s="18">
        <v>333.62</v>
      </c>
      <c r="Q973" s="18">
        <v>100.02</v>
      </c>
      <c r="R973" s="18">
        <v>17.36</v>
      </c>
      <c r="S973" s="18">
        <v>451</v>
      </c>
      <c r="T973" s="18">
        <v>0</v>
      </c>
      <c r="U973" s="18">
        <v>0</v>
      </c>
      <c r="V973" s="18">
        <v>0</v>
      </c>
      <c r="W973" s="18">
        <v>0</v>
      </c>
      <c r="X973" s="18"/>
      <c r="Y973" s="18">
        <v>9644.02</v>
      </c>
      <c r="Z973" s="18">
        <v>1798.86</v>
      </c>
      <c r="AA973" s="18">
        <v>544.12</v>
      </c>
      <c r="AB973" s="18">
        <v>11987</v>
      </c>
    </row>
    <row r="974" spans="1:28" s="15" customFormat="1" x14ac:dyDescent="0.25">
      <c r="A974" s="17">
        <v>20</v>
      </c>
      <c r="B974" s="17" t="s">
        <v>229</v>
      </c>
      <c r="C974" s="17" t="s">
        <v>126</v>
      </c>
      <c r="D974" s="17" t="s">
        <v>1608</v>
      </c>
      <c r="E974" s="17" t="s">
        <v>1607</v>
      </c>
      <c r="F974" s="17" t="s">
        <v>75</v>
      </c>
      <c r="G974" s="17" t="s">
        <v>1606</v>
      </c>
      <c r="H974" s="17">
        <v>285</v>
      </c>
      <c r="I974" s="17">
        <v>285</v>
      </c>
      <c r="J974" s="17">
        <v>24</v>
      </c>
      <c r="K974" s="17" t="s">
        <v>107</v>
      </c>
      <c r="L974" s="18">
        <v>11289.49</v>
      </c>
      <c r="M974" s="18">
        <v>714.85</v>
      </c>
      <c r="N974" s="18">
        <v>2162.66</v>
      </c>
      <c r="O974" s="18">
        <v>14167</v>
      </c>
      <c r="P974" s="18">
        <v>297.05</v>
      </c>
      <c r="Q974" s="18">
        <v>122.59</v>
      </c>
      <c r="R974" s="18">
        <v>14.36</v>
      </c>
      <c r="S974" s="18">
        <v>434</v>
      </c>
      <c r="T974" s="18">
        <v>0</v>
      </c>
      <c r="U974" s="18">
        <v>0</v>
      </c>
      <c r="V974" s="18">
        <v>0</v>
      </c>
      <c r="W974" s="18">
        <v>0</v>
      </c>
      <c r="X974" s="18"/>
      <c r="Y974" s="18">
        <v>11586.54</v>
      </c>
      <c r="Z974" s="18">
        <v>2285.25</v>
      </c>
      <c r="AA974" s="18">
        <v>729.21</v>
      </c>
      <c r="AB974" s="18">
        <v>14601</v>
      </c>
    </row>
    <row r="975" spans="1:28" s="15" customFormat="1" x14ac:dyDescent="0.25">
      <c r="A975" s="17">
        <v>21</v>
      </c>
      <c r="B975" s="17" t="s">
        <v>229</v>
      </c>
      <c r="C975" s="17" t="s">
        <v>126</v>
      </c>
      <c r="D975" s="17" t="s">
        <v>1605</v>
      </c>
      <c r="E975" s="17" t="s">
        <v>1604</v>
      </c>
      <c r="F975" s="17" t="s">
        <v>75</v>
      </c>
      <c r="G975" s="17" t="s">
        <v>1603</v>
      </c>
      <c r="H975" s="17">
        <v>175</v>
      </c>
      <c r="I975" s="17">
        <v>175</v>
      </c>
      <c r="J975" s="17">
        <v>28</v>
      </c>
      <c r="K975" s="17" t="s">
        <v>107</v>
      </c>
      <c r="L975" s="18">
        <v>10395.129999999999</v>
      </c>
      <c r="M975" s="18">
        <v>633.5</v>
      </c>
      <c r="N975" s="18">
        <v>1886.37</v>
      </c>
      <c r="O975" s="18">
        <v>12915</v>
      </c>
      <c r="P975" s="18">
        <v>325.88</v>
      </c>
      <c r="Q975" s="18">
        <v>112.36</v>
      </c>
      <c r="R975" s="18">
        <v>16.760000000000002</v>
      </c>
      <c r="S975" s="18">
        <v>455</v>
      </c>
      <c r="T975" s="18">
        <v>0</v>
      </c>
      <c r="U975" s="18">
        <v>0</v>
      </c>
      <c r="V975" s="18">
        <v>0</v>
      </c>
      <c r="W975" s="18">
        <v>0</v>
      </c>
      <c r="X975" s="18"/>
      <c r="Y975" s="18">
        <v>10721.01</v>
      </c>
      <c r="Z975" s="18">
        <v>1998.73</v>
      </c>
      <c r="AA975" s="18">
        <v>650.26</v>
      </c>
      <c r="AB975" s="18">
        <v>13370</v>
      </c>
    </row>
    <row r="976" spans="1:28" s="15" customFormat="1" x14ac:dyDescent="0.25">
      <c r="A976" s="17">
        <v>22</v>
      </c>
      <c r="B976" s="17" t="s">
        <v>250</v>
      </c>
      <c r="C976" s="17" t="s">
        <v>126</v>
      </c>
      <c r="D976" s="17" t="s">
        <v>251</v>
      </c>
      <c r="E976" s="17" t="s">
        <v>252</v>
      </c>
      <c r="F976" s="17" t="s">
        <v>75</v>
      </c>
      <c r="G976" s="17" t="s">
        <v>106</v>
      </c>
      <c r="H976" s="17">
        <v>1</v>
      </c>
      <c r="I976" s="17">
        <v>1</v>
      </c>
      <c r="J976" s="17">
        <v>337</v>
      </c>
      <c r="K976" s="17" t="s">
        <v>107</v>
      </c>
      <c r="L976" s="18">
        <v>221755.48</v>
      </c>
      <c r="M976" s="18">
        <v>201.69</v>
      </c>
      <c r="N976" s="18">
        <v>50173.83</v>
      </c>
      <c r="O976" s="18">
        <v>272131</v>
      </c>
      <c r="P976" s="18">
        <v>2544.86</v>
      </c>
      <c r="Q976" s="18">
        <v>2314.4499999999998</v>
      </c>
      <c r="R976" s="18">
        <v>201.69</v>
      </c>
      <c r="S976" s="18">
        <v>5061</v>
      </c>
      <c r="T976" s="18">
        <v>0</v>
      </c>
      <c r="U976" s="18">
        <v>0</v>
      </c>
      <c r="V976" s="18">
        <v>0</v>
      </c>
      <c r="W976" s="18">
        <v>0</v>
      </c>
      <c r="X976" s="18"/>
      <c r="Y976" s="18">
        <v>224300.34</v>
      </c>
      <c r="Z976" s="18">
        <v>52488.28</v>
      </c>
      <c r="AA976" s="18">
        <v>403.38</v>
      </c>
      <c r="AB976" s="18">
        <v>277192</v>
      </c>
    </row>
    <row r="977" spans="1:31" s="15" customFormat="1" x14ac:dyDescent="0.25">
      <c r="A977" s="17">
        <v>23</v>
      </c>
      <c r="B977" s="17" t="s">
        <v>253</v>
      </c>
      <c r="C977" s="17" t="s">
        <v>126</v>
      </c>
      <c r="D977" s="17" t="s">
        <v>254</v>
      </c>
      <c r="E977" s="17" t="s">
        <v>255</v>
      </c>
      <c r="F977" s="17" t="s">
        <v>75</v>
      </c>
      <c r="G977" s="17" t="s">
        <v>106</v>
      </c>
      <c r="H977" s="17">
        <v>0</v>
      </c>
      <c r="I977" s="17">
        <v>0</v>
      </c>
      <c r="J977" s="17">
        <v>78</v>
      </c>
      <c r="K977" s="17" t="s">
        <v>107</v>
      </c>
      <c r="L977" s="18">
        <v>175285.32</v>
      </c>
      <c r="M977" s="18">
        <v>2688.66</v>
      </c>
      <c r="N977" s="18">
        <v>38148.019999999997</v>
      </c>
      <c r="O977" s="18">
        <v>216122</v>
      </c>
      <c r="P977" s="18">
        <v>684.67</v>
      </c>
      <c r="Q977" s="18">
        <v>1835.65</v>
      </c>
      <c r="R977" s="18">
        <v>46.68</v>
      </c>
      <c r="S977" s="18">
        <v>2567</v>
      </c>
      <c r="T977" s="18">
        <v>0</v>
      </c>
      <c r="U977" s="18">
        <v>0</v>
      </c>
      <c r="V977" s="18">
        <v>0</v>
      </c>
      <c r="W977" s="18">
        <v>0</v>
      </c>
      <c r="X977" s="18"/>
      <c r="Y977" s="18">
        <v>175969.99</v>
      </c>
      <c r="Z977" s="18">
        <v>39983.67</v>
      </c>
      <c r="AA977" s="18">
        <v>2735.34</v>
      </c>
      <c r="AB977" s="18">
        <v>218689</v>
      </c>
    </row>
    <row r="978" spans="1:31" s="15" customFormat="1" x14ac:dyDescent="0.25">
      <c r="A978" s="17">
        <v>24</v>
      </c>
      <c r="B978" s="17" t="s">
        <v>256</v>
      </c>
      <c r="C978" s="17" t="s">
        <v>126</v>
      </c>
      <c r="D978" s="17" t="s">
        <v>257</v>
      </c>
      <c r="E978" s="17" t="s">
        <v>258</v>
      </c>
      <c r="F978" s="17" t="s">
        <v>75</v>
      </c>
      <c r="G978" s="17" t="s">
        <v>106</v>
      </c>
      <c r="H978" s="17">
        <v>0</v>
      </c>
      <c r="I978" s="17">
        <v>0</v>
      </c>
      <c r="J978" s="17">
        <v>92</v>
      </c>
      <c r="K978" s="17" t="s">
        <v>107</v>
      </c>
      <c r="L978" s="18">
        <v>175503.96</v>
      </c>
      <c r="M978" s="18">
        <v>55.06</v>
      </c>
      <c r="N978" s="18">
        <v>32131.98</v>
      </c>
      <c r="O978" s="18">
        <v>207691</v>
      </c>
      <c r="P978" s="18">
        <v>785.11</v>
      </c>
      <c r="Q978" s="18">
        <v>1837.83</v>
      </c>
      <c r="R978" s="18">
        <v>55.06</v>
      </c>
      <c r="S978" s="18">
        <v>2678</v>
      </c>
      <c r="T978" s="18">
        <v>0</v>
      </c>
      <c r="U978" s="18">
        <v>0</v>
      </c>
      <c r="V978" s="18">
        <v>0</v>
      </c>
      <c r="W978" s="18">
        <v>0</v>
      </c>
      <c r="X978" s="18"/>
      <c r="Y978" s="18">
        <v>176289.07</v>
      </c>
      <c r="Z978" s="18">
        <v>33969.81</v>
      </c>
      <c r="AA978" s="18">
        <v>110.12</v>
      </c>
      <c r="AB978" s="18">
        <v>210369</v>
      </c>
    </row>
    <row r="979" spans="1:31" s="15" customFormat="1" x14ac:dyDescent="0.25">
      <c r="A979" s="17">
        <v>25</v>
      </c>
      <c r="B979" s="17" t="s">
        <v>259</v>
      </c>
      <c r="C979" s="17" t="s">
        <v>126</v>
      </c>
      <c r="D979" s="17" t="s">
        <v>260</v>
      </c>
      <c r="E979" s="17" t="s">
        <v>261</v>
      </c>
      <c r="F979" s="17" t="s">
        <v>75</v>
      </c>
      <c r="G979" s="17" t="s">
        <v>106</v>
      </c>
      <c r="H979" s="17">
        <v>0</v>
      </c>
      <c r="I979" s="17">
        <v>0</v>
      </c>
      <c r="J979" s="17">
        <v>39</v>
      </c>
      <c r="K979" s="17" t="s">
        <v>107</v>
      </c>
      <c r="L979" s="18">
        <v>176268.07</v>
      </c>
      <c r="M979" s="18">
        <v>23.34</v>
      </c>
      <c r="N979" s="18">
        <v>31842.59</v>
      </c>
      <c r="O979" s="18">
        <v>208134</v>
      </c>
      <c r="P979" s="18">
        <v>404.64</v>
      </c>
      <c r="Q979" s="18">
        <v>1846.02</v>
      </c>
      <c r="R979" s="18">
        <v>23.34</v>
      </c>
      <c r="S979" s="18">
        <v>2274</v>
      </c>
      <c r="T979" s="18">
        <v>0</v>
      </c>
      <c r="U979" s="18">
        <v>0</v>
      </c>
      <c r="V979" s="18">
        <v>0</v>
      </c>
      <c r="W979" s="18">
        <v>0</v>
      </c>
      <c r="X979" s="18"/>
      <c r="Y979" s="18">
        <v>176672.71</v>
      </c>
      <c r="Z979" s="18">
        <v>33688.61</v>
      </c>
      <c r="AA979" s="18">
        <v>46.68</v>
      </c>
      <c r="AB979" s="18">
        <v>210408</v>
      </c>
    </row>
    <row r="980" spans="1:31" s="15" customFormat="1" x14ac:dyDescent="0.25">
      <c r="A980" s="17">
        <v>26</v>
      </c>
      <c r="B980" s="17" t="s">
        <v>134</v>
      </c>
      <c r="C980" s="17" t="s">
        <v>126</v>
      </c>
      <c r="D980" s="17" t="s">
        <v>265</v>
      </c>
      <c r="E980" s="17" t="s">
        <v>266</v>
      </c>
      <c r="F980" s="17" t="s">
        <v>75</v>
      </c>
      <c r="G980" s="17" t="s">
        <v>267</v>
      </c>
      <c r="H980" s="17">
        <v>0</v>
      </c>
      <c r="I980" s="17">
        <v>0</v>
      </c>
      <c r="J980" s="17">
        <v>181</v>
      </c>
      <c r="K980" s="17" t="s">
        <v>107</v>
      </c>
      <c r="L980" s="18">
        <v>132116.95000000001</v>
      </c>
      <c r="M980" s="18">
        <v>2472.69</v>
      </c>
      <c r="N980" s="18">
        <v>31757.360000000001</v>
      </c>
      <c r="O980" s="18">
        <v>166347</v>
      </c>
      <c r="P980" s="18">
        <v>1425.06</v>
      </c>
      <c r="Q980" s="18">
        <v>1383.61</v>
      </c>
      <c r="R980" s="18">
        <v>108.33</v>
      </c>
      <c r="S980" s="18">
        <v>2917</v>
      </c>
      <c r="T980" s="18">
        <v>90</v>
      </c>
      <c r="U980" s="18">
        <v>0</v>
      </c>
      <c r="V980" s="18">
        <v>0</v>
      </c>
      <c r="W980" s="18">
        <v>0</v>
      </c>
      <c r="X980" s="18"/>
      <c r="Y980" s="18">
        <v>133542.01</v>
      </c>
      <c r="Z980" s="18">
        <v>33140.97</v>
      </c>
      <c r="AA980" s="18">
        <v>2581.02</v>
      </c>
      <c r="AB980" s="18">
        <v>169264</v>
      </c>
    </row>
    <row r="981" spans="1:31" s="15" customFormat="1" x14ac:dyDescent="0.25">
      <c r="A981" s="17">
        <v>27</v>
      </c>
      <c r="B981" s="17" t="s">
        <v>229</v>
      </c>
      <c r="C981" s="17" t="s">
        <v>126</v>
      </c>
      <c r="D981" s="17" t="s">
        <v>268</v>
      </c>
      <c r="E981" s="17" t="s">
        <v>269</v>
      </c>
      <c r="F981" s="17" t="s">
        <v>75</v>
      </c>
      <c r="G981" s="17" t="s">
        <v>270</v>
      </c>
      <c r="H981" s="17">
        <v>250</v>
      </c>
      <c r="I981" s="17">
        <v>250</v>
      </c>
      <c r="J981" s="17">
        <v>10</v>
      </c>
      <c r="K981" s="17" t="s">
        <v>107</v>
      </c>
      <c r="L981" s="18">
        <v>51565.3</v>
      </c>
      <c r="M981" s="18">
        <v>169.13</v>
      </c>
      <c r="N981" s="18">
        <v>8677.57</v>
      </c>
      <c r="O981" s="18">
        <v>60412</v>
      </c>
      <c r="P981" s="18">
        <v>196.36</v>
      </c>
      <c r="Q981" s="18">
        <v>533.65</v>
      </c>
      <c r="R981" s="18">
        <v>5.99</v>
      </c>
      <c r="S981" s="18">
        <v>736</v>
      </c>
      <c r="T981" s="18">
        <v>0</v>
      </c>
      <c r="U981" s="18">
        <v>0</v>
      </c>
      <c r="V981" s="18">
        <v>0</v>
      </c>
      <c r="W981" s="18">
        <v>0</v>
      </c>
      <c r="X981" s="18"/>
      <c r="Y981" s="18">
        <v>51761.66</v>
      </c>
      <c r="Z981" s="18">
        <v>9211.2199999999993</v>
      </c>
      <c r="AA981" s="18">
        <v>175.12</v>
      </c>
      <c r="AB981" s="18">
        <v>61148</v>
      </c>
    </row>
    <row r="982" spans="1:31" s="15" customFormat="1" x14ac:dyDescent="0.25">
      <c r="A982" s="17">
        <v>28</v>
      </c>
      <c r="B982" s="17" t="s">
        <v>151</v>
      </c>
      <c r="C982" s="17" t="s">
        <v>126</v>
      </c>
      <c r="D982" s="17" t="s">
        <v>271</v>
      </c>
      <c r="E982" s="17" t="s">
        <v>272</v>
      </c>
      <c r="F982" s="17" t="s">
        <v>75</v>
      </c>
      <c r="G982" s="17" t="s">
        <v>273</v>
      </c>
      <c r="H982" s="17">
        <v>0</v>
      </c>
      <c r="I982" s="17">
        <v>0</v>
      </c>
      <c r="J982" s="17">
        <v>156</v>
      </c>
      <c r="K982" s="17" t="s">
        <v>107</v>
      </c>
      <c r="L982" s="18">
        <v>128135.62</v>
      </c>
      <c r="M982" s="18">
        <v>2397.89</v>
      </c>
      <c r="N982" s="18">
        <v>30747.49</v>
      </c>
      <c r="O982" s="18">
        <v>161281</v>
      </c>
      <c r="P982" s="18">
        <v>1245.03</v>
      </c>
      <c r="Q982" s="18">
        <v>1342.6</v>
      </c>
      <c r="R982" s="18">
        <v>93.37</v>
      </c>
      <c r="S982" s="18">
        <v>2681</v>
      </c>
      <c r="T982" s="18">
        <v>90</v>
      </c>
      <c r="U982" s="18">
        <v>0</v>
      </c>
      <c r="V982" s="18">
        <v>0</v>
      </c>
      <c r="W982" s="18">
        <v>0</v>
      </c>
      <c r="X982" s="18"/>
      <c r="Y982" s="18">
        <v>129380.65</v>
      </c>
      <c r="Z982" s="18">
        <v>32090.09</v>
      </c>
      <c r="AA982" s="18">
        <v>2491.2600000000002</v>
      </c>
      <c r="AB982" s="18">
        <v>163962</v>
      </c>
    </row>
    <row r="983" spans="1:31" s="15" customFormat="1" x14ac:dyDescent="0.25">
      <c r="A983" s="17">
        <v>29</v>
      </c>
      <c r="B983" s="17" t="s">
        <v>130</v>
      </c>
      <c r="C983" s="17" t="s">
        <v>126</v>
      </c>
      <c r="D983" s="17" t="s">
        <v>274</v>
      </c>
      <c r="E983" s="17" t="s">
        <v>275</v>
      </c>
      <c r="F983" s="17" t="s">
        <v>75</v>
      </c>
      <c r="G983" s="17" t="s">
        <v>276</v>
      </c>
      <c r="H983" s="17">
        <v>0</v>
      </c>
      <c r="I983" s="17">
        <v>0</v>
      </c>
      <c r="J983" s="17">
        <v>130</v>
      </c>
      <c r="K983" s="17" t="s">
        <v>107</v>
      </c>
      <c r="L983" s="18">
        <v>126597.25</v>
      </c>
      <c r="M983" s="18">
        <v>77.8</v>
      </c>
      <c r="N983" s="18">
        <v>26612.95</v>
      </c>
      <c r="O983" s="18">
        <v>153288</v>
      </c>
      <c r="P983" s="18">
        <v>1058.3499999999999</v>
      </c>
      <c r="Q983" s="18">
        <v>1326.85</v>
      </c>
      <c r="R983" s="18">
        <v>77.8</v>
      </c>
      <c r="S983" s="18">
        <v>2463</v>
      </c>
      <c r="T983" s="18">
        <v>90</v>
      </c>
      <c r="U983" s="18">
        <v>0</v>
      </c>
      <c r="V983" s="18">
        <v>0</v>
      </c>
      <c r="W983" s="18">
        <v>0</v>
      </c>
      <c r="X983" s="18"/>
      <c r="Y983" s="18">
        <v>127655.6</v>
      </c>
      <c r="Z983" s="18">
        <v>27939.8</v>
      </c>
      <c r="AA983" s="18">
        <v>155.6</v>
      </c>
      <c r="AB983" s="18">
        <v>155751</v>
      </c>
    </row>
    <row r="984" spans="1:31" s="15" customFormat="1" x14ac:dyDescent="0.25">
      <c r="A984" s="17">
        <v>30</v>
      </c>
      <c r="B984" s="17" t="s">
        <v>134</v>
      </c>
      <c r="C984" s="17" t="s">
        <v>126</v>
      </c>
      <c r="D984" s="17" t="s">
        <v>277</v>
      </c>
      <c r="E984" s="17" t="s">
        <v>278</v>
      </c>
      <c r="F984" s="17" t="s">
        <v>75</v>
      </c>
      <c r="G984" s="17" t="s">
        <v>267</v>
      </c>
      <c r="H984" s="17">
        <v>0</v>
      </c>
      <c r="I984" s="17">
        <v>0</v>
      </c>
      <c r="J984" s="17">
        <v>700</v>
      </c>
      <c r="K984" s="17" t="s">
        <v>107</v>
      </c>
      <c r="L984" s="18">
        <v>270647.63</v>
      </c>
      <c r="M984" s="18">
        <v>5741.37</v>
      </c>
      <c r="N984" s="18">
        <v>37125</v>
      </c>
      <c r="O984" s="18">
        <v>313514</v>
      </c>
      <c r="P984" s="18">
        <v>5275.61</v>
      </c>
      <c r="Q984" s="18">
        <v>2829.44</v>
      </c>
      <c r="R984" s="18">
        <v>418.95</v>
      </c>
      <c r="S984" s="18">
        <v>8524</v>
      </c>
      <c r="T984" s="18">
        <v>180</v>
      </c>
      <c r="U984" s="18">
        <v>0</v>
      </c>
      <c r="V984" s="18">
        <v>0</v>
      </c>
      <c r="W984" s="18">
        <v>0</v>
      </c>
      <c r="X984" s="18"/>
      <c r="Y984" s="18">
        <v>275923.24</v>
      </c>
      <c r="Z984" s="18">
        <v>39954.44</v>
      </c>
      <c r="AA984" s="18">
        <v>6160.32</v>
      </c>
      <c r="AB984" s="18">
        <v>322038</v>
      </c>
    </row>
    <row r="985" spans="1:31" s="15" customFormat="1" x14ac:dyDescent="0.25">
      <c r="A985" s="17">
        <v>31</v>
      </c>
      <c r="B985" s="17" t="s">
        <v>138</v>
      </c>
      <c r="C985" s="17" t="s">
        <v>126</v>
      </c>
      <c r="D985" s="17" t="s">
        <v>279</v>
      </c>
      <c r="E985" s="17" t="s">
        <v>280</v>
      </c>
      <c r="F985" s="17" t="s">
        <v>75</v>
      </c>
      <c r="G985" s="17" t="s">
        <v>281</v>
      </c>
      <c r="H985" s="17">
        <v>0</v>
      </c>
      <c r="I985" s="17">
        <v>0</v>
      </c>
      <c r="J985" s="17">
        <v>52</v>
      </c>
      <c r="K985" s="17" t="s">
        <v>107</v>
      </c>
      <c r="L985" s="18">
        <v>124519.06</v>
      </c>
      <c r="M985" s="18">
        <v>2086.64</v>
      </c>
      <c r="N985" s="18">
        <v>27636.3</v>
      </c>
      <c r="O985" s="18">
        <v>154242</v>
      </c>
      <c r="P985" s="18">
        <v>498.09</v>
      </c>
      <c r="Q985" s="18">
        <v>1305.79</v>
      </c>
      <c r="R985" s="18">
        <v>31.12</v>
      </c>
      <c r="S985" s="18">
        <v>1835</v>
      </c>
      <c r="T985" s="18">
        <v>90</v>
      </c>
      <c r="U985" s="18">
        <v>0</v>
      </c>
      <c r="V985" s="18">
        <v>0</v>
      </c>
      <c r="W985" s="18">
        <v>0</v>
      </c>
      <c r="X985" s="18"/>
      <c r="Y985" s="18">
        <v>125017.15</v>
      </c>
      <c r="Z985" s="18">
        <v>28942.09</v>
      </c>
      <c r="AA985" s="18">
        <v>2117.7600000000002</v>
      </c>
      <c r="AB985" s="18">
        <v>156077</v>
      </c>
    </row>
    <row r="986" spans="1:31" s="12" customFormat="1" x14ac:dyDescent="0.25">
      <c r="A986" s="10"/>
      <c r="B986" s="10"/>
      <c r="C986" s="10" t="s">
        <v>71</v>
      </c>
      <c r="D986" s="10"/>
      <c r="E986" s="10"/>
      <c r="F986" s="10"/>
      <c r="G986" s="10"/>
      <c r="H986" s="10"/>
      <c r="I986" s="10"/>
      <c r="J986" s="11">
        <f>SUM(J955:J985)</f>
        <v>9995</v>
      </c>
      <c r="K986" s="11"/>
      <c r="L986" s="11">
        <f t="shared" ref="L986:AB986" si="91">SUM(L955:L985)</f>
        <v>5688123.3499999996</v>
      </c>
      <c r="M986" s="11">
        <f t="shared" si="91"/>
        <v>47470.51999999999</v>
      </c>
      <c r="N986" s="11">
        <f t="shared" si="91"/>
        <v>1409416.1300000006</v>
      </c>
      <c r="O986" s="11">
        <f t="shared" si="91"/>
        <v>7145010</v>
      </c>
      <c r="P986" s="11">
        <f t="shared" si="91"/>
        <v>79011.850000000006</v>
      </c>
      <c r="Q986" s="11">
        <f t="shared" si="91"/>
        <v>59284.15</v>
      </c>
      <c r="R986" s="11">
        <f t="shared" si="91"/>
        <v>5981.9999999999991</v>
      </c>
      <c r="S986" s="11">
        <f t="shared" si="91"/>
        <v>144278</v>
      </c>
      <c r="T986" s="11">
        <f t="shared" si="91"/>
        <v>710</v>
      </c>
      <c r="U986" s="11">
        <f t="shared" si="91"/>
        <v>0</v>
      </c>
      <c r="V986" s="11">
        <f t="shared" si="91"/>
        <v>0</v>
      </c>
      <c r="W986" s="11">
        <f t="shared" si="91"/>
        <v>0</v>
      </c>
      <c r="X986" s="11">
        <f t="shared" si="91"/>
        <v>0</v>
      </c>
      <c r="Y986" s="11">
        <f t="shared" si="91"/>
        <v>5767135.2000000011</v>
      </c>
      <c r="Z986" s="11">
        <f t="shared" si="91"/>
        <v>1468700.2800000003</v>
      </c>
      <c r="AA986" s="11">
        <f t="shared" si="91"/>
        <v>53452.520000000004</v>
      </c>
      <c r="AB986" s="11">
        <f t="shared" si="91"/>
        <v>7289288</v>
      </c>
      <c r="AC986" s="7"/>
      <c r="AD986" s="7"/>
      <c r="AE986" s="7"/>
    </row>
    <row r="987" spans="1:31" s="12" customFormat="1" x14ac:dyDescent="0.25">
      <c r="A987" s="10"/>
      <c r="B987" s="10"/>
      <c r="C987" s="10" t="s">
        <v>119</v>
      </c>
      <c r="D987" s="10"/>
      <c r="E987" s="10"/>
      <c r="F987" s="10"/>
      <c r="G987" s="10"/>
      <c r="H987" s="10"/>
      <c r="I987" s="10"/>
      <c r="J987" s="11">
        <f>J986+J954</f>
        <v>33030</v>
      </c>
      <c r="K987" s="11"/>
      <c r="L987" s="11">
        <f t="shared" ref="L987:AA987" si="92">L986+L954</f>
        <v>12778969.18</v>
      </c>
      <c r="M987" s="11">
        <f t="shared" si="92"/>
        <v>158312.81</v>
      </c>
      <c r="N987" s="11">
        <f t="shared" si="92"/>
        <v>2556067.0100000007</v>
      </c>
      <c r="O987" s="11">
        <f t="shared" si="92"/>
        <v>15493349</v>
      </c>
      <c r="P987" s="11">
        <f t="shared" si="92"/>
        <v>225231.16000000003</v>
      </c>
      <c r="Q987" s="11">
        <f t="shared" si="92"/>
        <v>133442.09000000003</v>
      </c>
      <c r="R987" s="11">
        <f t="shared" si="92"/>
        <v>16347.75</v>
      </c>
      <c r="S987" s="11">
        <f t="shared" si="92"/>
        <v>375021</v>
      </c>
      <c r="T987" s="11">
        <f t="shared" si="92"/>
        <v>81100</v>
      </c>
      <c r="U987" s="11">
        <f t="shared" si="92"/>
        <v>0</v>
      </c>
      <c r="V987" s="11">
        <f t="shared" si="92"/>
        <v>0</v>
      </c>
      <c r="W987" s="11">
        <f t="shared" si="92"/>
        <v>0</v>
      </c>
      <c r="X987" s="11">
        <f t="shared" si="92"/>
        <v>0</v>
      </c>
      <c r="Y987" s="11">
        <f t="shared" si="92"/>
        <v>13004200.34</v>
      </c>
      <c r="Z987" s="11">
        <f t="shared" si="92"/>
        <v>2689509.1000000006</v>
      </c>
      <c r="AA987" s="11">
        <f t="shared" si="92"/>
        <v>174660.56</v>
      </c>
      <c r="AB987" s="11">
        <f>AB986+AB954</f>
        <v>15868370</v>
      </c>
      <c r="AC987" s="7"/>
      <c r="AD987" s="7"/>
      <c r="AE987" s="7"/>
    </row>
    <row r="988" spans="1:31" ht="18" customHeight="1" x14ac:dyDescent="0.25">
      <c r="O988" s="34"/>
      <c r="AC988" s="15"/>
    </row>
    <row r="989" spans="1:31" ht="18" customHeight="1" x14ac:dyDescent="0.25">
      <c r="O989" s="34"/>
      <c r="AC989" s="15"/>
    </row>
    <row r="990" spans="1:31" x14ac:dyDescent="0.25">
      <c r="O990" s="34"/>
    </row>
    <row r="992" spans="1:31" ht="15.75" x14ac:dyDescent="0.25">
      <c r="E992" s="13" t="s">
        <v>120</v>
      </c>
      <c r="G992" s="14"/>
      <c r="H992" s="14"/>
      <c r="I992" s="14"/>
      <c r="J992" s="14"/>
      <c r="K992" s="14"/>
      <c r="L992" s="13" t="s">
        <v>122</v>
      </c>
      <c r="O992" s="14"/>
      <c r="Q992" s="14"/>
      <c r="R992" s="13" t="s">
        <v>121</v>
      </c>
      <c r="T992" s="14"/>
      <c r="U992" s="14"/>
      <c r="W992" s="14"/>
      <c r="X992" s="14"/>
      <c r="Y992" s="14"/>
      <c r="Z992" s="13" t="s">
        <v>123</v>
      </c>
      <c r="AA992" s="14"/>
      <c r="AB992" s="14"/>
      <c r="AC992" s="14"/>
      <c r="AD992" s="14"/>
    </row>
    <row r="993" spans="1:30" ht="15.75" x14ac:dyDescent="0.25">
      <c r="E993" s="13" t="s">
        <v>124</v>
      </c>
      <c r="G993" s="14"/>
      <c r="H993" s="14"/>
      <c r="I993" s="14"/>
      <c r="J993" s="14"/>
      <c r="K993" s="14"/>
      <c r="L993" s="13" t="s">
        <v>124</v>
      </c>
      <c r="O993" s="14"/>
      <c r="Q993" s="14"/>
      <c r="R993" s="13" t="s">
        <v>124</v>
      </c>
      <c r="T993" s="14"/>
      <c r="U993" s="14"/>
      <c r="W993" s="14"/>
      <c r="X993" s="14"/>
      <c r="Y993" s="14"/>
      <c r="Z993" s="13" t="s">
        <v>124</v>
      </c>
      <c r="AA993" s="14"/>
      <c r="AB993" s="14"/>
      <c r="AC993" s="14"/>
      <c r="AD993" s="14"/>
    </row>
    <row r="994" spans="1:30" s="15" customFormat="1" x14ac:dyDescent="0.25"/>
    <row r="995" spans="1:30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</row>
    <row r="996" spans="1:30" x14ac:dyDescent="0.25">
      <c r="A996" s="15">
        <v>64</v>
      </c>
      <c r="B996" s="15"/>
      <c r="C996" s="15" t="s">
        <v>126</v>
      </c>
      <c r="D996" s="15"/>
      <c r="E996" s="15"/>
      <c r="F996" s="15" t="s">
        <v>298</v>
      </c>
      <c r="G996" s="15" t="s">
        <v>299</v>
      </c>
      <c r="H996" s="15">
        <v>50</v>
      </c>
      <c r="I996" s="15">
        <v>0</v>
      </c>
      <c r="J996" s="15">
        <v>50</v>
      </c>
      <c r="K996" s="15" t="s">
        <v>37</v>
      </c>
      <c r="L996" s="15"/>
      <c r="M996" s="15"/>
      <c r="N996" s="15"/>
      <c r="O996" s="15"/>
      <c r="P996" s="15">
        <v>3997</v>
      </c>
      <c r="Q996" s="15">
        <v>0</v>
      </c>
      <c r="R996" s="15">
        <v>49.95</v>
      </c>
      <c r="S996" s="15">
        <v>4046.95</v>
      </c>
      <c r="T996" s="15">
        <v>0</v>
      </c>
      <c r="U996" s="15">
        <v>3390.05</v>
      </c>
      <c r="V996" s="15">
        <v>0</v>
      </c>
      <c r="W996" s="15">
        <v>49.95</v>
      </c>
      <c r="X996" s="15">
        <v>3440</v>
      </c>
      <c r="Y996" s="15"/>
      <c r="Z996" s="15">
        <v>606.95000000000005</v>
      </c>
      <c r="AA996" s="15">
        <v>0</v>
      </c>
      <c r="AB996" s="15">
        <v>0</v>
      </c>
      <c r="AC996" s="15">
        <v>606.95000000000005</v>
      </c>
    </row>
    <row r="997" spans="1:30" x14ac:dyDescent="0.25">
      <c r="A997" s="15">
        <v>65</v>
      </c>
      <c r="B997" s="15"/>
      <c r="C997" s="15" t="s">
        <v>295</v>
      </c>
      <c r="D997" s="15"/>
      <c r="E997" s="15"/>
      <c r="F997" s="15" t="s">
        <v>298</v>
      </c>
      <c r="G997" s="15" t="s">
        <v>300</v>
      </c>
      <c r="H997" s="15">
        <v>4537</v>
      </c>
      <c r="I997" s="15">
        <v>4527</v>
      </c>
      <c r="J997" s="15">
        <v>10</v>
      </c>
      <c r="K997" s="15" t="s">
        <v>37</v>
      </c>
      <c r="L997" s="15"/>
      <c r="M997" s="15"/>
      <c r="N997" s="15"/>
      <c r="O997" s="15"/>
      <c r="P997" s="15">
        <v>749.4</v>
      </c>
      <c r="Q997" s="15">
        <v>0</v>
      </c>
      <c r="R997" s="15">
        <v>9.99</v>
      </c>
      <c r="S997" s="15">
        <v>759.39</v>
      </c>
      <c r="T997" s="15">
        <v>0</v>
      </c>
      <c r="U997" s="15">
        <v>0</v>
      </c>
      <c r="V997" s="15">
        <v>0</v>
      </c>
      <c r="W997" s="15">
        <v>0</v>
      </c>
      <c r="X997" s="15"/>
      <c r="Y997" s="15"/>
      <c r="Z997" s="15">
        <v>749.4</v>
      </c>
      <c r="AA997" s="15">
        <v>0</v>
      </c>
      <c r="AB997" s="15">
        <v>9.99</v>
      </c>
      <c r="AC997" s="15">
        <v>759.39</v>
      </c>
    </row>
    <row r="998" spans="1:30" x14ac:dyDescent="0.25">
      <c r="A998" s="15">
        <v>67</v>
      </c>
      <c r="B998" s="15"/>
      <c r="C998" s="15" t="s">
        <v>126</v>
      </c>
      <c r="D998" s="15"/>
      <c r="E998" s="15"/>
      <c r="F998" s="15" t="s">
        <v>298</v>
      </c>
      <c r="G998" s="15" t="s">
        <v>301</v>
      </c>
      <c r="H998" s="15">
        <v>2272</v>
      </c>
      <c r="I998" s="15">
        <v>2272</v>
      </c>
      <c r="J998" s="15">
        <v>0</v>
      </c>
      <c r="K998" s="15" t="s">
        <v>302</v>
      </c>
      <c r="L998" s="15"/>
      <c r="M998" s="15"/>
      <c r="N998" s="15"/>
      <c r="O998" s="15"/>
      <c r="P998" s="15">
        <v>4000</v>
      </c>
      <c r="Q998" s="15">
        <v>0</v>
      </c>
      <c r="R998" s="15">
        <v>0</v>
      </c>
      <c r="S998" s="15">
        <v>4000</v>
      </c>
      <c r="T998" s="15">
        <v>0</v>
      </c>
      <c r="U998" s="15">
        <v>0</v>
      </c>
      <c r="V998" s="15">
        <v>0</v>
      </c>
      <c r="W998" s="15">
        <v>0</v>
      </c>
      <c r="X998" s="15"/>
      <c r="Y998" s="15"/>
      <c r="Z998" s="15">
        <v>4000</v>
      </c>
      <c r="AA998" s="15">
        <v>0</v>
      </c>
      <c r="AB998" s="15">
        <v>0</v>
      </c>
      <c r="AC998" s="15">
        <v>4000</v>
      </c>
    </row>
    <row r="999" spans="1:30" x14ac:dyDescent="0.25">
      <c r="A999" s="15">
        <v>68</v>
      </c>
      <c r="B999" s="15"/>
      <c r="C999" s="15" t="s">
        <v>126</v>
      </c>
      <c r="D999" s="15"/>
      <c r="E999" s="15"/>
      <c r="F999" s="15" t="s">
        <v>298</v>
      </c>
      <c r="G999" s="15" t="s">
        <v>301</v>
      </c>
      <c r="H999" s="15">
        <v>2272</v>
      </c>
      <c r="I999" s="15">
        <v>2272</v>
      </c>
      <c r="J999" s="15">
        <v>0</v>
      </c>
      <c r="K999" s="15" t="s">
        <v>302</v>
      </c>
      <c r="L999" s="15"/>
      <c r="M999" s="15"/>
      <c r="N999" s="15"/>
      <c r="O999" s="15"/>
      <c r="P999" s="15">
        <v>4000</v>
      </c>
      <c r="Q999" s="15">
        <v>0</v>
      </c>
      <c r="R999" s="15">
        <v>0</v>
      </c>
      <c r="S999" s="15">
        <v>4000</v>
      </c>
      <c r="T999" s="15">
        <v>0</v>
      </c>
      <c r="U999" s="15">
        <v>0</v>
      </c>
      <c r="V999" s="15">
        <v>0</v>
      </c>
      <c r="W999" s="15">
        <v>0</v>
      </c>
      <c r="X999" s="15"/>
      <c r="Y999" s="15"/>
      <c r="Z999" s="15">
        <v>4000</v>
      </c>
      <c r="AA999" s="15">
        <v>0</v>
      </c>
      <c r="AB999" s="15">
        <v>0</v>
      </c>
      <c r="AC999" s="15">
        <v>4000</v>
      </c>
    </row>
    <row r="1000" spans="1:30" x14ac:dyDescent="0.25">
      <c r="A1000" s="15">
        <v>69</v>
      </c>
      <c r="B1000" s="15"/>
      <c r="C1000" s="15" t="s">
        <v>126</v>
      </c>
      <c r="D1000" s="15"/>
      <c r="E1000" s="15"/>
      <c r="F1000" s="15" t="s">
        <v>298</v>
      </c>
      <c r="G1000" s="15" t="s">
        <v>301</v>
      </c>
      <c r="H1000" s="15">
        <v>2272</v>
      </c>
      <c r="I1000" s="15">
        <v>2272</v>
      </c>
      <c r="J1000" s="15">
        <v>0</v>
      </c>
      <c r="K1000" s="15" t="s">
        <v>302</v>
      </c>
      <c r="L1000" s="15"/>
      <c r="M1000" s="15"/>
      <c r="N1000" s="15"/>
      <c r="O1000" s="15"/>
      <c r="P1000" s="15">
        <v>4000</v>
      </c>
      <c r="Q1000" s="15">
        <v>0</v>
      </c>
      <c r="R1000" s="15">
        <v>0</v>
      </c>
      <c r="S1000" s="15">
        <v>4000</v>
      </c>
      <c r="T1000" s="15">
        <v>0</v>
      </c>
      <c r="U1000" s="15">
        <v>0</v>
      </c>
      <c r="V1000" s="15">
        <v>0</v>
      </c>
      <c r="W1000" s="15">
        <v>0</v>
      </c>
      <c r="X1000" s="15"/>
      <c r="Y1000" s="15"/>
      <c r="Z1000" s="15">
        <v>4000</v>
      </c>
      <c r="AA1000" s="15">
        <v>0</v>
      </c>
      <c r="AB1000" s="15">
        <v>0</v>
      </c>
      <c r="AC1000" s="15">
        <v>4000</v>
      </c>
    </row>
    <row r="1001" spans="1:30" x14ac:dyDescent="0.25">
      <c r="A1001" s="15">
        <v>14</v>
      </c>
      <c r="B1001" s="15" t="s">
        <v>134</v>
      </c>
      <c r="C1001" s="15" t="s">
        <v>126</v>
      </c>
      <c r="D1001" s="15" t="s">
        <v>166</v>
      </c>
      <c r="E1001" s="15" t="s">
        <v>167</v>
      </c>
      <c r="F1001" s="15" t="s">
        <v>168</v>
      </c>
      <c r="G1001" s="15" t="s">
        <v>169</v>
      </c>
      <c r="H1001" s="15"/>
      <c r="I1001" s="15"/>
      <c r="J1001" s="15"/>
      <c r="K1001" s="15"/>
      <c r="L1001" s="15">
        <v>-383.75</v>
      </c>
      <c r="M1001" s="15">
        <v>71.44</v>
      </c>
      <c r="N1001" s="15">
        <v>0</v>
      </c>
      <c r="O1001" s="15">
        <v>-312.31</v>
      </c>
      <c r="P1001" s="15">
        <v>0</v>
      </c>
      <c r="Q1001" s="15">
        <v>0</v>
      </c>
      <c r="R1001" s="15">
        <v>0</v>
      </c>
      <c r="S1001" s="15"/>
      <c r="T1001" s="15">
        <v>0</v>
      </c>
      <c r="U1001" s="15">
        <v>0</v>
      </c>
      <c r="V1001" s="15">
        <v>0</v>
      </c>
      <c r="W1001" s="15">
        <v>0</v>
      </c>
      <c r="X1001" s="15"/>
      <c r="Y1001" s="15"/>
      <c r="Z1001" s="15">
        <v>-383.75</v>
      </c>
      <c r="AA1001" s="15">
        <v>71.44</v>
      </c>
      <c r="AB1001" s="15">
        <v>0</v>
      </c>
      <c r="AC1001" s="15">
        <v>-312.31</v>
      </c>
    </row>
    <row r="1002" spans="1:30" x14ac:dyDescent="0.25">
      <c r="A1002" s="15">
        <v>15</v>
      </c>
      <c r="B1002" s="15" t="s">
        <v>125</v>
      </c>
      <c r="C1002" s="15" t="s">
        <v>126</v>
      </c>
      <c r="D1002" s="15" t="s">
        <v>170</v>
      </c>
      <c r="E1002" s="15" t="s">
        <v>171</v>
      </c>
      <c r="F1002" s="15" t="s">
        <v>168</v>
      </c>
      <c r="G1002" s="15" t="s">
        <v>172</v>
      </c>
      <c r="H1002" s="15">
        <v>5744</v>
      </c>
      <c r="I1002" s="15">
        <v>5550</v>
      </c>
      <c r="J1002" s="15">
        <v>194</v>
      </c>
      <c r="K1002" s="15" t="s">
        <v>37</v>
      </c>
      <c r="L1002" s="15">
        <v>2001.57</v>
      </c>
      <c r="M1002" s="15">
        <v>105.62</v>
      </c>
      <c r="N1002" s="15">
        <v>69.63</v>
      </c>
      <c r="O1002" s="15">
        <v>2176.8200000000002</v>
      </c>
      <c r="P1002" s="15">
        <v>1027.1099999999999</v>
      </c>
      <c r="Q1002" s="15">
        <v>8.98</v>
      </c>
      <c r="R1002" s="15">
        <v>68.97</v>
      </c>
      <c r="S1002" s="15">
        <v>1105.06</v>
      </c>
      <c r="T1002" s="15">
        <v>0</v>
      </c>
      <c r="U1002" s="15">
        <v>624.75</v>
      </c>
      <c r="V1002" s="15">
        <v>105.62</v>
      </c>
      <c r="W1002" s="15">
        <v>69.63</v>
      </c>
      <c r="X1002" s="15">
        <v>800</v>
      </c>
      <c r="Y1002" s="15"/>
      <c r="Z1002" s="15">
        <v>2403.9299999999998</v>
      </c>
      <c r="AA1002" s="15">
        <v>8.98</v>
      </c>
      <c r="AB1002" s="15">
        <v>68.97</v>
      </c>
      <c r="AC1002" s="15">
        <v>2481.88</v>
      </c>
    </row>
    <row r="1003" spans="1:30" x14ac:dyDescent="0.25">
      <c r="A1003" s="15">
        <v>63</v>
      </c>
      <c r="B1003" s="15"/>
      <c r="C1003" s="15" t="s">
        <v>295</v>
      </c>
      <c r="D1003" s="15"/>
      <c r="E1003" s="15"/>
      <c r="F1003" s="15" t="s">
        <v>296</v>
      </c>
      <c r="G1003" s="15" t="s">
        <v>297</v>
      </c>
      <c r="H1003" s="15"/>
      <c r="I1003" s="15"/>
      <c r="J1003" s="15"/>
      <c r="K1003" s="15"/>
      <c r="L1003" s="15"/>
      <c r="M1003" s="15"/>
      <c r="N1003" s="15"/>
      <c r="O1003" s="15"/>
      <c r="P1003" s="15">
        <v>0</v>
      </c>
      <c r="Q1003" s="15">
        <v>0</v>
      </c>
      <c r="R1003" s="15">
        <v>0</v>
      </c>
      <c r="S1003" s="15"/>
      <c r="T1003" s="15">
        <v>0</v>
      </c>
      <c r="U1003" s="15">
        <v>0</v>
      </c>
      <c r="V1003" s="15">
        <v>0</v>
      </c>
      <c r="W1003" s="15">
        <v>0</v>
      </c>
      <c r="X1003" s="15"/>
      <c r="Y1003" s="15"/>
      <c r="Z1003" s="15">
        <v>0</v>
      </c>
      <c r="AA1003" s="15">
        <v>0</v>
      </c>
      <c r="AB1003" s="15">
        <v>0</v>
      </c>
      <c r="AC1003" s="15">
        <v>0</v>
      </c>
    </row>
    <row r="1004" spans="1:30" x14ac:dyDescent="0.25">
      <c r="A1004" s="15">
        <v>66</v>
      </c>
      <c r="B1004" s="15"/>
      <c r="C1004" s="15" t="s">
        <v>295</v>
      </c>
      <c r="D1004" s="15"/>
      <c r="E1004" s="15"/>
      <c r="F1004" s="15" t="s">
        <v>296</v>
      </c>
      <c r="G1004" s="15" t="s">
        <v>297</v>
      </c>
      <c r="H1004" s="15"/>
      <c r="I1004" s="15"/>
      <c r="J1004" s="15"/>
      <c r="K1004" s="15"/>
      <c r="L1004" s="15"/>
      <c r="M1004" s="15"/>
      <c r="N1004" s="15"/>
      <c r="O1004" s="15"/>
      <c r="P1004" s="15">
        <v>0</v>
      </c>
      <c r="Q1004" s="15">
        <v>0</v>
      </c>
      <c r="R1004" s="15">
        <v>0</v>
      </c>
      <c r="S1004" s="15"/>
      <c r="T1004" s="15">
        <v>0</v>
      </c>
      <c r="U1004" s="15">
        <v>0</v>
      </c>
      <c r="V1004" s="15">
        <v>0</v>
      </c>
      <c r="W1004" s="15">
        <v>0</v>
      </c>
      <c r="X1004" s="15"/>
      <c r="Y1004" s="15"/>
      <c r="Z1004" s="15">
        <v>0</v>
      </c>
      <c r="AA1004" s="15">
        <v>0</v>
      </c>
      <c r="AB1004" s="15">
        <v>0</v>
      </c>
      <c r="AC1004" s="15">
        <v>0</v>
      </c>
    </row>
    <row r="1005" spans="1:30" x14ac:dyDescent="0.25">
      <c r="A1005" s="15">
        <v>32</v>
      </c>
      <c r="B1005" s="15" t="s">
        <v>141</v>
      </c>
      <c r="C1005" s="15" t="s">
        <v>126</v>
      </c>
      <c r="D1005" s="15" t="s">
        <v>206</v>
      </c>
      <c r="E1005" s="15" t="s">
        <v>207</v>
      </c>
      <c r="F1005" s="15" t="s">
        <v>208</v>
      </c>
      <c r="G1005" s="15" t="s">
        <v>209</v>
      </c>
      <c r="H1005" s="15">
        <v>15782</v>
      </c>
      <c r="I1005" s="15">
        <v>15759</v>
      </c>
      <c r="J1005" s="15">
        <v>23</v>
      </c>
      <c r="K1005" s="15" t="s">
        <v>37</v>
      </c>
      <c r="L1005" s="15">
        <v>776.13</v>
      </c>
      <c r="M1005" s="15">
        <v>35.4</v>
      </c>
      <c r="N1005" s="15">
        <v>14.34</v>
      </c>
      <c r="O1005" s="15">
        <v>825.87</v>
      </c>
      <c r="P1005" s="15">
        <v>388.38</v>
      </c>
      <c r="Q1005" s="15">
        <v>2.67</v>
      </c>
      <c r="R1005" s="15">
        <v>8.18</v>
      </c>
      <c r="S1005" s="15">
        <v>399.23</v>
      </c>
      <c r="T1005" s="15">
        <v>0</v>
      </c>
      <c r="U1005" s="15">
        <v>0</v>
      </c>
      <c r="V1005" s="15">
        <v>0</v>
      </c>
      <c r="W1005" s="15">
        <v>0</v>
      </c>
      <c r="X1005" s="15"/>
      <c r="Y1005" s="15"/>
      <c r="Z1005" s="15">
        <v>1164.51</v>
      </c>
      <c r="AA1005" s="15">
        <v>38.07</v>
      </c>
      <c r="AB1005" s="15">
        <v>22.52</v>
      </c>
      <c r="AC1005" s="15">
        <v>1225.0999999999999</v>
      </c>
    </row>
    <row r="1006" spans="1:30" x14ac:dyDescent="0.25">
      <c r="A1006" s="15">
        <v>33</v>
      </c>
      <c r="B1006" s="15" t="s">
        <v>138</v>
      </c>
      <c r="C1006" s="15" t="s">
        <v>126</v>
      </c>
      <c r="D1006" s="15" t="s">
        <v>210</v>
      </c>
      <c r="E1006" s="15" t="s">
        <v>211</v>
      </c>
      <c r="F1006" s="15" t="s">
        <v>208</v>
      </c>
      <c r="G1006" s="15" t="s">
        <v>212</v>
      </c>
      <c r="H1006" s="15">
        <v>4615</v>
      </c>
      <c r="I1006" s="15">
        <v>4511</v>
      </c>
      <c r="J1006" s="15">
        <v>104</v>
      </c>
      <c r="K1006" s="15" t="s">
        <v>37</v>
      </c>
      <c r="L1006" s="15">
        <v>614.54999999999995</v>
      </c>
      <c r="M1006" s="15">
        <v>15.46</v>
      </c>
      <c r="N1006" s="15">
        <v>39.92</v>
      </c>
      <c r="O1006" s="15">
        <v>669.93</v>
      </c>
      <c r="P1006" s="15">
        <v>681.32</v>
      </c>
      <c r="Q1006" s="15">
        <v>5.72</v>
      </c>
      <c r="R1006" s="15">
        <v>36.97</v>
      </c>
      <c r="S1006" s="15">
        <v>724.01</v>
      </c>
      <c r="T1006" s="15">
        <v>0</v>
      </c>
      <c r="U1006" s="15">
        <v>0</v>
      </c>
      <c r="V1006" s="15">
        <v>0</v>
      </c>
      <c r="W1006" s="15">
        <v>0</v>
      </c>
      <c r="X1006" s="15"/>
      <c r="Y1006" s="15"/>
      <c r="Z1006" s="15">
        <v>1295.8699999999999</v>
      </c>
      <c r="AA1006" s="15">
        <v>21.18</v>
      </c>
      <c r="AB1006" s="15">
        <v>76.89</v>
      </c>
      <c r="AC1006" s="15">
        <v>1393.94</v>
      </c>
    </row>
    <row r="1007" spans="1:30" x14ac:dyDescent="0.25">
      <c r="A1007" s="15">
        <v>70</v>
      </c>
      <c r="B1007" s="15"/>
      <c r="C1007" s="15" t="s">
        <v>295</v>
      </c>
      <c r="D1007" s="15"/>
      <c r="E1007" s="15"/>
      <c r="F1007" s="15" t="s">
        <v>303</v>
      </c>
      <c r="G1007" s="15" t="s">
        <v>304</v>
      </c>
      <c r="H1007" s="15">
        <v>0</v>
      </c>
      <c r="I1007" s="15">
        <v>0</v>
      </c>
      <c r="J1007" s="15">
        <v>0</v>
      </c>
      <c r="K1007" s="15" t="s">
        <v>107</v>
      </c>
      <c r="L1007" s="15"/>
      <c r="M1007" s="15"/>
      <c r="N1007" s="15"/>
      <c r="O1007" s="15"/>
      <c r="P1007" s="15">
        <v>0</v>
      </c>
      <c r="Q1007" s="15">
        <v>0</v>
      </c>
      <c r="R1007" s="15">
        <v>0</v>
      </c>
      <c r="S1007" s="15">
        <v>0</v>
      </c>
      <c r="T1007" s="15">
        <v>0</v>
      </c>
      <c r="U1007" s="15">
        <v>0</v>
      </c>
      <c r="V1007" s="15">
        <v>0</v>
      </c>
      <c r="W1007" s="15">
        <v>0</v>
      </c>
      <c r="X1007" s="15"/>
      <c r="Y1007" s="15"/>
      <c r="Z1007" s="15">
        <v>0</v>
      </c>
      <c r="AA1007" s="15">
        <v>0</v>
      </c>
      <c r="AB1007" s="15">
        <v>0</v>
      </c>
      <c r="AC1007" s="15">
        <v>0</v>
      </c>
    </row>
    <row r="1009" spans="1:28" s="15" customFormat="1" x14ac:dyDescent="0.25">
      <c r="A1009" s="15">
        <v>30</v>
      </c>
      <c r="B1009" s="15" t="s">
        <v>259</v>
      </c>
      <c r="C1009" s="15" t="s">
        <v>292</v>
      </c>
      <c r="D1009" s="15" t="s">
        <v>293</v>
      </c>
      <c r="E1009" s="15" t="s">
        <v>294</v>
      </c>
      <c r="F1009" s="15" t="s">
        <v>35</v>
      </c>
      <c r="G1009" s="15" t="s">
        <v>288</v>
      </c>
      <c r="H1009" s="15">
        <v>3960</v>
      </c>
      <c r="I1009" s="15">
        <v>3960</v>
      </c>
      <c r="J1009" s="15">
        <v>0</v>
      </c>
      <c r="K1009" s="15" t="s">
        <v>37</v>
      </c>
      <c r="L1009" s="16">
        <v>30491.759999999998</v>
      </c>
      <c r="M1009" s="16">
        <v>1732.69</v>
      </c>
      <c r="N1009" s="16">
        <v>2345.5500000000002</v>
      </c>
      <c r="O1009" s="16">
        <v>34570</v>
      </c>
      <c r="P1009" s="16">
        <v>1650.11</v>
      </c>
      <c r="Q1009" s="16">
        <v>651.89</v>
      </c>
      <c r="R1009" s="16">
        <v>0</v>
      </c>
      <c r="S1009" s="16">
        <v>2302</v>
      </c>
      <c r="T1009" s="16">
        <v>10600</v>
      </c>
      <c r="U1009" s="16">
        <v>0</v>
      </c>
      <c r="V1009" s="16">
        <v>0</v>
      </c>
      <c r="W1009" s="16">
        <v>0</v>
      </c>
      <c r="X1009" s="16"/>
      <c r="Y1009" s="16">
        <v>32141.87</v>
      </c>
      <c r="Z1009" s="16">
        <v>2997.44</v>
      </c>
      <c r="AA1009" s="16">
        <v>1732.69</v>
      </c>
      <c r="AB1009" s="16">
        <v>36872</v>
      </c>
    </row>
    <row r="1013" spans="1:28" ht="9" customHeight="1" x14ac:dyDescent="0.25"/>
    <row r="1014" spans="1:28" x14ac:dyDescent="0.25">
      <c r="E1014" s="15" t="s">
        <v>128</v>
      </c>
      <c r="F1014" s="17" t="s">
        <v>128</v>
      </c>
    </row>
    <row r="1015" spans="1:28" x14ac:dyDescent="0.25">
      <c r="E1015" s="15" t="s">
        <v>132</v>
      </c>
      <c r="F1015" s="17" t="s">
        <v>132</v>
      </c>
      <c r="I1015" t="s">
        <v>1702</v>
      </c>
    </row>
    <row r="1016" spans="1:28" x14ac:dyDescent="0.25">
      <c r="E1016" s="15" t="s">
        <v>136</v>
      </c>
      <c r="F1016" s="17" t="s">
        <v>136</v>
      </c>
    </row>
    <row r="1017" spans="1:28" x14ac:dyDescent="0.25">
      <c r="E1017" s="15" t="s">
        <v>140</v>
      </c>
      <c r="F1017" s="17" t="s">
        <v>140</v>
      </c>
      <c r="I1017" t="s">
        <v>176</v>
      </c>
    </row>
    <row r="1018" spans="1:28" x14ac:dyDescent="0.25">
      <c r="E1018" s="15" t="s">
        <v>143</v>
      </c>
      <c r="F1018" s="17" t="s">
        <v>143</v>
      </c>
      <c r="I1018" t="s">
        <v>178</v>
      </c>
    </row>
    <row r="1019" spans="1:28" x14ac:dyDescent="0.25">
      <c r="E1019" s="15" t="s">
        <v>147</v>
      </c>
      <c r="F1019" s="17" t="s">
        <v>147</v>
      </c>
      <c r="I1019" t="s">
        <v>205</v>
      </c>
    </row>
    <row r="1020" spans="1:28" x14ac:dyDescent="0.25">
      <c r="E1020" s="15" t="s">
        <v>155</v>
      </c>
      <c r="F1020" s="17" t="s">
        <v>155</v>
      </c>
      <c r="I1020" t="s">
        <v>214</v>
      </c>
    </row>
    <row r="1021" spans="1:28" x14ac:dyDescent="0.25">
      <c r="E1021" s="15" t="s">
        <v>158</v>
      </c>
      <c r="F1021" s="17" t="s">
        <v>158</v>
      </c>
      <c r="I1021" t="s">
        <v>246</v>
      </c>
    </row>
    <row r="1022" spans="1:28" x14ac:dyDescent="0.25">
      <c r="E1022" s="15" t="s">
        <v>176</v>
      </c>
      <c r="F1022" s="17" t="s">
        <v>176</v>
      </c>
      <c r="I1022" t="s">
        <v>287</v>
      </c>
    </row>
    <row r="1023" spans="1:28" x14ac:dyDescent="0.25">
      <c r="E1023" s="15" t="s">
        <v>178</v>
      </c>
      <c r="F1023" s="17" t="s">
        <v>178</v>
      </c>
      <c r="I1023" t="s">
        <v>291</v>
      </c>
    </row>
    <row r="1024" spans="1:28" x14ac:dyDescent="0.25">
      <c r="E1024" s="15" t="s">
        <v>180</v>
      </c>
      <c r="F1024" s="17" t="s">
        <v>180</v>
      </c>
      <c r="I1024" t="s">
        <v>294</v>
      </c>
    </row>
    <row r="1025" spans="5:6" x14ac:dyDescent="0.25">
      <c r="E1025" s="15" t="s">
        <v>194</v>
      </c>
      <c r="F1025" s="17" t="s">
        <v>194</v>
      </c>
    </row>
    <row r="1026" spans="5:6" x14ac:dyDescent="0.25">
      <c r="E1026" s="15" t="s">
        <v>198</v>
      </c>
      <c r="F1026" s="17" t="s">
        <v>198</v>
      </c>
    </row>
    <row r="1027" spans="5:6" x14ac:dyDescent="0.25">
      <c r="E1027" s="15" t="s">
        <v>200</v>
      </c>
      <c r="F1027" s="17" t="s">
        <v>200</v>
      </c>
    </row>
    <row r="1028" spans="5:6" x14ac:dyDescent="0.25">
      <c r="E1028" s="15" t="s">
        <v>202</v>
      </c>
      <c r="F1028" s="17" t="s">
        <v>202</v>
      </c>
    </row>
    <row r="1029" spans="5:6" x14ac:dyDescent="0.25">
      <c r="E1029" s="15" t="s">
        <v>205</v>
      </c>
      <c r="F1029" s="17" t="s">
        <v>205</v>
      </c>
    </row>
    <row r="1030" spans="5:6" x14ac:dyDescent="0.25">
      <c r="E1030" s="15" t="s">
        <v>214</v>
      </c>
      <c r="F1030" s="17" t="s">
        <v>214</v>
      </c>
    </row>
    <row r="1031" spans="5:6" x14ac:dyDescent="0.25">
      <c r="E1031" s="15" t="s">
        <v>217</v>
      </c>
      <c r="F1031" s="17" t="s">
        <v>217</v>
      </c>
    </row>
    <row r="1032" spans="5:6" x14ac:dyDescent="0.25">
      <c r="E1032" s="15" t="s">
        <v>220</v>
      </c>
      <c r="F1032" s="17" t="s">
        <v>220</v>
      </c>
    </row>
    <row r="1033" spans="5:6" x14ac:dyDescent="0.25">
      <c r="E1033" s="15" t="s">
        <v>223</v>
      </c>
      <c r="F1033" s="17" t="s">
        <v>223</v>
      </c>
    </row>
    <row r="1034" spans="5:6" x14ac:dyDescent="0.25">
      <c r="E1034" s="15" t="s">
        <v>227</v>
      </c>
      <c r="F1034" s="17" t="s">
        <v>227</v>
      </c>
    </row>
    <row r="1035" spans="5:6" x14ac:dyDescent="0.25">
      <c r="E1035" s="15" t="s">
        <v>233</v>
      </c>
      <c r="F1035" s="17" t="s">
        <v>233</v>
      </c>
    </row>
    <row r="1036" spans="5:6" x14ac:dyDescent="0.25">
      <c r="E1036" s="15" t="s">
        <v>235</v>
      </c>
      <c r="F1036" s="17" t="s">
        <v>235</v>
      </c>
    </row>
    <row r="1037" spans="5:6" x14ac:dyDescent="0.25">
      <c r="E1037" s="15" t="s">
        <v>243</v>
      </c>
      <c r="F1037" s="17" t="s">
        <v>243</v>
      </c>
    </row>
    <row r="1038" spans="5:6" x14ac:dyDescent="0.25">
      <c r="E1038" s="15" t="s">
        <v>246</v>
      </c>
      <c r="F1038" s="17" t="s">
        <v>246</v>
      </c>
    </row>
    <row r="1039" spans="5:6" x14ac:dyDescent="0.25">
      <c r="E1039" s="15" t="s">
        <v>263</v>
      </c>
      <c r="F1039" s="17" t="s">
        <v>263</v>
      </c>
    </row>
    <row r="1040" spans="5:6" x14ac:dyDescent="0.25">
      <c r="E1040" s="15" t="s">
        <v>287</v>
      </c>
      <c r="F1040" s="17" t="s">
        <v>287</v>
      </c>
    </row>
    <row r="1041" spans="5:6" x14ac:dyDescent="0.25">
      <c r="E1041" s="15" t="s">
        <v>291</v>
      </c>
      <c r="F1041" s="17" t="s">
        <v>291</v>
      </c>
    </row>
    <row r="1042" spans="5:6" x14ac:dyDescent="0.25">
      <c r="E1042" s="15" t="s">
        <v>812</v>
      </c>
      <c r="F1042" s="17" t="s">
        <v>812</v>
      </c>
    </row>
    <row r="1043" spans="5:6" x14ac:dyDescent="0.25">
      <c r="E1043" s="15" t="s">
        <v>294</v>
      </c>
      <c r="F1043" s="19"/>
    </row>
    <row r="1044" spans="5:6" x14ac:dyDescent="0.25">
      <c r="E1044" s="15"/>
      <c r="F1044" s="19"/>
    </row>
    <row r="1045" spans="5:6" x14ac:dyDescent="0.25">
      <c r="E1045" s="15" t="s">
        <v>150</v>
      </c>
      <c r="F1045" s="17" t="s">
        <v>150</v>
      </c>
    </row>
    <row r="1046" spans="5:6" x14ac:dyDescent="0.25">
      <c r="E1046" s="15" t="s">
        <v>153</v>
      </c>
      <c r="F1046" s="17" t="s">
        <v>153</v>
      </c>
    </row>
    <row r="1047" spans="5:6" x14ac:dyDescent="0.25">
      <c r="E1047" s="15" t="s">
        <v>160</v>
      </c>
      <c r="F1047" s="17" t="s">
        <v>160</v>
      </c>
    </row>
    <row r="1048" spans="5:6" x14ac:dyDescent="0.25">
      <c r="E1048" s="15" t="s">
        <v>162</v>
      </c>
      <c r="F1048" s="17" t="s">
        <v>162</v>
      </c>
    </row>
    <row r="1049" spans="5:6" x14ac:dyDescent="0.25">
      <c r="E1049" s="15" t="s">
        <v>165</v>
      </c>
      <c r="F1049" s="17" t="s">
        <v>165</v>
      </c>
    </row>
    <row r="1050" spans="5:6" x14ac:dyDescent="0.25">
      <c r="E1050" s="15" t="s">
        <v>174</v>
      </c>
      <c r="F1050" s="17" t="s">
        <v>174</v>
      </c>
    </row>
    <row r="1051" spans="5:6" x14ac:dyDescent="0.25">
      <c r="E1051" s="15" t="s">
        <v>184</v>
      </c>
      <c r="F1051" s="17" t="s">
        <v>184</v>
      </c>
    </row>
    <row r="1052" spans="5:6" x14ac:dyDescent="0.25">
      <c r="E1052" s="15" t="s">
        <v>186</v>
      </c>
      <c r="F1052" s="17" t="s">
        <v>186</v>
      </c>
    </row>
    <row r="1053" spans="5:6" x14ac:dyDescent="0.25">
      <c r="E1053" s="15" t="s">
        <v>1661</v>
      </c>
      <c r="F1053" s="17"/>
    </row>
    <row r="1054" spans="5:6" x14ac:dyDescent="0.25">
      <c r="E1054" s="15" t="s">
        <v>188</v>
      </c>
      <c r="F1054" s="17" t="s">
        <v>188</v>
      </c>
    </row>
    <row r="1055" spans="5:6" x14ac:dyDescent="0.25">
      <c r="E1055" s="15" t="s">
        <v>190</v>
      </c>
      <c r="F1055" s="17" t="s">
        <v>190</v>
      </c>
    </row>
    <row r="1056" spans="5:6" x14ac:dyDescent="0.25">
      <c r="E1056" s="15" t="s">
        <v>192</v>
      </c>
      <c r="F1056" s="17" t="s">
        <v>192</v>
      </c>
    </row>
    <row r="1057" spans="5:6" x14ac:dyDescent="0.25">
      <c r="E1057" s="15" t="s">
        <v>196</v>
      </c>
      <c r="F1057" s="17" t="s">
        <v>196</v>
      </c>
    </row>
    <row r="1058" spans="5:6" x14ac:dyDescent="0.25">
      <c r="E1058" s="15" t="s">
        <v>231</v>
      </c>
      <c r="F1058" s="17" t="s">
        <v>231</v>
      </c>
    </row>
    <row r="1059" spans="5:6" x14ac:dyDescent="0.25">
      <c r="E1059" s="15" t="s">
        <v>237</v>
      </c>
      <c r="F1059" s="17" t="s">
        <v>237</v>
      </c>
    </row>
    <row r="1060" spans="5:6" x14ac:dyDescent="0.25">
      <c r="E1060" s="15" t="s">
        <v>239</v>
      </c>
      <c r="F1060" s="17" t="s">
        <v>239</v>
      </c>
    </row>
    <row r="1061" spans="5:6" x14ac:dyDescent="0.25">
      <c r="E1061" s="15" t="s">
        <v>241</v>
      </c>
      <c r="F1061" s="17" t="s">
        <v>241</v>
      </c>
    </row>
    <row r="1062" spans="5:6" x14ac:dyDescent="0.25">
      <c r="E1062" s="15" t="s">
        <v>248</v>
      </c>
      <c r="F1062" s="17" t="s">
        <v>248</v>
      </c>
    </row>
    <row r="1063" spans="5:6" x14ac:dyDescent="0.25">
      <c r="E1063" s="15" t="s">
        <v>1584</v>
      </c>
      <c r="F1063" s="17" t="s">
        <v>1584</v>
      </c>
    </row>
    <row r="1064" spans="5:6" x14ac:dyDescent="0.25">
      <c r="E1064" s="15" t="s">
        <v>1586</v>
      </c>
      <c r="F1064" s="17" t="s">
        <v>1586</v>
      </c>
    </row>
    <row r="1065" spans="5:6" x14ac:dyDescent="0.25">
      <c r="E1065" s="15" t="s">
        <v>252</v>
      </c>
      <c r="F1065" s="17" t="s">
        <v>252</v>
      </c>
    </row>
    <row r="1066" spans="5:6" x14ac:dyDescent="0.25">
      <c r="E1066" s="15" t="s">
        <v>255</v>
      </c>
      <c r="F1066" s="17" t="s">
        <v>255</v>
      </c>
    </row>
    <row r="1067" spans="5:6" x14ac:dyDescent="0.25">
      <c r="E1067" s="15" t="s">
        <v>258</v>
      </c>
      <c r="F1067" s="17" t="s">
        <v>258</v>
      </c>
    </row>
    <row r="1068" spans="5:6" x14ac:dyDescent="0.25">
      <c r="E1068" s="15" t="s">
        <v>261</v>
      </c>
      <c r="F1068" s="17" t="s">
        <v>261</v>
      </c>
    </row>
    <row r="1069" spans="5:6" x14ac:dyDescent="0.25">
      <c r="E1069" s="15" t="s">
        <v>266</v>
      </c>
      <c r="F1069" s="17" t="s">
        <v>266</v>
      </c>
    </row>
    <row r="1070" spans="5:6" x14ac:dyDescent="0.25">
      <c r="E1070" s="15" t="s">
        <v>269</v>
      </c>
      <c r="F1070" s="17" t="s">
        <v>269</v>
      </c>
    </row>
    <row r="1071" spans="5:6" x14ac:dyDescent="0.25">
      <c r="E1071" s="15" t="s">
        <v>272</v>
      </c>
      <c r="F1071" s="17" t="s">
        <v>272</v>
      </c>
    </row>
    <row r="1072" spans="5:6" x14ac:dyDescent="0.25">
      <c r="E1072" s="15" t="s">
        <v>275</v>
      </c>
      <c r="F1072" s="17" t="s">
        <v>275</v>
      </c>
    </row>
    <row r="1073" spans="5:6" x14ac:dyDescent="0.25">
      <c r="E1073" s="15" t="s">
        <v>278</v>
      </c>
      <c r="F1073" s="17" t="s">
        <v>278</v>
      </c>
    </row>
    <row r="1074" spans="5:6" x14ac:dyDescent="0.25">
      <c r="E1074" s="15" t="s">
        <v>280</v>
      </c>
      <c r="F1074" s="17" t="s">
        <v>280</v>
      </c>
    </row>
    <row r="1077" spans="5:6" x14ac:dyDescent="0.25">
      <c r="E1077" t="s">
        <v>128</v>
      </c>
      <c r="F1077" t="s">
        <v>128</v>
      </c>
    </row>
    <row r="1078" spans="5:6" x14ac:dyDescent="0.25">
      <c r="E1078" t="s">
        <v>132</v>
      </c>
      <c r="F1078" t="s">
        <v>132</v>
      </c>
    </row>
    <row r="1079" spans="5:6" x14ac:dyDescent="0.25">
      <c r="E1079" t="s">
        <v>136</v>
      </c>
      <c r="F1079" t="s">
        <v>136</v>
      </c>
    </row>
    <row r="1080" spans="5:6" x14ac:dyDescent="0.25">
      <c r="E1080" t="s">
        <v>140</v>
      </c>
      <c r="F1080" t="s">
        <v>140</v>
      </c>
    </row>
    <row r="1081" spans="5:6" x14ac:dyDescent="0.25">
      <c r="E1081" t="s">
        <v>143</v>
      </c>
      <c r="F1081" t="s">
        <v>143</v>
      </c>
    </row>
    <row r="1082" spans="5:6" x14ac:dyDescent="0.25">
      <c r="E1082" t="s">
        <v>147</v>
      </c>
      <c r="F1082" t="s">
        <v>147</v>
      </c>
    </row>
    <row r="1083" spans="5:6" x14ac:dyDescent="0.25">
      <c r="E1083" t="s">
        <v>155</v>
      </c>
      <c r="F1083" t="s">
        <v>155</v>
      </c>
    </row>
    <row r="1084" spans="5:6" x14ac:dyDescent="0.25">
      <c r="E1084" t="s">
        <v>158</v>
      </c>
      <c r="F1084" t="s">
        <v>158</v>
      </c>
    </row>
    <row r="1085" spans="5:6" x14ac:dyDescent="0.25">
      <c r="E1085" t="s">
        <v>176</v>
      </c>
      <c r="F1085" t="s">
        <v>176</v>
      </c>
    </row>
    <row r="1086" spans="5:6" x14ac:dyDescent="0.25">
      <c r="E1086" t="s">
        <v>178</v>
      </c>
      <c r="F1086" t="s">
        <v>178</v>
      </c>
    </row>
    <row r="1087" spans="5:6" x14ac:dyDescent="0.25">
      <c r="E1087" t="s">
        <v>180</v>
      </c>
      <c r="F1087" t="s">
        <v>180</v>
      </c>
    </row>
    <row r="1088" spans="5:6" x14ac:dyDescent="0.25">
      <c r="E1088" t="s">
        <v>194</v>
      </c>
      <c r="F1088" t="s">
        <v>194</v>
      </c>
    </row>
    <row r="1089" spans="5:6" x14ac:dyDescent="0.25">
      <c r="E1089" t="s">
        <v>198</v>
      </c>
      <c r="F1089" t="s">
        <v>198</v>
      </c>
    </row>
    <row r="1090" spans="5:6" x14ac:dyDescent="0.25">
      <c r="E1090" t="s">
        <v>200</v>
      </c>
      <c r="F1090" t="s">
        <v>200</v>
      </c>
    </row>
    <row r="1091" spans="5:6" x14ac:dyDescent="0.25">
      <c r="E1091" t="s">
        <v>202</v>
      </c>
      <c r="F1091" t="s">
        <v>202</v>
      </c>
    </row>
    <row r="1092" spans="5:6" x14ac:dyDescent="0.25">
      <c r="E1092" t="s">
        <v>205</v>
      </c>
      <c r="F1092" t="s">
        <v>205</v>
      </c>
    </row>
    <row r="1093" spans="5:6" x14ac:dyDescent="0.25">
      <c r="E1093" t="s">
        <v>214</v>
      </c>
      <c r="F1093" t="s">
        <v>214</v>
      </c>
    </row>
    <row r="1094" spans="5:6" x14ac:dyDescent="0.25">
      <c r="E1094" t="s">
        <v>217</v>
      </c>
      <c r="F1094" t="s">
        <v>217</v>
      </c>
    </row>
    <row r="1095" spans="5:6" x14ac:dyDescent="0.25">
      <c r="E1095" t="s">
        <v>220</v>
      </c>
      <c r="F1095" t="s">
        <v>220</v>
      </c>
    </row>
    <row r="1096" spans="5:6" x14ac:dyDescent="0.25">
      <c r="E1096" t="s">
        <v>223</v>
      </c>
      <c r="F1096" t="s">
        <v>223</v>
      </c>
    </row>
    <row r="1097" spans="5:6" x14ac:dyDescent="0.25">
      <c r="E1097" t="s">
        <v>227</v>
      </c>
      <c r="F1097" t="s">
        <v>227</v>
      </c>
    </row>
    <row r="1098" spans="5:6" x14ac:dyDescent="0.25">
      <c r="E1098" t="s">
        <v>233</v>
      </c>
      <c r="F1098" t="s">
        <v>233</v>
      </c>
    </row>
    <row r="1099" spans="5:6" x14ac:dyDescent="0.25">
      <c r="E1099" t="s">
        <v>235</v>
      </c>
      <c r="F1099" t="s">
        <v>235</v>
      </c>
    </row>
    <row r="1100" spans="5:6" x14ac:dyDescent="0.25">
      <c r="E1100" t="s">
        <v>243</v>
      </c>
      <c r="F1100" t="s">
        <v>243</v>
      </c>
    </row>
    <row r="1101" spans="5:6" x14ac:dyDescent="0.25">
      <c r="E1101" t="s">
        <v>246</v>
      </c>
      <c r="F1101" t="s">
        <v>246</v>
      </c>
    </row>
    <row r="1102" spans="5:6" x14ac:dyDescent="0.25">
      <c r="E1102" t="s">
        <v>263</v>
      </c>
      <c r="F1102" t="s">
        <v>263</v>
      </c>
    </row>
    <row r="1103" spans="5:6" x14ac:dyDescent="0.25">
      <c r="E1103" t="s">
        <v>287</v>
      </c>
      <c r="F1103" t="s">
        <v>287</v>
      </c>
    </row>
    <row r="1104" spans="5:6" x14ac:dyDescent="0.25">
      <c r="E1104" t="s">
        <v>291</v>
      </c>
      <c r="F1104" t="s">
        <v>291</v>
      </c>
    </row>
    <row r="1105" spans="5:6" x14ac:dyDescent="0.25">
      <c r="E1105" t="s">
        <v>812</v>
      </c>
      <c r="F1105" t="s">
        <v>812</v>
      </c>
    </row>
    <row r="1106" spans="5:6" x14ac:dyDescent="0.25">
      <c r="E1106" t="s">
        <v>294</v>
      </c>
    </row>
    <row r="1108" spans="5:6" x14ac:dyDescent="0.25">
      <c r="E1108" t="s">
        <v>150</v>
      </c>
      <c r="F1108" t="s">
        <v>150</v>
      </c>
    </row>
    <row r="1109" spans="5:6" x14ac:dyDescent="0.25">
      <c r="E1109" t="s">
        <v>153</v>
      </c>
      <c r="F1109" t="s">
        <v>153</v>
      </c>
    </row>
    <row r="1110" spans="5:6" x14ac:dyDescent="0.25">
      <c r="E1110" t="s">
        <v>160</v>
      </c>
      <c r="F1110" t="s">
        <v>160</v>
      </c>
    </row>
    <row r="1111" spans="5:6" x14ac:dyDescent="0.25">
      <c r="E1111" t="s">
        <v>162</v>
      </c>
      <c r="F1111" t="s">
        <v>162</v>
      </c>
    </row>
    <row r="1112" spans="5:6" x14ac:dyDescent="0.25">
      <c r="E1112" t="s">
        <v>165</v>
      </c>
      <c r="F1112" t="s">
        <v>165</v>
      </c>
    </row>
    <row r="1113" spans="5:6" x14ac:dyDescent="0.25">
      <c r="E1113" t="s">
        <v>174</v>
      </c>
      <c r="F1113" t="s">
        <v>174</v>
      </c>
    </row>
    <row r="1114" spans="5:6" x14ac:dyDescent="0.25">
      <c r="E1114" t="s">
        <v>184</v>
      </c>
      <c r="F1114" t="s">
        <v>184</v>
      </c>
    </row>
    <row r="1115" spans="5:6" x14ac:dyDescent="0.25">
      <c r="E1115" t="s">
        <v>186</v>
      </c>
      <c r="F1115" t="s">
        <v>186</v>
      </c>
    </row>
    <row r="1116" spans="5:6" x14ac:dyDescent="0.25">
      <c r="E1116" t="s">
        <v>1661</v>
      </c>
      <c r="F1116" t="s">
        <v>188</v>
      </c>
    </row>
    <row r="1117" spans="5:6" x14ac:dyDescent="0.25">
      <c r="E1117" t="s">
        <v>188</v>
      </c>
      <c r="F1117" t="s">
        <v>190</v>
      </c>
    </row>
    <row r="1118" spans="5:6" x14ac:dyDescent="0.25">
      <c r="E1118" t="s">
        <v>190</v>
      </c>
      <c r="F1118" t="s">
        <v>192</v>
      </c>
    </row>
    <row r="1119" spans="5:6" x14ac:dyDescent="0.25">
      <c r="E1119" t="s">
        <v>192</v>
      </c>
      <c r="F1119" t="s">
        <v>196</v>
      </c>
    </row>
    <row r="1120" spans="5:6" x14ac:dyDescent="0.25">
      <c r="E1120" t="s">
        <v>196</v>
      </c>
      <c r="F1120" t="s">
        <v>231</v>
      </c>
    </row>
    <row r="1121" spans="5:6" x14ac:dyDescent="0.25">
      <c r="E1121" t="s">
        <v>231</v>
      </c>
      <c r="F1121" t="s">
        <v>237</v>
      </c>
    </row>
    <row r="1122" spans="5:6" x14ac:dyDescent="0.25">
      <c r="E1122" t="s">
        <v>237</v>
      </c>
      <c r="F1122" t="s">
        <v>239</v>
      </c>
    </row>
    <row r="1123" spans="5:6" x14ac:dyDescent="0.25">
      <c r="E1123" t="s">
        <v>239</v>
      </c>
      <c r="F1123" t="s">
        <v>241</v>
      </c>
    </row>
    <row r="1124" spans="5:6" x14ac:dyDescent="0.25">
      <c r="E1124" t="s">
        <v>241</v>
      </c>
      <c r="F1124" t="s">
        <v>248</v>
      </c>
    </row>
    <row r="1125" spans="5:6" x14ac:dyDescent="0.25">
      <c r="E1125" t="s">
        <v>248</v>
      </c>
      <c r="F1125" t="s">
        <v>1584</v>
      </c>
    </row>
    <row r="1126" spans="5:6" x14ac:dyDescent="0.25">
      <c r="E1126" t="s">
        <v>1584</v>
      </c>
      <c r="F1126" t="s">
        <v>1586</v>
      </c>
    </row>
    <row r="1127" spans="5:6" x14ac:dyDescent="0.25">
      <c r="E1127" t="s">
        <v>1586</v>
      </c>
      <c r="F1127" t="s">
        <v>252</v>
      </c>
    </row>
    <row r="1128" spans="5:6" x14ac:dyDescent="0.25">
      <c r="E1128" t="s">
        <v>252</v>
      </c>
      <c r="F1128" t="s">
        <v>255</v>
      </c>
    </row>
    <row r="1129" spans="5:6" x14ac:dyDescent="0.25">
      <c r="E1129" t="s">
        <v>255</v>
      </c>
      <c r="F1129" t="s">
        <v>258</v>
      </c>
    </row>
    <row r="1130" spans="5:6" x14ac:dyDescent="0.25">
      <c r="E1130" t="s">
        <v>258</v>
      </c>
      <c r="F1130" t="s">
        <v>261</v>
      </c>
    </row>
    <row r="1131" spans="5:6" x14ac:dyDescent="0.25">
      <c r="E1131" t="s">
        <v>261</v>
      </c>
      <c r="F1131" t="s">
        <v>266</v>
      </c>
    </row>
    <row r="1132" spans="5:6" x14ac:dyDescent="0.25">
      <c r="E1132" t="s">
        <v>266</v>
      </c>
      <c r="F1132" t="s">
        <v>269</v>
      </c>
    </row>
    <row r="1133" spans="5:6" x14ac:dyDescent="0.25">
      <c r="E1133" t="s">
        <v>269</v>
      </c>
      <c r="F1133" t="s">
        <v>272</v>
      </c>
    </row>
    <row r="1134" spans="5:6" x14ac:dyDescent="0.25">
      <c r="E1134" t="s">
        <v>272</v>
      </c>
      <c r="F1134" t="s">
        <v>275</v>
      </c>
    </row>
    <row r="1135" spans="5:6" x14ac:dyDescent="0.25">
      <c r="E1135" t="s">
        <v>275</v>
      </c>
      <c r="F1135" t="s">
        <v>278</v>
      </c>
    </row>
    <row r="1136" spans="5:6" x14ac:dyDescent="0.25">
      <c r="E1136" t="s">
        <v>278</v>
      </c>
      <c r="F1136" t="s">
        <v>280</v>
      </c>
    </row>
    <row r="1137" spans="5:5" x14ac:dyDescent="0.25">
      <c r="E1137" t="s">
        <v>280</v>
      </c>
    </row>
  </sheetData>
  <sortState ref="A45:AC114">
    <sortCondition ref="F45"/>
  </sortState>
  <mergeCells count="28">
    <mergeCell ref="A1:AC1"/>
    <mergeCell ref="A2:AC2"/>
    <mergeCell ref="A71:AC71"/>
    <mergeCell ref="A72:AC72"/>
    <mergeCell ref="A142:AC142"/>
    <mergeCell ref="A143:AC143"/>
    <mergeCell ref="A357:AC357"/>
    <mergeCell ref="A358:AC358"/>
    <mergeCell ref="A286:AC286"/>
    <mergeCell ref="A287:AC287"/>
    <mergeCell ref="A215:AC215"/>
    <mergeCell ref="A216:AC216"/>
    <mergeCell ref="A924:AC924"/>
    <mergeCell ref="A925:AC925"/>
    <mergeCell ref="A428:AC428"/>
    <mergeCell ref="A639:AC639"/>
    <mergeCell ref="A640:AC640"/>
    <mergeCell ref="A568:AC568"/>
    <mergeCell ref="A569:AC569"/>
    <mergeCell ref="A854:AC854"/>
    <mergeCell ref="A855:AC855"/>
    <mergeCell ref="A500:AC500"/>
    <mergeCell ref="A501:AC501"/>
    <mergeCell ref="A429:AC429"/>
    <mergeCell ref="A782:AC782"/>
    <mergeCell ref="A783:AC783"/>
    <mergeCell ref="A710:AC710"/>
    <mergeCell ref="A711:AC711"/>
  </mergeCells>
  <printOptions horizontalCentered="1"/>
  <pageMargins left="0.25" right="0.25" top="0.25" bottom="0.25" header="0" footer="0"/>
  <pageSetup scale="66" orientation="landscape" horizontalDpi="180" verticalDpi="180" r:id="rId1"/>
  <rowBreaks count="14" manualBreakCount="14">
    <brk id="70" max="16383" man="1"/>
    <brk id="141" max="16383" man="1"/>
    <brk id="214" max="16383" man="1"/>
    <brk id="285" max="16383" man="1"/>
    <brk id="356" max="16383" man="1"/>
    <brk id="427" max="16383" man="1"/>
    <brk id="499" max="16383" man="1"/>
    <brk id="567" max="16383" man="1"/>
    <brk id="638" max="16383" man="1"/>
    <brk id="709" max="16383" man="1"/>
    <brk id="781" max="16383" man="1"/>
    <brk id="853" max="16383" man="1"/>
    <brk id="923" max="16383" man="1"/>
    <brk id="99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2"/>
  <sheetViews>
    <sheetView zoomScaleNormal="100" workbookViewId="0">
      <selection activeCell="C14" sqref="C14"/>
    </sheetView>
  </sheetViews>
  <sheetFormatPr defaultRowHeight="15" x14ac:dyDescent="0.25"/>
  <cols>
    <col min="1" max="1" width="0.85546875" customWidth="1"/>
    <col min="2" max="2" width="9.140625" style="32"/>
    <col min="3" max="3" width="24.85546875" customWidth="1"/>
    <col min="4" max="5" width="19.28515625" customWidth="1"/>
    <col min="6" max="6" width="18.28515625" customWidth="1"/>
  </cols>
  <sheetData>
    <row r="1" spans="2:12" ht="12" customHeight="1" x14ac:dyDescent="0.25"/>
    <row r="2" spans="2:12" ht="22.5" customHeight="1" x14ac:dyDescent="0.25">
      <c r="B2" s="72" t="s">
        <v>1698</v>
      </c>
      <c r="C2" s="72"/>
      <c r="D2" s="72"/>
      <c r="E2" s="72"/>
      <c r="F2" s="72"/>
    </row>
    <row r="3" spans="2:12" ht="18.75" x14ac:dyDescent="0.3">
      <c r="B3" s="79" t="s">
        <v>1703</v>
      </c>
      <c r="C3" s="79"/>
      <c r="D3" s="79"/>
      <c r="E3" s="79"/>
      <c r="F3" s="79"/>
    </row>
    <row r="4" spans="2:12" ht="33" customHeight="1" x14ac:dyDescent="0.25">
      <c r="B4" s="50" t="s">
        <v>1620</v>
      </c>
      <c r="C4" s="50" t="s">
        <v>1675</v>
      </c>
      <c r="D4" s="52" t="s">
        <v>1677</v>
      </c>
      <c r="E4" s="52" t="s">
        <v>1678</v>
      </c>
      <c r="F4" s="52" t="s">
        <v>71</v>
      </c>
    </row>
    <row r="5" spans="2:12" ht="20.25" customHeight="1" x14ac:dyDescent="0.3">
      <c r="B5" s="53">
        <v>1</v>
      </c>
      <c r="C5" s="43" t="s">
        <v>305</v>
      </c>
      <c r="D5" s="54">
        <v>7466032</v>
      </c>
      <c r="E5" s="54">
        <v>6662296</v>
      </c>
      <c r="F5" s="56">
        <f>SUM(D5:E5)</f>
        <v>14128328</v>
      </c>
    </row>
    <row r="6" spans="2:12" ht="20.25" customHeight="1" x14ac:dyDescent="0.3">
      <c r="B6" s="53">
        <v>2</v>
      </c>
      <c r="C6" s="43" t="s">
        <v>400</v>
      </c>
      <c r="D6" s="54">
        <v>1445182</v>
      </c>
      <c r="E6" s="54">
        <v>989227</v>
      </c>
      <c r="F6" s="56">
        <f t="shared" ref="F6:F21" si="0">SUM(D6:E6)</f>
        <v>2434409</v>
      </c>
    </row>
    <row r="7" spans="2:12" ht="20.25" customHeight="1" x14ac:dyDescent="0.3">
      <c r="B7" s="53">
        <v>3</v>
      </c>
      <c r="C7" s="43" t="s">
        <v>476</v>
      </c>
      <c r="D7" s="54">
        <v>10284644</v>
      </c>
      <c r="E7" s="54">
        <v>3841964</v>
      </c>
      <c r="F7" s="56">
        <f t="shared" si="0"/>
        <v>14126608</v>
      </c>
    </row>
    <row r="8" spans="2:12" ht="20.25" customHeight="1" x14ac:dyDescent="0.3">
      <c r="B8" s="53">
        <v>4</v>
      </c>
      <c r="C8" s="43" t="s">
        <v>663</v>
      </c>
      <c r="D8" s="54">
        <v>3643336</v>
      </c>
      <c r="E8" s="54">
        <v>1423440</v>
      </c>
      <c r="F8" s="56">
        <f t="shared" si="0"/>
        <v>5066776</v>
      </c>
    </row>
    <row r="9" spans="2:12" ht="20.25" customHeight="1" x14ac:dyDescent="0.3">
      <c r="B9" s="53">
        <v>5</v>
      </c>
      <c r="C9" s="43" t="s">
        <v>737</v>
      </c>
      <c r="D9" s="54">
        <v>1245509</v>
      </c>
      <c r="E9" s="54">
        <v>760536</v>
      </c>
      <c r="F9" s="56">
        <f t="shared" si="0"/>
        <v>2006045</v>
      </c>
    </row>
    <row r="10" spans="2:12" ht="20.25" customHeight="1" x14ac:dyDescent="0.3">
      <c r="B10" s="53">
        <v>6</v>
      </c>
      <c r="C10" s="43" t="s">
        <v>1615</v>
      </c>
      <c r="D10" s="54">
        <v>179971</v>
      </c>
      <c r="E10" s="54">
        <v>46690</v>
      </c>
      <c r="F10" s="56">
        <f t="shared" si="0"/>
        <v>226661</v>
      </c>
    </row>
    <row r="11" spans="2:12" ht="20.25" customHeight="1" x14ac:dyDescent="0.3">
      <c r="B11" s="53">
        <v>7</v>
      </c>
      <c r="C11" s="43" t="s">
        <v>836</v>
      </c>
      <c r="D11" s="54">
        <v>1121408.45</v>
      </c>
      <c r="E11" s="54">
        <v>1124594</v>
      </c>
      <c r="F11" s="56">
        <f t="shared" si="0"/>
        <v>2246002.4500000002</v>
      </c>
    </row>
    <row r="12" spans="2:12" ht="20.25" customHeight="1" x14ac:dyDescent="0.3">
      <c r="B12" s="53">
        <v>8</v>
      </c>
      <c r="C12" s="43" t="s">
        <v>918</v>
      </c>
      <c r="D12" s="54">
        <v>2556349</v>
      </c>
      <c r="E12" s="54">
        <v>1436611</v>
      </c>
      <c r="F12" s="56">
        <f t="shared" si="0"/>
        <v>3992960</v>
      </c>
      <c r="L12" s="34"/>
    </row>
    <row r="13" spans="2:12" ht="20.25" customHeight="1" x14ac:dyDescent="0.3">
      <c r="B13" s="53">
        <v>9</v>
      </c>
      <c r="C13" s="54" t="s">
        <v>1042</v>
      </c>
      <c r="D13" s="54">
        <v>2767690</v>
      </c>
      <c r="E13" s="54">
        <v>857466</v>
      </c>
      <c r="F13" s="56">
        <f t="shared" si="0"/>
        <v>3625156</v>
      </c>
    </row>
    <row r="14" spans="2:12" ht="20.25" customHeight="1" x14ac:dyDescent="0.3">
      <c r="B14" s="53">
        <v>10</v>
      </c>
      <c r="C14" s="54" t="s">
        <v>1098</v>
      </c>
      <c r="D14" s="54">
        <v>1910004</v>
      </c>
      <c r="E14" s="54">
        <v>384512</v>
      </c>
      <c r="F14" s="56">
        <f t="shared" si="0"/>
        <v>2294516</v>
      </c>
    </row>
    <row r="15" spans="2:12" ht="20.25" customHeight="1" x14ac:dyDescent="0.3">
      <c r="B15" s="53">
        <v>11</v>
      </c>
      <c r="C15" s="54" t="s">
        <v>1172</v>
      </c>
      <c r="D15" s="54">
        <v>1187887</v>
      </c>
      <c r="E15" s="54">
        <v>923264</v>
      </c>
      <c r="F15" s="56">
        <f t="shared" si="0"/>
        <v>2111151</v>
      </c>
    </row>
    <row r="16" spans="2:12" ht="20.25" customHeight="1" x14ac:dyDescent="0.3">
      <c r="B16" s="53">
        <v>12</v>
      </c>
      <c r="C16" s="54" t="s">
        <v>1229</v>
      </c>
      <c r="D16" s="54">
        <v>464536</v>
      </c>
      <c r="E16" s="54">
        <v>539083</v>
      </c>
      <c r="F16" s="56">
        <f t="shared" si="0"/>
        <v>1003619</v>
      </c>
    </row>
    <row r="17" spans="2:6" ht="20.25" customHeight="1" x14ac:dyDescent="0.3">
      <c r="B17" s="53">
        <v>13</v>
      </c>
      <c r="C17" s="54" t="s">
        <v>2</v>
      </c>
      <c r="D17" s="54">
        <v>358666</v>
      </c>
      <c r="E17" s="54">
        <v>382213</v>
      </c>
      <c r="F17" s="56">
        <f t="shared" si="0"/>
        <v>740879</v>
      </c>
    </row>
    <row r="18" spans="2:6" ht="20.25" customHeight="1" x14ac:dyDescent="0.3">
      <c r="B18" s="53">
        <v>14</v>
      </c>
      <c r="C18" s="54" t="s">
        <v>1614</v>
      </c>
      <c r="D18" s="54">
        <v>2256205</v>
      </c>
      <c r="E18" s="54">
        <v>1807275</v>
      </c>
      <c r="F18" s="56">
        <f t="shared" si="0"/>
        <v>4063480</v>
      </c>
    </row>
    <row r="19" spans="2:6" ht="20.25" customHeight="1" x14ac:dyDescent="0.3">
      <c r="B19" s="53">
        <v>15</v>
      </c>
      <c r="C19" s="43" t="s">
        <v>1616</v>
      </c>
      <c r="D19" s="54">
        <v>169401</v>
      </c>
      <c r="E19" s="54">
        <v>37894</v>
      </c>
      <c r="F19" s="56">
        <f t="shared" si="0"/>
        <v>207295</v>
      </c>
    </row>
    <row r="20" spans="2:6" ht="20.25" customHeight="1" x14ac:dyDescent="0.3">
      <c r="B20" s="53">
        <v>16</v>
      </c>
      <c r="C20" s="43" t="s">
        <v>1617</v>
      </c>
      <c r="D20" s="54">
        <v>4029824</v>
      </c>
      <c r="E20" s="54">
        <v>1252807</v>
      </c>
      <c r="F20" s="56">
        <f t="shared" si="0"/>
        <v>5282631</v>
      </c>
    </row>
    <row r="21" spans="2:6" ht="20.25" customHeight="1" x14ac:dyDescent="0.3">
      <c r="B21" s="53">
        <v>17</v>
      </c>
      <c r="C21" s="43" t="s">
        <v>1700</v>
      </c>
      <c r="D21" s="54">
        <v>663139</v>
      </c>
      <c r="E21" s="54">
        <v>822780</v>
      </c>
      <c r="F21" s="56">
        <f t="shared" si="0"/>
        <v>1485919</v>
      </c>
    </row>
    <row r="22" spans="2:6" ht="23.25" customHeight="1" x14ac:dyDescent="0.35">
      <c r="B22" s="80" t="s">
        <v>119</v>
      </c>
      <c r="C22" s="80"/>
      <c r="D22" s="55">
        <f t="shared" ref="D22:F22" si="1">SUM(D5:D21)</f>
        <v>41749783.450000003</v>
      </c>
      <c r="E22" s="55">
        <f t="shared" si="1"/>
        <v>23292652</v>
      </c>
      <c r="F22" s="55">
        <f t="shared" si="1"/>
        <v>65042435.450000003</v>
      </c>
    </row>
  </sheetData>
  <mergeCells count="3">
    <mergeCell ref="B2:F2"/>
    <mergeCell ref="B3:F3"/>
    <mergeCell ref="B22:C22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774"/>
  <sheetViews>
    <sheetView view="pageBreakPreview" topLeftCell="A723" zoomScaleNormal="100" zoomScaleSheetLayoutView="100" workbookViewId="0">
      <selection activeCell="Z753" sqref="Z753"/>
    </sheetView>
  </sheetViews>
  <sheetFormatPr defaultRowHeight="15" x14ac:dyDescent="0.25"/>
  <cols>
    <col min="1" max="1" width="4.140625" customWidth="1"/>
    <col min="2" max="2" width="11.5703125" customWidth="1"/>
    <col min="3" max="3" width="8.42578125" customWidth="1"/>
    <col min="4" max="4" width="9.140625" hidden="1" customWidth="1"/>
    <col min="5" max="5" width="15.140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7.7109375" customWidth="1"/>
    <col min="13" max="13" width="7.28515625" customWidth="1"/>
    <col min="14" max="14" width="7.5703125" customWidth="1"/>
    <col min="15" max="15" width="8.57031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.140625" customWidth="1"/>
    <col min="21" max="22" width="5.28515625" customWidth="1"/>
    <col min="23" max="23" width="5.85546875" customWidth="1"/>
    <col min="24" max="24" width="7.5703125" customWidth="1"/>
    <col min="25" max="25" width="8.28515625" customWidth="1"/>
    <col min="26" max="26" width="7.7109375" customWidth="1"/>
    <col min="27" max="27" width="7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1575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1573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1455</v>
      </c>
      <c r="C5" s="17" t="s">
        <v>1456</v>
      </c>
      <c r="D5" s="17" t="s">
        <v>1457</v>
      </c>
      <c r="E5" s="17" t="s">
        <v>1458</v>
      </c>
      <c r="F5" s="17" t="s">
        <v>35</v>
      </c>
      <c r="G5" s="17" t="s">
        <v>1459</v>
      </c>
      <c r="H5" s="17">
        <v>36000</v>
      </c>
      <c r="I5" s="17">
        <v>36000</v>
      </c>
      <c r="J5" s="17">
        <v>0</v>
      </c>
      <c r="K5" s="17" t="s">
        <v>59</v>
      </c>
      <c r="L5" s="18">
        <v>39047.51</v>
      </c>
      <c r="M5" s="18">
        <v>10929.69</v>
      </c>
      <c r="N5" s="18">
        <v>2139.25</v>
      </c>
      <c r="O5" s="18">
        <v>52116.45</v>
      </c>
      <c r="P5" s="18">
        <v>105</v>
      </c>
      <c r="Q5" s="18">
        <v>411.43</v>
      </c>
      <c r="R5" s="18">
        <v>0</v>
      </c>
      <c r="S5" s="18">
        <v>516.42999999999995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AB5" si="0">L5+P5-U5</f>
        <v>39152.51</v>
      </c>
      <c r="Z5" s="9">
        <f t="shared" si="0"/>
        <v>11341.12</v>
      </c>
      <c r="AA5" s="9">
        <f t="shared" si="0"/>
        <v>2139.25</v>
      </c>
      <c r="AB5" s="9">
        <f t="shared" si="0"/>
        <v>52632.88</v>
      </c>
    </row>
    <row r="6" spans="1:31" x14ac:dyDescent="0.25">
      <c r="A6" s="17">
        <v>2</v>
      </c>
      <c r="B6" s="17" t="s">
        <v>1460</v>
      </c>
      <c r="C6" s="17" t="s">
        <v>1456</v>
      </c>
      <c r="D6" s="17" t="s">
        <v>1461</v>
      </c>
      <c r="E6" s="17" t="s">
        <v>1462</v>
      </c>
      <c r="F6" s="17" t="s">
        <v>35</v>
      </c>
      <c r="G6" s="17" t="s">
        <v>137</v>
      </c>
      <c r="H6" s="17">
        <v>45913</v>
      </c>
      <c r="I6" s="17">
        <v>44529</v>
      </c>
      <c r="J6" s="17">
        <v>1384</v>
      </c>
      <c r="K6" s="17" t="s">
        <v>37</v>
      </c>
      <c r="L6" s="18">
        <v>24045.52</v>
      </c>
      <c r="M6" s="18">
        <v>682.43</v>
      </c>
      <c r="N6" s="18">
        <v>7010.69</v>
      </c>
      <c r="O6" s="18">
        <v>31738.639999999999</v>
      </c>
      <c r="P6" s="18">
        <v>7502.37</v>
      </c>
      <c r="Q6" s="18">
        <v>246.17</v>
      </c>
      <c r="R6" s="18">
        <v>616.57000000000005</v>
      </c>
      <c r="S6" s="18">
        <v>8365.11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29" si="1">L6+P6-U6</f>
        <v>31547.89</v>
      </c>
      <c r="Z6" s="9">
        <f t="shared" ref="Z6:Z29" si="2">M6+Q6-V6</f>
        <v>928.59999999999991</v>
      </c>
      <c r="AA6" s="9">
        <f t="shared" ref="AA6:AA29" si="3">N6+R6-W6</f>
        <v>7627.2599999999993</v>
      </c>
      <c r="AB6" s="9">
        <f t="shared" ref="AB6:AB29" si="4">O6+S6-X6</f>
        <v>40103.75</v>
      </c>
    </row>
    <row r="7" spans="1:31" x14ac:dyDescent="0.25">
      <c r="A7" s="17">
        <v>3</v>
      </c>
      <c r="B7" s="17" t="s">
        <v>1463</v>
      </c>
      <c r="C7" s="17" t="s">
        <v>1456</v>
      </c>
      <c r="D7" s="17" t="s">
        <v>1464</v>
      </c>
      <c r="E7" s="17" t="s">
        <v>1465</v>
      </c>
      <c r="F7" s="17" t="s">
        <v>35</v>
      </c>
      <c r="G7" s="17" t="s">
        <v>244</v>
      </c>
      <c r="H7" s="17">
        <v>40316</v>
      </c>
      <c r="I7" s="17">
        <v>40083</v>
      </c>
      <c r="J7" s="17">
        <v>699</v>
      </c>
      <c r="K7" s="17" t="s">
        <v>37</v>
      </c>
      <c r="L7" s="18">
        <v>-34593.54</v>
      </c>
      <c r="M7" s="18">
        <v>511.26</v>
      </c>
      <c r="N7" s="18">
        <v>5088.24</v>
      </c>
      <c r="O7" s="18">
        <v>-28994.04</v>
      </c>
      <c r="P7" s="18">
        <v>4201.8599999999997</v>
      </c>
      <c r="Q7" s="18">
        <v>0</v>
      </c>
      <c r="R7" s="18">
        <v>311.39999999999998</v>
      </c>
      <c r="S7" s="18">
        <v>4513.26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-30391.68</v>
      </c>
      <c r="Z7" s="9">
        <f t="shared" si="2"/>
        <v>511.26</v>
      </c>
      <c r="AA7" s="9">
        <f t="shared" si="3"/>
        <v>5399.6399999999994</v>
      </c>
      <c r="AB7" s="9">
        <f t="shared" si="4"/>
        <v>-24480.78</v>
      </c>
    </row>
    <row r="8" spans="1:31" x14ac:dyDescent="0.25">
      <c r="A8" s="17">
        <v>4</v>
      </c>
      <c r="B8" s="17" t="s">
        <v>1460</v>
      </c>
      <c r="C8" s="17" t="s">
        <v>1456</v>
      </c>
      <c r="D8" s="17" t="s">
        <v>1466</v>
      </c>
      <c r="E8" s="17" t="s">
        <v>1467</v>
      </c>
      <c r="F8" s="17" t="s">
        <v>35</v>
      </c>
      <c r="G8" s="17" t="s">
        <v>1055</v>
      </c>
      <c r="H8" s="17">
        <v>14252</v>
      </c>
      <c r="I8" s="17">
        <v>13833</v>
      </c>
      <c r="J8" s="17">
        <v>1257</v>
      </c>
      <c r="K8" s="17" t="s">
        <v>37</v>
      </c>
      <c r="L8" s="18">
        <v>4199.17</v>
      </c>
      <c r="M8" s="18">
        <v>660.06</v>
      </c>
      <c r="N8" s="18">
        <v>181.76</v>
      </c>
      <c r="O8" s="18">
        <v>5040.99</v>
      </c>
      <c r="P8" s="18">
        <v>6517.72</v>
      </c>
      <c r="Q8" s="18">
        <v>415.94</v>
      </c>
      <c r="R8" s="18">
        <v>559.99</v>
      </c>
      <c r="S8" s="18">
        <v>7493.65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10716.89</v>
      </c>
      <c r="Z8" s="9">
        <f t="shared" si="2"/>
        <v>1076</v>
      </c>
      <c r="AA8" s="9">
        <f t="shared" si="3"/>
        <v>741.75</v>
      </c>
      <c r="AB8" s="9">
        <f t="shared" si="4"/>
        <v>12534.64</v>
      </c>
    </row>
    <row r="9" spans="1:31" x14ac:dyDescent="0.25">
      <c r="A9" s="17">
        <v>5</v>
      </c>
      <c r="B9" s="17" t="s">
        <v>1468</v>
      </c>
      <c r="C9" s="17" t="s">
        <v>1456</v>
      </c>
      <c r="D9" s="17" t="s">
        <v>1469</v>
      </c>
      <c r="E9" s="17" t="s">
        <v>1470</v>
      </c>
      <c r="F9" s="17" t="s">
        <v>35</v>
      </c>
      <c r="G9" s="17" t="s">
        <v>45</v>
      </c>
      <c r="H9" s="17">
        <v>65939</v>
      </c>
      <c r="I9" s="17">
        <v>65125</v>
      </c>
      <c r="J9" s="17">
        <v>814</v>
      </c>
      <c r="K9" s="17" t="s">
        <v>37</v>
      </c>
      <c r="L9" s="18">
        <v>93826.36</v>
      </c>
      <c r="M9" s="18">
        <v>9504.7900000000009</v>
      </c>
      <c r="N9" s="18">
        <v>7065</v>
      </c>
      <c r="O9" s="18">
        <v>110396.15</v>
      </c>
      <c r="P9" s="18">
        <v>4375.9799999999996</v>
      </c>
      <c r="Q9" s="18">
        <v>988.16</v>
      </c>
      <c r="R9" s="18">
        <v>362.64</v>
      </c>
      <c r="S9" s="18">
        <v>5726.78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1"/>
        <v>98202.34</v>
      </c>
      <c r="Z9" s="9">
        <f t="shared" si="2"/>
        <v>10492.95</v>
      </c>
      <c r="AA9" s="9">
        <f t="shared" si="3"/>
        <v>7427.64</v>
      </c>
      <c r="AB9" s="9">
        <f t="shared" si="4"/>
        <v>116122.93</v>
      </c>
    </row>
    <row r="10" spans="1:31" x14ac:dyDescent="0.25">
      <c r="A10" s="17">
        <v>6</v>
      </c>
      <c r="B10" s="17" t="s">
        <v>1471</v>
      </c>
      <c r="C10" s="17" t="s">
        <v>1456</v>
      </c>
      <c r="D10" s="17" t="s">
        <v>1472</v>
      </c>
      <c r="E10" s="17" t="s">
        <v>1473</v>
      </c>
      <c r="F10" s="17" t="s">
        <v>35</v>
      </c>
      <c r="G10" s="17" t="s">
        <v>1055</v>
      </c>
      <c r="H10" s="17">
        <v>21589</v>
      </c>
      <c r="I10" s="17">
        <v>21217</v>
      </c>
      <c r="J10" s="17">
        <v>372</v>
      </c>
      <c r="K10" s="17" t="s">
        <v>37</v>
      </c>
      <c r="L10" s="18">
        <v>52348.53</v>
      </c>
      <c r="M10" s="18">
        <v>7849.92</v>
      </c>
      <c r="N10" s="18">
        <v>3454.8</v>
      </c>
      <c r="O10" s="18">
        <v>63653.25</v>
      </c>
      <c r="P10" s="18">
        <v>2356.67</v>
      </c>
      <c r="Q10" s="18">
        <v>536.57000000000005</v>
      </c>
      <c r="R10" s="18">
        <v>165.73</v>
      </c>
      <c r="S10" s="18">
        <v>3058.97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1"/>
        <v>54705.2</v>
      </c>
      <c r="Z10" s="9">
        <f t="shared" si="2"/>
        <v>8386.49</v>
      </c>
      <c r="AA10" s="9">
        <f t="shared" si="3"/>
        <v>3620.53</v>
      </c>
      <c r="AB10" s="9">
        <f t="shared" si="4"/>
        <v>66712.22</v>
      </c>
    </row>
    <row r="11" spans="1:31" x14ac:dyDescent="0.25">
      <c r="A11" s="17">
        <v>7</v>
      </c>
      <c r="B11" s="17" t="s">
        <v>1468</v>
      </c>
      <c r="C11" s="17" t="s">
        <v>1456</v>
      </c>
      <c r="D11" s="17" t="s">
        <v>1474</v>
      </c>
      <c r="E11" s="17" t="s">
        <v>1475</v>
      </c>
      <c r="F11" s="17" t="s">
        <v>35</v>
      </c>
      <c r="G11" s="17" t="s">
        <v>1055</v>
      </c>
      <c r="H11" s="17">
        <v>37842</v>
      </c>
      <c r="I11" s="17">
        <v>37414</v>
      </c>
      <c r="J11" s="17">
        <v>428</v>
      </c>
      <c r="K11" s="17" t="s">
        <v>37</v>
      </c>
      <c r="L11" s="18">
        <v>96649.22</v>
      </c>
      <c r="M11" s="18">
        <v>9290.84</v>
      </c>
      <c r="N11" s="18">
        <v>7986.7</v>
      </c>
      <c r="O11" s="18">
        <v>113926.76</v>
      </c>
      <c r="P11" s="18">
        <v>2484.31</v>
      </c>
      <c r="Q11" s="18">
        <v>1026.56</v>
      </c>
      <c r="R11" s="18">
        <v>190.67</v>
      </c>
      <c r="S11" s="18">
        <v>3701.54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1"/>
        <v>99133.53</v>
      </c>
      <c r="Z11" s="9">
        <f t="shared" si="2"/>
        <v>10317.4</v>
      </c>
      <c r="AA11" s="9">
        <f t="shared" si="3"/>
        <v>8177.37</v>
      </c>
      <c r="AB11" s="9">
        <f t="shared" si="4"/>
        <v>117628.29999999999</v>
      </c>
    </row>
    <row r="12" spans="1:31" x14ac:dyDescent="0.25">
      <c r="A12" s="17">
        <v>8</v>
      </c>
      <c r="B12" s="17" t="s">
        <v>1476</v>
      </c>
      <c r="C12" s="17" t="s">
        <v>1456</v>
      </c>
      <c r="D12" s="17" t="s">
        <v>1477</v>
      </c>
      <c r="E12" s="17" t="s">
        <v>1478</v>
      </c>
      <c r="F12" s="17" t="s">
        <v>35</v>
      </c>
      <c r="G12" s="17" t="s">
        <v>1055</v>
      </c>
      <c r="H12" s="17">
        <v>69580</v>
      </c>
      <c r="I12" s="17">
        <v>69580</v>
      </c>
      <c r="J12" s="17">
        <v>0</v>
      </c>
      <c r="K12" s="17" t="s">
        <v>59</v>
      </c>
      <c r="L12" s="18">
        <v>27182.58</v>
      </c>
      <c r="M12" s="18">
        <v>5165.74</v>
      </c>
      <c r="N12" s="18">
        <v>818.58</v>
      </c>
      <c r="O12" s="18">
        <v>33166.9</v>
      </c>
      <c r="P12" s="18">
        <v>404.5</v>
      </c>
      <c r="Q12" s="18">
        <v>277.68</v>
      </c>
      <c r="R12" s="18">
        <v>0</v>
      </c>
      <c r="S12" s="18">
        <v>682.18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1"/>
        <v>27587.08</v>
      </c>
      <c r="Z12" s="9">
        <f t="shared" si="2"/>
        <v>5443.42</v>
      </c>
      <c r="AA12" s="9">
        <f t="shared" si="3"/>
        <v>818.58</v>
      </c>
      <c r="AB12" s="9">
        <f t="shared" si="4"/>
        <v>33849.08</v>
      </c>
    </row>
    <row r="13" spans="1:31" x14ac:dyDescent="0.25">
      <c r="A13" s="17">
        <v>9</v>
      </c>
      <c r="B13" s="17" t="s">
        <v>1460</v>
      </c>
      <c r="C13" s="17" t="s">
        <v>1456</v>
      </c>
      <c r="D13" s="17" t="s">
        <v>1479</v>
      </c>
      <c r="E13" s="17" t="s">
        <v>1480</v>
      </c>
      <c r="F13" s="17" t="s">
        <v>35</v>
      </c>
      <c r="G13" s="17" t="s">
        <v>1055</v>
      </c>
      <c r="H13" s="17">
        <v>8154</v>
      </c>
      <c r="I13" s="17">
        <v>8096</v>
      </c>
      <c r="J13" s="17">
        <v>174</v>
      </c>
      <c r="K13" s="17" t="s">
        <v>37</v>
      </c>
      <c r="L13" s="18">
        <v>121095.4</v>
      </c>
      <c r="M13" s="18">
        <v>4900.21</v>
      </c>
      <c r="N13" s="18">
        <v>4152.51</v>
      </c>
      <c r="O13" s="18">
        <v>130148.12</v>
      </c>
      <c r="P13" s="18">
        <v>2793.45</v>
      </c>
      <c r="Q13" s="18">
        <v>1221.28</v>
      </c>
      <c r="R13" s="18">
        <v>77.52</v>
      </c>
      <c r="S13" s="18">
        <v>4092.25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123888.84999999999</v>
      </c>
      <c r="Z13" s="9">
        <f t="shared" si="2"/>
        <v>6121.49</v>
      </c>
      <c r="AA13" s="9">
        <f t="shared" si="3"/>
        <v>4230.0300000000007</v>
      </c>
      <c r="AB13" s="9">
        <f t="shared" si="4"/>
        <v>134240.37</v>
      </c>
    </row>
    <row r="14" spans="1:31" x14ac:dyDescent="0.25">
      <c r="A14" s="17">
        <v>10</v>
      </c>
      <c r="B14" s="17" t="s">
        <v>1460</v>
      </c>
      <c r="C14" s="17" t="s">
        <v>1456</v>
      </c>
      <c r="D14" s="17" t="s">
        <v>1481</v>
      </c>
      <c r="E14" s="17" t="s">
        <v>1482</v>
      </c>
      <c r="F14" s="17" t="s">
        <v>35</v>
      </c>
      <c r="G14" s="17" t="s">
        <v>1483</v>
      </c>
      <c r="H14" s="17">
        <v>41011</v>
      </c>
      <c r="I14" s="17">
        <v>40550</v>
      </c>
      <c r="J14" s="17">
        <v>461</v>
      </c>
      <c r="K14" s="17" t="s">
        <v>37</v>
      </c>
      <c r="L14" s="18">
        <v>98544.73</v>
      </c>
      <c r="M14" s="18">
        <v>9968.2099999999991</v>
      </c>
      <c r="N14" s="18">
        <v>8258.26</v>
      </c>
      <c r="O14" s="18">
        <v>116771.2</v>
      </c>
      <c r="P14" s="18">
        <v>2841.52</v>
      </c>
      <c r="Q14" s="18">
        <v>1064.95</v>
      </c>
      <c r="R14" s="18">
        <v>205.38</v>
      </c>
      <c r="S14" s="18">
        <v>4111.8500000000004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1"/>
        <v>101386.25</v>
      </c>
      <c r="Z14" s="9">
        <f t="shared" si="2"/>
        <v>11033.16</v>
      </c>
      <c r="AA14" s="9">
        <f t="shared" si="3"/>
        <v>8463.64</v>
      </c>
      <c r="AB14" s="9">
        <f t="shared" si="4"/>
        <v>120883.05</v>
      </c>
    </row>
    <row r="15" spans="1:31" x14ac:dyDescent="0.25">
      <c r="A15" s="17">
        <v>11</v>
      </c>
      <c r="B15" s="17" t="s">
        <v>1455</v>
      </c>
      <c r="C15" s="17" t="s">
        <v>1456</v>
      </c>
      <c r="D15" s="17" t="s">
        <v>1484</v>
      </c>
      <c r="E15" s="17" t="s">
        <v>1485</v>
      </c>
      <c r="F15" s="17" t="s">
        <v>35</v>
      </c>
      <c r="G15" s="17" t="s">
        <v>1055</v>
      </c>
      <c r="H15" s="17">
        <v>63408</v>
      </c>
      <c r="I15" s="17">
        <v>63004</v>
      </c>
      <c r="J15" s="17">
        <v>404</v>
      </c>
      <c r="K15" s="17" t="s">
        <v>37</v>
      </c>
      <c r="L15" s="18">
        <v>28939.16</v>
      </c>
      <c r="M15" s="18">
        <v>2092.38</v>
      </c>
      <c r="N15" s="18">
        <v>2176.31</v>
      </c>
      <c r="O15" s="18">
        <v>33207.85</v>
      </c>
      <c r="P15" s="18">
        <v>2293.0500000000002</v>
      </c>
      <c r="Q15" s="18">
        <v>297.06</v>
      </c>
      <c r="R15" s="18">
        <v>179.98</v>
      </c>
      <c r="S15" s="18">
        <v>2770.09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31232.21</v>
      </c>
      <c r="Z15" s="9">
        <f t="shared" si="2"/>
        <v>2389.44</v>
      </c>
      <c r="AA15" s="9">
        <f t="shared" si="3"/>
        <v>2356.29</v>
      </c>
      <c r="AB15" s="9">
        <f t="shared" si="4"/>
        <v>35977.94</v>
      </c>
    </row>
    <row r="16" spans="1:31" x14ac:dyDescent="0.25">
      <c r="A16" s="17">
        <v>12</v>
      </c>
      <c r="B16" s="17" t="s">
        <v>1486</v>
      </c>
      <c r="C16" s="17" t="s">
        <v>1456</v>
      </c>
      <c r="D16" s="17" t="s">
        <v>1487</v>
      </c>
      <c r="E16" s="17" t="s">
        <v>1488</v>
      </c>
      <c r="F16" s="17" t="s">
        <v>35</v>
      </c>
      <c r="G16" s="17" t="s">
        <v>45</v>
      </c>
      <c r="H16" s="17">
        <v>33129</v>
      </c>
      <c r="I16" s="17">
        <v>32964</v>
      </c>
      <c r="J16" s="17">
        <v>495</v>
      </c>
      <c r="K16" s="17" t="s">
        <v>37</v>
      </c>
      <c r="L16" s="18">
        <v>30434.09</v>
      </c>
      <c r="M16" s="18">
        <v>1050.3800000000001</v>
      </c>
      <c r="N16" s="18">
        <v>665.58</v>
      </c>
      <c r="O16" s="18">
        <v>32150.05</v>
      </c>
      <c r="P16" s="18">
        <v>2824.1</v>
      </c>
      <c r="Q16" s="18">
        <v>771.4</v>
      </c>
      <c r="R16" s="18">
        <v>220.52</v>
      </c>
      <c r="S16" s="18">
        <v>3816.02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 t="shared" si="1"/>
        <v>33258.19</v>
      </c>
      <c r="Z16" s="9">
        <f t="shared" si="2"/>
        <v>1821.7800000000002</v>
      </c>
      <c r="AA16" s="9">
        <f t="shared" si="3"/>
        <v>886.1</v>
      </c>
      <c r="AB16" s="9">
        <f t="shared" si="4"/>
        <v>35966.07</v>
      </c>
    </row>
    <row r="17" spans="1:28" x14ac:dyDescent="0.25">
      <c r="A17" s="17">
        <v>13</v>
      </c>
      <c r="B17" s="17" t="s">
        <v>1476</v>
      </c>
      <c r="C17" s="17" t="s">
        <v>1456</v>
      </c>
      <c r="D17" s="17" t="s">
        <v>1489</v>
      </c>
      <c r="E17" s="17" t="s">
        <v>1490</v>
      </c>
      <c r="F17" s="17" t="s">
        <v>35</v>
      </c>
      <c r="G17" s="17" t="s">
        <v>1055</v>
      </c>
      <c r="H17" s="17">
        <v>196334</v>
      </c>
      <c r="I17" s="17">
        <v>193118</v>
      </c>
      <c r="J17" s="17">
        <v>3216</v>
      </c>
      <c r="K17" s="17" t="s">
        <v>37</v>
      </c>
      <c r="L17" s="18">
        <v>180362.67</v>
      </c>
      <c r="M17" s="18">
        <v>6775.23</v>
      </c>
      <c r="N17" s="18">
        <v>7771.75</v>
      </c>
      <c r="O17" s="18">
        <v>194909.65</v>
      </c>
      <c r="P17" s="18">
        <v>17043.54</v>
      </c>
      <c r="Q17" s="18">
        <v>1788.17</v>
      </c>
      <c r="R17" s="18">
        <v>1432.73</v>
      </c>
      <c r="S17" s="18">
        <v>20264.439999999999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1"/>
        <v>197406.21000000002</v>
      </c>
      <c r="Z17" s="9">
        <f t="shared" si="2"/>
        <v>8563.4</v>
      </c>
      <c r="AA17" s="9">
        <f t="shared" si="3"/>
        <v>9204.48</v>
      </c>
      <c r="AB17" s="9">
        <f t="shared" si="4"/>
        <v>215174.09</v>
      </c>
    </row>
    <row r="18" spans="1:28" x14ac:dyDescent="0.25">
      <c r="A18" s="17">
        <v>14</v>
      </c>
      <c r="B18" s="17" t="s">
        <v>1468</v>
      </c>
      <c r="C18" s="17" t="s">
        <v>1456</v>
      </c>
      <c r="D18" s="17" t="s">
        <v>1491</v>
      </c>
      <c r="E18" s="17" t="s">
        <v>1492</v>
      </c>
      <c r="F18" s="17" t="s">
        <v>35</v>
      </c>
      <c r="G18" s="17" t="s">
        <v>1055</v>
      </c>
      <c r="H18" s="17">
        <v>29121</v>
      </c>
      <c r="I18" s="17">
        <v>28991</v>
      </c>
      <c r="J18" s="17">
        <v>130</v>
      </c>
      <c r="K18" s="17" t="s">
        <v>37</v>
      </c>
      <c r="L18" s="18">
        <v>64593.06</v>
      </c>
      <c r="M18" s="18">
        <v>10648.48</v>
      </c>
      <c r="N18" s="18">
        <v>4660.88</v>
      </c>
      <c r="O18" s="18">
        <v>79902.42</v>
      </c>
      <c r="P18" s="18">
        <v>1211.73</v>
      </c>
      <c r="Q18" s="18">
        <v>669.11</v>
      </c>
      <c r="R18" s="18">
        <v>57.92</v>
      </c>
      <c r="S18" s="18">
        <v>1938.76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1"/>
        <v>65804.789999999994</v>
      </c>
      <c r="Z18" s="9">
        <f t="shared" si="2"/>
        <v>11317.59</v>
      </c>
      <c r="AA18" s="9">
        <f t="shared" si="3"/>
        <v>4718.8</v>
      </c>
      <c r="AB18" s="9">
        <f t="shared" si="4"/>
        <v>81841.179999999993</v>
      </c>
    </row>
    <row r="19" spans="1:28" x14ac:dyDescent="0.25">
      <c r="A19" s="17">
        <v>15</v>
      </c>
      <c r="B19" s="17" t="s">
        <v>1460</v>
      </c>
      <c r="C19" s="17" t="s">
        <v>1456</v>
      </c>
      <c r="D19" s="17" t="s">
        <v>1493</v>
      </c>
      <c r="E19" s="17" t="s">
        <v>1494</v>
      </c>
      <c r="F19" s="17" t="s">
        <v>35</v>
      </c>
      <c r="G19" s="17" t="s">
        <v>45</v>
      </c>
      <c r="H19" s="17">
        <v>11314</v>
      </c>
      <c r="I19" s="17">
        <v>11314</v>
      </c>
      <c r="J19" s="17">
        <v>0</v>
      </c>
      <c r="K19" s="17" t="s">
        <v>59</v>
      </c>
      <c r="L19" s="18">
        <v>34206.449999999997</v>
      </c>
      <c r="M19" s="18">
        <v>933.93</v>
      </c>
      <c r="N19" s="18">
        <v>0</v>
      </c>
      <c r="O19" s="18">
        <v>35140.379999999997</v>
      </c>
      <c r="P19" s="18">
        <v>577</v>
      </c>
      <c r="Q19" s="18">
        <v>414.56</v>
      </c>
      <c r="R19" s="18">
        <v>0</v>
      </c>
      <c r="S19" s="18">
        <v>991.56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1"/>
        <v>34783.449999999997</v>
      </c>
      <c r="Z19" s="9">
        <f t="shared" si="2"/>
        <v>1348.49</v>
      </c>
      <c r="AA19" s="9">
        <f t="shared" si="3"/>
        <v>0</v>
      </c>
      <c r="AB19" s="9">
        <f t="shared" si="4"/>
        <v>36131.939999999995</v>
      </c>
    </row>
    <row r="20" spans="1:28" x14ac:dyDescent="0.25">
      <c r="A20" s="17">
        <v>16</v>
      </c>
      <c r="B20" s="17" t="s">
        <v>1471</v>
      </c>
      <c r="C20" s="17" t="s">
        <v>1456</v>
      </c>
      <c r="D20" s="17" t="s">
        <v>1495</v>
      </c>
      <c r="E20" s="17" t="s">
        <v>1496</v>
      </c>
      <c r="F20" s="17" t="s">
        <v>35</v>
      </c>
      <c r="G20" s="17" t="s">
        <v>215</v>
      </c>
      <c r="H20" s="17">
        <v>14786</v>
      </c>
      <c r="I20" s="17">
        <v>14410</v>
      </c>
      <c r="J20" s="17">
        <v>1128</v>
      </c>
      <c r="K20" s="17" t="s">
        <v>37</v>
      </c>
      <c r="L20" s="18">
        <v>104352.07</v>
      </c>
      <c r="M20" s="18">
        <v>4524.04</v>
      </c>
      <c r="N20" s="18">
        <v>2810.67</v>
      </c>
      <c r="O20" s="18">
        <v>111686.78</v>
      </c>
      <c r="P20" s="18">
        <v>7191.04</v>
      </c>
      <c r="Q20" s="18">
        <v>1041.8499999999999</v>
      </c>
      <c r="R20" s="18">
        <v>502.52</v>
      </c>
      <c r="S20" s="18">
        <v>8735.41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1"/>
        <v>111543.11</v>
      </c>
      <c r="Z20" s="9">
        <f t="shared" si="2"/>
        <v>5565.8899999999994</v>
      </c>
      <c r="AA20" s="9">
        <f t="shared" si="3"/>
        <v>3313.19</v>
      </c>
      <c r="AB20" s="9">
        <f t="shared" si="4"/>
        <v>120422.19</v>
      </c>
    </row>
    <row r="21" spans="1:28" x14ac:dyDescent="0.25">
      <c r="A21" s="17">
        <v>17</v>
      </c>
      <c r="B21" s="17" t="s">
        <v>1468</v>
      </c>
      <c r="C21" s="17" t="s">
        <v>1456</v>
      </c>
      <c r="D21" s="17" t="s">
        <v>1497</v>
      </c>
      <c r="E21" s="17" t="s">
        <v>1498</v>
      </c>
      <c r="F21" s="17" t="s">
        <v>35</v>
      </c>
      <c r="G21" s="17" t="s">
        <v>1205</v>
      </c>
      <c r="H21" s="17">
        <v>17808</v>
      </c>
      <c r="I21" s="17">
        <v>15701</v>
      </c>
      <c r="J21" s="17">
        <v>2107</v>
      </c>
      <c r="K21" s="17" t="s">
        <v>37</v>
      </c>
      <c r="L21" s="18">
        <v>118379.7</v>
      </c>
      <c r="M21" s="18">
        <v>8322.06</v>
      </c>
      <c r="N21" s="18">
        <v>9665.27</v>
      </c>
      <c r="O21" s="18">
        <v>136367.03</v>
      </c>
      <c r="P21" s="18">
        <v>12369.74</v>
      </c>
      <c r="Q21" s="18">
        <v>1224.3699999999999</v>
      </c>
      <c r="R21" s="18">
        <v>938.67</v>
      </c>
      <c r="S21" s="18">
        <v>14532.78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1"/>
        <v>130749.44</v>
      </c>
      <c r="Z21" s="9">
        <f t="shared" si="2"/>
        <v>9546.43</v>
      </c>
      <c r="AA21" s="9">
        <f t="shared" si="3"/>
        <v>10603.94</v>
      </c>
      <c r="AB21" s="9">
        <f t="shared" si="4"/>
        <v>150899.81</v>
      </c>
    </row>
    <row r="22" spans="1:28" x14ac:dyDescent="0.25">
      <c r="A22" s="17">
        <v>18</v>
      </c>
      <c r="B22" s="17" t="s">
        <v>1468</v>
      </c>
      <c r="C22" s="17" t="s">
        <v>1456</v>
      </c>
      <c r="D22" s="17" t="s">
        <v>1499</v>
      </c>
      <c r="E22" s="17" t="s">
        <v>1500</v>
      </c>
      <c r="F22" s="17" t="s">
        <v>35</v>
      </c>
      <c r="G22" s="17" t="s">
        <v>1501</v>
      </c>
      <c r="H22" s="17">
        <v>34715</v>
      </c>
      <c r="I22" s="17">
        <v>32996</v>
      </c>
      <c r="J22" s="17">
        <v>1719</v>
      </c>
      <c r="K22" s="17" t="s">
        <v>37</v>
      </c>
      <c r="L22" s="18">
        <v>66022.84</v>
      </c>
      <c r="M22" s="18">
        <v>5790.18</v>
      </c>
      <c r="N22" s="18">
        <v>5319.28</v>
      </c>
      <c r="O22" s="18">
        <v>77132.3</v>
      </c>
      <c r="P22" s="18">
        <v>9325.0300000000007</v>
      </c>
      <c r="Q22" s="18">
        <v>701.4</v>
      </c>
      <c r="R22" s="18">
        <v>765.81</v>
      </c>
      <c r="S22" s="18">
        <v>10792.24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1"/>
        <v>75347.87</v>
      </c>
      <c r="Z22" s="9">
        <f t="shared" si="2"/>
        <v>6491.58</v>
      </c>
      <c r="AA22" s="9">
        <f t="shared" si="3"/>
        <v>6085.09</v>
      </c>
      <c r="AB22" s="9">
        <f t="shared" si="4"/>
        <v>87924.540000000008</v>
      </c>
    </row>
    <row r="23" spans="1:28" x14ac:dyDescent="0.25">
      <c r="A23" s="17">
        <v>19</v>
      </c>
      <c r="B23" s="17" t="s">
        <v>1460</v>
      </c>
      <c r="C23" s="17" t="s">
        <v>1456</v>
      </c>
      <c r="D23" s="17" t="s">
        <v>1502</v>
      </c>
      <c r="E23" s="17" t="s">
        <v>1503</v>
      </c>
      <c r="F23" s="17" t="s">
        <v>35</v>
      </c>
      <c r="G23" s="17" t="s">
        <v>215</v>
      </c>
      <c r="H23" s="17">
        <v>55411</v>
      </c>
      <c r="I23" s="17">
        <v>55241</v>
      </c>
      <c r="J23" s="17">
        <v>170</v>
      </c>
      <c r="K23" s="17" t="s">
        <v>37</v>
      </c>
      <c r="L23" s="18">
        <v>82215.94</v>
      </c>
      <c r="M23" s="18">
        <v>9305.74</v>
      </c>
      <c r="N23" s="18">
        <v>5975.03</v>
      </c>
      <c r="O23" s="18">
        <v>97496.71</v>
      </c>
      <c r="P23" s="18">
        <v>1528.31</v>
      </c>
      <c r="Q23" s="18">
        <v>874.64</v>
      </c>
      <c r="R23" s="18">
        <v>75.739999999999995</v>
      </c>
      <c r="S23" s="18">
        <v>2478.69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1"/>
        <v>83744.25</v>
      </c>
      <c r="Z23" s="9">
        <f t="shared" si="2"/>
        <v>10180.379999999999</v>
      </c>
      <c r="AA23" s="9">
        <f t="shared" si="3"/>
        <v>6050.7699999999995</v>
      </c>
      <c r="AB23" s="9">
        <f t="shared" si="4"/>
        <v>99975.400000000009</v>
      </c>
    </row>
    <row r="24" spans="1:28" x14ac:dyDescent="0.25">
      <c r="A24" s="17">
        <v>20</v>
      </c>
      <c r="B24" s="17" t="s">
        <v>1460</v>
      </c>
      <c r="C24" s="17" t="s">
        <v>1456</v>
      </c>
      <c r="D24" s="17" t="s">
        <v>1504</v>
      </c>
      <c r="E24" s="17" t="s">
        <v>1505</v>
      </c>
      <c r="F24" s="17" t="s">
        <v>35</v>
      </c>
      <c r="G24" s="17" t="s">
        <v>1506</v>
      </c>
      <c r="H24" s="17">
        <v>22231</v>
      </c>
      <c r="I24" s="17">
        <v>22094</v>
      </c>
      <c r="J24" s="17">
        <v>137</v>
      </c>
      <c r="K24" s="17" t="s">
        <v>37</v>
      </c>
      <c r="L24" s="18">
        <v>58316.75</v>
      </c>
      <c r="M24" s="18">
        <v>10101.86</v>
      </c>
      <c r="N24" s="18">
        <v>4017.99</v>
      </c>
      <c r="O24" s="18">
        <v>72436.600000000006</v>
      </c>
      <c r="P24" s="18">
        <v>1255.8800000000001</v>
      </c>
      <c r="Q24" s="18">
        <v>613.53</v>
      </c>
      <c r="R24" s="18">
        <v>61.03</v>
      </c>
      <c r="S24" s="18">
        <v>1930.44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1"/>
        <v>59572.63</v>
      </c>
      <c r="Z24" s="9">
        <f t="shared" si="2"/>
        <v>10715.390000000001</v>
      </c>
      <c r="AA24" s="9">
        <f t="shared" si="3"/>
        <v>4079.02</v>
      </c>
      <c r="AB24" s="9">
        <f t="shared" si="4"/>
        <v>74367.040000000008</v>
      </c>
    </row>
    <row r="25" spans="1:28" x14ac:dyDescent="0.25">
      <c r="A25" s="17">
        <v>21</v>
      </c>
      <c r="B25" s="17" t="s">
        <v>1468</v>
      </c>
      <c r="C25" s="17" t="s">
        <v>1456</v>
      </c>
      <c r="D25" s="17" t="s">
        <v>1507</v>
      </c>
      <c r="E25" s="17" t="s">
        <v>1508</v>
      </c>
      <c r="F25" s="17" t="s">
        <v>35</v>
      </c>
      <c r="G25" s="17" t="s">
        <v>228</v>
      </c>
      <c r="H25" s="17">
        <v>4710</v>
      </c>
      <c r="I25" s="17">
        <v>4710</v>
      </c>
      <c r="J25" s="17">
        <v>0</v>
      </c>
      <c r="K25" s="17" t="s">
        <v>59</v>
      </c>
      <c r="L25" s="18">
        <v>35306.230000000003</v>
      </c>
      <c r="M25" s="18">
        <v>5640.69</v>
      </c>
      <c r="N25" s="18">
        <v>25.39</v>
      </c>
      <c r="O25" s="18">
        <v>40972.31</v>
      </c>
      <c r="P25" s="18">
        <v>373.5</v>
      </c>
      <c r="Q25" s="18">
        <v>342.78</v>
      </c>
      <c r="R25" s="18">
        <v>0</v>
      </c>
      <c r="S25" s="18">
        <v>716.28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1"/>
        <v>35679.730000000003</v>
      </c>
      <c r="Z25" s="9">
        <f t="shared" si="2"/>
        <v>5983.4699999999993</v>
      </c>
      <c r="AA25" s="9">
        <f t="shared" si="3"/>
        <v>25.39</v>
      </c>
      <c r="AB25" s="9">
        <f t="shared" si="4"/>
        <v>41688.589999999997</v>
      </c>
    </row>
    <row r="26" spans="1:28" x14ac:dyDescent="0.25">
      <c r="A26" s="17">
        <v>22</v>
      </c>
      <c r="B26" s="17" t="s">
        <v>1471</v>
      </c>
      <c r="C26" s="17" t="s">
        <v>1456</v>
      </c>
      <c r="D26" s="17" t="s">
        <v>1509</v>
      </c>
      <c r="E26" s="17" t="s">
        <v>1510</v>
      </c>
      <c r="F26" s="17" t="s">
        <v>35</v>
      </c>
      <c r="G26" s="17" t="s">
        <v>228</v>
      </c>
      <c r="H26" s="17">
        <v>950</v>
      </c>
      <c r="I26" s="17">
        <v>950</v>
      </c>
      <c r="J26" s="17">
        <v>0</v>
      </c>
      <c r="K26" s="17" t="s">
        <v>59</v>
      </c>
      <c r="L26" s="18">
        <v>14003.56</v>
      </c>
      <c r="M26" s="18">
        <v>2004.8</v>
      </c>
      <c r="N26" s="18">
        <v>0</v>
      </c>
      <c r="O26" s="18">
        <v>16008.36</v>
      </c>
      <c r="P26" s="18">
        <v>551.5</v>
      </c>
      <c r="Q26" s="18">
        <v>132.9</v>
      </c>
      <c r="R26" s="18">
        <v>0</v>
      </c>
      <c r="S26" s="18">
        <v>684.4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1"/>
        <v>14555.06</v>
      </c>
      <c r="Z26" s="9">
        <f t="shared" si="2"/>
        <v>2137.6999999999998</v>
      </c>
      <c r="AA26" s="9">
        <f t="shared" si="3"/>
        <v>0</v>
      </c>
      <c r="AB26" s="9">
        <f t="shared" si="4"/>
        <v>16692.760000000002</v>
      </c>
    </row>
    <row r="27" spans="1:28" x14ac:dyDescent="0.25">
      <c r="A27" s="17">
        <v>23</v>
      </c>
      <c r="B27" s="17" t="s">
        <v>1471</v>
      </c>
      <c r="C27" s="17" t="s">
        <v>1456</v>
      </c>
      <c r="D27" s="17" t="s">
        <v>1511</v>
      </c>
      <c r="E27" s="17" t="s">
        <v>1512</v>
      </c>
      <c r="F27" s="17" t="s">
        <v>35</v>
      </c>
      <c r="G27" s="17" t="s">
        <v>1513</v>
      </c>
      <c r="H27" s="17">
        <v>40</v>
      </c>
      <c r="I27" s="17">
        <v>40</v>
      </c>
      <c r="J27" s="17">
        <v>0</v>
      </c>
      <c r="K27" s="17" t="s">
        <v>59</v>
      </c>
      <c r="L27" s="18">
        <v>13295.37</v>
      </c>
      <c r="M27" s="18">
        <v>1950.56</v>
      </c>
      <c r="N27" s="18">
        <v>2.67</v>
      </c>
      <c r="O27" s="18">
        <v>15248.6</v>
      </c>
      <c r="P27" s="18">
        <v>551.5</v>
      </c>
      <c r="Q27" s="18">
        <v>130.65</v>
      </c>
      <c r="R27" s="18">
        <v>0</v>
      </c>
      <c r="S27" s="18">
        <v>682.15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1"/>
        <v>13846.87</v>
      </c>
      <c r="Z27" s="9">
        <f t="shared" si="2"/>
        <v>2081.21</v>
      </c>
      <c r="AA27" s="9">
        <f t="shared" si="3"/>
        <v>2.67</v>
      </c>
      <c r="AB27" s="9">
        <f t="shared" si="4"/>
        <v>15930.75</v>
      </c>
    </row>
    <row r="28" spans="1:28" x14ac:dyDescent="0.25">
      <c r="A28" s="17">
        <v>24</v>
      </c>
      <c r="B28" s="17" t="s">
        <v>1514</v>
      </c>
      <c r="C28" s="17" t="s">
        <v>1456</v>
      </c>
      <c r="D28" s="17" t="s">
        <v>1515</v>
      </c>
      <c r="E28" s="17" t="s">
        <v>1516</v>
      </c>
      <c r="F28" s="17" t="s">
        <v>35</v>
      </c>
      <c r="G28" s="17" t="s">
        <v>1010</v>
      </c>
      <c r="H28" s="17">
        <v>455</v>
      </c>
      <c r="I28" s="17">
        <v>455</v>
      </c>
      <c r="J28" s="17">
        <v>0</v>
      </c>
      <c r="K28" s="17" t="s">
        <v>59</v>
      </c>
      <c r="L28" s="18">
        <v>9854.26</v>
      </c>
      <c r="M28" s="18">
        <v>1662.65</v>
      </c>
      <c r="N28" s="18">
        <v>179.07</v>
      </c>
      <c r="O28" s="18">
        <v>11695.98</v>
      </c>
      <c r="P28" s="18">
        <v>315</v>
      </c>
      <c r="Q28" s="18">
        <v>96.25</v>
      </c>
      <c r="R28" s="18">
        <v>0</v>
      </c>
      <c r="S28" s="18">
        <v>411.25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1"/>
        <v>10169.26</v>
      </c>
      <c r="Z28" s="9">
        <f t="shared" si="2"/>
        <v>1758.9</v>
      </c>
      <c r="AA28" s="9">
        <f t="shared" si="3"/>
        <v>179.07</v>
      </c>
      <c r="AB28" s="9">
        <f t="shared" si="4"/>
        <v>12107.23</v>
      </c>
    </row>
    <row r="29" spans="1:28" x14ac:dyDescent="0.25">
      <c r="A29" s="17">
        <v>25</v>
      </c>
      <c r="B29" s="17" t="s">
        <v>1517</v>
      </c>
      <c r="C29" s="17" t="s">
        <v>1456</v>
      </c>
      <c r="D29" s="17" t="s">
        <v>1518</v>
      </c>
      <c r="E29" s="17" t="s">
        <v>1519</v>
      </c>
      <c r="F29" s="17" t="s">
        <v>35</v>
      </c>
      <c r="G29" s="17" t="s">
        <v>1520</v>
      </c>
      <c r="H29" s="17">
        <v>5590</v>
      </c>
      <c r="I29" s="17">
        <v>4487</v>
      </c>
      <c r="J29" s="17">
        <v>11030</v>
      </c>
      <c r="K29" s="17" t="s">
        <v>37</v>
      </c>
      <c r="L29" s="18">
        <v>124924.65</v>
      </c>
      <c r="M29" s="18">
        <v>12911.19</v>
      </c>
      <c r="N29" s="18">
        <v>19553.330000000002</v>
      </c>
      <c r="O29" s="18">
        <v>157389.17000000001</v>
      </c>
      <c r="P29" s="18">
        <v>57730.14</v>
      </c>
      <c r="Q29" s="18">
        <v>1402.66</v>
      </c>
      <c r="R29" s="18">
        <v>4913.87</v>
      </c>
      <c r="S29" s="18">
        <v>64046.67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1"/>
        <v>182654.78999999998</v>
      </c>
      <c r="Z29" s="9">
        <f t="shared" si="2"/>
        <v>14313.85</v>
      </c>
      <c r="AA29" s="9">
        <f t="shared" si="3"/>
        <v>24467.200000000001</v>
      </c>
      <c r="AB29" s="9">
        <f t="shared" si="4"/>
        <v>221435.84000000003</v>
      </c>
    </row>
    <row r="30" spans="1:28" s="12" customFormat="1" x14ac:dyDescent="0.25">
      <c r="A30" s="19"/>
      <c r="B30" s="19"/>
      <c r="C30" s="10" t="s">
        <v>71</v>
      </c>
      <c r="D30" s="19"/>
      <c r="E30" s="19"/>
      <c r="F30" s="19"/>
      <c r="G30" s="19"/>
      <c r="H30" s="19"/>
      <c r="I30" s="19"/>
      <c r="J30" s="19">
        <f>SUM(J5:J29)</f>
        <v>26125</v>
      </c>
      <c r="K30" s="19"/>
      <c r="L30" s="19">
        <f t="shared" ref="L30:AA30" si="5">SUM(L5:L29)</f>
        <v>1487552.28</v>
      </c>
      <c r="M30" s="19">
        <f t="shared" si="5"/>
        <v>143177.31999999998</v>
      </c>
      <c r="N30" s="19">
        <f t="shared" si="5"/>
        <v>108979.01000000001</v>
      </c>
      <c r="O30" s="19">
        <f t="shared" si="5"/>
        <v>1739708.6100000003</v>
      </c>
      <c r="P30" s="19">
        <f t="shared" si="5"/>
        <v>148724.44</v>
      </c>
      <c r="Q30" s="19">
        <f t="shared" si="5"/>
        <v>16690.07</v>
      </c>
      <c r="R30" s="19">
        <f t="shared" si="5"/>
        <v>11638.689999999999</v>
      </c>
      <c r="S30" s="19">
        <f t="shared" si="5"/>
        <v>177053.19999999998</v>
      </c>
      <c r="T30" s="19">
        <f t="shared" si="5"/>
        <v>0</v>
      </c>
      <c r="U30" s="19">
        <f t="shared" si="5"/>
        <v>0</v>
      </c>
      <c r="V30" s="19">
        <f t="shared" si="5"/>
        <v>0</v>
      </c>
      <c r="W30" s="19">
        <f t="shared" si="5"/>
        <v>0</v>
      </c>
      <c r="X30" s="19">
        <f t="shared" si="5"/>
        <v>0</v>
      </c>
      <c r="Y30" s="19">
        <f t="shared" si="5"/>
        <v>1636276.72</v>
      </c>
      <c r="Z30" s="19">
        <f t="shared" si="5"/>
        <v>159867.39000000001</v>
      </c>
      <c r="AA30" s="19">
        <f t="shared" si="5"/>
        <v>120617.70000000001</v>
      </c>
      <c r="AB30" s="20">
        <f>SUM(AB5:AB29)</f>
        <v>1916761.81</v>
      </c>
    </row>
    <row r="31" spans="1:28" x14ac:dyDescent="0.25">
      <c r="A31" s="17">
        <v>1</v>
      </c>
      <c r="B31" s="17" t="s">
        <v>1460</v>
      </c>
      <c r="C31" s="17" t="s">
        <v>1456</v>
      </c>
      <c r="D31" s="17" t="s">
        <v>1521</v>
      </c>
      <c r="E31" s="17" t="s">
        <v>1522</v>
      </c>
      <c r="F31" s="17" t="s">
        <v>75</v>
      </c>
      <c r="G31" s="17" t="s">
        <v>1517</v>
      </c>
      <c r="H31" s="17">
        <v>19032</v>
      </c>
      <c r="I31" s="17">
        <v>18970</v>
      </c>
      <c r="J31" s="17">
        <v>62</v>
      </c>
      <c r="K31" s="17" t="s">
        <v>37</v>
      </c>
      <c r="L31" s="18">
        <v>18897.060000000001</v>
      </c>
      <c r="M31" s="18">
        <v>2853.15</v>
      </c>
      <c r="N31" s="18">
        <v>1215.1199999999999</v>
      </c>
      <c r="O31" s="18">
        <v>22965.33</v>
      </c>
      <c r="P31" s="18">
        <v>617.22</v>
      </c>
      <c r="Q31" s="18">
        <v>198.39</v>
      </c>
      <c r="R31" s="18">
        <v>36.83</v>
      </c>
      <c r="S31" s="18">
        <v>852.44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ref="Y31:Y53" si="6">L31+P31-U31</f>
        <v>19514.280000000002</v>
      </c>
      <c r="Z31" s="9">
        <f t="shared" ref="Z31:Z53" si="7">M31+Q31-V31</f>
        <v>3051.54</v>
      </c>
      <c r="AA31" s="9">
        <f t="shared" ref="AA31:AA53" si="8">N31+R31-W31</f>
        <v>1251.9499999999998</v>
      </c>
      <c r="AB31" s="9">
        <f t="shared" ref="AB31:AB53" si="9">O31+S31-X31</f>
        <v>23817.77</v>
      </c>
    </row>
    <row r="32" spans="1:28" x14ac:dyDescent="0.25">
      <c r="A32" s="17">
        <v>2</v>
      </c>
      <c r="B32" s="17" t="s">
        <v>1463</v>
      </c>
      <c r="C32" s="17" t="s">
        <v>1456</v>
      </c>
      <c r="D32" s="17" t="s">
        <v>1523</v>
      </c>
      <c r="E32" s="17" t="s">
        <v>1524</v>
      </c>
      <c r="F32" s="17" t="s">
        <v>75</v>
      </c>
      <c r="G32" s="17" t="s">
        <v>1142</v>
      </c>
      <c r="H32" s="17">
        <v>6143</v>
      </c>
      <c r="I32" s="17">
        <v>5995</v>
      </c>
      <c r="J32" s="17">
        <v>148</v>
      </c>
      <c r="K32" s="17" t="s">
        <v>37</v>
      </c>
      <c r="L32" s="18">
        <v>23221.51</v>
      </c>
      <c r="M32" s="18">
        <v>3936.47</v>
      </c>
      <c r="N32" s="18">
        <v>1291.79</v>
      </c>
      <c r="O32" s="18">
        <v>28449.77</v>
      </c>
      <c r="P32" s="18">
        <v>1270.42</v>
      </c>
      <c r="Q32" s="18">
        <v>243.22</v>
      </c>
      <c r="R32" s="18">
        <v>87.91</v>
      </c>
      <c r="S32" s="18">
        <v>1601.55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24491.93</v>
      </c>
      <c r="Z32" s="9">
        <f t="shared" si="7"/>
        <v>4179.6899999999996</v>
      </c>
      <c r="AA32" s="9">
        <f t="shared" si="8"/>
        <v>1379.7</v>
      </c>
      <c r="AB32" s="9">
        <f t="shared" si="9"/>
        <v>30051.32</v>
      </c>
    </row>
    <row r="33" spans="1:28" x14ac:dyDescent="0.25">
      <c r="A33" s="17">
        <v>3</v>
      </c>
      <c r="B33" s="17" t="s">
        <v>1471</v>
      </c>
      <c r="C33" s="17" t="s">
        <v>1456</v>
      </c>
      <c r="D33" s="17" t="s">
        <v>1525</v>
      </c>
      <c r="E33" s="17" t="s">
        <v>1526</v>
      </c>
      <c r="F33" s="17" t="s">
        <v>75</v>
      </c>
      <c r="G33" s="17" t="s">
        <v>1527</v>
      </c>
      <c r="H33" s="17">
        <v>6460</v>
      </c>
      <c r="I33" s="17">
        <v>6310</v>
      </c>
      <c r="J33" s="17">
        <v>150</v>
      </c>
      <c r="K33" s="17" t="s">
        <v>37</v>
      </c>
      <c r="L33" s="18">
        <v>27672.62</v>
      </c>
      <c r="M33" s="18">
        <v>4428.32</v>
      </c>
      <c r="N33" s="18">
        <v>1357.67</v>
      </c>
      <c r="O33" s="18">
        <v>33458.61</v>
      </c>
      <c r="P33" s="18">
        <v>1469.17</v>
      </c>
      <c r="Q33" s="18">
        <v>284.86</v>
      </c>
      <c r="R33" s="18">
        <v>89.1</v>
      </c>
      <c r="S33" s="18">
        <v>1843.13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29141.79</v>
      </c>
      <c r="Z33" s="9">
        <f t="shared" si="7"/>
        <v>4713.1799999999994</v>
      </c>
      <c r="AA33" s="9">
        <f t="shared" si="8"/>
        <v>1446.77</v>
      </c>
      <c r="AB33" s="9">
        <f t="shared" si="9"/>
        <v>35301.74</v>
      </c>
    </row>
    <row r="34" spans="1:28" x14ac:dyDescent="0.25">
      <c r="A34" s="17">
        <v>4</v>
      </c>
      <c r="B34" s="17" t="s">
        <v>1486</v>
      </c>
      <c r="C34" s="17" t="s">
        <v>1456</v>
      </c>
      <c r="D34" s="17" t="s">
        <v>1528</v>
      </c>
      <c r="E34" s="17" t="s">
        <v>1529</v>
      </c>
      <c r="F34" s="17" t="s">
        <v>75</v>
      </c>
      <c r="G34" s="17" t="s">
        <v>1530</v>
      </c>
      <c r="H34" s="17">
        <v>7764</v>
      </c>
      <c r="I34" s="17">
        <v>7183</v>
      </c>
      <c r="J34" s="17">
        <v>581</v>
      </c>
      <c r="K34" s="17" t="s">
        <v>37</v>
      </c>
      <c r="L34" s="18">
        <v>26977.119999999999</v>
      </c>
      <c r="M34" s="18">
        <v>3702.89</v>
      </c>
      <c r="N34" s="18">
        <v>1443.26</v>
      </c>
      <c r="O34" s="18">
        <v>32123.27</v>
      </c>
      <c r="P34" s="18">
        <v>4223.66</v>
      </c>
      <c r="Q34" s="18">
        <v>264.63</v>
      </c>
      <c r="R34" s="18">
        <v>345.11</v>
      </c>
      <c r="S34" s="18">
        <v>4833.3999999999996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31200.78</v>
      </c>
      <c r="Z34" s="9">
        <f t="shared" si="7"/>
        <v>3967.52</v>
      </c>
      <c r="AA34" s="9">
        <f t="shared" si="8"/>
        <v>1788.37</v>
      </c>
      <c r="AB34" s="9">
        <f t="shared" si="9"/>
        <v>36956.67</v>
      </c>
    </row>
    <row r="35" spans="1:28" x14ac:dyDescent="0.25">
      <c r="A35" s="17">
        <v>5</v>
      </c>
      <c r="B35" s="17" t="s">
        <v>1460</v>
      </c>
      <c r="C35" s="17" t="s">
        <v>1456</v>
      </c>
      <c r="D35" s="17" t="s">
        <v>1531</v>
      </c>
      <c r="E35" s="17" t="s">
        <v>1532</v>
      </c>
      <c r="F35" s="17" t="s">
        <v>75</v>
      </c>
      <c r="G35" s="17" t="s">
        <v>1517</v>
      </c>
      <c r="H35" s="17">
        <v>26552</v>
      </c>
      <c r="I35" s="17">
        <v>26552</v>
      </c>
      <c r="J35" s="17">
        <v>0</v>
      </c>
      <c r="K35" s="17" t="s">
        <v>59</v>
      </c>
      <c r="L35" s="18">
        <v>21875.52</v>
      </c>
      <c r="M35" s="18">
        <v>3161.99</v>
      </c>
      <c r="N35" s="18">
        <v>895.6</v>
      </c>
      <c r="O35" s="18">
        <v>25933.11</v>
      </c>
      <c r="P35" s="18">
        <v>452.62</v>
      </c>
      <c r="Q35" s="18">
        <v>225.79</v>
      </c>
      <c r="R35" s="18">
        <v>0</v>
      </c>
      <c r="S35" s="18">
        <v>678.41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6"/>
        <v>22328.14</v>
      </c>
      <c r="Z35" s="9">
        <f t="shared" si="7"/>
        <v>3387.7799999999997</v>
      </c>
      <c r="AA35" s="9">
        <f t="shared" si="8"/>
        <v>895.6</v>
      </c>
      <c r="AB35" s="9">
        <f t="shared" si="9"/>
        <v>26611.52</v>
      </c>
    </row>
    <row r="36" spans="1:28" x14ac:dyDescent="0.25">
      <c r="A36" s="17">
        <v>6</v>
      </c>
      <c r="B36" s="17" t="s">
        <v>1471</v>
      </c>
      <c r="C36" s="17" t="s">
        <v>1456</v>
      </c>
      <c r="D36" s="17" t="s">
        <v>1533</v>
      </c>
      <c r="E36" s="17" t="s">
        <v>1534</v>
      </c>
      <c r="F36" s="17" t="s">
        <v>75</v>
      </c>
      <c r="G36" s="17" t="s">
        <v>1527</v>
      </c>
      <c r="H36" s="17">
        <v>14394</v>
      </c>
      <c r="I36" s="17">
        <v>14010</v>
      </c>
      <c r="J36" s="17">
        <v>384</v>
      </c>
      <c r="K36" s="17" t="s">
        <v>37</v>
      </c>
      <c r="L36" s="18">
        <v>54723.45</v>
      </c>
      <c r="M36" s="18">
        <v>8657.8700000000008</v>
      </c>
      <c r="N36" s="18">
        <v>4156.51</v>
      </c>
      <c r="O36" s="18">
        <v>67537.83</v>
      </c>
      <c r="P36" s="18">
        <v>2885.83</v>
      </c>
      <c r="Q36" s="18">
        <v>576.97</v>
      </c>
      <c r="R36" s="18">
        <v>228.1</v>
      </c>
      <c r="S36" s="18">
        <v>3690.9</v>
      </c>
      <c r="T36" s="18">
        <v>0</v>
      </c>
      <c r="U36" s="18">
        <v>0</v>
      </c>
      <c r="V36" s="18">
        <v>0</v>
      </c>
      <c r="W36" s="18">
        <v>0</v>
      </c>
      <c r="X36" s="18"/>
      <c r="Y36" s="9">
        <f t="shared" si="6"/>
        <v>57609.279999999999</v>
      </c>
      <c r="Z36" s="9">
        <f t="shared" si="7"/>
        <v>9234.84</v>
      </c>
      <c r="AA36" s="9">
        <f t="shared" si="8"/>
        <v>4384.6100000000006</v>
      </c>
      <c r="AB36" s="9">
        <f t="shared" si="9"/>
        <v>71228.73</v>
      </c>
    </row>
    <row r="37" spans="1:28" x14ac:dyDescent="0.25">
      <c r="A37" s="17">
        <v>7</v>
      </c>
      <c r="B37" s="17" t="s">
        <v>1486</v>
      </c>
      <c r="C37" s="17" t="s">
        <v>1456</v>
      </c>
      <c r="D37" s="17" t="s">
        <v>1535</v>
      </c>
      <c r="E37" s="17" t="s">
        <v>1536</v>
      </c>
      <c r="F37" s="17" t="s">
        <v>75</v>
      </c>
      <c r="G37" s="17" t="s">
        <v>1530</v>
      </c>
      <c r="H37" s="17">
        <v>24357</v>
      </c>
      <c r="I37" s="17">
        <v>23956</v>
      </c>
      <c r="J37" s="17">
        <v>401</v>
      </c>
      <c r="K37" s="17" t="s">
        <v>37</v>
      </c>
      <c r="L37" s="18">
        <v>78556.67</v>
      </c>
      <c r="M37" s="18">
        <v>12192.13</v>
      </c>
      <c r="N37" s="18">
        <v>5878.64</v>
      </c>
      <c r="O37" s="18">
        <v>96627.44</v>
      </c>
      <c r="P37" s="18">
        <v>3177.23</v>
      </c>
      <c r="Q37" s="18">
        <v>829.62</v>
      </c>
      <c r="R37" s="18">
        <v>238.19</v>
      </c>
      <c r="S37" s="18">
        <v>4245.04</v>
      </c>
      <c r="T37" s="18">
        <v>0</v>
      </c>
      <c r="U37" s="18">
        <v>0</v>
      </c>
      <c r="V37" s="18">
        <v>0</v>
      </c>
      <c r="W37" s="18">
        <v>0</v>
      </c>
      <c r="X37" s="18"/>
      <c r="Y37" s="9">
        <f t="shared" si="6"/>
        <v>81733.899999999994</v>
      </c>
      <c r="Z37" s="9">
        <f t="shared" si="7"/>
        <v>13021.75</v>
      </c>
      <c r="AA37" s="9">
        <f t="shared" si="8"/>
        <v>6116.83</v>
      </c>
      <c r="AB37" s="9">
        <f t="shared" si="9"/>
        <v>100872.48</v>
      </c>
    </row>
    <row r="38" spans="1:28" x14ac:dyDescent="0.25">
      <c r="A38" s="17">
        <v>8</v>
      </c>
      <c r="B38" s="17" t="s">
        <v>1455</v>
      </c>
      <c r="C38" s="17" t="s">
        <v>1456</v>
      </c>
      <c r="D38" s="17" t="s">
        <v>1537</v>
      </c>
      <c r="E38" s="17" t="s">
        <v>1538</v>
      </c>
      <c r="F38" s="17" t="s">
        <v>75</v>
      </c>
      <c r="G38" s="17" t="s">
        <v>1539</v>
      </c>
      <c r="H38" s="17">
        <v>12024</v>
      </c>
      <c r="I38" s="17">
        <v>11684</v>
      </c>
      <c r="J38" s="17">
        <v>340</v>
      </c>
      <c r="K38" s="17" t="s">
        <v>37</v>
      </c>
      <c r="L38" s="18">
        <v>32765.7</v>
      </c>
      <c r="M38" s="18">
        <v>5355.86</v>
      </c>
      <c r="N38" s="18">
        <v>2189.5500000000002</v>
      </c>
      <c r="O38" s="18">
        <v>40311.11</v>
      </c>
      <c r="P38" s="18">
        <v>2565.91</v>
      </c>
      <c r="Q38" s="18">
        <v>338.85</v>
      </c>
      <c r="R38" s="18">
        <v>201.96</v>
      </c>
      <c r="S38" s="18">
        <v>3106.72</v>
      </c>
      <c r="T38" s="18">
        <v>0</v>
      </c>
      <c r="U38" s="18">
        <v>0</v>
      </c>
      <c r="V38" s="18">
        <v>0</v>
      </c>
      <c r="W38" s="18">
        <v>0</v>
      </c>
      <c r="X38" s="18"/>
      <c r="Y38" s="9">
        <f t="shared" si="6"/>
        <v>35331.61</v>
      </c>
      <c r="Z38" s="9">
        <f t="shared" si="7"/>
        <v>5694.71</v>
      </c>
      <c r="AA38" s="9">
        <f t="shared" si="8"/>
        <v>2391.5100000000002</v>
      </c>
      <c r="AB38" s="9">
        <f t="shared" si="9"/>
        <v>43417.83</v>
      </c>
    </row>
    <row r="39" spans="1:28" x14ac:dyDescent="0.25">
      <c r="A39" s="17">
        <v>9</v>
      </c>
      <c r="B39" s="17" t="s">
        <v>1460</v>
      </c>
      <c r="C39" s="17" t="s">
        <v>1456</v>
      </c>
      <c r="D39" s="17" t="s">
        <v>1540</v>
      </c>
      <c r="E39" s="17" t="s">
        <v>1541</v>
      </c>
      <c r="F39" s="17" t="s">
        <v>75</v>
      </c>
      <c r="G39" s="17" t="s">
        <v>1517</v>
      </c>
      <c r="H39" s="17">
        <v>2011</v>
      </c>
      <c r="I39" s="17">
        <v>1986</v>
      </c>
      <c r="J39" s="17">
        <v>25</v>
      </c>
      <c r="K39" s="17" t="s">
        <v>37</v>
      </c>
      <c r="L39" s="18">
        <v>9755.32</v>
      </c>
      <c r="M39" s="18">
        <v>1398.07</v>
      </c>
      <c r="N39" s="18">
        <v>454.67</v>
      </c>
      <c r="O39" s="18">
        <v>11608.06</v>
      </c>
      <c r="P39" s="18">
        <v>350.58</v>
      </c>
      <c r="Q39" s="18">
        <v>100.86</v>
      </c>
      <c r="R39" s="18">
        <v>14.85</v>
      </c>
      <c r="S39" s="18">
        <v>466.29</v>
      </c>
      <c r="T39" s="18">
        <v>0</v>
      </c>
      <c r="U39" s="18">
        <v>0</v>
      </c>
      <c r="V39" s="18">
        <v>0</v>
      </c>
      <c r="W39" s="18">
        <v>0</v>
      </c>
      <c r="X39" s="18"/>
      <c r="Y39" s="9">
        <f t="shared" si="6"/>
        <v>10105.9</v>
      </c>
      <c r="Z39" s="9">
        <f t="shared" si="7"/>
        <v>1498.9299999999998</v>
      </c>
      <c r="AA39" s="9">
        <f t="shared" si="8"/>
        <v>469.52000000000004</v>
      </c>
      <c r="AB39" s="9">
        <f t="shared" si="9"/>
        <v>12074.35</v>
      </c>
    </row>
    <row r="40" spans="1:28" x14ac:dyDescent="0.25">
      <c r="A40" s="17">
        <v>10</v>
      </c>
      <c r="B40" s="17" t="s">
        <v>1460</v>
      </c>
      <c r="C40" s="17" t="s">
        <v>1456</v>
      </c>
      <c r="D40" s="17" t="s">
        <v>1542</v>
      </c>
      <c r="E40" s="17" t="s">
        <v>1543</v>
      </c>
      <c r="F40" s="17" t="s">
        <v>75</v>
      </c>
      <c r="G40" s="17" t="s">
        <v>1517</v>
      </c>
      <c r="H40" s="17">
        <v>10590</v>
      </c>
      <c r="I40" s="17">
        <v>10520</v>
      </c>
      <c r="J40" s="17">
        <v>70</v>
      </c>
      <c r="K40" s="17" t="s">
        <v>37</v>
      </c>
      <c r="L40" s="18">
        <v>25139.62</v>
      </c>
      <c r="M40" s="18">
        <v>3734.45</v>
      </c>
      <c r="N40" s="18">
        <v>1656.1</v>
      </c>
      <c r="O40" s="18">
        <v>30530.17</v>
      </c>
      <c r="P40" s="18">
        <v>735.87</v>
      </c>
      <c r="Q40" s="18">
        <v>257.98</v>
      </c>
      <c r="R40" s="18">
        <v>41.58</v>
      </c>
      <c r="S40" s="18">
        <v>1035.43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si="6"/>
        <v>25875.489999999998</v>
      </c>
      <c r="Z40" s="9">
        <f t="shared" si="7"/>
        <v>3992.43</v>
      </c>
      <c r="AA40" s="9">
        <f t="shared" si="8"/>
        <v>1697.6799999999998</v>
      </c>
      <c r="AB40" s="9">
        <f t="shared" si="9"/>
        <v>31565.599999999999</v>
      </c>
    </row>
    <row r="41" spans="1:28" x14ac:dyDescent="0.25">
      <c r="A41" s="17">
        <v>11</v>
      </c>
      <c r="B41" s="17" t="s">
        <v>1460</v>
      </c>
      <c r="C41" s="17" t="s">
        <v>1456</v>
      </c>
      <c r="D41" s="17" t="s">
        <v>1544</v>
      </c>
      <c r="E41" s="17" t="s">
        <v>1545</v>
      </c>
      <c r="F41" s="17" t="s">
        <v>75</v>
      </c>
      <c r="G41" s="17" t="s">
        <v>1517</v>
      </c>
      <c r="H41" s="17">
        <v>6690</v>
      </c>
      <c r="I41" s="17">
        <v>6654</v>
      </c>
      <c r="J41" s="17">
        <v>36</v>
      </c>
      <c r="K41" s="17" t="s">
        <v>37</v>
      </c>
      <c r="L41" s="18">
        <v>24033.61</v>
      </c>
      <c r="M41" s="18">
        <v>3453.01</v>
      </c>
      <c r="N41" s="18">
        <v>1501.11</v>
      </c>
      <c r="O41" s="18">
        <v>28987.73</v>
      </c>
      <c r="P41" s="18">
        <v>447.62</v>
      </c>
      <c r="Q41" s="18">
        <v>241.13</v>
      </c>
      <c r="R41" s="18">
        <v>21.38</v>
      </c>
      <c r="S41" s="18">
        <v>710.13</v>
      </c>
      <c r="T41" s="18">
        <v>0</v>
      </c>
      <c r="U41" s="18">
        <v>0</v>
      </c>
      <c r="V41" s="18">
        <v>0</v>
      </c>
      <c r="W41" s="18">
        <v>0</v>
      </c>
      <c r="X41" s="18"/>
      <c r="Y41" s="9">
        <f t="shared" si="6"/>
        <v>24481.23</v>
      </c>
      <c r="Z41" s="9">
        <f t="shared" si="7"/>
        <v>3694.1400000000003</v>
      </c>
      <c r="AA41" s="9">
        <f t="shared" si="8"/>
        <v>1522.49</v>
      </c>
      <c r="AB41" s="9">
        <f t="shared" si="9"/>
        <v>29697.86</v>
      </c>
    </row>
    <row r="42" spans="1:28" x14ac:dyDescent="0.25">
      <c r="A42" s="17">
        <v>12</v>
      </c>
      <c r="B42" s="17" t="s">
        <v>1476</v>
      </c>
      <c r="C42" s="17" t="s">
        <v>1456</v>
      </c>
      <c r="D42" s="17" t="s">
        <v>1546</v>
      </c>
      <c r="E42" s="17" t="s">
        <v>1547</v>
      </c>
      <c r="F42" s="17" t="s">
        <v>75</v>
      </c>
      <c r="G42" s="17" t="s">
        <v>1548</v>
      </c>
      <c r="H42" s="17">
        <v>22354</v>
      </c>
      <c r="I42" s="17">
        <v>22149</v>
      </c>
      <c r="J42" s="17">
        <v>205</v>
      </c>
      <c r="K42" s="17" t="s">
        <v>37</v>
      </c>
      <c r="L42" s="18">
        <v>23123.45</v>
      </c>
      <c r="M42" s="18">
        <v>3400.57</v>
      </c>
      <c r="N42" s="18">
        <v>1432.33</v>
      </c>
      <c r="O42" s="18">
        <v>27956.35</v>
      </c>
      <c r="P42" s="18">
        <v>1640.7</v>
      </c>
      <c r="Q42" s="18">
        <v>234.12</v>
      </c>
      <c r="R42" s="18">
        <v>121.77</v>
      </c>
      <c r="S42" s="18">
        <v>1996.59</v>
      </c>
      <c r="T42" s="18">
        <v>0</v>
      </c>
      <c r="U42" s="18">
        <v>0</v>
      </c>
      <c r="V42" s="18">
        <v>0</v>
      </c>
      <c r="W42" s="18">
        <v>0</v>
      </c>
      <c r="X42" s="18"/>
      <c r="Y42" s="9">
        <f t="shared" si="6"/>
        <v>24764.15</v>
      </c>
      <c r="Z42" s="9">
        <f t="shared" si="7"/>
        <v>3634.69</v>
      </c>
      <c r="AA42" s="9">
        <f t="shared" si="8"/>
        <v>1554.1</v>
      </c>
      <c r="AB42" s="9">
        <f t="shared" si="9"/>
        <v>29952.94</v>
      </c>
    </row>
    <row r="43" spans="1:28" x14ac:dyDescent="0.25">
      <c r="A43" s="17">
        <v>13</v>
      </c>
      <c r="B43" s="17" t="s">
        <v>1463</v>
      </c>
      <c r="C43" s="17" t="s">
        <v>1456</v>
      </c>
      <c r="D43" s="17" t="s">
        <v>1549</v>
      </c>
      <c r="E43" s="17" t="s">
        <v>1550</v>
      </c>
      <c r="F43" s="17" t="s">
        <v>75</v>
      </c>
      <c r="G43" s="17" t="s">
        <v>1142</v>
      </c>
      <c r="H43" s="17">
        <v>1990</v>
      </c>
      <c r="I43" s="17">
        <v>1750</v>
      </c>
      <c r="J43" s="17">
        <v>240</v>
      </c>
      <c r="K43" s="17" t="s">
        <v>37</v>
      </c>
      <c r="L43" s="18">
        <v>15981.02</v>
      </c>
      <c r="M43" s="18">
        <v>2944.58</v>
      </c>
      <c r="N43" s="18">
        <v>707.24</v>
      </c>
      <c r="O43" s="18">
        <v>19632.84</v>
      </c>
      <c r="P43" s="18">
        <v>1844.6</v>
      </c>
      <c r="Q43" s="18">
        <v>159.84</v>
      </c>
      <c r="R43" s="18">
        <v>142.56</v>
      </c>
      <c r="S43" s="18">
        <v>2147</v>
      </c>
      <c r="T43" s="18">
        <v>0</v>
      </c>
      <c r="U43" s="18">
        <v>0</v>
      </c>
      <c r="V43" s="18">
        <v>0</v>
      </c>
      <c r="W43" s="18">
        <v>0</v>
      </c>
      <c r="X43" s="18"/>
      <c r="Y43" s="9">
        <f t="shared" si="6"/>
        <v>17825.62</v>
      </c>
      <c r="Z43" s="9">
        <f t="shared" si="7"/>
        <v>3104.42</v>
      </c>
      <c r="AA43" s="9">
        <f t="shared" si="8"/>
        <v>849.8</v>
      </c>
      <c r="AB43" s="9">
        <f t="shared" si="9"/>
        <v>21779.84</v>
      </c>
    </row>
    <row r="44" spans="1:28" x14ac:dyDescent="0.25">
      <c r="A44" s="17">
        <v>14</v>
      </c>
      <c r="B44" s="17" t="s">
        <v>1468</v>
      </c>
      <c r="C44" s="17" t="s">
        <v>1456</v>
      </c>
      <c r="D44" s="17" t="s">
        <v>1551</v>
      </c>
      <c r="E44" s="17" t="s">
        <v>1552</v>
      </c>
      <c r="F44" s="17" t="s">
        <v>75</v>
      </c>
      <c r="G44" s="17" t="s">
        <v>1553</v>
      </c>
      <c r="H44" s="17">
        <v>4063</v>
      </c>
      <c r="I44" s="17">
        <v>3819</v>
      </c>
      <c r="J44" s="17">
        <v>244</v>
      </c>
      <c r="K44" s="17" t="s">
        <v>37</v>
      </c>
      <c r="L44" s="18">
        <v>31366.68</v>
      </c>
      <c r="M44" s="18">
        <v>4779.46</v>
      </c>
      <c r="N44" s="18">
        <v>1799.65</v>
      </c>
      <c r="O44" s="18">
        <v>37945.79</v>
      </c>
      <c r="P44" s="18">
        <v>2046.3</v>
      </c>
      <c r="Q44" s="18">
        <v>322.25</v>
      </c>
      <c r="R44" s="18">
        <v>144.94</v>
      </c>
      <c r="S44" s="18">
        <v>2513.4899999999998</v>
      </c>
      <c r="T44" s="18">
        <v>0</v>
      </c>
      <c r="U44" s="18">
        <v>0</v>
      </c>
      <c r="V44" s="18">
        <v>0</v>
      </c>
      <c r="W44" s="18">
        <v>0</v>
      </c>
      <c r="X44" s="18"/>
      <c r="Y44" s="9">
        <f t="shared" si="6"/>
        <v>33412.980000000003</v>
      </c>
      <c r="Z44" s="9">
        <f t="shared" si="7"/>
        <v>5101.71</v>
      </c>
      <c r="AA44" s="9">
        <f t="shared" si="8"/>
        <v>1944.5900000000001</v>
      </c>
      <c r="AB44" s="9">
        <f t="shared" si="9"/>
        <v>40459.279999999999</v>
      </c>
    </row>
    <row r="45" spans="1:28" s="15" customFormat="1" x14ac:dyDescent="0.25">
      <c r="A45" s="17">
        <v>15</v>
      </c>
      <c r="B45" s="17" t="s">
        <v>1103</v>
      </c>
      <c r="C45" s="17" t="s">
        <v>1178</v>
      </c>
      <c r="D45" s="17" t="s">
        <v>1174</v>
      </c>
      <c r="E45" s="17" t="s">
        <v>1173</v>
      </c>
      <c r="F45" s="17" t="s">
        <v>75</v>
      </c>
      <c r="G45" s="17" t="s">
        <v>1147</v>
      </c>
      <c r="H45" s="17">
        <v>11255</v>
      </c>
      <c r="I45" s="17">
        <v>11255</v>
      </c>
      <c r="J45" s="17">
        <v>2</v>
      </c>
      <c r="K45" s="17" t="s">
        <v>1114</v>
      </c>
      <c r="L45" s="18">
        <v>33779.699999999997</v>
      </c>
      <c r="M45" s="18">
        <v>2221.8200000000002</v>
      </c>
      <c r="N45" s="18">
        <v>8642.2000000000007</v>
      </c>
      <c r="O45" s="18">
        <v>44643.72</v>
      </c>
      <c r="P45" s="18">
        <v>344.71</v>
      </c>
      <c r="Q45" s="18">
        <v>358.43</v>
      </c>
      <c r="R45" s="18">
        <v>1.19</v>
      </c>
      <c r="S45" s="18">
        <v>704.33</v>
      </c>
      <c r="T45" s="18">
        <v>0</v>
      </c>
      <c r="U45" s="18">
        <v>0</v>
      </c>
      <c r="V45" s="18">
        <v>0</v>
      </c>
      <c r="W45" s="18">
        <v>0</v>
      </c>
      <c r="X45" s="18"/>
      <c r="Y45" s="18">
        <v>34124.410000000003</v>
      </c>
      <c r="Z45" s="18">
        <v>9000.6299999999992</v>
      </c>
      <c r="AA45" s="18">
        <v>2223.0100000000002</v>
      </c>
      <c r="AB45" s="18">
        <v>45348.05</v>
      </c>
    </row>
    <row r="46" spans="1:28" x14ac:dyDescent="0.25">
      <c r="A46" s="17">
        <v>16</v>
      </c>
      <c r="B46" s="17" t="s">
        <v>1554</v>
      </c>
      <c r="C46" s="17" t="s">
        <v>1456</v>
      </c>
      <c r="D46" s="17" t="s">
        <v>1555</v>
      </c>
      <c r="E46" s="17" t="s">
        <v>1556</v>
      </c>
      <c r="F46" s="17" t="s">
        <v>75</v>
      </c>
      <c r="G46" s="17" t="s">
        <v>1557</v>
      </c>
      <c r="H46" s="17">
        <v>41811</v>
      </c>
      <c r="I46" s="17">
        <v>41735</v>
      </c>
      <c r="J46" s="17">
        <v>76</v>
      </c>
      <c r="K46" s="17" t="s">
        <v>37</v>
      </c>
      <c r="L46" s="18">
        <v>22394.34</v>
      </c>
      <c r="M46" s="18">
        <v>3934.86</v>
      </c>
      <c r="N46" s="18">
        <v>1603.2</v>
      </c>
      <c r="O46" s="18">
        <v>27932.400000000001</v>
      </c>
      <c r="P46" s="18">
        <v>683.8</v>
      </c>
      <c r="Q46" s="18">
        <v>233.97</v>
      </c>
      <c r="R46" s="18">
        <v>45.14</v>
      </c>
      <c r="S46" s="18">
        <v>962.91</v>
      </c>
      <c r="T46" s="18">
        <v>0</v>
      </c>
      <c r="U46" s="18">
        <v>0</v>
      </c>
      <c r="V46" s="18">
        <v>0</v>
      </c>
      <c r="W46" s="18">
        <v>0</v>
      </c>
      <c r="X46" s="18"/>
      <c r="Y46" s="9">
        <f t="shared" si="6"/>
        <v>23078.14</v>
      </c>
      <c r="Z46" s="9">
        <f t="shared" si="7"/>
        <v>4168.83</v>
      </c>
      <c r="AA46" s="9">
        <f t="shared" si="8"/>
        <v>1648.3400000000001</v>
      </c>
      <c r="AB46" s="9">
        <f t="shared" si="9"/>
        <v>28895.31</v>
      </c>
    </row>
    <row r="47" spans="1:28" x14ac:dyDescent="0.25">
      <c r="A47" s="17">
        <v>17</v>
      </c>
      <c r="B47" s="17" t="s">
        <v>1554</v>
      </c>
      <c r="C47" s="17" t="s">
        <v>1456</v>
      </c>
      <c r="D47" s="17" t="s">
        <v>1558</v>
      </c>
      <c r="E47" s="17" t="s">
        <v>1559</v>
      </c>
      <c r="F47" s="17" t="s">
        <v>75</v>
      </c>
      <c r="G47" s="17" t="s">
        <v>1560</v>
      </c>
      <c r="H47" s="17">
        <v>0</v>
      </c>
      <c r="I47" s="17">
        <v>0</v>
      </c>
      <c r="J47" s="17">
        <v>860</v>
      </c>
      <c r="K47" s="17" t="s">
        <v>107</v>
      </c>
      <c r="L47" s="18">
        <v>100382.14</v>
      </c>
      <c r="M47" s="18">
        <v>9369.82</v>
      </c>
      <c r="N47" s="18">
        <v>8951.31</v>
      </c>
      <c r="O47" s="18">
        <v>118703.27</v>
      </c>
      <c r="P47" s="18">
        <v>5838.14</v>
      </c>
      <c r="Q47" s="18">
        <v>1064.19</v>
      </c>
      <c r="R47" s="18">
        <v>510.84</v>
      </c>
      <c r="S47" s="18">
        <v>7413.17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si="6"/>
        <v>106220.28</v>
      </c>
      <c r="Z47" s="9">
        <f t="shared" si="7"/>
        <v>10434.01</v>
      </c>
      <c r="AA47" s="9">
        <f t="shared" si="8"/>
        <v>9462.15</v>
      </c>
      <c r="AB47" s="9">
        <f t="shared" si="9"/>
        <v>126116.44</v>
      </c>
    </row>
    <row r="48" spans="1:28" x14ac:dyDescent="0.25">
      <c r="A48" s="17">
        <v>18</v>
      </c>
      <c r="B48" s="17" t="s">
        <v>1476</v>
      </c>
      <c r="C48" s="17" t="s">
        <v>1456</v>
      </c>
      <c r="D48" s="17" t="s">
        <v>1561</v>
      </c>
      <c r="E48" s="17" t="s">
        <v>1562</v>
      </c>
      <c r="F48" s="17" t="s">
        <v>75</v>
      </c>
      <c r="G48" s="17" t="s">
        <v>114</v>
      </c>
      <c r="H48" s="17">
        <v>2</v>
      </c>
      <c r="I48" s="17">
        <v>2</v>
      </c>
      <c r="J48" s="17">
        <v>860</v>
      </c>
      <c r="K48" s="17" t="s">
        <v>107</v>
      </c>
      <c r="L48" s="18">
        <v>50726.54</v>
      </c>
      <c r="M48" s="18">
        <v>2815.69</v>
      </c>
      <c r="N48" s="18">
        <v>4055.76</v>
      </c>
      <c r="O48" s="18">
        <v>57597.99</v>
      </c>
      <c r="P48" s="18">
        <v>5838.14</v>
      </c>
      <c r="Q48" s="18">
        <v>518.67999999999995</v>
      </c>
      <c r="R48" s="18">
        <v>510.84</v>
      </c>
      <c r="S48" s="18">
        <v>6867.66</v>
      </c>
      <c r="T48" s="18">
        <v>0</v>
      </c>
      <c r="U48" s="18">
        <v>0</v>
      </c>
      <c r="V48" s="18">
        <v>0</v>
      </c>
      <c r="W48" s="18">
        <v>0</v>
      </c>
      <c r="X48" s="18"/>
      <c r="Y48" s="9">
        <f t="shared" si="6"/>
        <v>56564.68</v>
      </c>
      <c r="Z48" s="9">
        <f t="shared" si="7"/>
        <v>3334.37</v>
      </c>
      <c r="AA48" s="9">
        <f t="shared" si="8"/>
        <v>4566.6000000000004</v>
      </c>
      <c r="AB48" s="9">
        <f t="shared" si="9"/>
        <v>64465.649999999994</v>
      </c>
    </row>
    <row r="49" spans="1:31" x14ac:dyDescent="0.25">
      <c r="A49" s="17">
        <v>19</v>
      </c>
      <c r="B49" s="17" t="s">
        <v>1460</v>
      </c>
      <c r="C49" s="17" t="s">
        <v>1456</v>
      </c>
      <c r="D49" s="17" t="s">
        <v>1563</v>
      </c>
      <c r="E49" s="17" t="s">
        <v>1564</v>
      </c>
      <c r="F49" s="17" t="s">
        <v>75</v>
      </c>
      <c r="G49" s="17" t="s">
        <v>114</v>
      </c>
      <c r="H49" s="17">
        <v>6</v>
      </c>
      <c r="I49" s="17">
        <v>6</v>
      </c>
      <c r="J49" s="17">
        <v>860</v>
      </c>
      <c r="K49" s="17" t="s">
        <v>107</v>
      </c>
      <c r="L49" s="18">
        <v>97002.52</v>
      </c>
      <c r="M49" s="18">
        <v>3645.16</v>
      </c>
      <c r="N49" s="18">
        <v>2043.36</v>
      </c>
      <c r="O49" s="18">
        <v>102691.04</v>
      </c>
      <c r="P49" s="18">
        <v>5838.14</v>
      </c>
      <c r="Q49" s="18">
        <v>961.32</v>
      </c>
      <c r="R49" s="18">
        <v>510.84</v>
      </c>
      <c r="S49" s="18">
        <v>7310.3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6"/>
        <v>102840.66</v>
      </c>
      <c r="Z49" s="9">
        <f t="shared" si="7"/>
        <v>4606.4799999999996</v>
      </c>
      <c r="AA49" s="9">
        <f t="shared" si="8"/>
        <v>2554.1999999999998</v>
      </c>
      <c r="AB49" s="9">
        <f t="shared" si="9"/>
        <v>110001.34</v>
      </c>
    </row>
    <row r="50" spans="1:31" x14ac:dyDescent="0.25">
      <c r="A50" s="17">
        <v>20</v>
      </c>
      <c r="B50" s="17" t="s">
        <v>1486</v>
      </c>
      <c r="C50" s="17" t="s">
        <v>1456</v>
      </c>
      <c r="D50" s="17" t="s">
        <v>1565</v>
      </c>
      <c r="E50" s="17" t="s">
        <v>1566</v>
      </c>
      <c r="F50" s="17" t="s">
        <v>75</v>
      </c>
      <c r="G50" s="17" t="s">
        <v>114</v>
      </c>
      <c r="H50" s="17">
        <v>2</v>
      </c>
      <c r="I50" s="17">
        <v>2</v>
      </c>
      <c r="J50" s="17">
        <v>910</v>
      </c>
      <c r="K50" s="17" t="s">
        <v>107</v>
      </c>
      <c r="L50" s="18">
        <v>47273.32</v>
      </c>
      <c r="M50" s="18">
        <v>2634.66</v>
      </c>
      <c r="N50" s="18">
        <v>4291.5600000000004</v>
      </c>
      <c r="O50" s="18">
        <v>54199.54</v>
      </c>
      <c r="P50" s="18">
        <v>6170.59</v>
      </c>
      <c r="Q50" s="18">
        <v>484.84</v>
      </c>
      <c r="R50" s="18">
        <v>540.54</v>
      </c>
      <c r="S50" s="18">
        <v>7195.97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6"/>
        <v>53443.91</v>
      </c>
      <c r="Z50" s="9">
        <f t="shared" si="7"/>
        <v>3119.5</v>
      </c>
      <c r="AA50" s="9">
        <f t="shared" si="8"/>
        <v>4832.1000000000004</v>
      </c>
      <c r="AB50" s="9">
        <f t="shared" si="9"/>
        <v>61395.51</v>
      </c>
    </row>
    <row r="51" spans="1:31" x14ac:dyDescent="0.25">
      <c r="A51" s="17">
        <v>21</v>
      </c>
      <c r="B51" s="17" t="s">
        <v>1486</v>
      </c>
      <c r="C51" s="17" t="s">
        <v>1456</v>
      </c>
      <c r="D51" s="17" t="s">
        <v>1567</v>
      </c>
      <c r="E51" s="17" t="s">
        <v>1568</v>
      </c>
      <c r="F51" s="17" t="s">
        <v>75</v>
      </c>
      <c r="G51" s="17" t="s">
        <v>114</v>
      </c>
      <c r="H51" s="17">
        <v>1</v>
      </c>
      <c r="I51" s="17">
        <v>1</v>
      </c>
      <c r="J51" s="17">
        <v>860</v>
      </c>
      <c r="K51" s="17" t="s">
        <v>107</v>
      </c>
      <c r="L51" s="18">
        <v>44711.53</v>
      </c>
      <c r="M51" s="18">
        <v>2627.83</v>
      </c>
      <c r="N51" s="18">
        <v>4055.26</v>
      </c>
      <c r="O51" s="18">
        <v>51394.62</v>
      </c>
      <c r="P51" s="18">
        <v>5838.14</v>
      </c>
      <c r="Q51" s="18">
        <v>458.53</v>
      </c>
      <c r="R51" s="18">
        <v>510.84</v>
      </c>
      <c r="S51" s="18">
        <v>6807.51</v>
      </c>
      <c r="T51" s="18">
        <v>0</v>
      </c>
      <c r="U51" s="18">
        <v>0</v>
      </c>
      <c r="V51" s="18">
        <v>0</v>
      </c>
      <c r="W51" s="18">
        <v>0</v>
      </c>
      <c r="X51" s="18"/>
      <c r="Y51" s="9">
        <f t="shared" si="6"/>
        <v>50549.67</v>
      </c>
      <c r="Z51" s="9">
        <f t="shared" si="7"/>
        <v>3086.3599999999997</v>
      </c>
      <c r="AA51" s="9">
        <f t="shared" si="8"/>
        <v>4566.1000000000004</v>
      </c>
      <c r="AB51" s="9">
        <f t="shared" si="9"/>
        <v>58202.130000000005</v>
      </c>
    </row>
    <row r="52" spans="1:31" x14ac:dyDescent="0.25">
      <c r="A52" s="17">
        <v>22</v>
      </c>
      <c r="B52" s="17" t="s">
        <v>1468</v>
      </c>
      <c r="C52" s="17" t="s">
        <v>1456</v>
      </c>
      <c r="D52" s="17" t="s">
        <v>1569</v>
      </c>
      <c r="E52" s="17" t="s">
        <v>1570</v>
      </c>
      <c r="F52" s="17" t="s">
        <v>75</v>
      </c>
      <c r="G52" s="17" t="s">
        <v>114</v>
      </c>
      <c r="H52" s="17">
        <v>2</v>
      </c>
      <c r="I52" s="17">
        <v>2</v>
      </c>
      <c r="J52" s="17">
        <v>910</v>
      </c>
      <c r="K52" s="17" t="s">
        <v>107</v>
      </c>
      <c r="L52" s="18">
        <v>97373.2</v>
      </c>
      <c r="M52" s="18">
        <v>3620.62</v>
      </c>
      <c r="N52" s="18">
        <v>2162.16</v>
      </c>
      <c r="O52" s="18">
        <v>103155.98</v>
      </c>
      <c r="P52" s="18">
        <v>6170.59</v>
      </c>
      <c r="Q52" s="18">
        <v>964.54</v>
      </c>
      <c r="R52" s="18">
        <v>540.54</v>
      </c>
      <c r="S52" s="18">
        <v>7675.67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6"/>
        <v>103543.79</v>
      </c>
      <c r="Z52" s="9">
        <f t="shared" si="7"/>
        <v>4585.16</v>
      </c>
      <c r="AA52" s="9">
        <f t="shared" si="8"/>
        <v>2702.7</v>
      </c>
      <c r="AB52" s="9">
        <f t="shared" si="9"/>
        <v>110831.65</v>
      </c>
    </row>
    <row r="53" spans="1:31" x14ac:dyDescent="0.25">
      <c r="A53" s="17">
        <v>23</v>
      </c>
      <c r="B53" s="17" t="s">
        <v>1554</v>
      </c>
      <c r="C53" s="17" t="s">
        <v>1456</v>
      </c>
      <c r="D53" s="17" t="s">
        <v>1571</v>
      </c>
      <c r="E53" s="17" t="s">
        <v>1572</v>
      </c>
      <c r="F53" s="17" t="s">
        <v>75</v>
      </c>
      <c r="G53" s="17" t="s">
        <v>114</v>
      </c>
      <c r="H53" s="17">
        <v>2</v>
      </c>
      <c r="I53" s="17">
        <v>2</v>
      </c>
      <c r="J53" s="17">
        <v>860</v>
      </c>
      <c r="K53" s="17" t="s">
        <v>107</v>
      </c>
      <c r="L53" s="18">
        <v>97002.8</v>
      </c>
      <c r="M53" s="18">
        <v>3645.17</v>
      </c>
      <c r="N53" s="18">
        <v>2043.36</v>
      </c>
      <c r="O53" s="18">
        <v>102691.33</v>
      </c>
      <c r="P53" s="18">
        <v>5838.14</v>
      </c>
      <c r="Q53" s="18">
        <v>961.32</v>
      </c>
      <c r="R53" s="18">
        <v>510.84</v>
      </c>
      <c r="S53" s="18">
        <v>7310.3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6"/>
        <v>102840.94</v>
      </c>
      <c r="Z53" s="9">
        <f t="shared" si="7"/>
        <v>4606.49</v>
      </c>
      <c r="AA53" s="9">
        <f t="shared" si="8"/>
        <v>2554.1999999999998</v>
      </c>
      <c r="AB53" s="9">
        <f t="shared" si="9"/>
        <v>110001.63</v>
      </c>
    </row>
    <row r="54" spans="1:31" s="12" customFormat="1" ht="16.5" customHeight="1" x14ac:dyDescent="0.25">
      <c r="A54" s="10"/>
      <c r="B54" s="10"/>
      <c r="C54" s="10" t="s">
        <v>71</v>
      </c>
      <c r="D54" s="10"/>
      <c r="E54" s="10"/>
      <c r="F54" s="10"/>
      <c r="G54" s="10"/>
      <c r="H54" s="10"/>
      <c r="I54" s="10"/>
      <c r="J54" s="11">
        <f>SUM(J31:J53)</f>
        <v>9084</v>
      </c>
      <c r="K54" s="10"/>
      <c r="L54" s="11">
        <f t="shared" ref="L54:AB54" si="10">SUM(L31:L53)</f>
        <v>1004735.4400000001</v>
      </c>
      <c r="M54" s="11">
        <f t="shared" si="10"/>
        <v>98514.450000000012</v>
      </c>
      <c r="N54" s="11">
        <f t="shared" si="10"/>
        <v>63827.41</v>
      </c>
      <c r="O54" s="11">
        <f t="shared" si="10"/>
        <v>1167077.3000000003</v>
      </c>
      <c r="P54" s="11">
        <f t="shared" si="10"/>
        <v>66288.12</v>
      </c>
      <c r="Q54" s="11">
        <f t="shared" si="10"/>
        <v>10284.330000000002</v>
      </c>
      <c r="R54" s="11">
        <f t="shared" si="10"/>
        <v>5395.89</v>
      </c>
      <c r="S54" s="11">
        <f t="shared" si="10"/>
        <v>81968.340000000011</v>
      </c>
      <c r="T54" s="11">
        <f t="shared" si="10"/>
        <v>0</v>
      </c>
      <c r="U54" s="11">
        <f t="shared" si="10"/>
        <v>0</v>
      </c>
      <c r="V54" s="11">
        <f t="shared" si="10"/>
        <v>0</v>
      </c>
      <c r="W54" s="11">
        <f t="shared" si="10"/>
        <v>0</v>
      </c>
      <c r="X54" s="11">
        <f t="shared" si="10"/>
        <v>0</v>
      </c>
      <c r="Y54" s="11">
        <f t="shared" si="10"/>
        <v>1071023.5600000003</v>
      </c>
      <c r="Z54" s="11">
        <f t="shared" si="10"/>
        <v>115219.16</v>
      </c>
      <c r="AA54" s="11">
        <f t="shared" si="10"/>
        <v>62802.919999999991</v>
      </c>
      <c r="AB54" s="11">
        <f t="shared" si="10"/>
        <v>1249045.6400000001</v>
      </c>
    </row>
    <row r="55" spans="1:31" s="12" customFormat="1" ht="16.5" customHeight="1" x14ac:dyDescent="0.25">
      <c r="A55" s="10"/>
      <c r="B55" s="10"/>
      <c r="C55" s="10" t="s">
        <v>119</v>
      </c>
      <c r="D55" s="10"/>
      <c r="E55" s="10"/>
      <c r="F55" s="10"/>
      <c r="G55" s="10"/>
      <c r="H55" s="10"/>
      <c r="I55" s="10"/>
      <c r="J55" s="11" t="s">
        <v>1574</v>
      </c>
      <c r="K55" s="11"/>
      <c r="L55" s="11">
        <f t="shared" ref="L55:AB55" si="11">L54+L30</f>
        <v>2492287.7200000002</v>
      </c>
      <c r="M55" s="11">
        <f t="shared" si="11"/>
        <v>241691.77</v>
      </c>
      <c r="N55" s="11">
        <f t="shared" si="11"/>
        <v>172806.42</v>
      </c>
      <c r="O55" s="11">
        <f t="shared" si="11"/>
        <v>2906785.9100000006</v>
      </c>
      <c r="P55" s="11">
        <f t="shared" si="11"/>
        <v>215012.56</v>
      </c>
      <c r="Q55" s="11">
        <f t="shared" si="11"/>
        <v>26974.400000000001</v>
      </c>
      <c r="R55" s="11">
        <f t="shared" si="11"/>
        <v>17034.579999999998</v>
      </c>
      <c r="S55" s="11">
        <f t="shared" si="11"/>
        <v>259021.53999999998</v>
      </c>
      <c r="T55" s="11">
        <f t="shared" si="11"/>
        <v>0</v>
      </c>
      <c r="U55" s="11">
        <f t="shared" si="11"/>
        <v>0</v>
      </c>
      <c r="V55" s="11">
        <f t="shared" si="11"/>
        <v>0</v>
      </c>
      <c r="W55" s="11">
        <f t="shared" si="11"/>
        <v>0</v>
      </c>
      <c r="X55" s="11">
        <f t="shared" si="11"/>
        <v>0</v>
      </c>
      <c r="Y55" s="11">
        <f t="shared" si="11"/>
        <v>2707300.2800000003</v>
      </c>
      <c r="Z55" s="11">
        <f t="shared" si="11"/>
        <v>275086.55000000005</v>
      </c>
      <c r="AA55" s="11">
        <f t="shared" si="11"/>
        <v>183420.62</v>
      </c>
      <c r="AB55" s="11">
        <f t="shared" si="11"/>
        <v>3165807.45</v>
      </c>
    </row>
    <row r="56" spans="1:31" ht="18" customHeight="1" x14ac:dyDescent="0.25"/>
    <row r="57" spans="1:31" ht="18" customHeight="1" x14ac:dyDescent="0.25"/>
    <row r="60" spans="1:31" ht="15.75" x14ac:dyDescent="0.25">
      <c r="E60" s="13" t="s">
        <v>120</v>
      </c>
      <c r="G60" s="14"/>
      <c r="H60" s="14"/>
      <c r="I60" s="14"/>
      <c r="J60" s="14"/>
      <c r="K60" s="14"/>
      <c r="L60" s="13" t="s">
        <v>122</v>
      </c>
      <c r="M60" s="13"/>
      <c r="N60" s="13"/>
      <c r="O60" s="14"/>
      <c r="Q60" s="14"/>
      <c r="R60" s="13" t="s">
        <v>121</v>
      </c>
      <c r="T60" s="14"/>
      <c r="U60" s="14"/>
      <c r="W60" s="14"/>
      <c r="X60" s="14"/>
      <c r="Y60" s="13" t="s">
        <v>123</v>
      </c>
      <c r="Z60" s="14"/>
      <c r="AA60" s="14"/>
      <c r="AB60" s="14"/>
    </row>
    <row r="61" spans="1:31" ht="15.75" x14ac:dyDescent="0.25">
      <c r="E61" s="13" t="s">
        <v>124</v>
      </c>
      <c r="G61" s="14"/>
      <c r="H61" s="14"/>
      <c r="I61" s="14"/>
      <c r="J61" s="14"/>
      <c r="K61" s="14"/>
      <c r="L61" s="13" t="s">
        <v>124</v>
      </c>
      <c r="M61" s="13"/>
      <c r="N61" s="13"/>
      <c r="O61" s="14"/>
      <c r="Q61" s="14"/>
      <c r="R61" s="13" t="s">
        <v>124</v>
      </c>
      <c r="T61" s="14"/>
      <c r="U61" s="14"/>
      <c r="W61" s="14"/>
      <c r="X61" s="14"/>
      <c r="Y61" s="13" t="s">
        <v>124</v>
      </c>
      <c r="Z61" s="14"/>
      <c r="AA61" s="14"/>
      <c r="AB61" s="14"/>
    </row>
    <row r="62" spans="1:31" ht="32.25" customHeight="1" x14ac:dyDescent="0.55000000000000004">
      <c r="A62" s="75" t="s">
        <v>0</v>
      </c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1"/>
      <c r="AD62" s="1"/>
      <c r="AE62" s="1"/>
    </row>
    <row r="63" spans="1:31" ht="21.75" customHeight="1" x14ac:dyDescent="0.4">
      <c r="A63" s="76" t="s">
        <v>1575</v>
      </c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2"/>
      <c r="AD63" s="2"/>
      <c r="AE63" s="2"/>
    </row>
    <row r="64" spans="1:31" s="5" customFormat="1" ht="20.25" customHeight="1" x14ac:dyDescent="0.35">
      <c r="A64" s="3" t="s">
        <v>1</v>
      </c>
      <c r="B64" s="4"/>
      <c r="C64" s="3"/>
      <c r="D64" s="3"/>
      <c r="F64" s="3" t="s">
        <v>1573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28" s="7" customFormat="1" ht="90" x14ac:dyDescent="0.25">
      <c r="A65" s="6" t="s">
        <v>3</v>
      </c>
      <c r="B65" s="6" t="s">
        <v>4</v>
      </c>
      <c r="C65" s="6" t="s">
        <v>5</v>
      </c>
      <c r="D65" s="6" t="s">
        <v>6</v>
      </c>
      <c r="E65" s="6" t="s">
        <v>7</v>
      </c>
      <c r="F65" s="6" t="s">
        <v>8</v>
      </c>
      <c r="G65" s="6" t="s">
        <v>9</v>
      </c>
      <c r="H65" s="6" t="s">
        <v>10</v>
      </c>
      <c r="I65" s="6" t="s">
        <v>11</v>
      </c>
      <c r="J65" s="6" t="s">
        <v>12</v>
      </c>
      <c r="K65" s="6" t="s">
        <v>13</v>
      </c>
      <c r="L65" s="6" t="s">
        <v>14</v>
      </c>
      <c r="M65" s="6" t="s">
        <v>15</v>
      </c>
      <c r="N65" s="6" t="s">
        <v>16</v>
      </c>
      <c r="O65" s="6" t="s">
        <v>17</v>
      </c>
      <c r="P65" s="6" t="s">
        <v>18</v>
      </c>
      <c r="Q65" s="6" t="s">
        <v>19</v>
      </c>
      <c r="R65" s="6" t="s">
        <v>20</v>
      </c>
      <c r="S65" s="6" t="s">
        <v>21</v>
      </c>
      <c r="T65" s="6" t="s">
        <v>22</v>
      </c>
      <c r="U65" s="6" t="s">
        <v>23</v>
      </c>
      <c r="V65" s="6" t="s">
        <v>24</v>
      </c>
      <c r="W65" s="6" t="s">
        <v>25</v>
      </c>
      <c r="X65" s="6" t="s">
        <v>26</v>
      </c>
      <c r="Y65" s="6" t="s">
        <v>27</v>
      </c>
      <c r="Z65" s="6" t="s">
        <v>28</v>
      </c>
      <c r="AA65" s="6" t="s">
        <v>29</v>
      </c>
      <c r="AB65" s="6" t="s">
        <v>30</v>
      </c>
    </row>
    <row r="66" spans="1:28" s="15" customFormat="1" x14ac:dyDescent="0.25">
      <c r="A66" s="17">
        <v>1</v>
      </c>
      <c r="B66" s="17" t="s">
        <v>1455</v>
      </c>
      <c r="C66" s="17" t="s">
        <v>1456</v>
      </c>
      <c r="D66" s="17" t="s">
        <v>1457</v>
      </c>
      <c r="E66" s="17" t="s">
        <v>1458</v>
      </c>
      <c r="F66" s="17" t="s">
        <v>35</v>
      </c>
      <c r="G66" s="17" t="s">
        <v>1459</v>
      </c>
      <c r="H66" s="17">
        <v>36000</v>
      </c>
      <c r="I66" s="17">
        <v>36000</v>
      </c>
      <c r="J66" s="17">
        <v>0</v>
      </c>
      <c r="K66" s="17" t="s">
        <v>59</v>
      </c>
      <c r="L66" s="18">
        <v>39152.51</v>
      </c>
      <c r="M66" s="18">
        <v>11341.12</v>
      </c>
      <c r="N66" s="18">
        <v>2139.25</v>
      </c>
      <c r="O66" s="18">
        <v>52632.88</v>
      </c>
      <c r="P66" s="18">
        <v>105</v>
      </c>
      <c r="Q66" s="18">
        <v>426.19</v>
      </c>
      <c r="R66" s="18">
        <v>0</v>
      </c>
      <c r="S66" s="18">
        <v>531.19000000000005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ref="Y66" si="12">L66+P66-U66</f>
        <v>39257.51</v>
      </c>
      <c r="Z66" s="9">
        <f t="shared" ref="Z66" si="13">M66+Q66-V66</f>
        <v>11767.310000000001</v>
      </c>
      <c r="AA66" s="9">
        <f t="shared" ref="AA66" si="14">N66+R66-W66</f>
        <v>2139.25</v>
      </c>
      <c r="AB66" s="9">
        <f t="shared" ref="AB66" si="15">O66+S66-X66</f>
        <v>53164.07</v>
      </c>
    </row>
    <row r="67" spans="1:28" s="15" customFormat="1" x14ac:dyDescent="0.25">
      <c r="A67" s="17">
        <v>2</v>
      </c>
      <c r="B67" s="17" t="s">
        <v>1460</v>
      </c>
      <c r="C67" s="17" t="s">
        <v>1456</v>
      </c>
      <c r="D67" s="17" t="s">
        <v>1461</v>
      </c>
      <c r="E67" s="17" t="s">
        <v>1462</v>
      </c>
      <c r="F67" s="17" t="s">
        <v>35</v>
      </c>
      <c r="G67" s="17" t="s">
        <v>137</v>
      </c>
      <c r="H67" s="17">
        <v>45913</v>
      </c>
      <c r="I67" s="17">
        <v>45913</v>
      </c>
      <c r="J67" s="17">
        <v>0</v>
      </c>
      <c r="K67" s="17" t="s">
        <v>59</v>
      </c>
      <c r="L67" s="18">
        <v>31547.89</v>
      </c>
      <c r="M67" s="18">
        <v>928.6</v>
      </c>
      <c r="N67" s="18">
        <v>7627.26</v>
      </c>
      <c r="O67" s="18">
        <v>40103.75</v>
      </c>
      <c r="P67" s="18">
        <v>734.61</v>
      </c>
      <c r="Q67" s="18">
        <v>366.92</v>
      </c>
      <c r="R67" s="18">
        <v>0</v>
      </c>
      <c r="S67" s="18">
        <v>1101.53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ref="Y67:Y90" si="16">L67+P67-U67</f>
        <v>32282.5</v>
      </c>
      <c r="Z67" s="9">
        <f t="shared" ref="Z67:Z90" si="17">M67+Q67-V67</f>
        <v>1295.52</v>
      </c>
      <c r="AA67" s="9">
        <f t="shared" ref="AA67:AA90" si="18">N67+R67-W67</f>
        <v>7627.26</v>
      </c>
      <c r="AB67" s="9">
        <f t="shared" ref="AB67:AB90" si="19">O67+S67-X67</f>
        <v>41205.279999999999</v>
      </c>
    </row>
    <row r="68" spans="1:28" s="15" customFormat="1" x14ac:dyDescent="0.25">
      <c r="A68" s="17">
        <v>3</v>
      </c>
      <c r="B68" s="17" t="s">
        <v>1460</v>
      </c>
      <c r="C68" s="17" t="s">
        <v>1456</v>
      </c>
      <c r="D68" s="17" t="s">
        <v>1466</v>
      </c>
      <c r="E68" s="17" t="s">
        <v>1467</v>
      </c>
      <c r="F68" s="17" t="s">
        <v>35</v>
      </c>
      <c r="G68" s="17" t="s">
        <v>1055</v>
      </c>
      <c r="H68" s="17">
        <v>14252</v>
      </c>
      <c r="I68" s="17">
        <v>14252</v>
      </c>
      <c r="J68" s="17">
        <v>0</v>
      </c>
      <c r="K68" s="17" t="s">
        <v>59</v>
      </c>
      <c r="L68" s="18">
        <v>10716.89</v>
      </c>
      <c r="M68" s="18">
        <v>1076</v>
      </c>
      <c r="N68" s="18">
        <v>741.75</v>
      </c>
      <c r="O68" s="18">
        <v>12534.64</v>
      </c>
      <c r="P68" s="18">
        <v>-2574.0100000000002</v>
      </c>
      <c r="Q68" s="18">
        <v>85.38</v>
      </c>
      <c r="R68" s="18">
        <v>0</v>
      </c>
      <c r="S68" s="18">
        <v>-2488.63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8142.8799999999992</v>
      </c>
      <c r="Z68" s="9">
        <f t="shared" si="17"/>
        <v>1161.3800000000001</v>
      </c>
      <c r="AA68" s="9">
        <f t="shared" si="18"/>
        <v>741.75</v>
      </c>
      <c r="AB68" s="9">
        <f t="shared" si="19"/>
        <v>10046.009999999998</v>
      </c>
    </row>
    <row r="69" spans="1:28" s="15" customFormat="1" x14ac:dyDescent="0.25">
      <c r="A69" s="17">
        <v>4</v>
      </c>
      <c r="B69" s="17" t="s">
        <v>1468</v>
      </c>
      <c r="C69" s="17" t="s">
        <v>1456</v>
      </c>
      <c r="D69" s="17" t="s">
        <v>1469</v>
      </c>
      <c r="E69" s="17" t="s">
        <v>1470</v>
      </c>
      <c r="F69" s="17" t="s">
        <v>35</v>
      </c>
      <c r="G69" s="17" t="s">
        <v>45</v>
      </c>
      <c r="H69" s="17">
        <v>66480</v>
      </c>
      <c r="I69" s="17">
        <v>65939</v>
      </c>
      <c r="J69" s="17">
        <v>541</v>
      </c>
      <c r="K69" s="17" t="s">
        <v>37</v>
      </c>
      <c r="L69" s="18">
        <v>98202.34</v>
      </c>
      <c r="M69" s="18">
        <v>10492.95</v>
      </c>
      <c r="N69" s="18">
        <v>7427.64</v>
      </c>
      <c r="O69" s="18">
        <v>116122.93</v>
      </c>
      <c r="P69" s="18">
        <v>3168.47</v>
      </c>
      <c r="Q69" s="18">
        <v>1069.3900000000001</v>
      </c>
      <c r="R69" s="18">
        <v>241.02</v>
      </c>
      <c r="S69" s="18">
        <v>4478.88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6"/>
        <v>101370.81</v>
      </c>
      <c r="Z69" s="9">
        <f t="shared" si="17"/>
        <v>11562.34</v>
      </c>
      <c r="AA69" s="9">
        <f t="shared" si="18"/>
        <v>7668.6600000000008</v>
      </c>
      <c r="AB69" s="9">
        <f t="shared" si="19"/>
        <v>120601.81</v>
      </c>
    </row>
    <row r="70" spans="1:28" s="15" customFormat="1" x14ac:dyDescent="0.25">
      <c r="A70" s="17">
        <v>5</v>
      </c>
      <c r="B70" s="17" t="s">
        <v>1471</v>
      </c>
      <c r="C70" s="17" t="s">
        <v>1456</v>
      </c>
      <c r="D70" s="17" t="s">
        <v>1472</v>
      </c>
      <c r="E70" s="17" t="s">
        <v>1473</v>
      </c>
      <c r="F70" s="17" t="s">
        <v>35</v>
      </c>
      <c r="G70" s="17" t="s">
        <v>1055</v>
      </c>
      <c r="H70" s="17">
        <v>21869</v>
      </c>
      <c r="I70" s="17">
        <v>21589</v>
      </c>
      <c r="J70" s="17">
        <v>280</v>
      </c>
      <c r="K70" s="17" t="s">
        <v>37</v>
      </c>
      <c r="L70" s="18">
        <v>54705.2</v>
      </c>
      <c r="M70" s="18">
        <v>8386.49</v>
      </c>
      <c r="N70" s="18">
        <v>3620.53</v>
      </c>
      <c r="O70" s="18">
        <v>66712.22</v>
      </c>
      <c r="P70" s="18">
        <v>1923.59</v>
      </c>
      <c r="Q70" s="18">
        <v>590.91999999999996</v>
      </c>
      <c r="R70" s="18">
        <v>124.74</v>
      </c>
      <c r="S70" s="18">
        <v>2639.25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56628.789999999994</v>
      </c>
      <c r="Z70" s="9">
        <f t="shared" si="17"/>
        <v>8977.41</v>
      </c>
      <c r="AA70" s="9">
        <f t="shared" si="18"/>
        <v>3745.27</v>
      </c>
      <c r="AB70" s="9">
        <f t="shared" si="19"/>
        <v>69351.47</v>
      </c>
    </row>
    <row r="71" spans="1:28" s="15" customFormat="1" x14ac:dyDescent="0.25">
      <c r="A71" s="17">
        <v>6</v>
      </c>
      <c r="B71" s="17" t="s">
        <v>1468</v>
      </c>
      <c r="C71" s="17" t="s">
        <v>1456</v>
      </c>
      <c r="D71" s="17" t="s">
        <v>1474</v>
      </c>
      <c r="E71" s="17" t="s">
        <v>1475</v>
      </c>
      <c r="F71" s="17" t="s">
        <v>35</v>
      </c>
      <c r="G71" s="17" t="s">
        <v>1055</v>
      </c>
      <c r="H71" s="17">
        <v>37842</v>
      </c>
      <c r="I71" s="17">
        <v>37842</v>
      </c>
      <c r="J71" s="17">
        <v>0</v>
      </c>
      <c r="K71" s="17" t="s">
        <v>59</v>
      </c>
      <c r="L71" s="18">
        <v>99133.53</v>
      </c>
      <c r="M71" s="18">
        <v>10317.4</v>
      </c>
      <c r="N71" s="18">
        <v>8177.37</v>
      </c>
      <c r="O71" s="18">
        <v>117628.3</v>
      </c>
      <c r="P71" s="18">
        <v>391.39</v>
      </c>
      <c r="Q71" s="18">
        <v>1096.4000000000001</v>
      </c>
      <c r="R71" s="18">
        <v>0</v>
      </c>
      <c r="S71" s="18">
        <v>1487.79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6"/>
        <v>99524.92</v>
      </c>
      <c r="Z71" s="9">
        <f t="shared" si="17"/>
        <v>11413.8</v>
      </c>
      <c r="AA71" s="9">
        <f t="shared" si="18"/>
        <v>8177.37</v>
      </c>
      <c r="AB71" s="9">
        <f t="shared" si="19"/>
        <v>119116.09</v>
      </c>
    </row>
    <row r="72" spans="1:28" s="15" customFormat="1" x14ac:dyDescent="0.25">
      <c r="A72" s="17">
        <v>7</v>
      </c>
      <c r="B72" s="17" t="s">
        <v>1476</v>
      </c>
      <c r="C72" s="17" t="s">
        <v>1456</v>
      </c>
      <c r="D72" s="17" t="s">
        <v>1477</v>
      </c>
      <c r="E72" s="17" t="s">
        <v>1478</v>
      </c>
      <c r="F72" s="17" t="s">
        <v>35</v>
      </c>
      <c r="G72" s="17" t="s">
        <v>1055</v>
      </c>
      <c r="H72" s="17">
        <v>69580</v>
      </c>
      <c r="I72" s="17">
        <v>69580</v>
      </c>
      <c r="J72" s="17">
        <v>0</v>
      </c>
      <c r="K72" s="17" t="s">
        <v>59</v>
      </c>
      <c r="L72" s="18">
        <v>27587.08</v>
      </c>
      <c r="M72" s="18">
        <v>5443.42</v>
      </c>
      <c r="N72" s="18">
        <v>818.58</v>
      </c>
      <c r="O72" s="18">
        <v>33849.08</v>
      </c>
      <c r="P72" s="18">
        <v>404.5</v>
      </c>
      <c r="Q72" s="18">
        <v>291.64</v>
      </c>
      <c r="R72" s="18">
        <v>0</v>
      </c>
      <c r="S72" s="18">
        <v>696.14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6"/>
        <v>27991.58</v>
      </c>
      <c r="Z72" s="9">
        <f t="shared" si="17"/>
        <v>5735.06</v>
      </c>
      <c r="AA72" s="9">
        <f t="shared" si="18"/>
        <v>818.58</v>
      </c>
      <c r="AB72" s="9">
        <f t="shared" si="19"/>
        <v>34545.22</v>
      </c>
    </row>
    <row r="73" spans="1:28" s="15" customFormat="1" x14ac:dyDescent="0.25">
      <c r="A73" s="17">
        <v>8</v>
      </c>
      <c r="B73" s="17" t="s">
        <v>1460</v>
      </c>
      <c r="C73" s="17" t="s">
        <v>1456</v>
      </c>
      <c r="D73" s="17" t="s">
        <v>1479</v>
      </c>
      <c r="E73" s="17" t="s">
        <v>1480</v>
      </c>
      <c r="F73" s="17" t="s">
        <v>35</v>
      </c>
      <c r="G73" s="17" t="s">
        <v>1055</v>
      </c>
      <c r="H73" s="17">
        <v>8154</v>
      </c>
      <c r="I73" s="17">
        <v>8154</v>
      </c>
      <c r="J73" s="17">
        <v>0</v>
      </c>
      <c r="K73" s="17" t="s">
        <v>59</v>
      </c>
      <c r="L73" s="18">
        <v>123888.85</v>
      </c>
      <c r="M73" s="18">
        <v>6121.49</v>
      </c>
      <c r="N73" s="18">
        <v>4230.03</v>
      </c>
      <c r="O73" s="18">
        <v>134240.37</v>
      </c>
      <c r="P73" s="18">
        <v>565.09</v>
      </c>
      <c r="Q73" s="18">
        <v>1310.5</v>
      </c>
      <c r="R73" s="18">
        <v>0</v>
      </c>
      <c r="S73" s="18">
        <v>1875.59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6"/>
        <v>124453.94</v>
      </c>
      <c r="Z73" s="9">
        <f t="shared" si="17"/>
        <v>7431.99</v>
      </c>
      <c r="AA73" s="9">
        <f t="shared" si="18"/>
        <v>4230.03</v>
      </c>
      <c r="AB73" s="9">
        <f t="shared" si="19"/>
        <v>136115.96</v>
      </c>
    </row>
    <row r="74" spans="1:28" s="15" customFormat="1" x14ac:dyDescent="0.25">
      <c r="A74" s="17">
        <v>9</v>
      </c>
      <c r="B74" s="17" t="s">
        <v>1460</v>
      </c>
      <c r="C74" s="17" t="s">
        <v>1456</v>
      </c>
      <c r="D74" s="17" t="s">
        <v>1481</v>
      </c>
      <c r="E74" s="17" t="s">
        <v>1482</v>
      </c>
      <c r="F74" s="17" t="s">
        <v>35</v>
      </c>
      <c r="G74" s="17" t="s">
        <v>1483</v>
      </c>
      <c r="H74" s="17">
        <v>41011</v>
      </c>
      <c r="I74" s="17">
        <v>41011</v>
      </c>
      <c r="J74" s="17">
        <v>0</v>
      </c>
      <c r="K74" s="17" t="s">
        <v>59</v>
      </c>
      <c r="L74" s="18">
        <v>101386.25</v>
      </c>
      <c r="M74" s="18">
        <v>11033.16</v>
      </c>
      <c r="N74" s="18">
        <v>8463.64</v>
      </c>
      <c r="O74" s="18">
        <v>120883.05</v>
      </c>
      <c r="P74" s="18">
        <v>587.23</v>
      </c>
      <c r="Q74" s="18">
        <v>1120.9000000000001</v>
      </c>
      <c r="R74" s="18">
        <v>0</v>
      </c>
      <c r="S74" s="18">
        <v>1708.13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16"/>
        <v>101973.48</v>
      </c>
      <c r="Z74" s="9">
        <f t="shared" si="17"/>
        <v>12154.06</v>
      </c>
      <c r="AA74" s="9">
        <f t="shared" si="18"/>
        <v>8463.64</v>
      </c>
      <c r="AB74" s="9">
        <f t="shared" si="19"/>
        <v>122591.18000000001</v>
      </c>
    </row>
    <row r="75" spans="1:28" s="15" customFormat="1" x14ac:dyDescent="0.25">
      <c r="A75" s="17">
        <v>10</v>
      </c>
      <c r="B75" s="17" t="s">
        <v>1455</v>
      </c>
      <c r="C75" s="17" t="s">
        <v>1456</v>
      </c>
      <c r="D75" s="17" t="s">
        <v>1484</v>
      </c>
      <c r="E75" s="17" t="s">
        <v>1485</v>
      </c>
      <c r="F75" s="17" t="s">
        <v>35</v>
      </c>
      <c r="G75" s="17" t="s">
        <v>1055</v>
      </c>
      <c r="H75" s="17">
        <v>63408</v>
      </c>
      <c r="I75" s="17">
        <v>63408</v>
      </c>
      <c r="J75" s="17">
        <v>0</v>
      </c>
      <c r="K75" s="17" t="s">
        <v>59</v>
      </c>
      <c r="L75" s="18">
        <v>31232.21</v>
      </c>
      <c r="M75" s="18">
        <v>2389.44</v>
      </c>
      <c r="N75" s="18">
        <v>2356.29</v>
      </c>
      <c r="O75" s="18">
        <v>35977.94</v>
      </c>
      <c r="P75" s="18">
        <v>317.49</v>
      </c>
      <c r="Q75" s="18">
        <v>335.54</v>
      </c>
      <c r="R75" s="18">
        <v>0</v>
      </c>
      <c r="S75" s="18">
        <v>653.03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si="16"/>
        <v>31549.7</v>
      </c>
      <c r="Z75" s="9">
        <f t="shared" si="17"/>
        <v>2724.98</v>
      </c>
      <c r="AA75" s="9">
        <f t="shared" si="18"/>
        <v>2356.29</v>
      </c>
      <c r="AB75" s="9">
        <f t="shared" si="19"/>
        <v>36630.97</v>
      </c>
    </row>
    <row r="76" spans="1:28" s="15" customFormat="1" x14ac:dyDescent="0.25">
      <c r="A76" s="17">
        <v>11</v>
      </c>
      <c r="B76" s="17" t="s">
        <v>1486</v>
      </c>
      <c r="C76" s="17" t="s">
        <v>1456</v>
      </c>
      <c r="D76" s="17" t="s">
        <v>1487</v>
      </c>
      <c r="E76" s="17" t="s">
        <v>1488</v>
      </c>
      <c r="F76" s="17" t="s">
        <v>35</v>
      </c>
      <c r="G76" s="17" t="s">
        <v>45</v>
      </c>
      <c r="H76" s="17">
        <v>33129</v>
      </c>
      <c r="I76" s="17">
        <v>33129</v>
      </c>
      <c r="J76" s="17">
        <v>0</v>
      </c>
      <c r="K76" s="17" t="s">
        <v>59</v>
      </c>
      <c r="L76" s="18">
        <v>33258.19</v>
      </c>
      <c r="M76" s="18">
        <v>1821.78</v>
      </c>
      <c r="N76" s="18">
        <v>886.1</v>
      </c>
      <c r="O76" s="18">
        <v>35966.07</v>
      </c>
      <c r="P76" s="18">
        <v>403.55</v>
      </c>
      <c r="Q76" s="18">
        <v>338.61</v>
      </c>
      <c r="R76" s="18">
        <v>0</v>
      </c>
      <c r="S76" s="18">
        <v>742.16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6"/>
        <v>33661.740000000005</v>
      </c>
      <c r="Z76" s="9">
        <f t="shared" si="17"/>
        <v>2160.39</v>
      </c>
      <c r="AA76" s="9">
        <f t="shared" si="18"/>
        <v>886.1</v>
      </c>
      <c r="AB76" s="9">
        <f t="shared" si="19"/>
        <v>36708.230000000003</v>
      </c>
    </row>
    <row r="77" spans="1:28" s="15" customFormat="1" x14ac:dyDescent="0.25">
      <c r="A77" s="17">
        <v>12</v>
      </c>
      <c r="B77" s="17" t="s">
        <v>1476</v>
      </c>
      <c r="C77" s="17" t="s">
        <v>1456</v>
      </c>
      <c r="D77" s="17" t="s">
        <v>1489</v>
      </c>
      <c r="E77" s="17" t="s">
        <v>1490</v>
      </c>
      <c r="F77" s="17" t="s">
        <v>35</v>
      </c>
      <c r="G77" s="17" t="s">
        <v>1055</v>
      </c>
      <c r="H77" s="17">
        <v>196334</v>
      </c>
      <c r="I77" s="17">
        <v>196334</v>
      </c>
      <c r="J77" s="17">
        <v>0</v>
      </c>
      <c r="K77" s="17" t="s">
        <v>59</v>
      </c>
      <c r="L77" s="18">
        <v>197406.21</v>
      </c>
      <c r="M77" s="18">
        <v>8563.4</v>
      </c>
      <c r="N77" s="18">
        <v>9204.48</v>
      </c>
      <c r="O77" s="18">
        <v>215174.09</v>
      </c>
      <c r="P77" s="18">
        <v>462.3</v>
      </c>
      <c r="Q77" s="18">
        <v>2048.7600000000002</v>
      </c>
      <c r="R77" s="18">
        <v>0</v>
      </c>
      <c r="S77" s="18">
        <v>2511.06</v>
      </c>
      <c r="T77" s="18">
        <v>0</v>
      </c>
      <c r="U77" s="18">
        <v>132232.12</v>
      </c>
      <c r="V77" s="18">
        <v>8563.4</v>
      </c>
      <c r="W77" s="18">
        <v>9204.48</v>
      </c>
      <c r="X77" s="18">
        <v>150000</v>
      </c>
      <c r="Y77" s="9">
        <f t="shared" si="16"/>
        <v>65636.389999999985</v>
      </c>
      <c r="Z77" s="9">
        <f t="shared" si="17"/>
        <v>2048.7600000000002</v>
      </c>
      <c r="AA77" s="9">
        <f t="shared" si="18"/>
        <v>0</v>
      </c>
      <c r="AB77" s="9">
        <f t="shared" si="19"/>
        <v>67685.149999999994</v>
      </c>
    </row>
    <row r="78" spans="1:28" s="15" customFormat="1" x14ac:dyDescent="0.25">
      <c r="A78" s="17">
        <v>13</v>
      </c>
      <c r="B78" s="17" t="s">
        <v>1468</v>
      </c>
      <c r="C78" s="17" t="s">
        <v>1456</v>
      </c>
      <c r="D78" s="17" t="s">
        <v>1491</v>
      </c>
      <c r="E78" s="17" t="s">
        <v>1492</v>
      </c>
      <c r="F78" s="17" t="s">
        <v>35</v>
      </c>
      <c r="G78" s="17" t="s">
        <v>1055</v>
      </c>
      <c r="H78" s="17">
        <v>29121</v>
      </c>
      <c r="I78" s="17">
        <v>29121</v>
      </c>
      <c r="J78" s="17">
        <v>0</v>
      </c>
      <c r="K78" s="17" t="s">
        <v>59</v>
      </c>
      <c r="L78" s="18">
        <v>65804.789999999994</v>
      </c>
      <c r="M78" s="18">
        <v>11317.59</v>
      </c>
      <c r="N78" s="18">
        <v>4718.8</v>
      </c>
      <c r="O78" s="18">
        <v>81841.179999999993</v>
      </c>
      <c r="P78" s="18">
        <v>576.03</v>
      </c>
      <c r="Q78" s="18">
        <v>722.81</v>
      </c>
      <c r="R78" s="18">
        <v>0</v>
      </c>
      <c r="S78" s="18">
        <v>1298.8399999999999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16"/>
        <v>66380.819999999992</v>
      </c>
      <c r="Z78" s="9">
        <f t="shared" si="17"/>
        <v>12040.4</v>
      </c>
      <c r="AA78" s="9">
        <f t="shared" si="18"/>
        <v>4718.8</v>
      </c>
      <c r="AB78" s="9">
        <f t="shared" si="19"/>
        <v>83140.01999999999</v>
      </c>
    </row>
    <row r="79" spans="1:28" s="15" customFormat="1" x14ac:dyDescent="0.25">
      <c r="A79" s="17">
        <v>14</v>
      </c>
      <c r="B79" s="17" t="s">
        <v>1460</v>
      </c>
      <c r="C79" s="17" t="s">
        <v>1456</v>
      </c>
      <c r="D79" s="17" t="s">
        <v>1493</v>
      </c>
      <c r="E79" s="17" t="s">
        <v>1494</v>
      </c>
      <c r="F79" s="17" t="s">
        <v>35</v>
      </c>
      <c r="G79" s="17" t="s">
        <v>45</v>
      </c>
      <c r="H79" s="17">
        <v>11314</v>
      </c>
      <c r="I79" s="17">
        <v>11314</v>
      </c>
      <c r="J79" s="17">
        <v>0</v>
      </c>
      <c r="K79" s="17" t="s">
        <v>59</v>
      </c>
      <c r="L79" s="18">
        <v>34783.449999999997</v>
      </c>
      <c r="M79" s="18">
        <v>1348.49</v>
      </c>
      <c r="N79" s="18">
        <v>0</v>
      </c>
      <c r="O79" s="18">
        <v>36131.94</v>
      </c>
      <c r="P79" s="18">
        <v>577</v>
      </c>
      <c r="Q79" s="18">
        <v>356.74</v>
      </c>
      <c r="R79" s="18">
        <v>0</v>
      </c>
      <c r="S79" s="18">
        <v>933.74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16"/>
        <v>35360.449999999997</v>
      </c>
      <c r="Z79" s="9">
        <f t="shared" si="17"/>
        <v>1705.23</v>
      </c>
      <c r="AA79" s="9">
        <f t="shared" si="18"/>
        <v>0</v>
      </c>
      <c r="AB79" s="9">
        <f t="shared" si="19"/>
        <v>37065.68</v>
      </c>
    </row>
    <row r="80" spans="1:28" s="15" customFormat="1" x14ac:dyDescent="0.25">
      <c r="A80" s="17">
        <v>15</v>
      </c>
      <c r="B80" s="17" t="s">
        <v>1471</v>
      </c>
      <c r="C80" s="17" t="s">
        <v>1456</v>
      </c>
      <c r="D80" s="17" t="s">
        <v>1495</v>
      </c>
      <c r="E80" s="17" t="s">
        <v>1496</v>
      </c>
      <c r="F80" s="17" t="s">
        <v>35</v>
      </c>
      <c r="G80" s="17" t="s">
        <v>215</v>
      </c>
      <c r="H80" s="17">
        <v>15059</v>
      </c>
      <c r="I80" s="17">
        <v>14786</v>
      </c>
      <c r="J80" s="17">
        <v>819</v>
      </c>
      <c r="K80" s="17" t="s">
        <v>37</v>
      </c>
      <c r="L80" s="18">
        <v>111543.11</v>
      </c>
      <c r="M80" s="18">
        <v>5565.89</v>
      </c>
      <c r="N80" s="18">
        <v>3313.19</v>
      </c>
      <c r="O80" s="18">
        <v>120422.19</v>
      </c>
      <c r="P80" s="18">
        <v>4921.67</v>
      </c>
      <c r="Q80" s="18">
        <v>1150.95</v>
      </c>
      <c r="R80" s="18">
        <v>364.86</v>
      </c>
      <c r="S80" s="18">
        <v>6437.48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16"/>
        <v>116464.78</v>
      </c>
      <c r="Z80" s="9">
        <f t="shared" si="17"/>
        <v>6716.84</v>
      </c>
      <c r="AA80" s="9">
        <f t="shared" si="18"/>
        <v>3678.05</v>
      </c>
      <c r="AB80" s="9">
        <f t="shared" si="19"/>
        <v>126859.67</v>
      </c>
    </row>
    <row r="81" spans="1:28" s="15" customFormat="1" x14ac:dyDescent="0.25">
      <c r="A81" s="17">
        <v>16</v>
      </c>
      <c r="B81" s="17" t="s">
        <v>1468</v>
      </c>
      <c r="C81" s="17" t="s">
        <v>1456</v>
      </c>
      <c r="D81" s="17" t="s">
        <v>1497</v>
      </c>
      <c r="E81" s="17" t="s">
        <v>1498</v>
      </c>
      <c r="F81" s="17" t="s">
        <v>35</v>
      </c>
      <c r="G81" s="17" t="s">
        <v>1205</v>
      </c>
      <c r="H81" s="17">
        <v>17808</v>
      </c>
      <c r="I81" s="17">
        <v>17808</v>
      </c>
      <c r="J81" s="17">
        <v>0</v>
      </c>
      <c r="K81" s="17" t="s">
        <v>59</v>
      </c>
      <c r="L81" s="18">
        <v>130749.44</v>
      </c>
      <c r="M81" s="18">
        <v>9546.43</v>
      </c>
      <c r="N81" s="18">
        <v>10603.94</v>
      </c>
      <c r="O81" s="18">
        <v>150899.81</v>
      </c>
      <c r="P81" s="18">
        <v>879.01</v>
      </c>
      <c r="Q81" s="18">
        <v>1398.54</v>
      </c>
      <c r="R81" s="18">
        <v>0</v>
      </c>
      <c r="S81" s="18">
        <v>2277.5500000000002</v>
      </c>
      <c r="T81" s="18">
        <v>0</v>
      </c>
      <c r="U81" s="18">
        <v>0</v>
      </c>
      <c r="V81" s="18">
        <v>0</v>
      </c>
      <c r="W81" s="18">
        <v>0</v>
      </c>
      <c r="X81" s="18"/>
      <c r="Y81" s="9">
        <f t="shared" si="16"/>
        <v>131628.45000000001</v>
      </c>
      <c r="Z81" s="9">
        <f t="shared" si="17"/>
        <v>10944.970000000001</v>
      </c>
      <c r="AA81" s="9">
        <f t="shared" si="18"/>
        <v>10603.94</v>
      </c>
      <c r="AB81" s="9">
        <f t="shared" si="19"/>
        <v>153177.35999999999</v>
      </c>
    </row>
    <row r="82" spans="1:28" s="15" customFormat="1" x14ac:dyDescent="0.25">
      <c r="A82" s="17">
        <v>17</v>
      </c>
      <c r="B82" s="17" t="s">
        <v>1468</v>
      </c>
      <c r="C82" s="17" t="s">
        <v>1456</v>
      </c>
      <c r="D82" s="17" t="s">
        <v>1499</v>
      </c>
      <c r="E82" s="17" t="s">
        <v>1500</v>
      </c>
      <c r="F82" s="17" t="s">
        <v>35</v>
      </c>
      <c r="G82" s="17" t="s">
        <v>1501</v>
      </c>
      <c r="H82" s="17">
        <v>36556</v>
      </c>
      <c r="I82" s="17">
        <v>34715</v>
      </c>
      <c r="J82" s="17">
        <v>1841</v>
      </c>
      <c r="K82" s="17" t="s">
        <v>37</v>
      </c>
      <c r="L82" s="18">
        <v>75347.87</v>
      </c>
      <c r="M82" s="18">
        <v>6491.58</v>
      </c>
      <c r="N82" s="18">
        <v>6085.09</v>
      </c>
      <c r="O82" s="18">
        <v>87924.54</v>
      </c>
      <c r="P82" s="18">
        <v>10032.07</v>
      </c>
      <c r="Q82" s="18">
        <v>794.38</v>
      </c>
      <c r="R82" s="18">
        <v>820.17</v>
      </c>
      <c r="S82" s="18">
        <v>11646.62</v>
      </c>
      <c r="T82" s="18">
        <v>0</v>
      </c>
      <c r="U82" s="18">
        <v>0</v>
      </c>
      <c r="V82" s="18">
        <v>0</v>
      </c>
      <c r="W82" s="18">
        <v>0</v>
      </c>
      <c r="X82" s="18"/>
      <c r="Y82" s="9">
        <f t="shared" si="16"/>
        <v>85379.94</v>
      </c>
      <c r="Z82" s="9">
        <f t="shared" si="17"/>
        <v>7285.96</v>
      </c>
      <c r="AA82" s="9">
        <f t="shared" si="18"/>
        <v>6905.26</v>
      </c>
      <c r="AB82" s="9">
        <f t="shared" si="19"/>
        <v>99571.159999999989</v>
      </c>
    </row>
    <row r="83" spans="1:28" s="15" customFormat="1" x14ac:dyDescent="0.25">
      <c r="A83" s="17">
        <v>18</v>
      </c>
      <c r="B83" s="17" t="s">
        <v>1460</v>
      </c>
      <c r="C83" s="17" t="s">
        <v>1456</v>
      </c>
      <c r="D83" s="17" t="s">
        <v>1502</v>
      </c>
      <c r="E83" s="17" t="s">
        <v>1503</v>
      </c>
      <c r="F83" s="17" t="s">
        <v>35</v>
      </c>
      <c r="G83" s="17" t="s">
        <v>215</v>
      </c>
      <c r="H83" s="17">
        <v>57903</v>
      </c>
      <c r="I83" s="17">
        <v>55411</v>
      </c>
      <c r="J83" s="17">
        <v>2492</v>
      </c>
      <c r="K83" s="17" t="s">
        <v>37</v>
      </c>
      <c r="L83" s="18">
        <v>83744.25</v>
      </c>
      <c r="M83" s="18">
        <v>10180.379999999999</v>
      </c>
      <c r="N83" s="18">
        <v>6050.77</v>
      </c>
      <c r="O83" s="18">
        <v>99975.4</v>
      </c>
      <c r="P83" s="18">
        <v>13507.41</v>
      </c>
      <c r="Q83" s="18">
        <v>920.4</v>
      </c>
      <c r="R83" s="18">
        <v>1110.19</v>
      </c>
      <c r="S83" s="18">
        <v>15538</v>
      </c>
      <c r="T83" s="18">
        <v>0</v>
      </c>
      <c r="U83" s="18">
        <v>0</v>
      </c>
      <c r="V83" s="18">
        <v>0</v>
      </c>
      <c r="W83" s="18">
        <v>0</v>
      </c>
      <c r="X83" s="18"/>
      <c r="Y83" s="9">
        <f t="shared" si="16"/>
        <v>97251.66</v>
      </c>
      <c r="Z83" s="9">
        <f t="shared" si="17"/>
        <v>11100.779999999999</v>
      </c>
      <c r="AA83" s="9">
        <f t="shared" si="18"/>
        <v>7160.9600000000009</v>
      </c>
      <c r="AB83" s="9">
        <f t="shared" si="19"/>
        <v>115513.4</v>
      </c>
    </row>
    <row r="84" spans="1:28" s="15" customFormat="1" x14ac:dyDescent="0.25">
      <c r="A84" s="17">
        <v>19</v>
      </c>
      <c r="B84" s="17" t="s">
        <v>1460</v>
      </c>
      <c r="C84" s="17" t="s">
        <v>1456</v>
      </c>
      <c r="D84" s="17" t="s">
        <v>1502</v>
      </c>
      <c r="E84" s="17" t="s">
        <v>1503</v>
      </c>
      <c r="F84" s="17" t="s">
        <v>35</v>
      </c>
      <c r="G84" s="17" t="s">
        <v>215</v>
      </c>
      <c r="H84" s="17">
        <v>55411</v>
      </c>
      <c r="I84" s="17">
        <v>55411</v>
      </c>
      <c r="J84" s="17">
        <v>0</v>
      </c>
      <c r="K84" s="17" t="s">
        <v>59</v>
      </c>
      <c r="L84" s="18">
        <v>83744.25</v>
      </c>
      <c r="M84" s="18">
        <v>10180.379999999999</v>
      </c>
      <c r="N84" s="18">
        <v>6050.77</v>
      </c>
      <c r="O84" s="18">
        <v>99975.4</v>
      </c>
      <c r="P84" s="18">
        <v>13507.41</v>
      </c>
      <c r="Q84" s="18">
        <v>920.4</v>
      </c>
      <c r="R84" s="18">
        <v>1110.19</v>
      </c>
      <c r="S84" s="18">
        <v>15538</v>
      </c>
      <c r="T84" s="18">
        <v>0</v>
      </c>
      <c r="U84" s="18">
        <v>0</v>
      </c>
      <c r="V84" s="18">
        <v>0</v>
      </c>
      <c r="W84" s="18">
        <v>0</v>
      </c>
      <c r="X84" s="18"/>
      <c r="Y84" s="9">
        <f t="shared" si="16"/>
        <v>97251.66</v>
      </c>
      <c r="Z84" s="9">
        <f t="shared" si="17"/>
        <v>11100.779999999999</v>
      </c>
      <c r="AA84" s="9">
        <f t="shared" si="18"/>
        <v>7160.9600000000009</v>
      </c>
      <c r="AB84" s="9">
        <f t="shared" si="19"/>
        <v>115513.4</v>
      </c>
    </row>
    <row r="85" spans="1:28" s="15" customFormat="1" x14ac:dyDescent="0.25">
      <c r="A85" s="17">
        <v>20</v>
      </c>
      <c r="B85" s="17" t="s">
        <v>1460</v>
      </c>
      <c r="C85" s="17" t="s">
        <v>1456</v>
      </c>
      <c r="D85" s="17" t="s">
        <v>1504</v>
      </c>
      <c r="E85" s="17" t="s">
        <v>1505</v>
      </c>
      <c r="F85" s="17" t="s">
        <v>35</v>
      </c>
      <c r="G85" s="17" t="s">
        <v>1506</v>
      </c>
      <c r="H85" s="17">
        <v>22231</v>
      </c>
      <c r="I85" s="17">
        <v>22231</v>
      </c>
      <c r="J85" s="17">
        <v>0</v>
      </c>
      <c r="K85" s="17" t="s">
        <v>59</v>
      </c>
      <c r="L85" s="18">
        <v>59572.63</v>
      </c>
      <c r="M85" s="18">
        <v>10715.39</v>
      </c>
      <c r="N85" s="18">
        <v>4079.02</v>
      </c>
      <c r="O85" s="18">
        <v>74367.039999999994</v>
      </c>
      <c r="P85" s="18">
        <v>585.95000000000005</v>
      </c>
      <c r="Q85" s="18">
        <v>651.59</v>
      </c>
      <c r="R85" s="18">
        <v>0</v>
      </c>
      <c r="S85" s="18">
        <v>1237.54</v>
      </c>
      <c r="T85" s="18">
        <v>0</v>
      </c>
      <c r="U85" s="18">
        <v>0</v>
      </c>
      <c r="V85" s="18">
        <v>0</v>
      </c>
      <c r="W85" s="18">
        <v>0</v>
      </c>
      <c r="X85" s="18"/>
      <c r="Y85" s="9">
        <f t="shared" si="16"/>
        <v>60158.579999999994</v>
      </c>
      <c r="Z85" s="9">
        <f t="shared" si="17"/>
        <v>11366.98</v>
      </c>
      <c r="AA85" s="9">
        <f t="shared" si="18"/>
        <v>4079.02</v>
      </c>
      <c r="AB85" s="9">
        <f t="shared" si="19"/>
        <v>75604.579999999987</v>
      </c>
    </row>
    <row r="86" spans="1:28" s="15" customFormat="1" x14ac:dyDescent="0.25">
      <c r="A86" s="17">
        <v>21</v>
      </c>
      <c r="B86" s="17" t="s">
        <v>1468</v>
      </c>
      <c r="C86" s="17" t="s">
        <v>1456</v>
      </c>
      <c r="D86" s="17" t="s">
        <v>1507</v>
      </c>
      <c r="E86" s="17" t="s">
        <v>1508</v>
      </c>
      <c r="F86" s="17" t="s">
        <v>35</v>
      </c>
      <c r="G86" s="17" t="s">
        <v>228</v>
      </c>
      <c r="H86" s="17">
        <v>4710</v>
      </c>
      <c r="I86" s="17">
        <v>4710</v>
      </c>
      <c r="J86" s="17">
        <v>0</v>
      </c>
      <c r="K86" s="17" t="s">
        <v>59</v>
      </c>
      <c r="L86" s="18">
        <v>35679.730000000003</v>
      </c>
      <c r="M86" s="18">
        <v>5983.47</v>
      </c>
      <c r="N86" s="18">
        <v>25.39</v>
      </c>
      <c r="O86" s="18">
        <v>41688.589999999997</v>
      </c>
      <c r="P86" s="18">
        <v>373.5</v>
      </c>
      <c r="Q86" s="18">
        <v>367.21</v>
      </c>
      <c r="R86" s="18">
        <v>0</v>
      </c>
      <c r="S86" s="18">
        <v>740.71</v>
      </c>
      <c r="T86" s="18">
        <v>0</v>
      </c>
      <c r="U86" s="18">
        <v>0</v>
      </c>
      <c r="V86" s="18">
        <v>0</v>
      </c>
      <c r="W86" s="18">
        <v>0</v>
      </c>
      <c r="X86" s="18"/>
      <c r="Y86" s="9">
        <f t="shared" si="16"/>
        <v>36053.230000000003</v>
      </c>
      <c r="Z86" s="9">
        <f t="shared" si="17"/>
        <v>6350.68</v>
      </c>
      <c r="AA86" s="9">
        <f t="shared" si="18"/>
        <v>25.39</v>
      </c>
      <c r="AB86" s="9">
        <f t="shared" si="19"/>
        <v>42429.299999999996</v>
      </c>
    </row>
    <row r="87" spans="1:28" s="15" customFormat="1" x14ac:dyDescent="0.25">
      <c r="A87" s="17">
        <v>22</v>
      </c>
      <c r="B87" s="17" t="s">
        <v>1471</v>
      </c>
      <c r="C87" s="17" t="s">
        <v>1456</v>
      </c>
      <c r="D87" s="17" t="s">
        <v>1509</v>
      </c>
      <c r="E87" s="17" t="s">
        <v>1510</v>
      </c>
      <c r="F87" s="17" t="s">
        <v>35</v>
      </c>
      <c r="G87" s="17" t="s">
        <v>228</v>
      </c>
      <c r="H87" s="17">
        <v>950</v>
      </c>
      <c r="I87" s="17">
        <v>950</v>
      </c>
      <c r="J87" s="17">
        <v>0</v>
      </c>
      <c r="K87" s="17" t="s">
        <v>59</v>
      </c>
      <c r="L87" s="18">
        <v>14555.06</v>
      </c>
      <c r="M87" s="18">
        <v>2137.6999999999998</v>
      </c>
      <c r="N87" s="18">
        <v>0</v>
      </c>
      <c r="O87" s="18">
        <v>16692.759999999998</v>
      </c>
      <c r="P87" s="18">
        <v>551.5</v>
      </c>
      <c r="Q87" s="18">
        <v>147.83000000000001</v>
      </c>
      <c r="R87" s="18">
        <v>0</v>
      </c>
      <c r="S87" s="18">
        <v>699.33</v>
      </c>
      <c r="T87" s="18">
        <v>0</v>
      </c>
      <c r="U87" s="18">
        <v>0</v>
      </c>
      <c r="V87" s="18">
        <v>0</v>
      </c>
      <c r="W87" s="18">
        <v>0</v>
      </c>
      <c r="X87" s="18"/>
      <c r="Y87" s="9">
        <f t="shared" si="16"/>
        <v>15106.56</v>
      </c>
      <c r="Z87" s="9">
        <f t="shared" si="17"/>
        <v>2285.5299999999997</v>
      </c>
      <c r="AA87" s="9">
        <f t="shared" si="18"/>
        <v>0</v>
      </c>
      <c r="AB87" s="9">
        <f t="shared" si="19"/>
        <v>17392.09</v>
      </c>
    </row>
    <row r="88" spans="1:28" s="15" customFormat="1" x14ac:dyDescent="0.25">
      <c r="A88" s="17">
        <v>23</v>
      </c>
      <c r="B88" s="17" t="s">
        <v>1471</v>
      </c>
      <c r="C88" s="17" t="s">
        <v>1456</v>
      </c>
      <c r="D88" s="17" t="s">
        <v>1511</v>
      </c>
      <c r="E88" s="17" t="s">
        <v>1512</v>
      </c>
      <c r="F88" s="17" t="s">
        <v>35</v>
      </c>
      <c r="G88" s="17" t="s">
        <v>1513</v>
      </c>
      <c r="H88" s="17">
        <v>40</v>
      </c>
      <c r="I88" s="17">
        <v>40</v>
      </c>
      <c r="J88" s="17">
        <v>0</v>
      </c>
      <c r="K88" s="17" t="s">
        <v>59</v>
      </c>
      <c r="L88" s="18">
        <v>13846.87</v>
      </c>
      <c r="M88" s="18">
        <v>2081.21</v>
      </c>
      <c r="N88" s="18">
        <v>2.67</v>
      </c>
      <c r="O88" s="18">
        <v>15930.75</v>
      </c>
      <c r="P88" s="18">
        <v>551.5</v>
      </c>
      <c r="Q88" s="18">
        <v>140.54</v>
      </c>
      <c r="R88" s="18">
        <v>0</v>
      </c>
      <c r="S88" s="18">
        <v>692.04</v>
      </c>
      <c r="T88" s="18">
        <v>0</v>
      </c>
      <c r="U88" s="18">
        <v>0</v>
      </c>
      <c r="V88" s="18">
        <v>0</v>
      </c>
      <c r="W88" s="18">
        <v>0</v>
      </c>
      <c r="X88" s="18"/>
      <c r="Y88" s="9">
        <f t="shared" si="16"/>
        <v>14398.37</v>
      </c>
      <c r="Z88" s="9">
        <f t="shared" si="17"/>
        <v>2221.75</v>
      </c>
      <c r="AA88" s="9">
        <f t="shared" si="18"/>
        <v>2.67</v>
      </c>
      <c r="AB88" s="9">
        <f t="shared" si="19"/>
        <v>16622.79</v>
      </c>
    </row>
    <row r="89" spans="1:28" s="15" customFormat="1" x14ac:dyDescent="0.25">
      <c r="A89" s="17">
        <v>24</v>
      </c>
      <c r="B89" s="17" t="s">
        <v>1514</v>
      </c>
      <c r="C89" s="17" t="s">
        <v>1456</v>
      </c>
      <c r="D89" s="17" t="s">
        <v>1515</v>
      </c>
      <c r="E89" s="17" t="s">
        <v>1516</v>
      </c>
      <c r="F89" s="17" t="s">
        <v>35</v>
      </c>
      <c r="G89" s="17" t="s">
        <v>1010</v>
      </c>
      <c r="H89" s="17">
        <v>455</v>
      </c>
      <c r="I89" s="17">
        <v>455</v>
      </c>
      <c r="J89" s="17">
        <v>0</v>
      </c>
      <c r="K89" s="17" t="s">
        <v>59</v>
      </c>
      <c r="L89" s="18">
        <v>10169.26</v>
      </c>
      <c r="M89" s="18">
        <v>1758.9</v>
      </c>
      <c r="N89" s="18">
        <v>179.07</v>
      </c>
      <c r="O89" s="18">
        <v>12107.23</v>
      </c>
      <c r="P89" s="18">
        <v>315</v>
      </c>
      <c r="Q89" s="18">
        <v>105.46</v>
      </c>
      <c r="R89" s="18">
        <v>0</v>
      </c>
      <c r="S89" s="18">
        <v>420.46</v>
      </c>
      <c r="T89" s="18">
        <v>0</v>
      </c>
      <c r="U89" s="18">
        <v>0</v>
      </c>
      <c r="V89" s="18">
        <v>0</v>
      </c>
      <c r="W89" s="18">
        <v>0</v>
      </c>
      <c r="X89" s="18"/>
      <c r="Y89" s="9">
        <f t="shared" si="16"/>
        <v>10484.26</v>
      </c>
      <c r="Z89" s="9">
        <f t="shared" si="17"/>
        <v>1864.3600000000001</v>
      </c>
      <c r="AA89" s="9">
        <f t="shared" si="18"/>
        <v>179.07</v>
      </c>
      <c r="AB89" s="9">
        <f t="shared" si="19"/>
        <v>12527.689999999999</v>
      </c>
    </row>
    <row r="90" spans="1:28" s="15" customFormat="1" x14ac:dyDescent="0.25">
      <c r="A90" s="17">
        <v>25</v>
      </c>
      <c r="B90" s="17" t="s">
        <v>1517</v>
      </c>
      <c r="C90" s="17" t="s">
        <v>1456</v>
      </c>
      <c r="D90" s="17" t="s">
        <v>1518</v>
      </c>
      <c r="E90" s="17" t="s">
        <v>1519</v>
      </c>
      <c r="F90" s="17" t="s">
        <v>35</v>
      </c>
      <c r="G90" s="17" t="s">
        <v>1520</v>
      </c>
      <c r="H90" s="17">
        <v>5590</v>
      </c>
      <c r="I90" s="17">
        <v>5590</v>
      </c>
      <c r="J90" s="17">
        <v>0</v>
      </c>
      <c r="K90" s="17" t="s">
        <v>59</v>
      </c>
      <c r="L90" s="18">
        <v>182654.79</v>
      </c>
      <c r="M90" s="18">
        <v>14313.85</v>
      </c>
      <c r="N90" s="18">
        <v>24467.200000000001</v>
      </c>
      <c r="O90" s="18">
        <v>221435.84</v>
      </c>
      <c r="P90" s="18">
        <v>3603.44</v>
      </c>
      <c r="Q90" s="18">
        <v>1847.92</v>
      </c>
      <c r="R90" s="18">
        <v>0</v>
      </c>
      <c r="S90" s="18">
        <v>5451.36</v>
      </c>
      <c r="T90" s="18">
        <v>0</v>
      </c>
      <c r="U90" s="18">
        <v>141218.95000000001</v>
      </c>
      <c r="V90" s="18">
        <v>14313.85</v>
      </c>
      <c r="W90" s="18">
        <v>24467.200000000001</v>
      </c>
      <c r="X90" s="18">
        <v>180000</v>
      </c>
      <c r="Y90" s="9">
        <f t="shared" si="16"/>
        <v>45039.28</v>
      </c>
      <c r="Z90" s="9">
        <f t="shared" si="17"/>
        <v>1847.92</v>
      </c>
      <c r="AA90" s="9">
        <f t="shared" si="18"/>
        <v>0</v>
      </c>
      <c r="AB90" s="9">
        <f t="shared" si="19"/>
        <v>46887.199999999983</v>
      </c>
    </row>
    <row r="91" spans="1:28" s="22" customFormat="1" x14ac:dyDescent="0.25">
      <c r="A91" s="19"/>
      <c r="B91" s="19"/>
      <c r="C91" s="10" t="s">
        <v>71</v>
      </c>
      <c r="D91" s="19"/>
      <c r="E91" s="19"/>
      <c r="F91" s="19"/>
      <c r="G91" s="19"/>
      <c r="H91" s="19"/>
      <c r="I91" s="19"/>
      <c r="J91" s="20">
        <f>SUM(J66:J90)</f>
        <v>5973</v>
      </c>
      <c r="K91" s="19"/>
      <c r="L91" s="20">
        <f t="shared" ref="L91:AB91" si="20">SUM(L66:L90)</f>
        <v>1750412.6500000001</v>
      </c>
      <c r="M91" s="20">
        <f t="shared" si="20"/>
        <v>169536.51</v>
      </c>
      <c r="N91" s="20">
        <f t="shared" si="20"/>
        <v>121268.83000000002</v>
      </c>
      <c r="O91" s="20">
        <f t="shared" si="20"/>
        <v>2041217.99</v>
      </c>
      <c r="P91" s="20">
        <f t="shared" si="20"/>
        <v>56470.7</v>
      </c>
      <c r="Q91" s="20">
        <f t="shared" si="20"/>
        <v>18605.919999999998</v>
      </c>
      <c r="R91" s="20">
        <f t="shared" si="20"/>
        <v>3771.17</v>
      </c>
      <c r="S91" s="20">
        <f t="shared" si="20"/>
        <v>78847.790000000008</v>
      </c>
      <c r="T91" s="20">
        <f t="shared" si="20"/>
        <v>0</v>
      </c>
      <c r="U91" s="20">
        <f t="shared" si="20"/>
        <v>273451.07</v>
      </c>
      <c r="V91" s="20">
        <f t="shared" si="20"/>
        <v>22877.25</v>
      </c>
      <c r="W91" s="20">
        <f t="shared" si="20"/>
        <v>33671.68</v>
      </c>
      <c r="X91" s="20">
        <f t="shared" si="20"/>
        <v>330000</v>
      </c>
      <c r="Y91" s="20">
        <f t="shared" si="20"/>
        <v>1533432.28</v>
      </c>
      <c r="Z91" s="20">
        <f t="shared" si="20"/>
        <v>165265.18</v>
      </c>
      <c r="AA91" s="20">
        <f t="shared" si="20"/>
        <v>91368.320000000022</v>
      </c>
      <c r="AB91" s="20">
        <f t="shared" si="20"/>
        <v>1790065.7799999998</v>
      </c>
    </row>
    <row r="92" spans="1:28" s="15" customFormat="1" x14ac:dyDescent="0.25">
      <c r="A92" s="17">
        <v>1</v>
      </c>
      <c r="B92" s="17" t="s">
        <v>1460</v>
      </c>
      <c r="C92" s="17" t="s">
        <v>1456</v>
      </c>
      <c r="D92" s="17" t="s">
        <v>1521</v>
      </c>
      <c r="E92" s="17" t="s">
        <v>1522</v>
      </c>
      <c r="F92" s="17" t="s">
        <v>75</v>
      </c>
      <c r="G92" s="17" t="s">
        <v>1517</v>
      </c>
      <c r="H92" s="17">
        <v>19040</v>
      </c>
      <c r="I92" s="17">
        <v>19032</v>
      </c>
      <c r="J92" s="17">
        <v>8</v>
      </c>
      <c r="K92" s="17" t="s">
        <v>37</v>
      </c>
      <c r="L92" s="18">
        <v>19514.28</v>
      </c>
      <c r="M92" s="18">
        <v>3051.54</v>
      </c>
      <c r="N92" s="18">
        <v>1251.95</v>
      </c>
      <c r="O92" s="18">
        <v>23817.77</v>
      </c>
      <c r="P92" s="18">
        <v>264.54000000000002</v>
      </c>
      <c r="Q92" s="18">
        <v>211.54</v>
      </c>
      <c r="R92" s="18">
        <v>4.75</v>
      </c>
      <c r="S92" s="18">
        <v>480.83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19778.82</v>
      </c>
      <c r="Z92" s="18">
        <v>3263.08</v>
      </c>
      <c r="AA92" s="18">
        <v>1256.7</v>
      </c>
      <c r="AB92" s="18">
        <v>24298.6</v>
      </c>
    </row>
    <row r="93" spans="1:28" s="15" customFormat="1" x14ac:dyDescent="0.25">
      <c r="A93" s="17">
        <v>2</v>
      </c>
      <c r="B93" s="17" t="s">
        <v>1463</v>
      </c>
      <c r="C93" s="17" t="s">
        <v>1456</v>
      </c>
      <c r="D93" s="17" t="s">
        <v>1523</v>
      </c>
      <c r="E93" s="17" t="s">
        <v>1524</v>
      </c>
      <c r="F93" s="17" t="s">
        <v>75</v>
      </c>
      <c r="G93" s="17" t="s">
        <v>1142</v>
      </c>
      <c r="H93" s="17">
        <v>6227</v>
      </c>
      <c r="I93" s="17">
        <v>6143</v>
      </c>
      <c r="J93" s="17">
        <v>84</v>
      </c>
      <c r="K93" s="17" t="s">
        <v>37</v>
      </c>
      <c r="L93" s="18">
        <v>24491.93</v>
      </c>
      <c r="M93" s="18">
        <v>4179.6899999999996</v>
      </c>
      <c r="N93" s="18">
        <v>1379.7</v>
      </c>
      <c r="O93" s="18">
        <v>30051.32</v>
      </c>
      <c r="P93" s="18">
        <v>886.68</v>
      </c>
      <c r="Q93" s="18">
        <v>261</v>
      </c>
      <c r="R93" s="18">
        <v>49.9</v>
      </c>
      <c r="S93" s="18">
        <v>1197.58</v>
      </c>
      <c r="T93" s="18">
        <v>0</v>
      </c>
      <c r="U93" s="18">
        <v>0</v>
      </c>
      <c r="V93" s="18">
        <v>0</v>
      </c>
      <c r="W93" s="18">
        <v>0</v>
      </c>
      <c r="X93" s="18"/>
      <c r="Y93" s="18">
        <v>25378.61</v>
      </c>
      <c r="Z93" s="18">
        <v>4440.6899999999996</v>
      </c>
      <c r="AA93" s="18">
        <v>1429.6</v>
      </c>
      <c r="AB93" s="18">
        <v>31248.9</v>
      </c>
    </row>
    <row r="94" spans="1:28" s="15" customFormat="1" x14ac:dyDescent="0.25">
      <c r="A94" s="17">
        <v>3</v>
      </c>
      <c r="B94" s="17" t="s">
        <v>1471</v>
      </c>
      <c r="C94" s="17" t="s">
        <v>1456</v>
      </c>
      <c r="D94" s="17" t="s">
        <v>1525</v>
      </c>
      <c r="E94" s="17" t="s">
        <v>1526</v>
      </c>
      <c r="F94" s="17" t="s">
        <v>75</v>
      </c>
      <c r="G94" s="17" t="s">
        <v>1527</v>
      </c>
      <c r="H94" s="17">
        <v>6628</v>
      </c>
      <c r="I94" s="17">
        <v>6460</v>
      </c>
      <c r="J94" s="17">
        <v>168</v>
      </c>
      <c r="K94" s="17" t="s">
        <v>37</v>
      </c>
      <c r="L94" s="18">
        <v>29141.79</v>
      </c>
      <c r="M94" s="18">
        <v>4713.18</v>
      </c>
      <c r="N94" s="18">
        <v>1446.77</v>
      </c>
      <c r="O94" s="18">
        <v>35301.74</v>
      </c>
      <c r="P94" s="18">
        <v>1596.97</v>
      </c>
      <c r="Q94" s="18">
        <v>308.81</v>
      </c>
      <c r="R94" s="18">
        <v>99.79</v>
      </c>
      <c r="S94" s="18">
        <v>2005.57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30738.76</v>
      </c>
      <c r="Z94" s="18">
        <v>5021.99</v>
      </c>
      <c r="AA94" s="18">
        <v>1546.56</v>
      </c>
      <c r="AB94" s="18">
        <v>37307.31</v>
      </c>
    </row>
    <row r="95" spans="1:28" s="15" customFormat="1" x14ac:dyDescent="0.25">
      <c r="A95" s="17">
        <v>4</v>
      </c>
      <c r="B95" s="17" t="s">
        <v>1486</v>
      </c>
      <c r="C95" s="17" t="s">
        <v>1456</v>
      </c>
      <c r="D95" s="17" t="s">
        <v>1528</v>
      </c>
      <c r="E95" s="17" t="s">
        <v>1529</v>
      </c>
      <c r="F95" s="17" t="s">
        <v>75</v>
      </c>
      <c r="G95" s="17" t="s">
        <v>1530</v>
      </c>
      <c r="H95" s="17">
        <v>7764</v>
      </c>
      <c r="I95" s="17">
        <v>7764</v>
      </c>
      <c r="J95" s="17">
        <v>0</v>
      </c>
      <c r="K95" s="17" t="s">
        <v>59</v>
      </c>
      <c r="L95" s="18">
        <v>31200.78</v>
      </c>
      <c r="M95" s="18">
        <v>3967.52</v>
      </c>
      <c r="N95" s="18">
        <v>1788.37</v>
      </c>
      <c r="O95" s="18">
        <v>36956.67</v>
      </c>
      <c r="P95" s="18">
        <v>423.92</v>
      </c>
      <c r="Q95" s="18">
        <v>319.57</v>
      </c>
      <c r="R95" s="18">
        <v>0</v>
      </c>
      <c r="S95" s="18">
        <v>743.49</v>
      </c>
      <c r="T95" s="18">
        <v>0</v>
      </c>
      <c r="U95" s="18">
        <v>0</v>
      </c>
      <c r="V95" s="18">
        <v>0</v>
      </c>
      <c r="W95" s="18">
        <v>0</v>
      </c>
      <c r="X95" s="18"/>
      <c r="Y95" s="18">
        <v>31624.7</v>
      </c>
      <c r="Z95" s="18">
        <v>4287.09</v>
      </c>
      <c r="AA95" s="18">
        <v>1788.37</v>
      </c>
      <c r="AB95" s="18">
        <v>37700.160000000003</v>
      </c>
    </row>
    <row r="96" spans="1:28" s="15" customFormat="1" x14ac:dyDescent="0.25">
      <c r="A96" s="17">
        <v>5</v>
      </c>
      <c r="B96" s="17" t="s">
        <v>1460</v>
      </c>
      <c r="C96" s="17" t="s">
        <v>1456</v>
      </c>
      <c r="D96" s="17" t="s">
        <v>1531</v>
      </c>
      <c r="E96" s="17" t="s">
        <v>1532</v>
      </c>
      <c r="F96" s="17" t="s">
        <v>75</v>
      </c>
      <c r="G96" s="17" t="s">
        <v>1517</v>
      </c>
      <c r="H96" s="17">
        <v>26552</v>
      </c>
      <c r="I96" s="17">
        <v>26552</v>
      </c>
      <c r="J96" s="17">
        <v>0</v>
      </c>
      <c r="K96" s="17" t="s">
        <v>59</v>
      </c>
      <c r="L96" s="18">
        <v>22328.14</v>
      </c>
      <c r="M96" s="18">
        <v>3387.78</v>
      </c>
      <c r="N96" s="18">
        <v>895.6</v>
      </c>
      <c r="O96" s="18">
        <v>26611.52</v>
      </c>
      <c r="P96" s="18">
        <v>452.62</v>
      </c>
      <c r="Q96" s="18">
        <v>237.86</v>
      </c>
      <c r="R96" s="18">
        <v>0</v>
      </c>
      <c r="S96" s="18">
        <v>690.48</v>
      </c>
      <c r="T96" s="18">
        <v>0</v>
      </c>
      <c r="U96" s="18">
        <v>0</v>
      </c>
      <c r="V96" s="18">
        <v>0</v>
      </c>
      <c r="W96" s="18">
        <v>0</v>
      </c>
      <c r="X96" s="18"/>
      <c r="Y96" s="18">
        <v>22780.76</v>
      </c>
      <c r="Z96" s="18">
        <v>3625.64</v>
      </c>
      <c r="AA96" s="18">
        <v>895.6</v>
      </c>
      <c r="AB96" s="18">
        <v>27302</v>
      </c>
    </row>
    <row r="97" spans="1:28" s="15" customFormat="1" x14ac:dyDescent="0.25">
      <c r="A97" s="17">
        <v>6</v>
      </c>
      <c r="B97" s="17" t="s">
        <v>1471</v>
      </c>
      <c r="C97" s="17" t="s">
        <v>1456</v>
      </c>
      <c r="D97" s="17" t="s">
        <v>1533</v>
      </c>
      <c r="E97" s="17" t="s">
        <v>1534</v>
      </c>
      <c r="F97" s="17" t="s">
        <v>75</v>
      </c>
      <c r="G97" s="17" t="s">
        <v>1527</v>
      </c>
      <c r="H97" s="17">
        <v>14778</v>
      </c>
      <c r="I97" s="17">
        <v>14394</v>
      </c>
      <c r="J97" s="17">
        <v>384</v>
      </c>
      <c r="K97" s="17" t="s">
        <v>37</v>
      </c>
      <c r="L97" s="18">
        <v>57609.279999999999</v>
      </c>
      <c r="M97" s="18">
        <v>9234.84</v>
      </c>
      <c r="N97" s="18">
        <v>4384.6099999999997</v>
      </c>
      <c r="O97" s="18">
        <v>71228.73</v>
      </c>
      <c r="P97" s="18">
        <v>2908.87</v>
      </c>
      <c r="Q97" s="18">
        <v>626.08000000000004</v>
      </c>
      <c r="R97" s="18">
        <v>228.1</v>
      </c>
      <c r="S97" s="18">
        <v>3763.05</v>
      </c>
      <c r="T97" s="18">
        <v>0</v>
      </c>
      <c r="U97" s="18">
        <v>0</v>
      </c>
      <c r="V97" s="18">
        <v>0</v>
      </c>
      <c r="W97" s="18">
        <v>0</v>
      </c>
      <c r="X97" s="18"/>
      <c r="Y97" s="18">
        <v>60518.15</v>
      </c>
      <c r="Z97" s="18">
        <v>9860.92</v>
      </c>
      <c r="AA97" s="18">
        <v>4612.71</v>
      </c>
      <c r="AB97" s="18">
        <v>74991.78</v>
      </c>
    </row>
    <row r="98" spans="1:28" s="15" customFormat="1" x14ac:dyDescent="0.25">
      <c r="A98" s="17">
        <v>7</v>
      </c>
      <c r="B98" s="17" t="s">
        <v>1486</v>
      </c>
      <c r="C98" s="17" t="s">
        <v>1456</v>
      </c>
      <c r="D98" s="17" t="s">
        <v>1535</v>
      </c>
      <c r="E98" s="17" t="s">
        <v>1536</v>
      </c>
      <c r="F98" s="17" t="s">
        <v>75</v>
      </c>
      <c r="G98" s="17" t="s">
        <v>1530</v>
      </c>
      <c r="H98" s="17">
        <v>24357</v>
      </c>
      <c r="I98" s="17">
        <v>24357</v>
      </c>
      <c r="J98" s="17">
        <v>0</v>
      </c>
      <c r="K98" s="17" t="s">
        <v>59</v>
      </c>
      <c r="L98" s="18">
        <v>81733.899999999994</v>
      </c>
      <c r="M98" s="18">
        <v>13021.75</v>
      </c>
      <c r="N98" s="18">
        <v>6116.83</v>
      </c>
      <c r="O98" s="18">
        <v>100872.48</v>
      </c>
      <c r="P98" s="18">
        <v>554.69000000000005</v>
      </c>
      <c r="Q98" s="18">
        <v>891.85</v>
      </c>
      <c r="R98" s="18">
        <v>0</v>
      </c>
      <c r="S98" s="18">
        <v>1446.54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82288.59</v>
      </c>
      <c r="Z98" s="18">
        <v>13913.6</v>
      </c>
      <c r="AA98" s="18">
        <v>6116.83</v>
      </c>
      <c r="AB98" s="18">
        <v>102319.02</v>
      </c>
    </row>
    <row r="99" spans="1:28" s="15" customFormat="1" x14ac:dyDescent="0.25">
      <c r="A99" s="17">
        <v>8</v>
      </c>
      <c r="B99" s="17" t="s">
        <v>1455</v>
      </c>
      <c r="C99" s="17" t="s">
        <v>1456</v>
      </c>
      <c r="D99" s="17" t="s">
        <v>1537</v>
      </c>
      <c r="E99" s="17" t="s">
        <v>1538</v>
      </c>
      <c r="F99" s="17" t="s">
        <v>75</v>
      </c>
      <c r="G99" s="17" t="s">
        <v>1539</v>
      </c>
      <c r="H99" s="17">
        <v>12024</v>
      </c>
      <c r="I99" s="17">
        <v>12024</v>
      </c>
      <c r="J99" s="17">
        <v>0</v>
      </c>
      <c r="K99" s="17" t="s">
        <v>59</v>
      </c>
      <c r="L99" s="18">
        <v>35331.61</v>
      </c>
      <c r="M99" s="18">
        <v>5694.71</v>
      </c>
      <c r="N99" s="18">
        <v>2391.5100000000002</v>
      </c>
      <c r="O99" s="18">
        <v>43417.83</v>
      </c>
      <c r="P99" s="18">
        <v>342.31</v>
      </c>
      <c r="Q99" s="18">
        <v>376.88</v>
      </c>
      <c r="R99" s="18">
        <v>0</v>
      </c>
      <c r="S99" s="18">
        <v>719.19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35673.919999999998</v>
      </c>
      <c r="Z99" s="18">
        <v>6071.59</v>
      </c>
      <c r="AA99" s="18">
        <v>2391.5100000000002</v>
      </c>
      <c r="AB99" s="18">
        <v>44137.02</v>
      </c>
    </row>
    <row r="100" spans="1:28" s="15" customFormat="1" x14ac:dyDescent="0.25">
      <c r="A100" s="17">
        <v>9</v>
      </c>
      <c r="B100" s="17" t="s">
        <v>1460</v>
      </c>
      <c r="C100" s="17" t="s">
        <v>1456</v>
      </c>
      <c r="D100" s="17" t="s">
        <v>1540</v>
      </c>
      <c r="E100" s="17" t="s">
        <v>1541</v>
      </c>
      <c r="F100" s="17" t="s">
        <v>75</v>
      </c>
      <c r="G100" s="17" t="s">
        <v>1517</v>
      </c>
      <c r="H100" s="17">
        <v>2011</v>
      </c>
      <c r="I100" s="17">
        <v>2011</v>
      </c>
      <c r="J100" s="17">
        <v>0</v>
      </c>
      <c r="K100" s="17" t="s">
        <v>59</v>
      </c>
      <c r="L100" s="18">
        <v>10105.9</v>
      </c>
      <c r="M100" s="18">
        <v>1498.93</v>
      </c>
      <c r="N100" s="18">
        <v>469.52</v>
      </c>
      <c r="O100" s="18">
        <v>12074.35</v>
      </c>
      <c r="P100" s="18">
        <v>187.08</v>
      </c>
      <c r="Q100" s="18">
        <v>107.57</v>
      </c>
      <c r="R100" s="18">
        <v>0</v>
      </c>
      <c r="S100" s="18">
        <v>294.64999999999998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10292.98</v>
      </c>
      <c r="Z100" s="18">
        <v>1606.5</v>
      </c>
      <c r="AA100" s="18">
        <v>469.52</v>
      </c>
      <c r="AB100" s="18">
        <v>12369</v>
      </c>
    </row>
    <row r="101" spans="1:28" s="15" customFormat="1" x14ac:dyDescent="0.25">
      <c r="A101" s="17">
        <v>10</v>
      </c>
      <c r="B101" s="17" t="s">
        <v>1460</v>
      </c>
      <c r="C101" s="17" t="s">
        <v>1456</v>
      </c>
      <c r="D101" s="17" t="s">
        <v>1542</v>
      </c>
      <c r="E101" s="17" t="s">
        <v>1543</v>
      </c>
      <c r="F101" s="17" t="s">
        <v>75</v>
      </c>
      <c r="G101" s="17" t="s">
        <v>1517</v>
      </c>
      <c r="H101" s="17">
        <v>10758</v>
      </c>
      <c r="I101" s="17">
        <v>10590</v>
      </c>
      <c r="J101" s="17">
        <v>168</v>
      </c>
      <c r="K101" s="17" t="s">
        <v>37</v>
      </c>
      <c r="L101" s="18">
        <v>25875.49</v>
      </c>
      <c r="M101" s="18">
        <v>3992.43</v>
      </c>
      <c r="N101" s="18">
        <v>1697.68</v>
      </c>
      <c r="O101" s="18">
        <v>31565.599999999999</v>
      </c>
      <c r="P101" s="18">
        <v>1386.87</v>
      </c>
      <c r="Q101" s="18">
        <v>281.3</v>
      </c>
      <c r="R101" s="18">
        <v>99.79</v>
      </c>
      <c r="S101" s="18">
        <v>1767.96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27262.36</v>
      </c>
      <c r="Z101" s="18">
        <v>4273.7299999999996</v>
      </c>
      <c r="AA101" s="18">
        <v>1797.47</v>
      </c>
      <c r="AB101" s="18">
        <v>33333.56</v>
      </c>
    </row>
    <row r="102" spans="1:28" s="15" customFormat="1" x14ac:dyDescent="0.25">
      <c r="A102" s="17">
        <v>11</v>
      </c>
      <c r="B102" s="17" t="s">
        <v>1460</v>
      </c>
      <c r="C102" s="17" t="s">
        <v>1456</v>
      </c>
      <c r="D102" s="17" t="s">
        <v>1544</v>
      </c>
      <c r="E102" s="17" t="s">
        <v>1545</v>
      </c>
      <c r="F102" s="17" t="s">
        <v>75</v>
      </c>
      <c r="G102" s="17" t="s">
        <v>1517</v>
      </c>
      <c r="H102" s="17">
        <v>6987</v>
      </c>
      <c r="I102" s="17">
        <v>6690</v>
      </c>
      <c r="J102" s="17">
        <v>297</v>
      </c>
      <c r="K102" s="17" t="s">
        <v>37</v>
      </c>
      <c r="L102" s="18">
        <v>24481.23</v>
      </c>
      <c r="M102" s="18">
        <v>3694.14</v>
      </c>
      <c r="N102" s="18">
        <v>1522.49</v>
      </c>
      <c r="O102" s="18">
        <v>29697.86</v>
      </c>
      <c r="P102" s="18">
        <v>2172.38</v>
      </c>
      <c r="Q102" s="18">
        <v>266.52</v>
      </c>
      <c r="R102" s="18">
        <v>176.42</v>
      </c>
      <c r="S102" s="18">
        <v>2615.3200000000002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26653.61</v>
      </c>
      <c r="Z102" s="18">
        <v>3960.66</v>
      </c>
      <c r="AA102" s="18">
        <v>1698.91</v>
      </c>
      <c r="AB102" s="18">
        <v>32313.18</v>
      </c>
    </row>
    <row r="103" spans="1:28" s="15" customFormat="1" x14ac:dyDescent="0.25">
      <c r="A103" s="17">
        <v>12</v>
      </c>
      <c r="B103" s="17" t="s">
        <v>1476</v>
      </c>
      <c r="C103" s="17" t="s">
        <v>1456</v>
      </c>
      <c r="D103" s="17" t="s">
        <v>1546</v>
      </c>
      <c r="E103" s="17" t="s">
        <v>1547</v>
      </c>
      <c r="F103" s="17" t="s">
        <v>75</v>
      </c>
      <c r="G103" s="17" t="s">
        <v>1548</v>
      </c>
      <c r="H103" s="17">
        <v>22354</v>
      </c>
      <c r="I103" s="17">
        <v>22354</v>
      </c>
      <c r="J103" s="17">
        <v>0</v>
      </c>
      <c r="K103" s="17" t="s">
        <v>59</v>
      </c>
      <c r="L103" s="18">
        <v>24764.15</v>
      </c>
      <c r="M103" s="18">
        <v>3634.69</v>
      </c>
      <c r="N103" s="18">
        <v>1554.1</v>
      </c>
      <c r="O103" s="18">
        <v>29952.94</v>
      </c>
      <c r="P103" s="18">
        <v>300</v>
      </c>
      <c r="Q103" s="18">
        <v>263.73</v>
      </c>
      <c r="R103" s="18">
        <v>0</v>
      </c>
      <c r="S103" s="18">
        <v>563.73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25064.15</v>
      </c>
      <c r="Z103" s="18">
        <v>3898.42</v>
      </c>
      <c r="AA103" s="18">
        <v>1554.1</v>
      </c>
      <c r="AB103" s="18">
        <v>30516.67</v>
      </c>
    </row>
    <row r="104" spans="1:28" s="15" customFormat="1" x14ac:dyDescent="0.25">
      <c r="A104" s="17">
        <v>13</v>
      </c>
      <c r="B104" s="17" t="s">
        <v>1463</v>
      </c>
      <c r="C104" s="17" t="s">
        <v>1456</v>
      </c>
      <c r="D104" s="17" t="s">
        <v>1549</v>
      </c>
      <c r="E104" s="17" t="s">
        <v>1550</v>
      </c>
      <c r="F104" s="17" t="s">
        <v>75</v>
      </c>
      <c r="G104" s="17" t="s">
        <v>1142</v>
      </c>
      <c r="H104" s="17">
        <v>2206</v>
      </c>
      <c r="I104" s="17">
        <v>1990</v>
      </c>
      <c r="J104" s="17">
        <v>216</v>
      </c>
      <c r="K104" s="17" t="s">
        <v>37</v>
      </c>
      <c r="L104" s="18">
        <v>17825.62</v>
      </c>
      <c r="M104" s="18">
        <v>3104.42</v>
      </c>
      <c r="N104" s="18">
        <v>849.8</v>
      </c>
      <c r="O104" s="18">
        <v>21779.84</v>
      </c>
      <c r="P104" s="18">
        <v>1725.6</v>
      </c>
      <c r="Q104" s="18">
        <v>183.71</v>
      </c>
      <c r="R104" s="18">
        <v>128.30000000000001</v>
      </c>
      <c r="S104" s="18">
        <v>2037.61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19551.22</v>
      </c>
      <c r="Z104" s="18">
        <v>3288.13</v>
      </c>
      <c r="AA104" s="18">
        <v>978.1</v>
      </c>
      <c r="AB104" s="18">
        <v>23817.45</v>
      </c>
    </row>
    <row r="105" spans="1:28" s="15" customFormat="1" x14ac:dyDescent="0.25">
      <c r="A105" s="17">
        <v>14</v>
      </c>
      <c r="B105" s="17" t="s">
        <v>1468</v>
      </c>
      <c r="C105" s="17" t="s">
        <v>1456</v>
      </c>
      <c r="D105" s="17" t="s">
        <v>1551</v>
      </c>
      <c r="E105" s="17" t="s">
        <v>1552</v>
      </c>
      <c r="F105" s="17" t="s">
        <v>75</v>
      </c>
      <c r="G105" s="17" t="s">
        <v>1553</v>
      </c>
      <c r="H105" s="17">
        <v>4075</v>
      </c>
      <c r="I105" s="17">
        <v>4063</v>
      </c>
      <c r="J105" s="17">
        <v>12</v>
      </c>
      <c r="K105" s="17" t="s">
        <v>37</v>
      </c>
      <c r="L105" s="18">
        <v>33412.980000000003</v>
      </c>
      <c r="M105" s="18">
        <v>5101.71</v>
      </c>
      <c r="N105" s="18">
        <v>1944.59</v>
      </c>
      <c r="O105" s="18">
        <v>40459.279999999999</v>
      </c>
      <c r="P105" s="18">
        <v>529.74</v>
      </c>
      <c r="Q105" s="18">
        <v>355.14</v>
      </c>
      <c r="R105" s="18">
        <v>7.13</v>
      </c>
      <c r="S105" s="18">
        <v>892.01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33942.720000000001</v>
      </c>
      <c r="Z105" s="18">
        <v>5456.85</v>
      </c>
      <c r="AA105" s="18">
        <v>1951.72</v>
      </c>
      <c r="AB105" s="18">
        <v>41351.29</v>
      </c>
    </row>
    <row r="106" spans="1:28" s="15" customFormat="1" x14ac:dyDescent="0.25">
      <c r="A106" s="17">
        <v>15</v>
      </c>
      <c r="B106" s="17" t="s">
        <v>1554</v>
      </c>
      <c r="C106" s="17" t="s">
        <v>1456</v>
      </c>
      <c r="D106" s="17" t="s">
        <v>1555</v>
      </c>
      <c r="E106" s="17" t="s">
        <v>1556</v>
      </c>
      <c r="F106" s="17" t="s">
        <v>75</v>
      </c>
      <c r="G106" s="17" t="s">
        <v>1557</v>
      </c>
      <c r="H106" s="17">
        <v>41811</v>
      </c>
      <c r="I106" s="17">
        <v>41811</v>
      </c>
      <c r="J106" s="17">
        <v>0</v>
      </c>
      <c r="K106" s="17" t="s">
        <v>59</v>
      </c>
      <c r="L106" s="18">
        <v>23078.14</v>
      </c>
      <c r="M106" s="18">
        <v>4168.83</v>
      </c>
      <c r="N106" s="18">
        <v>1648.34</v>
      </c>
      <c r="O106" s="18">
        <v>28895.31</v>
      </c>
      <c r="P106" s="18">
        <v>186.76</v>
      </c>
      <c r="Q106" s="18">
        <v>252.1</v>
      </c>
      <c r="R106" s="18">
        <v>0</v>
      </c>
      <c r="S106" s="18">
        <v>438.86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23264.9</v>
      </c>
      <c r="Z106" s="18">
        <v>4420.93</v>
      </c>
      <c r="AA106" s="18">
        <v>1648.34</v>
      </c>
      <c r="AB106" s="18">
        <v>29334.17</v>
      </c>
    </row>
    <row r="107" spans="1:28" s="15" customFormat="1" x14ac:dyDescent="0.25">
      <c r="A107" s="17">
        <v>16</v>
      </c>
      <c r="B107" s="17" t="s">
        <v>1554</v>
      </c>
      <c r="C107" s="17" t="s">
        <v>1456</v>
      </c>
      <c r="D107" s="17" t="s">
        <v>1558</v>
      </c>
      <c r="E107" s="17" t="s">
        <v>1559</v>
      </c>
      <c r="F107" s="17" t="s">
        <v>75</v>
      </c>
      <c r="G107" s="17" t="s">
        <v>1560</v>
      </c>
      <c r="H107" s="17">
        <v>0</v>
      </c>
      <c r="I107" s="17">
        <v>0</v>
      </c>
      <c r="J107" s="17">
        <v>0</v>
      </c>
      <c r="K107" s="17" t="s">
        <v>59</v>
      </c>
      <c r="L107" s="18">
        <v>106220.28</v>
      </c>
      <c r="M107" s="18">
        <v>10434.01</v>
      </c>
      <c r="N107" s="18">
        <v>9462.15</v>
      </c>
      <c r="O107" s="18">
        <v>126116.44</v>
      </c>
      <c r="P107" s="18">
        <v>213.74</v>
      </c>
      <c r="Q107" s="18">
        <v>1165.76</v>
      </c>
      <c r="R107" s="18">
        <v>0</v>
      </c>
      <c r="S107" s="18">
        <v>1379.5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106434.02</v>
      </c>
      <c r="Z107" s="18">
        <v>11599.77</v>
      </c>
      <c r="AA107" s="18">
        <v>9462.15</v>
      </c>
      <c r="AB107" s="18">
        <v>127495.94</v>
      </c>
    </row>
    <row r="108" spans="1:28" s="15" customFormat="1" x14ac:dyDescent="0.25">
      <c r="A108" s="17">
        <v>17</v>
      </c>
      <c r="B108" s="17" t="s">
        <v>1476</v>
      </c>
      <c r="C108" s="17" t="s">
        <v>1456</v>
      </c>
      <c r="D108" s="17" t="s">
        <v>1561</v>
      </c>
      <c r="E108" s="17" t="s">
        <v>1562</v>
      </c>
      <c r="F108" s="17" t="s">
        <v>75</v>
      </c>
      <c r="G108" s="17" t="s">
        <v>114</v>
      </c>
      <c r="H108" s="17">
        <v>2</v>
      </c>
      <c r="I108" s="17">
        <v>2</v>
      </c>
      <c r="J108" s="17">
        <v>0</v>
      </c>
      <c r="K108" s="17" t="s">
        <v>59</v>
      </c>
      <c r="L108" s="18">
        <v>56564.68</v>
      </c>
      <c r="M108" s="18">
        <v>3334.37</v>
      </c>
      <c r="N108" s="18">
        <v>4566.6000000000004</v>
      </c>
      <c r="O108" s="18">
        <v>64465.65</v>
      </c>
      <c r="P108" s="18">
        <v>213.74</v>
      </c>
      <c r="Q108" s="18">
        <v>602.05999999999995</v>
      </c>
      <c r="R108" s="18">
        <v>0</v>
      </c>
      <c r="S108" s="18">
        <v>815.8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56778.42</v>
      </c>
      <c r="Z108" s="18">
        <v>3936.43</v>
      </c>
      <c r="AA108" s="18">
        <v>4566.6000000000004</v>
      </c>
      <c r="AB108" s="18">
        <v>65281.45</v>
      </c>
    </row>
    <row r="109" spans="1:28" s="15" customFormat="1" x14ac:dyDescent="0.25">
      <c r="A109" s="17">
        <v>18</v>
      </c>
      <c r="B109" s="17" t="s">
        <v>1460</v>
      </c>
      <c r="C109" s="17" t="s">
        <v>1456</v>
      </c>
      <c r="D109" s="17" t="s">
        <v>1563</v>
      </c>
      <c r="E109" s="17" t="s">
        <v>1564</v>
      </c>
      <c r="F109" s="17" t="s">
        <v>75</v>
      </c>
      <c r="G109" s="17" t="s">
        <v>114</v>
      </c>
      <c r="H109" s="17">
        <v>6</v>
      </c>
      <c r="I109" s="17">
        <v>6</v>
      </c>
      <c r="J109" s="17">
        <v>0</v>
      </c>
      <c r="K109" s="17" t="s">
        <v>59</v>
      </c>
      <c r="L109" s="18">
        <v>102840.66</v>
      </c>
      <c r="M109" s="18">
        <v>4606.4799999999996</v>
      </c>
      <c r="N109" s="18">
        <v>2554.1999999999998</v>
      </c>
      <c r="O109" s="18">
        <v>110001.34</v>
      </c>
      <c r="P109" s="18">
        <v>213.74</v>
      </c>
      <c r="Q109" s="18">
        <v>1059.45</v>
      </c>
      <c r="R109" s="18">
        <v>0</v>
      </c>
      <c r="S109" s="18">
        <v>1273.19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103054.39999999999</v>
      </c>
      <c r="Z109" s="18">
        <v>5665.93</v>
      </c>
      <c r="AA109" s="18">
        <v>2554.1999999999998</v>
      </c>
      <c r="AB109" s="18">
        <v>111274.53</v>
      </c>
    </row>
    <row r="110" spans="1:28" s="15" customFormat="1" x14ac:dyDescent="0.25">
      <c r="A110" s="17">
        <v>19</v>
      </c>
      <c r="B110" s="17" t="s">
        <v>1486</v>
      </c>
      <c r="C110" s="17" t="s">
        <v>1456</v>
      </c>
      <c r="D110" s="17" t="s">
        <v>1565</v>
      </c>
      <c r="E110" s="17" t="s">
        <v>1566</v>
      </c>
      <c r="F110" s="17" t="s">
        <v>75</v>
      </c>
      <c r="G110" s="17" t="s">
        <v>114</v>
      </c>
      <c r="H110" s="17">
        <v>2</v>
      </c>
      <c r="I110" s="17">
        <v>2</v>
      </c>
      <c r="J110" s="17">
        <v>910</v>
      </c>
      <c r="K110" s="17" t="s">
        <v>107</v>
      </c>
      <c r="L110" s="18">
        <v>53443.91</v>
      </c>
      <c r="M110" s="18">
        <v>3119.5</v>
      </c>
      <c r="N110" s="18">
        <v>4832.1000000000004</v>
      </c>
      <c r="O110" s="18">
        <v>61395.51</v>
      </c>
      <c r="P110" s="18">
        <v>6225.19</v>
      </c>
      <c r="Q110" s="18">
        <v>570.87</v>
      </c>
      <c r="R110" s="18">
        <v>540.54</v>
      </c>
      <c r="S110" s="18">
        <v>7336.6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59669.1</v>
      </c>
      <c r="Z110" s="18">
        <v>3690.37</v>
      </c>
      <c r="AA110" s="18">
        <v>5372.64</v>
      </c>
      <c r="AB110" s="18">
        <v>68732.11</v>
      </c>
    </row>
    <row r="111" spans="1:28" s="15" customFormat="1" x14ac:dyDescent="0.25">
      <c r="A111" s="17">
        <v>20</v>
      </c>
      <c r="B111" s="17" t="s">
        <v>1486</v>
      </c>
      <c r="C111" s="17" t="s">
        <v>1456</v>
      </c>
      <c r="D111" s="17" t="s">
        <v>1567</v>
      </c>
      <c r="E111" s="17" t="s">
        <v>1568</v>
      </c>
      <c r="F111" s="17" t="s">
        <v>75</v>
      </c>
      <c r="G111" s="17" t="s">
        <v>114</v>
      </c>
      <c r="H111" s="17">
        <v>1</v>
      </c>
      <c r="I111" s="17">
        <v>1</v>
      </c>
      <c r="J111" s="17">
        <v>0</v>
      </c>
      <c r="K111" s="17" t="s">
        <v>59</v>
      </c>
      <c r="L111" s="18">
        <v>50549.67</v>
      </c>
      <c r="M111" s="18">
        <v>3086.36</v>
      </c>
      <c r="N111" s="18">
        <v>4566.1000000000004</v>
      </c>
      <c r="O111" s="18">
        <v>58202.13</v>
      </c>
      <c r="P111" s="18">
        <v>213.74</v>
      </c>
      <c r="Q111" s="18">
        <v>539.9</v>
      </c>
      <c r="R111" s="18">
        <v>0</v>
      </c>
      <c r="S111" s="18">
        <v>753.64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50763.41</v>
      </c>
      <c r="Z111" s="18">
        <v>3626.26</v>
      </c>
      <c r="AA111" s="18">
        <v>4566.1000000000004</v>
      </c>
      <c r="AB111" s="18">
        <v>58955.77</v>
      </c>
    </row>
    <row r="112" spans="1:28" s="15" customFormat="1" x14ac:dyDescent="0.25">
      <c r="A112" s="17">
        <v>21</v>
      </c>
      <c r="B112" s="17" t="s">
        <v>1468</v>
      </c>
      <c r="C112" s="17" t="s">
        <v>1456</v>
      </c>
      <c r="D112" s="17" t="s">
        <v>1569</v>
      </c>
      <c r="E112" s="17" t="s">
        <v>1570</v>
      </c>
      <c r="F112" s="17" t="s">
        <v>75</v>
      </c>
      <c r="G112" s="17" t="s">
        <v>114</v>
      </c>
      <c r="H112" s="17">
        <v>2</v>
      </c>
      <c r="I112" s="17">
        <v>2</v>
      </c>
      <c r="J112" s="17">
        <v>0</v>
      </c>
      <c r="K112" s="17" t="s">
        <v>59</v>
      </c>
      <c r="L112" s="18">
        <v>103543.79</v>
      </c>
      <c r="M112" s="18">
        <v>4585.16</v>
      </c>
      <c r="N112" s="18">
        <v>2702.7</v>
      </c>
      <c r="O112" s="18">
        <v>110831.65</v>
      </c>
      <c r="P112" s="18">
        <v>219.19</v>
      </c>
      <c r="Q112" s="18">
        <v>1066.56</v>
      </c>
      <c r="R112" s="18">
        <v>0</v>
      </c>
      <c r="S112" s="18">
        <v>1285.75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103762.98</v>
      </c>
      <c r="Z112" s="18">
        <v>5651.72</v>
      </c>
      <c r="AA112" s="18">
        <v>2702.7</v>
      </c>
      <c r="AB112" s="18">
        <v>112117.4</v>
      </c>
    </row>
    <row r="113" spans="1:31" s="15" customFormat="1" x14ac:dyDescent="0.25">
      <c r="A113" s="17">
        <v>22</v>
      </c>
      <c r="B113" s="17" t="s">
        <v>1554</v>
      </c>
      <c r="C113" s="17" t="s">
        <v>1456</v>
      </c>
      <c r="D113" s="17" t="s">
        <v>1571</v>
      </c>
      <c r="E113" s="17" t="s">
        <v>1572</v>
      </c>
      <c r="F113" s="17" t="s">
        <v>75</v>
      </c>
      <c r="G113" s="17" t="s">
        <v>114</v>
      </c>
      <c r="H113" s="17">
        <v>2</v>
      </c>
      <c r="I113" s="17">
        <v>2</v>
      </c>
      <c r="J113" s="17">
        <v>0</v>
      </c>
      <c r="K113" s="17" t="s">
        <v>59</v>
      </c>
      <c r="L113" s="18">
        <v>102840.94</v>
      </c>
      <c r="M113" s="18">
        <v>4606.49</v>
      </c>
      <c r="N113" s="18">
        <v>2554.1999999999998</v>
      </c>
      <c r="O113" s="18">
        <v>110001.63</v>
      </c>
      <c r="P113" s="18">
        <v>213.74</v>
      </c>
      <c r="Q113" s="18">
        <v>1059.46</v>
      </c>
      <c r="R113" s="18">
        <v>0</v>
      </c>
      <c r="S113" s="18">
        <v>1273.2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103054.68</v>
      </c>
      <c r="Z113" s="18">
        <v>5665.95</v>
      </c>
      <c r="AA113" s="18">
        <v>2554.1999999999998</v>
      </c>
      <c r="AB113" s="18">
        <v>111274.83</v>
      </c>
    </row>
    <row r="114" spans="1:31" s="12" customFormat="1" ht="16.5" customHeight="1" x14ac:dyDescent="0.25">
      <c r="A114" s="10"/>
      <c r="B114" s="10"/>
      <c r="C114" s="10" t="s">
        <v>71</v>
      </c>
      <c r="D114" s="10"/>
      <c r="E114" s="10"/>
      <c r="F114" s="10"/>
      <c r="G114" s="10"/>
      <c r="H114" s="10"/>
      <c r="I114" s="10"/>
      <c r="J114" s="11">
        <f>SUM(J92:J113)</f>
        <v>2247</v>
      </c>
      <c r="K114" s="10"/>
      <c r="L114" s="11">
        <f t="shared" ref="L114:AB114" si="21">SUM(L92:L113)</f>
        <v>1036899.1500000001</v>
      </c>
      <c r="M114" s="11">
        <f t="shared" si="21"/>
        <v>106218.53</v>
      </c>
      <c r="N114" s="11">
        <f t="shared" si="21"/>
        <v>60579.909999999989</v>
      </c>
      <c r="O114" s="11">
        <f t="shared" si="21"/>
        <v>1203697.5899999999</v>
      </c>
      <c r="P114" s="11">
        <f t="shared" si="21"/>
        <v>21432.11</v>
      </c>
      <c r="Q114" s="11">
        <f t="shared" si="21"/>
        <v>11007.720000000001</v>
      </c>
      <c r="R114" s="11">
        <f t="shared" si="21"/>
        <v>1334.7199999999998</v>
      </c>
      <c r="S114" s="11">
        <f t="shared" si="21"/>
        <v>33774.549999999996</v>
      </c>
      <c r="T114" s="11">
        <f t="shared" si="21"/>
        <v>0</v>
      </c>
      <c r="U114" s="11">
        <f t="shared" si="21"/>
        <v>0</v>
      </c>
      <c r="V114" s="11">
        <f t="shared" si="21"/>
        <v>0</v>
      </c>
      <c r="W114" s="11">
        <f t="shared" si="21"/>
        <v>0</v>
      </c>
      <c r="X114" s="11">
        <f t="shared" si="21"/>
        <v>0</v>
      </c>
      <c r="Y114" s="11">
        <f t="shared" si="21"/>
        <v>1058331.26</v>
      </c>
      <c r="Z114" s="11">
        <f t="shared" si="21"/>
        <v>117226.25</v>
      </c>
      <c r="AA114" s="11">
        <f t="shared" si="21"/>
        <v>61914.62999999999</v>
      </c>
      <c r="AB114" s="11">
        <f t="shared" si="21"/>
        <v>1237472.1400000001</v>
      </c>
    </row>
    <row r="115" spans="1:31" s="12" customFormat="1" ht="16.5" customHeight="1" x14ac:dyDescent="0.25">
      <c r="A115" s="10"/>
      <c r="B115" s="10"/>
      <c r="C115" s="10" t="s">
        <v>119</v>
      </c>
      <c r="D115" s="10"/>
      <c r="E115" s="10"/>
      <c r="F115" s="10"/>
      <c r="G115" s="10"/>
      <c r="H115" s="10"/>
      <c r="I115" s="10"/>
      <c r="J115" s="11">
        <f>J114+J91</f>
        <v>8220</v>
      </c>
      <c r="K115" s="11"/>
      <c r="L115" s="11">
        <f t="shared" ref="L115:AB115" si="22">L114+L91</f>
        <v>2787311.8000000003</v>
      </c>
      <c r="M115" s="11">
        <f t="shared" si="22"/>
        <v>275755.04000000004</v>
      </c>
      <c r="N115" s="11">
        <f t="shared" si="22"/>
        <v>181848.74</v>
      </c>
      <c r="O115" s="11">
        <f t="shared" si="22"/>
        <v>3244915.58</v>
      </c>
      <c r="P115" s="11">
        <f t="shared" si="22"/>
        <v>77902.81</v>
      </c>
      <c r="Q115" s="11">
        <f t="shared" si="22"/>
        <v>29613.64</v>
      </c>
      <c r="R115" s="11">
        <f t="shared" si="22"/>
        <v>5105.8899999999994</v>
      </c>
      <c r="S115" s="11">
        <f t="shared" si="22"/>
        <v>112622.34</v>
      </c>
      <c r="T115" s="11">
        <f t="shared" si="22"/>
        <v>0</v>
      </c>
      <c r="U115" s="11">
        <f t="shared" si="22"/>
        <v>273451.07</v>
      </c>
      <c r="V115" s="11">
        <f t="shared" si="22"/>
        <v>22877.25</v>
      </c>
      <c r="W115" s="11">
        <f t="shared" si="22"/>
        <v>33671.68</v>
      </c>
      <c r="X115" s="11">
        <f t="shared" si="22"/>
        <v>330000</v>
      </c>
      <c r="Y115" s="11">
        <f t="shared" si="22"/>
        <v>2591763.54</v>
      </c>
      <c r="Z115" s="11">
        <f t="shared" si="22"/>
        <v>282491.43</v>
      </c>
      <c r="AA115" s="11">
        <f t="shared" si="22"/>
        <v>153282.95000000001</v>
      </c>
      <c r="AB115" s="11">
        <f t="shared" si="22"/>
        <v>3027537.9199999999</v>
      </c>
    </row>
    <row r="116" spans="1:31" ht="18" customHeight="1" x14ac:dyDescent="0.25"/>
    <row r="117" spans="1:31" ht="18" customHeight="1" x14ac:dyDescent="0.25"/>
    <row r="120" spans="1:31" ht="15.75" x14ac:dyDescent="0.25">
      <c r="E120" s="13" t="s">
        <v>120</v>
      </c>
      <c r="G120" s="14"/>
      <c r="H120" s="14"/>
      <c r="I120" s="14"/>
      <c r="J120" s="14"/>
      <c r="K120" s="14"/>
      <c r="L120" s="13" t="s">
        <v>122</v>
      </c>
      <c r="M120" s="13"/>
      <c r="N120" s="13"/>
      <c r="O120" s="14"/>
      <c r="Q120" s="14"/>
      <c r="R120" s="13" t="s">
        <v>121</v>
      </c>
      <c r="T120" s="14"/>
      <c r="U120" s="14"/>
      <c r="W120" s="14"/>
      <c r="X120" s="14"/>
      <c r="Y120" s="13" t="s">
        <v>123</v>
      </c>
      <c r="Z120" s="14"/>
      <c r="AA120" s="14"/>
      <c r="AB120" s="14"/>
    </row>
    <row r="121" spans="1:31" ht="15.75" x14ac:dyDescent="0.25">
      <c r="E121" s="13" t="s">
        <v>124</v>
      </c>
      <c r="G121" s="14"/>
      <c r="H121" s="14"/>
      <c r="I121" s="14"/>
      <c r="J121" s="14"/>
      <c r="K121" s="14"/>
      <c r="L121" s="13" t="s">
        <v>124</v>
      </c>
      <c r="M121" s="13"/>
      <c r="N121" s="13"/>
      <c r="O121" s="14"/>
      <c r="Q121" s="14"/>
      <c r="R121" s="13" t="s">
        <v>124</v>
      </c>
      <c r="T121" s="14"/>
      <c r="U121" s="14"/>
      <c r="W121" s="14"/>
      <c r="X121" s="14"/>
      <c r="Y121" s="13" t="s">
        <v>124</v>
      </c>
      <c r="Z121" s="14"/>
      <c r="AA121" s="14"/>
      <c r="AB121" s="14"/>
    </row>
    <row r="123" spans="1:31" ht="32.25" customHeight="1" x14ac:dyDescent="0.55000000000000004">
      <c r="A123" s="75" t="s">
        <v>0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1"/>
      <c r="AD123" s="1"/>
      <c r="AE123" s="1"/>
    </row>
    <row r="124" spans="1:31" ht="21.75" customHeight="1" x14ac:dyDescent="0.4">
      <c r="A124" s="76" t="s">
        <v>1650</v>
      </c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2"/>
      <c r="AD124" s="2"/>
      <c r="AE124" s="2"/>
    </row>
    <row r="125" spans="1:31" s="5" customFormat="1" ht="20.25" customHeight="1" x14ac:dyDescent="0.35">
      <c r="A125" s="3" t="s">
        <v>1</v>
      </c>
      <c r="B125" s="4"/>
      <c r="C125" s="3"/>
      <c r="D125" s="3"/>
      <c r="F125" s="3" t="s">
        <v>1573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s="7" customFormat="1" ht="90" x14ac:dyDescent="0.25">
      <c r="A126" s="6" t="s">
        <v>3</v>
      </c>
      <c r="B126" s="6" t="s">
        <v>4</v>
      </c>
      <c r="C126" s="6" t="s">
        <v>5</v>
      </c>
      <c r="D126" s="6" t="s">
        <v>6</v>
      </c>
      <c r="E126" s="6" t="s">
        <v>7</v>
      </c>
      <c r="F126" s="6" t="s">
        <v>8</v>
      </c>
      <c r="G126" s="6" t="s">
        <v>9</v>
      </c>
      <c r="H126" s="6" t="s">
        <v>10</v>
      </c>
      <c r="I126" s="6" t="s">
        <v>11</v>
      </c>
      <c r="J126" s="6" t="s">
        <v>12</v>
      </c>
      <c r="K126" s="6" t="s">
        <v>13</v>
      </c>
      <c r="L126" s="6" t="s">
        <v>14</v>
      </c>
      <c r="M126" s="6" t="s">
        <v>15</v>
      </c>
      <c r="N126" s="6" t="s">
        <v>16</v>
      </c>
      <c r="O126" s="6" t="s">
        <v>17</v>
      </c>
      <c r="P126" s="6" t="s">
        <v>18</v>
      </c>
      <c r="Q126" s="6" t="s">
        <v>19</v>
      </c>
      <c r="R126" s="6" t="s">
        <v>20</v>
      </c>
      <c r="S126" s="6" t="s">
        <v>21</v>
      </c>
      <c r="T126" s="6" t="s">
        <v>22</v>
      </c>
      <c r="U126" s="6" t="s">
        <v>23</v>
      </c>
      <c r="V126" s="6" t="s">
        <v>24</v>
      </c>
      <c r="W126" s="6" t="s">
        <v>25</v>
      </c>
      <c r="X126" s="6" t="s">
        <v>26</v>
      </c>
      <c r="Y126" s="6" t="s">
        <v>27</v>
      </c>
      <c r="Z126" s="6" t="s">
        <v>28</v>
      </c>
      <c r="AA126" s="6" t="s">
        <v>29</v>
      </c>
      <c r="AB126" s="6" t="s">
        <v>30</v>
      </c>
    </row>
    <row r="127" spans="1:31" s="15" customFormat="1" ht="18" customHeight="1" x14ac:dyDescent="0.25">
      <c r="A127" s="17">
        <v>1</v>
      </c>
      <c r="B127" s="17" t="s">
        <v>1455</v>
      </c>
      <c r="C127" s="17" t="s">
        <v>1666</v>
      </c>
      <c r="D127" s="17" t="s">
        <v>1457</v>
      </c>
      <c r="E127" s="17" t="s">
        <v>1458</v>
      </c>
      <c r="F127" s="17" t="s">
        <v>35</v>
      </c>
      <c r="G127" s="17" t="s">
        <v>1459</v>
      </c>
      <c r="H127" s="17">
        <v>36000</v>
      </c>
      <c r="I127" s="17">
        <v>36000</v>
      </c>
      <c r="J127" s="17">
        <v>0</v>
      </c>
      <c r="K127" s="17" t="s">
        <v>59</v>
      </c>
      <c r="L127" s="18">
        <v>39257.51</v>
      </c>
      <c r="M127" s="18">
        <v>2139.25</v>
      </c>
      <c r="N127" s="18">
        <v>11767.31</v>
      </c>
      <c r="O127" s="18">
        <v>53164.07</v>
      </c>
      <c r="P127" s="18">
        <v>95</v>
      </c>
      <c r="Q127" s="18">
        <v>427.27</v>
      </c>
      <c r="R127" s="18">
        <v>0</v>
      </c>
      <c r="S127" s="18">
        <v>522.27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39352.51</v>
      </c>
      <c r="Z127" s="18">
        <v>12194.58</v>
      </c>
      <c r="AA127" s="18">
        <v>2139.25</v>
      </c>
      <c r="AB127" s="18">
        <v>53686.34</v>
      </c>
    </row>
    <row r="128" spans="1:31" s="15" customFormat="1" ht="18" customHeight="1" x14ac:dyDescent="0.25">
      <c r="A128" s="17">
        <v>2</v>
      </c>
      <c r="B128" s="17" t="s">
        <v>1460</v>
      </c>
      <c r="C128" s="17" t="s">
        <v>1666</v>
      </c>
      <c r="D128" s="17" t="s">
        <v>1461</v>
      </c>
      <c r="E128" s="17" t="s">
        <v>1462</v>
      </c>
      <c r="F128" s="17" t="s">
        <v>35</v>
      </c>
      <c r="G128" s="17" t="s">
        <v>137</v>
      </c>
      <c r="H128" s="17">
        <v>50594</v>
      </c>
      <c r="I128" s="17">
        <v>45913</v>
      </c>
      <c r="J128" s="17">
        <v>4681</v>
      </c>
      <c r="K128" s="17" t="s">
        <v>37</v>
      </c>
      <c r="L128" s="18">
        <v>32282.5</v>
      </c>
      <c r="M128" s="18">
        <v>7627.26</v>
      </c>
      <c r="N128" s="18">
        <v>1295.52</v>
      </c>
      <c r="O128" s="18">
        <v>41205.279999999999</v>
      </c>
      <c r="P128" s="18">
        <v>23645.95</v>
      </c>
      <c r="Q128" s="18">
        <v>408.97</v>
      </c>
      <c r="R128" s="18">
        <v>2085.39</v>
      </c>
      <c r="S128" s="18">
        <v>26140.31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55928.45</v>
      </c>
      <c r="Z128" s="18">
        <v>1704.49</v>
      </c>
      <c r="AA128" s="18">
        <v>9712.65</v>
      </c>
      <c r="AB128" s="18">
        <v>67345.59</v>
      </c>
    </row>
    <row r="129" spans="1:28" s="15" customFormat="1" ht="18" customHeight="1" x14ac:dyDescent="0.25">
      <c r="A129" s="17">
        <v>3</v>
      </c>
      <c r="B129" s="17" t="s">
        <v>1460</v>
      </c>
      <c r="C129" s="17" t="s">
        <v>1666</v>
      </c>
      <c r="D129" s="17" t="s">
        <v>1466</v>
      </c>
      <c r="E129" s="17" t="s">
        <v>1467</v>
      </c>
      <c r="F129" s="17" t="s">
        <v>35</v>
      </c>
      <c r="G129" s="17" t="s">
        <v>1055</v>
      </c>
      <c r="H129" s="17">
        <v>14334</v>
      </c>
      <c r="I129" s="17">
        <v>14252</v>
      </c>
      <c r="J129" s="17">
        <v>246</v>
      </c>
      <c r="K129" s="17" t="s">
        <v>37</v>
      </c>
      <c r="L129" s="18">
        <v>8142.88</v>
      </c>
      <c r="M129" s="18">
        <v>741.75</v>
      </c>
      <c r="N129" s="18">
        <v>1161.3800000000001</v>
      </c>
      <c r="O129" s="18">
        <v>10046.01</v>
      </c>
      <c r="P129" s="18">
        <v>1716.45</v>
      </c>
      <c r="Q129" s="18">
        <v>118.41</v>
      </c>
      <c r="R129" s="18">
        <v>109.59</v>
      </c>
      <c r="S129" s="18">
        <v>1944.45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9859.33</v>
      </c>
      <c r="Z129" s="18">
        <v>1279.79</v>
      </c>
      <c r="AA129" s="18">
        <v>851.34</v>
      </c>
      <c r="AB129" s="18">
        <v>11990.46</v>
      </c>
    </row>
    <row r="130" spans="1:28" s="15" customFormat="1" ht="18" customHeight="1" x14ac:dyDescent="0.25">
      <c r="A130" s="17">
        <v>4</v>
      </c>
      <c r="B130" s="17" t="s">
        <v>1468</v>
      </c>
      <c r="C130" s="17" t="s">
        <v>1666</v>
      </c>
      <c r="D130" s="17" t="s">
        <v>1469</v>
      </c>
      <c r="E130" s="17" t="s">
        <v>1470</v>
      </c>
      <c r="F130" s="17" t="s">
        <v>35</v>
      </c>
      <c r="G130" s="17" t="s">
        <v>45</v>
      </c>
      <c r="H130" s="17">
        <v>67266</v>
      </c>
      <c r="I130" s="17">
        <v>66480</v>
      </c>
      <c r="J130" s="17">
        <v>786</v>
      </c>
      <c r="K130" s="17" t="s">
        <v>37</v>
      </c>
      <c r="L130" s="18">
        <v>101370.81</v>
      </c>
      <c r="M130" s="18">
        <v>7668.66</v>
      </c>
      <c r="N130" s="18">
        <v>11562.34</v>
      </c>
      <c r="O130" s="18">
        <v>120601.81</v>
      </c>
      <c r="P130" s="18">
        <v>5006.95</v>
      </c>
      <c r="Q130" s="18">
        <v>1110.83</v>
      </c>
      <c r="R130" s="18">
        <v>350.16</v>
      </c>
      <c r="S130" s="18">
        <v>6467.94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106377.76</v>
      </c>
      <c r="Z130" s="18">
        <v>12673.17</v>
      </c>
      <c r="AA130" s="18">
        <v>8018.82</v>
      </c>
      <c r="AB130" s="18">
        <v>127069.75</v>
      </c>
    </row>
    <row r="131" spans="1:28" s="15" customFormat="1" ht="18" customHeight="1" x14ac:dyDescent="0.25">
      <c r="A131" s="17">
        <v>5</v>
      </c>
      <c r="B131" s="17" t="s">
        <v>1471</v>
      </c>
      <c r="C131" s="17" t="s">
        <v>1666</v>
      </c>
      <c r="D131" s="17" t="s">
        <v>1472</v>
      </c>
      <c r="E131" s="17" t="s">
        <v>1473</v>
      </c>
      <c r="F131" s="17" t="s">
        <v>35</v>
      </c>
      <c r="G131" s="17" t="s">
        <v>1055</v>
      </c>
      <c r="H131" s="17">
        <v>22197</v>
      </c>
      <c r="I131" s="17">
        <v>21869</v>
      </c>
      <c r="J131" s="17">
        <v>328</v>
      </c>
      <c r="K131" s="17" t="s">
        <v>37</v>
      </c>
      <c r="L131" s="18">
        <v>56628.79</v>
      </c>
      <c r="M131" s="18">
        <v>3745.27</v>
      </c>
      <c r="N131" s="18">
        <v>8977.41</v>
      </c>
      <c r="O131" s="18">
        <v>69351.47</v>
      </c>
      <c r="P131" s="18">
        <v>2122.35</v>
      </c>
      <c r="Q131" s="18">
        <v>614.30999999999995</v>
      </c>
      <c r="R131" s="18">
        <v>146.12</v>
      </c>
      <c r="S131" s="18">
        <v>2882.78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18">
        <v>58751.14</v>
      </c>
      <c r="Z131" s="18">
        <v>9591.7199999999993</v>
      </c>
      <c r="AA131" s="18">
        <v>3891.39</v>
      </c>
      <c r="AB131" s="18">
        <v>72234.25</v>
      </c>
    </row>
    <row r="132" spans="1:28" s="15" customFormat="1" ht="18" customHeight="1" x14ac:dyDescent="0.25">
      <c r="A132" s="17">
        <v>6</v>
      </c>
      <c r="B132" s="17" t="s">
        <v>1468</v>
      </c>
      <c r="C132" s="17" t="s">
        <v>1666</v>
      </c>
      <c r="D132" s="17" t="s">
        <v>1474</v>
      </c>
      <c r="E132" s="17" t="s">
        <v>1475</v>
      </c>
      <c r="F132" s="17" t="s">
        <v>35</v>
      </c>
      <c r="G132" s="17" t="s">
        <v>1055</v>
      </c>
      <c r="H132" s="17">
        <v>37916</v>
      </c>
      <c r="I132" s="17">
        <v>37842</v>
      </c>
      <c r="J132" s="17">
        <v>74</v>
      </c>
      <c r="K132" s="17" t="s">
        <v>37</v>
      </c>
      <c r="L132" s="18">
        <v>99524.92</v>
      </c>
      <c r="M132" s="18">
        <v>8177.37</v>
      </c>
      <c r="N132" s="18">
        <v>11413.8</v>
      </c>
      <c r="O132" s="18">
        <v>119116.09</v>
      </c>
      <c r="P132" s="18">
        <v>865.05</v>
      </c>
      <c r="Q132" s="18">
        <v>1111.0999999999999</v>
      </c>
      <c r="R132" s="18">
        <v>32.97</v>
      </c>
      <c r="S132" s="18">
        <v>2009.12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18">
        <v>100389.97</v>
      </c>
      <c r="Z132" s="18">
        <v>12524.9</v>
      </c>
      <c r="AA132" s="18">
        <v>8210.34</v>
      </c>
      <c r="AB132" s="18">
        <v>121125.21</v>
      </c>
    </row>
    <row r="133" spans="1:28" s="15" customFormat="1" ht="18" customHeight="1" x14ac:dyDescent="0.25">
      <c r="A133" s="17">
        <v>7</v>
      </c>
      <c r="B133" s="17" t="s">
        <v>1476</v>
      </c>
      <c r="C133" s="17" t="s">
        <v>1666</v>
      </c>
      <c r="D133" s="17" t="s">
        <v>1477</v>
      </c>
      <c r="E133" s="17" t="s">
        <v>1478</v>
      </c>
      <c r="F133" s="17" t="s">
        <v>35</v>
      </c>
      <c r="G133" s="17" t="s">
        <v>1055</v>
      </c>
      <c r="H133" s="17">
        <v>69580</v>
      </c>
      <c r="I133" s="17">
        <v>69580</v>
      </c>
      <c r="J133" s="17">
        <v>0</v>
      </c>
      <c r="K133" s="17" t="s">
        <v>59</v>
      </c>
      <c r="L133" s="18">
        <v>27991.58</v>
      </c>
      <c r="M133" s="18">
        <v>818.58</v>
      </c>
      <c r="N133" s="18">
        <v>5735.06</v>
      </c>
      <c r="O133" s="18">
        <v>34545.22</v>
      </c>
      <c r="P133" s="18">
        <v>498.75</v>
      </c>
      <c r="Q133" s="18">
        <v>295.82</v>
      </c>
      <c r="R133" s="18">
        <v>0</v>
      </c>
      <c r="S133" s="18">
        <v>794.57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28490.33</v>
      </c>
      <c r="Z133" s="18">
        <v>6030.88</v>
      </c>
      <c r="AA133" s="18">
        <v>818.58</v>
      </c>
      <c r="AB133" s="18">
        <v>35339.79</v>
      </c>
    </row>
    <row r="134" spans="1:28" s="15" customFormat="1" ht="18" customHeight="1" x14ac:dyDescent="0.25">
      <c r="A134" s="17">
        <v>8</v>
      </c>
      <c r="B134" s="17" t="s">
        <v>1460</v>
      </c>
      <c r="C134" s="17" t="s">
        <v>1666</v>
      </c>
      <c r="D134" s="17" t="s">
        <v>1479</v>
      </c>
      <c r="E134" s="17" t="s">
        <v>1480</v>
      </c>
      <c r="F134" s="17" t="s">
        <v>35</v>
      </c>
      <c r="G134" s="17" t="s">
        <v>1055</v>
      </c>
      <c r="H134" s="17">
        <v>9857</v>
      </c>
      <c r="I134" s="17">
        <v>8154</v>
      </c>
      <c r="J134" s="17">
        <v>5109</v>
      </c>
      <c r="K134" s="17" t="s">
        <v>37</v>
      </c>
      <c r="L134" s="18">
        <v>124453.94</v>
      </c>
      <c r="M134" s="18">
        <v>4230.03</v>
      </c>
      <c r="N134" s="18">
        <v>7431.99</v>
      </c>
      <c r="O134" s="18">
        <v>136115.96</v>
      </c>
      <c r="P134" s="18">
        <v>25764.55</v>
      </c>
      <c r="Q134" s="18">
        <v>1327.1</v>
      </c>
      <c r="R134" s="18">
        <v>2276.06</v>
      </c>
      <c r="S134" s="18">
        <v>29367.71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150218.49</v>
      </c>
      <c r="Z134" s="18">
        <v>8759.09</v>
      </c>
      <c r="AA134" s="18">
        <v>6506.09</v>
      </c>
      <c r="AB134" s="18">
        <v>165483.67000000001</v>
      </c>
    </row>
    <row r="135" spans="1:28" s="15" customFormat="1" ht="18" customHeight="1" x14ac:dyDescent="0.25">
      <c r="A135" s="17">
        <v>9</v>
      </c>
      <c r="B135" s="17" t="s">
        <v>1460</v>
      </c>
      <c r="C135" s="17" t="s">
        <v>1666</v>
      </c>
      <c r="D135" s="17" t="s">
        <v>1481</v>
      </c>
      <c r="E135" s="17" t="s">
        <v>1482</v>
      </c>
      <c r="F135" s="17" t="s">
        <v>35</v>
      </c>
      <c r="G135" s="17" t="s">
        <v>1483</v>
      </c>
      <c r="H135" s="17">
        <v>43116</v>
      </c>
      <c r="I135" s="17">
        <v>41011</v>
      </c>
      <c r="J135" s="17">
        <v>2105</v>
      </c>
      <c r="K135" s="17" t="s">
        <v>37</v>
      </c>
      <c r="L135" s="18">
        <v>101973.48</v>
      </c>
      <c r="M135" s="18">
        <v>8463.64</v>
      </c>
      <c r="N135" s="18">
        <v>12154.06</v>
      </c>
      <c r="O135" s="18">
        <v>122591.18</v>
      </c>
      <c r="P135" s="18">
        <v>10918.5</v>
      </c>
      <c r="Q135" s="18">
        <v>1138.45</v>
      </c>
      <c r="R135" s="18">
        <v>937.78</v>
      </c>
      <c r="S135" s="18">
        <v>12994.73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112891.98</v>
      </c>
      <c r="Z135" s="18">
        <v>13292.51</v>
      </c>
      <c r="AA135" s="18">
        <v>9401.42</v>
      </c>
      <c r="AB135" s="18">
        <v>135585.91</v>
      </c>
    </row>
    <row r="136" spans="1:28" s="15" customFormat="1" ht="18" customHeight="1" x14ac:dyDescent="0.25">
      <c r="A136" s="17">
        <v>10</v>
      </c>
      <c r="B136" s="17" t="s">
        <v>1455</v>
      </c>
      <c r="C136" s="17" t="s">
        <v>1666</v>
      </c>
      <c r="D136" s="17" t="s">
        <v>1484</v>
      </c>
      <c r="E136" s="17" t="s">
        <v>1485</v>
      </c>
      <c r="F136" s="17" t="s">
        <v>35</v>
      </c>
      <c r="G136" s="17" t="s">
        <v>1055</v>
      </c>
      <c r="H136" s="17">
        <v>64188</v>
      </c>
      <c r="I136" s="17">
        <v>63408</v>
      </c>
      <c r="J136" s="17">
        <v>780</v>
      </c>
      <c r="K136" s="17" t="s">
        <v>37</v>
      </c>
      <c r="L136" s="18">
        <v>31549.7</v>
      </c>
      <c r="M136" s="18">
        <v>2356.29</v>
      </c>
      <c r="N136" s="18">
        <v>2724.98</v>
      </c>
      <c r="O136" s="18">
        <v>36630.97</v>
      </c>
      <c r="P136" s="18">
        <v>4336</v>
      </c>
      <c r="Q136" s="18">
        <v>348.88</v>
      </c>
      <c r="R136" s="18">
        <v>347.49</v>
      </c>
      <c r="S136" s="18">
        <v>5032.37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18">
        <v>35885.699999999997</v>
      </c>
      <c r="Z136" s="18">
        <v>3073.86</v>
      </c>
      <c r="AA136" s="18">
        <v>2703.78</v>
      </c>
      <c r="AB136" s="18">
        <v>41663.339999999997</v>
      </c>
    </row>
    <row r="137" spans="1:28" s="15" customFormat="1" ht="18" customHeight="1" x14ac:dyDescent="0.25">
      <c r="A137" s="17">
        <v>11</v>
      </c>
      <c r="B137" s="17" t="s">
        <v>1486</v>
      </c>
      <c r="C137" s="17" t="s">
        <v>1666</v>
      </c>
      <c r="D137" s="17" t="s">
        <v>1487</v>
      </c>
      <c r="E137" s="17" t="s">
        <v>1488</v>
      </c>
      <c r="F137" s="17" t="s">
        <v>35</v>
      </c>
      <c r="G137" s="17" t="s">
        <v>45</v>
      </c>
      <c r="H137" s="17">
        <v>34536</v>
      </c>
      <c r="I137" s="17">
        <v>33129</v>
      </c>
      <c r="J137" s="17">
        <v>4221</v>
      </c>
      <c r="K137" s="17" t="s">
        <v>37</v>
      </c>
      <c r="L137" s="18">
        <v>33661.74</v>
      </c>
      <c r="M137" s="18">
        <v>886.1</v>
      </c>
      <c r="N137" s="18">
        <v>2160.39</v>
      </c>
      <c r="O137" s="18">
        <v>36708.230000000003</v>
      </c>
      <c r="P137" s="18">
        <v>27187.7</v>
      </c>
      <c r="Q137" s="18">
        <v>355.11</v>
      </c>
      <c r="R137" s="18">
        <v>1880.46</v>
      </c>
      <c r="S137" s="18">
        <v>29423.27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60849.440000000002</v>
      </c>
      <c r="Z137" s="18">
        <v>2515.5</v>
      </c>
      <c r="AA137" s="18">
        <v>2766.56</v>
      </c>
      <c r="AB137" s="18">
        <v>66131.5</v>
      </c>
    </row>
    <row r="138" spans="1:28" s="15" customFormat="1" ht="18" customHeight="1" x14ac:dyDescent="0.25">
      <c r="A138" s="17">
        <v>12</v>
      </c>
      <c r="B138" s="17" t="s">
        <v>1476</v>
      </c>
      <c r="C138" s="17" t="s">
        <v>1666</v>
      </c>
      <c r="D138" s="17" t="s">
        <v>1489</v>
      </c>
      <c r="E138" s="17" t="s">
        <v>1490</v>
      </c>
      <c r="F138" s="17" t="s">
        <v>35</v>
      </c>
      <c r="G138" s="17" t="s">
        <v>1055</v>
      </c>
      <c r="H138" s="17">
        <v>202720</v>
      </c>
      <c r="I138" s="17">
        <v>196334</v>
      </c>
      <c r="J138" s="17">
        <v>6386</v>
      </c>
      <c r="K138" s="17" t="s">
        <v>37</v>
      </c>
      <c r="L138" s="18">
        <v>65636.39</v>
      </c>
      <c r="M138" s="18">
        <v>0</v>
      </c>
      <c r="N138" s="18">
        <v>2048.7600000000002</v>
      </c>
      <c r="O138" s="18">
        <v>67685.149999999994</v>
      </c>
      <c r="P138" s="18">
        <v>33106.949999999997</v>
      </c>
      <c r="Q138" s="18">
        <v>1100.3900000000001</v>
      </c>
      <c r="R138" s="18">
        <v>2844.96</v>
      </c>
      <c r="S138" s="18">
        <v>37052.300000000003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18">
        <v>98743.34</v>
      </c>
      <c r="Z138" s="18">
        <v>3149.15</v>
      </c>
      <c r="AA138" s="18">
        <v>2844.96</v>
      </c>
      <c r="AB138" s="18">
        <v>104737.45</v>
      </c>
    </row>
    <row r="139" spans="1:28" s="15" customFormat="1" ht="18" customHeight="1" x14ac:dyDescent="0.25">
      <c r="A139" s="17">
        <v>13</v>
      </c>
      <c r="B139" s="17" t="s">
        <v>1468</v>
      </c>
      <c r="C139" s="17" t="s">
        <v>1666</v>
      </c>
      <c r="D139" s="17" t="s">
        <v>1491</v>
      </c>
      <c r="E139" s="17" t="s">
        <v>1492</v>
      </c>
      <c r="F139" s="17" t="s">
        <v>35</v>
      </c>
      <c r="G139" s="17" t="s">
        <v>1055</v>
      </c>
      <c r="H139" s="17">
        <v>30125</v>
      </c>
      <c r="I139" s="17">
        <v>29121</v>
      </c>
      <c r="J139" s="17">
        <v>1004</v>
      </c>
      <c r="K139" s="17" t="s">
        <v>37</v>
      </c>
      <c r="L139" s="18">
        <v>66380.820000000007</v>
      </c>
      <c r="M139" s="18">
        <v>4718.8</v>
      </c>
      <c r="N139" s="18">
        <v>12040.4</v>
      </c>
      <c r="O139" s="18">
        <v>83140.02</v>
      </c>
      <c r="P139" s="18">
        <v>5468.55</v>
      </c>
      <c r="Q139" s="18">
        <v>732</v>
      </c>
      <c r="R139" s="18">
        <v>447.28</v>
      </c>
      <c r="S139" s="18">
        <v>6647.83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18">
        <v>71849.37</v>
      </c>
      <c r="Z139" s="18">
        <v>12772.4</v>
      </c>
      <c r="AA139" s="18">
        <v>5166.08</v>
      </c>
      <c r="AB139" s="18">
        <v>89787.85</v>
      </c>
    </row>
    <row r="140" spans="1:28" s="15" customFormat="1" ht="18" customHeight="1" x14ac:dyDescent="0.25">
      <c r="A140" s="17">
        <v>14</v>
      </c>
      <c r="B140" s="17" t="s">
        <v>1460</v>
      </c>
      <c r="C140" s="17" t="s">
        <v>1666</v>
      </c>
      <c r="D140" s="17" t="s">
        <v>1493</v>
      </c>
      <c r="E140" s="17" t="s">
        <v>1494</v>
      </c>
      <c r="F140" s="17" t="s">
        <v>35</v>
      </c>
      <c r="G140" s="17" t="s">
        <v>45</v>
      </c>
      <c r="H140" s="17">
        <v>11314</v>
      </c>
      <c r="I140" s="17">
        <v>11314</v>
      </c>
      <c r="J140" s="17">
        <v>0</v>
      </c>
      <c r="K140" s="17" t="s">
        <v>59</v>
      </c>
      <c r="L140" s="18">
        <v>35360.449999999997</v>
      </c>
      <c r="M140" s="18">
        <v>0</v>
      </c>
      <c r="N140" s="18">
        <v>1705.23</v>
      </c>
      <c r="O140" s="18">
        <v>37065.68</v>
      </c>
      <c r="P140" s="18">
        <v>522.5</v>
      </c>
      <c r="Q140" s="18">
        <v>362.7</v>
      </c>
      <c r="R140" s="18">
        <v>0</v>
      </c>
      <c r="S140" s="18">
        <v>885.2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18">
        <v>35882.949999999997</v>
      </c>
      <c r="Z140" s="18">
        <v>2067.9299999999998</v>
      </c>
      <c r="AA140" s="18">
        <v>0</v>
      </c>
      <c r="AB140" s="18">
        <v>37950.879999999997</v>
      </c>
    </row>
    <row r="141" spans="1:28" s="15" customFormat="1" ht="18" customHeight="1" x14ac:dyDescent="0.25">
      <c r="A141" s="17">
        <v>15</v>
      </c>
      <c r="B141" s="17" t="s">
        <v>1471</v>
      </c>
      <c r="C141" s="17" t="s">
        <v>1666</v>
      </c>
      <c r="D141" s="17" t="s">
        <v>1495</v>
      </c>
      <c r="E141" s="17" t="s">
        <v>1496</v>
      </c>
      <c r="F141" s="17" t="s">
        <v>35</v>
      </c>
      <c r="G141" s="17" t="s">
        <v>215</v>
      </c>
      <c r="H141" s="17">
        <v>15406</v>
      </c>
      <c r="I141" s="17">
        <v>15059</v>
      </c>
      <c r="J141" s="17">
        <v>1041</v>
      </c>
      <c r="K141" s="17" t="s">
        <v>37</v>
      </c>
      <c r="L141" s="18">
        <v>116464.78</v>
      </c>
      <c r="M141" s="18">
        <v>3678.05</v>
      </c>
      <c r="N141" s="18">
        <v>6716.84</v>
      </c>
      <c r="O141" s="18">
        <v>126859.67</v>
      </c>
      <c r="P141" s="18">
        <v>6221.7</v>
      </c>
      <c r="Q141" s="18">
        <v>1216.81</v>
      </c>
      <c r="R141" s="18">
        <v>463.77</v>
      </c>
      <c r="S141" s="18">
        <v>7902.28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18">
        <v>122686.48</v>
      </c>
      <c r="Z141" s="18">
        <v>7933.65</v>
      </c>
      <c r="AA141" s="18">
        <v>4141.82</v>
      </c>
      <c r="AB141" s="18">
        <v>134761.95000000001</v>
      </c>
    </row>
    <row r="142" spans="1:28" s="15" customFormat="1" ht="18" customHeight="1" x14ac:dyDescent="0.25">
      <c r="A142" s="17">
        <v>16</v>
      </c>
      <c r="B142" s="17" t="s">
        <v>1468</v>
      </c>
      <c r="C142" s="17" t="s">
        <v>1666</v>
      </c>
      <c r="D142" s="17" t="s">
        <v>1497</v>
      </c>
      <c r="E142" s="17" t="s">
        <v>1498</v>
      </c>
      <c r="F142" s="17" t="s">
        <v>35</v>
      </c>
      <c r="G142" s="17" t="s">
        <v>1205</v>
      </c>
      <c r="H142" s="17">
        <v>22664</v>
      </c>
      <c r="I142" s="17">
        <v>17808</v>
      </c>
      <c r="J142" s="17">
        <v>4856</v>
      </c>
      <c r="K142" s="17" t="s">
        <v>37</v>
      </c>
      <c r="L142" s="18">
        <v>131628.45000000001</v>
      </c>
      <c r="M142" s="18">
        <v>10603.94</v>
      </c>
      <c r="N142" s="18">
        <v>10944.97</v>
      </c>
      <c r="O142" s="18">
        <v>153177.35999999999</v>
      </c>
      <c r="P142" s="18">
        <v>25105.95</v>
      </c>
      <c r="Q142" s="18">
        <v>1465.63</v>
      </c>
      <c r="R142" s="18">
        <v>2163.35</v>
      </c>
      <c r="S142" s="18">
        <v>28734.93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156734.39999999999</v>
      </c>
      <c r="Z142" s="18">
        <v>12410.6</v>
      </c>
      <c r="AA142" s="18">
        <v>12767.29</v>
      </c>
      <c r="AB142" s="18">
        <v>181912.29</v>
      </c>
    </row>
    <row r="143" spans="1:28" s="15" customFormat="1" ht="18" customHeight="1" x14ac:dyDescent="0.25">
      <c r="A143" s="17">
        <v>17</v>
      </c>
      <c r="B143" s="17" t="s">
        <v>1468</v>
      </c>
      <c r="C143" s="17" t="s">
        <v>1666</v>
      </c>
      <c r="D143" s="17" t="s">
        <v>1499</v>
      </c>
      <c r="E143" s="17" t="s">
        <v>1500</v>
      </c>
      <c r="F143" s="17" t="s">
        <v>35</v>
      </c>
      <c r="G143" s="17" t="s">
        <v>1501</v>
      </c>
      <c r="H143" s="17">
        <v>37464</v>
      </c>
      <c r="I143" s="17">
        <v>36556</v>
      </c>
      <c r="J143" s="17">
        <v>908</v>
      </c>
      <c r="K143" s="17" t="s">
        <v>37</v>
      </c>
      <c r="L143" s="18">
        <v>85379.94</v>
      </c>
      <c r="M143" s="18">
        <v>6905.26</v>
      </c>
      <c r="N143" s="18">
        <v>7285.96</v>
      </c>
      <c r="O143" s="18">
        <v>99571.16</v>
      </c>
      <c r="P143" s="18">
        <v>5230.8500000000004</v>
      </c>
      <c r="Q143" s="18">
        <v>902.97</v>
      </c>
      <c r="R143" s="18">
        <v>404.51</v>
      </c>
      <c r="S143" s="18">
        <v>6538.33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18">
        <v>90610.79</v>
      </c>
      <c r="Z143" s="18">
        <v>8188.93</v>
      </c>
      <c r="AA143" s="18">
        <v>7309.77</v>
      </c>
      <c r="AB143" s="18">
        <v>106109.49</v>
      </c>
    </row>
    <row r="144" spans="1:28" s="15" customFormat="1" ht="18" customHeight="1" x14ac:dyDescent="0.25">
      <c r="A144" s="17">
        <v>18</v>
      </c>
      <c r="B144" s="17" t="s">
        <v>1460</v>
      </c>
      <c r="C144" s="17" t="s">
        <v>1666</v>
      </c>
      <c r="D144" s="17" t="s">
        <v>1502</v>
      </c>
      <c r="E144" s="17" t="s">
        <v>1503</v>
      </c>
      <c r="F144" s="17" t="s">
        <v>35</v>
      </c>
      <c r="G144" s="17" t="s">
        <v>215</v>
      </c>
      <c r="H144" s="17">
        <v>58580</v>
      </c>
      <c r="I144" s="17">
        <v>57903</v>
      </c>
      <c r="J144" s="17">
        <v>677</v>
      </c>
      <c r="K144" s="17" t="s">
        <v>37</v>
      </c>
      <c r="L144" s="18">
        <v>97251.66</v>
      </c>
      <c r="M144" s="18">
        <v>7160.96</v>
      </c>
      <c r="N144" s="18">
        <v>11100.78</v>
      </c>
      <c r="O144" s="18">
        <v>115513.4</v>
      </c>
      <c r="P144" s="18">
        <v>4229.8999999999996</v>
      </c>
      <c r="Q144" s="18">
        <v>1010.71</v>
      </c>
      <c r="R144" s="18">
        <v>301.60000000000002</v>
      </c>
      <c r="S144" s="18">
        <v>5542.21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18">
        <v>101481.56</v>
      </c>
      <c r="Z144" s="18">
        <v>12111.49</v>
      </c>
      <c r="AA144" s="18">
        <v>7462.56</v>
      </c>
      <c r="AB144" s="18">
        <v>121055.61</v>
      </c>
    </row>
    <row r="145" spans="1:28" s="15" customFormat="1" ht="18" customHeight="1" x14ac:dyDescent="0.25">
      <c r="A145" s="17">
        <v>19</v>
      </c>
      <c r="B145" s="17" t="s">
        <v>1460</v>
      </c>
      <c r="C145" s="17" t="s">
        <v>1666</v>
      </c>
      <c r="D145" s="17" t="s">
        <v>1504</v>
      </c>
      <c r="E145" s="17" t="s">
        <v>1505</v>
      </c>
      <c r="F145" s="17" t="s">
        <v>35</v>
      </c>
      <c r="G145" s="17" t="s">
        <v>1506</v>
      </c>
      <c r="H145" s="17">
        <v>23643</v>
      </c>
      <c r="I145" s="17">
        <v>22231</v>
      </c>
      <c r="J145" s="17">
        <v>1412</v>
      </c>
      <c r="K145" s="17" t="s">
        <v>37</v>
      </c>
      <c r="L145" s="18">
        <v>60158.58</v>
      </c>
      <c r="M145" s="18">
        <v>4079.02</v>
      </c>
      <c r="N145" s="18">
        <v>11366.98</v>
      </c>
      <c r="O145" s="18">
        <v>75604.58</v>
      </c>
      <c r="P145" s="18">
        <v>7488.15</v>
      </c>
      <c r="Q145" s="18">
        <v>661.05</v>
      </c>
      <c r="R145" s="18">
        <v>629.04999999999995</v>
      </c>
      <c r="S145" s="18">
        <v>8778.25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18">
        <v>67646.73</v>
      </c>
      <c r="Z145" s="18">
        <v>12028.03</v>
      </c>
      <c r="AA145" s="18">
        <v>4708.07</v>
      </c>
      <c r="AB145" s="18">
        <v>84382.83</v>
      </c>
    </row>
    <row r="146" spans="1:28" s="15" customFormat="1" ht="18" customHeight="1" x14ac:dyDescent="0.25">
      <c r="A146" s="17">
        <v>20</v>
      </c>
      <c r="B146" s="17" t="s">
        <v>1468</v>
      </c>
      <c r="C146" s="17" t="s">
        <v>1666</v>
      </c>
      <c r="D146" s="17" t="s">
        <v>1507</v>
      </c>
      <c r="E146" s="17" t="s">
        <v>1508</v>
      </c>
      <c r="F146" s="17" t="s">
        <v>35</v>
      </c>
      <c r="G146" s="17" t="s">
        <v>228</v>
      </c>
      <c r="H146" s="17">
        <v>4710</v>
      </c>
      <c r="I146" s="17">
        <v>4710</v>
      </c>
      <c r="J146" s="17">
        <v>0</v>
      </c>
      <c r="K146" s="17" t="s">
        <v>59</v>
      </c>
      <c r="L146" s="18">
        <v>36053.230000000003</v>
      </c>
      <c r="M146" s="18">
        <v>25.39</v>
      </c>
      <c r="N146" s="18">
        <v>6350.68</v>
      </c>
      <c r="O146" s="18">
        <v>42429.3</v>
      </c>
      <c r="P146" s="18">
        <v>736.25</v>
      </c>
      <c r="Q146" s="18">
        <v>371.07</v>
      </c>
      <c r="R146" s="18">
        <v>0</v>
      </c>
      <c r="S146" s="18">
        <v>1107.32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18">
        <v>36789.480000000003</v>
      </c>
      <c r="Z146" s="18">
        <v>6721.75</v>
      </c>
      <c r="AA146" s="18">
        <v>25.39</v>
      </c>
      <c r="AB146" s="18">
        <v>43536.62</v>
      </c>
    </row>
    <row r="147" spans="1:28" s="15" customFormat="1" ht="18" customHeight="1" x14ac:dyDescent="0.25">
      <c r="A147" s="17">
        <v>21</v>
      </c>
      <c r="B147" s="17" t="s">
        <v>1471</v>
      </c>
      <c r="C147" s="17" t="s">
        <v>1666</v>
      </c>
      <c r="D147" s="17" t="s">
        <v>1509</v>
      </c>
      <c r="E147" s="17" t="s">
        <v>1510</v>
      </c>
      <c r="F147" s="17" t="s">
        <v>35</v>
      </c>
      <c r="G147" s="17" t="s">
        <v>228</v>
      </c>
      <c r="H147" s="17">
        <v>950</v>
      </c>
      <c r="I147" s="17">
        <v>950</v>
      </c>
      <c r="J147" s="17">
        <v>0</v>
      </c>
      <c r="K147" s="17" t="s">
        <v>59</v>
      </c>
      <c r="L147" s="18">
        <v>15106.56</v>
      </c>
      <c r="M147" s="18">
        <v>0</v>
      </c>
      <c r="N147" s="18">
        <v>2285.5300000000002</v>
      </c>
      <c r="O147" s="18">
        <v>17392.09</v>
      </c>
      <c r="P147" s="18">
        <v>498.75</v>
      </c>
      <c r="Q147" s="18">
        <v>153.53</v>
      </c>
      <c r="R147" s="18">
        <v>0</v>
      </c>
      <c r="S147" s="18">
        <v>652.28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18">
        <v>15605.31</v>
      </c>
      <c r="Z147" s="18">
        <v>2439.06</v>
      </c>
      <c r="AA147" s="18">
        <v>0</v>
      </c>
      <c r="AB147" s="18">
        <v>18044.37</v>
      </c>
    </row>
    <row r="148" spans="1:28" s="15" customFormat="1" ht="18" customHeight="1" x14ac:dyDescent="0.25">
      <c r="A148" s="17">
        <v>22</v>
      </c>
      <c r="B148" s="17" t="s">
        <v>1471</v>
      </c>
      <c r="C148" s="17" t="s">
        <v>1666</v>
      </c>
      <c r="D148" s="17" t="s">
        <v>1511</v>
      </c>
      <c r="E148" s="17" t="s">
        <v>1512</v>
      </c>
      <c r="F148" s="17" t="s">
        <v>35</v>
      </c>
      <c r="G148" s="17" t="s">
        <v>1513</v>
      </c>
      <c r="H148" s="17">
        <v>40</v>
      </c>
      <c r="I148" s="17">
        <v>40</v>
      </c>
      <c r="J148" s="17">
        <v>0</v>
      </c>
      <c r="K148" s="17" t="s">
        <v>59</v>
      </c>
      <c r="L148" s="18">
        <v>14398.37</v>
      </c>
      <c r="M148" s="18">
        <v>2.67</v>
      </c>
      <c r="N148" s="18">
        <v>2221.75</v>
      </c>
      <c r="O148" s="18">
        <v>16622.79</v>
      </c>
      <c r="P148" s="18">
        <v>498.75</v>
      </c>
      <c r="Q148" s="18">
        <v>146.24</v>
      </c>
      <c r="R148" s="18">
        <v>0</v>
      </c>
      <c r="S148" s="18">
        <v>644.99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18">
        <v>14897.12</v>
      </c>
      <c r="Z148" s="18">
        <v>2367.9899999999998</v>
      </c>
      <c r="AA148" s="18">
        <v>2.67</v>
      </c>
      <c r="AB148" s="18">
        <v>17267.78</v>
      </c>
    </row>
    <row r="149" spans="1:28" s="15" customFormat="1" ht="18" customHeight="1" x14ac:dyDescent="0.25">
      <c r="A149" s="17">
        <v>23</v>
      </c>
      <c r="B149" s="17" t="s">
        <v>1514</v>
      </c>
      <c r="C149" s="17" t="s">
        <v>1666</v>
      </c>
      <c r="D149" s="17" t="s">
        <v>1515</v>
      </c>
      <c r="E149" s="17" t="s">
        <v>1516</v>
      </c>
      <c r="F149" s="17" t="s">
        <v>35</v>
      </c>
      <c r="G149" s="17" t="s">
        <v>1010</v>
      </c>
      <c r="H149" s="17">
        <v>455</v>
      </c>
      <c r="I149" s="17">
        <v>455</v>
      </c>
      <c r="J149" s="17">
        <v>0</v>
      </c>
      <c r="K149" s="17" t="s">
        <v>59</v>
      </c>
      <c r="L149" s="18">
        <v>10484.26</v>
      </c>
      <c r="M149" s="18">
        <v>179.07</v>
      </c>
      <c r="N149" s="18">
        <v>1864.36</v>
      </c>
      <c r="O149" s="18">
        <v>12527.69</v>
      </c>
      <c r="P149" s="18">
        <v>285</v>
      </c>
      <c r="Q149" s="18">
        <v>108.71</v>
      </c>
      <c r="R149" s="18">
        <v>0</v>
      </c>
      <c r="S149" s="18">
        <v>393.71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18">
        <v>10769.26</v>
      </c>
      <c r="Z149" s="18">
        <v>1973.07</v>
      </c>
      <c r="AA149" s="18">
        <v>179.07</v>
      </c>
      <c r="AB149" s="18">
        <v>12921.4</v>
      </c>
    </row>
    <row r="150" spans="1:28" s="15" customFormat="1" ht="18" customHeight="1" x14ac:dyDescent="0.25">
      <c r="A150" s="17">
        <v>24</v>
      </c>
      <c r="B150" s="17" t="s">
        <v>1517</v>
      </c>
      <c r="C150" s="17" t="s">
        <v>1666</v>
      </c>
      <c r="D150" s="17" t="s">
        <v>1518</v>
      </c>
      <c r="E150" s="17" t="s">
        <v>1519</v>
      </c>
      <c r="F150" s="17" t="s">
        <v>35</v>
      </c>
      <c r="G150" s="17" t="s">
        <v>1520</v>
      </c>
      <c r="H150" s="17">
        <v>5590</v>
      </c>
      <c r="I150" s="17">
        <v>5590</v>
      </c>
      <c r="J150" s="17">
        <v>0</v>
      </c>
      <c r="K150" s="17" t="s">
        <v>59</v>
      </c>
      <c r="L150" s="18">
        <v>45039.28</v>
      </c>
      <c r="M150" s="18">
        <v>0</v>
      </c>
      <c r="N150" s="18">
        <v>1847.92</v>
      </c>
      <c r="O150" s="18">
        <v>46887.199999999997</v>
      </c>
      <c r="P150" s="18">
        <v>2850</v>
      </c>
      <c r="Q150" s="18">
        <v>1553.16</v>
      </c>
      <c r="R150" s="18">
        <v>0</v>
      </c>
      <c r="S150" s="18">
        <v>4403.16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18">
        <v>47889.279999999999</v>
      </c>
      <c r="Z150" s="18">
        <v>3401.08</v>
      </c>
      <c r="AA150" s="18">
        <v>0</v>
      </c>
      <c r="AB150" s="18">
        <v>51290.36</v>
      </c>
    </row>
    <row r="151" spans="1:28" s="22" customFormat="1" ht="18" customHeight="1" x14ac:dyDescent="0.25">
      <c r="A151" s="19"/>
      <c r="B151" s="19"/>
      <c r="C151" s="10" t="s">
        <v>71</v>
      </c>
      <c r="D151" s="19"/>
      <c r="E151" s="19"/>
      <c r="F151" s="19"/>
      <c r="G151" s="19"/>
      <c r="H151" s="19"/>
      <c r="I151" s="19"/>
      <c r="J151" s="19">
        <f>SUM(J127:J150)</f>
        <v>34614</v>
      </c>
      <c r="K151" s="19"/>
      <c r="L151" s="19">
        <f t="shared" ref="L151:AB151" si="23">SUM(L127:L150)</f>
        <v>1436180.62</v>
      </c>
      <c r="M151" s="19">
        <f t="shared" si="23"/>
        <v>84207.360000000015</v>
      </c>
      <c r="N151" s="19">
        <f t="shared" si="23"/>
        <v>154164.39999999997</v>
      </c>
      <c r="O151" s="19">
        <f t="shared" si="23"/>
        <v>1674552.38</v>
      </c>
      <c r="P151" s="19">
        <f t="shared" si="23"/>
        <v>194400.55000000002</v>
      </c>
      <c r="Q151" s="19">
        <f t="shared" si="23"/>
        <v>17041.219999999998</v>
      </c>
      <c r="R151" s="19">
        <f t="shared" si="23"/>
        <v>15420.54</v>
      </c>
      <c r="S151" s="19">
        <f t="shared" si="23"/>
        <v>226862.30999999997</v>
      </c>
      <c r="T151" s="19">
        <f t="shared" si="23"/>
        <v>0</v>
      </c>
      <c r="U151" s="19">
        <f t="shared" si="23"/>
        <v>0</v>
      </c>
      <c r="V151" s="19">
        <f t="shared" si="23"/>
        <v>0</v>
      </c>
      <c r="W151" s="19">
        <f t="shared" si="23"/>
        <v>0</v>
      </c>
      <c r="X151" s="19">
        <f t="shared" si="23"/>
        <v>0</v>
      </c>
      <c r="Y151" s="20">
        <f t="shared" si="23"/>
        <v>1630581.17</v>
      </c>
      <c r="Z151" s="19">
        <f t="shared" si="23"/>
        <v>171205.61999999994</v>
      </c>
      <c r="AA151" s="19">
        <f t="shared" si="23"/>
        <v>99627.9</v>
      </c>
      <c r="AB151" s="19">
        <f t="shared" si="23"/>
        <v>1901414.6900000004</v>
      </c>
    </row>
    <row r="152" spans="1:28" s="15" customFormat="1" ht="18" customHeight="1" x14ac:dyDescent="0.25">
      <c r="A152" s="17">
        <v>1</v>
      </c>
      <c r="B152" s="17" t="s">
        <v>1460</v>
      </c>
      <c r="C152" s="17" t="s">
        <v>1666</v>
      </c>
      <c r="D152" s="17" t="s">
        <v>1521</v>
      </c>
      <c r="E152" s="17" t="s">
        <v>1522</v>
      </c>
      <c r="F152" s="17" t="s">
        <v>75</v>
      </c>
      <c r="G152" s="17" t="s">
        <v>1517</v>
      </c>
      <c r="H152" s="17">
        <v>19332</v>
      </c>
      <c r="I152" s="17">
        <v>19040</v>
      </c>
      <c r="J152" s="17">
        <v>292</v>
      </c>
      <c r="K152" s="17" t="s">
        <v>37</v>
      </c>
      <c r="L152" s="18">
        <v>19778.82</v>
      </c>
      <c r="M152" s="18">
        <v>1256.7</v>
      </c>
      <c r="N152" s="18">
        <v>3263.08</v>
      </c>
      <c r="O152" s="18">
        <v>24298.6</v>
      </c>
      <c r="P152" s="18">
        <v>2119.6999999999998</v>
      </c>
      <c r="Q152" s="18">
        <v>216.11</v>
      </c>
      <c r="R152" s="18">
        <v>173.45</v>
      </c>
      <c r="S152" s="18">
        <v>2509.2600000000002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18">
        <v>21898.52</v>
      </c>
      <c r="Z152" s="18">
        <v>3479.19</v>
      </c>
      <c r="AA152" s="18">
        <v>1430.15</v>
      </c>
      <c r="AB152" s="18">
        <v>26807.86</v>
      </c>
    </row>
    <row r="153" spans="1:28" s="15" customFormat="1" ht="18" customHeight="1" x14ac:dyDescent="0.25">
      <c r="A153" s="17">
        <v>2</v>
      </c>
      <c r="B153" s="17" t="s">
        <v>1463</v>
      </c>
      <c r="C153" s="17" t="s">
        <v>1666</v>
      </c>
      <c r="D153" s="17" t="s">
        <v>1523</v>
      </c>
      <c r="E153" s="17" t="s">
        <v>1524</v>
      </c>
      <c r="F153" s="17" t="s">
        <v>75</v>
      </c>
      <c r="G153" s="17" t="s">
        <v>1142</v>
      </c>
      <c r="H153" s="17">
        <v>6301</v>
      </c>
      <c r="I153" s="17">
        <v>6227</v>
      </c>
      <c r="J153" s="17">
        <v>74</v>
      </c>
      <c r="K153" s="17" t="s">
        <v>37</v>
      </c>
      <c r="L153" s="18">
        <v>25378.61</v>
      </c>
      <c r="M153" s="18">
        <v>1429.6</v>
      </c>
      <c r="N153" s="18">
        <v>4440.6899999999996</v>
      </c>
      <c r="O153" s="18">
        <v>31248.9</v>
      </c>
      <c r="P153" s="18">
        <v>790.9</v>
      </c>
      <c r="Q153" s="18">
        <v>272.64999999999998</v>
      </c>
      <c r="R153" s="18">
        <v>43.96</v>
      </c>
      <c r="S153" s="18">
        <v>1107.51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18">
        <v>26169.51</v>
      </c>
      <c r="Z153" s="18">
        <v>4713.34</v>
      </c>
      <c r="AA153" s="18">
        <v>1473.56</v>
      </c>
      <c r="AB153" s="18">
        <v>32356.41</v>
      </c>
    </row>
    <row r="154" spans="1:28" s="15" customFormat="1" ht="18" customHeight="1" x14ac:dyDescent="0.25">
      <c r="A154" s="17">
        <v>3</v>
      </c>
      <c r="B154" s="17" t="s">
        <v>1471</v>
      </c>
      <c r="C154" s="17" t="s">
        <v>1666</v>
      </c>
      <c r="D154" s="17" t="s">
        <v>1525</v>
      </c>
      <c r="E154" s="17" t="s">
        <v>1526</v>
      </c>
      <c r="F154" s="17" t="s">
        <v>75</v>
      </c>
      <c r="G154" s="17" t="s">
        <v>1527</v>
      </c>
      <c r="H154" s="17">
        <v>6781</v>
      </c>
      <c r="I154" s="17">
        <v>6628</v>
      </c>
      <c r="J154" s="17">
        <v>153</v>
      </c>
      <c r="K154" s="17" t="s">
        <v>37</v>
      </c>
      <c r="L154" s="18">
        <v>30738.76</v>
      </c>
      <c r="M154" s="18">
        <v>1546.56</v>
      </c>
      <c r="N154" s="18">
        <v>5021.99</v>
      </c>
      <c r="O154" s="18">
        <v>37307.31</v>
      </c>
      <c r="P154" s="18">
        <v>1449.8</v>
      </c>
      <c r="Q154" s="18">
        <v>325.69</v>
      </c>
      <c r="R154" s="18">
        <v>90.88</v>
      </c>
      <c r="S154" s="18">
        <v>1866.37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18">
        <v>32188.560000000001</v>
      </c>
      <c r="Z154" s="18">
        <v>5347.68</v>
      </c>
      <c r="AA154" s="18">
        <v>1637.44</v>
      </c>
      <c r="AB154" s="18">
        <v>39173.68</v>
      </c>
    </row>
    <row r="155" spans="1:28" s="15" customFormat="1" ht="18" customHeight="1" x14ac:dyDescent="0.25">
      <c r="A155" s="17">
        <v>4</v>
      </c>
      <c r="B155" s="17" t="s">
        <v>1486</v>
      </c>
      <c r="C155" s="17" t="s">
        <v>1666</v>
      </c>
      <c r="D155" s="17" t="s">
        <v>1528</v>
      </c>
      <c r="E155" s="17" t="s">
        <v>1529</v>
      </c>
      <c r="F155" s="17" t="s">
        <v>75</v>
      </c>
      <c r="G155" s="17" t="s">
        <v>1530</v>
      </c>
      <c r="H155" s="17">
        <v>8583</v>
      </c>
      <c r="I155" s="17">
        <v>7764</v>
      </c>
      <c r="J155" s="17">
        <v>819</v>
      </c>
      <c r="K155" s="17" t="s">
        <v>37</v>
      </c>
      <c r="L155" s="18">
        <v>31624.7</v>
      </c>
      <c r="M155" s="18">
        <v>1788.37</v>
      </c>
      <c r="N155" s="18">
        <v>4287.09</v>
      </c>
      <c r="O155" s="18">
        <v>37700.160000000003</v>
      </c>
      <c r="P155" s="18">
        <v>5790.4</v>
      </c>
      <c r="Q155" s="18">
        <v>343.29</v>
      </c>
      <c r="R155" s="18">
        <v>486.49</v>
      </c>
      <c r="S155" s="18">
        <v>6620.18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18">
        <v>37415.1</v>
      </c>
      <c r="Z155" s="18">
        <v>4630.38</v>
      </c>
      <c r="AA155" s="18">
        <v>2274.86</v>
      </c>
      <c r="AB155" s="18">
        <v>44320.34</v>
      </c>
    </row>
    <row r="156" spans="1:28" s="15" customFormat="1" ht="18" customHeight="1" x14ac:dyDescent="0.25">
      <c r="A156" s="17">
        <v>5</v>
      </c>
      <c r="B156" s="17" t="s">
        <v>1460</v>
      </c>
      <c r="C156" s="17" t="s">
        <v>1666</v>
      </c>
      <c r="D156" s="17" t="s">
        <v>1531</v>
      </c>
      <c r="E156" s="17" t="s">
        <v>1532</v>
      </c>
      <c r="F156" s="17" t="s">
        <v>75</v>
      </c>
      <c r="G156" s="17" t="s">
        <v>1517</v>
      </c>
      <c r="H156" s="17">
        <v>26552</v>
      </c>
      <c r="I156" s="17">
        <v>26552</v>
      </c>
      <c r="J156" s="17">
        <v>0</v>
      </c>
      <c r="K156" s="17" t="s">
        <v>59</v>
      </c>
      <c r="L156" s="18">
        <v>22780.76</v>
      </c>
      <c r="M156" s="18">
        <v>895.6</v>
      </c>
      <c r="N156" s="18">
        <v>3625.64</v>
      </c>
      <c r="O156" s="18">
        <v>27302</v>
      </c>
      <c r="P156" s="18">
        <v>412.5</v>
      </c>
      <c r="Q156" s="18">
        <v>242.54</v>
      </c>
      <c r="R156" s="18">
        <v>0</v>
      </c>
      <c r="S156" s="18">
        <v>655.04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23193.26</v>
      </c>
      <c r="Z156" s="18">
        <v>3868.18</v>
      </c>
      <c r="AA156" s="18">
        <v>895.6</v>
      </c>
      <c r="AB156" s="18">
        <v>27957.040000000001</v>
      </c>
    </row>
    <row r="157" spans="1:28" s="15" customFormat="1" ht="18" customHeight="1" x14ac:dyDescent="0.25">
      <c r="A157" s="17">
        <v>6</v>
      </c>
      <c r="B157" s="17" t="s">
        <v>1471</v>
      </c>
      <c r="C157" s="17" t="s">
        <v>1666</v>
      </c>
      <c r="D157" s="17" t="s">
        <v>1533</v>
      </c>
      <c r="E157" s="17" t="s">
        <v>1534</v>
      </c>
      <c r="F157" s="17" t="s">
        <v>75</v>
      </c>
      <c r="G157" s="17" t="s">
        <v>1527</v>
      </c>
      <c r="H157" s="17">
        <v>15202</v>
      </c>
      <c r="I157" s="17">
        <v>14778</v>
      </c>
      <c r="J157" s="17">
        <v>424</v>
      </c>
      <c r="K157" s="17" t="s">
        <v>37</v>
      </c>
      <c r="L157" s="18">
        <v>60518.15</v>
      </c>
      <c r="M157" s="18">
        <v>4612.71</v>
      </c>
      <c r="N157" s="18">
        <v>9860.92</v>
      </c>
      <c r="O157" s="18">
        <v>74991.78</v>
      </c>
      <c r="P157" s="18">
        <v>3100.9</v>
      </c>
      <c r="Q157" s="18">
        <v>658.38</v>
      </c>
      <c r="R157" s="18">
        <v>251.86</v>
      </c>
      <c r="S157" s="18">
        <v>4011.14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18">
        <v>63619.05</v>
      </c>
      <c r="Z157" s="18">
        <v>10519.3</v>
      </c>
      <c r="AA157" s="18">
        <v>4864.57</v>
      </c>
      <c r="AB157" s="18">
        <v>79002.92</v>
      </c>
    </row>
    <row r="158" spans="1:28" s="15" customFormat="1" ht="18" customHeight="1" x14ac:dyDescent="0.25">
      <c r="A158" s="17">
        <v>7</v>
      </c>
      <c r="B158" s="17" t="s">
        <v>1486</v>
      </c>
      <c r="C158" s="17" t="s">
        <v>1666</v>
      </c>
      <c r="D158" s="17" t="s">
        <v>1535</v>
      </c>
      <c r="E158" s="17" t="s">
        <v>1536</v>
      </c>
      <c r="F158" s="17" t="s">
        <v>75</v>
      </c>
      <c r="G158" s="17" t="s">
        <v>1530</v>
      </c>
      <c r="H158" s="17">
        <v>25091</v>
      </c>
      <c r="I158" s="17">
        <v>24357</v>
      </c>
      <c r="J158" s="17">
        <v>734</v>
      </c>
      <c r="K158" s="17" t="s">
        <v>37</v>
      </c>
      <c r="L158" s="18">
        <v>82288.59</v>
      </c>
      <c r="M158" s="18">
        <v>6116.83</v>
      </c>
      <c r="N158" s="18">
        <v>13913.6</v>
      </c>
      <c r="O158" s="18">
        <v>102319.02</v>
      </c>
      <c r="P158" s="18">
        <v>5311.9</v>
      </c>
      <c r="Q158" s="18">
        <v>910.93</v>
      </c>
      <c r="R158" s="18">
        <v>436</v>
      </c>
      <c r="S158" s="18">
        <v>6658.83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18">
        <v>87600.49</v>
      </c>
      <c r="Z158" s="18">
        <v>14824.53</v>
      </c>
      <c r="AA158" s="18">
        <v>6552.83</v>
      </c>
      <c r="AB158" s="18">
        <v>108977.85</v>
      </c>
    </row>
    <row r="159" spans="1:28" s="15" customFormat="1" ht="18" customHeight="1" x14ac:dyDescent="0.25">
      <c r="A159" s="17">
        <v>8</v>
      </c>
      <c r="B159" s="17" t="s">
        <v>1455</v>
      </c>
      <c r="C159" s="17" t="s">
        <v>1666</v>
      </c>
      <c r="D159" s="17" t="s">
        <v>1537</v>
      </c>
      <c r="E159" s="17" t="s">
        <v>1538</v>
      </c>
      <c r="F159" s="17" t="s">
        <v>75</v>
      </c>
      <c r="G159" s="17" t="s">
        <v>1539</v>
      </c>
      <c r="H159" s="17">
        <v>12570</v>
      </c>
      <c r="I159" s="17">
        <v>12024</v>
      </c>
      <c r="J159" s="17">
        <v>546</v>
      </c>
      <c r="K159" s="17" t="s">
        <v>37</v>
      </c>
      <c r="L159" s="18">
        <v>35673.919999999998</v>
      </c>
      <c r="M159" s="18">
        <v>2391.5100000000002</v>
      </c>
      <c r="N159" s="18">
        <v>6071.59</v>
      </c>
      <c r="O159" s="18">
        <v>44137.02</v>
      </c>
      <c r="P159" s="18">
        <v>3906.1</v>
      </c>
      <c r="Q159" s="18">
        <v>391.75</v>
      </c>
      <c r="R159" s="18">
        <v>324.32</v>
      </c>
      <c r="S159" s="18">
        <v>4622.17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18">
        <v>39580.019999999997</v>
      </c>
      <c r="Z159" s="18">
        <v>6463.34</v>
      </c>
      <c r="AA159" s="18">
        <v>2715.83</v>
      </c>
      <c r="AB159" s="18">
        <v>48759.19</v>
      </c>
    </row>
    <row r="160" spans="1:28" s="15" customFormat="1" ht="18" customHeight="1" x14ac:dyDescent="0.25">
      <c r="A160" s="17">
        <v>9</v>
      </c>
      <c r="B160" s="17" t="s">
        <v>1460</v>
      </c>
      <c r="C160" s="17" t="s">
        <v>1666</v>
      </c>
      <c r="D160" s="17" t="s">
        <v>1540</v>
      </c>
      <c r="E160" s="17" t="s">
        <v>1541</v>
      </c>
      <c r="F160" s="17" t="s">
        <v>75</v>
      </c>
      <c r="G160" s="17" t="s">
        <v>1517</v>
      </c>
      <c r="H160" s="17">
        <v>2107</v>
      </c>
      <c r="I160" s="17">
        <v>2011</v>
      </c>
      <c r="J160" s="17">
        <v>96</v>
      </c>
      <c r="K160" s="17" t="s">
        <v>37</v>
      </c>
      <c r="L160" s="18">
        <v>10292.98</v>
      </c>
      <c r="M160" s="18">
        <v>469.52</v>
      </c>
      <c r="N160" s="18">
        <v>1606.5</v>
      </c>
      <c r="O160" s="18">
        <v>12369</v>
      </c>
      <c r="P160" s="18">
        <v>798.6</v>
      </c>
      <c r="Q160" s="18">
        <v>110.34</v>
      </c>
      <c r="R160" s="18">
        <v>57.02</v>
      </c>
      <c r="S160" s="18">
        <v>965.96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18">
        <v>11091.58</v>
      </c>
      <c r="Z160" s="18">
        <v>1716.84</v>
      </c>
      <c r="AA160" s="18">
        <v>526.54</v>
      </c>
      <c r="AB160" s="18">
        <v>13334.96</v>
      </c>
    </row>
    <row r="161" spans="1:28" s="15" customFormat="1" ht="18" customHeight="1" x14ac:dyDescent="0.25">
      <c r="A161" s="17">
        <v>10</v>
      </c>
      <c r="B161" s="17" t="s">
        <v>1460</v>
      </c>
      <c r="C161" s="17" t="s">
        <v>1666</v>
      </c>
      <c r="D161" s="17" t="s">
        <v>1542</v>
      </c>
      <c r="E161" s="17" t="s">
        <v>1543</v>
      </c>
      <c r="F161" s="17" t="s">
        <v>75</v>
      </c>
      <c r="G161" s="17" t="s">
        <v>1517</v>
      </c>
      <c r="H161" s="17">
        <v>10867</v>
      </c>
      <c r="I161" s="17">
        <v>10758</v>
      </c>
      <c r="J161" s="17">
        <v>109</v>
      </c>
      <c r="K161" s="17" t="s">
        <v>37</v>
      </c>
      <c r="L161" s="18">
        <v>27262.36</v>
      </c>
      <c r="M161" s="18">
        <v>1797.47</v>
      </c>
      <c r="N161" s="18">
        <v>4273.7299999999996</v>
      </c>
      <c r="O161" s="18">
        <v>33333.56</v>
      </c>
      <c r="P161" s="18">
        <v>966.9</v>
      </c>
      <c r="Q161" s="18">
        <v>293.33999999999997</v>
      </c>
      <c r="R161" s="18">
        <v>64.75</v>
      </c>
      <c r="S161" s="18">
        <v>1324.99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18">
        <v>28229.26</v>
      </c>
      <c r="Z161" s="18">
        <v>4567.07</v>
      </c>
      <c r="AA161" s="18">
        <v>1862.22</v>
      </c>
      <c r="AB161" s="18">
        <v>34658.550000000003</v>
      </c>
    </row>
    <row r="162" spans="1:28" s="15" customFormat="1" ht="18" customHeight="1" x14ac:dyDescent="0.25">
      <c r="A162" s="17">
        <v>11</v>
      </c>
      <c r="B162" s="17" t="s">
        <v>1460</v>
      </c>
      <c r="C162" s="17" t="s">
        <v>1666</v>
      </c>
      <c r="D162" s="17" t="s">
        <v>1544</v>
      </c>
      <c r="E162" s="17" t="s">
        <v>1545</v>
      </c>
      <c r="F162" s="17" t="s">
        <v>75</v>
      </c>
      <c r="G162" s="17" t="s">
        <v>1517</v>
      </c>
      <c r="H162" s="17">
        <v>7159</v>
      </c>
      <c r="I162" s="17">
        <v>6987</v>
      </c>
      <c r="J162" s="17">
        <v>172</v>
      </c>
      <c r="K162" s="17" t="s">
        <v>37</v>
      </c>
      <c r="L162" s="18">
        <v>26653.61</v>
      </c>
      <c r="M162" s="18">
        <v>1698.91</v>
      </c>
      <c r="N162" s="18">
        <v>3960.66</v>
      </c>
      <c r="O162" s="18">
        <v>32313.18</v>
      </c>
      <c r="P162" s="18">
        <v>1327.7</v>
      </c>
      <c r="Q162" s="18">
        <v>282.02</v>
      </c>
      <c r="R162" s="18">
        <v>102.17</v>
      </c>
      <c r="S162" s="18">
        <v>1711.89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27981.31</v>
      </c>
      <c r="Z162" s="18">
        <v>4242.68</v>
      </c>
      <c r="AA162" s="18">
        <v>1801.08</v>
      </c>
      <c r="AB162" s="18">
        <v>34025.07</v>
      </c>
    </row>
    <row r="163" spans="1:28" s="15" customFormat="1" ht="18" customHeight="1" x14ac:dyDescent="0.25">
      <c r="A163" s="17">
        <v>12</v>
      </c>
      <c r="B163" s="17" t="s">
        <v>1476</v>
      </c>
      <c r="C163" s="17" t="s">
        <v>1666</v>
      </c>
      <c r="D163" s="17" t="s">
        <v>1546</v>
      </c>
      <c r="E163" s="17" t="s">
        <v>1547</v>
      </c>
      <c r="F163" s="17" t="s">
        <v>75</v>
      </c>
      <c r="G163" s="17" t="s">
        <v>1548</v>
      </c>
      <c r="H163" s="17">
        <v>22815</v>
      </c>
      <c r="I163" s="17">
        <v>22354</v>
      </c>
      <c r="J163" s="17">
        <v>461</v>
      </c>
      <c r="K163" s="17" t="s">
        <v>37</v>
      </c>
      <c r="L163" s="18">
        <v>25064.15</v>
      </c>
      <c r="M163" s="18">
        <v>1554.1</v>
      </c>
      <c r="N163" s="18">
        <v>3898.42</v>
      </c>
      <c r="O163" s="18">
        <v>30516.67</v>
      </c>
      <c r="P163" s="18">
        <v>3317.6</v>
      </c>
      <c r="Q163" s="18">
        <v>273.66000000000003</v>
      </c>
      <c r="R163" s="18">
        <v>273.83</v>
      </c>
      <c r="S163" s="18">
        <v>3865.09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18">
        <v>28381.75</v>
      </c>
      <c r="Z163" s="18">
        <v>4172.08</v>
      </c>
      <c r="AA163" s="18">
        <v>1827.93</v>
      </c>
      <c r="AB163" s="18">
        <v>34381.760000000002</v>
      </c>
    </row>
    <row r="164" spans="1:28" s="15" customFormat="1" ht="18" customHeight="1" x14ac:dyDescent="0.25">
      <c r="A164" s="17">
        <v>13</v>
      </c>
      <c r="B164" s="17" t="s">
        <v>1463</v>
      </c>
      <c r="C164" s="17" t="s">
        <v>1667</v>
      </c>
      <c r="D164" s="17" t="s">
        <v>1549</v>
      </c>
      <c r="E164" s="17" t="s">
        <v>1550</v>
      </c>
      <c r="F164" s="17" t="s">
        <v>75</v>
      </c>
      <c r="G164" s="17" t="s">
        <v>1142</v>
      </c>
      <c r="H164" s="17">
        <v>2409</v>
      </c>
      <c r="I164" s="17">
        <v>2206</v>
      </c>
      <c r="J164" s="17">
        <v>203</v>
      </c>
      <c r="K164" s="17" t="s">
        <v>37</v>
      </c>
      <c r="L164" s="18">
        <v>19551.22</v>
      </c>
      <c r="M164" s="18">
        <v>978.1</v>
      </c>
      <c r="N164" s="18">
        <v>3288.13</v>
      </c>
      <c r="O164" s="18">
        <v>23817.45</v>
      </c>
      <c r="P164" s="18">
        <v>1614.8</v>
      </c>
      <c r="Q164" s="18">
        <v>203.49</v>
      </c>
      <c r="R164" s="18">
        <v>120.58</v>
      </c>
      <c r="S164" s="18">
        <v>1938.87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21166.02</v>
      </c>
      <c r="Z164" s="18">
        <v>3491.62</v>
      </c>
      <c r="AA164" s="18">
        <v>1098.68</v>
      </c>
      <c r="AB164" s="18">
        <v>25756.32</v>
      </c>
    </row>
    <row r="165" spans="1:28" s="15" customFormat="1" ht="18" customHeight="1" x14ac:dyDescent="0.25">
      <c r="A165" s="17">
        <v>14</v>
      </c>
      <c r="B165" s="17" t="s">
        <v>1468</v>
      </c>
      <c r="C165" s="17" t="s">
        <v>1666</v>
      </c>
      <c r="D165" s="17" t="s">
        <v>1551</v>
      </c>
      <c r="E165" s="17" t="s">
        <v>1552</v>
      </c>
      <c r="F165" s="17" t="s">
        <v>75</v>
      </c>
      <c r="G165" s="17" t="s">
        <v>1553</v>
      </c>
      <c r="H165" s="17">
        <v>4603</v>
      </c>
      <c r="I165" s="17">
        <v>4075</v>
      </c>
      <c r="J165" s="17">
        <v>528</v>
      </c>
      <c r="K165" s="17" t="s">
        <v>37</v>
      </c>
      <c r="L165" s="18">
        <v>33942.720000000001</v>
      </c>
      <c r="M165" s="18">
        <v>1951.72</v>
      </c>
      <c r="N165" s="18">
        <v>5456.85</v>
      </c>
      <c r="O165" s="18">
        <v>41351.29</v>
      </c>
      <c r="P165" s="18">
        <v>3897.3</v>
      </c>
      <c r="Q165" s="18">
        <v>368.4</v>
      </c>
      <c r="R165" s="18">
        <v>313.63</v>
      </c>
      <c r="S165" s="18">
        <v>4579.33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18">
        <v>37840.019999999997</v>
      </c>
      <c r="Z165" s="18">
        <v>5825.25</v>
      </c>
      <c r="AA165" s="18">
        <v>2265.35</v>
      </c>
      <c r="AB165" s="18">
        <v>45930.62</v>
      </c>
    </row>
    <row r="166" spans="1:28" s="15" customFormat="1" ht="18" customHeight="1" x14ac:dyDescent="0.25">
      <c r="A166" s="17">
        <v>15</v>
      </c>
      <c r="B166" s="17" t="s">
        <v>1554</v>
      </c>
      <c r="C166" s="17" t="s">
        <v>1666</v>
      </c>
      <c r="D166" s="17" t="s">
        <v>1555</v>
      </c>
      <c r="E166" s="17" t="s">
        <v>1556</v>
      </c>
      <c r="F166" s="17" t="s">
        <v>75</v>
      </c>
      <c r="G166" s="17" t="s">
        <v>1557</v>
      </c>
      <c r="H166" s="17">
        <v>42233</v>
      </c>
      <c r="I166" s="17">
        <v>41811</v>
      </c>
      <c r="J166" s="17">
        <v>422</v>
      </c>
      <c r="K166" s="17" t="s">
        <v>37</v>
      </c>
      <c r="L166" s="18">
        <v>23264.9</v>
      </c>
      <c r="M166" s="18">
        <v>1648.34</v>
      </c>
      <c r="N166" s="18">
        <v>4420.93</v>
      </c>
      <c r="O166" s="18">
        <v>29334.17</v>
      </c>
      <c r="P166" s="18">
        <v>2950.2</v>
      </c>
      <c r="Q166" s="18">
        <v>256.57</v>
      </c>
      <c r="R166" s="18">
        <v>250.67</v>
      </c>
      <c r="S166" s="18">
        <v>3457.44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18">
        <v>26215.1</v>
      </c>
      <c r="Z166" s="18">
        <v>4677.5</v>
      </c>
      <c r="AA166" s="18">
        <v>1899.01</v>
      </c>
      <c r="AB166" s="18">
        <v>32791.61</v>
      </c>
    </row>
    <row r="167" spans="1:28" s="15" customFormat="1" ht="18" customHeight="1" x14ac:dyDescent="0.25">
      <c r="A167" s="17">
        <v>16</v>
      </c>
      <c r="B167" s="17" t="s">
        <v>1554</v>
      </c>
      <c r="C167" s="17" t="s">
        <v>1666</v>
      </c>
      <c r="D167" s="17" t="s">
        <v>1558</v>
      </c>
      <c r="E167" s="17" t="s">
        <v>1559</v>
      </c>
      <c r="F167" s="17" t="s">
        <v>75</v>
      </c>
      <c r="G167" s="17" t="s">
        <v>1560</v>
      </c>
      <c r="H167" s="17">
        <v>0</v>
      </c>
      <c r="I167" s="17">
        <v>0</v>
      </c>
      <c r="J167" s="17">
        <v>860</v>
      </c>
      <c r="K167" s="17" t="s">
        <v>107</v>
      </c>
      <c r="L167" s="18">
        <v>106434.02</v>
      </c>
      <c r="M167" s="18">
        <v>9462.15</v>
      </c>
      <c r="N167" s="18">
        <v>11599.77</v>
      </c>
      <c r="O167" s="18">
        <v>127495.94</v>
      </c>
      <c r="P167" s="18">
        <v>5786</v>
      </c>
      <c r="Q167" s="18">
        <v>1196.5999999999999</v>
      </c>
      <c r="R167" s="18">
        <v>510.84</v>
      </c>
      <c r="S167" s="18">
        <v>7493.44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18">
        <v>112220.02</v>
      </c>
      <c r="Z167" s="18">
        <v>12796.37</v>
      </c>
      <c r="AA167" s="18">
        <v>9972.99</v>
      </c>
      <c r="AB167" s="18">
        <v>134989.38</v>
      </c>
    </row>
    <row r="168" spans="1:28" s="15" customFormat="1" ht="18" customHeight="1" x14ac:dyDescent="0.25">
      <c r="A168" s="17">
        <v>17</v>
      </c>
      <c r="B168" s="17" t="s">
        <v>1476</v>
      </c>
      <c r="C168" s="17" t="s">
        <v>1666</v>
      </c>
      <c r="D168" s="17" t="s">
        <v>1561</v>
      </c>
      <c r="E168" s="17" t="s">
        <v>1562</v>
      </c>
      <c r="F168" s="17" t="s">
        <v>75</v>
      </c>
      <c r="G168" s="17" t="s">
        <v>114</v>
      </c>
      <c r="H168" s="17">
        <v>2</v>
      </c>
      <c r="I168" s="17">
        <v>2</v>
      </c>
      <c r="J168" s="17">
        <v>860</v>
      </c>
      <c r="K168" s="17" t="s">
        <v>107</v>
      </c>
      <c r="L168" s="18">
        <v>56778.42</v>
      </c>
      <c r="M168" s="18">
        <v>4566.6000000000004</v>
      </c>
      <c r="N168" s="18">
        <v>3936.43</v>
      </c>
      <c r="O168" s="18">
        <v>65281.45</v>
      </c>
      <c r="P168" s="18">
        <v>5786</v>
      </c>
      <c r="Q168" s="18">
        <v>632.9</v>
      </c>
      <c r="R168" s="18">
        <v>510.84</v>
      </c>
      <c r="S168" s="18">
        <v>6929.74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18">
        <v>62564.42</v>
      </c>
      <c r="Z168" s="18">
        <v>4569.33</v>
      </c>
      <c r="AA168" s="18">
        <v>5077.4399999999996</v>
      </c>
      <c r="AB168" s="18">
        <v>72211.19</v>
      </c>
    </row>
    <row r="169" spans="1:28" s="15" customFormat="1" ht="18" customHeight="1" x14ac:dyDescent="0.25">
      <c r="A169" s="17">
        <v>18</v>
      </c>
      <c r="B169" s="17" t="s">
        <v>1460</v>
      </c>
      <c r="C169" s="17" t="s">
        <v>1666</v>
      </c>
      <c r="D169" s="17" t="s">
        <v>1563</v>
      </c>
      <c r="E169" s="17" t="s">
        <v>1564</v>
      </c>
      <c r="F169" s="17" t="s">
        <v>75</v>
      </c>
      <c r="G169" s="17" t="s">
        <v>114</v>
      </c>
      <c r="H169" s="17">
        <v>6</v>
      </c>
      <c r="I169" s="17">
        <v>6</v>
      </c>
      <c r="J169" s="17">
        <v>860</v>
      </c>
      <c r="K169" s="17" t="s">
        <v>107</v>
      </c>
      <c r="L169" s="18">
        <v>103054.39999999999</v>
      </c>
      <c r="M169" s="18">
        <v>2554.1999999999998</v>
      </c>
      <c r="N169" s="18">
        <v>5665.93</v>
      </c>
      <c r="O169" s="18">
        <v>111274.53</v>
      </c>
      <c r="P169" s="18">
        <v>5786</v>
      </c>
      <c r="Q169" s="18">
        <v>1090.29</v>
      </c>
      <c r="R169" s="18">
        <v>510.84</v>
      </c>
      <c r="S169" s="18">
        <v>7387.13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18">
        <v>108840.4</v>
      </c>
      <c r="Z169" s="18">
        <v>6756.22</v>
      </c>
      <c r="AA169" s="18">
        <v>3065.04</v>
      </c>
      <c r="AB169" s="18">
        <v>118661.66</v>
      </c>
    </row>
    <row r="170" spans="1:28" s="15" customFormat="1" ht="18" customHeight="1" x14ac:dyDescent="0.25">
      <c r="A170" s="17">
        <v>19</v>
      </c>
      <c r="B170" s="17" t="s">
        <v>1486</v>
      </c>
      <c r="C170" s="17" t="s">
        <v>1666</v>
      </c>
      <c r="D170" s="17" t="s">
        <v>1565</v>
      </c>
      <c r="E170" s="17" t="s">
        <v>1566</v>
      </c>
      <c r="F170" s="17" t="s">
        <v>75</v>
      </c>
      <c r="G170" s="17" t="s">
        <v>114</v>
      </c>
      <c r="H170" s="17">
        <v>2</v>
      </c>
      <c r="I170" s="17">
        <v>2</v>
      </c>
      <c r="J170" s="17">
        <v>910</v>
      </c>
      <c r="K170" s="17" t="s">
        <v>107</v>
      </c>
      <c r="L170" s="18">
        <v>59669.1</v>
      </c>
      <c r="M170" s="18">
        <v>5372.64</v>
      </c>
      <c r="N170" s="18">
        <v>3690.37</v>
      </c>
      <c r="O170" s="18">
        <v>68732.11</v>
      </c>
      <c r="P170" s="18">
        <v>6116</v>
      </c>
      <c r="Q170" s="18">
        <v>640.53</v>
      </c>
      <c r="R170" s="18">
        <v>540.54</v>
      </c>
      <c r="S170" s="18">
        <v>7297.07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18">
        <v>65785.100000000006</v>
      </c>
      <c r="Z170" s="18">
        <v>4330.8999999999996</v>
      </c>
      <c r="AA170" s="18">
        <v>5913.18</v>
      </c>
      <c r="AB170" s="18">
        <v>76029.179999999993</v>
      </c>
    </row>
    <row r="171" spans="1:28" s="15" customFormat="1" ht="18" customHeight="1" x14ac:dyDescent="0.25">
      <c r="A171" s="17">
        <v>20</v>
      </c>
      <c r="B171" s="17" t="s">
        <v>1486</v>
      </c>
      <c r="C171" s="17" t="s">
        <v>1666</v>
      </c>
      <c r="D171" s="17" t="s">
        <v>1567</v>
      </c>
      <c r="E171" s="17" t="s">
        <v>1568</v>
      </c>
      <c r="F171" s="17" t="s">
        <v>75</v>
      </c>
      <c r="G171" s="17" t="s">
        <v>114</v>
      </c>
      <c r="H171" s="17">
        <v>1</v>
      </c>
      <c r="I171" s="17">
        <v>1</v>
      </c>
      <c r="J171" s="17">
        <v>860</v>
      </c>
      <c r="K171" s="17" t="s">
        <v>107</v>
      </c>
      <c r="L171" s="18">
        <v>50763.41</v>
      </c>
      <c r="M171" s="18">
        <v>4566.1000000000004</v>
      </c>
      <c r="N171" s="18">
        <v>3626.26</v>
      </c>
      <c r="O171" s="18">
        <v>58955.77</v>
      </c>
      <c r="P171" s="18">
        <v>5786</v>
      </c>
      <c r="Q171" s="18">
        <v>570.74</v>
      </c>
      <c r="R171" s="18">
        <v>510.84</v>
      </c>
      <c r="S171" s="18">
        <v>6867.58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18">
        <v>56549.41</v>
      </c>
      <c r="Z171" s="18">
        <v>4197</v>
      </c>
      <c r="AA171" s="18">
        <v>5076.9399999999996</v>
      </c>
      <c r="AB171" s="18">
        <v>65823.350000000006</v>
      </c>
    </row>
    <row r="172" spans="1:28" s="15" customFormat="1" ht="18" customHeight="1" x14ac:dyDescent="0.25">
      <c r="A172" s="17">
        <v>21</v>
      </c>
      <c r="B172" s="17" t="s">
        <v>1468</v>
      </c>
      <c r="C172" s="17" t="s">
        <v>1666</v>
      </c>
      <c r="D172" s="17" t="s">
        <v>1569</v>
      </c>
      <c r="E172" s="17" t="s">
        <v>1570</v>
      </c>
      <c r="F172" s="17" t="s">
        <v>75</v>
      </c>
      <c r="G172" s="17" t="s">
        <v>114</v>
      </c>
      <c r="H172" s="17">
        <v>2</v>
      </c>
      <c r="I172" s="17">
        <v>2</v>
      </c>
      <c r="J172" s="17">
        <v>910</v>
      </c>
      <c r="K172" s="17" t="s">
        <v>107</v>
      </c>
      <c r="L172" s="18">
        <v>103762.98</v>
      </c>
      <c r="M172" s="18">
        <v>2702.7</v>
      </c>
      <c r="N172" s="18">
        <v>5651.72</v>
      </c>
      <c r="O172" s="18">
        <v>112117.4</v>
      </c>
      <c r="P172" s="18">
        <v>6116</v>
      </c>
      <c r="Q172" s="18">
        <v>1099.1199999999999</v>
      </c>
      <c r="R172" s="18">
        <v>540.54</v>
      </c>
      <c r="S172" s="18">
        <v>7755.66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18">
        <v>109878.98</v>
      </c>
      <c r="Z172" s="18">
        <v>6750.84</v>
      </c>
      <c r="AA172" s="18">
        <v>3243.24</v>
      </c>
      <c r="AB172" s="18">
        <v>119873.06</v>
      </c>
    </row>
    <row r="173" spans="1:28" s="15" customFormat="1" ht="18" customHeight="1" x14ac:dyDescent="0.25">
      <c r="A173" s="17">
        <v>22</v>
      </c>
      <c r="B173" s="17" t="s">
        <v>1554</v>
      </c>
      <c r="C173" s="17" t="s">
        <v>1666</v>
      </c>
      <c r="D173" s="17" t="s">
        <v>1571</v>
      </c>
      <c r="E173" s="17" t="s">
        <v>1572</v>
      </c>
      <c r="F173" s="17" t="s">
        <v>75</v>
      </c>
      <c r="G173" s="17" t="s">
        <v>114</v>
      </c>
      <c r="H173" s="17">
        <v>2</v>
      </c>
      <c r="I173" s="17">
        <v>2</v>
      </c>
      <c r="J173" s="17">
        <v>860</v>
      </c>
      <c r="K173" s="17" t="s">
        <v>107</v>
      </c>
      <c r="L173" s="18">
        <v>103054.68</v>
      </c>
      <c r="M173" s="18">
        <v>2554.1999999999998</v>
      </c>
      <c r="N173" s="18">
        <v>5665.95</v>
      </c>
      <c r="O173" s="18">
        <v>111274.83</v>
      </c>
      <c r="P173" s="18">
        <v>5786</v>
      </c>
      <c r="Q173" s="18">
        <v>1090.29</v>
      </c>
      <c r="R173" s="18">
        <v>510.84</v>
      </c>
      <c r="S173" s="18">
        <v>7387.13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108840.68</v>
      </c>
      <c r="Z173" s="18">
        <v>6756.24</v>
      </c>
      <c r="AA173" s="18">
        <v>3065.04</v>
      </c>
      <c r="AB173" s="18">
        <v>118661.96</v>
      </c>
    </row>
    <row r="174" spans="1:28" s="12" customFormat="1" ht="16.5" customHeight="1" x14ac:dyDescent="0.25">
      <c r="A174" s="10"/>
      <c r="B174" s="10"/>
      <c r="C174" s="10" t="s">
        <v>71</v>
      </c>
      <c r="D174" s="10"/>
      <c r="E174" s="10"/>
      <c r="F174" s="10"/>
      <c r="G174" s="10"/>
      <c r="H174" s="10"/>
      <c r="I174" s="10"/>
      <c r="J174" s="11">
        <f>SUM(J152:J173)</f>
        <v>11153</v>
      </c>
      <c r="K174" s="10"/>
      <c r="L174" s="11">
        <f t="shared" ref="L174:AB174" si="24">SUM(L152:L173)</f>
        <v>1058331.26</v>
      </c>
      <c r="M174" s="11">
        <f t="shared" si="24"/>
        <v>61914.62999999999</v>
      </c>
      <c r="N174" s="11">
        <f t="shared" si="24"/>
        <v>117226.25</v>
      </c>
      <c r="O174" s="11">
        <f t="shared" si="24"/>
        <v>1237472.1400000001</v>
      </c>
      <c r="P174" s="11">
        <f t="shared" si="24"/>
        <v>78917.299999999988</v>
      </c>
      <c r="Q174" s="11">
        <f t="shared" si="24"/>
        <v>11469.629999999997</v>
      </c>
      <c r="R174" s="11">
        <f t="shared" si="24"/>
        <v>6624.89</v>
      </c>
      <c r="S174" s="11">
        <f t="shared" si="24"/>
        <v>97011.820000000022</v>
      </c>
      <c r="T174" s="11">
        <f t="shared" si="24"/>
        <v>0</v>
      </c>
      <c r="U174" s="11">
        <f t="shared" si="24"/>
        <v>0</v>
      </c>
      <c r="V174" s="11">
        <f t="shared" si="24"/>
        <v>0</v>
      </c>
      <c r="W174" s="11">
        <f t="shared" si="24"/>
        <v>0</v>
      </c>
      <c r="X174" s="11">
        <f t="shared" si="24"/>
        <v>0</v>
      </c>
      <c r="Y174" s="11">
        <f t="shared" si="24"/>
        <v>1137248.56</v>
      </c>
      <c r="Z174" s="11">
        <f t="shared" si="24"/>
        <v>128695.87999999999</v>
      </c>
      <c r="AA174" s="11">
        <f t="shared" si="24"/>
        <v>68539.520000000004</v>
      </c>
      <c r="AB174" s="11">
        <f t="shared" si="24"/>
        <v>1334483.9600000002</v>
      </c>
    </row>
    <row r="175" spans="1:28" s="12" customFormat="1" ht="16.5" customHeight="1" x14ac:dyDescent="0.25">
      <c r="A175" s="10"/>
      <c r="B175" s="10"/>
      <c r="C175" s="10" t="s">
        <v>119</v>
      </c>
      <c r="D175" s="10"/>
      <c r="E175" s="10"/>
      <c r="F175" s="10"/>
      <c r="G175" s="10"/>
      <c r="H175" s="10"/>
      <c r="I175" s="10"/>
      <c r="J175" s="11">
        <f>J174+J151</f>
        <v>45767</v>
      </c>
      <c r="K175" s="11"/>
      <c r="L175" s="11">
        <f t="shared" ref="L175:AB175" si="25">L174+L151</f>
        <v>2494511.88</v>
      </c>
      <c r="M175" s="11">
        <f t="shared" si="25"/>
        <v>146121.99</v>
      </c>
      <c r="N175" s="11">
        <f t="shared" si="25"/>
        <v>271390.64999999997</v>
      </c>
      <c r="O175" s="11">
        <f t="shared" si="25"/>
        <v>2912024.52</v>
      </c>
      <c r="P175" s="11">
        <f t="shared" si="25"/>
        <v>273317.84999999998</v>
      </c>
      <c r="Q175" s="11">
        <f t="shared" si="25"/>
        <v>28510.849999999995</v>
      </c>
      <c r="R175" s="11">
        <f t="shared" si="25"/>
        <v>22045.43</v>
      </c>
      <c r="S175" s="11">
        <f t="shared" si="25"/>
        <v>323874.13</v>
      </c>
      <c r="T175" s="11">
        <f t="shared" si="25"/>
        <v>0</v>
      </c>
      <c r="U175" s="11">
        <f t="shared" si="25"/>
        <v>0</v>
      </c>
      <c r="V175" s="11">
        <f t="shared" si="25"/>
        <v>0</v>
      </c>
      <c r="W175" s="11">
        <f t="shared" si="25"/>
        <v>0</v>
      </c>
      <c r="X175" s="11">
        <f t="shared" si="25"/>
        <v>0</v>
      </c>
      <c r="Y175" s="11">
        <f t="shared" si="25"/>
        <v>2767829.73</v>
      </c>
      <c r="Z175" s="11">
        <f t="shared" si="25"/>
        <v>299901.49999999994</v>
      </c>
      <c r="AA175" s="11">
        <f t="shared" si="25"/>
        <v>168167.41999999998</v>
      </c>
      <c r="AB175" s="11">
        <f t="shared" si="25"/>
        <v>3235898.6500000004</v>
      </c>
    </row>
    <row r="176" spans="1:28" ht="18" customHeight="1" x14ac:dyDescent="0.25"/>
    <row r="177" spans="1:31" ht="18" customHeight="1" x14ac:dyDescent="0.25"/>
    <row r="180" spans="1:31" ht="15.75" x14ac:dyDescent="0.25">
      <c r="E180" s="13" t="s">
        <v>120</v>
      </c>
      <c r="G180" s="14"/>
      <c r="H180" s="14"/>
      <c r="I180" s="14"/>
      <c r="J180" s="14"/>
      <c r="K180" s="14"/>
      <c r="L180" s="13" t="s">
        <v>122</v>
      </c>
      <c r="M180" s="13"/>
      <c r="N180" s="13"/>
      <c r="O180" s="14"/>
      <c r="Q180" s="14"/>
      <c r="R180" s="13" t="s">
        <v>121</v>
      </c>
      <c r="T180" s="14"/>
      <c r="U180" s="14"/>
      <c r="W180" s="14"/>
      <c r="X180" s="14"/>
      <c r="Y180" s="13" t="s">
        <v>123</v>
      </c>
      <c r="Z180" s="14"/>
      <c r="AA180" s="14"/>
      <c r="AB180" s="14"/>
    </row>
    <row r="181" spans="1:31" ht="15.75" x14ac:dyDescent="0.25">
      <c r="E181" s="13" t="s">
        <v>124</v>
      </c>
      <c r="G181" s="14"/>
      <c r="H181" s="14"/>
      <c r="I181" s="14"/>
      <c r="J181" s="14"/>
      <c r="K181" s="14"/>
      <c r="L181" s="13" t="s">
        <v>124</v>
      </c>
      <c r="M181" s="13"/>
      <c r="N181" s="13"/>
      <c r="O181" s="14"/>
      <c r="Q181" s="14"/>
      <c r="R181" s="13" t="s">
        <v>124</v>
      </c>
      <c r="T181" s="14"/>
      <c r="U181" s="14"/>
      <c r="W181" s="14"/>
      <c r="X181" s="14"/>
      <c r="Y181" s="13" t="s">
        <v>124</v>
      </c>
      <c r="Z181" s="14"/>
      <c r="AA181" s="14"/>
      <c r="AB181" s="14"/>
    </row>
    <row r="183" spans="1:31" ht="32.25" customHeight="1" x14ac:dyDescent="0.55000000000000004">
      <c r="A183" s="75" t="s">
        <v>0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1"/>
      <c r="AD183" s="1"/>
      <c r="AE183" s="1"/>
    </row>
    <row r="184" spans="1:31" ht="21.75" customHeight="1" x14ac:dyDescent="0.4">
      <c r="A184" s="76" t="s">
        <v>1668</v>
      </c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2"/>
      <c r="AD184" s="2"/>
      <c r="AE184" s="2"/>
    </row>
    <row r="185" spans="1:31" s="5" customFormat="1" ht="20.25" customHeight="1" x14ac:dyDescent="0.35">
      <c r="A185" s="3" t="s">
        <v>1</v>
      </c>
      <c r="B185" s="4"/>
      <c r="C185" s="3"/>
      <c r="D185" s="3"/>
      <c r="F185" s="3" t="s">
        <v>1573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s="7" customFormat="1" ht="90" x14ac:dyDescent="0.25">
      <c r="A186" s="6" t="s">
        <v>3</v>
      </c>
      <c r="B186" s="6" t="s">
        <v>4</v>
      </c>
      <c r="C186" s="6" t="s">
        <v>5</v>
      </c>
      <c r="D186" s="6" t="s">
        <v>6</v>
      </c>
      <c r="E186" s="6" t="s">
        <v>7</v>
      </c>
      <c r="F186" s="6" t="s">
        <v>8</v>
      </c>
      <c r="G186" s="6" t="s">
        <v>9</v>
      </c>
      <c r="H186" s="6" t="s">
        <v>10</v>
      </c>
      <c r="I186" s="6" t="s">
        <v>11</v>
      </c>
      <c r="J186" s="6" t="s">
        <v>12</v>
      </c>
      <c r="K186" s="6" t="s">
        <v>13</v>
      </c>
      <c r="L186" s="6" t="s">
        <v>14</v>
      </c>
      <c r="M186" s="6" t="s">
        <v>15</v>
      </c>
      <c r="N186" s="6" t="s">
        <v>16</v>
      </c>
      <c r="O186" s="6" t="s">
        <v>17</v>
      </c>
      <c r="P186" s="6" t="s">
        <v>18</v>
      </c>
      <c r="Q186" s="6" t="s">
        <v>19</v>
      </c>
      <c r="R186" s="6" t="s">
        <v>20</v>
      </c>
      <c r="S186" s="6" t="s">
        <v>21</v>
      </c>
      <c r="T186" s="6" t="s">
        <v>22</v>
      </c>
      <c r="U186" s="6" t="s">
        <v>23</v>
      </c>
      <c r="V186" s="6" t="s">
        <v>24</v>
      </c>
      <c r="W186" s="6" t="s">
        <v>25</v>
      </c>
      <c r="X186" s="6" t="s">
        <v>26</v>
      </c>
      <c r="Y186" s="6" t="s">
        <v>27</v>
      </c>
      <c r="Z186" s="6" t="s">
        <v>28</v>
      </c>
      <c r="AA186" s="6" t="s">
        <v>29</v>
      </c>
      <c r="AB186" s="6" t="s">
        <v>30</v>
      </c>
    </row>
    <row r="187" spans="1:31" s="15" customFormat="1" x14ac:dyDescent="0.25">
      <c r="A187" s="17">
        <v>1</v>
      </c>
      <c r="B187" s="17" t="s">
        <v>1455</v>
      </c>
      <c r="C187" s="17" t="s">
        <v>1666</v>
      </c>
      <c r="D187" s="17" t="s">
        <v>1457</v>
      </c>
      <c r="E187" s="17" t="s">
        <v>1458</v>
      </c>
      <c r="F187" s="17" t="s">
        <v>35</v>
      </c>
      <c r="G187" s="17" t="s">
        <v>1459</v>
      </c>
      <c r="H187" s="17">
        <v>36000</v>
      </c>
      <c r="I187" s="17">
        <v>36000</v>
      </c>
      <c r="J187" s="17">
        <v>0</v>
      </c>
      <c r="K187" s="17" t="s">
        <v>37</v>
      </c>
      <c r="L187" s="18">
        <v>39447.370000000003</v>
      </c>
      <c r="M187" s="18">
        <v>2139.25</v>
      </c>
      <c r="N187" s="18">
        <v>12581.39</v>
      </c>
      <c r="O187" s="18">
        <v>54168.01</v>
      </c>
      <c r="P187" s="18">
        <v>474.7</v>
      </c>
      <c r="Q187" s="18">
        <v>429.29</v>
      </c>
      <c r="R187" s="18">
        <v>0</v>
      </c>
      <c r="S187" s="18">
        <v>903.99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18">
        <v>39922.07</v>
      </c>
      <c r="Z187" s="18">
        <v>13010.68</v>
      </c>
      <c r="AA187" s="18">
        <v>2139.25</v>
      </c>
      <c r="AB187" s="18">
        <v>55072</v>
      </c>
    </row>
    <row r="188" spans="1:31" s="15" customFormat="1" x14ac:dyDescent="0.25">
      <c r="A188" s="17">
        <v>2</v>
      </c>
      <c r="B188" s="17" t="s">
        <v>1460</v>
      </c>
      <c r="C188" s="17" t="s">
        <v>1666</v>
      </c>
      <c r="D188" s="17" t="s">
        <v>1461</v>
      </c>
      <c r="E188" s="17" t="s">
        <v>1462</v>
      </c>
      <c r="F188" s="17" t="s">
        <v>35</v>
      </c>
      <c r="G188" s="17" t="s">
        <v>137</v>
      </c>
      <c r="H188" s="17">
        <v>50810</v>
      </c>
      <c r="I188" s="17">
        <v>50594</v>
      </c>
      <c r="J188" s="17">
        <v>216</v>
      </c>
      <c r="K188" s="17" t="s">
        <v>37</v>
      </c>
      <c r="L188" s="18">
        <v>55928.45</v>
      </c>
      <c r="M188" s="18">
        <v>9712.65</v>
      </c>
      <c r="N188" s="18">
        <v>1704.49</v>
      </c>
      <c r="O188" s="18">
        <v>67345.59</v>
      </c>
      <c r="P188" s="18">
        <v>2019.32</v>
      </c>
      <c r="Q188" s="18">
        <v>1170.8599999999999</v>
      </c>
      <c r="R188" s="18">
        <v>96.23</v>
      </c>
      <c r="S188" s="18">
        <v>3286.41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18">
        <v>57947.77</v>
      </c>
      <c r="Z188" s="18">
        <v>2875.35</v>
      </c>
      <c r="AA188" s="18">
        <v>9808.8799999999992</v>
      </c>
      <c r="AB188" s="18">
        <v>70632</v>
      </c>
    </row>
    <row r="189" spans="1:31" s="15" customFormat="1" x14ac:dyDescent="0.25">
      <c r="A189" s="17">
        <v>3</v>
      </c>
      <c r="B189" s="17" t="s">
        <v>1463</v>
      </c>
      <c r="C189" s="17" t="s">
        <v>1666</v>
      </c>
      <c r="D189" s="17" t="s">
        <v>1464</v>
      </c>
      <c r="E189" s="17" t="s">
        <v>1465</v>
      </c>
      <c r="F189" s="17" t="s">
        <v>35</v>
      </c>
      <c r="G189" s="17" t="s">
        <v>244</v>
      </c>
      <c r="H189" s="17">
        <v>41979</v>
      </c>
      <c r="I189" s="17">
        <v>41534</v>
      </c>
      <c r="J189" s="17">
        <v>1335</v>
      </c>
      <c r="K189" s="17" t="s">
        <v>37</v>
      </c>
      <c r="L189" s="18">
        <v>-10112.81</v>
      </c>
      <c r="M189" s="18">
        <v>7027.5</v>
      </c>
      <c r="N189" s="18">
        <v>511.26</v>
      </c>
      <c r="O189" s="18">
        <v>-2574.0500000000002</v>
      </c>
      <c r="P189" s="18">
        <v>7392.31</v>
      </c>
      <c r="Q189" s="18">
        <v>0</v>
      </c>
      <c r="R189" s="18">
        <v>594.74</v>
      </c>
      <c r="S189" s="18">
        <v>7987.05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18">
        <v>-2720.5</v>
      </c>
      <c r="Z189" s="18">
        <v>511.26</v>
      </c>
      <c r="AA189" s="18">
        <v>7622.24</v>
      </c>
      <c r="AB189" s="18">
        <v>5413</v>
      </c>
    </row>
    <row r="190" spans="1:31" s="15" customFormat="1" x14ac:dyDescent="0.25">
      <c r="A190" s="17">
        <v>4</v>
      </c>
      <c r="B190" s="17" t="s">
        <v>1460</v>
      </c>
      <c r="C190" s="17" t="s">
        <v>1666</v>
      </c>
      <c r="D190" s="17" t="s">
        <v>1466</v>
      </c>
      <c r="E190" s="17" t="s">
        <v>1467</v>
      </c>
      <c r="F190" s="17" t="s">
        <v>35</v>
      </c>
      <c r="G190" s="17" t="s">
        <v>1055</v>
      </c>
      <c r="H190" s="17">
        <v>14719</v>
      </c>
      <c r="I190" s="17">
        <v>14556</v>
      </c>
      <c r="J190" s="17">
        <v>489</v>
      </c>
      <c r="K190" s="17" t="s">
        <v>37</v>
      </c>
      <c r="L190" s="18">
        <v>13654.73</v>
      </c>
      <c r="M190" s="18">
        <v>1148.04</v>
      </c>
      <c r="N190" s="18">
        <v>1371.23</v>
      </c>
      <c r="O190" s="18">
        <v>16174</v>
      </c>
      <c r="P190" s="18">
        <v>6909.28</v>
      </c>
      <c r="Q190" s="18">
        <v>133.87</v>
      </c>
      <c r="R190" s="18">
        <v>217.85</v>
      </c>
      <c r="S190" s="18">
        <v>7261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18">
        <v>20564.009999999998</v>
      </c>
      <c r="Z190" s="18">
        <v>1505.1</v>
      </c>
      <c r="AA190" s="18">
        <v>1365.89</v>
      </c>
      <c r="AB190" s="18">
        <v>23435</v>
      </c>
    </row>
    <row r="191" spans="1:31" s="15" customFormat="1" x14ac:dyDescent="0.25">
      <c r="A191" s="17">
        <v>5</v>
      </c>
      <c r="B191" s="17" t="s">
        <v>1468</v>
      </c>
      <c r="C191" s="17" t="s">
        <v>1666</v>
      </c>
      <c r="D191" s="17" t="s">
        <v>1469</v>
      </c>
      <c r="E191" s="17" t="s">
        <v>1470</v>
      </c>
      <c r="F191" s="17" t="s">
        <v>35</v>
      </c>
      <c r="G191" s="17" t="s">
        <v>45</v>
      </c>
      <c r="H191" s="17">
        <v>68310</v>
      </c>
      <c r="I191" s="17">
        <v>67765</v>
      </c>
      <c r="J191" s="17">
        <v>545</v>
      </c>
      <c r="K191" s="17" t="s">
        <v>37</v>
      </c>
      <c r="L191" s="18">
        <v>109347.01</v>
      </c>
      <c r="M191" s="18">
        <v>8241.1200000000008</v>
      </c>
      <c r="N191" s="18">
        <v>13715.87</v>
      </c>
      <c r="O191" s="18">
        <v>131304</v>
      </c>
      <c r="P191" s="18">
        <v>3196.02</v>
      </c>
      <c r="Q191" s="18">
        <v>1200.18</v>
      </c>
      <c r="R191" s="18">
        <v>242.8</v>
      </c>
      <c r="S191" s="18">
        <v>4639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18">
        <v>112543.03</v>
      </c>
      <c r="Z191" s="18">
        <v>14916.05</v>
      </c>
      <c r="AA191" s="18">
        <v>8483.92</v>
      </c>
      <c r="AB191" s="18">
        <v>135943</v>
      </c>
    </row>
    <row r="192" spans="1:31" s="15" customFormat="1" x14ac:dyDescent="0.25">
      <c r="A192" s="17">
        <v>6</v>
      </c>
      <c r="B192" s="17" t="s">
        <v>1471</v>
      </c>
      <c r="C192" s="17" t="s">
        <v>1666</v>
      </c>
      <c r="D192" s="17" t="s">
        <v>1472</v>
      </c>
      <c r="E192" s="17" t="s">
        <v>1473</v>
      </c>
      <c r="F192" s="17" t="s">
        <v>35</v>
      </c>
      <c r="G192" s="17" t="s">
        <v>1055</v>
      </c>
      <c r="H192" s="17">
        <v>22886</v>
      </c>
      <c r="I192" s="17">
        <v>22510</v>
      </c>
      <c r="J192" s="17">
        <v>376</v>
      </c>
      <c r="K192" s="17" t="s">
        <v>37</v>
      </c>
      <c r="L192" s="18">
        <v>60799.41</v>
      </c>
      <c r="M192" s="18">
        <v>4030.83</v>
      </c>
      <c r="N192" s="18">
        <v>10165.799999999999</v>
      </c>
      <c r="O192" s="18">
        <v>74996.039999999994</v>
      </c>
      <c r="P192" s="18">
        <v>2359.7399999999998</v>
      </c>
      <c r="Q192" s="18">
        <v>659.71</v>
      </c>
      <c r="R192" s="18">
        <v>167.51</v>
      </c>
      <c r="S192" s="18">
        <v>3186.96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18">
        <v>63159.15</v>
      </c>
      <c r="Z192" s="18">
        <v>10825.51</v>
      </c>
      <c r="AA192" s="18">
        <v>4198.34</v>
      </c>
      <c r="AB192" s="18">
        <v>78183</v>
      </c>
    </row>
    <row r="193" spans="1:28" s="15" customFormat="1" x14ac:dyDescent="0.25">
      <c r="A193" s="17">
        <v>7</v>
      </c>
      <c r="B193" s="17" t="s">
        <v>1468</v>
      </c>
      <c r="C193" s="17" t="s">
        <v>1666</v>
      </c>
      <c r="D193" s="17" t="s">
        <v>1474</v>
      </c>
      <c r="E193" s="17" t="s">
        <v>1475</v>
      </c>
      <c r="F193" s="17" t="s">
        <v>35</v>
      </c>
      <c r="G193" s="17" t="s">
        <v>1055</v>
      </c>
      <c r="H193" s="17">
        <v>39369</v>
      </c>
      <c r="I193" s="17">
        <v>38601</v>
      </c>
      <c r="J193" s="17">
        <v>768</v>
      </c>
      <c r="K193" s="17" t="s">
        <v>37</v>
      </c>
      <c r="L193" s="18">
        <v>104279.15</v>
      </c>
      <c r="M193" s="18">
        <v>8515.51</v>
      </c>
      <c r="N193" s="18">
        <v>13534.31</v>
      </c>
      <c r="O193" s="18">
        <v>126328.97</v>
      </c>
      <c r="P193" s="18">
        <v>4299.92</v>
      </c>
      <c r="Q193" s="18">
        <v>1145.97</v>
      </c>
      <c r="R193" s="18">
        <v>342.14</v>
      </c>
      <c r="S193" s="18">
        <v>5788.03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18">
        <v>108579.07</v>
      </c>
      <c r="Z193" s="18">
        <v>14680.28</v>
      </c>
      <c r="AA193" s="18">
        <v>8857.65</v>
      </c>
      <c r="AB193" s="18">
        <v>132117</v>
      </c>
    </row>
    <row r="194" spans="1:28" s="15" customFormat="1" x14ac:dyDescent="0.25">
      <c r="A194" s="17">
        <v>8</v>
      </c>
      <c r="B194" s="17" t="s">
        <v>1476</v>
      </c>
      <c r="C194" s="17" t="s">
        <v>1666</v>
      </c>
      <c r="D194" s="17" t="s">
        <v>1477</v>
      </c>
      <c r="E194" s="17" t="s">
        <v>1478</v>
      </c>
      <c r="F194" s="17" t="s">
        <v>35</v>
      </c>
      <c r="G194" s="17" t="s">
        <v>1055</v>
      </c>
      <c r="H194" s="17">
        <v>69580</v>
      </c>
      <c r="I194" s="17">
        <v>69580</v>
      </c>
      <c r="J194" s="17">
        <v>0</v>
      </c>
      <c r="K194" s="17" t="s">
        <v>59</v>
      </c>
      <c r="L194" s="18">
        <v>28490.33</v>
      </c>
      <c r="M194" s="18">
        <v>818.58</v>
      </c>
      <c r="N194" s="18">
        <v>6030.88</v>
      </c>
      <c r="O194" s="18">
        <v>35339.79</v>
      </c>
      <c r="P194" s="18">
        <v>997.13</v>
      </c>
      <c r="Q194" s="18">
        <v>574.08000000000004</v>
      </c>
      <c r="R194" s="18">
        <v>0</v>
      </c>
      <c r="S194" s="18">
        <v>1571.21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18">
        <v>29487.46</v>
      </c>
      <c r="Z194" s="18">
        <v>6604.96</v>
      </c>
      <c r="AA194" s="18">
        <v>818.58</v>
      </c>
      <c r="AB194" s="18">
        <v>36911</v>
      </c>
    </row>
    <row r="195" spans="1:28" s="15" customFormat="1" x14ac:dyDescent="0.25">
      <c r="A195" s="17">
        <v>9</v>
      </c>
      <c r="B195" s="17" t="s">
        <v>1460</v>
      </c>
      <c r="C195" s="17" t="s">
        <v>1666</v>
      </c>
      <c r="D195" s="17" t="s">
        <v>1479</v>
      </c>
      <c r="E195" s="17" t="s">
        <v>1480</v>
      </c>
      <c r="F195" s="17" t="s">
        <v>35</v>
      </c>
      <c r="G195" s="17" t="s">
        <v>1055</v>
      </c>
      <c r="H195" s="17">
        <v>10938</v>
      </c>
      <c r="I195" s="17">
        <v>10402</v>
      </c>
      <c r="J195" s="17">
        <v>1608</v>
      </c>
      <c r="K195" s="17" t="s">
        <v>37</v>
      </c>
      <c r="L195" s="18">
        <v>159404.01</v>
      </c>
      <c r="M195" s="18">
        <v>7234.48</v>
      </c>
      <c r="N195" s="18">
        <v>10091</v>
      </c>
      <c r="O195" s="18">
        <v>176729.49</v>
      </c>
      <c r="P195" s="18">
        <v>9004.48</v>
      </c>
      <c r="Q195" s="18">
        <v>1675.67</v>
      </c>
      <c r="R195" s="18">
        <v>716.36</v>
      </c>
      <c r="S195" s="18">
        <v>11396.51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18">
        <v>168408.49</v>
      </c>
      <c r="Z195" s="18">
        <v>11766.67</v>
      </c>
      <c r="AA195" s="18">
        <v>7950.84</v>
      </c>
      <c r="AB195" s="18">
        <v>188126</v>
      </c>
    </row>
    <row r="196" spans="1:28" s="15" customFormat="1" x14ac:dyDescent="0.25">
      <c r="A196" s="17">
        <v>10</v>
      </c>
      <c r="B196" s="17" t="s">
        <v>1460</v>
      </c>
      <c r="C196" s="17" t="s">
        <v>1666</v>
      </c>
      <c r="D196" s="17" t="s">
        <v>1481</v>
      </c>
      <c r="E196" s="17" t="s">
        <v>1482</v>
      </c>
      <c r="F196" s="17" t="s">
        <v>35</v>
      </c>
      <c r="G196" s="17" t="s">
        <v>1483</v>
      </c>
      <c r="H196" s="17">
        <v>44828</v>
      </c>
      <c r="I196" s="17">
        <v>43946</v>
      </c>
      <c r="J196" s="17">
        <v>882</v>
      </c>
      <c r="K196" s="17" t="s">
        <v>37</v>
      </c>
      <c r="L196" s="18">
        <v>117499.2</v>
      </c>
      <c r="M196" s="18">
        <v>9771.19</v>
      </c>
      <c r="N196" s="18">
        <v>14378.59</v>
      </c>
      <c r="O196" s="18">
        <v>141648.98000000001</v>
      </c>
      <c r="P196" s="18">
        <v>4864.1899999999996</v>
      </c>
      <c r="Q196" s="18">
        <v>1291.9000000000001</v>
      </c>
      <c r="R196" s="18">
        <v>392.93</v>
      </c>
      <c r="S196" s="18">
        <v>6549.02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18">
        <v>122363.39</v>
      </c>
      <c r="Z196" s="18">
        <v>15670.49</v>
      </c>
      <c r="AA196" s="18">
        <v>10164.120000000001</v>
      </c>
      <c r="AB196" s="18">
        <v>148198</v>
      </c>
    </row>
    <row r="197" spans="1:28" s="15" customFormat="1" x14ac:dyDescent="0.25">
      <c r="A197" s="17">
        <v>11</v>
      </c>
      <c r="B197" s="17" t="s">
        <v>1455</v>
      </c>
      <c r="C197" s="17" t="s">
        <v>1666</v>
      </c>
      <c r="D197" s="17" t="s">
        <v>1484</v>
      </c>
      <c r="E197" s="17" t="s">
        <v>1485</v>
      </c>
      <c r="F197" s="17" t="s">
        <v>35</v>
      </c>
      <c r="G197" s="17" t="s">
        <v>1055</v>
      </c>
      <c r="H197" s="17">
        <v>65071</v>
      </c>
      <c r="I197" s="17">
        <v>64613</v>
      </c>
      <c r="J197" s="17">
        <v>458</v>
      </c>
      <c r="K197" s="17" t="s">
        <v>37</v>
      </c>
      <c r="L197" s="18">
        <v>38464.699999999997</v>
      </c>
      <c r="M197" s="18">
        <v>2893.12</v>
      </c>
      <c r="N197" s="18">
        <v>3412.18</v>
      </c>
      <c r="O197" s="18">
        <v>44770</v>
      </c>
      <c r="P197" s="18">
        <v>2742.51</v>
      </c>
      <c r="Q197" s="18">
        <v>414.45</v>
      </c>
      <c r="R197" s="18">
        <v>204.04</v>
      </c>
      <c r="S197" s="18">
        <v>3361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18">
        <v>41207.21</v>
      </c>
      <c r="Z197" s="18">
        <v>3826.63</v>
      </c>
      <c r="AA197" s="18">
        <v>3097.16</v>
      </c>
      <c r="AB197" s="18">
        <v>48131</v>
      </c>
    </row>
    <row r="198" spans="1:28" s="15" customFormat="1" x14ac:dyDescent="0.25">
      <c r="A198" s="17">
        <v>12</v>
      </c>
      <c r="B198" s="17" t="s">
        <v>1486</v>
      </c>
      <c r="C198" s="17" t="s">
        <v>1666</v>
      </c>
      <c r="D198" s="17" t="s">
        <v>1487</v>
      </c>
      <c r="E198" s="17" t="s">
        <v>1488</v>
      </c>
      <c r="F198" s="17" t="s">
        <v>35</v>
      </c>
      <c r="G198" s="17" t="s">
        <v>45</v>
      </c>
      <c r="H198" s="17">
        <v>35921</v>
      </c>
      <c r="I198" s="17">
        <v>35219</v>
      </c>
      <c r="J198" s="17">
        <v>2106</v>
      </c>
      <c r="K198" s="17" t="s">
        <v>37</v>
      </c>
      <c r="L198" s="18">
        <v>72013.05</v>
      </c>
      <c r="M198" s="18">
        <v>3679.39</v>
      </c>
      <c r="N198" s="18">
        <v>2973.6</v>
      </c>
      <c r="O198" s="18">
        <v>78666.039999999994</v>
      </c>
      <c r="P198" s="18">
        <v>11160.94</v>
      </c>
      <c r="Q198" s="18">
        <v>725.8</v>
      </c>
      <c r="R198" s="18">
        <v>938.22</v>
      </c>
      <c r="S198" s="18">
        <v>12824.96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18">
        <v>83173.990000000005</v>
      </c>
      <c r="Z198" s="18">
        <v>3699.4</v>
      </c>
      <c r="AA198" s="18">
        <v>4617.6099999999997</v>
      </c>
      <c r="AB198" s="18">
        <v>91491</v>
      </c>
    </row>
    <row r="199" spans="1:28" s="15" customFormat="1" x14ac:dyDescent="0.25">
      <c r="A199" s="17">
        <v>13</v>
      </c>
      <c r="B199" s="17" t="s">
        <v>1476</v>
      </c>
      <c r="C199" s="17" t="s">
        <v>1666</v>
      </c>
      <c r="D199" s="17" t="s">
        <v>1489</v>
      </c>
      <c r="E199" s="17" t="s">
        <v>1490</v>
      </c>
      <c r="F199" s="17" t="s">
        <v>35</v>
      </c>
      <c r="G199" s="17" t="s">
        <v>1055</v>
      </c>
      <c r="H199" s="17">
        <v>210879</v>
      </c>
      <c r="I199" s="17">
        <v>206745</v>
      </c>
      <c r="J199" s="17">
        <v>4134</v>
      </c>
      <c r="K199" s="17" t="s">
        <v>37</v>
      </c>
      <c r="L199" s="18">
        <v>120115.4</v>
      </c>
      <c r="M199" s="18">
        <v>4638.1000000000004</v>
      </c>
      <c r="N199" s="18">
        <v>3929.54</v>
      </c>
      <c r="O199" s="18">
        <v>128683.04</v>
      </c>
      <c r="P199" s="18">
        <v>20962.240000000002</v>
      </c>
      <c r="Q199" s="18">
        <v>1181.02</v>
      </c>
      <c r="R199" s="18">
        <v>1841.7</v>
      </c>
      <c r="S199" s="18">
        <v>23984.959999999999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141077.64000000001</v>
      </c>
      <c r="Z199" s="18">
        <v>5110.5600000000004</v>
      </c>
      <c r="AA199" s="18">
        <v>6479.8</v>
      </c>
      <c r="AB199" s="18">
        <v>152668</v>
      </c>
    </row>
    <row r="200" spans="1:28" s="15" customFormat="1" x14ac:dyDescent="0.25">
      <c r="A200" s="17">
        <v>14</v>
      </c>
      <c r="B200" s="17" t="s">
        <v>1468</v>
      </c>
      <c r="C200" s="17" t="s">
        <v>1666</v>
      </c>
      <c r="D200" s="17" t="s">
        <v>1491</v>
      </c>
      <c r="E200" s="17" t="s">
        <v>1492</v>
      </c>
      <c r="F200" s="17" t="s">
        <v>35</v>
      </c>
      <c r="G200" s="17" t="s">
        <v>1055</v>
      </c>
      <c r="H200" s="17">
        <v>31045</v>
      </c>
      <c r="I200" s="17">
        <v>30620</v>
      </c>
      <c r="J200" s="17">
        <v>425</v>
      </c>
      <c r="K200" s="17" t="s">
        <v>37</v>
      </c>
      <c r="L200" s="18">
        <v>74798.759999999995</v>
      </c>
      <c r="M200" s="18">
        <v>5386.6</v>
      </c>
      <c r="N200" s="18">
        <v>13463.61</v>
      </c>
      <c r="O200" s="18">
        <v>93648.97</v>
      </c>
      <c r="P200" s="18">
        <v>2602.9</v>
      </c>
      <c r="Q200" s="18">
        <v>813.79</v>
      </c>
      <c r="R200" s="18">
        <v>189.34</v>
      </c>
      <c r="S200" s="18">
        <v>3606.03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18">
        <v>77401.66</v>
      </c>
      <c r="Z200" s="18">
        <v>14277.4</v>
      </c>
      <c r="AA200" s="18">
        <v>5575.94</v>
      </c>
      <c r="AB200" s="18">
        <v>97255</v>
      </c>
    </row>
    <row r="201" spans="1:28" s="15" customFormat="1" x14ac:dyDescent="0.25">
      <c r="A201" s="17">
        <v>15</v>
      </c>
      <c r="B201" s="17" t="s">
        <v>1460</v>
      </c>
      <c r="C201" s="17" t="s">
        <v>1666</v>
      </c>
      <c r="D201" s="17" t="s">
        <v>1493</v>
      </c>
      <c r="E201" s="17" t="s">
        <v>1494</v>
      </c>
      <c r="F201" s="17" t="s">
        <v>35</v>
      </c>
      <c r="G201" s="17" t="s">
        <v>45</v>
      </c>
      <c r="H201" s="17"/>
      <c r="I201" s="17"/>
      <c r="J201" s="17">
        <v>0</v>
      </c>
      <c r="K201" s="17" t="s">
        <v>59</v>
      </c>
      <c r="L201" s="18">
        <v>36583.56</v>
      </c>
      <c r="M201" s="18">
        <v>16.04</v>
      </c>
      <c r="N201" s="18">
        <v>2400.4</v>
      </c>
      <c r="O201" s="18">
        <v>39000</v>
      </c>
      <c r="P201" s="18">
        <v>0</v>
      </c>
      <c r="Q201" s="18">
        <v>0</v>
      </c>
      <c r="R201" s="18">
        <v>0</v>
      </c>
      <c r="S201" s="18"/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36583.56</v>
      </c>
      <c r="Z201" s="18">
        <v>2400.4</v>
      </c>
      <c r="AA201" s="18">
        <v>16.04</v>
      </c>
      <c r="AB201" s="18">
        <v>39000</v>
      </c>
    </row>
    <row r="202" spans="1:28" s="15" customFormat="1" x14ac:dyDescent="0.25">
      <c r="A202" s="17">
        <v>16</v>
      </c>
      <c r="B202" s="17" t="s">
        <v>1471</v>
      </c>
      <c r="C202" s="17" t="s">
        <v>1666</v>
      </c>
      <c r="D202" s="17" t="s">
        <v>1495</v>
      </c>
      <c r="E202" s="17" t="s">
        <v>1496</v>
      </c>
      <c r="F202" s="17" t="s">
        <v>35</v>
      </c>
      <c r="G202" s="17" t="s">
        <v>215</v>
      </c>
      <c r="H202" s="17">
        <v>16144</v>
      </c>
      <c r="I202" s="17">
        <v>15766</v>
      </c>
      <c r="J202" s="17">
        <v>1134</v>
      </c>
      <c r="K202" s="17" t="s">
        <v>37</v>
      </c>
      <c r="L202" s="18">
        <v>129148.34</v>
      </c>
      <c r="M202" s="18">
        <v>4622.96</v>
      </c>
      <c r="N202" s="18">
        <v>9086.18</v>
      </c>
      <c r="O202" s="18">
        <v>142857.48000000001</v>
      </c>
      <c r="P202" s="18">
        <v>6682.41</v>
      </c>
      <c r="Q202" s="18">
        <v>1349.91</v>
      </c>
      <c r="R202" s="18">
        <v>505.2</v>
      </c>
      <c r="S202" s="18">
        <v>8537.52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18">
        <v>135830.75</v>
      </c>
      <c r="Z202" s="18">
        <v>10436.09</v>
      </c>
      <c r="AA202" s="18">
        <v>5128.16</v>
      </c>
      <c r="AB202" s="18">
        <v>151395</v>
      </c>
    </row>
    <row r="203" spans="1:28" s="15" customFormat="1" x14ac:dyDescent="0.25">
      <c r="A203" s="17">
        <v>17</v>
      </c>
      <c r="B203" s="17" t="s">
        <v>1468</v>
      </c>
      <c r="C203" s="17" t="s">
        <v>1666</v>
      </c>
      <c r="D203" s="17" t="s">
        <v>1497</v>
      </c>
      <c r="E203" s="17" t="s">
        <v>1498</v>
      </c>
      <c r="F203" s="17" t="s">
        <v>35</v>
      </c>
      <c r="G203" s="17" t="s">
        <v>1205</v>
      </c>
      <c r="H203" s="17">
        <v>28193</v>
      </c>
      <c r="I203" s="17">
        <v>23550</v>
      </c>
      <c r="J203" s="17">
        <v>4643</v>
      </c>
      <c r="K203" s="17" t="s">
        <v>37</v>
      </c>
      <c r="L203" s="18">
        <v>161856.64000000001</v>
      </c>
      <c r="M203" s="18">
        <v>13162</v>
      </c>
      <c r="N203" s="18">
        <v>13865.36</v>
      </c>
      <c r="O203" s="18">
        <v>188884</v>
      </c>
      <c r="P203" s="18">
        <v>24051.759999999998</v>
      </c>
      <c r="Q203" s="18">
        <v>1782.78</v>
      </c>
      <c r="R203" s="18">
        <v>2068.46</v>
      </c>
      <c r="S203" s="18">
        <v>27903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18">
        <v>185908.4</v>
      </c>
      <c r="Z203" s="18">
        <v>15648.14</v>
      </c>
      <c r="AA203" s="18">
        <v>15230.46</v>
      </c>
      <c r="AB203" s="18">
        <v>216787</v>
      </c>
    </row>
    <row r="204" spans="1:28" s="15" customFormat="1" x14ac:dyDescent="0.25">
      <c r="A204" s="17">
        <v>18</v>
      </c>
      <c r="B204" s="17" t="s">
        <v>1468</v>
      </c>
      <c r="C204" s="17" t="s">
        <v>1666</v>
      </c>
      <c r="D204" s="17" t="s">
        <v>1499</v>
      </c>
      <c r="E204" s="17" t="s">
        <v>1500</v>
      </c>
      <c r="F204" s="17" t="s">
        <v>35</v>
      </c>
      <c r="G204" s="17" t="s">
        <v>1501</v>
      </c>
      <c r="H204" s="17">
        <v>38650</v>
      </c>
      <c r="I204" s="17">
        <v>38650</v>
      </c>
      <c r="J204" s="17">
        <v>0</v>
      </c>
      <c r="K204" s="17" t="s">
        <v>37</v>
      </c>
      <c r="L204" s="18">
        <v>97217.31</v>
      </c>
      <c r="M204" s="18">
        <v>7838.13</v>
      </c>
      <c r="N204" s="18">
        <v>9076.56</v>
      </c>
      <c r="O204" s="18">
        <v>114132</v>
      </c>
      <c r="P204" s="18">
        <v>736.72</v>
      </c>
      <c r="Q204" s="18">
        <v>1052.28</v>
      </c>
      <c r="R204" s="18">
        <v>0</v>
      </c>
      <c r="S204" s="18">
        <v>1789</v>
      </c>
      <c r="T204" s="18">
        <v>0</v>
      </c>
      <c r="U204" s="18">
        <v>0</v>
      </c>
      <c r="V204" s="18">
        <v>0</v>
      </c>
      <c r="W204" s="18">
        <v>0</v>
      </c>
      <c r="X204" s="18"/>
      <c r="Y204" s="18">
        <v>97954.03</v>
      </c>
      <c r="Z204" s="18">
        <v>10128.84</v>
      </c>
      <c r="AA204" s="18">
        <v>7838.13</v>
      </c>
      <c r="AB204" s="18">
        <v>115921</v>
      </c>
    </row>
    <row r="205" spans="1:28" s="15" customFormat="1" x14ac:dyDescent="0.25">
      <c r="A205" s="17">
        <v>19</v>
      </c>
      <c r="B205" s="17" t="s">
        <v>1460</v>
      </c>
      <c r="C205" s="17" t="s">
        <v>1666</v>
      </c>
      <c r="D205" s="17" t="s">
        <v>1502</v>
      </c>
      <c r="E205" s="17" t="s">
        <v>1503</v>
      </c>
      <c r="F205" s="17" t="s">
        <v>35</v>
      </c>
      <c r="G205" s="17" t="s">
        <v>215</v>
      </c>
      <c r="H205" s="17">
        <v>60182</v>
      </c>
      <c r="I205" s="17">
        <v>59317</v>
      </c>
      <c r="J205" s="17">
        <v>865</v>
      </c>
      <c r="K205" s="17" t="s">
        <v>37</v>
      </c>
      <c r="L205" s="18">
        <v>106150.51</v>
      </c>
      <c r="M205" s="18">
        <v>7790.89</v>
      </c>
      <c r="N205" s="18">
        <v>13107.16</v>
      </c>
      <c r="O205" s="18">
        <v>127048.56</v>
      </c>
      <c r="P205" s="18">
        <v>5256</v>
      </c>
      <c r="Q205" s="18">
        <v>1154.08</v>
      </c>
      <c r="R205" s="18">
        <v>385.36</v>
      </c>
      <c r="S205" s="18">
        <v>6795.44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18">
        <v>111406.51</v>
      </c>
      <c r="Z205" s="18">
        <v>14261.24</v>
      </c>
      <c r="AA205" s="18">
        <v>8176.25</v>
      </c>
      <c r="AB205" s="18">
        <v>133844</v>
      </c>
    </row>
    <row r="206" spans="1:28" s="15" customFormat="1" x14ac:dyDescent="0.25">
      <c r="A206" s="17">
        <v>20</v>
      </c>
      <c r="B206" s="17" t="s">
        <v>1460</v>
      </c>
      <c r="C206" s="17" t="s">
        <v>1666</v>
      </c>
      <c r="D206" s="17" t="s">
        <v>1504</v>
      </c>
      <c r="E206" s="17" t="s">
        <v>1505</v>
      </c>
      <c r="F206" s="17" t="s">
        <v>35</v>
      </c>
      <c r="G206" s="17" t="s">
        <v>1506</v>
      </c>
      <c r="H206" s="17">
        <v>24405</v>
      </c>
      <c r="I206" s="17">
        <v>24032</v>
      </c>
      <c r="J206" s="17">
        <v>373</v>
      </c>
      <c r="K206" s="17" t="s">
        <v>37</v>
      </c>
      <c r="L206" s="18">
        <v>70071.199999999997</v>
      </c>
      <c r="M206" s="18">
        <v>4881.37</v>
      </c>
      <c r="N206" s="18">
        <v>12665.46</v>
      </c>
      <c r="O206" s="18">
        <v>87618.03</v>
      </c>
      <c r="P206" s="18">
        <v>2345.41</v>
      </c>
      <c r="Q206" s="18">
        <v>762.39</v>
      </c>
      <c r="R206" s="18">
        <v>166.17</v>
      </c>
      <c r="S206" s="18">
        <v>3273.97</v>
      </c>
      <c r="T206" s="18">
        <v>0</v>
      </c>
      <c r="U206" s="18">
        <v>0</v>
      </c>
      <c r="V206" s="18">
        <v>0</v>
      </c>
      <c r="W206" s="18">
        <v>0</v>
      </c>
      <c r="X206" s="18"/>
      <c r="Y206" s="18">
        <v>72416.61</v>
      </c>
      <c r="Z206" s="18">
        <v>13427.85</v>
      </c>
      <c r="AA206" s="18">
        <v>5047.54</v>
      </c>
      <c r="AB206" s="18">
        <v>90892</v>
      </c>
    </row>
    <row r="207" spans="1:28" s="15" customFormat="1" x14ac:dyDescent="0.25">
      <c r="A207" s="17">
        <v>21</v>
      </c>
      <c r="B207" s="17" t="s">
        <v>1468</v>
      </c>
      <c r="C207" s="17" t="s">
        <v>1666</v>
      </c>
      <c r="D207" s="17" t="s">
        <v>1507</v>
      </c>
      <c r="E207" s="17" t="s">
        <v>1508</v>
      </c>
      <c r="F207" s="17" t="s">
        <v>35</v>
      </c>
      <c r="G207" s="17" t="s">
        <v>228</v>
      </c>
      <c r="H207" s="17">
        <v>4710</v>
      </c>
      <c r="I207" s="17">
        <v>4710</v>
      </c>
      <c r="J207" s="17">
        <v>0</v>
      </c>
      <c r="K207" s="17" t="s">
        <v>59</v>
      </c>
      <c r="L207" s="18">
        <v>37525.67</v>
      </c>
      <c r="M207" s="18">
        <v>25.39</v>
      </c>
      <c r="N207" s="18">
        <v>7061.92</v>
      </c>
      <c r="O207" s="18">
        <v>44612.98</v>
      </c>
      <c r="P207" s="18">
        <v>736.43</v>
      </c>
      <c r="Q207" s="18">
        <v>384.59</v>
      </c>
      <c r="R207" s="18">
        <v>0</v>
      </c>
      <c r="S207" s="18">
        <v>1121.02</v>
      </c>
      <c r="T207" s="18">
        <v>0</v>
      </c>
      <c r="U207" s="18">
        <v>0</v>
      </c>
      <c r="V207" s="18">
        <v>0</v>
      </c>
      <c r="W207" s="18">
        <v>0</v>
      </c>
      <c r="X207" s="18"/>
      <c r="Y207" s="18">
        <v>38262.1</v>
      </c>
      <c r="Z207" s="18">
        <v>7446.51</v>
      </c>
      <c r="AA207" s="18">
        <v>25.39</v>
      </c>
      <c r="AB207" s="18">
        <v>45734</v>
      </c>
    </row>
    <row r="208" spans="1:28" s="15" customFormat="1" x14ac:dyDescent="0.25">
      <c r="A208" s="17">
        <v>22</v>
      </c>
      <c r="B208" s="17" t="s">
        <v>1471</v>
      </c>
      <c r="C208" s="17" t="s">
        <v>1666</v>
      </c>
      <c r="D208" s="17" t="s">
        <v>1509</v>
      </c>
      <c r="E208" s="17" t="s">
        <v>1510</v>
      </c>
      <c r="F208" s="17" t="s">
        <v>35</v>
      </c>
      <c r="G208" s="17" t="s">
        <v>228</v>
      </c>
      <c r="H208" s="17">
        <v>950</v>
      </c>
      <c r="I208" s="17">
        <v>950</v>
      </c>
      <c r="J208" s="17">
        <v>0</v>
      </c>
      <c r="K208" s="17" t="s">
        <v>59</v>
      </c>
      <c r="L208" s="18">
        <v>16103.63</v>
      </c>
      <c r="M208" s="18">
        <v>0</v>
      </c>
      <c r="N208" s="18">
        <v>2582.38</v>
      </c>
      <c r="O208" s="18">
        <v>18686.009999999998</v>
      </c>
      <c r="P208" s="18">
        <v>498.91</v>
      </c>
      <c r="Q208" s="18">
        <v>164.08</v>
      </c>
      <c r="R208" s="18">
        <v>0</v>
      </c>
      <c r="S208" s="18">
        <v>662.99</v>
      </c>
      <c r="T208" s="18">
        <v>0</v>
      </c>
      <c r="U208" s="18">
        <v>0</v>
      </c>
      <c r="V208" s="18">
        <v>0</v>
      </c>
      <c r="W208" s="18">
        <v>0</v>
      </c>
      <c r="X208" s="18"/>
      <c r="Y208" s="18">
        <v>16602.54</v>
      </c>
      <c r="Z208" s="18">
        <v>2746.46</v>
      </c>
      <c r="AA208" s="18">
        <v>0</v>
      </c>
      <c r="AB208" s="18">
        <v>19349</v>
      </c>
    </row>
    <row r="209" spans="1:28" s="15" customFormat="1" ht="15.75" customHeight="1" x14ac:dyDescent="0.25">
      <c r="A209" s="17">
        <v>23</v>
      </c>
      <c r="B209" s="17" t="s">
        <v>1471</v>
      </c>
      <c r="C209" s="17" t="s">
        <v>1666</v>
      </c>
      <c r="D209" s="17" t="s">
        <v>1511</v>
      </c>
      <c r="E209" s="17" t="s">
        <v>1512</v>
      </c>
      <c r="F209" s="17" t="s">
        <v>35</v>
      </c>
      <c r="G209" s="17" t="s">
        <v>1513</v>
      </c>
      <c r="H209" s="17">
        <v>40</v>
      </c>
      <c r="I209" s="17">
        <v>40</v>
      </c>
      <c r="J209" s="17">
        <v>0</v>
      </c>
      <c r="K209" s="17" t="s">
        <v>59</v>
      </c>
      <c r="L209" s="18">
        <v>15395.62</v>
      </c>
      <c r="M209" s="18">
        <v>2.67</v>
      </c>
      <c r="N209" s="18">
        <v>2504.73</v>
      </c>
      <c r="O209" s="18">
        <v>17903.02</v>
      </c>
      <c r="P209" s="18">
        <v>499.19</v>
      </c>
      <c r="Q209" s="18">
        <v>156.79</v>
      </c>
      <c r="R209" s="18">
        <v>0</v>
      </c>
      <c r="S209" s="18">
        <v>655.98</v>
      </c>
      <c r="T209" s="18">
        <v>0</v>
      </c>
      <c r="U209" s="18">
        <v>0</v>
      </c>
      <c r="V209" s="18">
        <v>0</v>
      </c>
      <c r="W209" s="18">
        <v>0</v>
      </c>
      <c r="X209" s="18"/>
      <c r="Y209" s="18">
        <v>15894.81</v>
      </c>
      <c r="Z209" s="18">
        <v>2661.52</v>
      </c>
      <c r="AA209" s="18">
        <v>2.67</v>
      </c>
      <c r="AB209" s="18">
        <v>18559</v>
      </c>
    </row>
    <row r="210" spans="1:28" s="15" customFormat="1" x14ac:dyDescent="0.25">
      <c r="A210" s="17">
        <v>24</v>
      </c>
      <c r="B210" s="17" t="s">
        <v>1514</v>
      </c>
      <c r="C210" s="17" t="s">
        <v>1666</v>
      </c>
      <c r="D210" s="17" t="s">
        <v>1515</v>
      </c>
      <c r="E210" s="17" t="s">
        <v>1516</v>
      </c>
      <c r="F210" s="17" t="s">
        <v>35</v>
      </c>
      <c r="G210" s="17" t="s">
        <v>1010</v>
      </c>
      <c r="H210" s="17">
        <v>455</v>
      </c>
      <c r="I210" s="17">
        <v>455</v>
      </c>
      <c r="J210" s="17">
        <v>0</v>
      </c>
      <c r="K210" s="17" t="s">
        <v>59</v>
      </c>
      <c r="L210" s="18">
        <v>11053.97</v>
      </c>
      <c r="M210" s="18">
        <v>179.07</v>
      </c>
      <c r="N210" s="18">
        <v>2073.92</v>
      </c>
      <c r="O210" s="18">
        <v>13306.96</v>
      </c>
      <c r="P210" s="18">
        <v>285.3</v>
      </c>
      <c r="Q210" s="18">
        <v>114.74</v>
      </c>
      <c r="R210" s="18">
        <v>0</v>
      </c>
      <c r="S210" s="18">
        <v>400.04</v>
      </c>
      <c r="T210" s="18">
        <v>0</v>
      </c>
      <c r="U210" s="18">
        <v>0</v>
      </c>
      <c r="V210" s="18">
        <v>0</v>
      </c>
      <c r="W210" s="18">
        <v>0</v>
      </c>
      <c r="X210" s="18"/>
      <c r="Y210" s="18">
        <v>11339.27</v>
      </c>
      <c r="Z210" s="18">
        <v>2188.66</v>
      </c>
      <c r="AA210" s="18">
        <v>179.07</v>
      </c>
      <c r="AB210" s="18">
        <v>13707</v>
      </c>
    </row>
    <row r="211" spans="1:28" s="15" customFormat="1" x14ac:dyDescent="0.25">
      <c r="A211" s="17">
        <v>25</v>
      </c>
      <c r="B211" s="17" t="s">
        <v>1517</v>
      </c>
      <c r="C211" s="17" t="s">
        <v>1666</v>
      </c>
      <c r="D211" s="17" t="s">
        <v>1518</v>
      </c>
      <c r="E211" s="17" t="s">
        <v>1519</v>
      </c>
      <c r="F211" s="17" t="s">
        <v>35</v>
      </c>
      <c r="G211" s="17" t="s">
        <v>1520</v>
      </c>
      <c r="H211" s="17">
        <v>8350</v>
      </c>
      <c r="I211" s="17">
        <v>7850</v>
      </c>
      <c r="J211" s="17">
        <v>5000</v>
      </c>
      <c r="K211" s="17" t="s">
        <v>37</v>
      </c>
      <c r="L211" s="18">
        <v>162608.95000000001</v>
      </c>
      <c r="M211" s="18">
        <v>10068.299999999999</v>
      </c>
      <c r="N211" s="18">
        <v>3834.75</v>
      </c>
      <c r="O211" s="18">
        <v>176512</v>
      </c>
      <c r="P211" s="18">
        <v>27599.51</v>
      </c>
      <c r="Q211" s="18">
        <v>1201.99</v>
      </c>
      <c r="R211" s="18">
        <v>2227.5</v>
      </c>
      <c r="S211" s="18">
        <v>31029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18">
        <v>190208.46</v>
      </c>
      <c r="Z211" s="18">
        <v>5036.74</v>
      </c>
      <c r="AA211" s="18">
        <v>12295.8</v>
      </c>
      <c r="AB211" s="18">
        <v>207541</v>
      </c>
    </row>
    <row r="212" spans="1:28" s="22" customForma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>
        <f>SUM(J187:J211)</f>
        <v>25357</v>
      </c>
      <c r="K212" s="19"/>
      <c r="L212" s="19">
        <f t="shared" ref="L212:AB212" si="26">SUM(L187:L211)</f>
        <v>1827844.1600000001</v>
      </c>
      <c r="M212" s="19">
        <f t="shared" si="26"/>
        <v>123823.18000000002</v>
      </c>
      <c r="N212" s="19">
        <f t="shared" si="26"/>
        <v>186122.56999999998</v>
      </c>
      <c r="O212" s="19">
        <f t="shared" si="26"/>
        <v>2137789.91</v>
      </c>
      <c r="P212" s="19">
        <f t="shared" si="26"/>
        <v>147677.32</v>
      </c>
      <c r="Q212" s="19">
        <f t="shared" si="26"/>
        <v>19540.220000000005</v>
      </c>
      <c r="R212" s="19">
        <f t="shared" si="26"/>
        <v>11296.550000000001</v>
      </c>
      <c r="S212" s="19">
        <f t="shared" si="26"/>
        <v>178514.09000000003</v>
      </c>
      <c r="T212" s="19">
        <f t="shared" si="26"/>
        <v>0</v>
      </c>
      <c r="U212" s="19">
        <f t="shared" si="26"/>
        <v>0</v>
      </c>
      <c r="V212" s="19">
        <f t="shared" si="26"/>
        <v>0</v>
      </c>
      <c r="W212" s="19">
        <f t="shared" si="26"/>
        <v>0</v>
      </c>
      <c r="X212" s="19">
        <f t="shared" si="26"/>
        <v>0</v>
      </c>
      <c r="Y212" s="19">
        <f t="shared" si="26"/>
        <v>1975521.4800000002</v>
      </c>
      <c r="Z212" s="19">
        <f t="shared" si="26"/>
        <v>205662.78999999995</v>
      </c>
      <c r="AA212" s="19">
        <f t="shared" si="26"/>
        <v>135119.73000000001</v>
      </c>
      <c r="AB212" s="19">
        <f t="shared" si="26"/>
        <v>2316304</v>
      </c>
    </row>
    <row r="213" spans="1:28" s="15" customFormat="1" x14ac:dyDescent="0.25">
      <c r="A213" s="17">
        <v>1</v>
      </c>
      <c r="B213" s="17" t="s">
        <v>1460</v>
      </c>
      <c r="C213" s="17" t="s">
        <v>1666</v>
      </c>
      <c r="D213" s="17" t="s">
        <v>1521</v>
      </c>
      <c r="E213" s="17" t="s">
        <v>1522</v>
      </c>
      <c r="F213" s="17" t="s">
        <v>75</v>
      </c>
      <c r="G213" s="17" t="s">
        <v>1517</v>
      </c>
      <c r="H213" s="17">
        <v>19595</v>
      </c>
      <c r="I213" s="17">
        <v>19462</v>
      </c>
      <c r="J213" s="17">
        <v>133</v>
      </c>
      <c r="K213" s="17" t="s">
        <v>37</v>
      </c>
      <c r="L213" s="18">
        <v>22949.43</v>
      </c>
      <c r="M213" s="18">
        <v>1507.37</v>
      </c>
      <c r="N213" s="18">
        <v>3686.22</v>
      </c>
      <c r="O213" s="18">
        <v>28143.02</v>
      </c>
      <c r="P213" s="18">
        <v>1070.53</v>
      </c>
      <c r="Q213" s="18">
        <v>247.45</v>
      </c>
      <c r="R213" s="18">
        <v>79</v>
      </c>
      <c r="S213" s="18">
        <v>1396.98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18">
        <v>24019.96</v>
      </c>
      <c r="Z213" s="18">
        <v>3933.67</v>
      </c>
      <c r="AA213" s="18">
        <v>1586.37</v>
      </c>
      <c r="AB213" s="18">
        <v>29540</v>
      </c>
    </row>
    <row r="214" spans="1:28" s="15" customFormat="1" x14ac:dyDescent="0.25">
      <c r="A214" s="17">
        <v>2</v>
      </c>
      <c r="B214" s="17" t="s">
        <v>1463</v>
      </c>
      <c r="C214" s="17" t="s">
        <v>1666</v>
      </c>
      <c r="D214" s="17" t="s">
        <v>1523</v>
      </c>
      <c r="E214" s="17" t="s">
        <v>1524</v>
      </c>
      <c r="F214" s="17" t="s">
        <v>75</v>
      </c>
      <c r="G214" s="17" t="s">
        <v>1142</v>
      </c>
      <c r="H214" s="17">
        <v>6426</v>
      </c>
      <c r="I214" s="17">
        <v>6363</v>
      </c>
      <c r="J214" s="17">
        <v>63</v>
      </c>
      <c r="K214" s="17" t="s">
        <v>37</v>
      </c>
      <c r="L214" s="18">
        <v>26881.17</v>
      </c>
      <c r="M214" s="18">
        <v>1510.39</v>
      </c>
      <c r="N214" s="18">
        <v>4967.45</v>
      </c>
      <c r="O214" s="18">
        <v>33359.01</v>
      </c>
      <c r="P214" s="18">
        <v>718.68</v>
      </c>
      <c r="Q214" s="18">
        <v>289.89</v>
      </c>
      <c r="R214" s="18">
        <v>37.42</v>
      </c>
      <c r="S214" s="18">
        <v>1045.99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18">
        <v>27599.85</v>
      </c>
      <c r="Z214" s="18">
        <v>5257.34</v>
      </c>
      <c r="AA214" s="18">
        <v>1547.81</v>
      </c>
      <c r="AB214" s="18">
        <v>34405</v>
      </c>
    </row>
    <row r="215" spans="1:28" s="15" customFormat="1" x14ac:dyDescent="0.25">
      <c r="A215" s="17">
        <v>3</v>
      </c>
      <c r="B215" s="17" t="s">
        <v>1471</v>
      </c>
      <c r="C215" s="17" t="s">
        <v>1666</v>
      </c>
      <c r="D215" s="17" t="s">
        <v>1525</v>
      </c>
      <c r="E215" s="17" t="s">
        <v>1526</v>
      </c>
      <c r="F215" s="17" t="s">
        <v>75</v>
      </c>
      <c r="G215" s="17" t="s">
        <v>1527</v>
      </c>
      <c r="H215" s="17">
        <v>7036</v>
      </c>
      <c r="I215" s="17">
        <v>6905</v>
      </c>
      <c r="J215" s="17">
        <v>131</v>
      </c>
      <c r="K215" s="17" t="s">
        <v>37</v>
      </c>
      <c r="L215" s="18">
        <v>33446.660000000003</v>
      </c>
      <c r="M215" s="18">
        <v>1711.1</v>
      </c>
      <c r="N215" s="18">
        <v>5656.2</v>
      </c>
      <c r="O215" s="18">
        <v>40813.96</v>
      </c>
      <c r="P215" s="18">
        <v>1304.1400000000001</v>
      </c>
      <c r="Q215" s="18">
        <v>357.09</v>
      </c>
      <c r="R215" s="18">
        <v>77.81</v>
      </c>
      <c r="S215" s="18">
        <v>1739.04</v>
      </c>
      <c r="T215" s="18">
        <v>0</v>
      </c>
      <c r="U215" s="18">
        <v>0</v>
      </c>
      <c r="V215" s="18">
        <v>0</v>
      </c>
      <c r="W215" s="18">
        <v>0</v>
      </c>
      <c r="X215" s="18"/>
      <c r="Y215" s="18">
        <v>34750.800000000003</v>
      </c>
      <c r="Z215" s="18">
        <v>6013.29</v>
      </c>
      <c r="AA215" s="18">
        <v>1788.91</v>
      </c>
      <c r="AB215" s="18">
        <v>42553</v>
      </c>
    </row>
    <row r="216" spans="1:28" s="15" customFormat="1" x14ac:dyDescent="0.25">
      <c r="A216" s="17">
        <v>4</v>
      </c>
      <c r="B216" s="17" t="s">
        <v>1486</v>
      </c>
      <c r="C216" s="17" t="s">
        <v>1666</v>
      </c>
      <c r="D216" s="17" t="s">
        <v>1528</v>
      </c>
      <c r="E216" s="17" t="s">
        <v>1529</v>
      </c>
      <c r="F216" s="17" t="s">
        <v>75</v>
      </c>
      <c r="G216" s="17" t="s">
        <v>1530</v>
      </c>
      <c r="H216" s="17">
        <v>9316</v>
      </c>
      <c r="I216" s="17">
        <v>8937</v>
      </c>
      <c r="J216" s="17">
        <v>379</v>
      </c>
      <c r="K216" s="17" t="s">
        <v>37</v>
      </c>
      <c r="L216" s="18">
        <v>40136.33</v>
      </c>
      <c r="M216" s="18">
        <v>2485.14</v>
      </c>
      <c r="N216" s="18">
        <v>4971.53</v>
      </c>
      <c r="O216" s="18">
        <v>47593</v>
      </c>
      <c r="P216" s="18">
        <v>2886.13</v>
      </c>
      <c r="Q216" s="18">
        <v>426.74</v>
      </c>
      <c r="R216" s="18">
        <v>225.13</v>
      </c>
      <c r="S216" s="18">
        <v>3538</v>
      </c>
      <c r="T216" s="18">
        <v>0</v>
      </c>
      <c r="U216" s="18">
        <v>0</v>
      </c>
      <c r="V216" s="18">
        <v>0</v>
      </c>
      <c r="W216" s="18">
        <v>0</v>
      </c>
      <c r="X216" s="18"/>
      <c r="Y216" s="18">
        <v>43022.46</v>
      </c>
      <c r="Z216" s="18">
        <v>5398.27</v>
      </c>
      <c r="AA216" s="18">
        <v>2710.27</v>
      </c>
      <c r="AB216" s="18">
        <v>51131</v>
      </c>
    </row>
    <row r="217" spans="1:28" s="15" customFormat="1" x14ac:dyDescent="0.25">
      <c r="A217" s="17">
        <v>5</v>
      </c>
      <c r="B217" s="17" t="s">
        <v>1460</v>
      </c>
      <c r="C217" s="17" t="s">
        <v>1666</v>
      </c>
      <c r="D217" s="17" t="s">
        <v>1531</v>
      </c>
      <c r="E217" s="17" t="s">
        <v>1532</v>
      </c>
      <c r="F217" s="17" t="s">
        <v>75</v>
      </c>
      <c r="G217" s="17" t="s">
        <v>1517</v>
      </c>
      <c r="H217" s="17">
        <v>26552</v>
      </c>
      <c r="I217" s="17">
        <v>26552</v>
      </c>
      <c r="J217" s="17">
        <v>0</v>
      </c>
      <c r="K217" s="17" t="s">
        <v>59</v>
      </c>
      <c r="L217" s="18">
        <v>23605.279999999999</v>
      </c>
      <c r="M217" s="18">
        <v>895.6</v>
      </c>
      <c r="N217" s="18">
        <v>4091.08</v>
      </c>
      <c r="O217" s="18">
        <v>28591.96</v>
      </c>
      <c r="P217" s="18">
        <v>412.78</v>
      </c>
      <c r="Q217" s="18">
        <v>251.26</v>
      </c>
      <c r="R217" s="18">
        <v>0</v>
      </c>
      <c r="S217" s="18">
        <v>664.04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18">
        <v>24018.06</v>
      </c>
      <c r="Z217" s="18">
        <v>4342.34</v>
      </c>
      <c r="AA217" s="18">
        <v>895.6</v>
      </c>
      <c r="AB217" s="18">
        <v>29256</v>
      </c>
    </row>
    <row r="218" spans="1:28" s="15" customFormat="1" x14ac:dyDescent="0.25">
      <c r="A218" s="17">
        <v>6</v>
      </c>
      <c r="B218" s="17" t="s">
        <v>1471</v>
      </c>
      <c r="C218" s="17" t="s">
        <v>1666</v>
      </c>
      <c r="D218" s="17" t="s">
        <v>1533</v>
      </c>
      <c r="E218" s="17" t="s">
        <v>1534</v>
      </c>
      <c r="F218" s="17" t="s">
        <v>75</v>
      </c>
      <c r="G218" s="17" t="s">
        <v>1527</v>
      </c>
      <c r="H218" s="17">
        <v>16203</v>
      </c>
      <c r="I218" s="17">
        <v>15602</v>
      </c>
      <c r="J218" s="17">
        <v>601</v>
      </c>
      <c r="K218" s="17" t="s">
        <v>37</v>
      </c>
      <c r="L218" s="18">
        <v>66561.94</v>
      </c>
      <c r="M218" s="18">
        <v>5102.17</v>
      </c>
      <c r="N218" s="18">
        <v>11142.84</v>
      </c>
      <c r="O218" s="18">
        <v>82806.95</v>
      </c>
      <c r="P218" s="18">
        <v>4269.38</v>
      </c>
      <c r="Q218" s="18">
        <v>725.68</v>
      </c>
      <c r="R218" s="18">
        <v>356.99</v>
      </c>
      <c r="S218" s="18">
        <v>5352.05</v>
      </c>
      <c r="T218" s="18">
        <v>0</v>
      </c>
      <c r="U218" s="18">
        <v>0</v>
      </c>
      <c r="V218" s="18">
        <v>0</v>
      </c>
      <c r="W218" s="18">
        <v>0</v>
      </c>
      <c r="X218" s="18"/>
      <c r="Y218" s="18">
        <v>70831.320000000007</v>
      </c>
      <c r="Z218" s="18">
        <v>11868.52</v>
      </c>
      <c r="AA218" s="18">
        <v>5459.16</v>
      </c>
      <c r="AB218" s="18">
        <v>88159</v>
      </c>
    </row>
    <row r="219" spans="1:28" s="15" customFormat="1" x14ac:dyDescent="0.25">
      <c r="A219" s="17">
        <v>7</v>
      </c>
      <c r="B219" s="17" t="s">
        <v>1486</v>
      </c>
      <c r="C219" s="17" t="s">
        <v>1666</v>
      </c>
      <c r="D219" s="17" t="s">
        <v>1535</v>
      </c>
      <c r="E219" s="17" t="s">
        <v>1536</v>
      </c>
      <c r="F219" s="17" t="s">
        <v>75</v>
      </c>
      <c r="G219" s="17" t="s">
        <v>1530</v>
      </c>
      <c r="H219" s="17">
        <v>25748</v>
      </c>
      <c r="I219" s="17">
        <v>25146</v>
      </c>
      <c r="J219" s="17">
        <v>602</v>
      </c>
      <c r="K219" s="17" t="s">
        <v>37</v>
      </c>
      <c r="L219" s="18">
        <v>88431.02</v>
      </c>
      <c r="M219" s="18">
        <v>6585.5</v>
      </c>
      <c r="N219" s="18">
        <v>15676.47</v>
      </c>
      <c r="O219" s="18">
        <v>110692.99</v>
      </c>
      <c r="P219" s="18">
        <v>4440.6099999999997</v>
      </c>
      <c r="Q219" s="18">
        <v>977.81</v>
      </c>
      <c r="R219" s="18">
        <v>357.59</v>
      </c>
      <c r="S219" s="18">
        <v>5776.01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92871.63</v>
      </c>
      <c r="Z219" s="18">
        <v>16654.28</v>
      </c>
      <c r="AA219" s="18">
        <v>6943.09</v>
      </c>
      <c r="AB219" s="18">
        <v>116469</v>
      </c>
    </row>
    <row r="220" spans="1:28" s="15" customFormat="1" x14ac:dyDescent="0.25">
      <c r="A220" s="17">
        <v>8</v>
      </c>
      <c r="B220" s="17" t="s">
        <v>1455</v>
      </c>
      <c r="C220" s="17" t="s">
        <v>1666</v>
      </c>
      <c r="D220" s="17" t="s">
        <v>1537</v>
      </c>
      <c r="E220" s="17" t="s">
        <v>1538</v>
      </c>
      <c r="F220" s="17" t="s">
        <v>75</v>
      </c>
      <c r="G220" s="17" t="s">
        <v>1539</v>
      </c>
      <c r="H220" s="17">
        <v>13125</v>
      </c>
      <c r="I220" s="17">
        <v>12808</v>
      </c>
      <c r="J220" s="17">
        <v>317</v>
      </c>
      <c r="K220" s="17" t="s">
        <v>37</v>
      </c>
      <c r="L220" s="18">
        <v>41453.46</v>
      </c>
      <c r="M220" s="18">
        <v>2857.2</v>
      </c>
      <c r="N220" s="18">
        <v>6838.36</v>
      </c>
      <c r="O220" s="18">
        <v>51149.02</v>
      </c>
      <c r="P220" s="18">
        <v>2395.1999999999998</v>
      </c>
      <c r="Q220" s="18">
        <v>448.48</v>
      </c>
      <c r="R220" s="18">
        <v>188.3</v>
      </c>
      <c r="S220" s="18">
        <v>3031.98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43848.66</v>
      </c>
      <c r="Z220" s="18">
        <v>7286.84</v>
      </c>
      <c r="AA220" s="18">
        <v>3045.5</v>
      </c>
      <c r="AB220" s="18">
        <v>54181</v>
      </c>
    </row>
    <row r="221" spans="1:28" s="15" customFormat="1" x14ac:dyDescent="0.25">
      <c r="A221" s="17">
        <v>9</v>
      </c>
      <c r="B221" s="17" t="s">
        <v>1460</v>
      </c>
      <c r="C221" s="17" t="s">
        <v>1666</v>
      </c>
      <c r="D221" s="17" t="s">
        <v>1540</v>
      </c>
      <c r="E221" s="17" t="s">
        <v>1541</v>
      </c>
      <c r="F221" s="17" t="s">
        <v>75</v>
      </c>
      <c r="G221" s="17" t="s">
        <v>1517</v>
      </c>
      <c r="H221" s="17">
        <v>2190</v>
      </c>
      <c r="I221" s="17">
        <v>2180</v>
      </c>
      <c r="J221" s="17">
        <v>10</v>
      </c>
      <c r="K221" s="17" t="s">
        <v>37</v>
      </c>
      <c r="L221" s="18">
        <v>11738.82</v>
      </c>
      <c r="M221" s="18">
        <v>569.9</v>
      </c>
      <c r="N221" s="18">
        <v>1821.28</v>
      </c>
      <c r="O221" s="18">
        <v>14130</v>
      </c>
      <c r="P221" s="18">
        <v>231.1</v>
      </c>
      <c r="Q221" s="18">
        <v>123.96</v>
      </c>
      <c r="R221" s="18">
        <v>5.94</v>
      </c>
      <c r="S221" s="18">
        <v>361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11969.92</v>
      </c>
      <c r="Z221" s="18">
        <v>1945.24</v>
      </c>
      <c r="AA221" s="18">
        <v>575.84</v>
      </c>
      <c r="AB221" s="18">
        <v>14491</v>
      </c>
    </row>
    <row r="222" spans="1:28" s="15" customFormat="1" x14ac:dyDescent="0.25">
      <c r="A222" s="17">
        <v>10</v>
      </c>
      <c r="B222" s="17" t="s">
        <v>1460</v>
      </c>
      <c r="C222" s="17" t="s">
        <v>1666</v>
      </c>
      <c r="D222" s="17" t="s">
        <v>1542</v>
      </c>
      <c r="E222" s="17" t="s">
        <v>1543</v>
      </c>
      <c r="F222" s="17" t="s">
        <v>75</v>
      </c>
      <c r="G222" s="17" t="s">
        <v>1517</v>
      </c>
      <c r="H222" s="17">
        <v>11183</v>
      </c>
      <c r="I222" s="17">
        <v>10972</v>
      </c>
      <c r="J222" s="17">
        <v>211</v>
      </c>
      <c r="K222" s="17" t="s">
        <v>37</v>
      </c>
      <c r="L222" s="18">
        <v>29170.26</v>
      </c>
      <c r="M222" s="18">
        <v>1924.59</v>
      </c>
      <c r="N222" s="18">
        <v>4843.1099999999997</v>
      </c>
      <c r="O222" s="18">
        <v>35937.96</v>
      </c>
      <c r="P222" s="18">
        <v>1640.08</v>
      </c>
      <c r="Q222" s="18">
        <v>316.63</v>
      </c>
      <c r="R222" s="18">
        <v>125.33</v>
      </c>
      <c r="S222" s="18">
        <v>2082.04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30810.34</v>
      </c>
      <c r="Z222" s="18">
        <v>5159.74</v>
      </c>
      <c r="AA222" s="18">
        <v>2049.92</v>
      </c>
      <c r="AB222" s="18">
        <v>38020</v>
      </c>
    </row>
    <row r="223" spans="1:28" s="15" customFormat="1" x14ac:dyDescent="0.25">
      <c r="A223" s="17">
        <v>11</v>
      </c>
      <c r="B223" s="17" t="s">
        <v>1460</v>
      </c>
      <c r="C223" s="17" t="s">
        <v>1666</v>
      </c>
      <c r="D223" s="17" t="s">
        <v>1544</v>
      </c>
      <c r="E223" s="17" t="s">
        <v>1545</v>
      </c>
      <c r="F223" s="17" t="s">
        <v>75</v>
      </c>
      <c r="G223" s="17" t="s">
        <v>1517</v>
      </c>
      <c r="H223" s="17">
        <v>7887</v>
      </c>
      <c r="I223" s="17">
        <v>7274</v>
      </c>
      <c r="J223" s="17">
        <v>613</v>
      </c>
      <c r="K223" s="17" t="s">
        <v>37</v>
      </c>
      <c r="L223" s="18">
        <v>28932.65</v>
      </c>
      <c r="M223" s="18">
        <v>1869.39</v>
      </c>
      <c r="N223" s="18">
        <v>4513.97</v>
      </c>
      <c r="O223" s="18">
        <v>35316.01</v>
      </c>
      <c r="P223" s="18">
        <v>4238.34</v>
      </c>
      <c r="Q223" s="18">
        <v>313.52999999999997</v>
      </c>
      <c r="R223" s="18">
        <v>364.12</v>
      </c>
      <c r="S223" s="18">
        <v>4915.99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33170.99</v>
      </c>
      <c r="Z223" s="18">
        <v>4827.5</v>
      </c>
      <c r="AA223" s="18">
        <v>2233.5100000000002</v>
      </c>
      <c r="AB223" s="18">
        <v>40232</v>
      </c>
    </row>
    <row r="224" spans="1:28" s="15" customFormat="1" x14ac:dyDescent="0.25">
      <c r="A224" s="17">
        <v>12</v>
      </c>
      <c r="B224" s="17" t="s">
        <v>1476</v>
      </c>
      <c r="C224" s="17" t="s">
        <v>1666</v>
      </c>
      <c r="D224" s="17" t="s">
        <v>1546</v>
      </c>
      <c r="E224" s="17" t="s">
        <v>1547</v>
      </c>
      <c r="F224" s="17" t="s">
        <v>75</v>
      </c>
      <c r="G224" s="17" t="s">
        <v>1548</v>
      </c>
      <c r="H224" s="17">
        <v>23233</v>
      </c>
      <c r="I224" s="17">
        <v>23029</v>
      </c>
      <c r="J224" s="17">
        <v>204</v>
      </c>
      <c r="K224" s="17" t="s">
        <v>37</v>
      </c>
      <c r="L224" s="18">
        <v>30069.62</v>
      </c>
      <c r="M224" s="18">
        <v>1955.05</v>
      </c>
      <c r="N224" s="18">
        <v>4437.28</v>
      </c>
      <c r="O224" s="18">
        <v>36461.949999999997</v>
      </c>
      <c r="P224" s="18">
        <v>1621.42</v>
      </c>
      <c r="Q224" s="18">
        <v>322.45</v>
      </c>
      <c r="R224" s="18">
        <v>121.18</v>
      </c>
      <c r="S224" s="18">
        <v>2065.0500000000002</v>
      </c>
      <c r="T224" s="18">
        <v>0</v>
      </c>
      <c r="U224" s="18">
        <v>0</v>
      </c>
      <c r="V224" s="18">
        <v>0</v>
      </c>
      <c r="W224" s="18">
        <v>0</v>
      </c>
      <c r="X224" s="18"/>
      <c r="Y224" s="18">
        <v>31691.040000000001</v>
      </c>
      <c r="Z224" s="18">
        <v>4759.7299999999996</v>
      </c>
      <c r="AA224" s="18">
        <v>2076.23</v>
      </c>
      <c r="AB224" s="18">
        <v>38527</v>
      </c>
    </row>
    <row r="225" spans="1:28" s="15" customFormat="1" x14ac:dyDescent="0.25">
      <c r="A225" s="17">
        <v>13</v>
      </c>
      <c r="B225" s="17" t="s">
        <v>1463</v>
      </c>
      <c r="C225" s="17" t="s">
        <v>1667</v>
      </c>
      <c r="D225" s="17" t="s">
        <v>1549</v>
      </c>
      <c r="E225" s="17" t="s">
        <v>1550</v>
      </c>
      <c r="F225" s="17" t="s">
        <v>75</v>
      </c>
      <c r="G225" s="17" t="s">
        <v>1142</v>
      </c>
      <c r="H225" s="17">
        <v>2753</v>
      </c>
      <c r="I225" s="17">
        <v>2596</v>
      </c>
      <c r="J225" s="17">
        <v>157</v>
      </c>
      <c r="K225" s="17" t="s">
        <v>37</v>
      </c>
      <c r="L225" s="18">
        <v>22674.93</v>
      </c>
      <c r="M225" s="18">
        <v>1209.76</v>
      </c>
      <c r="N225" s="18">
        <v>3691.33</v>
      </c>
      <c r="O225" s="18">
        <v>27576.02</v>
      </c>
      <c r="P225" s="18">
        <v>1311.47</v>
      </c>
      <c r="Q225" s="18">
        <v>239.25</v>
      </c>
      <c r="R225" s="18">
        <v>93.26</v>
      </c>
      <c r="S225" s="18">
        <v>1643.98</v>
      </c>
      <c r="T225" s="18">
        <v>0</v>
      </c>
      <c r="U225" s="18">
        <v>0</v>
      </c>
      <c r="V225" s="18">
        <v>0</v>
      </c>
      <c r="W225" s="18">
        <v>0</v>
      </c>
      <c r="X225" s="18"/>
      <c r="Y225" s="18">
        <v>23986.400000000001</v>
      </c>
      <c r="Z225" s="18">
        <v>3930.58</v>
      </c>
      <c r="AA225" s="18">
        <v>1303.02</v>
      </c>
      <c r="AB225" s="18">
        <v>29220</v>
      </c>
    </row>
    <row r="226" spans="1:28" s="15" customFormat="1" x14ac:dyDescent="0.25">
      <c r="A226" s="17">
        <v>14</v>
      </c>
      <c r="B226" s="17" t="s">
        <v>1468</v>
      </c>
      <c r="C226" s="17" t="s">
        <v>1666</v>
      </c>
      <c r="D226" s="17" t="s">
        <v>1551</v>
      </c>
      <c r="E226" s="17" t="s">
        <v>1552</v>
      </c>
      <c r="F226" s="17" t="s">
        <v>75</v>
      </c>
      <c r="G226" s="17" t="s">
        <v>1553</v>
      </c>
      <c r="H226" s="17"/>
      <c r="I226" s="17"/>
      <c r="J226" s="17"/>
      <c r="K226" s="17"/>
      <c r="L226" s="18">
        <v>39645.43</v>
      </c>
      <c r="M226" s="18">
        <v>2390.6799999999998</v>
      </c>
      <c r="N226" s="18">
        <v>6179.91</v>
      </c>
      <c r="O226" s="18">
        <v>48216.02</v>
      </c>
      <c r="P226" s="18">
        <v>0</v>
      </c>
      <c r="Q226" s="18">
        <v>0</v>
      </c>
      <c r="R226" s="18">
        <v>0</v>
      </c>
      <c r="S226" s="18"/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39645.43</v>
      </c>
      <c r="Z226" s="18">
        <v>6179.91</v>
      </c>
      <c r="AA226" s="18">
        <v>2390.6799999999998</v>
      </c>
      <c r="AB226" s="18">
        <v>48216.02</v>
      </c>
    </row>
    <row r="227" spans="1:28" s="15" customFormat="1" x14ac:dyDescent="0.25">
      <c r="A227" s="17">
        <v>15</v>
      </c>
      <c r="B227" s="17" t="s">
        <v>1554</v>
      </c>
      <c r="C227" s="17" t="s">
        <v>1666</v>
      </c>
      <c r="D227" s="17" t="s">
        <v>1555</v>
      </c>
      <c r="E227" s="17" t="s">
        <v>1556</v>
      </c>
      <c r="F227" s="17" t="s">
        <v>75</v>
      </c>
      <c r="G227" s="17" t="s">
        <v>1557</v>
      </c>
      <c r="H227" s="17">
        <v>42510</v>
      </c>
      <c r="I227" s="17">
        <v>42387</v>
      </c>
      <c r="J227" s="17">
        <v>123</v>
      </c>
      <c r="K227" s="17" t="s">
        <v>37</v>
      </c>
      <c r="L227" s="18">
        <v>27396.55</v>
      </c>
      <c r="M227" s="18">
        <v>1990.49</v>
      </c>
      <c r="N227" s="18">
        <v>4924.96</v>
      </c>
      <c r="O227" s="18">
        <v>34312</v>
      </c>
      <c r="P227" s="18">
        <v>977.22</v>
      </c>
      <c r="Q227" s="18">
        <v>297.72000000000003</v>
      </c>
      <c r="R227" s="18">
        <v>73.06</v>
      </c>
      <c r="S227" s="18">
        <v>1348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28373.77</v>
      </c>
      <c r="Z227" s="18">
        <v>5222.68</v>
      </c>
      <c r="AA227" s="18">
        <v>2063.5500000000002</v>
      </c>
      <c r="AB227" s="18">
        <v>35660</v>
      </c>
    </row>
    <row r="228" spans="1:28" s="15" customFormat="1" x14ac:dyDescent="0.25">
      <c r="A228" s="17">
        <v>16</v>
      </c>
      <c r="B228" s="17" t="s">
        <v>1554</v>
      </c>
      <c r="C228" s="17" t="s">
        <v>1666</v>
      </c>
      <c r="D228" s="17" t="s">
        <v>1558</v>
      </c>
      <c r="E228" s="17" t="s">
        <v>1559</v>
      </c>
      <c r="F228" s="17" t="s">
        <v>75</v>
      </c>
      <c r="G228" s="17" t="s">
        <v>1560</v>
      </c>
      <c r="H228" s="17">
        <v>0</v>
      </c>
      <c r="I228" s="17">
        <v>0</v>
      </c>
      <c r="J228" s="17">
        <v>1720</v>
      </c>
      <c r="K228" s="17" t="s">
        <v>107</v>
      </c>
      <c r="L228" s="18">
        <v>112220.02</v>
      </c>
      <c r="M228" s="18">
        <v>9972.99</v>
      </c>
      <c r="N228" s="18">
        <v>12796.37</v>
      </c>
      <c r="O228" s="18">
        <v>134989.38</v>
      </c>
      <c r="P228" s="18">
        <v>11572.2</v>
      </c>
      <c r="Q228" s="18">
        <v>2373.7399999999998</v>
      </c>
      <c r="R228" s="18">
        <v>1021.68</v>
      </c>
      <c r="S228" s="18">
        <v>14967.62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18">
        <v>123792.22</v>
      </c>
      <c r="Z228" s="18">
        <v>15170.11</v>
      </c>
      <c r="AA228" s="18">
        <v>10994.67</v>
      </c>
      <c r="AB228" s="18">
        <v>149957</v>
      </c>
    </row>
    <row r="229" spans="1:28" s="15" customFormat="1" x14ac:dyDescent="0.25">
      <c r="A229" s="17">
        <v>17</v>
      </c>
      <c r="B229" s="17" t="s">
        <v>1476</v>
      </c>
      <c r="C229" s="17" t="s">
        <v>1666</v>
      </c>
      <c r="D229" s="17" t="s">
        <v>1561</v>
      </c>
      <c r="E229" s="17" t="s">
        <v>1562</v>
      </c>
      <c r="F229" s="17" t="s">
        <v>75</v>
      </c>
      <c r="G229" s="17" t="s">
        <v>114</v>
      </c>
      <c r="H229" s="17">
        <v>2</v>
      </c>
      <c r="I229" s="17">
        <v>2</v>
      </c>
      <c r="J229" s="17">
        <v>860</v>
      </c>
      <c r="K229" s="17" t="s">
        <v>107</v>
      </c>
      <c r="L229" s="18">
        <v>68350.45</v>
      </c>
      <c r="M229" s="18">
        <v>5588.28</v>
      </c>
      <c r="N229" s="18">
        <v>5171.2700000000004</v>
      </c>
      <c r="O229" s="18">
        <v>79110</v>
      </c>
      <c r="P229" s="18">
        <v>5785.51</v>
      </c>
      <c r="Q229" s="18">
        <v>734.65</v>
      </c>
      <c r="R229" s="18">
        <v>510.84</v>
      </c>
      <c r="S229" s="18">
        <v>7031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74135.960000000006</v>
      </c>
      <c r="Z229" s="18">
        <v>5905.92</v>
      </c>
      <c r="AA229" s="18">
        <v>6099.12</v>
      </c>
      <c r="AB229" s="18">
        <v>86141</v>
      </c>
    </row>
    <row r="230" spans="1:28" s="15" customFormat="1" x14ac:dyDescent="0.25">
      <c r="A230" s="17">
        <v>18</v>
      </c>
      <c r="B230" s="17" t="s">
        <v>1460</v>
      </c>
      <c r="C230" s="17" t="s">
        <v>1666</v>
      </c>
      <c r="D230" s="17" t="s">
        <v>1563</v>
      </c>
      <c r="E230" s="17" t="s">
        <v>1564</v>
      </c>
      <c r="F230" s="17" t="s">
        <v>75</v>
      </c>
      <c r="G230" s="17" t="s">
        <v>114</v>
      </c>
      <c r="H230" s="17">
        <v>6</v>
      </c>
      <c r="I230" s="17">
        <v>6</v>
      </c>
      <c r="J230" s="17">
        <v>860</v>
      </c>
      <c r="K230" s="17" t="s">
        <v>107</v>
      </c>
      <c r="L230" s="18">
        <v>114626.83</v>
      </c>
      <c r="M230" s="18">
        <v>3575.88</v>
      </c>
      <c r="N230" s="18">
        <v>7771.29</v>
      </c>
      <c r="O230" s="18">
        <v>125974</v>
      </c>
      <c r="P230" s="18">
        <v>5786.12</v>
      </c>
      <c r="Q230" s="18">
        <v>1192.04</v>
      </c>
      <c r="R230" s="18">
        <v>510.84</v>
      </c>
      <c r="S230" s="18">
        <v>7489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18">
        <v>120412.95</v>
      </c>
      <c r="Z230" s="18">
        <v>8963.33</v>
      </c>
      <c r="AA230" s="18">
        <v>4086.72</v>
      </c>
      <c r="AB230" s="18">
        <v>133463</v>
      </c>
    </row>
    <row r="231" spans="1:28" s="15" customFormat="1" x14ac:dyDescent="0.25">
      <c r="A231" s="17">
        <v>19</v>
      </c>
      <c r="B231" s="17" t="s">
        <v>1486</v>
      </c>
      <c r="C231" s="17" t="s">
        <v>1666</v>
      </c>
      <c r="D231" s="17" t="s">
        <v>1565</v>
      </c>
      <c r="E231" s="17" t="s">
        <v>1566</v>
      </c>
      <c r="F231" s="17" t="s">
        <v>75</v>
      </c>
      <c r="G231" s="17" t="s">
        <v>114</v>
      </c>
      <c r="H231" s="17">
        <v>2</v>
      </c>
      <c r="I231" s="17">
        <v>2</v>
      </c>
      <c r="J231" s="17">
        <v>910</v>
      </c>
      <c r="K231" s="17" t="s">
        <v>107</v>
      </c>
      <c r="L231" s="18">
        <v>71901.259999999995</v>
      </c>
      <c r="M231" s="18">
        <v>6453.72</v>
      </c>
      <c r="N231" s="18">
        <v>4969.0200000000004</v>
      </c>
      <c r="O231" s="18">
        <v>83324</v>
      </c>
      <c r="P231" s="18">
        <v>6115.86</v>
      </c>
      <c r="Q231" s="18">
        <v>778.6</v>
      </c>
      <c r="R231" s="18">
        <v>540.54</v>
      </c>
      <c r="S231" s="18">
        <v>7435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78017.119999999995</v>
      </c>
      <c r="Z231" s="18">
        <v>5747.62</v>
      </c>
      <c r="AA231" s="18">
        <v>6994.26</v>
      </c>
      <c r="AB231" s="18">
        <v>90759</v>
      </c>
    </row>
    <row r="232" spans="1:28" s="15" customFormat="1" x14ac:dyDescent="0.25">
      <c r="A232" s="17">
        <v>20</v>
      </c>
      <c r="B232" s="17" t="s">
        <v>1486</v>
      </c>
      <c r="C232" s="17" t="s">
        <v>1666</v>
      </c>
      <c r="D232" s="17" t="s">
        <v>1567</v>
      </c>
      <c r="E232" s="17" t="s">
        <v>1568</v>
      </c>
      <c r="F232" s="17" t="s">
        <v>75</v>
      </c>
      <c r="G232" s="17" t="s">
        <v>114</v>
      </c>
      <c r="H232" s="17">
        <v>1</v>
      </c>
      <c r="I232" s="17">
        <v>1</v>
      </c>
      <c r="J232" s="17">
        <v>860</v>
      </c>
      <c r="K232" s="17" t="s">
        <v>107</v>
      </c>
      <c r="L232" s="18">
        <v>62335.42</v>
      </c>
      <c r="M232" s="18">
        <v>5587.78</v>
      </c>
      <c r="N232" s="18">
        <v>4742.8</v>
      </c>
      <c r="O232" s="18">
        <v>72666</v>
      </c>
      <c r="P232" s="18">
        <v>5785.67</v>
      </c>
      <c r="Q232" s="18">
        <v>672.49</v>
      </c>
      <c r="R232" s="18">
        <v>510.84</v>
      </c>
      <c r="S232" s="18">
        <v>6969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18">
        <v>68121.09</v>
      </c>
      <c r="Z232" s="18">
        <v>5415.29</v>
      </c>
      <c r="AA232" s="18">
        <v>6098.62</v>
      </c>
      <c r="AB232" s="18">
        <v>79635</v>
      </c>
    </row>
    <row r="233" spans="1:28" s="15" customFormat="1" x14ac:dyDescent="0.25">
      <c r="A233" s="17">
        <v>21</v>
      </c>
      <c r="B233" s="17" t="s">
        <v>1468</v>
      </c>
      <c r="C233" s="17" t="s">
        <v>1666</v>
      </c>
      <c r="D233" s="17" t="s">
        <v>1569</v>
      </c>
      <c r="E233" s="17" t="s">
        <v>1570</v>
      </c>
      <c r="F233" s="17" t="s">
        <v>75</v>
      </c>
      <c r="G233" s="17" t="s">
        <v>114</v>
      </c>
      <c r="H233" s="17">
        <v>2</v>
      </c>
      <c r="I233" s="17">
        <v>2</v>
      </c>
      <c r="J233" s="17">
        <v>910</v>
      </c>
      <c r="K233" s="17" t="s">
        <v>107</v>
      </c>
      <c r="L233" s="18">
        <v>115994.64</v>
      </c>
      <c r="M233" s="18">
        <v>3783.78</v>
      </c>
      <c r="N233" s="18">
        <v>7775.58</v>
      </c>
      <c r="O233" s="18">
        <v>127554</v>
      </c>
      <c r="P233" s="18">
        <v>6115.81</v>
      </c>
      <c r="Q233" s="18">
        <v>1206.6500000000001</v>
      </c>
      <c r="R233" s="18">
        <v>540.54</v>
      </c>
      <c r="S233" s="18">
        <v>7863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122110.45</v>
      </c>
      <c r="Z233" s="18">
        <v>8982.23</v>
      </c>
      <c r="AA233" s="18">
        <v>4324.32</v>
      </c>
      <c r="AB233" s="18">
        <v>135417</v>
      </c>
    </row>
    <row r="234" spans="1:28" s="15" customFormat="1" x14ac:dyDescent="0.25">
      <c r="A234" s="17">
        <v>22</v>
      </c>
      <c r="B234" s="17" t="s">
        <v>1554</v>
      </c>
      <c r="C234" s="17" t="s">
        <v>1666</v>
      </c>
      <c r="D234" s="17" t="s">
        <v>1571</v>
      </c>
      <c r="E234" s="17" t="s">
        <v>1572</v>
      </c>
      <c r="F234" s="17" t="s">
        <v>75</v>
      </c>
      <c r="G234" s="17" t="s">
        <v>114</v>
      </c>
      <c r="H234" s="17">
        <v>2</v>
      </c>
      <c r="I234" s="17">
        <v>2</v>
      </c>
      <c r="J234" s="17">
        <v>860</v>
      </c>
      <c r="K234" s="17" t="s">
        <v>107</v>
      </c>
      <c r="L234" s="18">
        <v>114626.81</v>
      </c>
      <c r="M234" s="18">
        <v>3575.88</v>
      </c>
      <c r="N234" s="18">
        <v>7771.31</v>
      </c>
      <c r="O234" s="18">
        <v>125974</v>
      </c>
      <c r="P234" s="18">
        <v>5786.12</v>
      </c>
      <c r="Q234" s="18">
        <v>1192.04</v>
      </c>
      <c r="R234" s="18">
        <v>510.84</v>
      </c>
      <c r="S234" s="18">
        <v>7489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120412.93</v>
      </c>
      <c r="Z234" s="18">
        <v>8963.35</v>
      </c>
      <c r="AA234" s="18">
        <v>4086.72</v>
      </c>
      <c r="AB234" s="18">
        <v>133463</v>
      </c>
    </row>
    <row r="235" spans="1:28" s="12" customFormat="1" ht="16.5" customHeight="1" x14ac:dyDescent="0.25">
      <c r="A235" s="10"/>
      <c r="B235" s="10"/>
      <c r="C235" s="10" t="s">
        <v>71</v>
      </c>
      <c r="D235" s="10"/>
      <c r="E235" s="10"/>
      <c r="F235" s="10"/>
      <c r="G235" s="10"/>
      <c r="H235" s="10"/>
      <c r="I235" s="10"/>
      <c r="J235" s="11">
        <f>SUM(J213:J234)</f>
        <v>10524</v>
      </c>
      <c r="K235" s="10"/>
      <c r="L235" s="11">
        <f t="shared" ref="L235:AB235" si="27">SUM(L213:L234)</f>
        <v>1193148.98</v>
      </c>
      <c r="M235" s="11">
        <f t="shared" si="27"/>
        <v>73102.64</v>
      </c>
      <c r="N235" s="11">
        <f t="shared" si="27"/>
        <v>138439.63</v>
      </c>
      <c r="O235" s="11">
        <f t="shared" si="27"/>
        <v>1404691.25</v>
      </c>
      <c r="P235" s="11">
        <f t="shared" si="27"/>
        <v>74464.37</v>
      </c>
      <c r="Q235" s="11">
        <f t="shared" si="27"/>
        <v>13488.149999999998</v>
      </c>
      <c r="R235" s="11">
        <f t="shared" si="27"/>
        <v>6251.25</v>
      </c>
      <c r="S235" s="11">
        <f t="shared" si="27"/>
        <v>94203.77</v>
      </c>
      <c r="T235" s="11">
        <f t="shared" si="27"/>
        <v>0</v>
      </c>
      <c r="U235" s="11">
        <f t="shared" si="27"/>
        <v>0</v>
      </c>
      <c r="V235" s="11">
        <f t="shared" si="27"/>
        <v>0</v>
      </c>
      <c r="W235" s="11">
        <f t="shared" si="27"/>
        <v>0</v>
      </c>
      <c r="X235" s="11">
        <f t="shared" si="27"/>
        <v>0</v>
      </c>
      <c r="Y235" s="11">
        <f t="shared" si="27"/>
        <v>1267613.3499999999</v>
      </c>
      <c r="Z235" s="11">
        <f t="shared" si="27"/>
        <v>151927.78</v>
      </c>
      <c r="AA235" s="11">
        <f t="shared" si="27"/>
        <v>79353.890000000014</v>
      </c>
      <c r="AB235" s="11">
        <f t="shared" si="27"/>
        <v>1498895.02</v>
      </c>
    </row>
    <row r="236" spans="1:28" s="12" customFormat="1" ht="16.5" customHeight="1" x14ac:dyDescent="0.25">
      <c r="A236" s="10"/>
      <c r="B236" s="10"/>
      <c r="C236" s="10" t="s">
        <v>119</v>
      </c>
      <c r="D236" s="10"/>
      <c r="E236" s="10"/>
      <c r="F236" s="10"/>
      <c r="G236" s="10"/>
      <c r="H236" s="10"/>
      <c r="I236" s="10"/>
      <c r="J236" s="11">
        <f>J235+J212</f>
        <v>35881</v>
      </c>
      <c r="K236" s="11"/>
      <c r="L236" s="11">
        <f t="shared" ref="L236:AB236" si="28">L235+L212</f>
        <v>3020993.14</v>
      </c>
      <c r="M236" s="11">
        <f t="shared" si="28"/>
        <v>196925.82</v>
      </c>
      <c r="N236" s="11">
        <f t="shared" si="28"/>
        <v>324562.19999999995</v>
      </c>
      <c r="O236" s="11">
        <f t="shared" si="28"/>
        <v>3542481.16</v>
      </c>
      <c r="P236" s="11">
        <f t="shared" si="28"/>
        <v>222141.69</v>
      </c>
      <c r="Q236" s="11">
        <f t="shared" si="28"/>
        <v>33028.370000000003</v>
      </c>
      <c r="R236" s="11">
        <f t="shared" si="28"/>
        <v>17547.800000000003</v>
      </c>
      <c r="S236" s="11">
        <f t="shared" si="28"/>
        <v>272717.86000000004</v>
      </c>
      <c r="T236" s="11">
        <f t="shared" si="28"/>
        <v>0</v>
      </c>
      <c r="U236" s="11">
        <f t="shared" si="28"/>
        <v>0</v>
      </c>
      <c r="V236" s="11">
        <f t="shared" si="28"/>
        <v>0</v>
      </c>
      <c r="W236" s="11">
        <f t="shared" si="28"/>
        <v>0</v>
      </c>
      <c r="X236" s="11">
        <f t="shared" si="28"/>
        <v>0</v>
      </c>
      <c r="Y236" s="11">
        <f t="shared" si="28"/>
        <v>3243134.83</v>
      </c>
      <c r="Z236" s="11">
        <f t="shared" si="28"/>
        <v>357590.56999999995</v>
      </c>
      <c r="AA236" s="11">
        <f t="shared" si="28"/>
        <v>214473.62000000002</v>
      </c>
      <c r="AB236" s="11">
        <f t="shared" si="28"/>
        <v>3815199.02</v>
      </c>
    </row>
    <row r="237" spans="1:28" ht="18" customHeight="1" x14ac:dyDescent="0.25"/>
    <row r="238" spans="1:28" ht="18" customHeight="1" x14ac:dyDescent="0.25"/>
    <row r="241" spans="1:31" ht="15.75" x14ac:dyDescent="0.25">
      <c r="E241" s="13" t="s">
        <v>120</v>
      </c>
      <c r="G241" s="14"/>
      <c r="H241" s="14"/>
      <c r="I241" s="14"/>
      <c r="J241" s="14"/>
      <c r="K241" s="14"/>
      <c r="L241" s="13" t="s">
        <v>122</v>
      </c>
      <c r="M241" s="13"/>
      <c r="N241" s="13"/>
      <c r="O241" s="14"/>
      <c r="Q241" s="14"/>
      <c r="R241" s="13" t="s">
        <v>121</v>
      </c>
      <c r="T241" s="14"/>
      <c r="U241" s="14"/>
      <c r="W241" s="14"/>
      <c r="X241" s="14"/>
      <c r="Y241" s="13" t="s">
        <v>123</v>
      </c>
      <c r="Z241" s="14"/>
      <c r="AA241" s="14"/>
      <c r="AB241" s="14"/>
    </row>
    <row r="242" spans="1:31" ht="15.75" x14ac:dyDescent="0.25">
      <c r="E242" s="13" t="s">
        <v>124</v>
      </c>
      <c r="G242" s="14"/>
      <c r="H242" s="14"/>
      <c r="I242" s="14"/>
      <c r="J242" s="14"/>
      <c r="K242" s="14"/>
      <c r="L242" s="13" t="s">
        <v>124</v>
      </c>
      <c r="M242" s="13"/>
      <c r="N242" s="13"/>
      <c r="O242" s="14"/>
      <c r="Q242" s="14"/>
      <c r="R242" s="13" t="s">
        <v>124</v>
      </c>
      <c r="T242" s="14"/>
      <c r="U242" s="14"/>
      <c r="W242" s="14"/>
      <c r="X242" s="14"/>
      <c r="Y242" s="13" t="s">
        <v>124</v>
      </c>
      <c r="Z242" s="14"/>
      <c r="AA242" s="14"/>
      <c r="AB242" s="14"/>
    </row>
    <row r="245" spans="1:31" ht="32.25" customHeight="1" x14ac:dyDescent="0.55000000000000004">
      <c r="A245" s="75" t="s">
        <v>0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1"/>
      <c r="AD245" s="1"/>
      <c r="AE245" s="1"/>
    </row>
    <row r="246" spans="1:31" ht="21.75" customHeight="1" x14ac:dyDescent="0.4">
      <c r="A246" s="76" t="s">
        <v>1680</v>
      </c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2"/>
      <c r="AD246" s="2"/>
      <c r="AE246" s="2"/>
    </row>
    <row r="247" spans="1:31" s="5" customFormat="1" ht="20.25" customHeight="1" x14ac:dyDescent="0.35">
      <c r="A247" s="3" t="s">
        <v>1</v>
      </c>
      <c r="B247" s="4"/>
      <c r="C247" s="3"/>
      <c r="D247" s="3"/>
      <c r="F247" s="3" t="s">
        <v>1573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s="7" customFormat="1" ht="90" x14ac:dyDescent="0.25">
      <c r="A248" s="6" t="s">
        <v>3</v>
      </c>
      <c r="B248" s="6" t="s">
        <v>4</v>
      </c>
      <c r="C248" s="6" t="s">
        <v>5</v>
      </c>
      <c r="D248" s="6" t="s">
        <v>6</v>
      </c>
      <c r="E248" s="6" t="s">
        <v>7</v>
      </c>
      <c r="F248" s="6" t="s">
        <v>8</v>
      </c>
      <c r="G248" s="6" t="s">
        <v>9</v>
      </c>
      <c r="H248" s="6" t="s">
        <v>10</v>
      </c>
      <c r="I248" s="6" t="s">
        <v>11</v>
      </c>
      <c r="J248" s="6" t="s">
        <v>12</v>
      </c>
      <c r="K248" s="6" t="s">
        <v>13</v>
      </c>
      <c r="L248" s="6" t="s">
        <v>14</v>
      </c>
      <c r="M248" s="6" t="s">
        <v>15</v>
      </c>
      <c r="N248" s="6" t="s">
        <v>16</v>
      </c>
      <c r="O248" s="6" t="s">
        <v>17</v>
      </c>
      <c r="P248" s="6" t="s">
        <v>18</v>
      </c>
      <c r="Q248" s="6" t="s">
        <v>19</v>
      </c>
      <c r="R248" s="6" t="s">
        <v>20</v>
      </c>
      <c r="S248" s="6" t="s">
        <v>21</v>
      </c>
      <c r="T248" s="6" t="s">
        <v>22</v>
      </c>
      <c r="U248" s="6" t="s">
        <v>23</v>
      </c>
      <c r="V248" s="6" t="s">
        <v>24</v>
      </c>
      <c r="W248" s="6" t="s">
        <v>25</v>
      </c>
      <c r="X248" s="6" t="s">
        <v>26</v>
      </c>
      <c r="Y248" s="6" t="s">
        <v>27</v>
      </c>
      <c r="Z248" s="6" t="s">
        <v>28</v>
      </c>
      <c r="AA248" s="6" t="s">
        <v>29</v>
      </c>
      <c r="AB248" s="6" t="s">
        <v>30</v>
      </c>
    </row>
    <row r="249" spans="1:31" s="15" customFormat="1" x14ac:dyDescent="0.25">
      <c r="A249" s="17">
        <v>1</v>
      </c>
      <c r="B249" s="17" t="s">
        <v>1455</v>
      </c>
      <c r="C249" s="17" t="s">
        <v>1666</v>
      </c>
      <c r="D249" s="17" t="s">
        <v>1457</v>
      </c>
      <c r="E249" s="17" t="s">
        <v>1458</v>
      </c>
      <c r="F249" s="17" t="s">
        <v>35</v>
      </c>
      <c r="G249" s="17" t="s">
        <v>1459</v>
      </c>
      <c r="H249" s="17">
        <v>36000</v>
      </c>
      <c r="I249" s="17">
        <v>36000</v>
      </c>
      <c r="J249" s="17">
        <v>0</v>
      </c>
      <c r="K249" s="17" t="s">
        <v>59</v>
      </c>
      <c r="L249" s="18">
        <v>39922.07</v>
      </c>
      <c r="M249" s="18">
        <v>13010.68</v>
      </c>
      <c r="N249" s="18">
        <v>2139.25</v>
      </c>
      <c r="O249" s="18">
        <v>55072</v>
      </c>
      <c r="P249" s="18">
        <v>109.6</v>
      </c>
      <c r="Q249" s="18">
        <v>418.4</v>
      </c>
      <c r="R249" s="18">
        <v>0</v>
      </c>
      <c r="S249" s="18">
        <v>528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18">
        <v>40031.67</v>
      </c>
      <c r="Z249" s="18">
        <v>13429.08</v>
      </c>
      <c r="AA249" s="18">
        <v>2139.25</v>
      </c>
      <c r="AB249" s="18">
        <v>55600</v>
      </c>
    </row>
    <row r="250" spans="1:31" s="15" customFormat="1" x14ac:dyDescent="0.25">
      <c r="A250" s="17">
        <v>2</v>
      </c>
      <c r="B250" s="17" t="s">
        <v>1460</v>
      </c>
      <c r="C250" s="17" t="s">
        <v>1666</v>
      </c>
      <c r="D250" s="17" t="s">
        <v>1461</v>
      </c>
      <c r="E250" s="17" t="s">
        <v>1462</v>
      </c>
      <c r="F250" s="17" t="s">
        <v>35</v>
      </c>
      <c r="G250" s="17" t="s">
        <v>137</v>
      </c>
      <c r="H250" s="17">
        <v>50900</v>
      </c>
      <c r="I250" s="17">
        <v>50810</v>
      </c>
      <c r="J250" s="17">
        <v>90</v>
      </c>
      <c r="K250" s="17" t="s">
        <v>37</v>
      </c>
      <c r="L250" s="18">
        <v>57947.77</v>
      </c>
      <c r="M250" s="18">
        <v>2875.35</v>
      </c>
      <c r="N250" s="18">
        <v>9808.8799999999992</v>
      </c>
      <c r="O250" s="18">
        <v>70632</v>
      </c>
      <c r="P250" s="18">
        <v>999.81</v>
      </c>
      <c r="Q250" s="18">
        <v>667.69</v>
      </c>
      <c r="R250" s="18">
        <v>40.5</v>
      </c>
      <c r="S250" s="18">
        <v>1708</v>
      </c>
      <c r="T250" s="18">
        <v>0</v>
      </c>
      <c r="U250" s="18">
        <v>0</v>
      </c>
      <c r="V250" s="18">
        <v>0</v>
      </c>
      <c r="W250" s="18">
        <v>0</v>
      </c>
      <c r="X250" s="18"/>
      <c r="Y250" s="18">
        <v>58947.58</v>
      </c>
      <c r="Z250" s="18">
        <v>3543.04</v>
      </c>
      <c r="AA250" s="18">
        <v>9849.3799999999992</v>
      </c>
      <c r="AB250" s="18">
        <v>72340</v>
      </c>
    </row>
    <row r="251" spans="1:31" s="15" customFormat="1" x14ac:dyDescent="0.25">
      <c r="A251" s="17">
        <v>3</v>
      </c>
      <c r="B251" s="17" t="s">
        <v>1463</v>
      </c>
      <c r="C251" s="17" t="s">
        <v>1666</v>
      </c>
      <c r="D251" s="17" t="s">
        <v>1464</v>
      </c>
      <c r="E251" s="17" t="s">
        <v>1465</v>
      </c>
      <c r="F251" s="17" t="s">
        <v>35</v>
      </c>
      <c r="G251" s="17" t="s">
        <v>244</v>
      </c>
      <c r="H251" s="17">
        <v>42416</v>
      </c>
      <c r="I251" s="17">
        <v>41979</v>
      </c>
      <c r="J251" s="17">
        <v>1311</v>
      </c>
      <c r="K251" s="17" t="s">
        <v>37</v>
      </c>
      <c r="L251" s="18">
        <v>-2720.5</v>
      </c>
      <c r="M251" s="18">
        <v>511.26</v>
      </c>
      <c r="N251" s="18">
        <v>7622.24</v>
      </c>
      <c r="O251" s="18">
        <v>5413</v>
      </c>
      <c r="P251" s="18">
        <v>7462.91</v>
      </c>
      <c r="Q251" s="18">
        <v>26.14</v>
      </c>
      <c r="R251" s="18">
        <v>589.95000000000005</v>
      </c>
      <c r="S251" s="18">
        <v>8079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18">
        <v>4742.41</v>
      </c>
      <c r="Z251" s="18">
        <v>537.4</v>
      </c>
      <c r="AA251" s="18">
        <v>8212.19</v>
      </c>
      <c r="AB251" s="18">
        <v>13492</v>
      </c>
    </row>
    <row r="252" spans="1:31" s="15" customFormat="1" x14ac:dyDescent="0.25">
      <c r="A252" s="17">
        <v>4</v>
      </c>
      <c r="B252" s="17" t="s">
        <v>1460</v>
      </c>
      <c r="C252" s="17" t="s">
        <v>1666</v>
      </c>
      <c r="D252" s="17" t="s">
        <v>1466</v>
      </c>
      <c r="E252" s="17" t="s">
        <v>1467</v>
      </c>
      <c r="F252" s="17" t="s">
        <v>35</v>
      </c>
      <c r="G252" s="17" t="s">
        <v>1055</v>
      </c>
      <c r="H252" s="17">
        <v>14836</v>
      </c>
      <c r="I252" s="17">
        <v>14719</v>
      </c>
      <c r="J252" s="17">
        <v>351</v>
      </c>
      <c r="K252" s="17" t="s">
        <v>37</v>
      </c>
      <c r="L252" s="18">
        <v>20564.009999999998</v>
      </c>
      <c r="M252" s="18">
        <v>1505.1</v>
      </c>
      <c r="N252" s="18">
        <v>1365.89</v>
      </c>
      <c r="O252" s="18">
        <v>23435</v>
      </c>
      <c r="P252" s="18">
        <v>2332.0100000000002</v>
      </c>
      <c r="Q252" s="18">
        <v>186.04</v>
      </c>
      <c r="R252" s="18">
        <v>157.94999999999999</v>
      </c>
      <c r="S252" s="18">
        <v>2676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18">
        <v>22896.02</v>
      </c>
      <c r="Z252" s="18">
        <v>1691.14</v>
      </c>
      <c r="AA252" s="18">
        <v>1523.84</v>
      </c>
      <c r="AB252" s="18">
        <v>26111</v>
      </c>
    </row>
    <row r="253" spans="1:31" s="15" customFormat="1" x14ac:dyDescent="0.25">
      <c r="A253" s="17">
        <v>5</v>
      </c>
      <c r="B253" s="17" t="s">
        <v>1468</v>
      </c>
      <c r="C253" s="17" t="s">
        <v>1666</v>
      </c>
      <c r="D253" s="17" t="s">
        <v>1469</v>
      </c>
      <c r="E253" s="17" t="s">
        <v>1470</v>
      </c>
      <c r="F253" s="17" t="s">
        <v>35</v>
      </c>
      <c r="G253" s="17" t="s">
        <v>45</v>
      </c>
      <c r="H253" s="17">
        <v>69621</v>
      </c>
      <c r="I253" s="17">
        <v>68310</v>
      </c>
      <c r="J253" s="17">
        <v>1311</v>
      </c>
      <c r="K253" s="17" t="s">
        <v>37</v>
      </c>
      <c r="L253" s="18">
        <v>112543.03</v>
      </c>
      <c r="M253" s="18">
        <v>14916.05</v>
      </c>
      <c r="N253" s="18">
        <v>8483.92</v>
      </c>
      <c r="O253" s="18">
        <v>135943</v>
      </c>
      <c r="P253" s="18">
        <v>7957.83</v>
      </c>
      <c r="Q253" s="18">
        <v>1194.22</v>
      </c>
      <c r="R253" s="18">
        <v>589.95000000000005</v>
      </c>
      <c r="S253" s="18">
        <v>9742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18">
        <v>120500.86</v>
      </c>
      <c r="Z253" s="18">
        <v>16110.27</v>
      </c>
      <c r="AA253" s="18">
        <v>9073.8700000000008</v>
      </c>
      <c r="AB253" s="18">
        <v>145685</v>
      </c>
    </row>
    <row r="254" spans="1:31" s="15" customFormat="1" x14ac:dyDescent="0.25">
      <c r="A254" s="17">
        <v>6</v>
      </c>
      <c r="B254" s="17" t="s">
        <v>1471</v>
      </c>
      <c r="C254" s="17" t="s">
        <v>1666</v>
      </c>
      <c r="D254" s="17" t="s">
        <v>1472</v>
      </c>
      <c r="E254" s="17" t="s">
        <v>1473</v>
      </c>
      <c r="F254" s="17" t="s">
        <v>35</v>
      </c>
      <c r="G254" s="17" t="s">
        <v>1055</v>
      </c>
      <c r="H254" s="17">
        <v>23274</v>
      </c>
      <c r="I254" s="17">
        <v>22886</v>
      </c>
      <c r="J254" s="17">
        <v>388</v>
      </c>
      <c r="K254" s="17" t="s">
        <v>37</v>
      </c>
      <c r="L254" s="18">
        <v>63159.15</v>
      </c>
      <c r="M254" s="18">
        <v>10825.51</v>
      </c>
      <c r="N254" s="18">
        <v>4198.34</v>
      </c>
      <c r="O254" s="18">
        <v>78183</v>
      </c>
      <c r="P254" s="18">
        <v>2517.62</v>
      </c>
      <c r="Q254" s="18">
        <v>661.78</v>
      </c>
      <c r="R254" s="18">
        <v>174.6</v>
      </c>
      <c r="S254" s="18">
        <v>3354</v>
      </c>
      <c r="T254" s="18">
        <v>0</v>
      </c>
      <c r="U254" s="18">
        <v>0</v>
      </c>
      <c r="V254" s="18">
        <v>0</v>
      </c>
      <c r="W254" s="18">
        <v>0</v>
      </c>
      <c r="X254" s="18"/>
      <c r="Y254" s="18">
        <v>65676.77</v>
      </c>
      <c r="Z254" s="18">
        <v>11487.29</v>
      </c>
      <c r="AA254" s="18">
        <v>4372.9399999999996</v>
      </c>
      <c r="AB254" s="18">
        <v>81537</v>
      </c>
    </row>
    <row r="255" spans="1:31" s="15" customFormat="1" x14ac:dyDescent="0.25">
      <c r="A255" s="17">
        <v>7</v>
      </c>
      <c r="B255" s="17" t="s">
        <v>1468</v>
      </c>
      <c r="C255" s="17" t="s">
        <v>1666</v>
      </c>
      <c r="D255" s="17" t="s">
        <v>1474</v>
      </c>
      <c r="E255" s="17" t="s">
        <v>1475</v>
      </c>
      <c r="F255" s="17" t="s">
        <v>35</v>
      </c>
      <c r="G255" s="17" t="s">
        <v>1055</v>
      </c>
      <c r="H255" s="17">
        <v>40004</v>
      </c>
      <c r="I255" s="17">
        <v>39369</v>
      </c>
      <c r="J255" s="17">
        <v>635</v>
      </c>
      <c r="K255" s="17" t="s">
        <v>37</v>
      </c>
      <c r="L255" s="18">
        <v>108579.07</v>
      </c>
      <c r="M255" s="18">
        <v>14680.28</v>
      </c>
      <c r="N255" s="18">
        <v>8857.65</v>
      </c>
      <c r="O255" s="18">
        <v>132117</v>
      </c>
      <c r="P255" s="18">
        <v>3752.54</v>
      </c>
      <c r="Q255" s="18">
        <v>1152.71</v>
      </c>
      <c r="R255" s="18">
        <v>285.75</v>
      </c>
      <c r="S255" s="18">
        <v>5191</v>
      </c>
      <c r="T255" s="18">
        <v>0</v>
      </c>
      <c r="U255" s="18">
        <v>0</v>
      </c>
      <c r="V255" s="18">
        <v>0</v>
      </c>
      <c r="W255" s="18">
        <v>0</v>
      </c>
      <c r="X255" s="18"/>
      <c r="Y255" s="18">
        <v>112331.61</v>
      </c>
      <c r="Z255" s="18">
        <v>15832.99</v>
      </c>
      <c r="AA255" s="18">
        <v>9143.4</v>
      </c>
      <c r="AB255" s="18">
        <v>137308</v>
      </c>
    </row>
    <row r="256" spans="1:31" s="15" customFormat="1" x14ac:dyDescent="0.25">
      <c r="A256" s="17">
        <v>8</v>
      </c>
      <c r="B256" s="17" t="s">
        <v>1476</v>
      </c>
      <c r="C256" s="17" t="s">
        <v>1666</v>
      </c>
      <c r="D256" s="17" t="s">
        <v>1477</v>
      </c>
      <c r="E256" s="17" t="s">
        <v>1478</v>
      </c>
      <c r="F256" s="17" t="s">
        <v>35</v>
      </c>
      <c r="G256" s="17" t="s">
        <v>1055</v>
      </c>
      <c r="H256" s="17">
        <v>69580</v>
      </c>
      <c r="I256" s="17">
        <v>69580</v>
      </c>
      <c r="J256" s="17">
        <v>0</v>
      </c>
      <c r="K256" s="17" t="s">
        <v>59</v>
      </c>
      <c r="L256" s="18">
        <v>29487.46</v>
      </c>
      <c r="M256" s="18">
        <v>6604.96</v>
      </c>
      <c r="N256" s="18">
        <v>818.58</v>
      </c>
      <c r="O256" s="18">
        <v>36911</v>
      </c>
      <c r="P256" s="18">
        <v>577.59</v>
      </c>
      <c r="Q256" s="18">
        <v>298.41000000000003</v>
      </c>
      <c r="R256" s="18">
        <v>0</v>
      </c>
      <c r="S256" s="18">
        <v>876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18">
        <v>30065.05</v>
      </c>
      <c r="Z256" s="18">
        <v>6903.37</v>
      </c>
      <c r="AA256" s="18">
        <v>818.58</v>
      </c>
      <c r="AB256" s="18">
        <v>37787</v>
      </c>
    </row>
    <row r="257" spans="1:28" s="15" customFormat="1" x14ac:dyDescent="0.25">
      <c r="A257" s="17">
        <v>9</v>
      </c>
      <c r="B257" s="17" t="s">
        <v>1460</v>
      </c>
      <c r="C257" s="17" t="s">
        <v>1666</v>
      </c>
      <c r="D257" s="17" t="s">
        <v>1479</v>
      </c>
      <c r="E257" s="17" t="s">
        <v>1480</v>
      </c>
      <c r="F257" s="17" t="s">
        <v>35</v>
      </c>
      <c r="G257" s="17" t="s">
        <v>1055</v>
      </c>
      <c r="H257" s="17">
        <v>11518</v>
      </c>
      <c r="I257" s="17">
        <v>10938</v>
      </c>
      <c r="J257" s="17">
        <v>1740</v>
      </c>
      <c r="K257" s="17" t="s">
        <v>37</v>
      </c>
      <c r="L257" s="18">
        <v>168408.49</v>
      </c>
      <c r="M257" s="18">
        <v>11766.67</v>
      </c>
      <c r="N257" s="18">
        <v>7950.84</v>
      </c>
      <c r="O257" s="18">
        <v>188126</v>
      </c>
      <c r="P257" s="18">
        <v>13869.77</v>
      </c>
      <c r="Q257" s="18">
        <v>1718.23</v>
      </c>
      <c r="R257" s="18">
        <v>783</v>
      </c>
      <c r="S257" s="18">
        <v>16371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18">
        <v>182278.26</v>
      </c>
      <c r="Z257" s="18">
        <v>13484.9</v>
      </c>
      <c r="AA257" s="18">
        <v>8733.84</v>
      </c>
      <c r="AB257" s="18">
        <v>204497</v>
      </c>
    </row>
    <row r="258" spans="1:28" s="15" customFormat="1" x14ac:dyDescent="0.25">
      <c r="A258" s="17">
        <v>10</v>
      </c>
      <c r="B258" s="17" t="s">
        <v>1460</v>
      </c>
      <c r="C258" s="17" t="s">
        <v>1666</v>
      </c>
      <c r="D258" s="17" t="s">
        <v>1481</v>
      </c>
      <c r="E258" s="17" t="s">
        <v>1482</v>
      </c>
      <c r="F258" s="17" t="s">
        <v>35</v>
      </c>
      <c r="G258" s="17" t="s">
        <v>1483</v>
      </c>
      <c r="H258" s="17">
        <v>45817</v>
      </c>
      <c r="I258" s="17">
        <v>44828</v>
      </c>
      <c r="J258" s="17">
        <v>989</v>
      </c>
      <c r="K258" s="17" t="s">
        <v>37</v>
      </c>
      <c r="L258" s="18">
        <v>122363.39</v>
      </c>
      <c r="M258" s="18">
        <v>15670.49</v>
      </c>
      <c r="N258" s="18">
        <v>10164.120000000001</v>
      </c>
      <c r="O258" s="18">
        <v>148198</v>
      </c>
      <c r="P258" s="18">
        <v>5522.21</v>
      </c>
      <c r="Q258" s="18">
        <v>1300.74</v>
      </c>
      <c r="R258" s="18">
        <v>445.05</v>
      </c>
      <c r="S258" s="18">
        <v>7268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18">
        <v>127885.6</v>
      </c>
      <c r="Z258" s="18">
        <v>16971.23</v>
      </c>
      <c r="AA258" s="18">
        <v>10609.17</v>
      </c>
      <c r="AB258" s="18">
        <v>155466</v>
      </c>
    </row>
    <row r="259" spans="1:28" s="15" customFormat="1" x14ac:dyDescent="0.25">
      <c r="A259" s="17">
        <v>11</v>
      </c>
      <c r="B259" s="17" t="s">
        <v>1455</v>
      </c>
      <c r="C259" s="17" t="s">
        <v>1666</v>
      </c>
      <c r="D259" s="17" t="s">
        <v>1484</v>
      </c>
      <c r="E259" s="17" t="s">
        <v>1485</v>
      </c>
      <c r="F259" s="17" t="s">
        <v>35</v>
      </c>
      <c r="G259" s="17" t="s">
        <v>1055</v>
      </c>
      <c r="H259" s="17">
        <v>65547</v>
      </c>
      <c r="I259" s="17">
        <v>65071</v>
      </c>
      <c r="J259" s="17">
        <v>476</v>
      </c>
      <c r="K259" s="17" t="s">
        <v>37</v>
      </c>
      <c r="L259" s="18">
        <v>41207.21</v>
      </c>
      <c r="M259" s="18">
        <v>3826.63</v>
      </c>
      <c r="N259" s="18">
        <v>3097.16</v>
      </c>
      <c r="O259" s="18">
        <v>48131</v>
      </c>
      <c r="P259" s="18">
        <v>2929.51</v>
      </c>
      <c r="Q259" s="18">
        <v>429.29</v>
      </c>
      <c r="R259" s="18">
        <v>214.2</v>
      </c>
      <c r="S259" s="18">
        <v>3573</v>
      </c>
      <c r="T259" s="18">
        <v>110</v>
      </c>
      <c r="U259" s="18">
        <v>0</v>
      </c>
      <c r="V259" s="18">
        <v>0</v>
      </c>
      <c r="W259" s="18">
        <v>0</v>
      </c>
      <c r="X259" s="18"/>
      <c r="Y259" s="18">
        <v>44136.72</v>
      </c>
      <c r="Z259" s="18">
        <v>4255.92</v>
      </c>
      <c r="AA259" s="18">
        <v>3311.36</v>
      </c>
      <c r="AB259" s="18">
        <v>51704</v>
      </c>
    </row>
    <row r="260" spans="1:28" s="15" customFormat="1" x14ac:dyDescent="0.25">
      <c r="A260" s="17">
        <v>12</v>
      </c>
      <c r="B260" s="17" t="s">
        <v>1486</v>
      </c>
      <c r="C260" s="17" t="s">
        <v>1666</v>
      </c>
      <c r="D260" s="17" t="s">
        <v>1487</v>
      </c>
      <c r="E260" s="17" t="s">
        <v>1488</v>
      </c>
      <c r="F260" s="17" t="s">
        <v>35</v>
      </c>
      <c r="G260" s="17" t="s">
        <v>45</v>
      </c>
      <c r="H260" s="17">
        <v>35921</v>
      </c>
      <c r="I260" s="17">
        <v>35921</v>
      </c>
      <c r="J260" s="17">
        <v>2792</v>
      </c>
      <c r="K260" s="17" t="s">
        <v>1684</v>
      </c>
      <c r="L260" s="18">
        <v>83173.990000000005</v>
      </c>
      <c r="M260" s="18">
        <v>3699.4</v>
      </c>
      <c r="N260" s="18">
        <v>4617.6099999999997</v>
      </c>
      <c r="O260" s="18">
        <v>91491</v>
      </c>
      <c r="P260" s="18">
        <v>14812.15</v>
      </c>
      <c r="Q260" s="18">
        <v>821.45</v>
      </c>
      <c r="R260" s="18">
        <v>1256.4000000000001</v>
      </c>
      <c r="S260" s="18">
        <v>16890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18">
        <v>97986.14</v>
      </c>
      <c r="Z260" s="18">
        <v>4520.8500000000004</v>
      </c>
      <c r="AA260" s="18">
        <v>5874.01</v>
      </c>
      <c r="AB260" s="18">
        <v>108381</v>
      </c>
    </row>
    <row r="261" spans="1:28" s="15" customFormat="1" x14ac:dyDescent="0.25">
      <c r="A261" s="17">
        <v>13</v>
      </c>
      <c r="B261" s="17" t="s">
        <v>1476</v>
      </c>
      <c r="C261" s="17" t="s">
        <v>1666</v>
      </c>
      <c r="D261" s="17" t="s">
        <v>1489</v>
      </c>
      <c r="E261" s="17" t="s">
        <v>1490</v>
      </c>
      <c r="F261" s="17" t="s">
        <v>35</v>
      </c>
      <c r="G261" s="17" t="s">
        <v>1055</v>
      </c>
      <c r="H261" s="17">
        <v>214799</v>
      </c>
      <c r="I261" s="17">
        <v>210879</v>
      </c>
      <c r="J261" s="17">
        <v>3920</v>
      </c>
      <c r="K261" s="17" t="s">
        <v>37</v>
      </c>
      <c r="L261" s="18">
        <v>141077.64000000001</v>
      </c>
      <c r="M261" s="18">
        <v>5110.5600000000004</v>
      </c>
      <c r="N261" s="18">
        <v>6479.8</v>
      </c>
      <c r="O261" s="18">
        <v>152668</v>
      </c>
      <c r="P261" s="18">
        <v>21277.85</v>
      </c>
      <c r="Q261" s="18">
        <v>1369.15</v>
      </c>
      <c r="R261" s="18">
        <v>1764</v>
      </c>
      <c r="S261" s="18">
        <v>24411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162355.49</v>
      </c>
      <c r="Z261" s="18">
        <v>6479.71</v>
      </c>
      <c r="AA261" s="18">
        <v>8243.7999999999993</v>
      </c>
      <c r="AB261" s="18">
        <v>177079</v>
      </c>
    </row>
    <row r="262" spans="1:28" s="15" customFormat="1" x14ac:dyDescent="0.25">
      <c r="A262" s="17">
        <v>14</v>
      </c>
      <c r="B262" s="17" t="s">
        <v>1468</v>
      </c>
      <c r="C262" s="17" t="s">
        <v>1666</v>
      </c>
      <c r="D262" s="17" t="s">
        <v>1491</v>
      </c>
      <c r="E262" s="17" t="s">
        <v>1492</v>
      </c>
      <c r="F262" s="17" t="s">
        <v>35</v>
      </c>
      <c r="G262" s="17" t="s">
        <v>1055</v>
      </c>
      <c r="H262" s="17">
        <v>31492</v>
      </c>
      <c r="I262" s="17">
        <v>31045</v>
      </c>
      <c r="J262" s="17">
        <v>447</v>
      </c>
      <c r="K262" s="17" t="s">
        <v>37</v>
      </c>
      <c r="L262" s="18">
        <v>77401.66</v>
      </c>
      <c r="M262" s="18">
        <v>14277.4</v>
      </c>
      <c r="N262" s="18">
        <v>5575.94</v>
      </c>
      <c r="O262" s="18">
        <v>97255</v>
      </c>
      <c r="P262" s="18">
        <v>2812.11</v>
      </c>
      <c r="Q262" s="18">
        <v>816.74</v>
      </c>
      <c r="R262" s="18">
        <v>201.15</v>
      </c>
      <c r="S262" s="18">
        <v>3830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80213.77</v>
      </c>
      <c r="Z262" s="18">
        <v>15094.14</v>
      </c>
      <c r="AA262" s="18">
        <v>5777.09</v>
      </c>
      <c r="AB262" s="18">
        <v>101085</v>
      </c>
    </row>
    <row r="263" spans="1:28" s="15" customFormat="1" x14ac:dyDescent="0.25">
      <c r="A263" s="17">
        <v>15</v>
      </c>
      <c r="B263" s="17" t="s">
        <v>1460</v>
      </c>
      <c r="C263" s="17" t="s">
        <v>1666</v>
      </c>
      <c r="D263" s="17" t="s">
        <v>1493</v>
      </c>
      <c r="E263" s="17" t="s">
        <v>1494</v>
      </c>
      <c r="F263" s="17" t="s">
        <v>35</v>
      </c>
      <c r="G263" s="17" t="s">
        <v>45</v>
      </c>
      <c r="H263" s="17">
        <v>11421</v>
      </c>
      <c r="I263" s="17">
        <v>11350</v>
      </c>
      <c r="J263" s="17">
        <v>71</v>
      </c>
      <c r="K263" s="17" t="s">
        <v>37</v>
      </c>
      <c r="L263" s="18">
        <v>36583.56</v>
      </c>
      <c r="M263" s="18">
        <v>2400.4</v>
      </c>
      <c r="N263" s="18">
        <v>16.04</v>
      </c>
      <c r="O263" s="18">
        <v>39000</v>
      </c>
      <c r="P263" s="18">
        <v>1480.36</v>
      </c>
      <c r="Q263" s="18">
        <v>740.85</v>
      </c>
      <c r="R263" s="18">
        <v>31.79</v>
      </c>
      <c r="S263" s="18">
        <v>2253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38063.919999999998</v>
      </c>
      <c r="Z263" s="18">
        <v>3141.25</v>
      </c>
      <c r="AA263" s="18">
        <v>47.83</v>
      </c>
      <c r="AB263" s="18">
        <v>41253</v>
      </c>
    </row>
    <row r="264" spans="1:28" s="15" customFormat="1" x14ac:dyDescent="0.25">
      <c r="A264" s="17">
        <v>16</v>
      </c>
      <c r="B264" s="17" t="s">
        <v>1471</v>
      </c>
      <c r="C264" s="17" t="s">
        <v>1666</v>
      </c>
      <c r="D264" s="17" t="s">
        <v>1495</v>
      </c>
      <c r="E264" s="17" t="s">
        <v>1496</v>
      </c>
      <c r="F264" s="17" t="s">
        <v>35</v>
      </c>
      <c r="G264" s="17" t="s">
        <v>215</v>
      </c>
      <c r="H264" s="17">
        <v>16483</v>
      </c>
      <c r="I264" s="17">
        <v>16144</v>
      </c>
      <c r="J264" s="17">
        <v>1017</v>
      </c>
      <c r="K264" s="17" t="s">
        <v>37</v>
      </c>
      <c r="L264" s="18">
        <v>135830.75</v>
      </c>
      <c r="M264" s="18">
        <v>10436.09</v>
      </c>
      <c r="N264" s="18">
        <v>5128.16</v>
      </c>
      <c r="O264" s="18">
        <v>151395</v>
      </c>
      <c r="P264" s="18">
        <v>6322.31</v>
      </c>
      <c r="Q264" s="18">
        <v>1376.04</v>
      </c>
      <c r="R264" s="18">
        <v>457.65</v>
      </c>
      <c r="S264" s="18">
        <v>8156</v>
      </c>
      <c r="T264" s="18">
        <v>4950</v>
      </c>
      <c r="U264" s="18">
        <v>0</v>
      </c>
      <c r="V264" s="18">
        <v>0</v>
      </c>
      <c r="W264" s="18">
        <v>0</v>
      </c>
      <c r="X264" s="18"/>
      <c r="Y264" s="18">
        <v>142153.06</v>
      </c>
      <c r="Z264" s="18">
        <v>11812.13</v>
      </c>
      <c r="AA264" s="18">
        <v>5585.81</v>
      </c>
      <c r="AB264" s="18">
        <v>159551</v>
      </c>
    </row>
    <row r="265" spans="1:28" s="15" customFormat="1" x14ac:dyDescent="0.25">
      <c r="A265" s="17">
        <v>17</v>
      </c>
      <c r="B265" s="17" t="s">
        <v>1468</v>
      </c>
      <c r="C265" s="17" t="s">
        <v>1666</v>
      </c>
      <c r="D265" s="17" t="s">
        <v>1497</v>
      </c>
      <c r="E265" s="17" t="s">
        <v>1498</v>
      </c>
      <c r="F265" s="17" t="s">
        <v>35</v>
      </c>
      <c r="G265" s="17" t="s">
        <v>1205</v>
      </c>
      <c r="H265" s="17">
        <v>28269</v>
      </c>
      <c r="I265" s="17">
        <v>28193</v>
      </c>
      <c r="J265" s="17">
        <v>76</v>
      </c>
      <c r="K265" s="17" t="s">
        <v>37</v>
      </c>
      <c r="L265" s="18">
        <v>185908.4</v>
      </c>
      <c r="M265" s="18">
        <v>15648.14</v>
      </c>
      <c r="N265" s="18">
        <v>15230.46</v>
      </c>
      <c r="O265" s="18">
        <v>216787</v>
      </c>
      <c r="P265" s="18">
        <v>1232.3</v>
      </c>
      <c r="Q265" s="18">
        <v>1889.5</v>
      </c>
      <c r="R265" s="18">
        <v>34.200000000000003</v>
      </c>
      <c r="S265" s="18">
        <v>3156</v>
      </c>
      <c r="T265" s="18">
        <v>6800</v>
      </c>
      <c r="U265" s="18">
        <v>0</v>
      </c>
      <c r="V265" s="18">
        <v>13065.54</v>
      </c>
      <c r="W265" s="18">
        <v>15230.46</v>
      </c>
      <c r="X265" s="18">
        <v>28296</v>
      </c>
      <c r="Y265" s="18">
        <v>187140.7</v>
      </c>
      <c r="Z265" s="18">
        <v>4472.1000000000004</v>
      </c>
      <c r="AA265" s="18">
        <v>34.200000000000003</v>
      </c>
      <c r="AB265" s="18">
        <v>191647</v>
      </c>
    </row>
    <row r="266" spans="1:28" s="15" customFormat="1" x14ac:dyDescent="0.25">
      <c r="A266" s="17">
        <v>18</v>
      </c>
      <c r="B266" s="17" t="s">
        <v>1468</v>
      </c>
      <c r="C266" s="17" t="s">
        <v>1666</v>
      </c>
      <c r="D266" s="17" t="s">
        <v>1499</v>
      </c>
      <c r="E266" s="17" t="s">
        <v>1500</v>
      </c>
      <c r="F266" s="17" t="s">
        <v>35</v>
      </c>
      <c r="G266" s="17" t="s">
        <v>1501</v>
      </c>
      <c r="H266" s="17">
        <v>40549</v>
      </c>
      <c r="I266" s="17">
        <v>38650</v>
      </c>
      <c r="J266" s="17">
        <v>1899</v>
      </c>
      <c r="K266" s="17" t="s">
        <v>37</v>
      </c>
      <c r="L266" s="18">
        <v>97954.03</v>
      </c>
      <c r="M266" s="18">
        <v>10128.84</v>
      </c>
      <c r="N266" s="18">
        <v>7838.13</v>
      </c>
      <c r="O266" s="18">
        <v>115921</v>
      </c>
      <c r="P266" s="18">
        <v>10347.969999999999</v>
      </c>
      <c r="Q266" s="18">
        <v>1054.48</v>
      </c>
      <c r="R266" s="18">
        <v>854.55</v>
      </c>
      <c r="S266" s="18">
        <v>12257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108302</v>
      </c>
      <c r="Z266" s="18">
        <v>11183.32</v>
      </c>
      <c r="AA266" s="18">
        <v>8692.68</v>
      </c>
      <c r="AB266" s="18">
        <v>128178</v>
      </c>
    </row>
    <row r="267" spans="1:28" s="15" customFormat="1" x14ac:dyDescent="0.25">
      <c r="A267" s="17">
        <v>19</v>
      </c>
      <c r="B267" s="17" t="s">
        <v>1460</v>
      </c>
      <c r="C267" s="17" t="s">
        <v>1666</v>
      </c>
      <c r="D267" s="17" t="s">
        <v>1502</v>
      </c>
      <c r="E267" s="17" t="s">
        <v>1503</v>
      </c>
      <c r="F267" s="17" t="s">
        <v>35</v>
      </c>
      <c r="G267" s="17" t="s">
        <v>215</v>
      </c>
      <c r="H267" s="17">
        <v>60250</v>
      </c>
      <c r="I267" s="17">
        <v>60182</v>
      </c>
      <c r="J267" s="17">
        <v>68</v>
      </c>
      <c r="K267" s="17" t="s">
        <v>37</v>
      </c>
      <c r="L267" s="18">
        <v>111406.51</v>
      </c>
      <c r="M267" s="18">
        <v>14261.24</v>
      </c>
      <c r="N267" s="18">
        <v>8176.25</v>
      </c>
      <c r="O267" s="18">
        <v>133844</v>
      </c>
      <c r="P267" s="18">
        <v>917.91</v>
      </c>
      <c r="Q267" s="18">
        <v>1169.49</v>
      </c>
      <c r="R267" s="18">
        <v>30.6</v>
      </c>
      <c r="S267" s="18">
        <v>2118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112324.42</v>
      </c>
      <c r="Z267" s="18">
        <v>15430.73</v>
      </c>
      <c r="AA267" s="18">
        <v>8206.85</v>
      </c>
      <c r="AB267" s="18">
        <v>135962</v>
      </c>
    </row>
    <row r="268" spans="1:28" s="15" customFormat="1" x14ac:dyDescent="0.25">
      <c r="A268" s="17">
        <v>20</v>
      </c>
      <c r="B268" s="17" t="s">
        <v>1460</v>
      </c>
      <c r="C268" s="17" t="s">
        <v>1666</v>
      </c>
      <c r="D268" s="17" t="s">
        <v>1504</v>
      </c>
      <c r="E268" s="17" t="s">
        <v>1505</v>
      </c>
      <c r="F268" s="17" t="s">
        <v>35</v>
      </c>
      <c r="G268" s="17" t="s">
        <v>1506</v>
      </c>
      <c r="H268" s="17">
        <v>24605</v>
      </c>
      <c r="I268" s="17">
        <v>24405</v>
      </c>
      <c r="J268" s="17">
        <v>200</v>
      </c>
      <c r="K268" s="17" t="s">
        <v>37</v>
      </c>
      <c r="L268" s="18">
        <v>72416.61</v>
      </c>
      <c r="M268" s="18">
        <v>13427.85</v>
      </c>
      <c r="N268" s="18">
        <v>5047.54</v>
      </c>
      <c r="O268" s="18">
        <v>90892</v>
      </c>
      <c r="P268" s="18">
        <v>1577.08</v>
      </c>
      <c r="Q268" s="18">
        <v>762.92</v>
      </c>
      <c r="R268" s="18">
        <v>90</v>
      </c>
      <c r="S268" s="18">
        <v>2430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18">
        <v>73993.69</v>
      </c>
      <c r="Z268" s="18">
        <v>14190.77</v>
      </c>
      <c r="AA268" s="18">
        <v>5137.54</v>
      </c>
      <c r="AB268" s="18">
        <v>93322</v>
      </c>
    </row>
    <row r="269" spans="1:28" s="15" customFormat="1" x14ac:dyDescent="0.25">
      <c r="A269" s="17">
        <v>21</v>
      </c>
      <c r="B269" s="17" t="s">
        <v>1468</v>
      </c>
      <c r="C269" s="17" t="s">
        <v>1666</v>
      </c>
      <c r="D269" s="17" t="s">
        <v>1507</v>
      </c>
      <c r="E269" s="17" t="s">
        <v>1508</v>
      </c>
      <c r="F269" s="17" t="s">
        <v>35</v>
      </c>
      <c r="G269" s="17" t="s">
        <v>228</v>
      </c>
      <c r="H269" s="17">
        <v>4710</v>
      </c>
      <c r="I269" s="17">
        <v>4710</v>
      </c>
      <c r="J269" s="17">
        <v>0</v>
      </c>
      <c r="K269" s="17" t="s">
        <v>59</v>
      </c>
      <c r="L269" s="18">
        <v>38262.1</v>
      </c>
      <c r="M269" s="18">
        <v>7446.51</v>
      </c>
      <c r="N269" s="18">
        <v>25.39</v>
      </c>
      <c r="O269" s="18">
        <v>45734</v>
      </c>
      <c r="P269" s="18">
        <v>852.56</v>
      </c>
      <c r="Q269" s="18">
        <v>379.44</v>
      </c>
      <c r="R269" s="18">
        <v>0</v>
      </c>
      <c r="S269" s="18">
        <v>1232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39114.660000000003</v>
      </c>
      <c r="Z269" s="18">
        <v>7825.95</v>
      </c>
      <c r="AA269" s="18">
        <v>25.39</v>
      </c>
      <c r="AB269" s="18">
        <v>46966</v>
      </c>
    </row>
    <row r="270" spans="1:28" s="15" customFormat="1" x14ac:dyDescent="0.25">
      <c r="A270" s="17">
        <v>22</v>
      </c>
      <c r="B270" s="17" t="s">
        <v>1471</v>
      </c>
      <c r="C270" s="17" t="s">
        <v>1666</v>
      </c>
      <c r="D270" s="17" t="s">
        <v>1509</v>
      </c>
      <c r="E270" s="17" t="s">
        <v>1510</v>
      </c>
      <c r="F270" s="17" t="s">
        <v>35</v>
      </c>
      <c r="G270" s="17" t="s">
        <v>228</v>
      </c>
      <c r="H270" s="17">
        <v>1100</v>
      </c>
      <c r="I270" s="17">
        <v>950</v>
      </c>
      <c r="J270" s="17">
        <v>150</v>
      </c>
      <c r="K270" s="17" t="s">
        <v>37</v>
      </c>
      <c r="L270" s="18">
        <v>16602.54</v>
      </c>
      <c r="M270" s="18">
        <v>2746.46</v>
      </c>
      <c r="N270" s="18">
        <v>0</v>
      </c>
      <c r="O270" s="18">
        <v>19349</v>
      </c>
      <c r="P270" s="18">
        <v>1327.8</v>
      </c>
      <c r="Q270" s="18">
        <v>163.69999999999999</v>
      </c>
      <c r="R270" s="18">
        <v>67.5</v>
      </c>
      <c r="S270" s="18">
        <v>1559</v>
      </c>
      <c r="T270" s="18">
        <v>170</v>
      </c>
      <c r="U270" s="18">
        <v>0</v>
      </c>
      <c r="V270" s="18">
        <v>0</v>
      </c>
      <c r="W270" s="18">
        <v>0</v>
      </c>
      <c r="X270" s="18"/>
      <c r="Y270" s="18">
        <v>17930.34</v>
      </c>
      <c r="Z270" s="18">
        <v>2910.16</v>
      </c>
      <c r="AA270" s="18">
        <v>67.5</v>
      </c>
      <c r="AB270" s="18">
        <v>20908</v>
      </c>
    </row>
    <row r="271" spans="1:28" s="15" customFormat="1" x14ac:dyDescent="0.25">
      <c r="A271" s="17">
        <v>23</v>
      </c>
      <c r="B271" s="17" t="s">
        <v>1471</v>
      </c>
      <c r="C271" s="17" t="s">
        <v>1666</v>
      </c>
      <c r="D271" s="17" t="s">
        <v>1511</v>
      </c>
      <c r="E271" s="17" t="s">
        <v>1512</v>
      </c>
      <c r="F271" s="17" t="s">
        <v>35</v>
      </c>
      <c r="G271" s="17" t="s">
        <v>1513</v>
      </c>
      <c r="H271" s="17">
        <v>40</v>
      </c>
      <c r="I271" s="17">
        <v>40</v>
      </c>
      <c r="J271" s="17">
        <v>0</v>
      </c>
      <c r="K271" s="17" t="s">
        <v>59</v>
      </c>
      <c r="L271" s="18">
        <v>15894.81</v>
      </c>
      <c r="M271" s="18">
        <v>2661.52</v>
      </c>
      <c r="N271" s="18">
        <v>2.67</v>
      </c>
      <c r="O271" s="18">
        <v>18559</v>
      </c>
      <c r="P271" s="18">
        <v>577.36</v>
      </c>
      <c r="Q271" s="18">
        <v>156.63999999999999</v>
      </c>
      <c r="R271" s="18">
        <v>0</v>
      </c>
      <c r="S271" s="18">
        <v>734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16472.169999999998</v>
      </c>
      <c r="Z271" s="18">
        <v>2818.16</v>
      </c>
      <c r="AA271" s="18">
        <v>2.67</v>
      </c>
      <c r="AB271" s="18">
        <v>19293</v>
      </c>
    </row>
    <row r="272" spans="1:28" s="15" customFormat="1" x14ac:dyDescent="0.25">
      <c r="A272" s="17">
        <v>24</v>
      </c>
      <c r="B272" s="17" t="s">
        <v>1514</v>
      </c>
      <c r="C272" s="17" t="s">
        <v>1666</v>
      </c>
      <c r="D272" s="17" t="s">
        <v>1515</v>
      </c>
      <c r="E272" s="17" t="s">
        <v>1516</v>
      </c>
      <c r="F272" s="17" t="s">
        <v>35</v>
      </c>
      <c r="G272" s="17" t="s">
        <v>1010</v>
      </c>
      <c r="H272" s="17">
        <v>455</v>
      </c>
      <c r="I272" s="17">
        <v>455</v>
      </c>
      <c r="J272" s="17">
        <v>0</v>
      </c>
      <c r="K272" s="17" t="s">
        <v>59</v>
      </c>
      <c r="L272" s="18">
        <v>11339.27</v>
      </c>
      <c r="M272" s="18">
        <v>2188.66</v>
      </c>
      <c r="N272" s="18">
        <v>179.07</v>
      </c>
      <c r="O272" s="18">
        <v>13707</v>
      </c>
      <c r="P272" s="18">
        <v>330.15</v>
      </c>
      <c r="Q272" s="18">
        <v>113.85</v>
      </c>
      <c r="R272" s="18">
        <v>0</v>
      </c>
      <c r="S272" s="18">
        <v>444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11669.42</v>
      </c>
      <c r="Z272" s="18">
        <v>2302.5100000000002</v>
      </c>
      <c r="AA272" s="18">
        <v>179.07</v>
      </c>
      <c r="AB272" s="18">
        <v>14151</v>
      </c>
    </row>
    <row r="273" spans="1:28" s="15" customFormat="1" x14ac:dyDescent="0.25">
      <c r="A273" s="17">
        <v>25</v>
      </c>
      <c r="B273" s="17" t="s">
        <v>1517</v>
      </c>
      <c r="C273" s="17" t="s">
        <v>1666</v>
      </c>
      <c r="D273" s="17" t="s">
        <v>1518</v>
      </c>
      <c r="E273" s="17" t="s">
        <v>1519</v>
      </c>
      <c r="F273" s="17" t="s">
        <v>35</v>
      </c>
      <c r="G273" s="17" t="s">
        <v>1520</v>
      </c>
      <c r="H273" s="17">
        <v>8450</v>
      </c>
      <c r="I273" s="17">
        <v>8350</v>
      </c>
      <c r="J273" s="17">
        <v>1000</v>
      </c>
      <c r="K273" s="17" t="s">
        <v>37</v>
      </c>
      <c r="L273" s="18">
        <v>190208.46</v>
      </c>
      <c r="M273" s="18">
        <v>5036.74</v>
      </c>
      <c r="N273" s="18">
        <v>12295.8</v>
      </c>
      <c r="O273" s="18">
        <v>207541</v>
      </c>
      <c r="P273" s="18">
        <v>8300.15</v>
      </c>
      <c r="Q273" s="18">
        <v>1885.85</v>
      </c>
      <c r="R273" s="18">
        <v>450</v>
      </c>
      <c r="S273" s="18">
        <v>10636</v>
      </c>
      <c r="T273" s="18">
        <v>27880</v>
      </c>
      <c r="U273" s="18">
        <v>0</v>
      </c>
      <c r="V273" s="18">
        <v>0</v>
      </c>
      <c r="W273" s="18">
        <v>0</v>
      </c>
      <c r="X273" s="18"/>
      <c r="Y273" s="18">
        <v>198508.61</v>
      </c>
      <c r="Z273" s="18">
        <v>6922.59</v>
      </c>
      <c r="AA273" s="18">
        <v>12745.8</v>
      </c>
      <c r="AB273" s="18">
        <v>218177</v>
      </c>
    </row>
    <row r="274" spans="1:28" s="22" customForma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>
        <f>SUM(J249:J273)</f>
        <v>18931</v>
      </c>
      <c r="K274" s="19"/>
      <c r="L274" s="19">
        <f t="shared" ref="L274:AB274" si="29">SUM(L249:L273)</f>
        <v>1975521.4800000002</v>
      </c>
      <c r="M274" s="19">
        <f t="shared" si="29"/>
        <v>205662.78999999995</v>
      </c>
      <c r="N274" s="19">
        <f t="shared" si="29"/>
        <v>135119.73000000001</v>
      </c>
      <c r="O274" s="19">
        <f t="shared" si="29"/>
        <v>2316304</v>
      </c>
      <c r="P274" s="19">
        <f t="shared" si="29"/>
        <v>120199.45999999999</v>
      </c>
      <c r="Q274" s="19">
        <f t="shared" si="29"/>
        <v>20753.749999999996</v>
      </c>
      <c r="R274" s="19">
        <f t="shared" si="29"/>
        <v>8518.7900000000009</v>
      </c>
      <c r="S274" s="19">
        <f t="shared" si="29"/>
        <v>149472</v>
      </c>
      <c r="T274" s="19">
        <f t="shared" si="29"/>
        <v>39910</v>
      </c>
      <c r="U274" s="19">
        <f t="shared" si="29"/>
        <v>0</v>
      </c>
      <c r="V274" s="19">
        <f t="shared" si="29"/>
        <v>13065.54</v>
      </c>
      <c r="W274" s="19">
        <f t="shared" si="29"/>
        <v>15230.46</v>
      </c>
      <c r="X274" s="19">
        <f t="shared" si="29"/>
        <v>28296</v>
      </c>
      <c r="Y274" s="19">
        <f t="shared" si="29"/>
        <v>2095720.9399999995</v>
      </c>
      <c r="Z274" s="19">
        <f t="shared" si="29"/>
        <v>213351.00000000006</v>
      </c>
      <c r="AA274" s="19">
        <f t="shared" si="29"/>
        <v>128408.06</v>
      </c>
      <c r="AB274" s="19">
        <f t="shared" si="29"/>
        <v>2437480</v>
      </c>
    </row>
    <row r="275" spans="1:28" s="15" customFormat="1" x14ac:dyDescent="0.25">
      <c r="A275" s="17">
        <v>1</v>
      </c>
      <c r="B275" s="17" t="s">
        <v>1460</v>
      </c>
      <c r="C275" s="17" t="s">
        <v>1666</v>
      </c>
      <c r="D275" s="17" t="s">
        <v>1521</v>
      </c>
      <c r="E275" s="17" t="s">
        <v>1522</v>
      </c>
      <c r="F275" s="17" t="s">
        <v>75</v>
      </c>
      <c r="G275" s="17" t="s">
        <v>1517</v>
      </c>
      <c r="H275" s="17">
        <v>19621</v>
      </c>
      <c r="I275" s="17">
        <v>19595</v>
      </c>
      <c r="J275" s="17">
        <v>26</v>
      </c>
      <c r="K275" s="17" t="s">
        <v>37</v>
      </c>
      <c r="L275" s="18">
        <v>24019.96</v>
      </c>
      <c r="M275" s="18">
        <v>3933.67</v>
      </c>
      <c r="N275" s="18">
        <v>1586.37</v>
      </c>
      <c r="O275" s="18">
        <v>29540</v>
      </c>
      <c r="P275" s="18">
        <v>391.74</v>
      </c>
      <c r="Q275" s="18">
        <v>250.7</v>
      </c>
      <c r="R275" s="18">
        <v>15.56</v>
      </c>
      <c r="S275" s="18">
        <v>658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18">
        <v>24411.7</v>
      </c>
      <c r="Z275" s="18">
        <v>4184.37</v>
      </c>
      <c r="AA275" s="18">
        <v>1601.93</v>
      </c>
      <c r="AB275" s="18">
        <v>30198</v>
      </c>
    </row>
    <row r="276" spans="1:28" s="15" customFormat="1" x14ac:dyDescent="0.25">
      <c r="A276" s="17">
        <v>2</v>
      </c>
      <c r="B276" s="17" t="s">
        <v>1463</v>
      </c>
      <c r="C276" s="17" t="s">
        <v>1666</v>
      </c>
      <c r="D276" s="17" t="s">
        <v>1523</v>
      </c>
      <c r="E276" s="17" t="s">
        <v>1524</v>
      </c>
      <c r="F276" s="17" t="s">
        <v>75</v>
      </c>
      <c r="G276" s="17" t="s">
        <v>1142</v>
      </c>
      <c r="H276" s="17">
        <v>6499</v>
      </c>
      <c r="I276" s="17">
        <v>6426</v>
      </c>
      <c r="J276" s="17">
        <v>73</v>
      </c>
      <c r="K276" s="17" t="s">
        <v>37</v>
      </c>
      <c r="L276" s="18">
        <v>27599.85</v>
      </c>
      <c r="M276" s="18">
        <v>5257.34</v>
      </c>
      <c r="N276" s="18">
        <v>1547.81</v>
      </c>
      <c r="O276" s="18">
        <v>34405</v>
      </c>
      <c r="P276" s="18">
        <v>829.36</v>
      </c>
      <c r="Q276" s="18">
        <v>287.95</v>
      </c>
      <c r="R276" s="18">
        <v>43.69</v>
      </c>
      <c r="S276" s="18">
        <v>1161</v>
      </c>
      <c r="T276" s="18">
        <v>0</v>
      </c>
      <c r="U276" s="18">
        <v>0</v>
      </c>
      <c r="V276" s="18">
        <v>0</v>
      </c>
      <c r="W276" s="18">
        <v>0</v>
      </c>
      <c r="X276" s="18"/>
      <c r="Y276" s="18">
        <v>28429.21</v>
      </c>
      <c r="Z276" s="18">
        <v>5545.29</v>
      </c>
      <c r="AA276" s="18">
        <v>1591.5</v>
      </c>
      <c r="AB276" s="18">
        <v>35566</v>
      </c>
    </row>
    <row r="277" spans="1:28" s="15" customFormat="1" x14ac:dyDescent="0.25">
      <c r="A277" s="17">
        <v>3</v>
      </c>
      <c r="B277" s="17" t="s">
        <v>1471</v>
      </c>
      <c r="C277" s="17" t="s">
        <v>1666</v>
      </c>
      <c r="D277" s="17" t="s">
        <v>1525</v>
      </c>
      <c r="E277" s="17" t="s">
        <v>1526</v>
      </c>
      <c r="F277" s="17" t="s">
        <v>75</v>
      </c>
      <c r="G277" s="17" t="s">
        <v>1527</v>
      </c>
      <c r="H277" s="17">
        <v>7129</v>
      </c>
      <c r="I277" s="17">
        <v>7036</v>
      </c>
      <c r="J277" s="17">
        <v>93</v>
      </c>
      <c r="K277" s="17" t="s">
        <v>37</v>
      </c>
      <c r="L277" s="18">
        <v>34750.800000000003</v>
      </c>
      <c r="M277" s="18">
        <v>6013.29</v>
      </c>
      <c r="N277" s="18">
        <v>1788.91</v>
      </c>
      <c r="O277" s="18">
        <v>42553</v>
      </c>
      <c r="P277" s="18">
        <v>1118.3900000000001</v>
      </c>
      <c r="Q277" s="18">
        <v>358.95</v>
      </c>
      <c r="R277" s="18">
        <v>55.66</v>
      </c>
      <c r="S277" s="18">
        <v>1533</v>
      </c>
      <c r="T277" s="18">
        <v>270</v>
      </c>
      <c r="U277" s="18">
        <v>0</v>
      </c>
      <c r="V277" s="18">
        <v>0</v>
      </c>
      <c r="W277" s="18">
        <v>0</v>
      </c>
      <c r="X277" s="18"/>
      <c r="Y277" s="18">
        <v>35869.19</v>
      </c>
      <c r="Z277" s="18">
        <v>6372.24</v>
      </c>
      <c r="AA277" s="18">
        <v>1844.57</v>
      </c>
      <c r="AB277" s="18">
        <v>44086</v>
      </c>
    </row>
    <row r="278" spans="1:28" s="15" customFormat="1" x14ac:dyDescent="0.25">
      <c r="A278" s="17">
        <v>4</v>
      </c>
      <c r="B278" s="17" t="s">
        <v>1486</v>
      </c>
      <c r="C278" s="17" t="s">
        <v>1666</v>
      </c>
      <c r="D278" s="17" t="s">
        <v>1528</v>
      </c>
      <c r="E278" s="17" t="s">
        <v>1529</v>
      </c>
      <c r="F278" s="17" t="s">
        <v>75</v>
      </c>
      <c r="G278" s="17" t="s">
        <v>1530</v>
      </c>
      <c r="H278" s="17">
        <v>9746</v>
      </c>
      <c r="I278" s="17">
        <v>9316</v>
      </c>
      <c r="J278" s="17">
        <v>430</v>
      </c>
      <c r="K278" s="17" t="s">
        <v>37</v>
      </c>
      <c r="L278" s="18">
        <v>43022.46</v>
      </c>
      <c r="M278" s="18">
        <v>5398.27</v>
      </c>
      <c r="N278" s="18">
        <v>2710.27</v>
      </c>
      <c r="O278" s="18">
        <v>51131</v>
      </c>
      <c r="P278" s="18">
        <v>3296.84</v>
      </c>
      <c r="Q278" s="18">
        <v>442.8</v>
      </c>
      <c r="R278" s="18">
        <v>257.36</v>
      </c>
      <c r="S278" s="18">
        <v>3997</v>
      </c>
      <c r="T278" s="18">
        <v>1550</v>
      </c>
      <c r="U278" s="18">
        <v>0</v>
      </c>
      <c r="V278" s="18">
        <v>0</v>
      </c>
      <c r="W278" s="18">
        <v>0</v>
      </c>
      <c r="X278" s="18"/>
      <c r="Y278" s="18">
        <v>46319.3</v>
      </c>
      <c r="Z278" s="18">
        <v>5841.07</v>
      </c>
      <c r="AA278" s="18">
        <v>2967.63</v>
      </c>
      <c r="AB278" s="18">
        <v>55128</v>
      </c>
    </row>
    <row r="279" spans="1:28" s="15" customFormat="1" x14ac:dyDescent="0.25">
      <c r="A279" s="17">
        <v>5</v>
      </c>
      <c r="B279" s="17" t="s">
        <v>1460</v>
      </c>
      <c r="C279" s="17" t="s">
        <v>1666</v>
      </c>
      <c r="D279" s="17" t="s">
        <v>1531</v>
      </c>
      <c r="E279" s="17" t="s">
        <v>1532</v>
      </c>
      <c r="F279" s="17" t="s">
        <v>75</v>
      </c>
      <c r="G279" s="17" t="s">
        <v>1517</v>
      </c>
      <c r="H279" s="17">
        <v>26689</v>
      </c>
      <c r="I279" s="17">
        <v>26552</v>
      </c>
      <c r="J279" s="17">
        <v>137</v>
      </c>
      <c r="K279" s="17" t="s">
        <v>37</v>
      </c>
      <c r="L279" s="18">
        <v>24018.06</v>
      </c>
      <c r="M279" s="18">
        <v>4342.34</v>
      </c>
      <c r="N279" s="18">
        <v>895.6</v>
      </c>
      <c r="O279" s="18">
        <v>29256</v>
      </c>
      <c r="P279" s="18">
        <v>1379.8</v>
      </c>
      <c r="Q279" s="18">
        <v>247.21</v>
      </c>
      <c r="R279" s="18">
        <v>81.99</v>
      </c>
      <c r="S279" s="18">
        <v>1709</v>
      </c>
      <c r="T279" s="18">
        <v>780</v>
      </c>
      <c r="U279" s="18">
        <v>0</v>
      </c>
      <c r="V279" s="18">
        <v>0</v>
      </c>
      <c r="W279" s="18">
        <v>0</v>
      </c>
      <c r="X279" s="18"/>
      <c r="Y279" s="18">
        <v>25397.86</v>
      </c>
      <c r="Z279" s="18">
        <v>4589.55</v>
      </c>
      <c r="AA279" s="18">
        <v>977.59</v>
      </c>
      <c r="AB279" s="18">
        <v>30965</v>
      </c>
    </row>
    <row r="280" spans="1:28" s="15" customFormat="1" x14ac:dyDescent="0.25">
      <c r="A280" s="17">
        <v>6</v>
      </c>
      <c r="B280" s="17" t="s">
        <v>1471</v>
      </c>
      <c r="C280" s="17" t="s">
        <v>1666</v>
      </c>
      <c r="D280" s="17" t="s">
        <v>1533</v>
      </c>
      <c r="E280" s="17" t="s">
        <v>1534</v>
      </c>
      <c r="F280" s="17" t="s">
        <v>75</v>
      </c>
      <c r="G280" s="17" t="s">
        <v>1527</v>
      </c>
      <c r="H280" s="17">
        <v>16463</v>
      </c>
      <c r="I280" s="17">
        <v>16203</v>
      </c>
      <c r="J280" s="17">
        <v>260</v>
      </c>
      <c r="K280" s="17" t="s">
        <v>37</v>
      </c>
      <c r="L280" s="18">
        <v>70831.320000000007</v>
      </c>
      <c r="M280" s="18">
        <v>11868.52</v>
      </c>
      <c r="N280" s="18">
        <v>5459.16</v>
      </c>
      <c r="O280" s="18">
        <v>88159</v>
      </c>
      <c r="P280" s="18">
        <v>2073.08</v>
      </c>
      <c r="Q280" s="18">
        <v>741.31</v>
      </c>
      <c r="R280" s="18">
        <v>155.61000000000001</v>
      </c>
      <c r="S280" s="18">
        <v>2970</v>
      </c>
      <c r="T280" s="18">
        <v>1250</v>
      </c>
      <c r="U280" s="18">
        <v>0</v>
      </c>
      <c r="V280" s="18">
        <v>0</v>
      </c>
      <c r="W280" s="18">
        <v>0</v>
      </c>
      <c r="X280" s="18"/>
      <c r="Y280" s="18">
        <v>72904.399999999994</v>
      </c>
      <c r="Z280" s="18">
        <v>12609.83</v>
      </c>
      <c r="AA280" s="18">
        <v>5614.77</v>
      </c>
      <c r="AB280" s="18">
        <v>91129</v>
      </c>
    </row>
    <row r="281" spans="1:28" s="15" customFormat="1" x14ac:dyDescent="0.25">
      <c r="A281" s="17">
        <v>7</v>
      </c>
      <c r="B281" s="17" t="s">
        <v>1486</v>
      </c>
      <c r="C281" s="17" t="s">
        <v>1666</v>
      </c>
      <c r="D281" s="17" t="s">
        <v>1535</v>
      </c>
      <c r="E281" s="17" t="s">
        <v>1536</v>
      </c>
      <c r="F281" s="17" t="s">
        <v>75</v>
      </c>
      <c r="G281" s="17" t="s">
        <v>1530</v>
      </c>
      <c r="H281" s="17">
        <v>26015</v>
      </c>
      <c r="I281" s="17">
        <v>25748</v>
      </c>
      <c r="J281" s="17">
        <v>267</v>
      </c>
      <c r="K281" s="17" t="s">
        <v>37</v>
      </c>
      <c r="L281" s="18">
        <v>92871.63</v>
      </c>
      <c r="M281" s="18">
        <v>16654.28</v>
      </c>
      <c r="N281" s="18">
        <v>6943.09</v>
      </c>
      <c r="O281" s="18">
        <v>116469</v>
      </c>
      <c r="P281" s="18">
        <v>2306.44</v>
      </c>
      <c r="Q281" s="18">
        <v>975.76</v>
      </c>
      <c r="R281" s="18">
        <v>159.80000000000001</v>
      </c>
      <c r="S281" s="18">
        <v>3442</v>
      </c>
      <c r="T281" s="18">
        <v>440</v>
      </c>
      <c r="U281" s="18">
        <v>0</v>
      </c>
      <c r="V281" s="18">
        <v>0</v>
      </c>
      <c r="W281" s="18">
        <v>0</v>
      </c>
      <c r="X281" s="18"/>
      <c r="Y281" s="18">
        <v>95178.07</v>
      </c>
      <c r="Z281" s="18">
        <v>17630.04</v>
      </c>
      <c r="AA281" s="18">
        <v>7102.89</v>
      </c>
      <c r="AB281" s="18">
        <v>119911</v>
      </c>
    </row>
    <row r="282" spans="1:28" s="15" customFormat="1" x14ac:dyDescent="0.25">
      <c r="A282" s="17">
        <v>8</v>
      </c>
      <c r="B282" s="17" t="s">
        <v>1455</v>
      </c>
      <c r="C282" s="17" t="s">
        <v>1666</v>
      </c>
      <c r="D282" s="17" t="s">
        <v>1537</v>
      </c>
      <c r="E282" s="17" t="s">
        <v>1538</v>
      </c>
      <c r="F282" s="17" t="s">
        <v>75</v>
      </c>
      <c r="G282" s="17" t="s">
        <v>1539</v>
      </c>
      <c r="H282" s="17">
        <v>13339</v>
      </c>
      <c r="I282" s="17">
        <v>13125</v>
      </c>
      <c r="J282" s="17">
        <v>214</v>
      </c>
      <c r="K282" s="17" t="s">
        <v>37</v>
      </c>
      <c r="L282" s="18">
        <v>43848.66</v>
      </c>
      <c r="M282" s="18">
        <v>7286.84</v>
      </c>
      <c r="N282" s="18">
        <v>3045.5</v>
      </c>
      <c r="O282" s="18">
        <v>54181</v>
      </c>
      <c r="P282" s="18">
        <v>1767.03</v>
      </c>
      <c r="Q282" s="18">
        <v>456.89</v>
      </c>
      <c r="R282" s="18">
        <v>128.08000000000001</v>
      </c>
      <c r="S282" s="18">
        <v>2352</v>
      </c>
      <c r="T282" s="18">
        <v>100</v>
      </c>
      <c r="U282" s="18">
        <v>0</v>
      </c>
      <c r="V282" s="18">
        <v>0</v>
      </c>
      <c r="W282" s="18">
        <v>0</v>
      </c>
      <c r="X282" s="18"/>
      <c r="Y282" s="18">
        <v>45615.69</v>
      </c>
      <c r="Z282" s="18">
        <v>7743.73</v>
      </c>
      <c r="AA282" s="18">
        <v>3173.58</v>
      </c>
      <c r="AB282" s="18">
        <v>56533</v>
      </c>
    </row>
    <row r="283" spans="1:28" s="15" customFormat="1" x14ac:dyDescent="0.25">
      <c r="A283" s="17">
        <v>9</v>
      </c>
      <c r="B283" s="17" t="s">
        <v>1460</v>
      </c>
      <c r="C283" s="17" t="s">
        <v>1666</v>
      </c>
      <c r="D283" s="17" t="s">
        <v>1540</v>
      </c>
      <c r="E283" s="17" t="s">
        <v>1541</v>
      </c>
      <c r="F283" s="17" t="s">
        <v>75</v>
      </c>
      <c r="G283" s="17" t="s">
        <v>1517</v>
      </c>
      <c r="H283" s="17">
        <v>2213</v>
      </c>
      <c r="I283" s="17">
        <v>2190</v>
      </c>
      <c r="J283" s="17">
        <v>23</v>
      </c>
      <c r="K283" s="17" t="s">
        <v>37</v>
      </c>
      <c r="L283" s="18">
        <v>11969.92</v>
      </c>
      <c r="M283" s="18">
        <v>1945.24</v>
      </c>
      <c r="N283" s="18">
        <v>575.84</v>
      </c>
      <c r="O283" s="18">
        <v>14491</v>
      </c>
      <c r="P283" s="18">
        <v>340.88</v>
      </c>
      <c r="Q283" s="18">
        <v>124.35</v>
      </c>
      <c r="R283" s="18">
        <v>13.77</v>
      </c>
      <c r="S283" s="18">
        <v>479</v>
      </c>
      <c r="T283" s="18">
        <v>140</v>
      </c>
      <c r="U283" s="18">
        <v>0</v>
      </c>
      <c r="V283" s="18">
        <v>0</v>
      </c>
      <c r="W283" s="18">
        <v>0</v>
      </c>
      <c r="X283" s="18"/>
      <c r="Y283" s="18">
        <v>12310.8</v>
      </c>
      <c r="Z283" s="18">
        <v>2069.59</v>
      </c>
      <c r="AA283" s="18">
        <v>589.61</v>
      </c>
      <c r="AB283" s="18">
        <v>14970</v>
      </c>
    </row>
    <row r="284" spans="1:28" s="15" customFormat="1" x14ac:dyDescent="0.25">
      <c r="A284" s="17">
        <v>10</v>
      </c>
      <c r="B284" s="17" t="s">
        <v>1460</v>
      </c>
      <c r="C284" s="17" t="s">
        <v>1666</v>
      </c>
      <c r="D284" s="17" t="s">
        <v>1542</v>
      </c>
      <c r="E284" s="17" t="s">
        <v>1543</v>
      </c>
      <c r="F284" s="17" t="s">
        <v>75</v>
      </c>
      <c r="G284" s="17" t="s">
        <v>1517</v>
      </c>
      <c r="H284" s="17">
        <v>11206</v>
      </c>
      <c r="I284" s="17">
        <v>11183</v>
      </c>
      <c r="J284" s="17">
        <v>23</v>
      </c>
      <c r="K284" s="17" t="s">
        <v>37</v>
      </c>
      <c r="L284" s="18">
        <v>30810.34</v>
      </c>
      <c r="M284" s="18">
        <v>5159.74</v>
      </c>
      <c r="N284" s="18">
        <v>2049.92</v>
      </c>
      <c r="O284" s="18">
        <v>38020</v>
      </c>
      <c r="P284" s="18">
        <v>433.86</v>
      </c>
      <c r="Q284" s="18">
        <v>320.37</v>
      </c>
      <c r="R284" s="18">
        <v>13.77</v>
      </c>
      <c r="S284" s="18">
        <v>768</v>
      </c>
      <c r="T284" s="18">
        <v>130</v>
      </c>
      <c r="U284" s="18">
        <v>0</v>
      </c>
      <c r="V284" s="18">
        <v>0</v>
      </c>
      <c r="W284" s="18">
        <v>0</v>
      </c>
      <c r="X284" s="18"/>
      <c r="Y284" s="18">
        <v>31244.2</v>
      </c>
      <c r="Z284" s="18">
        <v>5480.11</v>
      </c>
      <c r="AA284" s="18">
        <v>2063.69</v>
      </c>
      <c r="AB284" s="18">
        <v>38788</v>
      </c>
    </row>
    <row r="285" spans="1:28" s="15" customFormat="1" x14ac:dyDescent="0.25">
      <c r="A285" s="17">
        <v>11</v>
      </c>
      <c r="B285" s="17" t="s">
        <v>1460</v>
      </c>
      <c r="C285" s="17" t="s">
        <v>1666</v>
      </c>
      <c r="D285" s="17" t="s">
        <v>1544</v>
      </c>
      <c r="E285" s="17" t="s">
        <v>1545</v>
      </c>
      <c r="F285" s="17" t="s">
        <v>75</v>
      </c>
      <c r="G285" s="17" t="s">
        <v>1517</v>
      </c>
      <c r="H285" s="17">
        <v>7914</v>
      </c>
      <c r="I285" s="17">
        <v>7887</v>
      </c>
      <c r="J285" s="17">
        <v>27</v>
      </c>
      <c r="K285" s="17" t="s">
        <v>37</v>
      </c>
      <c r="L285" s="18">
        <v>33170.99</v>
      </c>
      <c r="M285" s="18">
        <v>4827.5</v>
      </c>
      <c r="N285" s="18">
        <v>2233.5100000000002</v>
      </c>
      <c r="O285" s="18">
        <v>40232</v>
      </c>
      <c r="P285" s="18">
        <v>398.27</v>
      </c>
      <c r="Q285" s="18">
        <v>332.57</v>
      </c>
      <c r="R285" s="18">
        <v>16.16</v>
      </c>
      <c r="S285" s="18">
        <v>747</v>
      </c>
      <c r="T285" s="18">
        <v>370</v>
      </c>
      <c r="U285" s="18">
        <v>0</v>
      </c>
      <c r="V285" s="18">
        <v>0</v>
      </c>
      <c r="W285" s="18">
        <v>0</v>
      </c>
      <c r="X285" s="18"/>
      <c r="Y285" s="18">
        <v>33569.26</v>
      </c>
      <c r="Z285" s="18">
        <v>5160.07</v>
      </c>
      <c r="AA285" s="18">
        <v>2249.67</v>
      </c>
      <c r="AB285" s="18">
        <v>40979</v>
      </c>
    </row>
    <row r="286" spans="1:28" s="15" customFormat="1" x14ac:dyDescent="0.25">
      <c r="A286" s="17">
        <v>12</v>
      </c>
      <c r="B286" s="17" t="s">
        <v>1476</v>
      </c>
      <c r="C286" s="17" t="s">
        <v>1666</v>
      </c>
      <c r="D286" s="17" t="s">
        <v>1546</v>
      </c>
      <c r="E286" s="17" t="s">
        <v>1547</v>
      </c>
      <c r="F286" s="17" t="s">
        <v>75</v>
      </c>
      <c r="G286" s="17" t="s">
        <v>1548</v>
      </c>
      <c r="H286" s="17">
        <v>23299</v>
      </c>
      <c r="I286" s="17">
        <v>23233</v>
      </c>
      <c r="J286" s="17">
        <v>66</v>
      </c>
      <c r="K286" s="17" t="s">
        <v>37</v>
      </c>
      <c r="L286" s="18">
        <v>31691.040000000001</v>
      </c>
      <c r="M286" s="18">
        <v>4759.7299999999996</v>
      </c>
      <c r="N286" s="18">
        <v>2076.23</v>
      </c>
      <c r="O286" s="18">
        <v>38527</v>
      </c>
      <c r="P286" s="18">
        <v>750.96</v>
      </c>
      <c r="Q286" s="18">
        <v>329.54</v>
      </c>
      <c r="R286" s="18">
        <v>39.5</v>
      </c>
      <c r="S286" s="18">
        <v>1120</v>
      </c>
      <c r="T286" s="18">
        <v>80</v>
      </c>
      <c r="U286" s="18">
        <v>0</v>
      </c>
      <c r="V286" s="18">
        <v>0</v>
      </c>
      <c r="W286" s="18">
        <v>0</v>
      </c>
      <c r="X286" s="18"/>
      <c r="Y286" s="18">
        <v>32442</v>
      </c>
      <c r="Z286" s="18">
        <v>5089.2700000000004</v>
      </c>
      <c r="AA286" s="18">
        <v>2115.73</v>
      </c>
      <c r="AB286" s="18">
        <v>39647</v>
      </c>
    </row>
    <row r="287" spans="1:28" s="15" customFormat="1" x14ac:dyDescent="0.25">
      <c r="A287" s="17">
        <v>13</v>
      </c>
      <c r="B287" s="17" t="s">
        <v>1463</v>
      </c>
      <c r="C287" s="17" t="s">
        <v>1667</v>
      </c>
      <c r="D287" s="17" t="s">
        <v>1549</v>
      </c>
      <c r="E287" s="17" t="s">
        <v>1550</v>
      </c>
      <c r="F287" s="17" t="s">
        <v>75</v>
      </c>
      <c r="G287" s="17" t="s">
        <v>1142</v>
      </c>
      <c r="H287" s="17">
        <v>2877</v>
      </c>
      <c r="I287" s="17">
        <v>2753</v>
      </c>
      <c r="J287" s="17">
        <v>124</v>
      </c>
      <c r="K287" s="17" t="s">
        <v>37</v>
      </c>
      <c r="L287" s="18">
        <v>23986.400000000001</v>
      </c>
      <c r="M287" s="18">
        <v>3930.58</v>
      </c>
      <c r="N287" s="18">
        <v>1303.02</v>
      </c>
      <c r="O287" s="18">
        <v>29220</v>
      </c>
      <c r="P287" s="18">
        <v>1137.45</v>
      </c>
      <c r="Q287" s="18">
        <v>246.34</v>
      </c>
      <c r="R287" s="18">
        <v>74.209999999999994</v>
      </c>
      <c r="S287" s="18">
        <v>1458</v>
      </c>
      <c r="T287" s="18">
        <v>70</v>
      </c>
      <c r="U287" s="18">
        <v>0</v>
      </c>
      <c r="V287" s="18">
        <v>0</v>
      </c>
      <c r="W287" s="18">
        <v>0</v>
      </c>
      <c r="X287" s="18"/>
      <c r="Y287" s="18">
        <v>25123.85</v>
      </c>
      <c r="Z287" s="18">
        <v>4176.92</v>
      </c>
      <c r="AA287" s="18">
        <v>1377.23</v>
      </c>
      <c r="AB287" s="18">
        <v>30678</v>
      </c>
    </row>
    <row r="288" spans="1:28" s="15" customFormat="1" x14ac:dyDescent="0.25">
      <c r="A288" s="17">
        <v>14</v>
      </c>
      <c r="B288" s="17" t="s">
        <v>1468</v>
      </c>
      <c r="C288" s="17" t="s">
        <v>1666</v>
      </c>
      <c r="D288" s="17" t="s">
        <v>1551</v>
      </c>
      <c r="E288" s="17" t="s">
        <v>1552</v>
      </c>
      <c r="F288" s="17" t="s">
        <v>75</v>
      </c>
      <c r="G288" s="17" t="s">
        <v>1553</v>
      </c>
      <c r="H288" s="17">
        <v>5285</v>
      </c>
      <c r="I288" s="17">
        <v>4814</v>
      </c>
      <c r="J288" s="17">
        <v>471</v>
      </c>
      <c r="K288" s="17" t="s">
        <v>37</v>
      </c>
      <c r="L288" s="18">
        <v>39645.43</v>
      </c>
      <c r="M288" s="18">
        <v>6179.91</v>
      </c>
      <c r="N288" s="18">
        <v>2390.6799999999998</v>
      </c>
      <c r="O288" s="18">
        <v>48216.02</v>
      </c>
      <c r="P288" s="18">
        <v>4001.43</v>
      </c>
      <c r="Q288" s="18">
        <v>845.72</v>
      </c>
      <c r="R288" s="18">
        <v>280.83</v>
      </c>
      <c r="S288" s="18">
        <v>5127.9799999999996</v>
      </c>
      <c r="T288" s="18">
        <v>0</v>
      </c>
      <c r="U288" s="18">
        <v>0</v>
      </c>
      <c r="V288" s="18">
        <v>0</v>
      </c>
      <c r="W288" s="18">
        <v>0</v>
      </c>
      <c r="X288" s="18"/>
      <c r="Y288" s="18">
        <v>43646.86</v>
      </c>
      <c r="Z288" s="18">
        <v>7025.63</v>
      </c>
      <c r="AA288" s="18">
        <v>2671.51</v>
      </c>
      <c r="AB288" s="18">
        <v>53344</v>
      </c>
    </row>
    <row r="289" spans="1:28" s="15" customFormat="1" x14ac:dyDescent="0.25">
      <c r="A289" s="17">
        <v>15</v>
      </c>
      <c r="B289" s="17" t="s">
        <v>1554</v>
      </c>
      <c r="C289" s="17" t="s">
        <v>1666</v>
      </c>
      <c r="D289" s="17" t="s">
        <v>1555</v>
      </c>
      <c r="E289" s="17" t="s">
        <v>1556</v>
      </c>
      <c r="F289" s="17" t="s">
        <v>75</v>
      </c>
      <c r="G289" s="17" t="s">
        <v>1557</v>
      </c>
      <c r="H289" s="17">
        <v>42676</v>
      </c>
      <c r="I289" s="17">
        <v>42510</v>
      </c>
      <c r="J289" s="17">
        <v>166</v>
      </c>
      <c r="K289" s="17" t="s">
        <v>37</v>
      </c>
      <c r="L289" s="18">
        <v>28373.77</v>
      </c>
      <c r="M289" s="18">
        <v>5222.68</v>
      </c>
      <c r="N289" s="18">
        <v>2063.5500000000002</v>
      </c>
      <c r="O289" s="18">
        <v>35660</v>
      </c>
      <c r="P289" s="18">
        <v>1291.18</v>
      </c>
      <c r="Q289" s="18">
        <v>299.47000000000003</v>
      </c>
      <c r="R289" s="18">
        <v>99.35</v>
      </c>
      <c r="S289" s="18">
        <v>1690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29664.95</v>
      </c>
      <c r="Z289" s="18">
        <v>5522.15</v>
      </c>
      <c r="AA289" s="18">
        <v>2162.9</v>
      </c>
      <c r="AB289" s="18">
        <v>37350</v>
      </c>
    </row>
    <row r="290" spans="1:28" s="15" customFormat="1" x14ac:dyDescent="0.25">
      <c r="A290" s="17">
        <v>16</v>
      </c>
      <c r="B290" s="17" t="s">
        <v>1554</v>
      </c>
      <c r="C290" s="17" t="s">
        <v>1666</v>
      </c>
      <c r="D290" s="17" t="s">
        <v>1558</v>
      </c>
      <c r="E290" s="17" t="s">
        <v>1559</v>
      </c>
      <c r="F290" s="17" t="s">
        <v>75</v>
      </c>
      <c r="G290" s="17" t="s">
        <v>1560</v>
      </c>
      <c r="H290" s="17"/>
      <c r="I290" s="17"/>
      <c r="J290" s="17"/>
      <c r="K290" s="17"/>
      <c r="L290" s="18">
        <v>123792.22</v>
      </c>
      <c r="M290" s="18">
        <v>15170.11</v>
      </c>
      <c r="N290" s="18">
        <v>10994.67</v>
      </c>
      <c r="O290" s="18">
        <v>149957</v>
      </c>
      <c r="P290" s="18">
        <v>0</v>
      </c>
      <c r="Q290" s="18">
        <v>0</v>
      </c>
      <c r="R290" s="18">
        <v>0</v>
      </c>
      <c r="S290" s="18"/>
      <c r="T290" s="18">
        <v>210</v>
      </c>
      <c r="U290" s="18">
        <v>0</v>
      </c>
      <c r="V290" s="18">
        <v>0</v>
      </c>
      <c r="W290" s="18">
        <v>0</v>
      </c>
      <c r="X290" s="18"/>
      <c r="Y290" s="18">
        <v>123792.22</v>
      </c>
      <c r="Z290" s="18">
        <v>15170.11</v>
      </c>
      <c r="AA290" s="18">
        <v>10994.67</v>
      </c>
      <c r="AB290" s="18">
        <v>149957</v>
      </c>
    </row>
    <row r="291" spans="1:28" s="15" customFormat="1" x14ac:dyDescent="0.25">
      <c r="A291" s="17">
        <v>17</v>
      </c>
      <c r="B291" s="17" t="s">
        <v>1476</v>
      </c>
      <c r="C291" s="17" t="s">
        <v>1666</v>
      </c>
      <c r="D291" s="17" t="s">
        <v>1561</v>
      </c>
      <c r="E291" s="17" t="s">
        <v>1562</v>
      </c>
      <c r="F291" s="17" t="s">
        <v>75</v>
      </c>
      <c r="G291" s="17" t="s">
        <v>114</v>
      </c>
      <c r="H291" s="17"/>
      <c r="I291" s="17"/>
      <c r="J291" s="17"/>
      <c r="K291" s="17"/>
      <c r="L291" s="18">
        <v>74135.960000000006</v>
      </c>
      <c r="M291" s="18">
        <v>5905.92</v>
      </c>
      <c r="N291" s="18">
        <v>6099.12</v>
      </c>
      <c r="O291" s="18">
        <v>86141</v>
      </c>
      <c r="P291" s="18">
        <v>0</v>
      </c>
      <c r="Q291" s="18">
        <v>0</v>
      </c>
      <c r="R291" s="18">
        <v>0</v>
      </c>
      <c r="S291" s="18"/>
      <c r="T291" s="18">
        <v>210</v>
      </c>
      <c r="U291" s="18">
        <v>0</v>
      </c>
      <c r="V291" s="18">
        <v>0</v>
      </c>
      <c r="W291" s="18">
        <v>0</v>
      </c>
      <c r="X291" s="18"/>
      <c r="Y291" s="18">
        <v>74135.960000000006</v>
      </c>
      <c r="Z291" s="18">
        <v>5905.92</v>
      </c>
      <c r="AA291" s="18">
        <v>6099.12</v>
      </c>
      <c r="AB291" s="18">
        <v>86141</v>
      </c>
    </row>
    <row r="292" spans="1:28" s="15" customFormat="1" x14ac:dyDescent="0.25">
      <c r="A292" s="17">
        <v>18</v>
      </c>
      <c r="B292" s="17" t="s">
        <v>1460</v>
      </c>
      <c r="C292" s="17" t="s">
        <v>1666</v>
      </c>
      <c r="D292" s="17" t="s">
        <v>1563</v>
      </c>
      <c r="E292" s="17" t="s">
        <v>1564</v>
      </c>
      <c r="F292" s="17" t="s">
        <v>75</v>
      </c>
      <c r="G292" s="17" t="s">
        <v>114</v>
      </c>
      <c r="H292" s="17"/>
      <c r="I292" s="17"/>
      <c r="J292" s="17"/>
      <c r="K292" s="17"/>
      <c r="L292" s="18">
        <v>120412.95</v>
      </c>
      <c r="M292" s="18">
        <v>8963.33</v>
      </c>
      <c r="N292" s="18">
        <v>4086.72</v>
      </c>
      <c r="O292" s="18">
        <v>133463</v>
      </c>
      <c r="P292" s="18">
        <v>0</v>
      </c>
      <c r="Q292" s="18">
        <v>0</v>
      </c>
      <c r="R292" s="18">
        <v>0</v>
      </c>
      <c r="S292" s="18"/>
      <c r="T292" s="18">
        <v>210</v>
      </c>
      <c r="U292" s="18">
        <v>0</v>
      </c>
      <c r="V292" s="18">
        <v>0</v>
      </c>
      <c r="W292" s="18">
        <v>0</v>
      </c>
      <c r="X292" s="18"/>
      <c r="Y292" s="18">
        <v>120412.95</v>
      </c>
      <c r="Z292" s="18">
        <v>8963.33</v>
      </c>
      <c r="AA292" s="18">
        <v>4086.72</v>
      </c>
      <c r="AB292" s="18">
        <v>133463</v>
      </c>
    </row>
    <row r="293" spans="1:28" s="15" customFormat="1" x14ac:dyDescent="0.25">
      <c r="A293" s="17">
        <v>19</v>
      </c>
      <c r="B293" s="17" t="s">
        <v>1486</v>
      </c>
      <c r="C293" s="17" t="s">
        <v>1666</v>
      </c>
      <c r="D293" s="17" t="s">
        <v>1565</v>
      </c>
      <c r="E293" s="17" t="s">
        <v>1566</v>
      </c>
      <c r="F293" s="17" t="s">
        <v>75</v>
      </c>
      <c r="G293" s="17" t="s">
        <v>114</v>
      </c>
      <c r="H293" s="17"/>
      <c r="I293" s="17"/>
      <c r="J293" s="17"/>
      <c r="K293" s="17"/>
      <c r="L293" s="18">
        <v>78017.119999999995</v>
      </c>
      <c r="M293" s="18">
        <v>5747.62</v>
      </c>
      <c r="N293" s="18">
        <v>6994.26</v>
      </c>
      <c r="O293" s="18">
        <v>90759</v>
      </c>
      <c r="P293" s="18">
        <v>0</v>
      </c>
      <c r="Q293" s="18">
        <v>0</v>
      </c>
      <c r="R293" s="18">
        <v>0</v>
      </c>
      <c r="S293" s="18"/>
      <c r="T293" s="18">
        <v>220</v>
      </c>
      <c r="U293" s="18">
        <v>0</v>
      </c>
      <c r="V293" s="18">
        <v>0</v>
      </c>
      <c r="W293" s="18">
        <v>0</v>
      </c>
      <c r="X293" s="18"/>
      <c r="Y293" s="18">
        <v>78017.119999999995</v>
      </c>
      <c r="Z293" s="18">
        <v>5747.62</v>
      </c>
      <c r="AA293" s="18">
        <v>6994.26</v>
      </c>
      <c r="AB293" s="18">
        <v>90759</v>
      </c>
    </row>
    <row r="294" spans="1:28" s="15" customFormat="1" x14ac:dyDescent="0.25">
      <c r="A294" s="17">
        <v>20</v>
      </c>
      <c r="B294" s="17" t="s">
        <v>1486</v>
      </c>
      <c r="C294" s="17" t="s">
        <v>1666</v>
      </c>
      <c r="D294" s="17" t="s">
        <v>1567</v>
      </c>
      <c r="E294" s="17" t="s">
        <v>1568</v>
      </c>
      <c r="F294" s="17" t="s">
        <v>75</v>
      </c>
      <c r="G294" s="17" t="s">
        <v>114</v>
      </c>
      <c r="H294" s="17"/>
      <c r="I294" s="17"/>
      <c r="J294" s="17"/>
      <c r="K294" s="17"/>
      <c r="L294" s="18">
        <v>68121.09</v>
      </c>
      <c r="M294" s="18">
        <v>5415.29</v>
      </c>
      <c r="N294" s="18">
        <v>6098.62</v>
      </c>
      <c r="O294" s="18">
        <v>79635</v>
      </c>
      <c r="P294" s="18">
        <v>0</v>
      </c>
      <c r="Q294" s="18">
        <v>0</v>
      </c>
      <c r="R294" s="18">
        <v>0</v>
      </c>
      <c r="S294" s="18"/>
      <c r="T294" s="18">
        <v>210</v>
      </c>
      <c r="U294" s="18">
        <v>0</v>
      </c>
      <c r="V294" s="18">
        <v>0</v>
      </c>
      <c r="W294" s="18">
        <v>0</v>
      </c>
      <c r="X294" s="18"/>
      <c r="Y294" s="18">
        <v>68121.09</v>
      </c>
      <c r="Z294" s="18">
        <v>5415.29</v>
      </c>
      <c r="AA294" s="18">
        <v>6098.62</v>
      </c>
      <c r="AB294" s="18">
        <v>79635</v>
      </c>
    </row>
    <row r="295" spans="1:28" s="15" customFormat="1" x14ac:dyDescent="0.25">
      <c r="A295" s="17">
        <v>21</v>
      </c>
      <c r="B295" s="17" t="s">
        <v>1468</v>
      </c>
      <c r="C295" s="17" t="s">
        <v>1666</v>
      </c>
      <c r="D295" s="17" t="s">
        <v>1569</v>
      </c>
      <c r="E295" s="17" t="s">
        <v>1570</v>
      </c>
      <c r="F295" s="17" t="s">
        <v>75</v>
      </c>
      <c r="G295" s="17" t="s">
        <v>114</v>
      </c>
      <c r="H295" s="17"/>
      <c r="I295" s="17"/>
      <c r="J295" s="17"/>
      <c r="K295" s="17"/>
      <c r="L295" s="18">
        <v>122110.45</v>
      </c>
      <c r="M295" s="18">
        <v>8982.23</v>
      </c>
      <c r="N295" s="18">
        <v>4324.32</v>
      </c>
      <c r="O295" s="18">
        <v>135417</v>
      </c>
      <c r="P295" s="18">
        <v>0</v>
      </c>
      <c r="Q295" s="18">
        <v>0</v>
      </c>
      <c r="R295" s="18">
        <v>0</v>
      </c>
      <c r="S295" s="18"/>
      <c r="T295" s="18">
        <v>220</v>
      </c>
      <c r="U295" s="18">
        <v>0</v>
      </c>
      <c r="V295" s="18">
        <v>0</v>
      </c>
      <c r="W295" s="18">
        <v>0</v>
      </c>
      <c r="X295" s="18"/>
      <c r="Y295" s="18">
        <v>122110.45</v>
      </c>
      <c r="Z295" s="18">
        <v>8982.23</v>
      </c>
      <c r="AA295" s="18">
        <v>4324.32</v>
      </c>
      <c r="AB295" s="18">
        <v>135417</v>
      </c>
    </row>
    <row r="296" spans="1:28" s="15" customFormat="1" x14ac:dyDescent="0.25">
      <c r="A296" s="17">
        <v>22</v>
      </c>
      <c r="B296" s="17" t="s">
        <v>1554</v>
      </c>
      <c r="C296" s="17" t="s">
        <v>1666</v>
      </c>
      <c r="D296" s="17" t="s">
        <v>1571</v>
      </c>
      <c r="E296" s="17" t="s">
        <v>1572</v>
      </c>
      <c r="F296" s="17" t="s">
        <v>75</v>
      </c>
      <c r="G296" s="17" t="s">
        <v>114</v>
      </c>
      <c r="H296" s="17"/>
      <c r="I296" s="17"/>
      <c r="J296" s="17"/>
      <c r="K296" s="17"/>
      <c r="L296" s="18">
        <v>120412.93</v>
      </c>
      <c r="M296" s="18">
        <v>8963.35</v>
      </c>
      <c r="N296" s="18">
        <v>4086.72</v>
      </c>
      <c r="O296" s="18">
        <v>133463</v>
      </c>
      <c r="P296" s="18">
        <v>0</v>
      </c>
      <c r="Q296" s="18">
        <v>0</v>
      </c>
      <c r="R296" s="18">
        <v>0</v>
      </c>
      <c r="S296" s="18"/>
      <c r="T296" s="18">
        <v>210</v>
      </c>
      <c r="U296" s="18">
        <v>0</v>
      </c>
      <c r="V296" s="18">
        <v>0</v>
      </c>
      <c r="W296" s="18">
        <v>0</v>
      </c>
      <c r="X296" s="18"/>
      <c r="Y296" s="18">
        <v>120412.93</v>
      </c>
      <c r="Z296" s="18">
        <v>8963.35</v>
      </c>
      <c r="AA296" s="18">
        <v>4086.72</v>
      </c>
      <c r="AB296" s="18">
        <v>133463</v>
      </c>
    </row>
    <row r="297" spans="1:28" s="12" customFormat="1" ht="16.5" customHeight="1" x14ac:dyDescent="0.25">
      <c r="A297" s="10"/>
      <c r="B297" s="10"/>
      <c r="C297" s="10" t="s">
        <v>71</v>
      </c>
      <c r="D297" s="10"/>
      <c r="E297" s="10"/>
      <c r="F297" s="10"/>
      <c r="G297" s="10"/>
      <c r="H297" s="10"/>
      <c r="I297" s="10"/>
      <c r="J297" s="11">
        <f>SUM(J275:J296)</f>
        <v>2400</v>
      </c>
      <c r="K297" s="10"/>
      <c r="L297" s="11">
        <f t="shared" ref="L297:AB297" si="30">SUM(L275:L296)</f>
        <v>1267613.3499999999</v>
      </c>
      <c r="M297" s="11">
        <f t="shared" si="30"/>
        <v>151927.78</v>
      </c>
      <c r="N297" s="11">
        <f t="shared" si="30"/>
        <v>79353.890000000014</v>
      </c>
      <c r="O297" s="11">
        <f t="shared" si="30"/>
        <v>1498895.02</v>
      </c>
      <c r="P297" s="11">
        <f t="shared" si="30"/>
        <v>21516.710000000003</v>
      </c>
      <c r="Q297" s="11">
        <f t="shared" si="30"/>
        <v>6259.93</v>
      </c>
      <c r="R297" s="11">
        <f t="shared" si="30"/>
        <v>1435.34</v>
      </c>
      <c r="S297" s="11">
        <f t="shared" si="30"/>
        <v>29211.98</v>
      </c>
      <c r="T297" s="11">
        <f t="shared" si="30"/>
        <v>6670</v>
      </c>
      <c r="U297" s="11">
        <f t="shared" si="30"/>
        <v>0</v>
      </c>
      <c r="V297" s="11">
        <f t="shared" si="30"/>
        <v>0</v>
      </c>
      <c r="W297" s="11">
        <f t="shared" si="30"/>
        <v>0</v>
      </c>
      <c r="X297" s="11">
        <f t="shared" si="30"/>
        <v>0</v>
      </c>
      <c r="Y297" s="11">
        <f t="shared" si="30"/>
        <v>1289130.0599999998</v>
      </c>
      <c r="Z297" s="11">
        <f t="shared" si="30"/>
        <v>158187.71000000002</v>
      </c>
      <c r="AA297" s="11">
        <f t="shared" si="30"/>
        <v>80789.23000000001</v>
      </c>
      <c r="AB297" s="11">
        <f t="shared" si="30"/>
        <v>1528107</v>
      </c>
    </row>
    <row r="298" spans="1:28" s="12" customFormat="1" ht="16.5" customHeight="1" x14ac:dyDescent="0.25">
      <c r="A298" s="10"/>
      <c r="B298" s="10"/>
      <c r="C298" s="10" t="s">
        <v>119</v>
      </c>
      <c r="D298" s="10"/>
      <c r="E298" s="10"/>
      <c r="F298" s="10"/>
      <c r="G298" s="10"/>
      <c r="H298" s="10"/>
      <c r="I298" s="10"/>
      <c r="J298" s="11">
        <f>J297+J274</f>
        <v>21331</v>
      </c>
      <c r="K298" s="11"/>
      <c r="L298" s="11">
        <f t="shared" ref="L298:AB298" si="31">L297+L274</f>
        <v>3243134.83</v>
      </c>
      <c r="M298" s="11">
        <f t="shared" si="31"/>
        <v>357590.56999999995</v>
      </c>
      <c r="N298" s="11">
        <f t="shared" si="31"/>
        <v>214473.62000000002</v>
      </c>
      <c r="O298" s="11">
        <f t="shared" si="31"/>
        <v>3815199.02</v>
      </c>
      <c r="P298" s="11">
        <f t="shared" si="31"/>
        <v>141716.16999999998</v>
      </c>
      <c r="Q298" s="11">
        <f t="shared" si="31"/>
        <v>27013.679999999997</v>
      </c>
      <c r="R298" s="11">
        <f t="shared" si="31"/>
        <v>9954.130000000001</v>
      </c>
      <c r="S298" s="11">
        <f t="shared" si="31"/>
        <v>178683.98</v>
      </c>
      <c r="T298" s="11">
        <f t="shared" si="31"/>
        <v>46580</v>
      </c>
      <c r="U298" s="11">
        <f t="shared" si="31"/>
        <v>0</v>
      </c>
      <c r="V298" s="11">
        <f t="shared" si="31"/>
        <v>13065.54</v>
      </c>
      <c r="W298" s="11">
        <f t="shared" si="31"/>
        <v>15230.46</v>
      </c>
      <c r="X298" s="11">
        <f t="shared" si="31"/>
        <v>28296</v>
      </c>
      <c r="Y298" s="11">
        <f t="shared" si="31"/>
        <v>3384850.9999999991</v>
      </c>
      <c r="Z298" s="11">
        <f t="shared" si="31"/>
        <v>371538.71000000008</v>
      </c>
      <c r="AA298" s="11">
        <f t="shared" si="31"/>
        <v>209197.29</v>
      </c>
      <c r="AB298" s="11">
        <f t="shared" si="31"/>
        <v>3965587</v>
      </c>
    </row>
    <row r="299" spans="1:28" ht="18" customHeight="1" x14ac:dyDescent="0.25"/>
    <row r="300" spans="1:28" ht="18" customHeight="1" x14ac:dyDescent="0.25"/>
    <row r="303" spans="1:28" ht="15.75" x14ac:dyDescent="0.25">
      <c r="E303" s="13" t="s">
        <v>120</v>
      </c>
      <c r="G303" s="14"/>
      <c r="H303" s="14"/>
      <c r="I303" s="14"/>
      <c r="J303" s="14"/>
      <c r="K303" s="14"/>
      <c r="L303" s="13" t="s">
        <v>122</v>
      </c>
      <c r="M303" s="13"/>
      <c r="N303" s="13"/>
      <c r="O303" s="14"/>
      <c r="Q303" s="14"/>
      <c r="R303" s="13" t="s">
        <v>121</v>
      </c>
      <c r="T303" s="14"/>
      <c r="U303" s="14"/>
      <c r="W303" s="14"/>
      <c r="X303" s="14"/>
      <c r="Y303" s="13" t="s">
        <v>123</v>
      </c>
      <c r="Z303" s="14"/>
      <c r="AA303" s="14"/>
      <c r="AB303" s="14"/>
    </row>
    <row r="304" spans="1:28" ht="15.75" x14ac:dyDescent="0.25">
      <c r="E304" s="13" t="s">
        <v>124</v>
      </c>
      <c r="G304" s="14"/>
      <c r="H304" s="14"/>
      <c r="I304" s="14"/>
      <c r="J304" s="14"/>
      <c r="K304" s="14"/>
      <c r="L304" s="13" t="s">
        <v>124</v>
      </c>
      <c r="M304" s="13"/>
      <c r="N304" s="13"/>
      <c r="O304" s="14"/>
      <c r="Q304" s="14"/>
      <c r="R304" s="13" t="s">
        <v>124</v>
      </c>
      <c r="T304" s="14"/>
      <c r="U304" s="14"/>
      <c r="W304" s="14"/>
      <c r="X304" s="14"/>
      <c r="Y304" s="13" t="s">
        <v>124</v>
      </c>
      <c r="Z304" s="14"/>
      <c r="AA304" s="14"/>
      <c r="AB304" s="14"/>
    </row>
    <row r="306" spans="1:31" ht="32.25" customHeight="1" x14ac:dyDescent="0.55000000000000004">
      <c r="A306" s="75" t="s">
        <v>0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1"/>
      <c r="AD306" s="1"/>
      <c r="AE306" s="1"/>
    </row>
    <row r="307" spans="1:31" ht="21.75" customHeight="1" x14ac:dyDescent="0.4">
      <c r="A307" s="76" t="s">
        <v>1681</v>
      </c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2"/>
      <c r="AD307" s="2"/>
      <c r="AE307" s="2"/>
    </row>
    <row r="308" spans="1:31" s="5" customFormat="1" ht="20.25" customHeight="1" x14ac:dyDescent="0.35">
      <c r="A308" s="3" t="s">
        <v>1</v>
      </c>
      <c r="B308" s="4"/>
      <c r="C308" s="3"/>
      <c r="D308" s="3"/>
      <c r="F308" s="3" t="s">
        <v>1692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s="7" customFormat="1" ht="90" x14ac:dyDescent="0.25">
      <c r="A309" s="6" t="s">
        <v>3</v>
      </c>
      <c r="B309" s="6" t="s">
        <v>4</v>
      </c>
      <c r="C309" s="6" t="s">
        <v>5</v>
      </c>
      <c r="D309" s="6" t="s">
        <v>6</v>
      </c>
      <c r="E309" s="6" t="s">
        <v>7</v>
      </c>
      <c r="F309" s="6" t="s">
        <v>8</v>
      </c>
      <c r="G309" s="6" t="s">
        <v>9</v>
      </c>
      <c r="H309" s="6" t="s">
        <v>10</v>
      </c>
      <c r="I309" s="6" t="s">
        <v>11</v>
      </c>
      <c r="J309" s="6" t="s">
        <v>1693</v>
      </c>
      <c r="K309" s="6" t="s">
        <v>13</v>
      </c>
      <c r="L309" s="6" t="s">
        <v>14</v>
      </c>
      <c r="M309" s="6" t="s">
        <v>15</v>
      </c>
      <c r="N309" s="6" t="s">
        <v>16</v>
      </c>
      <c r="O309" s="6" t="s">
        <v>17</v>
      </c>
      <c r="P309" s="6" t="s">
        <v>18</v>
      </c>
      <c r="Q309" s="6" t="s">
        <v>19</v>
      </c>
      <c r="R309" s="6" t="s">
        <v>20</v>
      </c>
      <c r="S309" s="6" t="s">
        <v>21</v>
      </c>
      <c r="T309" s="6" t="s">
        <v>22</v>
      </c>
      <c r="U309" s="6" t="s">
        <v>23</v>
      </c>
      <c r="V309" s="6" t="s">
        <v>24</v>
      </c>
      <c r="W309" s="6" t="s">
        <v>25</v>
      </c>
      <c r="X309" s="6" t="s">
        <v>26</v>
      </c>
      <c r="Y309" s="6" t="s">
        <v>27</v>
      </c>
      <c r="Z309" s="6" t="s">
        <v>28</v>
      </c>
      <c r="AA309" s="6" t="s">
        <v>29</v>
      </c>
      <c r="AB309" s="6" t="s">
        <v>30</v>
      </c>
    </row>
    <row r="310" spans="1:31" s="15" customFormat="1" ht="16.5" customHeight="1" x14ac:dyDescent="0.25">
      <c r="A310" s="17">
        <v>1</v>
      </c>
      <c r="B310" s="17" t="s">
        <v>1455</v>
      </c>
      <c r="C310" s="17" t="s">
        <v>1666</v>
      </c>
      <c r="D310" s="17" t="s">
        <v>1457</v>
      </c>
      <c r="E310" s="17" t="s">
        <v>1458</v>
      </c>
      <c r="F310" s="17" t="s">
        <v>35</v>
      </c>
      <c r="G310" s="17" t="s">
        <v>1459</v>
      </c>
      <c r="H310" s="17">
        <v>36000</v>
      </c>
      <c r="I310" s="17">
        <v>36000</v>
      </c>
      <c r="J310" s="17">
        <v>0</v>
      </c>
      <c r="K310" s="17" t="s">
        <v>59</v>
      </c>
      <c r="L310" s="18">
        <v>40031.67</v>
      </c>
      <c r="M310" s="18">
        <v>2139.25</v>
      </c>
      <c r="N310" s="18">
        <v>13429.08</v>
      </c>
      <c r="O310" s="18">
        <v>55600</v>
      </c>
      <c r="P310" s="18">
        <v>109.75</v>
      </c>
      <c r="Q310" s="18">
        <v>435.25</v>
      </c>
      <c r="R310" s="18">
        <v>0</v>
      </c>
      <c r="S310" s="18">
        <v>545</v>
      </c>
      <c r="T310" s="18">
        <v>0</v>
      </c>
      <c r="U310" s="18">
        <v>227</v>
      </c>
      <c r="V310" s="18">
        <v>0</v>
      </c>
      <c r="W310" s="18">
        <v>0</v>
      </c>
      <c r="X310" s="18">
        <v>227</v>
      </c>
      <c r="Y310" s="18">
        <v>39914.42</v>
      </c>
      <c r="Z310" s="18">
        <v>13864.33</v>
      </c>
      <c r="AA310" s="18">
        <v>2139.25</v>
      </c>
      <c r="AB310" s="18">
        <v>55918</v>
      </c>
    </row>
    <row r="311" spans="1:31" s="15" customFormat="1" ht="16.5" customHeight="1" x14ac:dyDescent="0.25">
      <c r="A311" s="17">
        <v>2</v>
      </c>
      <c r="B311" s="17" t="s">
        <v>1460</v>
      </c>
      <c r="C311" s="17" t="s">
        <v>1666</v>
      </c>
      <c r="D311" s="17" t="s">
        <v>1461</v>
      </c>
      <c r="E311" s="17" t="s">
        <v>1462</v>
      </c>
      <c r="F311" s="17" t="s">
        <v>35</v>
      </c>
      <c r="G311" s="17" t="s">
        <v>137</v>
      </c>
      <c r="H311" s="17">
        <v>51100</v>
      </c>
      <c r="I311" s="17">
        <v>50900</v>
      </c>
      <c r="J311" s="17">
        <v>200</v>
      </c>
      <c r="K311" s="17" t="s">
        <v>37</v>
      </c>
      <c r="L311" s="18">
        <v>58947.58</v>
      </c>
      <c r="M311" s="18">
        <v>9849.3799999999992</v>
      </c>
      <c r="N311" s="18">
        <v>3543.04</v>
      </c>
      <c r="O311" s="18">
        <v>72340</v>
      </c>
      <c r="P311" s="18">
        <v>1549.95</v>
      </c>
      <c r="Q311" s="18">
        <v>706.05</v>
      </c>
      <c r="R311" s="18">
        <v>90</v>
      </c>
      <c r="S311" s="18">
        <v>2346</v>
      </c>
      <c r="T311" s="18">
        <v>0</v>
      </c>
      <c r="U311" s="18">
        <v>1305</v>
      </c>
      <c r="V311" s="18">
        <v>0</v>
      </c>
      <c r="W311" s="18">
        <v>0</v>
      </c>
      <c r="X311" s="18">
        <v>1305</v>
      </c>
      <c r="Y311" s="18">
        <v>59192.53</v>
      </c>
      <c r="Z311" s="18">
        <v>4249.09</v>
      </c>
      <c r="AA311" s="18">
        <v>9939.3799999999992</v>
      </c>
      <c r="AB311" s="18">
        <v>73381</v>
      </c>
    </row>
    <row r="312" spans="1:31" s="15" customFormat="1" ht="16.5" customHeight="1" x14ac:dyDescent="0.25">
      <c r="A312" s="17">
        <v>3</v>
      </c>
      <c r="B312" s="17" t="s">
        <v>1463</v>
      </c>
      <c r="C312" s="17" t="s">
        <v>1666</v>
      </c>
      <c r="D312" s="17" t="s">
        <v>1464</v>
      </c>
      <c r="E312" s="17" t="s">
        <v>1465</v>
      </c>
      <c r="F312" s="17" t="s">
        <v>35</v>
      </c>
      <c r="G312" s="17" t="s">
        <v>244</v>
      </c>
      <c r="H312" s="17">
        <v>42804</v>
      </c>
      <c r="I312" s="17">
        <v>42416</v>
      </c>
      <c r="J312" s="17">
        <v>1164</v>
      </c>
      <c r="K312" s="17" t="s">
        <v>37</v>
      </c>
      <c r="L312" s="18">
        <v>4742.41</v>
      </c>
      <c r="M312" s="18">
        <v>8212.19</v>
      </c>
      <c r="N312" s="18">
        <v>537.4</v>
      </c>
      <c r="O312" s="18">
        <v>13492</v>
      </c>
      <c r="P312" s="18">
        <v>7607.92</v>
      </c>
      <c r="Q312" s="18">
        <v>96.28</v>
      </c>
      <c r="R312" s="18">
        <v>523.79999999999995</v>
      </c>
      <c r="S312" s="18">
        <v>8228</v>
      </c>
      <c r="T312" s="18">
        <v>0</v>
      </c>
      <c r="U312" s="18">
        <v>776</v>
      </c>
      <c r="V312" s="18">
        <v>0</v>
      </c>
      <c r="W312" s="18">
        <v>0</v>
      </c>
      <c r="X312" s="18">
        <v>776</v>
      </c>
      <c r="Y312" s="18">
        <v>11574.33</v>
      </c>
      <c r="Z312" s="18">
        <v>633.67999999999995</v>
      </c>
      <c r="AA312" s="18">
        <v>8735.99</v>
      </c>
      <c r="AB312" s="18">
        <v>20944</v>
      </c>
    </row>
    <row r="313" spans="1:31" s="15" customFormat="1" ht="16.5" customHeight="1" x14ac:dyDescent="0.25">
      <c r="A313" s="17">
        <v>4</v>
      </c>
      <c r="B313" s="17" t="s">
        <v>1460</v>
      </c>
      <c r="C313" s="17" t="s">
        <v>1666</v>
      </c>
      <c r="D313" s="17" t="s">
        <v>1466</v>
      </c>
      <c r="E313" s="17" t="s">
        <v>1467</v>
      </c>
      <c r="F313" s="17" t="s">
        <v>35</v>
      </c>
      <c r="G313" s="17" t="s">
        <v>1055</v>
      </c>
      <c r="H313" s="17">
        <v>15100</v>
      </c>
      <c r="I313" s="17">
        <v>14836</v>
      </c>
      <c r="J313" s="17">
        <v>792</v>
      </c>
      <c r="K313" s="17" t="s">
        <v>37</v>
      </c>
      <c r="L313" s="18">
        <v>22896.02</v>
      </c>
      <c r="M313" s="18">
        <v>1523.84</v>
      </c>
      <c r="N313" s="18">
        <v>1691.14</v>
      </c>
      <c r="O313" s="18">
        <v>26111</v>
      </c>
      <c r="P313" s="18">
        <v>4812.88</v>
      </c>
      <c r="Q313" s="18">
        <v>240.72</v>
      </c>
      <c r="R313" s="18">
        <v>356.4</v>
      </c>
      <c r="S313" s="18">
        <v>5410</v>
      </c>
      <c r="T313" s="18">
        <v>0</v>
      </c>
      <c r="U313" s="18">
        <v>275</v>
      </c>
      <c r="V313" s="18">
        <v>0</v>
      </c>
      <c r="W313" s="18">
        <v>0</v>
      </c>
      <c r="X313" s="18">
        <v>275</v>
      </c>
      <c r="Y313" s="18">
        <v>27433.9</v>
      </c>
      <c r="Z313" s="18">
        <v>1931.86</v>
      </c>
      <c r="AA313" s="18">
        <v>1880.24</v>
      </c>
      <c r="AB313" s="18">
        <v>31246</v>
      </c>
    </row>
    <row r="314" spans="1:31" s="15" customFormat="1" ht="16.5" customHeight="1" x14ac:dyDescent="0.25">
      <c r="A314" s="17">
        <v>5</v>
      </c>
      <c r="B314" s="17" t="s">
        <v>1468</v>
      </c>
      <c r="C314" s="17" t="s">
        <v>1666</v>
      </c>
      <c r="D314" s="17" t="s">
        <v>1469</v>
      </c>
      <c r="E314" s="17" t="s">
        <v>1470</v>
      </c>
      <c r="F314" s="17" t="s">
        <v>35</v>
      </c>
      <c r="G314" s="17" t="s">
        <v>45</v>
      </c>
      <c r="H314" s="17">
        <v>78429</v>
      </c>
      <c r="I314" s="17">
        <v>69621</v>
      </c>
      <c r="J314" s="17">
        <v>8808</v>
      </c>
      <c r="K314" s="17" t="s">
        <v>37</v>
      </c>
      <c r="L314" s="18">
        <v>120500.86</v>
      </c>
      <c r="M314" s="18">
        <v>9073.8700000000008</v>
      </c>
      <c r="N314" s="18">
        <v>16110.27</v>
      </c>
      <c r="O314" s="18">
        <v>145685</v>
      </c>
      <c r="P314" s="18">
        <v>45277.35</v>
      </c>
      <c r="Q314" s="18">
        <v>1299.05</v>
      </c>
      <c r="R314" s="18">
        <v>3963.6</v>
      </c>
      <c r="S314" s="18">
        <v>50540</v>
      </c>
      <c r="T314" s="18">
        <v>0</v>
      </c>
      <c r="U314" s="18">
        <v>867</v>
      </c>
      <c r="V314" s="18">
        <v>0</v>
      </c>
      <c r="W314" s="18">
        <v>0</v>
      </c>
      <c r="X314" s="18">
        <v>867</v>
      </c>
      <c r="Y314" s="18">
        <v>164911.21</v>
      </c>
      <c r="Z314" s="18">
        <v>17409.32</v>
      </c>
      <c r="AA314" s="18">
        <v>13037.47</v>
      </c>
      <c r="AB314" s="18">
        <v>195358</v>
      </c>
    </row>
    <row r="315" spans="1:31" s="15" customFormat="1" ht="16.5" customHeight="1" x14ac:dyDescent="0.25">
      <c r="A315" s="17">
        <v>6</v>
      </c>
      <c r="B315" s="17" t="s">
        <v>1471</v>
      </c>
      <c r="C315" s="17" t="s">
        <v>1666</v>
      </c>
      <c r="D315" s="17" t="s">
        <v>1472</v>
      </c>
      <c r="E315" s="17" t="s">
        <v>1473</v>
      </c>
      <c r="F315" s="17" t="s">
        <v>35</v>
      </c>
      <c r="G315" s="17" t="s">
        <v>1055</v>
      </c>
      <c r="H315" s="17">
        <v>23590</v>
      </c>
      <c r="I315" s="17">
        <v>23274</v>
      </c>
      <c r="J315" s="17">
        <v>316</v>
      </c>
      <c r="K315" s="17" t="s">
        <v>37</v>
      </c>
      <c r="L315" s="18">
        <v>65676.77</v>
      </c>
      <c r="M315" s="18">
        <v>4372.9399999999996</v>
      </c>
      <c r="N315" s="18">
        <v>11487.29</v>
      </c>
      <c r="O315" s="18">
        <v>81537</v>
      </c>
      <c r="P315" s="18">
        <v>2157.5100000000002</v>
      </c>
      <c r="Q315" s="18">
        <v>711.29</v>
      </c>
      <c r="R315" s="18">
        <v>142.19999999999999</v>
      </c>
      <c r="S315" s="18">
        <v>3011</v>
      </c>
      <c r="T315" s="18">
        <v>0</v>
      </c>
      <c r="U315" s="18">
        <v>445</v>
      </c>
      <c r="V315" s="18">
        <v>0</v>
      </c>
      <c r="W315" s="18">
        <v>0</v>
      </c>
      <c r="X315" s="18">
        <v>445</v>
      </c>
      <c r="Y315" s="18">
        <v>67389.279999999999</v>
      </c>
      <c r="Z315" s="18">
        <v>12198.58</v>
      </c>
      <c r="AA315" s="18">
        <v>4515.1400000000003</v>
      </c>
      <c r="AB315" s="18">
        <v>84103</v>
      </c>
    </row>
    <row r="316" spans="1:31" s="15" customFormat="1" ht="16.5" customHeight="1" x14ac:dyDescent="0.25">
      <c r="A316" s="17">
        <v>7</v>
      </c>
      <c r="B316" s="17" t="s">
        <v>1468</v>
      </c>
      <c r="C316" s="17" t="s">
        <v>1666</v>
      </c>
      <c r="D316" s="17" t="s">
        <v>1474</v>
      </c>
      <c r="E316" s="17" t="s">
        <v>1475</v>
      </c>
      <c r="F316" s="17" t="s">
        <v>35</v>
      </c>
      <c r="G316" s="17" t="s">
        <v>1055</v>
      </c>
      <c r="H316" s="17">
        <v>40452</v>
      </c>
      <c r="I316" s="17">
        <v>40004</v>
      </c>
      <c r="J316" s="17">
        <v>448</v>
      </c>
      <c r="K316" s="17" t="s">
        <v>37</v>
      </c>
      <c r="L316" s="18">
        <v>112331.61</v>
      </c>
      <c r="M316" s="18">
        <v>9143.4</v>
      </c>
      <c r="N316" s="18">
        <v>15832.99</v>
      </c>
      <c r="O316" s="18">
        <v>137308</v>
      </c>
      <c r="P316" s="18">
        <v>2817.01</v>
      </c>
      <c r="Q316" s="18">
        <v>1236.3900000000001</v>
      </c>
      <c r="R316" s="18">
        <v>201.6</v>
      </c>
      <c r="S316" s="18">
        <v>4255</v>
      </c>
      <c r="T316" s="18">
        <v>0</v>
      </c>
      <c r="U316" s="18">
        <v>614</v>
      </c>
      <c r="V316" s="18">
        <v>0</v>
      </c>
      <c r="W316" s="18">
        <v>0</v>
      </c>
      <c r="X316" s="18">
        <v>614</v>
      </c>
      <c r="Y316" s="18">
        <v>114534.62</v>
      </c>
      <c r="Z316" s="18">
        <v>17069.38</v>
      </c>
      <c r="AA316" s="18">
        <v>9345</v>
      </c>
      <c r="AB316" s="18">
        <v>140949</v>
      </c>
    </row>
    <row r="317" spans="1:31" s="15" customFormat="1" ht="16.5" customHeight="1" x14ac:dyDescent="0.25">
      <c r="A317" s="17">
        <v>8</v>
      </c>
      <c r="B317" s="17" t="s">
        <v>1476</v>
      </c>
      <c r="C317" s="17" t="s">
        <v>1666</v>
      </c>
      <c r="D317" s="17" t="s">
        <v>1477</v>
      </c>
      <c r="E317" s="17" t="s">
        <v>1478</v>
      </c>
      <c r="F317" s="17" t="s">
        <v>35</v>
      </c>
      <c r="G317" s="17" t="s">
        <v>1055</v>
      </c>
      <c r="H317" s="17">
        <v>69580</v>
      </c>
      <c r="I317" s="17">
        <v>69580</v>
      </c>
      <c r="J317" s="17">
        <v>0</v>
      </c>
      <c r="K317" s="17" t="s">
        <v>59</v>
      </c>
      <c r="L317" s="18">
        <v>30065.05</v>
      </c>
      <c r="M317" s="18">
        <v>818.58</v>
      </c>
      <c r="N317" s="18">
        <v>6903.37</v>
      </c>
      <c r="O317" s="18">
        <v>37787</v>
      </c>
      <c r="P317" s="18">
        <v>577.57000000000005</v>
      </c>
      <c r="Q317" s="18">
        <v>316.43</v>
      </c>
      <c r="R317" s="18">
        <v>0</v>
      </c>
      <c r="S317" s="18">
        <v>894</v>
      </c>
      <c r="T317" s="18">
        <v>0</v>
      </c>
      <c r="U317" s="18">
        <v>122</v>
      </c>
      <c r="V317" s="18">
        <v>0</v>
      </c>
      <c r="W317" s="18">
        <v>0</v>
      </c>
      <c r="X317" s="18">
        <v>122</v>
      </c>
      <c r="Y317" s="18">
        <v>30520.62</v>
      </c>
      <c r="Z317" s="18">
        <v>7219.8</v>
      </c>
      <c r="AA317" s="18">
        <v>818.58</v>
      </c>
      <c r="AB317" s="18">
        <v>38559</v>
      </c>
    </row>
    <row r="318" spans="1:31" s="15" customFormat="1" ht="16.5" customHeight="1" x14ac:dyDescent="0.25">
      <c r="A318" s="17">
        <v>9</v>
      </c>
      <c r="B318" s="17" t="s">
        <v>1460</v>
      </c>
      <c r="C318" s="17" t="s">
        <v>1666</v>
      </c>
      <c r="D318" s="17" t="s">
        <v>1479</v>
      </c>
      <c r="E318" s="17" t="s">
        <v>1480</v>
      </c>
      <c r="F318" s="17" t="s">
        <v>35</v>
      </c>
      <c r="G318" s="17" t="s">
        <v>1055</v>
      </c>
      <c r="H318" s="17">
        <v>11910</v>
      </c>
      <c r="I318" s="17">
        <v>11518</v>
      </c>
      <c r="J318" s="17">
        <v>1176</v>
      </c>
      <c r="K318" s="17" t="s">
        <v>37</v>
      </c>
      <c r="L318" s="18">
        <v>182278.26</v>
      </c>
      <c r="M318" s="18">
        <v>8733.84</v>
      </c>
      <c r="N318" s="18">
        <v>13484.9</v>
      </c>
      <c r="O318" s="18">
        <v>204497</v>
      </c>
      <c r="P318" s="18">
        <v>7365.39</v>
      </c>
      <c r="Q318" s="18">
        <v>1905.41</v>
      </c>
      <c r="R318" s="18">
        <v>529.20000000000005</v>
      </c>
      <c r="S318" s="18">
        <v>9800</v>
      </c>
      <c r="T318" s="18">
        <v>0</v>
      </c>
      <c r="U318" s="18">
        <v>895</v>
      </c>
      <c r="V318" s="18">
        <v>0</v>
      </c>
      <c r="W318" s="18">
        <v>0</v>
      </c>
      <c r="X318" s="18">
        <v>895</v>
      </c>
      <c r="Y318" s="18">
        <v>188748.65</v>
      </c>
      <c r="Z318" s="18">
        <v>15390.31</v>
      </c>
      <c r="AA318" s="18">
        <v>9263.0400000000009</v>
      </c>
      <c r="AB318" s="18">
        <v>213402</v>
      </c>
    </row>
    <row r="319" spans="1:31" s="15" customFormat="1" ht="16.5" customHeight="1" x14ac:dyDescent="0.25">
      <c r="A319" s="17">
        <v>10</v>
      </c>
      <c r="B319" s="17" t="s">
        <v>1460</v>
      </c>
      <c r="C319" s="17" t="s">
        <v>1666</v>
      </c>
      <c r="D319" s="17" t="s">
        <v>1481</v>
      </c>
      <c r="E319" s="17" t="s">
        <v>1482</v>
      </c>
      <c r="F319" s="17" t="s">
        <v>35</v>
      </c>
      <c r="G319" s="17" t="s">
        <v>1483</v>
      </c>
      <c r="H319" s="17">
        <v>46314</v>
      </c>
      <c r="I319" s="17">
        <v>45817</v>
      </c>
      <c r="J319" s="17">
        <v>497</v>
      </c>
      <c r="K319" s="17" t="s">
        <v>37</v>
      </c>
      <c r="L319" s="18">
        <v>127885.6</v>
      </c>
      <c r="M319" s="18">
        <v>10609.17</v>
      </c>
      <c r="N319" s="18">
        <v>16971.23</v>
      </c>
      <c r="O319" s="18">
        <v>155466</v>
      </c>
      <c r="P319" s="18">
        <v>3062.08</v>
      </c>
      <c r="Q319" s="18">
        <v>1403.27</v>
      </c>
      <c r="R319" s="18">
        <v>223.65</v>
      </c>
      <c r="S319" s="18">
        <v>4689</v>
      </c>
      <c r="T319" s="18">
        <v>0</v>
      </c>
      <c r="U319" s="18">
        <v>658</v>
      </c>
      <c r="V319" s="18">
        <v>0</v>
      </c>
      <c r="W319" s="18">
        <v>0</v>
      </c>
      <c r="X319" s="18">
        <v>658</v>
      </c>
      <c r="Y319" s="18">
        <v>130289.68</v>
      </c>
      <c r="Z319" s="18">
        <v>18374.5</v>
      </c>
      <c r="AA319" s="18">
        <v>10832.82</v>
      </c>
      <c r="AB319" s="18">
        <v>159497</v>
      </c>
    </row>
    <row r="320" spans="1:31" s="15" customFormat="1" ht="16.5" customHeight="1" x14ac:dyDescent="0.25">
      <c r="A320" s="17">
        <v>11</v>
      </c>
      <c r="B320" s="17" t="s">
        <v>1455</v>
      </c>
      <c r="C320" s="17" t="s">
        <v>1666</v>
      </c>
      <c r="D320" s="17" t="s">
        <v>1484</v>
      </c>
      <c r="E320" s="17" t="s">
        <v>1485</v>
      </c>
      <c r="F320" s="17" t="s">
        <v>35</v>
      </c>
      <c r="G320" s="17" t="s">
        <v>1055</v>
      </c>
      <c r="H320" s="17">
        <v>66053</v>
      </c>
      <c r="I320" s="17">
        <v>65547</v>
      </c>
      <c r="J320" s="17">
        <v>506</v>
      </c>
      <c r="K320" s="17" t="s">
        <v>37</v>
      </c>
      <c r="L320" s="18">
        <v>44136.72</v>
      </c>
      <c r="M320" s="18">
        <v>3311.36</v>
      </c>
      <c r="N320" s="18">
        <v>4255.92</v>
      </c>
      <c r="O320" s="18">
        <v>51704</v>
      </c>
      <c r="P320" s="18">
        <v>3079.67</v>
      </c>
      <c r="Q320" s="18">
        <v>475.63</v>
      </c>
      <c r="R320" s="18">
        <v>227.7</v>
      </c>
      <c r="S320" s="18">
        <v>3783</v>
      </c>
      <c r="T320" s="18">
        <v>110</v>
      </c>
      <c r="U320" s="18">
        <v>250</v>
      </c>
      <c r="V320" s="18">
        <v>0</v>
      </c>
      <c r="W320" s="18">
        <v>0</v>
      </c>
      <c r="X320" s="18">
        <v>250</v>
      </c>
      <c r="Y320" s="18">
        <v>46966.39</v>
      </c>
      <c r="Z320" s="18">
        <v>4731.55</v>
      </c>
      <c r="AA320" s="18">
        <v>3539.06</v>
      </c>
      <c r="AB320" s="18">
        <v>55237</v>
      </c>
    </row>
    <row r="321" spans="1:28" s="15" customFormat="1" ht="16.5" customHeight="1" x14ac:dyDescent="0.25">
      <c r="A321" s="17">
        <v>12</v>
      </c>
      <c r="B321" s="17" t="s">
        <v>1486</v>
      </c>
      <c r="C321" s="17" t="s">
        <v>1666</v>
      </c>
      <c r="D321" s="17" t="s">
        <v>1487</v>
      </c>
      <c r="E321" s="17" t="s">
        <v>1488</v>
      </c>
      <c r="F321" s="17" t="s">
        <v>35</v>
      </c>
      <c r="G321" s="17" t="s">
        <v>45</v>
      </c>
      <c r="H321" s="17">
        <v>35921</v>
      </c>
      <c r="I321" s="17">
        <v>35921</v>
      </c>
      <c r="J321" s="17">
        <v>2792</v>
      </c>
      <c r="K321" s="17" t="s">
        <v>1684</v>
      </c>
      <c r="L321" s="18">
        <v>97986.14</v>
      </c>
      <c r="M321" s="18">
        <v>5874.01</v>
      </c>
      <c r="N321" s="18">
        <v>4520.8500000000004</v>
      </c>
      <c r="O321" s="18">
        <v>108381</v>
      </c>
      <c r="P321" s="18">
        <v>14812.36</v>
      </c>
      <c r="Q321" s="18">
        <v>998.24</v>
      </c>
      <c r="R321" s="18">
        <v>1256.4000000000001</v>
      </c>
      <c r="S321" s="18">
        <v>17067</v>
      </c>
      <c r="T321" s="18">
        <v>0</v>
      </c>
      <c r="U321" s="18">
        <v>1546</v>
      </c>
      <c r="V321" s="18">
        <v>0</v>
      </c>
      <c r="W321" s="18">
        <v>0</v>
      </c>
      <c r="X321" s="18">
        <v>1546</v>
      </c>
      <c r="Y321" s="18">
        <v>111252.5</v>
      </c>
      <c r="Z321" s="18">
        <v>5519.09</v>
      </c>
      <c r="AA321" s="18">
        <v>7130.41</v>
      </c>
      <c r="AB321" s="18">
        <v>123902</v>
      </c>
    </row>
    <row r="322" spans="1:28" s="15" customFormat="1" ht="16.5" customHeight="1" x14ac:dyDescent="0.25">
      <c r="A322" s="17">
        <v>13</v>
      </c>
      <c r="B322" s="17" t="s">
        <v>1476</v>
      </c>
      <c r="C322" s="17" t="s">
        <v>1666</v>
      </c>
      <c r="D322" s="17" t="s">
        <v>1489</v>
      </c>
      <c r="E322" s="17" t="s">
        <v>1490</v>
      </c>
      <c r="F322" s="17" t="s">
        <v>35</v>
      </c>
      <c r="G322" s="17" t="s">
        <v>1055</v>
      </c>
      <c r="H322" s="17">
        <v>218347</v>
      </c>
      <c r="I322" s="17">
        <v>214799</v>
      </c>
      <c r="J322" s="17">
        <v>3548</v>
      </c>
      <c r="K322" s="17" t="s">
        <v>37</v>
      </c>
      <c r="L322" s="18">
        <v>162355.49</v>
      </c>
      <c r="M322" s="18">
        <v>8243.7999999999993</v>
      </c>
      <c r="N322" s="18">
        <v>6479.71</v>
      </c>
      <c r="O322" s="18">
        <v>177079</v>
      </c>
      <c r="P322" s="18">
        <v>19417.07</v>
      </c>
      <c r="Q322" s="18">
        <v>1655.33</v>
      </c>
      <c r="R322" s="18">
        <v>1596.6</v>
      </c>
      <c r="S322" s="18">
        <v>22669</v>
      </c>
      <c r="T322" s="18">
        <v>0</v>
      </c>
      <c r="U322" s="18">
        <v>1709</v>
      </c>
      <c r="V322" s="18">
        <v>0</v>
      </c>
      <c r="W322" s="18">
        <v>0</v>
      </c>
      <c r="X322" s="18">
        <v>1709</v>
      </c>
      <c r="Y322" s="18">
        <v>180063.56</v>
      </c>
      <c r="Z322" s="18">
        <v>8135.04</v>
      </c>
      <c r="AA322" s="18">
        <v>9840.4</v>
      </c>
      <c r="AB322" s="18">
        <v>198039</v>
      </c>
    </row>
    <row r="323" spans="1:28" s="15" customFormat="1" ht="16.5" customHeight="1" x14ac:dyDescent="0.25">
      <c r="A323" s="17">
        <v>14</v>
      </c>
      <c r="B323" s="17" t="s">
        <v>1468</v>
      </c>
      <c r="C323" s="17" t="s">
        <v>1666</v>
      </c>
      <c r="D323" s="17" t="s">
        <v>1491</v>
      </c>
      <c r="E323" s="17" t="s">
        <v>1492</v>
      </c>
      <c r="F323" s="17" t="s">
        <v>35</v>
      </c>
      <c r="G323" s="17" t="s">
        <v>1055</v>
      </c>
      <c r="H323" s="17">
        <v>32099</v>
      </c>
      <c r="I323" s="17">
        <v>31492</v>
      </c>
      <c r="J323" s="17">
        <v>607</v>
      </c>
      <c r="K323" s="17" t="s">
        <v>37</v>
      </c>
      <c r="L323" s="18">
        <v>80213.77</v>
      </c>
      <c r="M323" s="18">
        <v>5777.09</v>
      </c>
      <c r="N323" s="18">
        <v>15094.14</v>
      </c>
      <c r="O323" s="18">
        <v>101085</v>
      </c>
      <c r="P323" s="18">
        <v>3612.33</v>
      </c>
      <c r="Q323" s="18">
        <v>874.52</v>
      </c>
      <c r="R323" s="18">
        <v>273.14999999999998</v>
      </c>
      <c r="S323" s="18">
        <v>4760</v>
      </c>
      <c r="T323" s="18">
        <v>0</v>
      </c>
      <c r="U323" s="18">
        <v>445</v>
      </c>
      <c r="V323" s="18">
        <v>0</v>
      </c>
      <c r="W323" s="18">
        <v>0</v>
      </c>
      <c r="X323" s="18">
        <v>445</v>
      </c>
      <c r="Y323" s="18">
        <v>83381.100000000006</v>
      </c>
      <c r="Z323" s="18">
        <v>15968.66</v>
      </c>
      <c r="AA323" s="18">
        <v>6050.24</v>
      </c>
      <c r="AB323" s="18">
        <v>105400</v>
      </c>
    </row>
    <row r="324" spans="1:28" s="15" customFormat="1" ht="16.5" customHeight="1" x14ac:dyDescent="0.25">
      <c r="A324" s="17">
        <v>15</v>
      </c>
      <c r="B324" s="17" t="s">
        <v>1460</v>
      </c>
      <c r="C324" s="17" t="s">
        <v>1666</v>
      </c>
      <c r="D324" s="17" t="s">
        <v>1493</v>
      </c>
      <c r="E324" s="17" t="s">
        <v>1494</v>
      </c>
      <c r="F324" s="17" t="s">
        <v>35</v>
      </c>
      <c r="G324" s="17" t="s">
        <v>45</v>
      </c>
      <c r="H324" s="17">
        <v>11521</v>
      </c>
      <c r="I324" s="17">
        <v>11421</v>
      </c>
      <c r="J324" s="17">
        <v>100</v>
      </c>
      <c r="K324" s="17" t="s">
        <v>37</v>
      </c>
      <c r="L324" s="18">
        <v>38063.919999999998</v>
      </c>
      <c r="M324" s="18">
        <v>47.83</v>
      </c>
      <c r="N324" s="18">
        <v>3141.25</v>
      </c>
      <c r="O324" s="18">
        <v>41253</v>
      </c>
      <c r="P324" s="18">
        <v>1105.23</v>
      </c>
      <c r="Q324" s="18">
        <v>386.77</v>
      </c>
      <c r="R324" s="18">
        <v>45</v>
      </c>
      <c r="S324" s="18">
        <v>1537</v>
      </c>
      <c r="T324" s="18">
        <v>0</v>
      </c>
      <c r="U324" s="18">
        <v>459</v>
      </c>
      <c r="V324" s="18">
        <v>0</v>
      </c>
      <c r="W324" s="18">
        <v>0</v>
      </c>
      <c r="X324" s="18">
        <v>459</v>
      </c>
      <c r="Y324" s="18">
        <v>38710.15</v>
      </c>
      <c r="Z324" s="18">
        <v>3528.02</v>
      </c>
      <c r="AA324" s="18">
        <v>92.83</v>
      </c>
      <c r="AB324" s="18">
        <v>42331</v>
      </c>
    </row>
    <row r="325" spans="1:28" s="15" customFormat="1" ht="16.5" customHeight="1" x14ac:dyDescent="0.25">
      <c r="A325" s="17">
        <v>16</v>
      </c>
      <c r="B325" s="17" t="s">
        <v>1471</v>
      </c>
      <c r="C325" s="17" t="s">
        <v>1666</v>
      </c>
      <c r="D325" s="17" t="s">
        <v>1495</v>
      </c>
      <c r="E325" s="17" t="s">
        <v>1496</v>
      </c>
      <c r="F325" s="17" t="s">
        <v>35</v>
      </c>
      <c r="G325" s="17" t="s">
        <v>215</v>
      </c>
      <c r="H325" s="17">
        <v>16839</v>
      </c>
      <c r="I325" s="17">
        <v>16483</v>
      </c>
      <c r="J325" s="17">
        <v>1068</v>
      </c>
      <c r="K325" s="17" t="s">
        <v>37</v>
      </c>
      <c r="L325" s="18">
        <v>142153.06</v>
      </c>
      <c r="M325" s="18">
        <v>5585.81</v>
      </c>
      <c r="N325" s="18">
        <v>11812.13</v>
      </c>
      <c r="O325" s="18">
        <v>159551</v>
      </c>
      <c r="P325" s="18">
        <v>6577.4</v>
      </c>
      <c r="Q325" s="18">
        <v>1495</v>
      </c>
      <c r="R325" s="18">
        <v>480.6</v>
      </c>
      <c r="S325" s="18">
        <v>8553</v>
      </c>
      <c r="T325" s="18">
        <v>4950</v>
      </c>
      <c r="U325" s="18">
        <v>354</v>
      </c>
      <c r="V325" s="18">
        <v>0</v>
      </c>
      <c r="W325" s="18">
        <v>0</v>
      </c>
      <c r="X325" s="18">
        <v>354</v>
      </c>
      <c r="Y325" s="18">
        <v>148376.46</v>
      </c>
      <c r="Z325" s="18">
        <v>13307.13</v>
      </c>
      <c r="AA325" s="18">
        <v>6066.41</v>
      </c>
      <c r="AB325" s="18">
        <v>167750</v>
      </c>
    </row>
    <row r="326" spans="1:28" s="15" customFormat="1" ht="16.5" customHeight="1" x14ac:dyDescent="0.25">
      <c r="A326" s="17">
        <v>17</v>
      </c>
      <c r="B326" s="17" t="s">
        <v>1468</v>
      </c>
      <c r="C326" s="17" t="s">
        <v>1666</v>
      </c>
      <c r="D326" s="17" t="s">
        <v>1497</v>
      </c>
      <c r="E326" s="17" t="s">
        <v>1498</v>
      </c>
      <c r="F326" s="17" t="s">
        <v>35</v>
      </c>
      <c r="G326" s="17" t="s">
        <v>1205</v>
      </c>
      <c r="H326" s="17">
        <v>30940</v>
      </c>
      <c r="I326" s="17">
        <v>28269</v>
      </c>
      <c r="J326" s="17">
        <v>2671</v>
      </c>
      <c r="K326" s="17" t="s">
        <v>37</v>
      </c>
      <c r="L326" s="18">
        <v>187140.7</v>
      </c>
      <c r="M326" s="18">
        <v>34.200000000000003</v>
      </c>
      <c r="N326" s="18">
        <v>4472.1000000000004</v>
      </c>
      <c r="O326" s="18">
        <v>191647</v>
      </c>
      <c r="P326" s="18">
        <v>14207.8</v>
      </c>
      <c r="Q326" s="18">
        <v>63.25</v>
      </c>
      <c r="R326" s="18">
        <v>1201.95</v>
      </c>
      <c r="S326" s="18">
        <v>15473</v>
      </c>
      <c r="T326" s="18">
        <v>6800</v>
      </c>
      <c r="U326" s="18">
        <v>186083.7</v>
      </c>
      <c r="V326" s="18">
        <v>4472.1000000000004</v>
      </c>
      <c r="W326" s="18">
        <v>34.200000000000003</v>
      </c>
      <c r="X326" s="18">
        <v>190590</v>
      </c>
      <c r="Y326" s="18">
        <v>15264.8</v>
      </c>
      <c r="Z326" s="18">
        <v>63.25</v>
      </c>
      <c r="AA326" s="18">
        <v>1201.95</v>
      </c>
      <c r="AB326" s="18">
        <v>16530</v>
      </c>
    </row>
    <row r="327" spans="1:28" s="15" customFormat="1" ht="16.5" customHeight="1" x14ac:dyDescent="0.25">
      <c r="A327" s="17">
        <v>18</v>
      </c>
      <c r="B327" s="17" t="s">
        <v>1468</v>
      </c>
      <c r="C327" s="17" t="s">
        <v>1666</v>
      </c>
      <c r="D327" s="17" t="s">
        <v>1499</v>
      </c>
      <c r="E327" s="17" t="s">
        <v>1500</v>
      </c>
      <c r="F327" s="17" t="s">
        <v>35</v>
      </c>
      <c r="G327" s="17" t="s">
        <v>1501</v>
      </c>
      <c r="H327" s="17">
        <v>41444</v>
      </c>
      <c r="I327" s="17">
        <v>40549</v>
      </c>
      <c r="J327" s="17">
        <v>895</v>
      </c>
      <c r="K327" s="17" t="s">
        <v>37</v>
      </c>
      <c r="L327" s="18">
        <v>108302</v>
      </c>
      <c r="M327" s="18">
        <v>8692.68</v>
      </c>
      <c r="N327" s="18">
        <v>11183.32</v>
      </c>
      <c r="O327" s="18">
        <v>128178</v>
      </c>
      <c r="P327" s="18">
        <v>5327.58</v>
      </c>
      <c r="Q327" s="18">
        <v>1156.67</v>
      </c>
      <c r="R327" s="18">
        <v>402.75</v>
      </c>
      <c r="S327" s="18">
        <v>6887</v>
      </c>
      <c r="T327" s="18">
        <v>0</v>
      </c>
      <c r="U327" s="18">
        <v>520</v>
      </c>
      <c r="V327" s="18">
        <v>0</v>
      </c>
      <c r="W327" s="18">
        <v>0</v>
      </c>
      <c r="X327" s="18">
        <v>520</v>
      </c>
      <c r="Y327" s="18">
        <v>113109.58</v>
      </c>
      <c r="Z327" s="18">
        <v>12339.99</v>
      </c>
      <c r="AA327" s="18">
        <v>9095.43</v>
      </c>
      <c r="AB327" s="18">
        <v>134545</v>
      </c>
    </row>
    <row r="328" spans="1:28" s="15" customFormat="1" ht="16.5" customHeight="1" x14ac:dyDescent="0.25">
      <c r="A328" s="17">
        <v>19</v>
      </c>
      <c r="B328" s="17" t="s">
        <v>1460</v>
      </c>
      <c r="C328" s="17" t="s">
        <v>1666</v>
      </c>
      <c r="D328" s="17" t="s">
        <v>1502</v>
      </c>
      <c r="E328" s="17" t="s">
        <v>1503</v>
      </c>
      <c r="F328" s="17" t="s">
        <v>35</v>
      </c>
      <c r="G328" s="17" t="s">
        <v>215</v>
      </c>
      <c r="H328" s="17">
        <v>61250</v>
      </c>
      <c r="I328" s="17">
        <v>60250</v>
      </c>
      <c r="J328" s="17">
        <v>1000</v>
      </c>
      <c r="K328" s="17" t="s">
        <v>37</v>
      </c>
      <c r="L328" s="18">
        <v>112324.42</v>
      </c>
      <c r="M328" s="18">
        <v>8206.85</v>
      </c>
      <c r="N328" s="18">
        <v>15430.73</v>
      </c>
      <c r="O328" s="18">
        <v>135962</v>
      </c>
      <c r="P328" s="18">
        <v>6622.94</v>
      </c>
      <c r="Q328" s="18">
        <v>1241.06</v>
      </c>
      <c r="R328" s="18">
        <v>450</v>
      </c>
      <c r="S328" s="18">
        <v>8314</v>
      </c>
      <c r="T328" s="18">
        <v>0</v>
      </c>
      <c r="U328" s="18">
        <v>325</v>
      </c>
      <c r="V328" s="18">
        <v>0</v>
      </c>
      <c r="W328" s="18">
        <v>0</v>
      </c>
      <c r="X328" s="18">
        <v>325</v>
      </c>
      <c r="Y328" s="18">
        <v>118622.36</v>
      </c>
      <c r="Z328" s="18">
        <v>16671.79</v>
      </c>
      <c r="AA328" s="18">
        <v>8656.85</v>
      </c>
      <c r="AB328" s="18">
        <v>143951</v>
      </c>
    </row>
    <row r="329" spans="1:28" s="15" customFormat="1" ht="16.5" customHeight="1" x14ac:dyDescent="0.25">
      <c r="A329" s="17">
        <v>20</v>
      </c>
      <c r="B329" s="17" t="s">
        <v>1460</v>
      </c>
      <c r="C329" s="17" t="s">
        <v>1666</v>
      </c>
      <c r="D329" s="17" t="s">
        <v>1504</v>
      </c>
      <c r="E329" s="17" t="s">
        <v>1505</v>
      </c>
      <c r="F329" s="17" t="s">
        <v>35</v>
      </c>
      <c r="G329" s="17" t="s">
        <v>1506</v>
      </c>
      <c r="H329" s="17">
        <v>24970</v>
      </c>
      <c r="I329" s="17">
        <v>24605</v>
      </c>
      <c r="J329" s="17">
        <v>365</v>
      </c>
      <c r="K329" s="17" t="s">
        <v>37</v>
      </c>
      <c r="L329" s="18">
        <v>73993.69</v>
      </c>
      <c r="M329" s="18">
        <v>5137.54</v>
      </c>
      <c r="N329" s="18">
        <v>14190.77</v>
      </c>
      <c r="O329" s="18">
        <v>93322</v>
      </c>
      <c r="P329" s="18">
        <v>2402.84</v>
      </c>
      <c r="Q329" s="18">
        <v>809.91</v>
      </c>
      <c r="R329" s="18">
        <v>164.25</v>
      </c>
      <c r="S329" s="18">
        <v>3377</v>
      </c>
      <c r="T329" s="18">
        <v>0</v>
      </c>
      <c r="U329" s="18">
        <v>204</v>
      </c>
      <c r="V329" s="18">
        <v>0</v>
      </c>
      <c r="W329" s="18">
        <v>0</v>
      </c>
      <c r="X329" s="18">
        <v>204</v>
      </c>
      <c r="Y329" s="18">
        <v>76192.53</v>
      </c>
      <c r="Z329" s="18">
        <v>15000.68</v>
      </c>
      <c r="AA329" s="18">
        <v>5301.79</v>
      </c>
      <c r="AB329" s="18">
        <v>96495</v>
      </c>
    </row>
    <row r="330" spans="1:28" s="15" customFormat="1" ht="16.5" customHeight="1" x14ac:dyDescent="0.25">
      <c r="A330" s="17">
        <v>21</v>
      </c>
      <c r="B330" s="17" t="s">
        <v>1468</v>
      </c>
      <c r="C330" s="17" t="s">
        <v>1666</v>
      </c>
      <c r="D330" s="17" t="s">
        <v>1507</v>
      </c>
      <c r="E330" s="17" t="s">
        <v>1508</v>
      </c>
      <c r="F330" s="17" t="s">
        <v>35</v>
      </c>
      <c r="G330" s="17" t="s">
        <v>228</v>
      </c>
      <c r="H330" s="17">
        <v>4710</v>
      </c>
      <c r="I330" s="17">
        <v>4710</v>
      </c>
      <c r="J330" s="17">
        <v>0</v>
      </c>
      <c r="K330" s="17" t="s">
        <v>59</v>
      </c>
      <c r="L330" s="18">
        <v>39114.660000000003</v>
      </c>
      <c r="M330" s="18">
        <v>25.39</v>
      </c>
      <c r="N330" s="18">
        <v>7825.95</v>
      </c>
      <c r="O330" s="18">
        <v>46966</v>
      </c>
      <c r="P330" s="18">
        <v>852.53</v>
      </c>
      <c r="Q330" s="18">
        <v>400.47</v>
      </c>
      <c r="R330" s="18">
        <v>0</v>
      </c>
      <c r="S330" s="18">
        <v>1253</v>
      </c>
      <c r="T330" s="18">
        <v>0</v>
      </c>
      <c r="U330" s="18">
        <v>158</v>
      </c>
      <c r="V330" s="18">
        <v>0</v>
      </c>
      <c r="W330" s="18">
        <v>0</v>
      </c>
      <c r="X330" s="18">
        <v>158</v>
      </c>
      <c r="Y330" s="18">
        <v>39809.19</v>
      </c>
      <c r="Z330" s="18">
        <v>8226.42</v>
      </c>
      <c r="AA330" s="18">
        <v>25.39</v>
      </c>
      <c r="AB330" s="18">
        <v>48061</v>
      </c>
    </row>
    <row r="331" spans="1:28" s="15" customFormat="1" ht="16.5" customHeight="1" x14ac:dyDescent="0.25">
      <c r="A331" s="17">
        <v>22</v>
      </c>
      <c r="B331" s="17" t="s">
        <v>1471</v>
      </c>
      <c r="C331" s="17" t="s">
        <v>1666</v>
      </c>
      <c r="D331" s="17" t="s">
        <v>1509</v>
      </c>
      <c r="E331" s="17" t="s">
        <v>1510</v>
      </c>
      <c r="F331" s="17" t="s">
        <v>35</v>
      </c>
      <c r="G331" s="17" t="s">
        <v>228</v>
      </c>
      <c r="H331" s="17">
        <v>1100</v>
      </c>
      <c r="I331" s="17">
        <v>1100</v>
      </c>
      <c r="J331" s="17">
        <v>0</v>
      </c>
      <c r="K331" s="17" t="s">
        <v>59</v>
      </c>
      <c r="L331" s="18">
        <v>17930.34</v>
      </c>
      <c r="M331" s="18">
        <v>67.5</v>
      </c>
      <c r="N331" s="18">
        <v>2910.16</v>
      </c>
      <c r="O331" s="18">
        <v>20908</v>
      </c>
      <c r="P331" s="18">
        <v>577.54</v>
      </c>
      <c r="Q331" s="18">
        <v>179.46</v>
      </c>
      <c r="R331" s="18">
        <v>0</v>
      </c>
      <c r="S331" s="18">
        <v>757</v>
      </c>
      <c r="T331" s="18">
        <v>170</v>
      </c>
      <c r="U331" s="18">
        <v>45</v>
      </c>
      <c r="V331" s="18">
        <v>0</v>
      </c>
      <c r="W331" s="18">
        <v>0</v>
      </c>
      <c r="X331" s="18">
        <v>45</v>
      </c>
      <c r="Y331" s="18">
        <v>18462.88</v>
      </c>
      <c r="Z331" s="18">
        <v>3089.62</v>
      </c>
      <c r="AA331" s="18">
        <v>67.5</v>
      </c>
      <c r="AB331" s="18">
        <v>21620</v>
      </c>
    </row>
    <row r="332" spans="1:28" s="15" customFormat="1" ht="16.5" customHeight="1" x14ac:dyDescent="0.25">
      <c r="A332" s="17">
        <v>23</v>
      </c>
      <c r="B332" s="17" t="s">
        <v>1471</v>
      </c>
      <c r="C332" s="17" t="s">
        <v>1666</v>
      </c>
      <c r="D332" s="17" t="s">
        <v>1511</v>
      </c>
      <c r="E332" s="17" t="s">
        <v>1512</v>
      </c>
      <c r="F332" s="17" t="s">
        <v>35</v>
      </c>
      <c r="G332" s="17" t="s">
        <v>1513</v>
      </c>
      <c r="H332" s="17">
        <v>40</v>
      </c>
      <c r="I332" s="17">
        <v>40</v>
      </c>
      <c r="J332" s="17">
        <v>0</v>
      </c>
      <c r="K332" s="17" t="s">
        <v>59</v>
      </c>
      <c r="L332" s="18">
        <v>16472.169999999998</v>
      </c>
      <c r="M332" s="18">
        <v>2.67</v>
      </c>
      <c r="N332" s="18">
        <v>2818.16</v>
      </c>
      <c r="O332" s="18">
        <v>19293</v>
      </c>
      <c r="P332" s="18">
        <v>577.46</v>
      </c>
      <c r="Q332" s="18">
        <v>167.54</v>
      </c>
      <c r="R332" s="18">
        <v>0</v>
      </c>
      <c r="S332" s="18">
        <v>745</v>
      </c>
      <c r="T332" s="18">
        <v>0</v>
      </c>
      <c r="U332" s="18">
        <v>507</v>
      </c>
      <c r="V332" s="18">
        <v>0</v>
      </c>
      <c r="W332" s="18">
        <v>0</v>
      </c>
      <c r="X332" s="18">
        <v>507</v>
      </c>
      <c r="Y332" s="18">
        <v>16542.63</v>
      </c>
      <c r="Z332" s="18">
        <v>2985.7</v>
      </c>
      <c r="AA332" s="18">
        <v>2.67</v>
      </c>
      <c r="AB332" s="18">
        <v>19531</v>
      </c>
    </row>
    <row r="333" spans="1:28" s="15" customFormat="1" ht="16.5" customHeight="1" x14ac:dyDescent="0.25">
      <c r="A333" s="17">
        <v>24</v>
      </c>
      <c r="B333" s="17" t="s">
        <v>1514</v>
      </c>
      <c r="C333" s="17" t="s">
        <v>1666</v>
      </c>
      <c r="D333" s="17" t="s">
        <v>1515</v>
      </c>
      <c r="E333" s="17" t="s">
        <v>1516</v>
      </c>
      <c r="F333" s="17" t="s">
        <v>35</v>
      </c>
      <c r="G333" s="17" t="s">
        <v>1010</v>
      </c>
      <c r="H333" s="17">
        <v>500</v>
      </c>
      <c r="I333" s="17">
        <v>455</v>
      </c>
      <c r="J333" s="17">
        <v>45</v>
      </c>
      <c r="K333" s="17" t="s">
        <v>37</v>
      </c>
      <c r="L333" s="18">
        <v>11669.42</v>
      </c>
      <c r="M333" s="18">
        <v>179.07</v>
      </c>
      <c r="N333" s="18">
        <v>2302.5100000000002</v>
      </c>
      <c r="O333" s="18">
        <v>14151</v>
      </c>
      <c r="P333" s="18">
        <v>554.86</v>
      </c>
      <c r="Q333" s="18">
        <v>120.89</v>
      </c>
      <c r="R333" s="18">
        <v>20.25</v>
      </c>
      <c r="S333" s="18">
        <v>696</v>
      </c>
      <c r="T333" s="18">
        <v>0</v>
      </c>
      <c r="U333" s="18">
        <v>110</v>
      </c>
      <c r="V333" s="18">
        <v>0</v>
      </c>
      <c r="W333" s="18">
        <v>0</v>
      </c>
      <c r="X333" s="18">
        <v>110</v>
      </c>
      <c r="Y333" s="18">
        <v>12114.28</v>
      </c>
      <c r="Z333" s="18">
        <v>2423.4</v>
      </c>
      <c r="AA333" s="18">
        <v>199.32</v>
      </c>
      <c r="AB333" s="18">
        <v>14737</v>
      </c>
    </row>
    <row r="334" spans="1:28" s="22" customFormat="1" ht="16.5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19"/>
      <c r="J334" s="19">
        <f>SUM(J310:J333)</f>
        <v>26998</v>
      </c>
      <c r="K334" s="19"/>
      <c r="L334" s="20">
        <f t="shared" ref="L334:AB334" si="32">SUM(L310:L333)</f>
        <v>1897212.3299999996</v>
      </c>
      <c r="M334" s="20">
        <f t="shared" si="32"/>
        <v>115662.26</v>
      </c>
      <c r="N334" s="20">
        <f t="shared" si="32"/>
        <v>206428.41000000006</v>
      </c>
      <c r="O334" s="20">
        <f t="shared" si="32"/>
        <v>2219303</v>
      </c>
      <c r="P334" s="20">
        <f t="shared" si="32"/>
        <v>155065.01999999996</v>
      </c>
      <c r="Q334" s="20">
        <f t="shared" si="32"/>
        <v>18374.88</v>
      </c>
      <c r="R334" s="20">
        <f t="shared" si="32"/>
        <v>12149.1</v>
      </c>
      <c r="S334" s="20">
        <f t="shared" si="32"/>
        <v>185589</v>
      </c>
      <c r="T334" s="20">
        <f t="shared" si="32"/>
        <v>12030</v>
      </c>
      <c r="U334" s="20">
        <f t="shared" si="32"/>
        <v>198899.7</v>
      </c>
      <c r="V334" s="20">
        <f t="shared" si="32"/>
        <v>4472.1000000000004</v>
      </c>
      <c r="W334" s="20">
        <f t="shared" si="32"/>
        <v>34.200000000000003</v>
      </c>
      <c r="X334" s="20">
        <f t="shared" si="32"/>
        <v>203406</v>
      </c>
      <c r="Y334" s="20">
        <f t="shared" si="32"/>
        <v>1853377.65</v>
      </c>
      <c r="Z334" s="20">
        <f t="shared" si="32"/>
        <v>220331.19</v>
      </c>
      <c r="AA334" s="20">
        <f t="shared" si="32"/>
        <v>127777.16000000002</v>
      </c>
      <c r="AB334" s="20">
        <f t="shared" si="32"/>
        <v>2201486</v>
      </c>
    </row>
    <row r="335" spans="1:28" s="15" customFormat="1" ht="16.5" customHeight="1" x14ac:dyDescent="0.25">
      <c r="A335" s="17">
        <v>1</v>
      </c>
      <c r="B335" s="17" t="s">
        <v>1460</v>
      </c>
      <c r="C335" s="17" t="s">
        <v>1666</v>
      </c>
      <c r="D335" s="17" t="s">
        <v>1521</v>
      </c>
      <c r="E335" s="17" t="s">
        <v>1522</v>
      </c>
      <c r="F335" s="17" t="s">
        <v>75</v>
      </c>
      <c r="G335" s="17" t="s">
        <v>1517</v>
      </c>
      <c r="H335" s="17">
        <v>19750</v>
      </c>
      <c r="I335" s="17">
        <v>19621</v>
      </c>
      <c r="J335" s="17">
        <v>129</v>
      </c>
      <c r="K335" s="17" t="s">
        <v>37</v>
      </c>
      <c r="L335" s="18">
        <v>24411.7</v>
      </c>
      <c r="M335" s="18">
        <v>1601.93</v>
      </c>
      <c r="N335" s="18">
        <v>4184.37</v>
      </c>
      <c r="O335" s="18">
        <v>30198</v>
      </c>
      <c r="P335" s="18">
        <v>1076.8800000000001</v>
      </c>
      <c r="Q335" s="18">
        <v>266.91000000000003</v>
      </c>
      <c r="R335" s="18">
        <v>77.209999999999994</v>
      </c>
      <c r="S335" s="18">
        <v>1421</v>
      </c>
      <c r="T335" s="18">
        <v>0</v>
      </c>
      <c r="U335" s="18">
        <v>137</v>
      </c>
      <c r="V335" s="18">
        <v>0</v>
      </c>
      <c r="W335" s="18">
        <v>0</v>
      </c>
      <c r="X335" s="18">
        <v>137</v>
      </c>
      <c r="Y335" s="18">
        <v>25351.58</v>
      </c>
      <c r="Z335" s="18">
        <v>4451.28</v>
      </c>
      <c r="AA335" s="18">
        <v>1679.14</v>
      </c>
      <c r="AB335" s="18">
        <v>31482</v>
      </c>
    </row>
    <row r="336" spans="1:28" s="15" customFormat="1" ht="16.5" customHeight="1" x14ac:dyDescent="0.25">
      <c r="A336" s="17">
        <v>2</v>
      </c>
      <c r="B336" s="17" t="s">
        <v>1463</v>
      </c>
      <c r="C336" s="17" t="s">
        <v>1666</v>
      </c>
      <c r="D336" s="17" t="s">
        <v>1523</v>
      </c>
      <c r="E336" s="17" t="s">
        <v>1524</v>
      </c>
      <c r="F336" s="17" t="s">
        <v>75</v>
      </c>
      <c r="G336" s="17" t="s">
        <v>1142</v>
      </c>
      <c r="H336" s="17">
        <v>6554</v>
      </c>
      <c r="I336" s="17">
        <v>6499</v>
      </c>
      <c r="J336" s="17">
        <v>55</v>
      </c>
      <c r="K336" s="17" t="s">
        <v>37</v>
      </c>
      <c r="L336" s="18">
        <v>28429.21</v>
      </c>
      <c r="M336" s="18">
        <v>1591.5</v>
      </c>
      <c r="N336" s="18">
        <v>5545.29</v>
      </c>
      <c r="O336" s="18">
        <v>35566</v>
      </c>
      <c r="P336" s="18">
        <v>709.94</v>
      </c>
      <c r="Q336" s="18">
        <v>306.14</v>
      </c>
      <c r="R336" s="18">
        <v>32.92</v>
      </c>
      <c r="S336" s="18">
        <v>1049</v>
      </c>
      <c r="T336" s="18">
        <v>0</v>
      </c>
      <c r="U336" s="18">
        <v>68</v>
      </c>
      <c r="V336" s="18">
        <v>0</v>
      </c>
      <c r="W336" s="18">
        <v>0</v>
      </c>
      <c r="X336" s="18">
        <v>68</v>
      </c>
      <c r="Y336" s="18">
        <v>29071.15</v>
      </c>
      <c r="Z336" s="18">
        <v>5851.43</v>
      </c>
      <c r="AA336" s="18">
        <v>1624.42</v>
      </c>
      <c r="AB336" s="18">
        <v>36547</v>
      </c>
    </row>
    <row r="337" spans="1:28" s="15" customFormat="1" ht="16.5" customHeight="1" x14ac:dyDescent="0.25">
      <c r="A337" s="17">
        <v>3</v>
      </c>
      <c r="B337" s="17" t="s">
        <v>1471</v>
      </c>
      <c r="C337" s="17" t="s">
        <v>1666</v>
      </c>
      <c r="D337" s="17" t="s">
        <v>1525</v>
      </c>
      <c r="E337" s="17" t="s">
        <v>1526</v>
      </c>
      <c r="F337" s="17" t="s">
        <v>75</v>
      </c>
      <c r="G337" s="17" t="s">
        <v>1527</v>
      </c>
      <c r="H337" s="17">
        <v>7292</v>
      </c>
      <c r="I337" s="17">
        <v>7129</v>
      </c>
      <c r="J337" s="17">
        <v>163</v>
      </c>
      <c r="K337" s="17" t="s">
        <v>37</v>
      </c>
      <c r="L337" s="18">
        <v>35869.19</v>
      </c>
      <c r="M337" s="18">
        <v>1844.57</v>
      </c>
      <c r="N337" s="18">
        <v>6372.24</v>
      </c>
      <c r="O337" s="18">
        <v>44086</v>
      </c>
      <c r="P337" s="18">
        <v>1584.21</v>
      </c>
      <c r="Q337" s="18">
        <v>384.23</v>
      </c>
      <c r="R337" s="18">
        <v>97.56</v>
      </c>
      <c r="S337" s="18">
        <v>2066</v>
      </c>
      <c r="T337" s="18">
        <v>270</v>
      </c>
      <c r="U337" s="18">
        <v>75</v>
      </c>
      <c r="V337" s="18">
        <v>0</v>
      </c>
      <c r="W337" s="18">
        <v>0</v>
      </c>
      <c r="X337" s="18">
        <v>75</v>
      </c>
      <c r="Y337" s="18">
        <v>37378.400000000001</v>
      </c>
      <c r="Z337" s="18">
        <v>6756.47</v>
      </c>
      <c r="AA337" s="18">
        <v>1942.13</v>
      </c>
      <c r="AB337" s="18">
        <v>46077</v>
      </c>
    </row>
    <row r="338" spans="1:28" s="15" customFormat="1" ht="16.5" customHeight="1" x14ac:dyDescent="0.25">
      <c r="A338" s="17">
        <v>4</v>
      </c>
      <c r="B338" s="17" t="s">
        <v>1486</v>
      </c>
      <c r="C338" s="17" t="s">
        <v>1666</v>
      </c>
      <c r="D338" s="17" t="s">
        <v>1528</v>
      </c>
      <c r="E338" s="17" t="s">
        <v>1529</v>
      </c>
      <c r="F338" s="17" t="s">
        <v>75</v>
      </c>
      <c r="G338" s="17" t="s">
        <v>1530</v>
      </c>
      <c r="H338" s="17">
        <v>10032</v>
      </c>
      <c r="I338" s="17">
        <v>9746</v>
      </c>
      <c r="J338" s="17">
        <v>286</v>
      </c>
      <c r="K338" s="17" t="s">
        <v>37</v>
      </c>
      <c r="L338" s="18">
        <v>46319.3</v>
      </c>
      <c r="M338" s="18">
        <v>2967.63</v>
      </c>
      <c r="N338" s="18">
        <v>5841.07</v>
      </c>
      <c r="O338" s="18">
        <v>55128</v>
      </c>
      <c r="P338" s="18">
        <v>2339.12</v>
      </c>
      <c r="Q338" s="18">
        <v>492.71</v>
      </c>
      <c r="R338" s="18">
        <v>171.17</v>
      </c>
      <c r="S338" s="18">
        <v>3003</v>
      </c>
      <c r="T338" s="18">
        <v>1550</v>
      </c>
      <c r="U338" s="18">
        <v>68</v>
      </c>
      <c r="V338" s="18">
        <v>0</v>
      </c>
      <c r="W338" s="18">
        <v>0</v>
      </c>
      <c r="X338" s="18">
        <v>68</v>
      </c>
      <c r="Y338" s="18">
        <v>48590.42</v>
      </c>
      <c r="Z338" s="18">
        <v>6333.78</v>
      </c>
      <c r="AA338" s="18">
        <v>3138.8</v>
      </c>
      <c r="AB338" s="18">
        <v>58063</v>
      </c>
    </row>
    <row r="339" spans="1:28" s="15" customFormat="1" ht="16.5" customHeight="1" x14ac:dyDescent="0.25">
      <c r="A339" s="17">
        <v>5</v>
      </c>
      <c r="B339" s="17" t="s">
        <v>1460</v>
      </c>
      <c r="C339" s="17" t="s">
        <v>1666</v>
      </c>
      <c r="D339" s="17" t="s">
        <v>1531</v>
      </c>
      <c r="E339" s="17" t="s">
        <v>1532</v>
      </c>
      <c r="F339" s="17" t="s">
        <v>75</v>
      </c>
      <c r="G339" s="17" t="s">
        <v>1517</v>
      </c>
      <c r="H339" s="17">
        <v>26710</v>
      </c>
      <c r="I339" s="17">
        <v>26689</v>
      </c>
      <c r="J339" s="17">
        <v>21</v>
      </c>
      <c r="K339" s="17" t="s">
        <v>37</v>
      </c>
      <c r="L339" s="18">
        <v>25397.86</v>
      </c>
      <c r="M339" s="18">
        <v>977.59</v>
      </c>
      <c r="N339" s="18">
        <v>4589.55</v>
      </c>
      <c r="O339" s="18">
        <v>30965</v>
      </c>
      <c r="P339" s="18">
        <v>608.71</v>
      </c>
      <c r="Q339" s="18">
        <v>265.72000000000003</v>
      </c>
      <c r="R339" s="18">
        <v>12.57</v>
      </c>
      <c r="S339" s="18">
        <v>887</v>
      </c>
      <c r="T339" s="18">
        <v>780</v>
      </c>
      <c r="U339" s="18">
        <v>46</v>
      </c>
      <c r="V339" s="18">
        <v>0</v>
      </c>
      <c r="W339" s="18">
        <v>0</v>
      </c>
      <c r="X339" s="18">
        <v>46</v>
      </c>
      <c r="Y339" s="18">
        <v>25960.57</v>
      </c>
      <c r="Z339" s="18">
        <v>4855.2700000000004</v>
      </c>
      <c r="AA339" s="18">
        <v>990.16</v>
      </c>
      <c r="AB339" s="18">
        <v>31806</v>
      </c>
    </row>
    <row r="340" spans="1:28" s="15" customFormat="1" ht="16.5" customHeight="1" x14ac:dyDescent="0.25">
      <c r="A340" s="17">
        <v>6</v>
      </c>
      <c r="B340" s="17" t="s">
        <v>1471</v>
      </c>
      <c r="C340" s="17" t="s">
        <v>1666</v>
      </c>
      <c r="D340" s="17" t="s">
        <v>1533</v>
      </c>
      <c r="E340" s="17" t="s">
        <v>1534</v>
      </c>
      <c r="F340" s="17" t="s">
        <v>75</v>
      </c>
      <c r="G340" s="17" t="s">
        <v>1527</v>
      </c>
      <c r="H340" s="17">
        <v>16581</v>
      </c>
      <c r="I340" s="17">
        <v>16463</v>
      </c>
      <c r="J340" s="17">
        <v>118</v>
      </c>
      <c r="K340" s="17" t="s">
        <v>37</v>
      </c>
      <c r="L340" s="18">
        <v>72904.399999999994</v>
      </c>
      <c r="M340" s="18">
        <v>5614.77</v>
      </c>
      <c r="N340" s="18">
        <v>12609.83</v>
      </c>
      <c r="O340" s="18">
        <v>91129</v>
      </c>
      <c r="P340" s="18">
        <v>1128.42</v>
      </c>
      <c r="Q340" s="18">
        <v>800.96</v>
      </c>
      <c r="R340" s="18">
        <v>70.62</v>
      </c>
      <c r="S340" s="18">
        <v>2000</v>
      </c>
      <c r="T340" s="18">
        <v>1250</v>
      </c>
      <c r="U340" s="18">
        <v>172</v>
      </c>
      <c r="V340" s="18">
        <v>0</v>
      </c>
      <c r="W340" s="18">
        <v>0</v>
      </c>
      <c r="X340" s="18">
        <v>172</v>
      </c>
      <c r="Y340" s="18">
        <v>73860.820000000007</v>
      </c>
      <c r="Z340" s="18">
        <v>13410.79</v>
      </c>
      <c r="AA340" s="18">
        <v>5685.39</v>
      </c>
      <c r="AB340" s="18">
        <v>92957</v>
      </c>
    </row>
    <row r="341" spans="1:28" s="15" customFormat="1" ht="16.5" customHeight="1" x14ac:dyDescent="0.25">
      <c r="A341" s="17">
        <v>7</v>
      </c>
      <c r="B341" s="17" t="s">
        <v>1486</v>
      </c>
      <c r="C341" s="17" t="s">
        <v>1666</v>
      </c>
      <c r="D341" s="17" t="s">
        <v>1535</v>
      </c>
      <c r="E341" s="17" t="s">
        <v>1536</v>
      </c>
      <c r="F341" s="17" t="s">
        <v>75</v>
      </c>
      <c r="G341" s="17" t="s">
        <v>1530</v>
      </c>
      <c r="H341" s="17">
        <v>26247</v>
      </c>
      <c r="I341" s="17">
        <v>26015</v>
      </c>
      <c r="J341" s="17">
        <v>232</v>
      </c>
      <c r="K341" s="17" t="s">
        <v>37</v>
      </c>
      <c r="L341" s="18">
        <v>95178.07</v>
      </c>
      <c r="M341" s="18">
        <v>7102.89</v>
      </c>
      <c r="N341" s="18">
        <v>17630.04</v>
      </c>
      <c r="O341" s="18">
        <v>119911</v>
      </c>
      <c r="P341" s="18">
        <v>2073.75</v>
      </c>
      <c r="Q341" s="18">
        <v>1045.4000000000001</v>
      </c>
      <c r="R341" s="18">
        <v>138.85</v>
      </c>
      <c r="S341" s="18">
        <v>3258</v>
      </c>
      <c r="T341" s="18">
        <v>440</v>
      </c>
      <c r="U341" s="18">
        <v>202</v>
      </c>
      <c r="V341" s="18">
        <v>0</v>
      </c>
      <c r="W341" s="18">
        <v>0</v>
      </c>
      <c r="X341" s="18">
        <v>202</v>
      </c>
      <c r="Y341" s="18">
        <v>97049.82</v>
      </c>
      <c r="Z341" s="18">
        <v>18675.439999999999</v>
      </c>
      <c r="AA341" s="18">
        <v>7241.74</v>
      </c>
      <c r="AB341" s="18">
        <v>122967</v>
      </c>
    </row>
    <row r="342" spans="1:28" s="15" customFormat="1" ht="16.5" customHeight="1" x14ac:dyDescent="0.25">
      <c r="A342" s="17">
        <v>8</v>
      </c>
      <c r="B342" s="17" t="s">
        <v>1455</v>
      </c>
      <c r="C342" s="17" t="s">
        <v>1666</v>
      </c>
      <c r="D342" s="17" t="s">
        <v>1537</v>
      </c>
      <c r="E342" s="17" t="s">
        <v>1538</v>
      </c>
      <c r="F342" s="17" t="s">
        <v>75</v>
      </c>
      <c r="G342" s="17" t="s">
        <v>1539</v>
      </c>
      <c r="H342" s="17">
        <v>13578</v>
      </c>
      <c r="I342" s="17">
        <v>13339</v>
      </c>
      <c r="J342" s="17">
        <v>239</v>
      </c>
      <c r="K342" s="17" t="s">
        <v>37</v>
      </c>
      <c r="L342" s="18">
        <v>45615.69</v>
      </c>
      <c r="M342" s="18">
        <v>3173.58</v>
      </c>
      <c r="N342" s="18">
        <v>7743.73</v>
      </c>
      <c r="O342" s="18">
        <v>56533</v>
      </c>
      <c r="P342" s="18">
        <v>1932.65</v>
      </c>
      <c r="Q342" s="18">
        <v>495.31</v>
      </c>
      <c r="R342" s="18">
        <v>143.04</v>
      </c>
      <c r="S342" s="18">
        <v>2571</v>
      </c>
      <c r="T342" s="18">
        <v>100</v>
      </c>
      <c r="U342" s="18">
        <v>110</v>
      </c>
      <c r="V342" s="18">
        <v>0</v>
      </c>
      <c r="W342" s="18">
        <v>0</v>
      </c>
      <c r="X342" s="18">
        <v>110</v>
      </c>
      <c r="Y342" s="18">
        <v>47438.34</v>
      </c>
      <c r="Z342" s="18">
        <v>8239.0400000000009</v>
      </c>
      <c r="AA342" s="18">
        <v>3316.62</v>
      </c>
      <c r="AB342" s="18">
        <v>58994</v>
      </c>
    </row>
    <row r="343" spans="1:28" s="15" customFormat="1" ht="16.5" customHeight="1" x14ac:dyDescent="0.25">
      <c r="A343" s="17">
        <v>9</v>
      </c>
      <c r="B343" s="17" t="s">
        <v>1460</v>
      </c>
      <c r="C343" s="17" t="s">
        <v>1666</v>
      </c>
      <c r="D343" s="17" t="s">
        <v>1540</v>
      </c>
      <c r="E343" s="17" t="s">
        <v>1541</v>
      </c>
      <c r="F343" s="17" t="s">
        <v>75</v>
      </c>
      <c r="G343" s="17" t="s">
        <v>1517</v>
      </c>
      <c r="H343" s="17">
        <v>2269</v>
      </c>
      <c r="I343" s="17">
        <v>2213</v>
      </c>
      <c r="J343" s="17">
        <v>56</v>
      </c>
      <c r="K343" s="17" t="s">
        <v>37</v>
      </c>
      <c r="L343" s="18">
        <v>12310.8</v>
      </c>
      <c r="M343" s="18">
        <v>589.61</v>
      </c>
      <c r="N343" s="18">
        <v>2069.59</v>
      </c>
      <c r="O343" s="18">
        <v>14970</v>
      </c>
      <c r="P343" s="18">
        <v>559.83000000000004</v>
      </c>
      <c r="Q343" s="18">
        <v>131.65</v>
      </c>
      <c r="R343" s="18">
        <v>33.520000000000003</v>
      </c>
      <c r="S343" s="18">
        <v>725</v>
      </c>
      <c r="T343" s="18">
        <v>140</v>
      </c>
      <c r="U343" s="18">
        <v>26</v>
      </c>
      <c r="V343" s="18">
        <v>0</v>
      </c>
      <c r="W343" s="18">
        <v>0</v>
      </c>
      <c r="X343" s="18">
        <v>26</v>
      </c>
      <c r="Y343" s="18">
        <v>12844.63</v>
      </c>
      <c r="Z343" s="18">
        <v>2201.2399999999998</v>
      </c>
      <c r="AA343" s="18">
        <v>623.13</v>
      </c>
      <c r="AB343" s="18">
        <v>15669</v>
      </c>
    </row>
    <row r="344" spans="1:28" s="15" customFormat="1" ht="16.5" customHeight="1" x14ac:dyDescent="0.25">
      <c r="A344" s="17">
        <v>10</v>
      </c>
      <c r="B344" s="17" t="s">
        <v>1460</v>
      </c>
      <c r="C344" s="17" t="s">
        <v>1666</v>
      </c>
      <c r="D344" s="17" t="s">
        <v>1542</v>
      </c>
      <c r="E344" s="17" t="s">
        <v>1543</v>
      </c>
      <c r="F344" s="17" t="s">
        <v>75</v>
      </c>
      <c r="G344" s="17" t="s">
        <v>1517</v>
      </c>
      <c r="H344" s="17">
        <v>11403</v>
      </c>
      <c r="I344" s="17">
        <v>11206</v>
      </c>
      <c r="J344" s="17">
        <v>197</v>
      </c>
      <c r="K344" s="17" t="s">
        <v>37</v>
      </c>
      <c r="L344" s="18">
        <v>31244.2</v>
      </c>
      <c r="M344" s="18">
        <v>2063.69</v>
      </c>
      <c r="N344" s="18">
        <v>5480.11</v>
      </c>
      <c r="O344" s="18">
        <v>38788</v>
      </c>
      <c r="P344" s="18">
        <v>1591</v>
      </c>
      <c r="Q344" s="18">
        <v>342.1</v>
      </c>
      <c r="R344" s="18">
        <v>117.9</v>
      </c>
      <c r="S344" s="18">
        <v>2051</v>
      </c>
      <c r="T344" s="18">
        <v>130</v>
      </c>
      <c r="U344" s="18">
        <v>82</v>
      </c>
      <c r="V344" s="18">
        <v>0</v>
      </c>
      <c r="W344" s="18">
        <v>0</v>
      </c>
      <c r="X344" s="18">
        <v>82</v>
      </c>
      <c r="Y344" s="18">
        <v>32753.200000000001</v>
      </c>
      <c r="Z344" s="18">
        <v>5822.21</v>
      </c>
      <c r="AA344" s="18">
        <v>2181.59</v>
      </c>
      <c r="AB344" s="18">
        <v>40757</v>
      </c>
    </row>
    <row r="345" spans="1:28" s="15" customFormat="1" ht="16.5" customHeight="1" x14ac:dyDescent="0.25">
      <c r="A345" s="17">
        <v>11</v>
      </c>
      <c r="B345" s="17" t="s">
        <v>1460</v>
      </c>
      <c r="C345" s="17" t="s">
        <v>1666</v>
      </c>
      <c r="D345" s="17" t="s">
        <v>1544</v>
      </c>
      <c r="E345" s="17" t="s">
        <v>1545</v>
      </c>
      <c r="F345" s="17" t="s">
        <v>75</v>
      </c>
      <c r="G345" s="17" t="s">
        <v>1517</v>
      </c>
      <c r="H345" s="17">
        <v>7950</v>
      </c>
      <c r="I345" s="17">
        <v>7914</v>
      </c>
      <c r="J345" s="17">
        <v>36</v>
      </c>
      <c r="K345" s="17" t="s">
        <v>37</v>
      </c>
      <c r="L345" s="18">
        <v>33569.26</v>
      </c>
      <c r="M345" s="18">
        <v>2249.67</v>
      </c>
      <c r="N345" s="18">
        <v>5160.07</v>
      </c>
      <c r="O345" s="18">
        <v>40979</v>
      </c>
      <c r="P345" s="18">
        <v>458.25</v>
      </c>
      <c r="Q345" s="18">
        <v>368.2</v>
      </c>
      <c r="R345" s="18">
        <v>21.55</v>
      </c>
      <c r="S345" s="18">
        <v>848</v>
      </c>
      <c r="T345" s="18">
        <v>370</v>
      </c>
      <c r="U345" s="18">
        <v>57</v>
      </c>
      <c r="V345" s="18">
        <v>0</v>
      </c>
      <c r="W345" s="18">
        <v>0</v>
      </c>
      <c r="X345" s="18">
        <v>57</v>
      </c>
      <c r="Y345" s="18">
        <v>33970.51</v>
      </c>
      <c r="Z345" s="18">
        <v>5528.27</v>
      </c>
      <c r="AA345" s="18">
        <v>2271.2199999999998</v>
      </c>
      <c r="AB345" s="18">
        <v>41770</v>
      </c>
    </row>
    <row r="346" spans="1:28" s="15" customFormat="1" ht="16.5" customHeight="1" x14ac:dyDescent="0.25">
      <c r="A346" s="17">
        <v>12</v>
      </c>
      <c r="B346" s="17" t="s">
        <v>1476</v>
      </c>
      <c r="C346" s="17" t="s">
        <v>1666</v>
      </c>
      <c r="D346" s="17" t="s">
        <v>1546</v>
      </c>
      <c r="E346" s="17" t="s">
        <v>1547</v>
      </c>
      <c r="F346" s="17" t="s">
        <v>75</v>
      </c>
      <c r="G346" s="17" t="s">
        <v>1548</v>
      </c>
      <c r="H346" s="17">
        <v>23490</v>
      </c>
      <c r="I346" s="17">
        <v>23299</v>
      </c>
      <c r="J346" s="17">
        <v>191</v>
      </c>
      <c r="K346" s="17" t="s">
        <v>37</v>
      </c>
      <c r="L346" s="18">
        <v>32442</v>
      </c>
      <c r="M346" s="18">
        <v>2115.73</v>
      </c>
      <c r="N346" s="18">
        <v>5089.2700000000004</v>
      </c>
      <c r="O346" s="18">
        <v>39647</v>
      </c>
      <c r="P346" s="18">
        <v>1582.28</v>
      </c>
      <c r="Q346" s="18">
        <v>353.41</v>
      </c>
      <c r="R346" s="18">
        <v>114.31</v>
      </c>
      <c r="S346" s="18">
        <v>2050</v>
      </c>
      <c r="T346" s="18">
        <v>80</v>
      </c>
      <c r="U346" s="18">
        <v>120</v>
      </c>
      <c r="V346" s="18">
        <v>0</v>
      </c>
      <c r="W346" s="18">
        <v>0</v>
      </c>
      <c r="X346" s="18">
        <v>120</v>
      </c>
      <c r="Y346" s="18">
        <v>33904.28</v>
      </c>
      <c r="Z346" s="18">
        <v>5442.68</v>
      </c>
      <c r="AA346" s="18">
        <v>2230.04</v>
      </c>
      <c r="AB346" s="18">
        <v>41577</v>
      </c>
    </row>
    <row r="347" spans="1:28" s="15" customFormat="1" ht="16.5" customHeight="1" x14ac:dyDescent="0.25">
      <c r="A347" s="17">
        <v>13</v>
      </c>
      <c r="B347" s="17" t="s">
        <v>1463</v>
      </c>
      <c r="C347" s="17" t="s">
        <v>1667</v>
      </c>
      <c r="D347" s="17" t="s">
        <v>1549</v>
      </c>
      <c r="E347" s="17" t="s">
        <v>1550</v>
      </c>
      <c r="F347" s="17" t="s">
        <v>75</v>
      </c>
      <c r="G347" s="17" t="s">
        <v>1142</v>
      </c>
      <c r="H347" s="17">
        <v>3001</v>
      </c>
      <c r="I347" s="17">
        <v>2877</v>
      </c>
      <c r="J347" s="17">
        <v>124</v>
      </c>
      <c r="K347" s="17" t="s">
        <v>37</v>
      </c>
      <c r="L347" s="18">
        <v>25123.85</v>
      </c>
      <c r="M347" s="18">
        <v>1377.23</v>
      </c>
      <c r="N347" s="18">
        <v>4176.92</v>
      </c>
      <c r="O347" s="18">
        <v>30678</v>
      </c>
      <c r="P347" s="18">
        <v>1136.6099999999999</v>
      </c>
      <c r="Q347" s="18">
        <v>268.18</v>
      </c>
      <c r="R347" s="18">
        <v>74.209999999999994</v>
      </c>
      <c r="S347" s="18">
        <v>1479</v>
      </c>
      <c r="T347" s="18">
        <v>70</v>
      </c>
      <c r="U347" s="18">
        <v>53</v>
      </c>
      <c r="V347" s="18">
        <v>0</v>
      </c>
      <c r="W347" s="18">
        <v>0</v>
      </c>
      <c r="X347" s="18">
        <v>53</v>
      </c>
      <c r="Y347" s="18">
        <v>26207.46</v>
      </c>
      <c r="Z347" s="18">
        <v>4445.1000000000004</v>
      </c>
      <c r="AA347" s="18">
        <v>1451.44</v>
      </c>
      <c r="AB347" s="18">
        <v>32104</v>
      </c>
    </row>
    <row r="348" spans="1:28" s="15" customFormat="1" ht="16.5" customHeight="1" x14ac:dyDescent="0.25">
      <c r="A348" s="17">
        <v>14</v>
      </c>
      <c r="B348" s="17" t="s">
        <v>1468</v>
      </c>
      <c r="C348" s="17" t="s">
        <v>1666</v>
      </c>
      <c r="D348" s="17" t="s">
        <v>1551</v>
      </c>
      <c r="E348" s="17" t="s">
        <v>1552</v>
      </c>
      <c r="F348" s="17" t="s">
        <v>75</v>
      </c>
      <c r="G348" s="17" t="s">
        <v>1553</v>
      </c>
      <c r="H348" s="17">
        <v>5589</v>
      </c>
      <c r="I348" s="17">
        <v>5285</v>
      </c>
      <c r="J348" s="17">
        <v>304</v>
      </c>
      <c r="K348" s="17" t="s">
        <v>37</v>
      </c>
      <c r="L348" s="18">
        <v>43646.86</v>
      </c>
      <c r="M348" s="18">
        <v>2671.51</v>
      </c>
      <c r="N348" s="18">
        <v>7025.63</v>
      </c>
      <c r="O348" s="18">
        <v>53344</v>
      </c>
      <c r="P348" s="18">
        <v>2490.42</v>
      </c>
      <c r="Q348" s="18">
        <v>458.64</v>
      </c>
      <c r="R348" s="18">
        <v>181.94</v>
      </c>
      <c r="S348" s="18">
        <v>3131</v>
      </c>
      <c r="T348" s="18">
        <v>0</v>
      </c>
      <c r="U348" s="18">
        <v>130</v>
      </c>
      <c r="V348" s="18">
        <v>0</v>
      </c>
      <c r="W348" s="18">
        <v>0</v>
      </c>
      <c r="X348" s="18">
        <v>130</v>
      </c>
      <c r="Y348" s="18">
        <v>46007.28</v>
      </c>
      <c r="Z348" s="18">
        <v>7484.27</v>
      </c>
      <c r="AA348" s="18">
        <v>2853.45</v>
      </c>
      <c r="AB348" s="18">
        <v>56345</v>
      </c>
    </row>
    <row r="349" spans="1:28" s="15" customFormat="1" ht="16.5" customHeight="1" x14ac:dyDescent="0.25">
      <c r="A349" s="17">
        <v>15</v>
      </c>
      <c r="B349" s="17" t="s">
        <v>1554</v>
      </c>
      <c r="C349" s="17" t="s">
        <v>1666</v>
      </c>
      <c r="D349" s="17" t="s">
        <v>1555</v>
      </c>
      <c r="E349" s="17" t="s">
        <v>1556</v>
      </c>
      <c r="F349" s="17" t="s">
        <v>75</v>
      </c>
      <c r="G349" s="17" t="s">
        <v>1557</v>
      </c>
      <c r="H349" s="17">
        <v>42801</v>
      </c>
      <c r="I349" s="17">
        <v>42676</v>
      </c>
      <c r="J349" s="17">
        <v>125</v>
      </c>
      <c r="K349" s="17" t="s">
        <v>37</v>
      </c>
      <c r="L349" s="18">
        <v>29664.95</v>
      </c>
      <c r="M349" s="18">
        <v>2162.9</v>
      </c>
      <c r="N349" s="18">
        <v>5522.15</v>
      </c>
      <c r="O349" s="18">
        <v>37350</v>
      </c>
      <c r="P349" s="18">
        <v>1018.79</v>
      </c>
      <c r="Q349" s="18">
        <v>322.39999999999998</v>
      </c>
      <c r="R349" s="18">
        <v>74.81</v>
      </c>
      <c r="S349" s="18">
        <v>1416</v>
      </c>
      <c r="T349" s="18">
        <v>0</v>
      </c>
      <c r="U349" s="18">
        <v>62</v>
      </c>
      <c r="V349" s="18">
        <v>0</v>
      </c>
      <c r="W349" s="18">
        <v>0</v>
      </c>
      <c r="X349" s="18">
        <v>62</v>
      </c>
      <c r="Y349" s="18">
        <v>30621.74</v>
      </c>
      <c r="Z349" s="18">
        <v>5844.55</v>
      </c>
      <c r="AA349" s="18">
        <v>2237.71</v>
      </c>
      <c r="AB349" s="18">
        <v>38704</v>
      </c>
    </row>
    <row r="350" spans="1:28" s="15" customFormat="1" ht="16.5" customHeight="1" x14ac:dyDescent="0.25">
      <c r="A350" s="17">
        <v>16</v>
      </c>
      <c r="B350" s="17" t="s">
        <v>1554</v>
      </c>
      <c r="C350" s="17" t="s">
        <v>1666</v>
      </c>
      <c r="D350" s="17" t="s">
        <v>1558</v>
      </c>
      <c r="E350" s="17" t="s">
        <v>1559</v>
      </c>
      <c r="F350" s="17" t="s">
        <v>75</v>
      </c>
      <c r="G350" s="17" t="s">
        <v>1560</v>
      </c>
      <c r="H350" s="17">
        <v>0</v>
      </c>
      <c r="I350" s="17">
        <v>0</v>
      </c>
      <c r="J350" s="17">
        <v>1720</v>
      </c>
      <c r="K350" s="17" t="s">
        <v>107</v>
      </c>
      <c r="L350" s="18">
        <v>123792.22</v>
      </c>
      <c r="M350" s="18">
        <v>10994.67</v>
      </c>
      <c r="N350" s="18">
        <v>15170.11</v>
      </c>
      <c r="O350" s="18">
        <v>149957</v>
      </c>
      <c r="P350" s="18">
        <v>11687.69</v>
      </c>
      <c r="Q350" s="18">
        <v>2681.89</v>
      </c>
      <c r="R350" s="18">
        <v>1029.42</v>
      </c>
      <c r="S350" s="18">
        <v>15399</v>
      </c>
      <c r="T350" s="18">
        <v>210</v>
      </c>
      <c r="U350" s="18">
        <v>470</v>
      </c>
      <c r="V350" s="18">
        <v>0</v>
      </c>
      <c r="W350" s="18">
        <v>0</v>
      </c>
      <c r="X350" s="18">
        <v>470</v>
      </c>
      <c r="Y350" s="18">
        <v>135009.91</v>
      </c>
      <c r="Z350" s="18">
        <v>17852</v>
      </c>
      <c r="AA350" s="18">
        <v>12024.09</v>
      </c>
      <c r="AB350" s="18">
        <v>164886</v>
      </c>
    </row>
    <row r="351" spans="1:28" s="15" customFormat="1" ht="16.5" customHeight="1" x14ac:dyDescent="0.25">
      <c r="A351" s="17">
        <v>17</v>
      </c>
      <c r="B351" s="17" t="s">
        <v>1476</v>
      </c>
      <c r="C351" s="17" t="s">
        <v>1666</v>
      </c>
      <c r="D351" s="17" t="s">
        <v>1561</v>
      </c>
      <c r="E351" s="17" t="s">
        <v>1562</v>
      </c>
      <c r="F351" s="17" t="s">
        <v>75</v>
      </c>
      <c r="G351" s="17" t="s">
        <v>114</v>
      </c>
      <c r="H351" s="17">
        <v>2</v>
      </c>
      <c r="I351" s="17">
        <v>2</v>
      </c>
      <c r="J351" s="17">
        <v>1720</v>
      </c>
      <c r="K351" s="17" t="s">
        <v>107</v>
      </c>
      <c r="L351" s="18">
        <v>74135.960000000006</v>
      </c>
      <c r="M351" s="18">
        <v>6099.12</v>
      </c>
      <c r="N351" s="18">
        <v>5905.92</v>
      </c>
      <c r="O351" s="18">
        <v>86141</v>
      </c>
      <c r="P351" s="18">
        <v>11687.51</v>
      </c>
      <c r="Q351" s="18">
        <v>1602.07</v>
      </c>
      <c r="R351" s="18">
        <v>1029.42</v>
      </c>
      <c r="S351" s="18">
        <v>14319</v>
      </c>
      <c r="T351" s="18">
        <v>210</v>
      </c>
      <c r="U351" s="18">
        <v>454</v>
      </c>
      <c r="V351" s="18">
        <v>0</v>
      </c>
      <c r="W351" s="18">
        <v>0</v>
      </c>
      <c r="X351" s="18">
        <v>454</v>
      </c>
      <c r="Y351" s="18">
        <v>85369.47</v>
      </c>
      <c r="Z351" s="18">
        <v>7507.99</v>
      </c>
      <c r="AA351" s="18">
        <v>7128.54</v>
      </c>
      <c r="AB351" s="18">
        <v>100006</v>
      </c>
    </row>
    <row r="352" spans="1:28" s="15" customFormat="1" ht="16.5" customHeight="1" x14ac:dyDescent="0.25">
      <c r="A352" s="17">
        <v>18</v>
      </c>
      <c r="B352" s="17" t="s">
        <v>1460</v>
      </c>
      <c r="C352" s="17" t="s">
        <v>1666</v>
      </c>
      <c r="D352" s="17" t="s">
        <v>1563</v>
      </c>
      <c r="E352" s="17" t="s">
        <v>1564</v>
      </c>
      <c r="F352" s="17" t="s">
        <v>75</v>
      </c>
      <c r="G352" s="17" t="s">
        <v>114</v>
      </c>
      <c r="H352" s="17">
        <v>6</v>
      </c>
      <c r="I352" s="17">
        <v>6</v>
      </c>
      <c r="J352" s="17">
        <v>1720</v>
      </c>
      <c r="K352" s="17" t="s">
        <v>107</v>
      </c>
      <c r="L352" s="18">
        <v>120412.95</v>
      </c>
      <c r="M352" s="18">
        <v>4086.72</v>
      </c>
      <c r="N352" s="18">
        <v>8963.33</v>
      </c>
      <c r="O352" s="18">
        <v>133463</v>
      </c>
      <c r="P352" s="18">
        <v>11688.47</v>
      </c>
      <c r="Q352" s="18">
        <v>2502.11</v>
      </c>
      <c r="R352" s="18">
        <v>1029.42</v>
      </c>
      <c r="S352" s="18">
        <v>15220</v>
      </c>
      <c r="T352" s="18">
        <v>210</v>
      </c>
      <c r="U352" s="18">
        <v>456</v>
      </c>
      <c r="V352" s="18">
        <v>0</v>
      </c>
      <c r="W352" s="18">
        <v>0</v>
      </c>
      <c r="X352" s="18">
        <v>456</v>
      </c>
      <c r="Y352" s="18">
        <v>131645.42000000001</v>
      </c>
      <c r="Z352" s="18">
        <v>11465.44</v>
      </c>
      <c r="AA352" s="18">
        <v>5116.1400000000003</v>
      </c>
      <c r="AB352" s="18">
        <v>148227</v>
      </c>
    </row>
    <row r="353" spans="1:31" s="15" customFormat="1" ht="16.5" customHeight="1" x14ac:dyDescent="0.25">
      <c r="A353" s="17">
        <v>19</v>
      </c>
      <c r="B353" s="17" t="s">
        <v>1486</v>
      </c>
      <c r="C353" s="17" t="s">
        <v>1666</v>
      </c>
      <c r="D353" s="17" t="s">
        <v>1565</v>
      </c>
      <c r="E353" s="17" t="s">
        <v>1566</v>
      </c>
      <c r="F353" s="17" t="s">
        <v>75</v>
      </c>
      <c r="G353" s="17" t="s">
        <v>114</v>
      </c>
      <c r="H353" s="17">
        <v>2</v>
      </c>
      <c r="I353" s="17">
        <v>2</v>
      </c>
      <c r="J353" s="17">
        <v>1820</v>
      </c>
      <c r="K353" s="17" t="s">
        <v>107</v>
      </c>
      <c r="L353" s="18">
        <v>78017.119999999995</v>
      </c>
      <c r="M353" s="18">
        <v>6994.26</v>
      </c>
      <c r="N353" s="18">
        <v>5747.62</v>
      </c>
      <c r="O353" s="18">
        <v>90759</v>
      </c>
      <c r="P353" s="18">
        <v>12353.22</v>
      </c>
      <c r="Q353" s="18">
        <v>1697.51</v>
      </c>
      <c r="R353" s="18">
        <v>1089.27</v>
      </c>
      <c r="S353" s="18">
        <v>15140</v>
      </c>
      <c r="T353" s="18">
        <v>220</v>
      </c>
      <c r="U353" s="18">
        <v>480</v>
      </c>
      <c r="V353" s="18">
        <v>0</v>
      </c>
      <c r="W353" s="18">
        <v>0</v>
      </c>
      <c r="X353" s="18">
        <v>480</v>
      </c>
      <c r="Y353" s="18">
        <v>89890.34</v>
      </c>
      <c r="Z353" s="18">
        <v>7445.13</v>
      </c>
      <c r="AA353" s="18">
        <v>8083.53</v>
      </c>
      <c r="AB353" s="18">
        <v>105419</v>
      </c>
    </row>
    <row r="354" spans="1:31" s="15" customFormat="1" ht="16.5" customHeight="1" x14ac:dyDescent="0.25">
      <c r="A354" s="17">
        <v>20</v>
      </c>
      <c r="B354" s="17" t="s">
        <v>1486</v>
      </c>
      <c r="C354" s="17" t="s">
        <v>1666</v>
      </c>
      <c r="D354" s="17" t="s">
        <v>1567</v>
      </c>
      <c r="E354" s="17" t="s">
        <v>1568</v>
      </c>
      <c r="F354" s="17" t="s">
        <v>75</v>
      </c>
      <c r="G354" s="17" t="s">
        <v>114</v>
      </c>
      <c r="H354" s="17">
        <v>1</v>
      </c>
      <c r="I354" s="17">
        <v>1</v>
      </c>
      <c r="J354" s="17">
        <v>1720</v>
      </c>
      <c r="K354" s="17" t="s">
        <v>107</v>
      </c>
      <c r="L354" s="18">
        <v>68121.09</v>
      </c>
      <c r="M354" s="18">
        <v>6098.62</v>
      </c>
      <c r="N354" s="18">
        <v>5415.29</v>
      </c>
      <c r="O354" s="18">
        <v>79635</v>
      </c>
      <c r="P354" s="18">
        <v>11687.82</v>
      </c>
      <c r="Q354" s="18">
        <v>1479.76</v>
      </c>
      <c r="R354" s="18">
        <v>1029.42</v>
      </c>
      <c r="S354" s="18">
        <v>14197</v>
      </c>
      <c r="T354" s="18">
        <v>210</v>
      </c>
      <c r="U354" s="18">
        <v>458</v>
      </c>
      <c r="V354" s="18">
        <v>0</v>
      </c>
      <c r="W354" s="18">
        <v>0</v>
      </c>
      <c r="X354" s="18">
        <v>458</v>
      </c>
      <c r="Y354" s="18">
        <v>79350.91</v>
      </c>
      <c r="Z354" s="18">
        <v>6895.05</v>
      </c>
      <c r="AA354" s="18">
        <v>7128.04</v>
      </c>
      <c r="AB354" s="18">
        <v>93374</v>
      </c>
    </row>
    <row r="355" spans="1:31" s="15" customFormat="1" ht="16.5" customHeight="1" x14ac:dyDescent="0.25">
      <c r="A355" s="17">
        <v>21</v>
      </c>
      <c r="B355" s="17" t="s">
        <v>1468</v>
      </c>
      <c r="C355" s="17" t="s">
        <v>1666</v>
      </c>
      <c r="D355" s="17" t="s">
        <v>1569</v>
      </c>
      <c r="E355" s="17" t="s">
        <v>1570</v>
      </c>
      <c r="F355" s="17" t="s">
        <v>75</v>
      </c>
      <c r="G355" s="17" t="s">
        <v>114</v>
      </c>
      <c r="H355" s="17">
        <v>2</v>
      </c>
      <c r="I355" s="17">
        <v>2</v>
      </c>
      <c r="J355" s="17">
        <v>1820</v>
      </c>
      <c r="K355" s="17" t="s">
        <v>107</v>
      </c>
      <c r="L355" s="18">
        <v>122110.45</v>
      </c>
      <c r="M355" s="18">
        <v>4324.32</v>
      </c>
      <c r="N355" s="18">
        <v>8982.23</v>
      </c>
      <c r="O355" s="18">
        <v>135417</v>
      </c>
      <c r="P355" s="18">
        <v>12352.95</v>
      </c>
      <c r="Q355" s="18">
        <v>2539.7800000000002</v>
      </c>
      <c r="R355" s="18">
        <v>1089.27</v>
      </c>
      <c r="S355" s="18">
        <v>15982</v>
      </c>
      <c r="T355" s="18">
        <v>220</v>
      </c>
      <c r="U355" s="18">
        <v>487</v>
      </c>
      <c r="V355" s="18">
        <v>0</v>
      </c>
      <c r="W355" s="18">
        <v>0</v>
      </c>
      <c r="X355" s="18">
        <v>487</v>
      </c>
      <c r="Y355" s="18">
        <v>133976.4</v>
      </c>
      <c r="Z355" s="18">
        <v>11522.01</v>
      </c>
      <c r="AA355" s="18">
        <v>5413.59</v>
      </c>
      <c r="AB355" s="18">
        <v>150912</v>
      </c>
    </row>
    <row r="356" spans="1:31" s="15" customFormat="1" ht="16.5" customHeight="1" x14ac:dyDescent="0.25">
      <c r="A356" s="17">
        <v>22</v>
      </c>
      <c r="B356" s="17" t="s">
        <v>1554</v>
      </c>
      <c r="C356" s="17" t="s">
        <v>1666</v>
      </c>
      <c r="D356" s="17" t="s">
        <v>1571</v>
      </c>
      <c r="E356" s="17" t="s">
        <v>1572</v>
      </c>
      <c r="F356" s="17" t="s">
        <v>75</v>
      </c>
      <c r="G356" s="17" t="s">
        <v>114</v>
      </c>
      <c r="H356" s="17">
        <v>2</v>
      </c>
      <c r="I356" s="17">
        <v>2</v>
      </c>
      <c r="J356" s="17">
        <v>1720</v>
      </c>
      <c r="K356" s="17" t="s">
        <v>107</v>
      </c>
      <c r="L356" s="18">
        <v>120412.93</v>
      </c>
      <c r="M356" s="18">
        <v>4086.72</v>
      </c>
      <c r="N356" s="18">
        <v>8963.35</v>
      </c>
      <c r="O356" s="18">
        <v>133463</v>
      </c>
      <c r="P356" s="18">
        <v>11688.48</v>
      </c>
      <c r="Q356" s="18">
        <v>2502.1</v>
      </c>
      <c r="R356" s="18">
        <v>1029.42</v>
      </c>
      <c r="S356" s="18">
        <v>15220</v>
      </c>
      <c r="T356" s="18">
        <v>210</v>
      </c>
      <c r="U356" s="18">
        <v>456</v>
      </c>
      <c r="V356" s="18">
        <v>0</v>
      </c>
      <c r="W356" s="18">
        <v>0</v>
      </c>
      <c r="X356" s="18">
        <v>456</v>
      </c>
      <c r="Y356" s="18">
        <v>131645.41</v>
      </c>
      <c r="Z356" s="18">
        <v>11465.45</v>
      </c>
      <c r="AA356" s="18">
        <v>5116.1400000000003</v>
      </c>
      <c r="AB356" s="18">
        <v>148227</v>
      </c>
    </row>
    <row r="357" spans="1:31" s="12" customFormat="1" ht="16.5" customHeight="1" x14ac:dyDescent="0.25">
      <c r="A357" s="10"/>
      <c r="B357" s="10"/>
      <c r="C357" s="10" t="s">
        <v>71</v>
      </c>
      <c r="D357" s="10"/>
      <c r="E357" s="10"/>
      <c r="F357" s="10"/>
      <c r="G357" s="10"/>
      <c r="H357" s="10"/>
      <c r="I357" s="10"/>
      <c r="J357" s="11">
        <f>SUM(J335:J356)</f>
        <v>14516</v>
      </c>
      <c r="K357" s="10"/>
      <c r="L357" s="11">
        <f t="shared" ref="L357:AB357" si="33">SUM(L335:L356)</f>
        <v>1289130.0599999998</v>
      </c>
      <c r="M357" s="11">
        <f t="shared" si="33"/>
        <v>80789.23000000001</v>
      </c>
      <c r="N357" s="11">
        <f t="shared" si="33"/>
        <v>158187.71000000002</v>
      </c>
      <c r="O357" s="11">
        <f t="shared" si="33"/>
        <v>1528107</v>
      </c>
      <c r="P357" s="11">
        <f t="shared" si="33"/>
        <v>103437</v>
      </c>
      <c r="Q357" s="11">
        <f t="shared" si="33"/>
        <v>21307.18</v>
      </c>
      <c r="R357" s="11">
        <f t="shared" si="33"/>
        <v>8687.8200000000015</v>
      </c>
      <c r="S357" s="11">
        <f t="shared" si="33"/>
        <v>133432</v>
      </c>
      <c r="T357" s="11">
        <f t="shared" si="33"/>
        <v>6670</v>
      </c>
      <c r="U357" s="11">
        <f t="shared" si="33"/>
        <v>4669</v>
      </c>
      <c r="V357" s="11">
        <f t="shared" si="33"/>
        <v>0</v>
      </c>
      <c r="W357" s="11">
        <f t="shared" si="33"/>
        <v>0</v>
      </c>
      <c r="X357" s="11">
        <f t="shared" si="33"/>
        <v>4669</v>
      </c>
      <c r="Y357" s="11">
        <f t="shared" si="33"/>
        <v>1387898.0599999998</v>
      </c>
      <c r="Z357" s="11">
        <f t="shared" si="33"/>
        <v>179494.89000000004</v>
      </c>
      <c r="AA357" s="11">
        <f t="shared" si="33"/>
        <v>89477.049999999988</v>
      </c>
      <c r="AB357" s="11">
        <f t="shared" si="33"/>
        <v>1656870</v>
      </c>
    </row>
    <row r="358" spans="1:31" s="12" customFormat="1" ht="16.5" customHeight="1" x14ac:dyDescent="0.25">
      <c r="A358" s="10"/>
      <c r="B358" s="10"/>
      <c r="C358" s="10" t="s">
        <v>119</v>
      </c>
      <c r="D358" s="10"/>
      <c r="E358" s="10"/>
      <c r="F358" s="10"/>
      <c r="G358" s="10"/>
      <c r="H358" s="10"/>
      <c r="I358" s="10"/>
      <c r="J358" s="11">
        <f>J357+J334</f>
        <v>41514</v>
      </c>
      <c r="K358" s="11"/>
      <c r="L358" s="11">
        <f>L357+L334</f>
        <v>3186342.3899999997</v>
      </c>
      <c r="M358" s="11">
        <f t="shared" ref="M358:AA358" si="34">M357+M334</f>
        <v>196451.49</v>
      </c>
      <c r="N358" s="11">
        <f t="shared" si="34"/>
        <v>364616.12000000011</v>
      </c>
      <c r="O358" s="11">
        <f t="shared" si="34"/>
        <v>3747410</v>
      </c>
      <c r="P358" s="11">
        <f t="shared" si="34"/>
        <v>258502.01999999996</v>
      </c>
      <c r="Q358" s="11">
        <f t="shared" si="34"/>
        <v>39682.06</v>
      </c>
      <c r="R358" s="11">
        <f t="shared" si="34"/>
        <v>20836.920000000002</v>
      </c>
      <c r="S358" s="11">
        <f t="shared" si="34"/>
        <v>319021</v>
      </c>
      <c r="T358" s="11">
        <f t="shared" si="34"/>
        <v>18700</v>
      </c>
      <c r="U358" s="11">
        <f t="shared" si="34"/>
        <v>203568.7</v>
      </c>
      <c r="V358" s="11">
        <f t="shared" si="34"/>
        <v>4472.1000000000004</v>
      </c>
      <c r="W358" s="11">
        <f t="shared" si="34"/>
        <v>34.200000000000003</v>
      </c>
      <c r="X358" s="11">
        <f t="shared" si="34"/>
        <v>208075</v>
      </c>
      <c r="Y358" s="11">
        <f t="shared" si="34"/>
        <v>3241275.71</v>
      </c>
      <c r="Z358" s="11">
        <f t="shared" si="34"/>
        <v>399826.08000000007</v>
      </c>
      <c r="AA358" s="11">
        <f t="shared" si="34"/>
        <v>217254.21000000002</v>
      </c>
      <c r="AB358" s="11">
        <f>AB357+AB334</f>
        <v>3858356</v>
      </c>
    </row>
    <row r="359" spans="1:31" ht="18" customHeight="1" x14ac:dyDescent="0.25"/>
    <row r="360" spans="1:31" ht="18" customHeight="1" x14ac:dyDescent="0.25"/>
    <row r="363" spans="1:31" ht="15.75" x14ac:dyDescent="0.25">
      <c r="E363" s="13" t="s">
        <v>120</v>
      </c>
      <c r="G363" s="14"/>
      <c r="H363" s="14"/>
      <c r="I363" s="14"/>
      <c r="J363" s="14"/>
      <c r="K363" s="14"/>
      <c r="L363" s="13" t="s">
        <v>122</v>
      </c>
      <c r="M363" s="13"/>
      <c r="N363" s="13"/>
      <c r="O363" s="14"/>
      <c r="Q363" s="14"/>
      <c r="R363" s="13" t="s">
        <v>121</v>
      </c>
      <c r="T363" s="14"/>
      <c r="U363" s="14"/>
      <c r="W363" s="14"/>
      <c r="X363" s="14"/>
      <c r="Y363" s="13" t="s">
        <v>123</v>
      </c>
      <c r="Z363" s="14"/>
      <c r="AA363" s="14"/>
      <c r="AB363" s="14"/>
    </row>
    <row r="364" spans="1:31" ht="15.75" x14ac:dyDescent="0.25">
      <c r="E364" s="13" t="s">
        <v>124</v>
      </c>
      <c r="G364" s="14"/>
      <c r="H364" s="14"/>
      <c r="I364" s="14"/>
      <c r="J364" s="14"/>
      <c r="K364" s="14"/>
      <c r="L364" s="13" t="s">
        <v>124</v>
      </c>
      <c r="M364" s="13"/>
      <c r="N364" s="13"/>
      <c r="O364" s="14"/>
      <c r="Q364" s="14"/>
      <c r="R364" s="13" t="s">
        <v>124</v>
      </c>
      <c r="T364" s="14"/>
      <c r="U364" s="14"/>
      <c r="W364" s="14"/>
      <c r="X364" s="14"/>
      <c r="Y364" s="13" t="s">
        <v>124</v>
      </c>
      <c r="Z364" s="14"/>
      <c r="AA364" s="14"/>
      <c r="AB364" s="14"/>
    </row>
    <row r="365" spans="1:31" ht="32.25" customHeight="1" x14ac:dyDescent="0.55000000000000004">
      <c r="A365" s="75" t="s">
        <v>0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1"/>
      <c r="AD365" s="1"/>
      <c r="AE365" s="1"/>
    </row>
    <row r="366" spans="1:31" ht="21.75" customHeight="1" x14ac:dyDescent="0.4">
      <c r="A366" s="76" t="s">
        <v>1699</v>
      </c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2"/>
      <c r="AD366" s="2"/>
      <c r="AE366" s="2"/>
    </row>
    <row r="367" spans="1:31" s="5" customFormat="1" ht="20.25" customHeight="1" x14ac:dyDescent="0.35">
      <c r="A367" s="3" t="s">
        <v>1</v>
      </c>
      <c r="B367" s="4"/>
      <c r="C367" s="3"/>
      <c r="D367" s="3"/>
      <c r="F367" s="3" t="s">
        <v>1692</v>
      </c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s="7" customFormat="1" ht="90" x14ac:dyDescent="0.25">
      <c r="A368" s="6" t="s">
        <v>3</v>
      </c>
      <c r="B368" s="6" t="s">
        <v>4</v>
      </c>
      <c r="C368" s="6" t="s">
        <v>5</v>
      </c>
      <c r="D368" s="6" t="s">
        <v>6</v>
      </c>
      <c r="E368" s="6" t="s">
        <v>7</v>
      </c>
      <c r="F368" s="6" t="s">
        <v>8</v>
      </c>
      <c r="G368" s="6" t="s">
        <v>9</v>
      </c>
      <c r="H368" s="6" t="s">
        <v>10</v>
      </c>
      <c r="I368" s="6" t="s">
        <v>11</v>
      </c>
      <c r="J368" s="6" t="s">
        <v>1693</v>
      </c>
      <c r="K368" s="6" t="s">
        <v>13</v>
      </c>
      <c r="L368" s="6" t="s">
        <v>14</v>
      </c>
      <c r="M368" s="6" t="s">
        <v>15</v>
      </c>
      <c r="N368" s="6" t="s">
        <v>16</v>
      </c>
      <c r="O368" s="6" t="s">
        <v>17</v>
      </c>
      <c r="P368" s="6" t="s">
        <v>18</v>
      </c>
      <c r="Q368" s="6" t="s">
        <v>19</v>
      </c>
      <c r="R368" s="6" t="s">
        <v>20</v>
      </c>
      <c r="S368" s="6" t="s">
        <v>21</v>
      </c>
      <c r="T368" s="6" t="s">
        <v>22</v>
      </c>
      <c r="U368" s="6" t="s">
        <v>23</v>
      </c>
      <c r="V368" s="6" t="s">
        <v>24</v>
      </c>
      <c r="W368" s="6" t="s">
        <v>25</v>
      </c>
      <c r="X368" s="6" t="s">
        <v>26</v>
      </c>
      <c r="Y368" s="6" t="s">
        <v>27</v>
      </c>
      <c r="Z368" s="6" t="s">
        <v>28</v>
      </c>
      <c r="AA368" s="6" t="s">
        <v>29</v>
      </c>
      <c r="AB368" s="6" t="s">
        <v>30</v>
      </c>
    </row>
    <row r="369" spans="1:28" s="15" customFormat="1" ht="17.25" customHeight="1" x14ac:dyDescent="0.25">
      <c r="A369" s="17">
        <v>1</v>
      </c>
      <c r="B369" s="17" t="s">
        <v>1455</v>
      </c>
      <c r="C369" s="17" t="s">
        <v>1666</v>
      </c>
      <c r="D369" s="17" t="s">
        <v>1457</v>
      </c>
      <c r="E369" s="17" t="s">
        <v>1458</v>
      </c>
      <c r="F369" s="17" t="s">
        <v>35</v>
      </c>
      <c r="G369" s="17" t="s">
        <v>1459</v>
      </c>
      <c r="H369" s="17">
        <v>36000</v>
      </c>
      <c r="I369" s="17">
        <v>36000</v>
      </c>
      <c r="J369" s="17">
        <v>0</v>
      </c>
      <c r="K369" s="17" t="s">
        <v>59</v>
      </c>
      <c r="L369" s="18">
        <v>39914.42</v>
      </c>
      <c r="M369" s="18">
        <v>2139.25</v>
      </c>
      <c r="N369" s="18">
        <v>13864.33</v>
      </c>
      <c r="O369" s="18">
        <v>55918</v>
      </c>
      <c r="P369" s="18">
        <v>109.95</v>
      </c>
      <c r="Q369" s="18">
        <v>406.05</v>
      </c>
      <c r="R369" s="18">
        <v>0</v>
      </c>
      <c r="S369" s="18">
        <v>516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40024.370000000003</v>
      </c>
      <c r="Z369" s="18">
        <v>14270.38</v>
      </c>
      <c r="AA369" s="18">
        <v>2139.25</v>
      </c>
      <c r="AB369" s="18">
        <v>56434</v>
      </c>
    </row>
    <row r="370" spans="1:28" s="15" customFormat="1" ht="17.25" customHeight="1" x14ac:dyDescent="0.25">
      <c r="A370" s="17">
        <v>2</v>
      </c>
      <c r="B370" s="17" t="s">
        <v>1460</v>
      </c>
      <c r="C370" s="17" t="s">
        <v>1666</v>
      </c>
      <c r="D370" s="17" t="s">
        <v>1461</v>
      </c>
      <c r="E370" s="17" t="s">
        <v>1462</v>
      </c>
      <c r="F370" s="17" t="s">
        <v>35</v>
      </c>
      <c r="G370" s="17" t="s">
        <v>137</v>
      </c>
      <c r="H370" s="17">
        <v>51400</v>
      </c>
      <c r="I370" s="17">
        <v>51100</v>
      </c>
      <c r="J370" s="17">
        <v>300</v>
      </c>
      <c r="K370" s="17" t="s">
        <v>37</v>
      </c>
      <c r="L370" s="18">
        <v>59192.53</v>
      </c>
      <c r="M370" s="18">
        <v>9939.3799999999992</v>
      </c>
      <c r="N370" s="18">
        <v>4249.09</v>
      </c>
      <c r="O370" s="18">
        <v>73381</v>
      </c>
      <c r="P370" s="18">
        <v>2107.02</v>
      </c>
      <c r="Q370" s="18">
        <v>694.98</v>
      </c>
      <c r="R370" s="18">
        <v>135</v>
      </c>
      <c r="S370" s="18">
        <v>2937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18">
        <v>61299.55</v>
      </c>
      <c r="Z370" s="18">
        <v>4944.07</v>
      </c>
      <c r="AA370" s="18">
        <v>10074.379999999999</v>
      </c>
      <c r="AB370" s="18">
        <v>76318</v>
      </c>
    </row>
    <row r="371" spans="1:28" s="15" customFormat="1" ht="17.25" customHeight="1" x14ac:dyDescent="0.25">
      <c r="A371" s="17">
        <v>3</v>
      </c>
      <c r="B371" s="17" t="s">
        <v>1463</v>
      </c>
      <c r="C371" s="17" t="s">
        <v>1666</v>
      </c>
      <c r="D371" s="17" t="s">
        <v>1464</v>
      </c>
      <c r="E371" s="17" t="s">
        <v>1465</v>
      </c>
      <c r="F371" s="17" t="s">
        <v>35</v>
      </c>
      <c r="G371" s="17" t="s">
        <v>244</v>
      </c>
      <c r="H371" s="17">
        <v>43223</v>
      </c>
      <c r="I371" s="17">
        <v>42804</v>
      </c>
      <c r="J371" s="17">
        <v>1257</v>
      </c>
      <c r="K371" s="17" t="s">
        <v>37</v>
      </c>
      <c r="L371" s="18">
        <v>11574.33</v>
      </c>
      <c r="M371" s="18">
        <v>8735.99</v>
      </c>
      <c r="N371" s="18">
        <v>633.67999999999995</v>
      </c>
      <c r="O371" s="18">
        <v>20944</v>
      </c>
      <c r="P371" s="18">
        <v>7321.67</v>
      </c>
      <c r="Q371" s="18">
        <v>165.68</v>
      </c>
      <c r="R371" s="18">
        <v>565.65</v>
      </c>
      <c r="S371" s="18">
        <v>8053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18896</v>
      </c>
      <c r="Z371" s="18">
        <v>799.36</v>
      </c>
      <c r="AA371" s="18">
        <v>9301.64</v>
      </c>
      <c r="AB371" s="18">
        <v>28997</v>
      </c>
    </row>
    <row r="372" spans="1:28" s="15" customFormat="1" ht="17.25" customHeight="1" x14ac:dyDescent="0.25">
      <c r="A372" s="17">
        <v>4</v>
      </c>
      <c r="B372" s="17" t="s">
        <v>1460</v>
      </c>
      <c r="C372" s="17" t="s">
        <v>1666</v>
      </c>
      <c r="D372" s="17" t="s">
        <v>1466</v>
      </c>
      <c r="E372" s="17" t="s">
        <v>1467</v>
      </c>
      <c r="F372" s="17" t="s">
        <v>35</v>
      </c>
      <c r="G372" s="17" t="s">
        <v>1055</v>
      </c>
      <c r="H372" s="17">
        <v>15100</v>
      </c>
      <c r="I372" s="17">
        <v>15100</v>
      </c>
      <c r="J372" s="17">
        <v>0</v>
      </c>
      <c r="K372" s="17" t="s">
        <v>37</v>
      </c>
      <c r="L372" s="18">
        <v>27433.9</v>
      </c>
      <c r="M372" s="18">
        <v>1880.24</v>
      </c>
      <c r="N372" s="18">
        <v>1931.86</v>
      </c>
      <c r="O372" s="18">
        <v>31246</v>
      </c>
      <c r="P372" s="18">
        <v>577.6</v>
      </c>
      <c r="Q372" s="18">
        <v>271.39999999999998</v>
      </c>
      <c r="R372" s="18">
        <v>0</v>
      </c>
      <c r="S372" s="18">
        <v>849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28011.5</v>
      </c>
      <c r="Z372" s="18">
        <v>2203.2600000000002</v>
      </c>
      <c r="AA372" s="18">
        <v>1880.24</v>
      </c>
      <c r="AB372" s="18">
        <v>32095</v>
      </c>
    </row>
    <row r="373" spans="1:28" s="15" customFormat="1" ht="17.25" customHeight="1" x14ac:dyDescent="0.25">
      <c r="A373" s="17">
        <v>5</v>
      </c>
      <c r="B373" s="17" t="s">
        <v>1468</v>
      </c>
      <c r="C373" s="17" t="s">
        <v>1666</v>
      </c>
      <c r="D373" s="17" t="s">
        <v>1469</v>
      </c>
      <c r="E373" s="17" t="s">
        <v>1470</v>
      </c>
      <c r="F373" s="17" t="s">
        <v>35</v>
      </c>
      <c r="G373" s="17" t="s">
        <v>45</v>
      </c>
      <c r="H373" s="17">
        <v>78429</v>
      </c>
      <c r="I373" s="17">
        <v>78429</v>
      </c>
      <c r="J373" s="17">
        <v>0</v>
      </c>
      <c r="K373" s="17" t="s">
        <v>59</v>
      </c>
      <c r="L373" s="18">
        <v>164911.21</v>
      </c>
      <c r="M373" s="18">
        <v>13037.47</v>
      </c>
      <c r="N373" s="18">
        <v>17409.32</v>
      </c>
      <c r="O373" s="18">
        <v>195358</v>
      </c>
      <c r="P373" s="18">
        <v>577.21</v>
      </c>
      <c r="Q373" s="18">
        <v>1506.79</v>
      </c>
      <c r="R373" s="18">
        <v>0</v>
      </c>
      <c r="S373" s="18">
        <v>2084</v>
      </c>
      <c r="T373" s="18">
        <v>0</v>
      </c>
      <c r="U373" s="18">
        <v>0</v>
      </c>
      <c r="V373" s="18">
        <v>0</v>
      </c>
      <c r="W373" s="18">
        <v>0</v>
      </c>
      <c r="X373" s="18"/>
      <c r="Y373" s="18">
        <v>165488.42000000001</v>
      </c>
      <c r="Z373" s="18">
        <v>18916.11</v>
      </c>
      <c r="AA373" s="18">
        <v>13037.47</v>
      </c>
      <c r="AB373" s="18">
        <v>197442</v>
      </c>
    </row>
    <row r="374" spans="1:28" s="15" customFormat="1" ht="17.25" customHeight="1" x14ac:dyDescent="0.25">
      <c r="A374" s="17">
        <v>6</v>
      </c>
      <c r="B374" s="17" t="s">
        <v>1471</v>
      </c>
      <c r="C374" s="17" t="s">
        <v>1666</v>
      </c>
      <c r="D374" s="17" t="s">
        <v>1472</v>
      </c>
      <c r="E374" s="17" t="s">
        <v>1473</v>
      </c>
      <c r="F374" s="17" t="s">
        <v>35</v>
      </c>
      <c r="G374" s="17" t="s">
        <v>1055</v>
      </c>
      <c r="H374" s="17">
        <v>23891</v>
      </c>
      <c r="I374" s="17">
        <v>23590</v>
      </c>
      <c r="J374" s="17">
        <v>301</v>
      </c>
      <c r="K374" s="17" t="s">
        <v>37</v>
      </c>
      <c r="L374" s="18">
        <v>67389.279999999999</v>
      </c>
      <c r="M374" s="18">
        <v>4515.1400000000003</v>
      </c>
      <c r="N374" s="18">
        <v>12198.58</v>
      </c>
      <c r="O374" s="18">
        <v>84103</v>
      </c>
      <c r="P374" s="18">
        <v>2140.08</v>
      </c>
      <c r="Q374" s="18">
        <v>708.47</v>
      </c>
      <c r="R374" s="18">
        <v>135.44999999999999</v>
      </c>
      <c r="S374" s="18">
        <v>2984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69529.36</v>
      </c>
      <c r="Z374" s="18">
        <v>12907.05</v>
      </c>
      <c r="AA374" s="18">
        <v>4650.59</v>
      </c>
      <c r="AB374" s="18">
        <v>87087</v>
      </c>
    </row>
    <row r="375" spans="1:28" s="15" customFormat="1" ht="17.25" customHeight="1" x14ac:dyDescent="0.25">
      <c r="A375" s="17">
        <v>7</v>
      </c>
      <c r="B375" s="17" t="s">
        <v>1468</v>
      </c>
      <c r="C375" s="17" t="s">
        <v>1666</v>
      </c>
      <c r="D375" s="17" t="s">
        <v>1474</v>
      </c>
      <c r="E375" s="17" t="s">
        <v>1475</v>
      </c>
      <c r="F375" s="17" t="s">
        <v>35</v>
      </c>
      <c r="G375" s="17" t="s">
        <v>1055</v>
      </c>
      <c r="H375" s="17">
        <v>41069</v>
      </c>
      <c r="I375" s="17">
        <v>40452</v>
      </c>
      <c r="J375" s="17">
        <v>617</v>
      </c>
      <c r="K375" s="17" t="s">
        <v>37</v>
      </c>
      <c r="L375" s="18">
        <v>114534.62</v>
      </c>
      <c r="M375" s="18">
        <v>9345</v>
      </c>
      <c r="N375" s="18">
        <v>17069.38</v>
      </c>
      <c r="O375" s="18">
        <v>140949</v>
      </c>
      <c r="P375" s="18">
        <v>3779.44</v>
      </c>
      <c r="Q375" s="18">
        <v>1224.9100000000001</v>
      </c>
      <c r="R375" s="18">
        <v>277.64999999999998</v>
      </c>
      <c r="S375" s="18">
        <v>5282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118314.06</v>
      </c>
      <c r="Z375" s="18">
        <v>18294.29</v>
      </c>
      <c r="AA375" s="18">
        <v>9622.65</v>
      </c>
      <c r="AB375" s="18">
        <v>146231</v>
      </c>
    </row>
    <row r="376" spans="1:28" s="15" customFormat="1" ht="17.25" customHeight="1" x14ac:dyDescent="0.25">
      <c r="A376" s="17">
        <v>8</v>
      </c>
      <c r="B376" s="17" t="s">
        <v>1476</v>
      </c>
      <c r="C376" s="17" t="s">
        <v>1666</v>
      </c>
      <c r="D376" s="17" t="s">
        <v>1477</v>
      </c>
      <c r="E376" s="17" t="s">
        <v>1478</v>
      </c>
      <c r="F376" s="17" t="s">
        <v>35</v>
      </c>
      <c r="G376" s="17" t="s">
        <v>1055</v>
      </c>
      <c r="H376" s="17">
        <v>69580</v>
      </c>
      <c r="I376" s="17">
        <v>69580</v>
      </c>
      <c r="J376" s="17">
        <v>0</v>
      </c>
      <c r="K376" s="17" t="s">
        <v>59</v>
      </c>
      <c r="L376" s="18">
        <v>30520.62</v>
      </c>
      <c r="M376" s="18">
        <v>818.58</v>
      </c>
      <c r="N376" s="18">
        <v>7219.8</v>
      </c>
      <c r="O376" s="18">
        <v>38559</v>
      </c>
      <c r="P376" s="18">
        <v>577.24</v>
      </c>
      <c r="Q376" s="18">
        <v>311.76</v>
      </c>
      <c r="R376" s="18">
        <v>0</v>
      </c>
      <c r="S376" s="18">
        <v>889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31097.86</v>
      </c>
      <c r="Z376" s="18">
        <v>7531.56</v>
      </c>
      <c r="AA376" s="18">
        <v>818.58</v>
      </c>
      <c r="AB376" s="18">
        <v>39448</v>
      </c>
    </row>
    <row r="377" spans="1:28" s="15" customFormat="1" ht="17.25" customHeight="1" x14ac:dyDescent="0.25">
      <c r="A377" s="17">
        <v>9</v>
      </c>
      <c r="B377" s="17" t="s">
        <v>1460</v>
      </c>
      <c r="C377" s="17" t="s">
        <v>1666</v>
      </c>
      <c r="D377" s="17" t="s">
        <v>1479</v>
      </c>
      <c r="E377" s="17" t="s">
        <v>1480</v>
      </c>
      <c r="F377" s="17" t="s">
        <v>35</v>
      </c>
      <c r="G377" s="17" t="s">
        <v>1055</v>
      </c>
      <c r="H377" s="17">
        <v>12425</v>
      </c>
      <c r="I377" s="17">
        <v>11910</v>
      </c>
      <c r="J377" s="17">
        <v>1545</v>
      </c>
      <c r="K377" s="17" t="s">
        <v>37</v>
      </c>
      <c r="L377" s="18">
        <v>188748.65</v>
      </c>
      <c r="M377" s="18">
        <v>9263.0400000000009</v>
      </c>
      <c r="N377" s="18">
        <v>15390.31</v>
      </c>
      <c r="O377" s="18">
        <v>213402</v>
      </c>
      <c r="P377" s="18">
        <v>9063.7099999999991</v>
      </c>
      <c r="Q377" s="18">
        <v>1951.04</v>
      </c>
      <c r="R377" s="18">
        <v>695.25</v>
      </c>
      <c r="S377" s="18">
        <v>11710</v>
      </c>
      <c r="T377" s="18">
        <v>0</v>
      </c>
      <c r="U377" s="18">
        <v>161475.65</v>
      </c>
      <c r="V377" s="18">
        <v>15390.31</v>
      </c>
      <c r="W377" s="18">
        <v>9263.0400000000009</v>
      </c>
      <c r="X377" s="18">
        <v>186129</v>
      </c>
      <c r="Y377" s="18">
        <v>36336.71</v>
      </c>
      <c r="Z377" s="18">
        <v>1951.04</v>
      </c>
      <c r="AA377" s="18">
        <v>695.25</v>
      </c>
      <c r="AB377" s="18">
        <v>38983</v>
      </c>
    </row>
    <row r="378" spans="1:28" s="15" customFormat="1" ht="17.25" customHeight="1" x14ac:dyDescent="0.25">
      <c r="A378" s="17">
        <v>10</v>
      </c>
      <c r="B378" s="17" t="s">
        <v>1460</v>
      </c>
      <c r="C378" s="17" t="s">
        <v>1666</v>
      </c>
      <c r="D378" s="17" t="s">
        <v>1481</v>
      </c>
      <c r="E378" s="17" t="s">
        <v>1482</v>
      </c>
      <c r="F378" s="17" t="s">
        <v>35</v>
      </c>
      <c r="G378" s="17" t="s">
        <v>1483</v>
      </c>
      <c r="H378" s="17">
        <v>47450</v>
      </c>
      <c r="I378" s="17">
        <v>46314</v>
      </c>
      <c r="J378" s="17">
        <v>1136</v>
      </c>
      <c r="K378" s="17" t="s">
        <v>37</v>
      </c>
      <c r="L378" s="18">
        <v>130289.68</v>
      </c>
      <c r="M378" s="18">
        <v>10832.82</v>
      </c>
      <c r="N378" s="18">
        <v>18374.5</v>
      </c>
      <c r="O378" s="18">
        <v>159497</v>
      </c>
      <c r="P378" s="18">
        <v>6473.21</v>
      </c>
      <c r="Q378" s="18">
        <v>1401.59</v>
      </c>
      <c r="R378" s="18">
        <v>511.2</v>
      </c>
      <c r="S378" s="18">
        <v>8386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136762.89000000001</v>
      </c>
      <c r="Z378" s="18">
        <v>19776.09</v>
      </c>
      <c r="AA378" s="18">
        <v>11344.02</v>
      </c>
      <c r="AB378" s="18">
        <v>167883</v>
      </c>
    </row>
    <row r="379" spans="1:28" s="15" customFormat="1" ht="17.25" customHeight="1" x14ac:dyDescent="0.25">
      <c r="A379" s="17">
        <v>11</v>
      </c>
      <c r="B379" s="17" t="s">
        <v>1455</v>
      </c>
      <c r="C379" s="17" t="s">
        <v>1666</v>
      </c>
      <c r="D379" s="17" t="s">
        <v>1484</v>
      </c>
      <c r="E379" s="17" t="s">
        <v>1485</v>
      </c>
      <c r="F379" s="17" t="s">
        <v>35</v>
      </c>
      <c r="G379" s="17" t="s">
        <v>1055</v>
      </c>
      <c r="H379" s="17">
        <v>66555</v>
      </c>
      <c r="I379" s="17">
        <v>66053</v>
      </c>
      <c r="J379" s="17">
        <v>502</v>
      </c>
      <c r="K379" s="17" t="s">
        <v>37</v>
      </c>
      <c r="L379" s="18">
        <v>46966.39</v>
      </c>
      <c r="M379" s="18">
        <v>3539.06</v>
      </c>
      <c r="N379" s="18">
        <v>4731.55</v>
      </c>
      <c r="O379" s="18">
        <v>55237</v>
      </c>
      <c r="P379" s="18">
        <v>3155.39</v>
      </c>
      <c r="Q379" s="18">
        <v>489.71</v>
      </c>
      <c r="R379" s="18">
        <v>225.9</v>
      </c>
      <c r="S379" s="18">
        <v>3871</v>
      </c>
      <c r="T379" s="18">
        <v>110</v>
      </c>
      <c r="U379" s="18">
        <v>0</v>
      </c>
      <c r="V379" s="18">
        <v>0</v>
      </c>
      <c r="W379" s="18">
        <v>0</v>
      </c>
      <c r="X379" s="18"/>
      <c r="Y379" s="18">
        <v>50121.78</v>
      </c>
      <c r="Z379" s="18">
        <v>5221.26</v>
      </c>
      <c r="AA379" s="18">
        <v>3764.96</v>
      </c>
      <c r="AB379" s="18">
        <v>59108</v>
      </c>
    </row>
    <row r="380" spans="1:28" s="15" customFormat="1" ht="17.25" customHeight="1" x14ac:dyDescent="0.25">
      <c r="A380" s="17">
        <v>12</v>
      </c>
      <c r="B380" s="17" t="s">
        <v>1486</v>
      </c>
      <c r="C380" s="17" t="s">
        <v>1666</v>
      </c>
      <c r="D380" s="17" t="s">
        <v>1487</v>
      </c>
      <c r="E380" s="17" t="s">
        <v>1488</v>
      </c>
      <c r="F380" s="17" t="s">
        <v>35</v>
      </c>
      <c r="G380" s="17" t="s">
        <v>45</v>
      </c>
      <c r="H380" s="17">
        <v>35921</v>
      </c>
      <c r="I380" s="17">
        <v>35921</v>
      </c>
      <c r="J380" s="17">
        <v>2792</v>
      </c>
      <c r="K380" s="17" t="s">
        <v>1684</v>
      </c>
      <c r="L380" s="18">
        <v>111252.5</v>
      </c>
      <c r="M380" s="18">
        <v>7130.41</v>
      </c>
      <c r="N380" s="18">
        <v>5519.09</v>
      </c>
      <c r="O380" s="18">
        <v>123902</v>
      </c>
      <c r="P380" s="18">
        <v>15343.24</v>
      </c>
      <c r="Q380" s="18">
        <v>1109.3599999999999</v>
      </c>
      <c r="R380" s="18">
        <v>1256.4000000000001</v>
      </c>
      <c r="S380" s="18">
        <v>17709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126595.74</v>
      </c>
      <c r="Z380" s="18">
        <v>6628.45</v>
      </c>
      <c r="AA380" s="18">
        <v>8386.81</v>
      </c>
      <c r="AB380" s="18">
        <v>141611</v>
      </c>
    </row>
    <row r="381" spans="1:28" s="15" customFormat="1" ht="17.25" customHeight="1" x14ac:dyDescent="0.25">
      <c r="A381" s="17">
        <v>13</v>
      </c>
      <c r="B381" s="17" t="s">
        <v>1476</v>
      </c>
      <c r="C381" s="17" t="s">
        <v>1666</v>
      </c>
      <c r="D381" s="17" t="s">
        <v>1489</v>
      </c>
      <c r="E381" s="17" t="s">
        <v>1490</v>
      </c>
      <c r="F381" s="17" t="s">
        <v>35</v>
      </c>
      <c r="G381" s="17" t="s">
        <v>1055</v>
      </c>
      <c r="H381" s="17">
        <v>221550</v>
      </c>
      <c r="I381" s="17">
        <v>218347</v>
      </c>
      <c r="J381" s="17">
        <v>3203</v>
      </c>
      <c r="K381" s="17" t="s">
        <v>37</v>
      </c>
      <c r="L381" s="18">
        <v>180063.56</v>
      </c>
      <c r="M381" s="18">
        <v>9840.4</v>
      </c>
      <c r="N381" s="18">
        <v>8135.04</v>
      </c>
      <c r="O381" s="18">
        <v>198039</v>
      </c>
      <c r="P381" s="18">
        <v>18576.09</v>
      </c>
      <c r="Q381" s="18">
        <v>1801.56</v>
      </c>
      <c r="R381" s="18">
        <v>1441.35</v>
      </c>
      <c r="S381" s="18">
        <v>21819</v>
      </c>
      <c r="T381" s="18">
        <v>0</v>
      </c>
      <c r="U381" s="18">
        <v>0</v>
      </c>
      <c r="V381" s="18">
        <v>0</v>
      </c>
      <c r="W381" s="18">
        <v>0</v>
      </c>
      <c r="X381" s="18"/>
      <c r="Y381" s="18">
        <v>198639.65</v>
      </c>
      <c r="Z381" s="18">
        <v>9936.6</v>
      </c>
      <c r="AA381" s="18">
        <v>11281.75</v>
      </c>
      <c r="AB381" s="18">
        <v>219858</v>
      </c>
    </row>
    <row r="382" spans="1:28" s="15" customFormat="1" ht="17.25" customHeight="1" x14ac:dyDescent="0.25">
      <c r="A382" s="17">
        <v>14</v>
      </c>
      <c r="B382" s="17" t="s">
        <v>1468</v>
      </c>
      <c r="C382" s="17" t="s">
        <v>1666</v>
      </c>
      <c r="D382" s="17" t="s">
        <v>1491</v>
      </c>
      <c r="E382" s="17" t="s">
        <v>1492</v>
      </c>
      <c r="F382" s="17" t="s">
        <v>35</v>
      </c>
      <c r="G382" s="17" t="s">
        <v>1055</v>
      </c>
      <c r="H382" s="17">
        <v>32363</v>
      </c>
      <c r="I382" s="17">
        <v>32099</v>
      </c>
      <c r="J382" s="17">
        <v>264</v>
      </c>
      <c r="K382" s="17" t="s">
        <v>37</v>
      </c>
      <c r="L382" s="18">
        <v>83381.100000000006</v>
      </c>
      <c r="M382" s="18">
        <v>6050.24</v>
      </c>
      <c r="N382" s="18">
        <v>15968.66</v>
      </c>
      <c r="O382" s="18">
        <v>105400</v>
      </c>
      <c r="P382" s="18">
        <v>1947.88</v>
      </c>
      <c r="Q382" s="18">
        <v>876.32</v>
      </c>
      <c r="R382" s="18">
        <v>118.8</v>
      </c>
      <c r="S382" s="18">
        <v>2943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85328.98</v>
      </c>
      <c r="Z382" s="18">
        <v>16844.98</v>
      </c>
      <c r="AA382" s="18">
        <v>6169.04</v>
      </c>
      <c r="AB382" s="18">
        <v>108343</v>
      </c>
    </row>
    <row r="383" spans="1:28" s="15" customFormat="1" ht="17.25" customHeight="1" x14ac:dyDescent="0.25">
      <c r="A383" s="17">
        <v>15</v>
      </c>
      <c r="B383" s="17" t="s">
        <v>1460</v>
      </c>
      <c r="C383" s="17" t="s">
        <v>1666</v>
      </c>
      <c r="D383" s="17" t="s">
        <v>1493</v>
      </c>
      <c r="E383" s="17" t="s">
        <v>1494</v>
      </c>
      <c r="F383" s="17" t="s">
        <v>35</v>
      </c>
      <c r="G383" s="17" t="s">
        <v>45</v>
      </c>
      <c r="H383" s="17">
        <v>11521</v>
      </c>
      <c r="I383" s="17">
        <v>11521</v>
      </c>
      <c r="J383" s="17">
        <v>0</v>
      </c>
      <c r="K383" s="17" t="s">
        <v>59</v>
      </c>
      <c r="L383" s="18">
        <v>38710.15</v>
      </c>
      <c r="M383" s="18">
        <v>92.83</v>
      </c>
      <c r="N383" s="18">
        <v>3528.02</v>
      </c>
      <c r="O383" s="18">
        <v>42331</v>
      </c>
      <c r="P383" s="18">
        <v>605.37</v>
      </c>
      <c r="Q383" s="18">
        <v>386.63</v>
      </c>
      <c r="R383" s="18">
        <v>0</v>
      </c>
      <c r="S383" s="18">
        <v>992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39315.519999999997</v>
      </c>
      <c r="Z383" s="18">
        <v>3914.65</v>
      </c>
      <c r="AA383" s="18">
        <v>92.83</v>
      </c>
      <c r="AB383" s="18">
        <v>43323</v>
      </c>
    </row>
    <row r="384" spans="1:28" s="15" customFormat="1" ht="17.25" customHeight="1" x14ac:dyDescent="0.25">
      <c r="A384" s="17">
        <v>16</v>
      </c>
      <c r="B384" s="17" t="s">
        <v>1471</v>
      </c>
      <c r="C384" s="17" t="s">
        <v>1666</v>
      </c>
      <c r="D384" s="17" t="s">
        <v>1495</v>
      </c>
      <c r="E384" s="17" t="s">
        <v>1496</v>
      </c>
      <c r="F384" s="17" t="s">
        <v>35</v>
      </c>
      <c r="G384" s="17" t="s">
        <v>215</v>
      </c>
      <c r="H384" s="17">
        <v>17158</v>
      </c>
      <c r="I384" s="17">
        <v>16839</v>
      </c>
      <c r="J384" s="17">
        <v>957</v>
      </c>
      <c r="K384" s="17" t="s">
        <v>37</v>
      </c>
      <c r="L384" s="18">
        <v>148376.46</v>
      </c>
      <c r="M384" s="18">
        <v>6066.41</v>
      </c>
      <c r="N384" s="18">
        <v>13307.13</v>
      </c>
      <c r="O384" s="18">
        <v>167750</v>
      </c>
      <c r="P384" s="18">
        <v>6314.74</v>
      </c>
      <c r="Q384" s="18">
        <v>1511.61</v>
      </c>
      <c r="R384" s="18">
        <v>430.65</v>
      </c>
      <c r="S384" s="18">
        <v>8257</v>
      </c>
      <c r="T384" s="18">
        <v>4950</v>
      </c>
      <c r="U384" s="18">
        <v>0</v>
      </c>
      <c r="V384" s="18">
        <v>0</v>
      </c>
      <c r="W384" s="18">
        <v>0</v>
      </c>
      <c r="X384" s="18"/>
      <c r="Y384" s="18">
        <v>154691.20000000001</v>
      </c>
      <c r="Z384" s="18">
        <v>14818.74</v>
      </c>
      <c r="AA384" s="18">
        <v>6497.06</v>
      </c>
      <c r="AB384" s="18">
        <v>176007</v>
      </c>
    </row>
    <row r="385" spans="1:28" s="15" customFormat="1" ht="17.25" customHeight="1" x14ac:dyDescent="0.25">
      <c r="A385" s="17">
        <v>17</v>
      </c>
      <c r="B385" s="17" t="s">
        <v>1468</v>
      </c>
      <c r="C385" s="17" t="s">
        <v>1666</v>
      </c>
      <c r="D385" s="17" t="s">
        <v>1497</v>
      </c>
      <c r="E385" s="17" t="s">
        <v>1498</v>
      </c>
      <c r="F385" s="17" t="s">
        <v>35</v>
      </c>
      <c r="G385" s="17" t="s">
        <v>1205</v>
      </c>
      <c r="H385" s="17">
        <v>35913</v>
      </c>
      <c r="I385" s="17">
        <v>30940</v>
      </c>
      <c r="J385" s="17">
        <v>4973</v>
      </c>
      <c r="K385" s="17" t="s">
        <v>37</v>
      </c>
      <c r="L385" s="18">
        <v>15264.8</v>
      </c>
      <c r="M385" s="18">
        <v>1201.95</v>
      </c>
      <c r="N385" s="18">
        <v>63.25</v>
      </c>
      <c r="O385" s="18">
        <v>16530</v>
      </c>
      <c r="P385" s="18">
        <v>26662.799999999999</v>
      </c>
      <c r="Q385" s="18">
        <v>1087.3499999999999</v>
      </c>
      <c r="R385" s="18">
        <v>2237.85</v>
      </c>
      <c r="S385" s="18">
        <v>29988</v>
      </c>
      <c r="T385" s="18">
        <v>6800</v>
      </c>
      <c r="U385" s="18">
        <v>0</v>
      </c>
      <c r="V385" s="18">
        <v>0</v>
      </c>
      <c r="W385" s="18">
        <v>0</v>
      </c>
      <c r="X385" s="18"/>
      <c r="Y385" s="18">
        <v>41927.599999999999</v>
      </c>
      <c r="Z385" s="18">
        <v>1150.5999999999999</v>
      </c>
      <c r="AA385" s="18">
        <v>3439.8</v>
      </c>
      <c r="AB385" s="18">
        <v>46518</v>
      </c>
    </row>
    <row r="386" spans="1:28" s="15" customFormat="1" ht="17.25" customHeight="1" x14ac:dyDescent="0.25">
      <c r="A386" s="17">
        <v>18</v>
      </c>
      <c r="B386" s="17" t="s">
        <v>1468</v>
      </c>
      <c r="C386" s="17" t="s">
        <v>1666</v>
      </c>
      <c r="D386" s="17" t="s">
        <v>1499</v>
      </c>
      <c r="E386" s="17" t="s">
        <v>1500</v>
      </c>
      <c r="F386" s="17" t="s">
        <v>35</v>
      </c>
      <c r="G386" s="17" t="s">
        <v>1501</v>
      </c>
      <c r="H386" s="17">
        <v>41444</v>
      </c>
      <c r="I386" s="17">
        <v>41444</v>
      </c>
      <c r="J386" s="17">
        <v>0</v>
      </c>
      <c r="K386" s="17" t="s">
        <v>59</v>
      </c>
      <c r="L386" s="18">
        <v>113109.58</v>
      </c>
      <c r="M386" s="18">
        <v>9095.43</v>
      </c>
      <c r="N386" s="18">
        <v>12339.99</v>
      </c>
      <c r="O386" s="18">
        <v>134545</v>
      </c>
      <c r="P386" s="18">
        <v>852.52</v>
      </c>
      <c r="Q386" s="18">
        <v>1156.48</v>
      </c>
      <c r="R386" s="18">
        <v>0</v>
      </c>
      <c r="S386" s="18">
        <v>2009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113962.1</v>
      </c>
      <c r="Z386" s="18">
        <v>13496.47</v>
      </c>
      <c r="AA386" s="18">
        <v>9095.43</v>
      </c>
      <c r="AB386" s="18">
        <v>136554</v>
      </c>
    </row>
    <row r="387" spans="1:28" s="15" customFormat="1" ht="17.25" customHeight="1" x14ac:dyDescent="0.25">
      <c r="A387" s="17">
        <v>19</v>
      </c>
      <c r="B387" s="17" t="s">
        <v>1460</v>
      </c>
      <c r="C387" s="17" t="s">
        <v>1666</v>
      </c>
      <c r="D387" s="17" t="s">
        <v>1502</v>
      </c>
      <c r="E387" s="17" t="s">
        <v>1503</v>
      </c>
      <c r="F387" s="17" t="s">
        <v>35</v>
      </c>
      <c r="G387" s="17" t="s">
        <v>215</v>
      </c>
      <c r="H387" s="17">
        <v>62970</v>
      </c>
      <c r="I387" s="17">
        <v>61250</v>
      </c>
      <c r="J387" s="17">
        <v>1720</v>
      </c>
      <c r="K387" s="17" t="s">
        <v>37</v>
      </c>
      <c r="L387" s="18">
        <v>118622.36</v>
      </c>
      <c r="M387" s="18">
        <v>8656.85</v>
      </c>
      <c r="N387" s="18">
        <v>16671.79</v>
      </c>
      <c r="O387" s="18">
        <v>143951</v>
      </c>
      <c r="P387" s="18">
        <v>10439.290000000001</v>
      </c>
      <c r="Q387" s="18">
        <v>169.71</v>
      </c>
      <c r="R387" s="18">
        <v>774</v>
      </c>
      <c r="S387" s="18">
        <v>11383</v>
      </c>
      <c r="T387" s="18">
        <v>0</v>
      </c>
      <c r="U387" s="18">
        <v>0</v>
      </c>
      <c r="V387" s="18">
        <v>0</v>
      </c>
      <c r="W387" s="18">
        <v>0</v>
      </c>
      <c r="X387" s="18"/>
      <c r="Y387" s="18">
        <v>129061.65</v>
      </c>
      <c r="Z387" s="18">
        <v>16841.5</v>
      </c>
      <c r="AA387" s="18">
        <v>9430.85</v>
      </c>
      <c r="AB387" s="18">
        <v>155334</v>
      </c>
    </row>
    <row r="388" spans="1:28" s="15" customFormat="1" ht="17.25" customHeight="1" x14ac:dyDescent="0.25">
      <c r="A388" s="17">
        <v>20</v>
      </c>
      <c r="B388" s="17" t="s">
        <v>1460</v>
      </c>
      <c r="C388" s="17" t="s">
        <v>1666</v>
      </c>
      <c r="D388" s="17" t="s">
        <v>1504</v>
      </c>
      <c r="E388" s="17" t="s">
        <v>1505</v>
      </c>
      <c r="F388" s="17" t="s">
        <v>35</v>
      </c>
      <c r="G388" s="17" t="s">
        <v>1506</v>
      </c>
      <c r="H388" s="17">
        <v>25444</v>
      </c>
      <c r="I388" s="17">
        <v>24970</v>
      </c>
      <c r="J388" s="17">
        <v>474</v>
      </c>
      <c r="K388" s="17" t="s">
        <v>37</v>
      </c>
      <c r="L388" s="18">
        <v>76192.53</v>
      </c>
      <c r="M388" s="18">
        <v>5301.79</v>
      </c>
      <c r="N388" s="18">
        <v>15000.68</v>
      </c>
      <c r="O388" s="18">
        <v>96495</v>
      </c>
      <c r="P388" s="18">
        <v>3038.04</v>
      </c>
      <c r="Q388" s="18">
        <v>108.66</v>
      </c>
      <c r="R388" s="18">
        <v>213.3</v>
      </c>
      <c r="S388" s="18">
        <v>3360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79230.570000000007</v>
      </c>
      <c r="Z388" s="18">
        <v>15109.34</v>
      </c>
      <c r="AA388" s="18">
        <v>5515.09</v>
      </c>
      <c r="AB388" s="18">
        <v>99855</v>
      </c>
    </row>
    <row r="389" spans="1:28" s="15" customFormat="1" ht="17.25" customHeight="1" x14ac:dyDescent="0.25">
      <c r="A389" s="17">
        <v>21</v>
      </c>
      <c r="B389" s="17" t="s">
        <v>1468</v>
      </c>
      <c r="C389" s="17" t="s">
        <v>1666</v>
      </c>
      <c r="D389" s="17" t="s">
        <v>1507</v>
      </c>
      <c r="E389" s="17" t="s">
        <v>1508</v>
      </c>
      <c r="F389" s="17" t="s">
        <v>35</v>
      </c>
      <c r="G389" s="17" t="s">
        <v>228</v>
      </c>
      <c r="H389" s="17">
        <v>4710</v>
      </c>
      <c r="I389" s="17">
        <v>4710</v>
      </c>
      <c r="J389" s="17">
        <v>0</v>
      </c>
      <c r="K389" s="17" t="s">
        <v>59</v>
      </c>
      <c r="L389" s="18">
        <v>39809.19</v>
      </c>
      <c r="M389" s="18">
        <v>25.39</v>
      </c>
      <c r="N389" s="18">
        <v>8226.42</v>
      </c>
      <c r="O389" s="18">
        <v>48061</v>
      </c>
      <c r="P389" s="18">
        <v>852.62</v>
      </c>
      <c r="Q389" s="18">
        <v>381.38</v>
      </c>
      <c r="R389" s="18">
        <v>0</v>
      </c>
      <c r="S389" s="18">
        <v>1234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40661.81</v>
      </c>
      <c r="Z389" s="18">
        <v>8607.7999999999993</v>
      </c>
      <c r="AA389" s="18">
        <v>25.39</v>
      </c>
      <c r="AB389" s="18">
        <v>49295</v>
      </c>
    </row>
    <row r="390" spans="1:28" s="15" customFormat="1" ht="17.25" customHeight="1" x14ac:dyDescent="0.25">
      <c r="A390" s="17">
        <v>22</v>
      </c>
      <c r="B390" s="17" t="s">
        <v>1471</v>
      </c>
      <c r="C390" s="17" t="s">
        <v>1666</v>
      </c>
      <c r="D390" s="17" t="s">
        <v>1509</v>
      </c>
      <c r="E390" s="17" t="s">
        <v>1510</v>
      </c>
      <c r="F390" s="17" t="s">
        <v>35</v>
      </c>
      <c r="G390" s="17" t="s">
        <v>228</v>
      </c>
      <c r="H390" s="17">
        <v>1100</v>
      </c>
      <c r="I390" s="17">
        <v>1100</v>
      </c>
      <c r="J390" s="17">
        <v>0</v>
      </c>
      <c r="K390" s="17" t="s">
        <v>59</v>
      </c>
      <c r="L390" s="18">
        <v>18462.88</v>
      </c>
      <c r="M390" s="18">
        <v>67.5</v>
      </c>
      <c r="N390" s="18">
        <v>3089.62</v>
      </c>
      <c r="O390" s="18">
        <v>21620</v>
      </c>
      <c r="P390" s="18">
        <v>577.29</v>
      </c>
      <c r="Q390" s="18">
        <v>24.71</v>
      </c>
      <c r="R390" s="18">
        <v>0</v>
      </c>
      <c r="S390" s="18">
        <v>602</v>
      </c>
      <c r="T390" s="18">
        <v>170</v>
      </c>
      <c r="U390" s="18">
        <v>0</v>
      </c>
      <c r="V390" s="18">
        <v>0</v>
      </c>
      <c r="W390" s="18">
        <v>0</v>
      </c>
      <c r="X390" s="18"/>
      <c r="Y390" s="18">
        <v>19040.169999999998</v>
      </c>
      <c r="Z390" s="18">
        <v>3114.33</v>
      </c>
      <c r="AA390" s="18">
        <v>67.5</v>
      </c>
      <c r="AB390" s="18">
        <v>22222</v>
      </c>
    </row>
    <row r="391" spans="1:28" s="15" customFormat="1" ht="17.25" customHeight="1" x14ac:dyDescent="0.25">
      <c r="A391" s="17">
        <v>23</v>
      </c>
      <c r="B391" s="17" t="s">
        <v>1471</v>
      </c>
      <c r="C391" s="17" t="s">
        <v>1666</v>
      </c>
      <c r="D391" s="17" t="s">
        <v>1511</v>
      </c>
      <c r="E391" s="17" t="s">
        <v>1512</v>
      </c>
      <c r="F391" s="17" t="s">
        <v>35</v>
      </c>
      <c r="G391" s="17" t="s">
        <v>1513</v>
      </c>
      <c r="H391" s="17">
        <v>40</v>
      </c>
      <c r="I391" s="17">
        <v>40</v>
      </c>
      <c r="J391" s="17">
        <v>0</v>
      </c>
      <c r="K391" s="17" t="s">
        <v>59</v>
      </c>
      <c r="L391" s="18">
        <v>16542.63</v>
      </c>
      <c r="M391" s="18">
        <v>2.67</v>
      </c>
      <c r="N391" s="18">
        <v>2985.7</v>
      </c>
      <c r="O391" s="18">
        <v>19531</v>
      </c>
      <c r="P391" s="18">
        <v>577.55999999999995</v>
      </c>
      <c r="Q391" s="18">
        <v>157.44</v>
      </c>
      <c r="R391" s="18">
        <v>0</v>
      </c>
      <c r="S391" s="18">
        <v>735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17120.189999999999</v>
      </c>
      <c r="Z391" s="18">
        <v>3143.14</v>
      </c>
      <c r="AA391" s="18">
        <v>2.67</v>
      </c>
      <c r="AB391" s="18">
        <v>20266</v>
      </c>
    </row>
    <row r="392" spans="1:28" s="22" customFormat="1" ht="17.25" customHeight="1" x14ac:dyDescent="0.25">
      <c r="A392" s="19"/>
      <c r="B392" s="19"/>
      <c r="C392" s="10" t="s">
        <v>71</v>
      </c>
      <c r="D392" s="19"/>
      <c r="E392" s="19"/>
      <c r="F392" s="19"/>
      <c r="G392" s="19"/>
      <c r="H392" s="19"/>
      <c r="I392" s="19"/>
      <c r="J392" s="19">
        <f>SUM(J369:J391)</f>
        <v>20041</v>
      </c>
      <c r="K392" s="19"/>
      <c r="L392" s="20">
        <f t="shared" ref="L392:AB392" si="35">SUM(L369:L391)</f>
        <v>1841263.3699999999</v>
      </c>
      <c r="M392" s="20">
        <f t="shared" si="35"/>
        <v>127577.84000000001</v>
      </c>
      <c r="N392" s="20">
        <f t="shared" si="35"/>
        <v>217907.79</v>
      </c>
      <c r="O392" s="20">
        <f t="shared" si="35"/>
        <v>2186749</v>
      </c>
      <c r="P392" s="20">
        <f t="shared" si="35"/>
        <v>121669.95999999999</v>
      </c>
      <c r="Q392" s="20">
        <f t="shared" si="35"/>
        <v>17903.589999999997</v>
      </c>
      <c r="R392" s="20">
        <f t="shared" si="35"/>
        <v>9018.4499999999989</v>
      </c>
      <c r="S392" s="20">
        <f t="shared" si="35"/>
        <v>148592</v>
      </c>
      <c r="T392" s="20">
        <f t="shared" si="35"/>
        <v>12030</v>
      </c>
      <c r="U392" s="20">
        <f t="shared" si="35"/>
        <v>161475.65</v>
      </c>
      <c r="V392" s="20">
        <f t="shared" si="35"/>
        <v>15390.31</v>
      </c>
      <c r="W392" s="20">
        <f t="shared" si="35"/>
        <v>9263.0400000000009</v>
      </c>
      <c r="X392" s="20">
        <f t="shared" si="35"/>
        <v>186129</v>
      </c>
      <c r="Y392" s="20">
        <f t="shared" si="35"/>
        <v>1801457.68</v>
      </c>
      <c r="Z392" s="20">
        <f t="shared" si="35"/>
        <v>220421.06999999995</v>
      </c>
      <c r="AA392" s="20">
        <f t="shared" si="35"/>
        <v>127333.25</v>
      </c>
      <c r="AB392" s="20">
        <f t="shared" si="35"/>
        <v>2149212</v>
      </c>
    </row>
    <row r="393" spans="1:28" s="15" customFormat="1" ht="17.25" customHeight="1" x14ac:dyDescent="0.25">
      <c r="A393" s="17">
        <v>1</v>
      </c>
      <c r="B393" s="17" t="s">
        <v>1460</v>
      </c>
      <c r="C393" s="17" t="s">
        <v>1666</v>
      </c>
      <c r="D393" s="17" t="s">
        <v>1521</v>
      </c>
      <c r="E393" s="17" t="s">
        <v>1522</v>
      </c>
      <c r="F393" s="17" t="s">
        <v>75</v>
      </c>
      <c r="G393" s="17" t="s">
        <v>1517</v>
      </c>
      <c r="H393" s="17">
        <v>19896</v>
      </c>
      <c r="I393" s="17">
        <v>19750</v>
      </c>
      <c r="J393" s="17">
        <v>146</v>
      </c>
      <c r="K393" s="17" t="s">
        <v>37</v>
      </c>
      <c r="L393" s="18">
        <v>25351.58</v>
      </c>
      <c r="M393" s="18">
        <v>1679.14</v>
      </c>
      <c r="N393" s="18">
        <v>4451.28</v>
      </c>
      <c r="O393" s="18">
        <v>31482</v>
      </c>
      <c r="P393" s="18">
        <v>1217.51</v>
      </c>
      <c r="Q393" s="18">
        <v>266.11</v>
      </c>
      <c r="R393" s="18">
        <v>87.38</v>
      </c>
      <c r="S393" s="18">
        <v>1571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26569.09</v>
      </c>
      <c r="Z393" s="18">
        <v>4717.3900000000003</v>
      </c>
      <c r="AA393" s="18">
        <v>1766.52</v>
      </c>
      <c r="AB393" s="18">
        <v>33053</v>
      </c>
    </row>
    <row r="394" spans="1:28" s="15" customFormat="1" ht="17.25" customHeight="1" x14ac:dyDescent="0.25">
      <c r="A394" s="17">
        <v>2</v>
      </c>
      <c r="B394" s="17" t="s">
        <v>1463</v>
      </c>
      <c r="C394" s="17" t="s">
        <v>1666</v>
      </c>
      <c r="D394" s="17" t="s">
        <v>1523</v>
      </c>
      <c r="E394" s="17" t="s">
        <v>1524</v>
      </c>
      <c r="F394" s="17" t="s">
        <v>75</v>
      </c>
      <c r="G394" s="17" t="s">
        <v>1142</v>
      </c>
      <c r="H394" s="17">
        <v>6621</v>
      </c>
      <c r="I394" s="17">
        <v>6554</v>
      </c>
      <c r="J394" s="17">
        <v>67</v>
      </c>
      <c r="K394" s="17" t="s">
        <v>37</v>
      </c>
      <c r="L394" s="18">
        <v>29071.15</v>
      </c>
      <c r="M394" s="18">
        <v>1624.42</v>
      </c>
      <c r="N394" s="18">
        <v>5851.43</v>
      </c>
      <c r="O394" s="18">
        <v>36547</v>
      </c>
      <c r="P394" s="18">
        <v>802.37</v>
      </c>
      <c r="Q394" s="18">
        <v>303.52999999999997</v>
      </c>
      <c r="R394" s="18">
        <v>40.1</v>
      </c>
      <c r="S394" s="18">
        <v>1146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29873.52</v>
      </c>
      <c r="Z394" s="18">
        <v>6154.96</v>
      </c>
      <c r="AA394" s="18">
        <v>1664.52</v>
      </c>
      <c r="AB394" s="18">
        <v>37693</v>
      </c>
    </row>
    <row r="395" spans="1:28" s="15" customFormat="1" ht="17.25" customHeight="1" x14ac:dyDescent="0.25">
      <c r="A395" s="17">
        <v>3</v>
      </c>
      <c r="B395" s="17" t="s">
        <v>1471</v>
      </c>
      <c r="C395" s="17" t="s">
        <v>1666</v>
      </c>
      <c r="D395" s="17" t="s">
        <v>1525</v>
      </c>
      <c r="E395" s="17" t="s">
        <v>1526</v>
      </c>
      <c r="F395" s="17" t="s">
        <v>75</v>
      </c>
      <c r="G395" s="17" t="s">
        <v>1527</v>
      </c>
      <c r="H395" s="17">
        <v>7392</v>
      </c>
      <c r="I395" s="17">
        <v>7292</v>
      </c>
      <c r="J395" s="17">
        <v>100</v>
      </c>
      <c r="K395" s="17" t="s">
        <v>37</v>
      </c>
      <c r="L395" s="18">
        <v>37378.400000000001</v>
      </c>
      <c r="M395" s="18">
        <v>1942.13</v>
      </c>
      <c r="N395" s="18">
        <v>6756.47</v>
      </c>
      <c r="O395" s="18">
        <v>46077</v>
      </c>
      <c r="P395" s="18">
        <v>1183.77</v>
      </c>
      <c r="Q395" s="18">
        <v>385.38</v>
      </c>
      <c r="R395" s="18">
        <v>59.85</v>
      </c>
      <c r="S395" s="18">
        <v>1629</v>
      </c>
      <c r="T395" s="18">
        <v>270</v>
      </c>
      <c r="U395" s="18">
        <v>0</v>
      </c>
      <c r="V395" s="18">
        <v>0</v>
      </c>
      <c r="W395" s="18">
        <v>0</v>
      </c>
      <c r="X395" s="18"/>
      <c r="Y395" s="18">
        <v>38562.17</v>
      </c>
      <c r="Z395" s="18">
        <v>7141.85</v>
      </c>
      <c r="AA395" s="18">
        <v>2001.98</v>
      </c>
      <c r="AB395" s="18">
        <v>47706</v>
      </c>
    </row>
    <row r="396" spans="1:28" s="15" customFormat="1" ht="17.25" customHeight="1" x14ac:dyDescent="0.25">
      <c r="A396" s="17">
        <v>4</v>
      </c>
      <c r="B396" s="17" t="s">
        <v>1486</v>
      </c>
      <c r="C396" s="17" t="s">
        <v>1666</v>
      </c>
      <c r="D396" s="17" t="s">
        <v>1528</v>
      </c>
      <c r="E396" s="17" t="s">
        <v>1529</v>
      </c>
      <c r="F396" s="17" t="s">
        <v>75</v>
      </c>
      <c r="G396" s="17" t="s">
        <v>1530</v>
      </c>
      <c r="H396" s="17">
        <v>10307</v>
      </c>
      <c r="I396" s="17">
        <v>10032</v>
      </c>
      <c r="J396" s="17">
        <v>275</v>
      </c>
      <c r="K396" s="17" t="s">
        <v>37</v>
      </c>
      <c r="L396" s="18">
        <v>48590.42</v>
      </c>
      <c r="M396" s="18">
        <v>3138.8</v>
      </c>
      <c r="N396" s="18">
        <v>6333.78</v>
      </c>
      <c r="O396" s="18">
        <v>58063</v>
      </c>
      <c r="P396" s="18">
        <v>2318.81</v>
      </c>
      <c r="Q396" s="18">
        <v>505.6</v>
      </c>
      <c r="R396" s="18">
        <v>164.59</v>
      </c>
      <c r="S396" s="18">
        <v>2989</v>
      </c>
      <c r="T396" s="18">
        <v>1550</v>
      </c>
      <c r="U396" s="18">
        <v>0</v>
      </c>
      <c r="V396" s="18">
        <v>0</v>
      </c>
      <c r="W396" s="18">
        <v>0</v>
      </c>
      <c r="X396" s="18"/>
      <c r="Y396" s="18">
        <v>50909.23</v>
      </c>
      <c r="Z396" s="18">
        <v>6839.38</v>
      </c>
      <c r="AA396" s="18">
        <v>3303.39</v>
      </c>
      <c r="AB396" s="18">
        <v>61052</v>
      </c>
    </row>
    <row r="397" spans="1:28" s="15" customFormat="1" ht="17.25" customHeight="1" x14ac:dyDescent="0.25">
      <c r="A397" s="17">
        <v>5</v>
      </c>
      <c r="B397" s="17" t="s">
        <v>1460</v>
      </c>
      <c r="C397" s="17" t="s">
        <v>1666</v>
      </c>
      <c r="D397" s="17" t="s">
        <v>1531</v>
      </c>
      <c r="E397" s="17" t="s">
        <v>1532</v>
      </c>
      <c r="F397" s="17" t="s">
        <v>75</v>
      </c>
      <c r="G397" s="17" t="s">
        <v>1517</v>
      </c>
      <c r="H397" s="17">
        <v>26710</v>
      </c>
      <c r="I397" s="17">
        <v>26710</v>
      </c>
      <c r="J397" s="17">
        <v>0</v>
      </c>
      <c r="K397" s="17" t="s">
        <v>37</v>
      </c>
      <c r="L397" s="18">
        <v>25960.57</v>
      </c>
      <c r="M397" s="18">
        <v>990.16</v>
      </c>
      <c r="N397" s="18">
        <v>4855.2700000000004</v>
      </c>
      <c r="O397" s="18">
        <v>31806</v>
      </c>
      <c r="P397" s="18">
        <v>468.99</v>
      </c>
      <c r="Q397" s="18">
        <v>267.01</v>
      </c>
      <c r="R397" s="18">
        <v>0</v>
      </c>
      <c r="S397" s="18">
        <v>736</v>
      </c>
      <c r="T397" s="18">
        <v>780</v>
      </c>
      <c r="U397" s="18">
        <v>0</v>
      </c>
      <c r="V397" s="18">
        <v>0</v>
      </c>
      <c r="W397" s="18">
        <v>0</v>
      </c>
      <c r="X397" s="18"/>
      <c r="Y397" s="18">
        <v>26429.56</v>
      </c>
      <c r="Z397" s="18">
        <v>5122.28</v>
      </c>
      <c r="AA397" s="18">
        <v>990.16</v>
      </c>
      <c r="AB397" s="18">
        <v>32542</v>
      </c>
    </row>
    <row r="398" spans="1:28" s="15" customFormat="1" ht="17.25" customHeight="1" x14ac:dyDescent="0.25">
      <c r="A398" s="17">
        <v>6</v>
      </c>
      <c r="B398" s="17" t="s">
        <v>1471</v>
      </c>
      <c r="C398" s="17" t="s">
        <v>1666</v>
      </c>
      <c r="D398" s="17" t="s">
        <v>1533</v>
      </c>
      <c r="E398" s="17" t="s">
        <v>1534</v>
      </c>
      <c r="F398" s="17" t="s">
        <v>75</v>
      </c>
      <c r="G398" s="17" t="s">
        <v>1527</v>
      </c>
      <c r="H398" s="17">
        <v>16755</v>
      </c>
      <c r="I398" s="17">
        <v>16581</v>
      </c>
      <c r="J398" s="17">
        <v>174</v>
      </c>
      <c r="K398" s="17" t="s">
        <v>37</v>
      </c>
      <c r="L398" s="18">
        <v>73860.820000000007</v>
      </c>
      <c r="M398" s="18">
        <v>5685.39</v>
      </c>
      <c r="N398" s="18">
        <v>13410.79</v>
      </c>
      <c r="O398" s="18">
        <v>92957</v>
      </c>
      <c r="P398" s="18">
        <v>1533.93</v>
      </c>
      <c r="Q398" s="18">
        <v>789.93</v>
      </c>
      <c r="R398" s="18">
        <v>104.14</v>
      </c>
      <c r="S398" s="18">
        <v>2428</v>
      </c>
      <c r="T398" s="18">
        <v>1250</v>
      </c>
      <c r="U398" s="18">
        <v>0</v>
      </c>
      <c r="V398" s="18">
        <v>0</v>
      </c>
      <c r="W398" s="18">
        <v>0</v>
      </c>
      <c r="X398" s="18"/>
      <c r="Y398" s="18">
        <v>75394.75</v>
      </c>
      <c r="Z398" s="18">
        <v>14200.72</v>
      </c>
      <c r="AA398" s="18">
        <v>5789.53</v>
      </c>
      <c r="AB398" s="18">
        <v>95385</v>
      </c>
    </row>
    <row r="399" spans="1:28" s="15" customFormat="1" ht="17.25" customHeight="1" x14ac:dyDescent="0.25">
      <c r="A399" s="17">
        <v>7</v>
      </c>
      <c r="B399" s="17" t="s">
        <v>1486</v>
      </c>
      <c r="C399" s="17" t="s">
        <v>1666</v>
      </c>
      <c r="D399" s="17" t="s">
        <v>1535</v>
      </c>
      <c r="E399" s="17" t="s">
        <v>1536</v>
      </c>
      <c r="F399" s="17" t="s">
        <v>75</v>
      </c>
      <c r="G399" s="17" t="s">
        <v>1530</v>
      </c>
      <c r="H399" s="17">
        <v>26474</v>
      </c>
      <c r="I399" s="17">
        <v>26247</v>
      </c>
      <c r="J399" s="17">
        <v>227</v>
      </c>
      <c r="K399" s="17" t="s">
        <v>37</v>
      </c>
      <c r="L399" s="18">
        <v>97049.82</v>
      </c>
      <c r="M399" s="18">
        <v>7241.74</v>
      </c>
      <c r="N399" s="18">
        <v>18675.439999999999</v>
      </c>
      <c r="O399" s="18">
        <v>122967</v>
      </c>
      <c r="P399" s="18">
        <v>2084.0700000000002</v>
      </c>
      <c r="Q399" s="18">
        <v>1034.07</v>
      </c>
      <c r="R399" s="18">
        <v>135.86000000000001</v>
      </c>
      <c r="S399" s="18">
        <v>3254</v>
      </c>
      <c r="T399" s="18">
        <v>440</v>
      </c>
      <c r="U399" s="18">
        <v>0</v>
      </c>
      <c r="V399" s="18">
        <v>0</v>
      </c>
      <c r="W399" s="18">
        <v>0</v>
      </c>
      <c r="X399" s="18"/>
      <c r="Y399" s="18">
        <v>99133.89</v>
      </c>
      <c r="Z399" s="18">
        <v>19709.509999999998</v>
      </c>
      <c r="AA399" s="18">
        <v>7377.6</v>
      </c>
      <c r="AB399" s="18">
        <v>126221</v>
      </c>
    </row>
    <row r="400" spans="1:28" s="15" customFormat="1" ht="17.25" customHeight="1" x14ac:dyDescent="0.25">
      <c r="A400" s="17">
        <v>8</v>
      </c>
      <c r="B400" s="17" t="s">
        <v>1455</v>
      </c>
      <c r="C400" s="17" t="s">
        <v>1666</v>
      </c>
      <c r="D400" s="17" t="s">
        <v>1537</v>
      </c>
      <c r="E400" s="17" t="s">
        <v>1538</v>
      </c>
      <c r="F400" s="17" t="s">
        <v>75</v>
      </c>
      <c r="G400" s="17" t="s">
        <v>1539</v>
      </c>
      <c r="H400" s="17">
        <v>13780</v>
      </c>
      <c r="I400" s="17">
        <v>13578</v>
      </c>
      <c r="J400" s="17">
        <v>202</v>
      </c>
      <c r="K400" s="17" t="s">
        <v>37</v>
      </c>
      <c r="L400" s="18">
        <v>47438.34</v>
      </c>
      <c r="M400" s="18">
        <v>3316.62</v>
      </c>
      <c r="N400" s="18">
        <v>8239.0400000000009</v>
      </c>
      <c r="O400" s="18">
        <v>58994</v>
      </c>
      <c r="P400" s="18">
        <v>1725.2</v>
      </c>
      <c r="Q400" s="18">
        <v>497.9</v>
      </c>
      <c r="R400" s="18">
        <v>120.9</v>
      </c>
      <c r="S400" s="18">
        <v>2344</v>
      </c>
      <c r="T400" s="18">
        <v>100</v>
      </c>
      <c r="U400" s="18">
        <v>0</v>
      </c>
      <c r="V400" s="18">
        <v>0</v>
      </c>
      <c r="W400" s="18">
        <v>0</v>
      </c>
      <c r="X400" s="18"/>
      <c r="Y400" s="18">
        <v>49163.54</v>
      </c>
      <c r="Z400" s="18">
        <v>8736.94</v>
      </c>
      <c r="AA400" s="18">
        <v>3437.52</v>
      </c>
      <c r="AB400" s="18">
        <v>61338</v>
      </c>
    </row>
    <row r="401" spans="1:28" s="15" customFormat="1" x14ac:dyDescent="0.25">
      <c r="A401" s="17">
        <v>9</v>
      </c>
      <c r="B401" s="15" t="s">
        <v>1103</v>
      </c>
      <c r="C401" s="15" t="s">
        <v>1666</v>
      </c>
      <c r="D401" s="15" t="s">
        <v>1174</v>
      </c>
      <c r="E401" s="15" t="s">
        <v>1173</v>
      </c>
      <c r="F401" s="15" t="s">
        <v>75</v>
      </c>
      <c r="G401" s="15" t="s">
        <v>1147</v>
      </c>
      <c r="H401" s="15">
        <v>11255</v>
      </c>
      <c r="I401" s="15">
        <v>11255</v>
      </c>
      <c r="J401" s="15">
        <v>0</v>
      </c>
      <c r="K401" s="15" t="s">
        <v>59</v>
      </c>
      <c r="L401" s="16">
        <v>35908.26</v>
      </c>
      <c r="M401" s="16">
        <v>2224.81</v>
      </c>
      <c r="N401" s="16">
        <v>11243.93</v>
      </c>
      <c r="O401" s="16">
        <v>49377</v>
      </c>
      <c r="P401" s="16">
        <v>343.94</v>
      </c>
      <c r="Q401" s="16">
        <v>381.06</v>
      </c>
      <c r="R401" s="16">
        <v>0</v>
      </c>
      <c r="S401" s="16">
        <v>725</v>
      </c>
      <c r="T401" s="16">
        <v>0</v>
      </c>
      <c r="U401" s="16">
        <v>0</v>
      </c>
      <c r="V401" s="16">
        <v>0</v>
      </c>
      <c r="W401" s="16">
        <v>0</v>
      </c>
      <c r="X401" s="16"/>
      <c r="Y401" s="16">
        <v>36252.199999999997</v>
      </c>
      <c r="Z401" s="16">
        <v>11624.99</v>
      </c>
      <c r="AA401" s="16">
        <v>2224.81</v>
      </c>
      <c r="AB401" s="16">
        <v>50102</v>
      </c>
    </row>
    <row r="402" spans="1:28" s="15" customFormat="1" ht="17.25" customHeight="1" x14ac:dyDescent="0.25">
      <c r="A402" s="17">
        <v>10</v>
      </c>
      <c r="B402" s="17" t="s">
        <v>1460</v>
      </c>
      <c r="C402" s="17" t="s">
        <v>1666</v>
      </c>
      <c r="D402" s="17" t="s">
        <v>1540</v>
      </c>
      <c r="E402" s="17" t="s">
        <v>1541</v>
      </c>
      <c r="F402" s="17" t="s">
        <v>75</v>
      </c>
      <c r="G402" s="17" t="s">
        <v>1517</v>
      </c>
      <c r="H402" s="17">
        <v>2397</v>
      </c>
      <c r="I402" s="17">
        <v>2269</v>
      </c>
      <c r="J402" s="17">
        <v>128</v>
      </c>
      <c r="K402" s="17" t="s">
        <v>37</v>
      </c>
      <c r="L402" s="18">
        <v>12844.63</v>
      </c>
      <c r="M402" s="18">
        <v>623.13</v>
      </c>
      <c r="N402" s="18">
        <v>2201.2399999999998</v>
      </c>
      <c r="O402" s="18">
        <v>15669</v>
      </c>
      <c r="P402" s="18">
        <v>1063.26</v>
      </c>
      <c r="Q402" s="18">
        <v>132.13</v>
      </c>
      <c r="R402" s="18">
        <v>76.61</v>
      </c>
      <c r="S402" s="18">
        <v>1272</v>
      </c>
      <c r="T402" s="18">
        <v>140</v>
      </c>
      <c r="U402" s="18">
        <v>0</v>
      </c>
      <c r="V402" s="18">
        <v>0</v>
      </c>
      <c r="W402" s="18">
        <v>0</v>
      </c>
      <c r="X402" s="18"/>
      <c r="Y402" s="18">
        <v>13907.89</v>
      </c>
      <c r="Z402" s="18">
        <v>2333.37</v>
      </c>
      <c r="AA402" s="18">
        <v>699.74</v>
      </c>
      <c r="AB402" s="18">
        <v>16941</v>
      </c>
    </row>
    <row r="403" spans="1:28" s="15" customFormat="1" ht="17.25" customHeight="1" x14ac:dyDescent="0.25">
      <c r="A403" s="17">
        <v>11</v>
      </c>
      <c r="B403" s="17" t="s">
        <v>1460</v>
      </c>
      <c r="C403" s="17" t="s">
        <v>1666</v>
      </c>
      <c r="D403" s="17" t="s">
        <v>1542</v>
      </c>
      <c r="E403" s="17" t="s">
        <v>1543</v>
      </c>
      <c r="F403" s="17" t="s">
        <v>75</v>
      </c>
      <c r="G403" s="17" t="s">
        <v>1517</v>
      </c>
      <c r="H403" s="17">
        <v>11514</v>
      </c>
      <c r="I403" s="17">
        <v>11403</v>
      </c>
      <c r="J403" s="17">
        <v>111</v>
      </c>
      <c r="K403" s="17" t="s">
        <v>37</v>
      </c>
      <c r="L403" s="18">
        <v>32753.200000000001</v>
      </c>
      <c r="M403" s="18">
        <v>2181.59</v>
      </c>
      <c r="N403" s="18">
        <v>5822.21</v>
      </c>
      <c r="O403" s="18">
        <v>40757</v>
      </c>
      <c r="P403" s="18">
        <v>1040.48</v>
      </c>
      <c r="Q403" s="18">
        <v>342.09</v>
      </c>
      <c r="R403" s="18">
        <v>66.430000000000007</v>
      </c>
      <c r="S403" s="18">
        <v>1449</v>
      </c>
      <c r="T403" s="18">
        <v>130</v>
      </c>
      <c r="U403" s="18">
        <v>0</v>
      </c>
      <c r="V403" s="18">
        <v>0</v>
      </c>
      <c r="W403" s="18">
        <v>0</v>
      </c>
      <c r="X403" s="18"/>
      <c r="Y403" s="18">
        <v>33793.68</v>
      </c>
      <c r="Z403" s="18">
        <v>6164.3</v>
      </c>
      <c r="AA403" s="18">
        <v>2248.02</v>
      </c>
      <c r="AB403" s="18">
        <v>42206</v>
      </c>
    </row>
    <row r="404" spans="1:28" s="15" customFormat="1" ht="17.25" customHeight="1" x14ac:dyDescent="0.25">
      <c r="A404" s="17">
        <v>12</v>
      </c>
      <c r="B404" s="17" t="s">
        <v>1460</v>
      </c>
      <c r="C404" s="17" t="s">
        <v>1666</v>
      </c>
      <c r="D404" s="17" t="s">
        <v>1544</v>
      </c>
      <c r="E404" s="17" t="s">
        <v>1545</v>
      </c>
      <c r="F404" s="17" t="s">
        <v>75</v>
      </c>
      <c r="G404" s="17" t="s">
        <v>1517</v>
      </c>
      <c r="H404" s="17">
        <v>7950</v>
      </c>
      <c r="I404" s="17">
        <v>7950</v>
      </c>
      <c r="J404" s="17">
        <v>0</v>
      </c>
      <c r="K404" s="17" t="s">
        <v>37</v>
      </c>
      <c r="L404" s="18">
        <v>33970.51</v>
      </c>
      <c r="M404" s="18">
        <v>2271.2199999999998</v>
      </c>
      <c r="N404" s="18">
        <v>5528.27</v>
      </c>
      <c r="O404" s="18">
        <v>41770</v>
      </c>
      <c r="P404" s="18">
        <v>218.33</v>
      </c>
      <c r="Q404" s="18">
        <v>360.67</v>
      </c>
      <c r="R404" s="18">
        <v>0</v>
      </c>
      <c r="S404" s="18">
        <v>579</v>
      </c>
      <c r="T404" s="18">
        <v>370</v>
      </c>
      <c r="U404" s="18">
        <v>0</v>
      </c>
      <c r="V404" s="18">
        <v>0</v>
      </c>
      <c r="W404" s="18">
        <v>0</v>
      </c>
      <c r="X404" s="18"/>
      <c r="Y404" s="18">
        <v>34188.839999999997</v>
      </c>
      <c r="Z404" s="18">
        <v>5888.94</v>
      </c>
      <c r="AA404" s="18">
        <v>2271.2199999999998</v>
      </c>
      <c r="AB404" s="18">
        <v>42349</v>
      </c>
    </row>
    <row r="405" spans="1:28" s="15" customFormat="1" ht="17.25" customHeight="1" x14ac:dyDescent="0.25">
      <c r="A405" s="17">
        <v>13</v>
      </c>
      <c r="B405" s="17" t="s">
        <v>1476</v>
      </c>
      <c r="C405" s="17" t="s">
        <v>1666</v>
      </c>
      <c r="D405" s="17" t="s">
        <v>1546</v>
      </c>
      <c r="E405" s="17" t="s">
        <v>1547</v>
      </c>
      <c r="F405" s="17" t="s">
        <v>75</v>
      </c>
      <c r="G405" s="17" t="s">
        <v>1548</v>
      </c>
      <c r="H405" s="17">
        <v>23875</v>
      </c>
      <c r="I405" s="17">
        <v>23490</v>
      </c>
      <c r="J405" s="17">
        <v>385</v>
      </c>
      <c r="K405" s="17" t="s">
        <v>37</v>
      </c>
      <c r="L405" s="18">
        <v>33904.28</v>
      </c>
      <c r="M405" s="18">
        <v>2230.04</v>
      </c>
      <c r="N405" s="18">
        <v>5442.68</v>
      </c>
      <c r="O405" s="18">
        <v>41577</v>
      </c>
      <c r="P405" s="18">
        <v>2946.11</v>
      </c>
      <c r="Q405" s="18">
        <v>354.47</v>
      </c>
      <c r="R405" s="18">
        <v>230.42</v>
      </c>
      <c r="S405" s="18">
        <v>3531</v>
      </c>
      <c r="T405" s="18">
        <v>80</v>
      </c>
      <c r="U405" s="18">
        <v>0</v>
      </c>
      <c r="V405" s="18">
        <v>0</v>
      </c>
      <c r="W405" s="18">
        <v>0</v>
      </c>
      <c r="X405" s="18"/>
      <c r="Y405" s="18">
        <v>36850.39</v>
      </c>
      <c r="Z405" s="18">
        <v>5797.15</v>
      </c>
      <c r="AA405" s="18">
        <v>2460.46</v>
      </c>
      <c r="AB405" s="18">
        <v>45108</v>
      </c>
    </row>
    <row r="406" spans="1:28" s="15" customFormat="1" ht="17.25" customHeight="1" x14ac:dyDescent="0.25">
      <c r="A406" s="17">
        <v>14</v>
      </c>
      <c r="B406" s="17" t="s">
        <v>1463</v>
      </c>
      <c r="C406" s="17" t="s">
        <v>1667</v>
      </c>
      <c r="D406" s="17" t="s">
        <v>1549</v>
      </c>
      <c r="E406" s="17" t="s">
        <v>1550</v>
      </c>
      <c r="F406" s="17" t="s">
        <v>75</v>
      </c>
      <c r="G406" s="17" t="s">
        <v>1142</v>
      </c>
      <c r="H406" s="17">
        <v>3172</v>
      </c>
      <c r="I406" s="17">
        <v>3001</v>
      </c>
      <c r="J406" s="17">
        <v>171</v>
      </c>
      <c r="K406" s="17" t="s">
        <v>37</v>
      </c>
      <c r="L406" s="18">
        <v>26207.46</v>
      </c>
      <c r="M406" s="18">
        <v>1451.44</v>
      </c>
      <c r="N406" s="18">
        <v>4445.1000000000004</v>
      </c>
      <c r="O406" s="18">
        <v>32104</v>
      </c>
      <c r="P406" s="18">
        <v>1481.68</v>
      </c>
      <c r="Q406" s="18">
        <v>270.98</v>
      </c>
      <c r="R406" s="18">
        <v>102.34</v>
      </c>
      <c r="S406" s="18">
        <v>1855</v>
      </c>
      <c r="T406" s="18">
        <v>70</v>
      </c>
      <c r="U406" s="18">
        <v>0</v>
      </c>
      <c r="V406" s="18">
        <v>0</v>
      </c>
      <c r="W406" s="18">
        <v>0</v>
      </c>
      <c r="X406" s="18"/>
      <c r="Y406" s="18">
        <v>27689.14</v>
      </c>
      <c r="Z406" s="18">
        <v>4716.08</v>
      </c>
      <c r="AA406" s="18">
        <v>1553.78</v>
      </c>
      <c r="AB406" s="18">
        <v>33959</v>
      </c>
    </row>
    <row r="407" spans="1:28" s="15" customFormat="1" ht="17.25" customHeight="1" x14ac:dyDescent="0.25">
      <c r="A407" s="17">
        <v>15</v>
      </c>
      <c r="B407" s="17" t="s">
        <v>1468</v>
      </c>
      <c r="C407" s="17" t="s">
        <v>1666</v>
      </c>
      <c r="D407" s="17" t="s">
        <v>1551</v>
      </c>
      <c r="E407" s="17" t="s">
        <v>1552</v>
      </c>
      <c r="F407" s="17" t="s">
        <v>75</v>
      </c>
      <c r="G407" s="17" t="s">
        <v>1553</v>
      </c>
      <c r="H407" s="17">
        <v>5644</v>
      </c>
      <c r="I407" s="17">
        <v>5589</v>
      </c>
      <c r="J407" s="17">
        <v>55</v>
      </c>
      <c r="K407" s="17" t="s">
        <v>37</v>
      </c>
      <c r="L407" s="18">
        <v>46007.28</v>
      </c>
      <c r="M407" s="18">
        <v>2853.45</v>
      </c>
      <c r="N407" s="18">
        <v>7484.27</v>
      </c>
      <c r="O407" s="18">
        <v>56345</v>
      </c>
      <c r="P407" s="18">
        <v>844.9</v>
      </c>
      <c r="Q407" s="18">
        <v>476.18</v>
      </c>
      <c r="R407" s="18">
        <v>32.92</v>
      </c>
      <c r="S407" s="18">
        <v>1354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46852.18</v>
      </c>
      <c r="Z407" s="18">
        <v>7960.45</v>
      </c>
      <c r="AA407" s="18">
        <v>2886.37</v>
      </c>
      <c r="AB407" s="18">
        <v>57699</v>
      </c>
    </row>
    <row r="408" spans="1:28" s="15" customFormat="1" ht="17.25" customHeight="1" x14ac:dyDescent="0.25">
      <c r="A408" s="17">
        <v>16</v>
      </c>
      <c r="B408" s="17" t="s">
        <v>1554</v>
      </c>
      <c r="C408" s="17" t="s">
        <v>1666</v>
      </c>
      <c r="D408" s="17" t="s">
        <v>1555</v>
      </c>
      <c r="E408" s="17" t="s">
        <v>1556</v>
      </c>
      <c r="F408" s="17" t="s">
        <v>75</v>
      </c>
      <c r="G408" s="17" t="s">
        <v>1557</v>
      </c>
      <c r="H408" s="17">
        <v>42922</v>
      </c>
      <c r="I408" s="17">
        <v>42801</v>
      </c>
      <c r="J408" s="17">
        <v>121</v>
      </c>
      <c r="K408" s="17" t="s">
        <v>37</v>
      </c>
      <c r="L408" s="18">
        <v>30621.74</v>
      </c>
      <c r="M408" s="18">
        <v>2237.71</v>
      </c>
      <c r="N408" s="18">
        <v>5844.55</v>
      </c>
      <c r="O408" s="18">
        <v>38704</v>
      </c>
      <c r="P408" s="18">
        <v>1015.07</v>
      </c>
      <c r="Q408" s="18">
        <v>323.51</v>
      </c>
      <c r="R408" s="18">
        <v>72.42</v>
      </c>
      <c r="S408" s="18">
        <v>1411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31636.81</v>
      </c>
      <c r="Z408" s="18">
        <v>6168.06</v>
      </c>
      <c r="AA408" s="18">
        <v>2310.13</v>
      </c>
      <c r="AB408" s="18">
        <v>40115</v>
      </c>
    </row>
    <row r="409" spans="1:28" s="15" customFormat="1" ht="17.25" customHeight="1" x14ac:dyDescent="0.25">
      <c r="A409" s="17">
        <v>17</v>
      </c>
      <c r="B409" s="17" t="s">
        <v>1554</v>
      </c>
      <c r="C409" s="17" t="s">
        <v>1666</v>
      </c>
      <c r="D409" s="17" t="s">
        <v>1558</v>
      </c>
      <c r="E409" s="17" t="s">
        <v>1559</v>
      </c>
      <c r="F409" s="17" t="s">
        <v>75</v>
      </c>
      <c r="G409" s="17" t="s">
        <v>1560</v>
      </c>
      <c r="H409" s="17">
        <v>0</v>
      </c>
      <c r="I409" s="17">
        <v>0</v>
      </c>
      <c r="J409" s="17">
        <v>360</v>
      </c>
      <c r="K409" s="17" t="s">
        <v>107</v>
      </c>
      <c r="L409" s="18">
        <v>135009.91</v>
      </c>
      <c r="M409" s="18">
        <v>12024.09</v>
      </c>
      <c r="N409" s="18">
        <v>17852</v>
      </c>
      <c r="O409" s="18">
        <v>164886</v>
      </c>
      <c r="P409" s="18">
        <v>2587.5</v>
      </c>
      <c r="Q409" s="18">
        <v>147.04</v>
      </c>
      <c r="R409" s="18">
        <v>215.46</v>
      </c>
      <c r="S409" s="18">
        <v>2950</v>
      </c>
      <c r="T409" s="18">
        <v>210</v>
      </c>
      <c r="U409" s="18">
        <v>0</v>
      </c>
      <c r="V409" s="18">
        <v>0</v>
      </c>
      <c r="W409" s="18">
        <v>0</v>
      </c>
      <c r="X409" s="18"/>
      <c r="Y409" s="18">
        <v>137597.41</v>
      </c>
      <c r="Z409" s="18">
        <v>17999.04</v>
      </c>
      <c r="AA409" s="18">
        <v>12239.55</v>
      </c>
      <c r="AB409" s="18">
        <v>167836</v>
      </c>
    </row>
    <row r="410" spans="1:28" s="15" customFormat="1" ht="17.25" customHeight="1" x14ac:dyDescent="0.25">
      <c r="A410" s="17">
        <v>18</v>
      </c>
      <c r="B410" s="17" t="s">
        <v>1476</v>
      </c>
      <c r="C410" s="17" t="s">
        <v>1666</v>
      </c>
      <c r="D410" s="17" t="s">
        <v>1561</v>
      </c>
      <c r="E410" s="17" t="s">
        <v>1562</v>
      </c>
      <c r="F410" s="17" t="s">
        <v>75</v>
      </c>
      <c r="G410" s="17" t="s">
        <v>114</v>
      </c>
      <c r="H410" s="17">
        <v>2</v>
      </c>
      <c r="I410" s="17">
        <v>2</v>
      </c>
      <c r="J410" s="17">
        <v>360</v>
      </c>
      <c r="K410" s="17" t="s">
        <v>107</v>
      </c>
      <c r="L410" s="18">
        <v>85369.47</v>
      </c>
      <c r="M410" s="18">
        <v>7128.54</v>
      </c>
      <c r="N410" s="18">
        <v>7507.99</v>
      </c>
      <c r="O410" s="18">
        <v>100006</v>
      </c>
      <c r="P410" s="18">
        <v>2587.04</v>
      </c>
      <c r="Q410" s="18">
        <v>92.5</v>
      </c>
      <c r="R410" s="18">
        <v>215.46</v>
      </c>
      <c r="S410" s="18">
        <v>2895</v>
      </c>
      <c r="T410" s="18">
        <v>210</v>
      </c>
      <c r="U410" s="18">
        <v>0</v>
      </c>
      <c r="V410" s="18">
        <v>0</v>
      </c>
      <c r="W410" s="18">
        <v>0</v>
      </c>
      <c r="X410" s="18"/>
      <c r="Y410" s="18">
        <v>87956.51</v>
      </c>
      <c r="Z410" s="18">
        <v>7600.49</v>
      </c>
      <c r="AA410" s="18">
        <v>7344</v>
      </c>
      <c r="AB410" s="18">
        <v>102901</v>
      </c>
    </row>
    <row r="411" spans="1:28" s="15" customFormat="1" ht="17.25" customHeight="1" x14ac:dyDescent="0.25">
      <c r="A411" s="17">
        <v>19</v>
      </c>
      <c r="B411" s="17" t="s">
        <v>1460</v>
      </c>
      <c r="C411" s="17" t="s">
        <v>1666</v>
      </c>
      <c r="D411" s="17" t="s">
        <v>1563</v>
      </c>
      <c r="E411" s="17" t="s">
        <v>1564</v>
      </c>
      <c r="F411" s="17" t="s">
        <v>75</v>
      </c>
      <c r="G411" s="17" t="s">
        <v>114</v>
      </c>
      <c r="H411" s="17">
        <v>6</v>
      </c>
      <c r="I411" s="17">
        <v>6</v>
      </c>
      <c r="J411" s="17">
        <v>360</v>
      </c>
      <c r="K411" s="17" t="s">
        <v>107</v>
      </c>
      <c r="L411" s="18">
        <v>131645.42000000001</v>
      </c>
      <c r="M411" s="18">
        <v>5116.1400000000003</v>
      </c>
      <c r="N411" s="18">
        <v>11465.44</v>
      </c>
      <c r="O411" s="18">
        <v>148227</v>
      </c>
      <c r="P411" s="18">
        <v>2587.7800000000002</v>
      </c>
      <c r="Q411" s="18">
        <v>136.76</v>
      </c>
      <c r="R411" s="18">
        <v>215.46</v>
      </c>
      <c r="S411" s="18">
        <v>2940</v>
      </c>
      <c r="T411" s="18">
        <v>210</v>
      </c>
      <c r="U411" s="18">
        <v>0</v>
      </c>
      <c r="V411" s="18">
        <v>0</v>
      </c>
      <c r="W411" s="18">
        <v>0</v>
      </c>
      <c r="X411" s="18"/>
      <c r="Y411" s="18">
        <v>134233.20000000001</v>
      </c>
      <c r="Z411" s="18">
        <v>11602.2</v>
      </c>
      <c r="AA411" s="18">
        <v>5331.6</v>
      </c>
      <c r="AB411" s="18">
        <v>151167</v>
      </c>
    </row>
    <row r="412" spans="1:28" s="15" customFormat="1" ht="17.25" customHeight="1" x14ac:dyDescent="0.25">
      <c r="A412" s="17">
        <v>20</v>
      </c>
      <c r="B412" s="17" t="s">
        <v>1486</v>
      </c>
      <c r="C412" s="17" t="s">
        <v>1666</v>
      </c>
      <c r="D412" s="17" t="s">
        <v>1565</v>
      </c>
      <c r="E412" s="17" t="s">
        <v>1566</v>
      </c>
      <c r="F412" s="17" t="s">
        <v>75</v>
      </c>
      <c r="G412" s="17" t="s">
        <v>114</v>
      </c>
      <c r="H412" s="17">
        <v>2</v>
      </c>
      <c r="I412" s="17">
        <v>2</v>
      </c>
      <c r="J412" s="17">
        <v>360</v>
      </c>
      <c r="K412" s="17" t="s">
        <v>107</v>
      </c>
      <c r="L412" s="18">
        <v>89890.34</v>
      </c>
      <c r="M412" s="18">
        <v>8083.53</v>
      </c>
      <c r="N412" s="18">
        <v>7445.13</v>
      </c>
      <c r="O412" s="18">
        <v>105419</v>
      </c>
      <c r="P412" s="18">
        <v>2587.5700000000002</v>
      </c>
      <c r="Q412" s="18">
        <v>97.97</v>
      </c>
      <c r="R412" s="18">
        <v>215.46</v>
      </c>
      <c r="S412" s="18">
        <v>2901</v>
      </c>
      <c r="T412" s="18">
        <v>220</v>
      </c>
      <c r="U412" s="18">
        <v>0</v>
      </c>
      <c r="V412" s="18">
        <v>0</v>
      </c>
      <c r="W412" s="18">
        <v>0</v>
      </c>
      <c r="X412" s="18"/>
      <c r="Y412" s="18">
        <v>92477.91</v>
      </c>
      <c r="Z412" s="18">
        <v>7543.1</v>
      </c>
      <c r="AA412" s="18">
        <v>8298.99</v>
      </c>
      <c r="AB412" s="18">
        <v>108320</v>
      </c>
    </row>
    <row r="413" spans="1:28" s="15" customFormat="1" ht="17.25" customHeight="1" x14ac:dyDescent="0.25">
      <c r="A413" s="17">
        <v>21</v>
      </c>
      <c r="B413" s="17" t="s">
        <v>1486</v>
      </c>
      <c r="C413" s="17" t="s">
        <v>1666</v>
      </c>
      <c r="D413" s="17" t="s">
        <v>1567</v>
      </c>
      <c r="E413" s="17" t="s">
        <v>1568</v>
      </c>
      <c r="F413" s="17" t="s">
        <v>75</v>
      </c>
      <c r="G413" s="17" t="s">
        <v>114</v>
      </c>
      <c r="H413" s="17">
        <v>1</v>
      </c>
      <c r="I413" s="17">
        <v>1</v>
      </c>
      <c r="J413" s="17">
        <v>360</v>
      </c>
      <c r="K413" s="17" t="s">
        <v>107</v>
      </c>
      <c r="L413" s="18">
        <v>79350.91</v>
      </c>
      <c r="M413" s="18">
        <v>7128.04</v>
      </c>
      <c r="N413" s="18">
        <v>6895.05</v>
      </c>
      <c r="O413" s="18">
        <v>93374</v>
      </c>
      <c r="P413" s="18">
        <v>2587.06</v>
      </c>
      <c r="Q413" s="18">
        <v>86.48</v>
      </c>
      <c r="R413" s="18">
        <v>215.46</v>
      </c>
      <c r="S413" s="18">
        <v>2889</v>
      </c>
      <c r="T413" s="18">
        <v>210</v>
      </c>
      <c r="U413" s="18">
        <v>0</v>
      </c>
      <c r="V413" s="18">
        <v>0</v>
      </c>
      <c r="W413" s="18">
        <v>0</v>
      </c>
      <c r="X413" s="18"/>
      <c r="Y413" s="18">
        <v>81937.97</v>
      </c>
      <c r="Z413" s="18">
        <v>6981.53</v>
      </c>
      <c r="AA413" s="18">
        <v>7343.5</v>
      </c>
      <c r="AB413" s="18">
        <v>96263</v>
      </c>
    </row>
    <row r="414" spans="1:28" s="15" customFormat="1" ht="17.25" customHeight="1" x14ac:dyDescent="0.25">
      <c r="A414" s="17">
        <v>22</v>
      </c>
      <c r="B414" s="17" t="s">
        <v>1468</v>
      </c>
      <c r="C414" s="17" t="s">
        <v>1666</v>
      </c>
      <c r="D414" s="17" t="s">
        <v>1569</v>
      </c>
      <c r="E414" s="17" t="s">
        <v>1570</v>
      </c>
      <c r="F414" s="17" t="s">
        <v>75</v>
      </c>
      <c r="G414" s="17" t="s">
        <v>114</v>
      </c>
      <c r="H414" s="17">
        <v>2</v>
      </c>
      <c r="I414" s="17">
        <v>2</v>
      </c>
      <c r="J414" s="17">
        <v>360</v>
      </c>
      <c r="K414" s="17" t="s">
        <v>107</v>
      </c>
      <c r="L414" s="18">
        <v>133976.4</v>
      </c>
      <c r="M414" s="18">
        <v>5413.59</v>
      </c>
      <c r="N414" s="18">
        <v>11522.01</v>
      </c>
      <c r="O414" s="18">
        <v>150912</v>
      </c>
      <c r="P414" s="18">
        <v>2587.15</v>
      </c>
      <c r="Q414" s="18">
        <v>139.38999999999999</v>
      </c>
      <c r="R414" s="18">
        <v>215.46</v>
      </c>
      <c r="S414" s="18">
        <v>2942</v>
      </c>
      <c r="T414" s="18">
        <v>220</v>
      </c>
      <c r="U414" s="18">
        <v>0</v>
      </c>
      <c r="V414" s="18">
        <v>0</v>
      </c>
      <c r="W414" s="18">
        <v>0</v>
      </c>
      <c r="X414" s="18"/>
      <c r="Y414" s="18">
        <v>136563.54999999999</v>
      </c>
      <c r="Z414" s="18">
        <v>11661.4</v>
      </c>
      <c r="AA414" s="18">
        <v>5629.05</v>
      </c>
      <c r="AB414" s="18">
        <v>153854</v>
      </c>
    </row>
    <row r="415" spans="1:28" s="15" customFormat="1" ht="17.25" customHeight="1" x14ac:dyDescent="0.25">
      <c r="A415" s="17">
        <v>23</v>
      </c>
      <c r="B415" s="17" t="s">
        <v>1554</v>
      </c>
      <c r="C415" s="17" t="s">
        <v>1666</v>
      </c>
      <c r="D415" s="17" t="s">
        <v>1571</v>
      </c>
      <c r="E415" s="17" t="s">
        <v>1572</v>
      </c>
      <c r="F415" s="17" t="s">
        <v>75</v>
      </c>
      <c r="G415" s="17" t="s">
        <v>114</v>
      </c>
      <c r="H415" s="17">
        <v>2</v>
      </c>
      <c r="I415" s="17">
        <v>2</v>
      </c>
      <c r="J415" s="17">
        <v>360</v>
      </c>
      <c r="K415" s="17" t="s">
        <v>107</v>
      </c>
      <c r="L415" s="18">
        <v>131645.41</v>
      </c>
      <c r="M415" s="18">
        <v>5116.1400000000003</v>
      </c>
      <c r="N415" s="18">
        <v>11465.45</v>
      </c>
      <c r="O415" s="18">
        <v>148227</v>
      </c>
      <c r="P415" s="18">
        <v>2587.7800000000002</v>
      </c>
      <c r="Q415" s="18">
        <v>136.76</v>
      </c>
      <c r="R415" s="18">
        <v>215.46</v>
      </c>
      <c r="S415" s="18">
        <v>2940</v>
      </c>
      <c r="T415" s="18">
        <v>210</v>
      </c>
      <c r="U415" s="18">
        <v>0</v>
      </c>
      <c r="V415" s="18">
        <v>0</v>
      </c>
      <c r="W415" s="18">
        <v>0</v>
      </c>
      <c r="X415" s="18"/>
      <c r="Y415" s="18">
        <v>134233.19</v>
      </c>
      <c r="Z415" s="18">
        <v>11602.21</v>
      </c>
      <c r="AA415" s="18">
        <v>5331.6</v>
      </c>
      <c r="AB415" s="18">
        <v>151167</v>
      </c>
    </row>
    <row r="416" spans="1:28" s="12" customFormat="1" ht="16.5" customHeight="1" x14ac:dyDescent="0.25">
      <c r="A416" s="10"/>
      <c r="B416" s="10"/>
      <c r="C416" s="10" t="s">
        <v>71</v>
      </c>
      <c r="D416" s="10"/>
      <c r="E416" s="10"/>
      <c r="F416" s="10"/>
      <c r="G416" s="10"/>
      <c r="H416" s="10"/>
      <c r="I416" s="10"/>
      <c r="J416" s="11">
        <f>SUM(J393:J415)</f>
        <v>4682</v>
      </c>
      <c r="K416" s="10"/>
      <c r="L416" s="11">
        <f t="shared" ref="L416:AB416" si="36">SUM(L393:L415)</f>
        <v>1423806.3199999998</v>
      </c>
      <c r="M416" s="11">
        <f t="shared" si="36"/>
        <v>91701.86</v>
      </c>
      <c r="N416" s="11">
        <f t="shared" si="36"/>
        <v>190738.82000000004</v>
      </c>
      <c r="O416" s="11">
        <f t="shared" si="36"/>
        <v>1706247</v>
      </c>
      <c r="P416" s="11">
        <f t="shared" si="36"/>
        <v>38400.300000000003</v>
      </c>
      <c r="Q416" s="11">
        <f t="shared" si="36"/>
        <v>7527.5200000000013</v>
      </c>
      <c r="R416" s="11">
        <f t="shared" si="36"/>
        <v>2802.1800000000003</v>
      </c>
      <c r="S416" s="11">
        <f t="shared" si="36"/>
        <v>48730</v>
      </c>
      <c r="T416" s="11">
        <f t="shared" si="36"/>
        <v>6670</v>
      </c>
      <c r="U416" s="11">
        <f t="shared" si="36"/>
        <v>0</v>
      </c>
      <c r="V416" s="11">
        <f t="shared" si="36"/>
        <v>0</v>
      </c>
      <c r="W416" s="11">
        <f t="shared" si="36"/>
        <v>0</v>
      </c>
      <c r="X416" s="11">
        <f t="shared" si="36"/>
        <v>0</v>
      </c>
      <c r="Y416" s="11">
        <f t="shared" si="36"/>
        <v>1462206.62</v>
      </c>
      <c r="Z416" s="11">
        <f t="shared" si="36"/>
        <v>198266.34</v>
      </c>
      <c r="AA416" s="11">
        <f t="shared" si="36"/>
        <v>94504.040000000023</v>
      </c>
      <c r="AB416" s="11">
        <f t="shared" si="36"/>
        <v>1754977</v>
      </c>
    </row>
    <row r="417" spans="1:31" s="12" customFormat="1" ht="16.5" customHeight="1" x14ac:dyDescent="0.25">
      <c r="A417" s="10"/>
      <c r="B417" s="10"/>
      <c r="C417" s="10" t="s">
        <v>119</v>
      </c>
      <c r="D417" s="10"/>
      <c r="E417" s="10"/>
      <c r="F417" s="10"/>
      <c r="G417" s="10"/>
      <c r="H417" s="10"/>
      <c r="I417" s="10"/>
      <c r="J417" s="11">
        <f>J416+J392</f>
        <v>24723</v>
      </c>
      <c r="K417" s="11"/>
      <c r="L417" s="11">
        <f>L416+L392</f>
        <v>3265069.6899999995</v>
      </c>
      <c r="M417" s="11">
        <f t="shared" ref="M417:AA417" si="37">M416+M392</f>
        <v>219279.7</v>
      </c>
      <c r="N417" s="11">
        <f t="shared" si="37"/>
        <v>408646.61000000004</v>
      </c>
      <c r="O417" s="11">
        <f t="shared" si="37"/>
        <v>3892996</v>
      </c>
      <c r="P417" s="11">
        <f t="shared" si="37"/>
        <v>160070.26</v>
      </c>
      <c r="Q417" s="11">
        <f t="shared" si="37"/>
        <v>25431.109999999997</v>
      </c>
      <c r="R417" s="11">
        <f t="shared" si="37"/>
        <v>11820.63</v>
      </c>
      <c r="S417" s="11">
        <f t="shared" si="37"/>
        <v>197322</v>
      </c>
      <c r="T417" s="11">
        <f t="shared" si="37"/>
        <v>18700</v>
      </c>
      <c r="U417" s="11">
        <f t="shared" si="37"/>
        <v>161475.65</v>
      </c>
      <c r="V417" s="11">
        <f t="shared" si="37"/>
        <v>15390.31</v>
      </c>
      <c r="W417" s="11">
        <f t="shared" si="37"/>
        <v>9263.0400000000009</v>
      </c>
      <c r="X417" s="11">
        <f t="shared" si="37"/>
        <v>186129</v>
      </c>
      <c r="Y417" s="11">
        <f t="shared" si="37"/>
        <v>3263664.3</v>
      </c>
      <c r="Z417" s="11">
        <f t="shared" si="37"/>
        <v>418687.40999999992</v>
      </c>
      <c r="AA417" s="11">
        <f t="shared" si="37"/>
        <v>221837.29000000004</v>
      </c>
      <c r="AB417" s="11">
        <f>AB416+AB392</f>
        <v>3904189</v>
      </c>
    </row>
    <row r="418" spans="1:31" ht="18" customHeight="1" x14ac:dyDescent="0.25"/>
    <row r="419" spans="1:31" ht="18" customHeight="1" x14ac:dyDescent="0.25"/>
    <row r="422" spans="1:31" ht="15.75" x14ac:dyDescent="0.25">
      <c r="E422" s="13" t="s">
        <v>120</v>
      </c>
      <c r="G422" s="14"/>
      <c r="H422" s="14"/>
      <c r="I422" s="14"/>
      <c r="J422" s="14"/>
      <c r="K422" s="14"/>
      <c r="L422" s="13" t="s">
        <v>122</v>
      </c>
      <c r="M422" s="13"/>
      <c r="N422" s="13"/>
      <c r="O422" s="14"/>
      <c r="Q422" s="14"/>
      <c r="R422" s="13" t="s">
        <v>121</v>
      </c>
      <c r="T422" s="14"/>
      <c r="U422" s="14"/>
      <c r="W422" s="14"/>
      <c r="X422" s="14"/>
      <c r="Y422" s="13" t="s">
        <v>123</v>
      </c>
      <c r="Z422" s="14"/>
      <c r="AA422" s="14"/>
      <c r="AB422" s="14"/>
    </row>
    <row r="423" spans="1:31" ht="15.75" x14ac:dyDescent="0.25">
      <c r="E423" s="13" t="s">
        <v>124</v>
      </c>
      <c r="G423" s="14"/>
      <c r="H423" s="14"/>
      <c r="I423" s="14"/>
      <c r="J423" s="14"/>
      <c r="K423" s="14"/>
      <c r="L423" s="13" t="s">
        <v>124</v>
      </c>
      <c r="M423" s="13"/>
      <c r="N423" s="13"/>
      <c r="O423" s="14"/>
      <c r="Q423" s="14"/>
      <c r="R423" s="13" t="s">
        <v>124</v>
      </c>
      <c r="T423" s="14"/>
      <c r="U423" s="14"/>
      <c r="W423" s="14"/>
      <c r="X423" s="14"/>
      <c r="Y423" s="13" t="s">
        <v>124</v>
      </c>
      <c r="Z423" s="14"/>
      <c r="AA423" s="14"/>
      <c r="AB423" s="14"/>
    </row>
    <row r="424" spans="1:31" ht="31.5" customHeight="1" x14ac:dyDescent="0.55000000000000004">
      <c r="A424" s="75" t="s">
        <v>0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1"/>
      <c r="AD424" s="1"/>
      <c r="AE424" s="1"/>
    </row>
    <row r="425" spans="1:31" ht="24.75" customHeight="1" x14ac:dyDescent="0.4">
      <c r="A425" s="76" t="s">
        <v>1701</v>
      </c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2"/>
      <c r="AD425" s="2"/>
      <c r="AE425" s="2"/>
    </row>
    <row r="426" spans="1:31" s="5" customFormat="1" ht="20.25" customHeight="1" x14ac:dyDescent="0.35">
      <c r="A426" s="3" t="s">
        <v>1</v>
      </c>
      <c r="B426" s="4"/>
      <c r="C426" s="3"/>
      <c r="D426" s="3"/>
      <c r="F426" s="3" t="s">
        <v>1692</v>
      </c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s="7" customFormat="1" ht="70.5" customHeight="1" x14ac:dyDescent="0.25">
      <c r="A427" s="6" t="s">
        <v>3</v>
      </c>
      <c r="B427" s="6" t="s">
        <v>4</v>
      </c>
      <c r="C427" s="6" t="s">
        <v>5</v>
      </c>
      <c r="D427" s="6" t="s">
        <v>6</v>
      </c>
      <c r="E427" s="6" t="s">
        <v>7</v>
      </c>
      <c r="F427" s="6" t="s">
        <v>8</v>
      </c>
      <c r="G427" s="6" t="s">
        <v>9</v>
      </c>
      <c r="H427" s="6" t="s">
        <v>10</v>
      </c>
      <c r="I427" s="6" t="s">
        <v>11</v>
      </c>
      <c r="J427" s="6" t="s">
        <v>1693</v>
      </c>
      <c r="K427" s="6" t="s">
        <v>13</v>
      </c>
      <c r="L427" s="6" t="s">
        <v>14</v>
      </c>
      <c r="M427" s="6" t="s">
        <v>15</v>
      </c>
      <c r="N427" s="6" t="s">
        <v>16</v>
      </c>
      <c r="O427" s="6" t="s">
        <v>17</v>
      </c>
      <c r="P427" s="6" t="s">
        <v>18</v>
      </c>
      <c r="Q427" s="6" t="s">
        <v>19</v>
      </c>
      <c r="R427" s="6" t="s">
        <v>20</v>
      </c>
      <c r="S427" s="6" t="s">
        <v>21</v>
      </c>
      <c r="T427" s="6" t="s">
        <v>22</v>
      </c>
      <c r="U427" s="6" t="s">
        <v>23</v>
      </c>
      <c r="V427" s="6" t="s">
        <v>24</v>
      </c>
      <c r="W427" s="6" t="s">
        <v>25</v>
      </c>
      <c r="X427" s="6" t="s">
        <v>26</v>
      </c>
      <c r="Y427" s="6" t="s">
        <v>27</v>
      </c>
      <c r="Z427" s="6" t="s">
        <v>28</v>
      </c>
      <c r="AA427" s="6" t="s">
        <v>29</v>
      </c>
      <c r="AB427" s="6" t="s">
        <v>30</v>
      </c>
    </row>
    <row r="428" spans="1:31" s="15" customFormat="1" ht="12.75" customHeight="1" x14ac:dyDescent="0.25">
      <c r="A428" s="17">
        <v>1</v>
      </c>
      <c r="B428" s="17" t="s">
        <v>1455</v>
      </c>
      <c r="C428" s="17" t="s">
        <v>1666</v>
      </c>
      <c r="D428" s="17" t="s">
        <v>1457</v>
      </c>
      <c r="E428" s="17" t="s">
        <v>1458</v>
      </c>
      <c r="F428" s="17" t="s">
        <v>35</v>
      </c>
      <c r="G428" s="17" t="s">
        <v>1459</v>
      </c>
      <c r="H428" s="17">
        <v>36000</v>
      </c>
      <c r="I428" s="17">
        <v>36000</v>
      </c>
      <c r="J428" s="17">
        <v>0</v>
      </c>
      <c r="K428" s="17" t="s">
        <v>37</v>
      </c>
      <c r="L428" s="18">
        <v>40024.370000000003</v>
      </c>
      <c r="M428" s="18">
        <v>14270.38</v>
      </c>
      <c r="N428" s="18">
        <v>2139.25</v>
      </c>
      <c r="O428" s="18">
        <v>56434</v>
      </c>
      <c r="P428" s="18">
        <v>109.83</v>
      </c>
      <c r="Q428" s="18">
        <v>435.17</v>
      </c>
      <c r="R428" s="18">
        <v>0</v>
      </c>
      <c r="S428" s="18">
        <v>545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40134.199999999997</v>
      </c>
      <c r="Z428" s="18">
        <v>14705.55</v>
      </c>
      <c r="AA428" s="18">
        <v>2139.25</v>
      </c>
      <c r="AB428" s="18">
        <v>56979</v>
      </c>
    </row>
    <row r="429" spans="1:31" s="15" customFormat="1" ht="12.75" customHeight="1" x14ac:dyDescent="0.25">
      <c r="A429" s="17">
        <v>2</v>
      </c>
      <c r="B429" s="17" t="s">
        <v>1460</v>
      </c>
      <c r="C429" s="17" t="s">
        <v>1666</v>
      </c>
      <c r="D429" s="17" t="s">
        <v>1461</v>
      </c>
      <c r="E429" s="17" t="s">
        <v>1462</v>
      </c>
      <c r="F429" s="17" t="s">
        <v>35</v>
      </c>
      <c r="G429" s="17" t="s">
        <v>137</v>
      </c>
      <c r="H429" s="17">
        <v>51400</v>
      </c>
      <c r="I429" s="17">
        <v>51400</v>
      </c>
      <c r="J429" s="17">
        <v>0</v>
      </c>
      <c r="K429" s="17" t="s">
        <v>59</v>
      </c>
      <c r="L429" s="18">
        <v>61299.55</v>
      </c>
      <c r="M429" s="18">
        <v>4944.07</v>
      </c>
      <c r="N429" s="18">
        <v>10074.379999999999</v>
      </c>
      <c r="O429" s="18">
        <v>76318</v>
      </c>
      <c r="P429" s="18">
        <v>549.94000000000005</v>
      </c>
      <c r="Q429" s="18">
        <v>727.06</v>
      </c>
      <c r="R429" s="18">
        <v>0</v>
      </c>
      <c r="S429" s="18">
        <v>1277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61849.49</v>
      </c>
      <c r="Z429" s="18">
        <v>5671.13</v>
      </c>
      <c r="AA429" s="18">
        <v>10074.379999999999</v>
      </c>
      <c r="AB429" s="18">
        <v>77595</v>
      </c>
    </row>
    <row r="430" spans="1:31" s="15" customFormat="1" ht="12.75" customHeight="1" x14ac:dyDescent="0.25">
      <c r="A430" s="17">
        <v>3</v>
      </c>
      <c r="B430" s="17" t="s">
        <v>1463</v>
      </c>
      <c r="C430" s="17" t="s">
        <v>1666</v>
      </c>
      <c r="D430" s="17" t="s">
        <v>1464</v>
      </c>
      <c r="E430" s="17" t="s">
        <v>1465</v>
      </c>
      <c r="F430" s="17" t="s">
        <v>35</v>
      </c>
      <c r="G430" s="17" t="s">
        <v>244</v>
      </c>
      <c r="H430" s="17">
        <v>43683</v>
      </c>
      <c r="I430" s="17">
        <v>43223</v>
      </c>
      <c r="J430" s="17">
        <v>1380</v>
      </c>
      <c r="K430" s="17" t="s">
        <v>37</v>
      </c>
      <c r="L430" s="18">
        <v>18896</v>
      </c>
      <c r="M430" s="18">
        <v>799.36</v>
      </c>
      <c r="N430" s="18">
        <v>9301.64</v>
      </c>
      <c r="O430" s="18">
        <v>28997</v>
      </c>
      <c r="P430" s="18">
        <v>8124.44</v>
      </c>
      <c r="Q430" s="18">
        <v>254.56</v>
      </c>
      <c r="R430" s="18">
        <v>621</v>
      </c>
      <c r="S430" s="18">
        <v>9000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27020.44</v>
      </c>
      <c r="Z430" s="18">
        <v>1053.92</v>
      </c>
      <c r="AA430" s="18">
        <v>9922.64</v>
      </c>
      <c r="AB430" s="18">
        <v>37997</v>
      </c>
    </row>
    <row r="431" spans="1:31" s="15" customFormat="1" ht="12.75" customHeight="1" x14ac:dyDescent="0.25">
      <c r="A431" s="17">
        <v>4</v>
      </c>
      <c r="B431" s="17" t="s">
        <v>1460</v>
      </c>
      <c r="C431" s="17" t="s">
        <v>1666</v>
      </c>
      <c r="D431" s="17" t="s">
        <v>1466</v>
      </c>
      <c r="E431" s="17" t="s">
        <v>1467</v>
      </c>
      <c r="F431" s="17" t="s">
        <v>35</v>
      </c>
      <c r="G431" s="17" t="s">
        <v>1055</v>
      </c>
      <c r="H431" s="17">
        <v>15268</v>
      </c>
      <c r="I431" s="17">
        <v>15100</v>
      </c>
      <c r="J431" s="17">
        <v>504</v>
      </c>
      <c r="K431" s="17" t="s">
        <v>37</v>
      </c>
      <c r="L431" s="18">
        <v>28011.5</v>
      </c>
      <c r="M431" s="18">
        <v>2203.2600000000002</v>
      </c>
      <c r="N431" s="18">
        <v>1880.24</v>
      </c>
      <c r="O431" s="18">
        <v>32095</v>
      </c>
      <c r="P431" s="18">
        <v>8143.02</v>
      </c>
      <c r="Q431" s="18">
        <v>306.18</v>
      </c>
      <c r="R431" s="18">
        <v>226.8</v>
      </c>
      <c r="S431" s="18">
        <v>8676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36154.519999999997</v>
      </c>
      <c r="Z431" s="18">
        <v>2509.44</v>
      </c>
      <c r="AA431" s="18">
        <v>2107.04</v>
      </c>
      <c r="AB431" s="18">
        <v>40771</v>
      </c>
    </row>
    <row r="432" spans="1:31" s="15" customFormat="1" ht="12.75" customHeight="1" x14ac:dyDescent="0.25">
      <c r="A432" s="17">
        <v>5</v>
      </c>
      <c r="B432" s="17" t="s">
        <v>1468</v>
      </c>
      <c r="C432" s="17" t="s">
        <v>1666</v>
      </c>
      <c r="D432" s="17" t="s">
        <v>1469</v>
      </c>
      <c r="E432" s="17" t="s">
        <v>1470</v>
      </c>
      <c r="F432" s="17" t="s">
        <v>35</v>
      </c>
      <c r="G432" s="17" t="s">
        <v>45</v>
      </c>
      <c r="H432" s="17">
        <v>78429</v>
      </c>
      <c r="I432" s="17">
        <v>78429</v>
      </c>
      <c r="J432" s="17">
        <v>0</v>
      </c>
      <c r="K432" s="17" t="s">
        <v>37</v>
      </c>
      <c r="L432" s="18">
        <v>165488.42000000001</v>
      </c>
      <c r="M432" s="18">
        <v>18916.11</v>
      </c>
      <c r="N432" s="18">
        <v>13037.47</v>
      </c>
      <c r="O432" s="18">
        <v>197442</v>
      </c>
      <c r="P432" s="18">
        <v>577.92999999999995</v>
      </c>
      <c r="Q432" s="18">
        <v>1842.07</v>
      </c>
      <c r="R432" s="18">
        <v>0</v>
      </c>
      <c r="S432" s="18">
        <v>2420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166066.35</v>
      </c>
      <c r="Z432" s="18">
        <v>20758.18</v>
      </c>
      <c r="AA432" s="18">
        <v>13037.47</v>
      </c>
      <c r="AB432" s="18">
        <v>199862</v>
      </c>
    </row>
    <row r="433" spans="1:28" s="15" customFormat="1" ht="12.75" customHeight="1" x14ac:dyDescent="0.25">
      <c r="A433" s="17">
        <v>6</v>
      </c>
      <c r="B433" s="17" t="s">
        <v>1471</v>
      </c>
      <c r="C433" s="17" t="s">
        <v>1666</v>
      </c>
      <c r="D433" s="17" t="s">
        <v>1472</v>
      </c>
      <c r="E433" s="17" t="s">
        <v>1473</v>
      </c>
      <c r="F433" s="17" t="s">
        <v>35</v>
      </c>
      <c r="G433" s="17" t="s">
        <v>1055</v>
      </c>
      <c r="H433" s="17">
        <v>23912</v>
      </c>
      <c r="I433" s="17">
        <v>23891</v>
      </c>
      <c r="J433" s="17">
        <v>21</v>
      </c>
      <c r="K433" s="17" t="s">
        <v>37</v>
      </c>
      <c r="L433" s="18">
        <v>69529.36</v>
      </c>
      <c r="M433" s="18">
        <v>12907.05</v>
      </c>
      <c r="N433" s="18">
        <v>4650.59</v>
      </c>
      <c r="O433" s="18">
        <v>87087</v>
      </c>
      <c r="P433" s="18">
        <v>686.65</v>
      </c>
      <c r="Q433" s="18">
        <v>755.9</v>
      </c>
      <c r="R433" s="18">
        <v>9.4499999999999993</v>
      </c>
      <c r="S433" s="18">
        <v>1452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70216.009999999995</v>
      </c>
      <c r="Z433" s="18">
        <v>13662.95</v>
      </c>
      <c r="AA433" s="18">
        <v>4660.04</v>
      </c>
      <c r="AB433" s="18">
        <v>88539</v>
      </c>
    </row>
    <row r="434" spans="1:28" s="15" customFormat="1" ht="12.75" customHeight="1" x14ac:dyDescent="0.25">
      <c r="A434" s="17">
        <v>7</v>
      </c>
      <c r="B434" s="17" t="s">
        <v>1468</v>
      </c>
      <c r="C434" s="17" t="s">
        <v>1666</v>
      </c>
      <c r="D434" s="17" t="s">
        <v>1474</v>
      </c>
      <c r="E434" s="17" t="s">
        <v>1475</v>
      </c>
      <c r="F434" s="17" t="s">
        <v>35</v>
      </c>
      <c r="G434" s="17" t="s">
        <v>1055</v>
      </c>
      <c r="H434" s="17">
        <v>41200</v>
      </c>
      <c r="I434" s="17">
        <v>41069</v>
      </c>
      <c r="J434" s="17">
        <v>131</v>
      </c>
      <c r="K434" s="17" t="s">
        <v>37</v>
      </c>
      <c r="L434" s="18">
        <v>118314.06</v>
      </c>
      <c r="M434" s="18">
        <v>18294.29</v>
      </c>
      <c r="N434" s="18">
        <v>9622.65</v>
      </c>
      <c r="O434" s="18">
        <v>146231</v>
      </c>
      <c r="P434" s="18">
        <v>1256.97</v>
      </c>
      <c r="Q434" s="18">
        <v>1303.08</v>
      </c>
      <c r="R434" s="18">
        <v>58.95</v>
      </c>
      <c r="S434" s="18">
        <v>2619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119571.03</v>
      </c>
      <c r="Z434" s="18">
        <v>19597.37</v>
      </c>
      <c r="AA434" s="18">
        <v>9681.6</v>
      </c>
      <c r="AB434" s="18">
        <v>148850</v>
      </c>
    </row>
    <row r="435" spans="1:28" s="15" customFormat="1" ht="12.75" customHeight="1" x14ac:dyDescent="0.25">
      <c r="A435" s="17">
        <v>8</v>
      </c>
      <c r="B435" s="17" t="s">
        <v>1476</v>
      </c>
      <c r="C435" s="17" t="s">
        <v>1666</v>
      </c>
      <c r="D435" s="17" t="s">
        <v>1477</v>
      </c>
      <c r="E435" s="17" t="s">
        <v>1478</v>
      </c>
      <c r="F435" s="17" t="s">
        <v>35</v>
      </c>
      <c r="G435" s="17" t="s">
        <v>1055</v>
      </c>
      <c r="H435" s="17">
        <v>69580</v>
      </c>
      <c r="I435" s="17">
        <v>69580</v>
      </c>
      <c r="J435" s="17">
        <v>0</v>
      </c>
      <c r="K435" s="17" t="s">
        <v>59</v>
      </c>
      <c r="L435" s="18">
        <v>31097.86</v>
      </c>
      <c r="M435" s="18">
        <v>7531.56</v>
      </c>
      <c r="N435" s="18">
        <v>818.58</v>
      </c>
      <c r="O435" s="18">
        <v>39448</v>
      </c>
      <c r="P435" s="18">
        <v>577.89</v>
      </c>
      <c r="Q435" s="18">
        <v>327.11</v>
      </c>
      <c r="R435" s="18">
        <v>0</v>
      </c>
      <c r="S435" s="18">
        <v>905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31675.75</v>
      </c>
      <c r="Z435" s="18">
        <v>7858.67</v>
      </c>
      <c r="AA435" s="18">
        <v>818.58</v>
      </c>
      <c r="AB435" s="18">
        <v>40353</v>
      </c>
    </row>
    <row r="436" spans="1:28" s="15" customFormat="1" ht="12.75" customHeight="1" x14ac:dyDescent="0.25">
      <c r="A436" s="17">
        <v>9</v>
      </c>
      <c r="B436" s="17" t="s">
        <v>1460</v>
      </c>
      <c r="C436" s="17" t="s">
        <v>1666</v>
      </c>
      <c r="D436" s="17" t="s">
        <v>1479</v>
      </c>
      <c r="E436" s="17" t="s">
        <v>1480</v>
      </c>
      <c r="F436" s="17" t="s">
        <v>35</v>
      </c>
      <c r="G436" s="17" t="s">
        <v>1055</v>
      </c>
      <c r="H436" s="17">
        <v>12842</v>
      </c>
      <c r="I436" s="17">
        <v>12425</v>
      </c>
      <c r="J436" s="17">
        <v>1251</v>
      </c>
      <c r="K436" s="17" t="s">
        <v>37</v>
      </c>
      <c r="L436" s="18">
        <v>36336.71</v>
      </c>
      <c r="M436" s="18">
        <v>1951.04</v>
      </c>
      <c r="N436" s="18">
        <v>695.25</v>
      </c>
      <c r="O436" s="18">
        <v>38983</v>
      </c>
      <c r="P436" s="18">
        <v>7042.36</v>
      </c>
      <c r="Q436" s="18">
        <v>24.69</v>
      </c>
      <c r="R436" s="18">
        <v>562.95000000000005</v>
      </c>
      <c r="S436" s="18">
        <v>7630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43379.07</v>
      </c>
      <c r="Z436" s="18">
        <v>1975.73</v>
      </c>
      <c r="AA436" s="18">
        <v>1258.2</v>
      </c>
      <c r="AB436" s="18">
        <v>46613</v>
      </c>
    </row>
    <row r="437" spans="1:28" s="15" customFormat="1" ht="12.75" customHeight="1" x14ac:dyDescent="0.25">
      <c r="A437" s="17">
        <v>10</v>
      </c>
      <c r="B437" s="17" t="s">
        <v>1460</v>
      </c>
      <c r="C437" s="17" t="s">
        <v>1666</v>
      </c>
      <c r="D437" s="17" t="s">
        <v>1481</v>
      </c>
      <c r="E437" s="17" t="s">
        <v>1482</v>
      </c>
      <c r="F437" s="17" t="s">
        <v>35</v>
      </c>
      <c r="G437" s="17" t="s">
        <v>1483</v>
      </c>
      <c r="H437" s="17">
        <v>48458</v>
      </c>
      <c r="I437" s="17">
        <v>47450</v>
      </c>
      <c r="J437" s="17">
        <v>1008</v>
      </c>
      <c r="K437" s="17" t="s">
        <v>37</v>
      </c>
      <c r="L437" s="18">
        <v>136762.89000000001</v>
      </c>
      <c r="M437" s="18">
        <v>19776.09</v>
      </c>
      <c r="N437" s="18">
        <v>11344.02</v>
      </c>
      <c r="O437" s="18">
        <v>167883</v>
      </c>
      <c r="P437" s="18">
        <v>5808.55</v>
      </c>
      <c r="Q437" s="18">
        <v>1497.85</v>
      </c>
      <c r="R437" s="18">
        <v>453.6</v>
      </c>
      <c r="S437" s="18">
        <v>7760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142571.44</v>
      </c>
      <c r="Z437" s="18">
        <v>21273.94</v>
      </c>
      <c r="AA437" s="18">
        <v>11797.62</v>
      </c>
      <c r="AB437" s="18">
        <v>175643</v>
      </c>
    </row>
    <row r="438" spans="1:28" s="15" customFormat="1" ht="12.75" customHeight="1" x14ac:dyDescent="0.25">
      <c r="A438" s="17">
        <v>11</v>
      </c>
      <c r="B438" s="17" t="s">
        <v>1455</v>
      </c>
      <c r="C438" s="17" t="s">
        <v>1666</v>
      </c>
      <c r="D438" s="17" t="s">
        <v>1484</v>
      </c>
      <c r="E438" s="17" t="s">
        <v>1485</v>
      </c>
      <c r="F438" s="17" t="s">
        <v>35</v>
      </c>
      <c r="G438" s="17" t="s">
        <v>1055</v>
      </c>
      <c r="H438" s="17">
        <v>67024</v>
      </c>
      <c r="I438" s="17">
        <v>66555</v>
      </c>
      <c r="J438" s="17">
        <v>469</v>
      </c>
      <c r="K438" s="17" t="s">
        <v>37</v>
      </c>
      <c r="L438" s="18">
        <v>50121.78</v>
      </c>
      <c r="M438" s="18">
        <v>5221.26</v>
      </c>
      <c r="N438" s="18">
        <v>3764.96</v>
      </c>
      <c r="O438" s="18">
        <v>59108</v>
      </c>
      <c r="P438" s="18">
        <v>2983.9</v>
      </c>
      <c r="Q438" s="18">
        <v>541.04999999999995</v>
      </c>
      <c r="R438" s="18">
        <v>211.05</v>
      </c>
      <c r="S438" s="18">
        <v>3736</v>
      </c>
      <c r="T438" s="18">
        <v>110</v>
      </c>
      <c r="U438" s="18">
        <v>0</v>
      </c>
      <c r="V438" s="18">
        <v>0</v>
      </c>
      <c r="W438" s="18">
        <v>0</v>
      </c>
      <c r="X438" s="18"/>
      <c r="Y438" s="18">
        <v>53105.68</v>
      </c>
      <c r="Z438" s="18">
        <v>5762.31</v>
      </c>
      <c r="AA438" s="18">
        <v>3976.01</v>
      </c>
      <c r="AB438" s="18">
        <v>62844</v>
      </c>
    </row>
    <row r="439" spans="1:28" s="15" customFormat="1" ht="12.75" customHeight="1" x14ac:dyDescent="0.25">
      <c r="A439" s="17">
        <v>12</v>
      </c>
      <c r="B439" s="17" t="s">
        <v>1486</v>
      </c>
      <c r="C439" s="17" t="s">
        <v>1666</v>
      </c>
      <c r="D439" s="17" t="s">
        <v>1487</v>
      </c>
      <c r="E439" s="17" t="s">
        <v>1488</v>
      </c>
      <c r="F439" s="17" t="s">
        <v>35</v>
      </c>
      <c r="G439" s="17" t="s">
        <v>45</v>
      </c>
      <c r="H439" s="17">
        <v>35921</v>
      </c>
      <c r="I439" s="17">
        <v>35921</v>
      </c>
      <c r="J439" s="17">
        <v>2792</v>
      </c>
      <c r="K439" s="17" t="s">
        <v>1684</v>
      </c>
      <c r="L439" s="18">
        <v>126595.74</v>
      </c>
      <c r="M439" s="18">
        <v>6628.45</v>
      </c>
      <c r="N439" s="18">
        <v>8386.81</v>
      </c>
      <c r="O439" s="18">
        <v>141611</v>
      </c>
      <c r="P439" s="18">
        <v>15343.25</v>
      </c>
      <c r="Q439" s="18">
        <v>1317.35</v>
      </c>
      <c r="R439" s="18">
        <v>1256.4000000000001</v>
      </c>
      <c r="S439" s="18">
        <v>17917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141938.99</v>
      </c>
      <c r="Z439" s="18">
        <v>7945.8</v>
      </c>
      <c r="AA439" s="18">
        <v>9643.2099999999991</v>
      </c>
      <c r="AB439" s="18">
        <v>159528</v>
      </c>
    </row>
    <row r="440" spans="1:28" s="15" customFormat="1" ht="12.75" customHeight="1" x14ac:dyDescent="0.25">
      <c r="A440" s="17">
        <v>13</v>
      </c>
      <c r="B440" s="17" t="s">
        <v>1476</v>
      </c>
      <c r="C440" s="17" t="s">
        <v>1666</v>
      </c>
      <c r="D440" s="17" t="s">
        <v>1489</v>
      </c>
      <c r="E440" s="17" t="s">
        <v>1490</v>
      </c>
      <c r="F440" s="17" t="s">
        <v>35</v>
      </c>
      <c r="G440" s="17" t="s">
        <v>1055</v>
      </c>
      <c r="H440" s="17">
        <v>224651</v>
      </c>
      <c r="I440" s="17">
        <v>221550</v>
      </c>
      <c r="J440" s="17">
        <v>3101</v>
      </c>
      <c r="K440" s="17" t="s">
        <v>37</v>
      </c>
      <c r="L440" s="18">
        <v>198639.65</v>
      </c>
      <c r="M440" s="18">
        <v>9936.6</v>
      </c>
      <c r="N440" s="18">
        <v>11281.75</v>
      </c>
      <c r="O440" s="18">
        <v>219858</v>
      </c>
      <c r="P440" s="18">
        <v>17991.78</v>
      </c>
      <c r="Q440" s="18">
        <v>2075.77</v>
      </c>
      <c r="R440" s="18">
        <v>1395.45</v>
      </c>
      <c r="S440" s="18">
        <v>21463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216631.43</v>
      </c>
      <c r="Z440" s="18">
        <v>12012.37</v>
      </c>
      <c r="AA440" s="18">
        <v>12677.2</v>
      </c>
      <c r="AB440" s="18">
        <v>241321</v>
      </c>
    </row>
    <row r="441" spans="1:28" s="15" customFormat="1" ht="12.75" customHeight="1" x14ac:dyDescent="0.25">
      <c r="A441" s="17">
        <v>14</v>
      </c>
      <c r="B441" s="17" t="s">
        <v>1468</v>
      </c>
      <c r="C441" s="17" t="s">
        <v>1666</v>
      </c>
      <c r="D441" s="17" t="s">
        <v>1491</v>
      </c>
      <c r="E441" s="17" t="s">
        <v>1492</v>
      </c>
      <c r="F441" s="17" t="s">
        <v>35</v>
      </c>
      <c r="G441" s="17" t="s">
        <v>1055</v>
      </c>
      <c r="H441" s="17">
        <v>32467</v>
      </c>
      <c r="I441" s="17">
        <v>32363</v>
      </c>
      <c r="J441" s="17">
        <v>104</v>
      </c>
      <c r="K441" s="17" t="s">
        <v>37</v>
      </c>
      <c r="L441" s="18">
        <v>85328.98</v>
      </c>
      <c r="M441" s="18">
        <v>16844.98</v>
      </c>
      <c r="N441" s="18">
        <v>6169.04</v>
      </c>
      <c r="O441" s="18">
        <v>108343</v>
      </c>
      <c r="P441" s="18">
        <v>1117.3699999999999</v>
      </c>
      <c r="Q441" s="18">
        <v>935.83</v>
      </c>
      <c r="R441" s="18">
        <v>46.8</v>
      </c>
      <c r="S441" s="18">
        <v>2100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86446.35</v>
      </c>
      <c r="Z441" s="18">
        <v>17780.810000000001</v>
      </c>
      <c r="AA441" s="18">
        <v>6215.84</v>
      </c>
      <c r="AB441" s="18">
        <v>110443</v>
      </c>
    </row>
    <row r="442" spans="1:28" s="15" customFormat="1" ht="12.75" customHeight="1" x14ac:dyDescent="0.25">
      <c r="A442" s="17">
        <v>15</v>
      </c>
      <c r="B442" s="17" t="s">
        <v>1460</v>
      </c>
      <c r="C442" s="17" t="s">
        <v>1666</v>
      </c>
      <c r="D442" s="17" t="s">
        <v>1493</v>
      </c>
      <c r="E442" s="17" t="s">
        <v>1494</v>
      </c>
      <c r="F442" s="17" t="s">
        <v>35</v>
      </c>
      <c r="G442" s="17" t="s">
        <v>45</v>
      </c>
      <c r="H442" s="17">
        <v>11521</v>
      </c>
      <c r="I442" s="17">
        <v>11521</v>
      </c>
      <c r="J442" s="17">
        <v>0</v>
      </c>
      <c r="K442" s="17" t="s">
        <v>37</v>
      </c>
      <c r="L442" s="18">
        <v>39315.519999999997</v>
      </c>
      <c r="M442" s="18">
        <v>3914.65</v>
      </c>
      <c r="N442" s="18">
        <v>92.83</v>
      </c>
      <c r="O442" s="18">
        <v>43323</v>
      </c>
      <c r="P442" s="18">
        <v>604.61</v>
      </c>
      <c r="Q442" s="18">
        <v>404.39</v>
      </c>
      <c r="R442" s="18">
        <v>0</v>
      </c>
      <c r="S442" s="18">
        <v>1009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39920.129999999997</v>
      </c>
      <c r="Z442" s="18">
        <v>4319.04</v>
      </c>
      <c r="AA442" s="18">
        <v>92.83</v>
      </c>
      <c r="AB442" s="18">
        <v>44332</v>
      </c>
    </row>
    <row r="443" spans="1:28" s="15" customFormat="1" ht="12.75" customHeight="1" x14ac:dyDescent="0.25">
      <c r="A443" s="17">
        <v>16</v>
      </c>
      <c r="B443" s="17" t="s">
        <v>1471</v>
      </c>
      <c r="C443" s="17" t="s">
        <v>1666</v>
      </c>
      <c r="D443" s="17" t="s">
        <v>1495</v>
      </c>
      <c r="E443" s="17" t="s">
        <v>1496</v>
      </c>
      <c r="F443" s="17" t="s">
        <v>35</v>
      </c>
      <c r="G443" s="17" t="s">
        <v>215</v>
      </c>
      <c r="H443" s="17">
        <v>17258</v>
      </c>
      <c r="I443" s="17">
        <v>17158</v>
      </c>
      <c r="J443" s="17">
        <v>300</v>
      </c>
      <c r="K443" s="17" t="s">
        <v>37</v>
      </c>
      <c r="L443" s="18">
        <v>154691.20000000001</v>
      </c>
      <c r="M443" s="18">
        <v>14818.74</v>
      </c>
      <c r="N443" s="18">
        <v>6497.06</v>
      </c>
      <c r="O443" s="18">
        <v>176007</v>
      </c>
      <c r="P443" s="18">
        <v>2409.87</v>
      </c>
      <c r="Q443" s="18">
        <v>1634.13</v>
      </c>
      <c r="R443" s="18">
        <v>135</v>
      </c>
      <c r="S443" s="18">
        <v>4179</v>
      </c>
      <c r="T443" s="18">
        <v>4950</v>
      </c>
      <c r="U443" s="18">
        <v>0</v>
      </c>
      <c r="V443" s="18">
        <v>0</v>
      </c>
      <c r="W443" s="18">
        <v>0</v>
      </c>
      <c r="X443" s="18"/>
      <c r="Y443" s="18">
        <v>157101.07</v>
      </c>
      <c r="Z443" s="18">
        <v>16452.87</v>
      </c>
      <c r="AA443" s="18">
        <v>6632.06</v>
      </c>
      <c r="AB443" s="18">
        <v>180186</v>
      </c>
    </row>
    <row r="444" spans="1:28" s="15" customFormat="1" ht="12.75" customHeight="1" x14ac:dyDescent="0.25">
      <c r="A444" s="17">
        <v>17</v>
      </c>
      <c r="B444" s="17" t="s">
        <v>1468</v>
      </c>
      <c r="C444" s="17" t="s">
        <v>1666</v>
      </c>
      <c r="D444" s="17" t="s">
        <v>1497</v>
      </c>
      <c r="E444" s="17" t="s">
        <v>1498</v>
      </c>
      <c r="F444" s="17" t="s">
        <v>35</v>
      </c>
      <c r="G444" s="17" t="s">
        <v>1205</v>
      </c>
      <c r="H444" s="17">
        <v>36050</v>
      </c>
      <c r="I444" s="17">
        <v>35913</v>
      </c>
      <c r="J444" s="17">
        <v>137</v>
      </c>
      <c r="K444" s="17" t="s">
        <v>37</v>
      </c>
      <c r="L444" s="18">
        <v>41927.599999999999</v>
      </c>
      <c r="M444" s="18">
        <v>1150.5999999999999</v>
      </c>
      <c r="N444" s="18">
        <v>3439.8</v>
      </c>
      <c r="O444" s="18">
        <v>46518</v>
      </c>
      <c r="P444" s="18">
        <v>1563.42</v>
      </c>
      <c r="Q444" s="18">
        <v>333.93</v>
      </c>
      <c r="R444" s="18">
        <v>61.65</v>
      </c>
      <c r="S444" s="18">
        <v>1959</v>
      </c>
      <c r="T444" s="18">
        <v>6800</v>
      </c>
      <c r="U444" s="18">
        <v>0</v>
      </c>
      <c r="V444" s="18">
        <v>0</v>
      </c>
      <c r="W444" s="18">
        <v>0</v>
      </c>
      <c r="X444" s="18"/>
      <c r="Y444" s="18">
        <v>43491.02</v>
      </c>
      <c r="Z444" s="18">
        <v>1484.53</v>
      </c>
      <c r="AA444" s="18">
        <v>3501.45</v>
      </c>
      <c r="AB444" s="18">
        <v>48477</v>
      </c>
    </row>
    <row r="445" spans="1:28" s="15" customFormat="1" ht="12.75" customHeight="1" x14ac:dyDescent="0.25">
      <c r="A445" s="17">
        <v>18</v>
      </c>
      <c r="B445" s="17" t="s">
        <v>1468</v>
      </c>
      <c r="C445" s="17" t="s">
        <v>1666</v>
      </c>
      <c r="D445" s="17" t="s">
        <v>1499</v>
      </c>
      <c r="E445" s="17" t="s">
        <v>1500</v>
      </c>
      <c r="F445" s="17" t="s">
        <v>35</v>
      </c>
      <c r="G445" s="17" t="s">
        <v>1501</v>
      </c>
      <c r="H445" s="17">
        <v>41444</v>
      </c>
      <c r="I445" s="17">
        <v>41444</v>
      </c>
      <c r="J445" s="17">
        <v>0</v>
      </c>
      <c r="K445" s="17" t="s">
        <v>37</v>
      </c>
      <c r="L445" s="18">
        <v>113962.1</v>
      </c>
      <c r="M445" s="18">
        <v>13496.47</v>
      </c>
      <c r="N445" s="18">
        <v>9095.43</v>
      </c>
      <c r="O445" s="18">
        <v>136554</v>
      </c>
      <c r="P445" s="18">
        <v>852.38</v>
      </c>
      <c r="Q445" s="18">
        <v>1267.6199999999999</v>
      </c>
      <c r="R445" s="18">
        <v>0</v>
      </c>
      <c r="S445" s="18">
        <v>2120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114814.48</v>
      </c>
      <c r="Z445" s="18">
        <v>14764.09</v>
      </c>
      <c r="AA445" s="18">
        <v>9095.43</v>
      </c>
      <c r="AB445" s="18">
        <v>138674</v>
      </c>
    </row>
    <row r="446" spans="1:28" s="15" customFormat="1" ht="12.75" customHeight="1" x14ac:dyDescent="0.25">
      <c r="A446" s="17">
        <v>19</v>
      </c>
      <c r="B446" s="17" t="s">
        <v>1460</v>
      </c>
      <c r="C446" s="17" t="s">
        <v>1666</v>
      </c>
      <c r="D446" s="17" t="s">
        <v>1502</v>
      </c>
      <c r="E446" s="17" t="s">
        <v>1503</v>
      </c>
      <c r="F446" s="17" t="s">
        <v>35</v>
      </c>
      <c r="G446" s="17" t="s">
        <v>215</v>
      </c>
      <c r="H446" s="17">
        <v>63582</v>
      </c>
      <c r="I446" s="17">
        <v>62970</v>
      </c>
      <c r="J446" s="17">
        <v>612</v>
      </c>
      <c r="K446" s="17" t="s">
        <v>37</v>
      </c>
      <c r="L446" s="18">
        <v>129061.65</v>
      </c>
      <c r="M446" s="18">
        <v>16841.5</v>
      </c>
      <c r="N446" s="18">
        <v>9430.85</v>
      </c>
      <c r="O446" s="18">
        <v>155334</v>
      </c>
      <c r="P446" s="18">
        <v>3753.84</v>
      </c>
      <c r="Q446" s="18">
        <v>1378.76</v>
      </c>
      <c r="R446" s="18">
        <v>275.39999999999998</v>
      </c>
      <c r="S446" s="18">
        <v>5408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132815.49</v>
      </c>
      <c r="Z446" s="18">
        <v>18220.259999999998</v>
      </c>
      <c r="AA446" s="18">
        <v>9706.25</v>
      </c>
      <c r="AB446" s="18">
        <v>160742</v>
      </c>
    </row>
    <row r="447" spans="1:28" s="15" customFormat="1" ht="12.75" customHeight="1" x14ac:dyDescent="0.25">
      <c r="A447" s="17">
        <v>20</v>
      </c>
      <c r="B447" s="17" t="s">
        <v>1460</v>
      </c>
      <c r="C447" s="17" t="s">
        <v>1666</v>
      </c>
      <c r="D447" s="17" t="s">
        <v>1504</v>
      </c>
      <c r="E447" s="17" t="s">
        <v>1505</v>
      </c>
      <c r="F447" s="17" t="s">
        <v>35</v>
      </c>
      <c r="G447" s="17" t="s">
        <v>1506</v>
      </c>
      <c r="H447" s="17">
        <v>25548</v>
      </c>
      <c r="I447" s="17">
        <v>25444</v>
      </c>
      <c r="J447" s="17">
        <v>104</v>
      </c>
      <c r="K447" s="17" t="s">
        <v>37</v>
      </c>
      <c r="L447" s="18">
        <v>79230.570000000007</v>
      </c>
      <c r="M447" s="18">
        <v>15109.34</v>
      </c>
      <c r="N447" s="18">
        <v>5515.09</v>
      </c>
      <c r="O447" s="18">
        <v>99855</v>
      </c>
      <c r="P447" s="18">
        <v>1117.67</v>
      </c>
      <c r="Q447" s="18">
        <v>860.53</v>
      </c>
      <c r="R447" s="18">
        <v>46.8</v>
      </c>
      <c r="S447" s="18">
        <v>2025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80348.240000000005</v>
      </c>
      <c r="Z447" s="18">
        <v>15969.87</v>
      </c>
      <c r="AA447" s="18">
        <v>5561.89</v>
      </c>
      <c r="AB447" s="18">
        <v>101880</v>
      </c>
    </row>
    <row r="448" spans="1:28" s="15" customFormat="1" ht="12.75" customHeight="1" x14ac:dyDescent="0.25">
      <c r="A448" s="17">
        <v>21</v>
      </c>
      <c r="B448" s="17" t="s">
        <v>1468</v>
      </c>
      <c r="C448" s="17" t="s">
        <v>1666</v>
      </c>
      <c r="D448" s="17" t="s">
        <v>1507</v>
      </c>
      <c r="E448" s="17" t="s">
        <v>1508</v>
      </c>
      <c r="F448" s="17" t="s">
        <v>35</v>
      </c>
      <c r="G448" s="17" t="s">
        <v>228</v>
      </c>
      <c r="H448" s="17">
        <v>4710</v>
      </c>
      <c r="I448" s="17">
        <v>4710</v>
      </c>
      <c r="J448" s="17">
        <v>0</v>
      </c>
      <c r="K448" s="17" t="s">
        <v>37</v>
      </c>
      <c r="L448" s="18">
        <v>40661.81</v>
      </c>
      <c r="M448" s="18">
        <v>8607.7999999999993</v>
      </c>
      <c r="N448" s="18">
        <v>25.39</v>
      </c>
      <c r="O448" s="18">
        <v>49295</v>
      </c>
      <c r="P448" s="18">
        <v>852.55</v>
      </c>
      <c r="Q448" s="18">
        <v>416.45</v>
      </c>
      <c r="R448" s="18">
        <v>0</v>
      </c>
      <c r="S448" s="18">
        <v>1269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41514.36</v>
      </c>
      <c r="Z448" s="18">
        <v>9024.25</v>
      </c>
      <c r="AA448" s="18">
        <v>25.39</v>
      </c>
      <c r="AB448" s="18">
        <v>50564</v>
      </c>
    </row>
    <row r="449" spans="1:28" s="15" customFormat="1" ht="12.75" customHeight="1" x14ac:dyDescent="0.25">
      <c r="A449" s="17">
        <v>22</v>
      </c>
      <c r="B449" s="17" t="s">
        <v>1471</v>
      </c>
      <c r="C449" s="17" t="s">
        <v>1666</v>
      </c>
      <c r="D449" s="17" t="s">
        <v>1509</v>
      </c>
      <c r="E449" s="17" t="s">
        <v>1510</v>
      </c>
      <c r="F449" s="17" t="s">
        <v>35</v>
      </c>
      <c r="G449" s="17" t="s">
        <v>228</v>
      </c>
      <c r="H449" s="17">
        <v>1100</v>
      </c>
      <c r="I449" s="17">
        <v>1100</v>
      </c>
      <c r="J449" s="17">
        <v>0</v>
      </c>
      <c r="K449" s="17" t="s">
        <v>37</v>
      </c>
      <c r="L449" s="18">
        <v>19040.169999999998</v>
      </c>
      <c r="M449" s="18">
        <v>3114.33</v>
      </c>
      <c r="N449" s="18">
        <v>67.5</v>
      </c>
      <c r="O449" s="18">
        <v>22222</v>
      </c>
      <c r="P449" s="18">
        <v>577.25</v>
      </c>
      <c r="Q449" s="18">
        <v>194.75</v>
      </c>
      <c r="R449" s="18">
        <v>0</v>
      </c>
      <c r="S449" s="18">
        <v>772</v>
      </c>
      <c r="T449" s="18">
        <v>170</v>
      </c>
      <c r="U449" s="18">
        <v>0</v>
      </c>
      <c r="V449" s="18">
        <v>0</v>
      </c>
      <c r="W449" s="18">
        <v>0</v>
      </c>
      <c r="X449" s="18"/>
      <c r="Y449" s="18">
        <v>19617.419999999998</v>
      </c>
      <c r="Z449" s="18">
        <v>3309.08</v>
      </c>
      <c r="AA449" s="18">
        <v>67.5</v>
      </c>
      <c r="AB449" s="18">
        <v>22994</v>
      </c>
    </row>
    <row r="450" spans="1:28" s="15" customFormat="1" ht="12.75" customHeight="1" x14ac:dyDescent="0.25">
      <c r="A450" s="17">
        <v>23</v>
      </c>
      <c r="B450" s="17" t="s">
        <v>1471</v>
      </c>
      <c r="C450" s="17" t="s">
        <v>1666</v>
      </c>
      <c r="D450" s="17" t="s">
        <v>1511</v>
      </c>
      <c r="E450" s="17" t="s">
        <v>1512</v>
      </c>
      <c r="F450" s="17" t="s">
        <v>35</v>
      </c>
      <c r="G450" s="17" t="s">
        <v>1513</v>
      </c>
      <c r="H450" s="17">
        <v>40</v>
      </c>
      <c r="I450" s="17">
        <v>40</v>
      </c>
      <c r="J450" s="17">
        <v>0</v>
      </c>
      <c r="K450" s="17" t="s">
        <v>37</v>
      </c>
      <c r="L450" s="18">
        <v>17120.189999999999</v>
      </c>
      <c r="M450" s="18">
        <v>3143.14</v>
      </c>
      <c r="N450" s="18">
        <v>2.67</v>
      </c>
      <c r="O450" s="18">
        <v>20266</v>
      </c>
      <c r="P450" s="18">
        <v>577.76</v>
      </c>
      <c r="Q450" s="18">
        <v>174.24</v>
      </c>
      <c r="R450" s="18">
        <v>0</v>
      </c>
      <c r="S450" s="18">
        <v>752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17697.95</v>
      </c>
      <c r="Z450" s="18">
        <v>3317.38</v>
      </c>
      <c r="AA450" s="18">
        <v>2.67</v>
      </c>
      <c r="AB450" s="18">
        <v>21018</v>
      </c>
    </row>
    <row r="451" spans="1:28" s="22" customFormat="1" ht="12.75" customHeight="1" x14ac:dyDescent="0.25">
      <c r="A451" s="19"/>
      <c r="B451" s="19"/>
      <c r="C451" s="10" t="s">
        <v>71</v>
      </c>
      <c r="D451" s="19"/>
      <c r="E451" s="19"/>
      <c r="F451" s="19"/>
      <c r="G451" s="19"/>
      <c r="H451" s="19"/>
      <c r="I451" s="19"/>
      <c r="J451" s="19">
        <f>SUM(J428:J450)</f>
        <v>11914</v>
      </c>
      <c r="K451" s="19"/>
      <c r="L451" s="19">
        <f t="shared" ref="L451:AB451" si="38">SUM(L428:L450)</f>
        <v>1801457.68</v>
      </c>
      <c r="M451" s="19">
        <f t="shared" si="38"/>
        <v>220421.06999999995</v>
      </c>
      <c r="N451" s="19">
        <f t="shared" si="38"/>
        <v>127333.25</v>
      </c>
      <c r="O451" s="19">
        <f t="shared" si="38"/>
        <v>2149212</v>
      </c>
      <c r="P451" s="19">
        <f t="shared" si="38"/>
        <v>82623.23</v>
      </c>
      <c r="Q451" s="19">
        <f t="shared" si="38"/>
        <v>19008.469999999998</v>
      </c>
      <c r="R451" s="19">
        <f t="shared" si="38"/>
        <v>5361.3</v>
      </c>
      <c r="S451" s="19">
        <f t="shared" si="38"/>
        <v>106993</v>
      </c>
      <c r="T451" s="19">
        <f t="shared" si="38"/>
        <v>12030</v>
      </c>
      <c r="U451" s="19">
        <f t="shared" si="38"/>
        <v>0</v>
      </c>
      <c r="V451" s="19">
        <f t="shared" si="38"/>
        <v>0</v>
      </c>
      <c r="W451" s="19">
        <f t="shared" si="38"/>
        <v>0</v>
      </c>
      <c r="X451" s="19">
        <f t="shared" si="38"/>
        <v>0</v>
      </c>
      <c r="Y451" s="19">
        <f t="shared" si="38"/>
        <v>1884080.9100000001</v>
      </c>
      <c r="Z451" s="19">
        <f t="shared" si="38"/>
        <v>239429.53999999998</v>
      </c>
      <c r="AA451" s="19">
        <f t="shared" si="38"/>
        <v>132694.55000000005</v>
      </c>
      <c r="AB451" s="19">
        <f t="shared" si="38"/>
        <v>2256205</v>
      </c>
    </row>
    <row r="452" spans="1:28" s="15" customFormat="1" ht="12.75" customHeight="1" x14ac:dyDescent="0.25">
      <c r="A452" s="17">
        <v>1</v>
      </c>
      <c r="B452" s="17" t="s">
        <v>1460</v>
      </c>
      <c r="C452" s="17" t="s">
        <v>1666</v>
      </c>
      <c r="D452" s="17" t="s">
        <v>1521</v>
      </c>
      <c r="E452" s="17" t="s">
        <v>1522</v>
      </c>
      <c r="F452" s="17" t="s">
        <v>75</v>
      </c>
      <c r="G452" s="17" t="s">
        <v>1517</v>
      </c>
      <c r="H452" s="17">
        <v>20016</v>
      </c>
      <c r="I452" s="17">
        <v>19896</v>
      </c>
      <c r="J452" s="17">
        <v>120</v>
      </c>
      <c r="K452" s="17" t="s">
        <v>37</v>
      </c>
      <c r="L452" s="18">
        <v>26569.09</v>
      </c>
      <c r="M452" s="18">
        <v>4717.3900000000003</v>
      </c>
      <c r="N452" s="18">
        <v>1766.52</v>
      </c>
      <c r="O452" s="18">
        <v>33053</v>
      </c>
      <c r="P452" s="18">
        <v>1039.47</v>
      </c>
      <c r="Q452" s="18">
        <v>286.70999999999998</v>
      </c>
      <c r="R452" s="18">
        <v>71.819999999999993</v>
      </c>
      <c r="S452" s="18">
        <v>1398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27608.560000000001</v>
      </c>
      <c r="Z452" s="18">
        <v>5004.1000000000004</v>
      </c>
      <c r="AA452" s="18">
        <v>1838.34</v>
      </c>
      <c r="AB452" s="18">
        <v>34451</v>
      </c>
    </row>
    <row r="453" spans="1:28" s="15" customFormat="1" ht="12.75" customHeight="1" x14ac:dyDescent="0.25">
      <c r="A453" s="17">
        <v>2</v>
      </c>
      <c r="B453" s="17" t="s">
        <v>1463</v>
      </c>
      <c r="C453" s="17" t="s">
        <v>1666</v>
      </c>
      <c r="D453" s="17" t="s">
        <v>1523</v>
      </c>
      <c r="E453" s="17" t="s">
        <v>1524</v>
      </c>
      <c r="F453" s="17" t="s">
        <v>75</v>
      </c>
      <c r="G453" s="17" t="s">
        <v>1142</v>
      </c>
      <c r="H453" s="17">
        <v>6685</v>
      </c>
      <c r="I453" s="17">
        <v>6621</v>
      </c>
      <c r="J453" s="17">
        <v>64</v>
      </c>
      <c r="K453" s="17" t="s">
        <v>37</v>
      </c>
      <c r="L453" s="18">
        <v>29873.52</v>
      </c>
      <c r="M453" s="18">
        <v>6154.96</v>
      </c>
      <c r="N453" s="18">
        <v>1664.52</v>
      </c>
      <c r="O453" s="18">
        <v>37693</v>
      </c>
      <c r="P453" s="18">
        <v>781.74</v>
      </c>
      <c r="Q453" s="18">
        <v>321.95999999999998</v>
      </c>
      <c r="R453" s="18">
        <v>38.299999999999997</v>
      </c>
      <c r="S453" s="18">
        <v>1142</v>
      </c>
      <c r="T453" s="18">
        <v>0</v>
      </c>
      <c r="U453" s="18">
        <v>0</v>
      </c>
      <c r="V453" s="18">
        <v>0</v>
      </c>
      <c r="W453" s="18">
        <v>0</v>
      </c>
      <c r="X453" s="18"/>
      <c r="Y453" s="18">
        <v>30655.26</v>
      </c>
      <c r="Z453" s="18">
        <v>6476.92</v>
      </c>
      <c r="AA453" s="18">
        <v>1702.82</v>
      </c>
      <c r="AB453" s="18">
        <v>38835</v>
      </c>
    </row>
    <row r="454" spans="1:28" s="15" customFormat="1" ht="12.75" customHeight="1" x14ac:dyDescent="0.25">
      <c r="A454" s="17">
        <v>3</v>
      </c>
      <c r="B454" s="17" t="s">
        <v>1471</v>
      </c>
      <c r="C454" s="17" t="s">
        <v>1666</v>
      </c>
      <c r="D454" s="17" t="s">
        <v>1525</v>
      </c>
      <c r="E454" s="17" t="s">
        <v>1526</v>
      </c>
      <c r="F454" s="17" t="s">
        <v>75</v>
      </c>
      <c r="G454" s="17" t="s">
        <v>1527</v>
      </c>
      <c r="H454" s="17">
        <v>7394</v>
      </c>
      <c r="I454" s="17">
        <v>7392</v>
      </c>
      <c r="J454" s="17">
        <v>2</v>
      </c>
      <c r="K454" s="17" t="s">
        <v>37</v>
      </c>
      <c r="L454" s="18">
        <v>38562.17</v>
      </c>
      <c r="M454" s="18">
        <v>7141.85</v>
      </c>
      <c r="N454" s="18">
        <v>2001.98</v>
      </c>
      <c r="O454" s="18">
        <v>47706</v>
      </c>
      <c r="P454" s="18">
        <v>513.44000000000005</v>
      </c>
      <c r="Q454" s="18">
        <v>413.36</v>
      </c>
      <c r="R454" s="18">
        <v>1.2</v>
      </c>
      <c r="S454" s="18">
        <v>928</v>
      </c>
      <c r="T454" s="18">
        <v>270</v>
      </c>
      <c r="U454" s="18">
        <v>0</v>
      </c>
      <c r="V454" s="18">
        <v>0</v>
      </c>
      <c r="W454" s="18">
        <v>0</v>
      </c>
      <c r="X454" s="18"/>
      <c r="Y454" s="18">
        <v>39075.61</v>
      </c>
      <c r="Z454" s="18">
        <v>7555.21</v>
      </c>
      <c r="AA454" s="18">
        <v>2003.18</v>
      </c>
      <c r="AB454" s="18">
        <v>48634</v>
      </c>
    </row>
    <row r="455" spans="1:28" s="15" customFormat="1" ht="12.75" customHeight="1" x14ac:dyDescent="0.25">
      <c r="A455" s="17">
        <v>4</v>
      </c>
      <c r="B455" s="17" t="s">
        <v>1486</v>
      </c>
      <c r="C455" s="17" t="s">
        <v>1666</v>
      </c>
      <c r="D455" s="17" t="s">
        <v>1528</v>
      </c>
      <c r="E455" s="17" t="s">
        <v>1529</v>
      </c>
      <c r="F455" s="17" t="s">
        <v>75</v>
      </c>
      <c r="G455" s="17" t="s">
        <v>1530</v>
      </c>
      <c r="H455" s="17">
        <v>10484</v>
      </c>
      <c r="I455" s="17">
        <v>10307</v>
      </c>
      <c r="J455" s="17">
        <v>177</v>
      </c>
      <c r="K455" s="17" t="s">
        <v>37</v>
      </c>
      <c r="L455" s="18">
        <v>50909.23</v>
      </c>
      <c r="M455" s="18">
        <v>6839.38</v>
      </c>
      <c r="N455" s="18">
        <v>3303.39</v>
      </c>
      <c r="O455" s="18">
        <v>61052</v>
      </c>
      <c r="P455" s="18">
        <v>1648.46</v>
      </c>
      <c r="Q455" s="18">
        <v>548.61</v>
      </c>
      <c r="R455" s="18">
        <v>105.93</v>
      </c>
      <c r="S455" s="18">
        <v>2303</v>
      </c>
      <c r="T455" s="18">
        <v>1550</v>
      </c>
      <c r="U455" s="18">
        <v>0</v>
      </c>
      <c r="V455" s="18">
        <v>0</v>
      </c>
      <c r="W455" s="18">
        <v>0</v>
      </c>
      <c r="X455" s="18"/>
      <c r="Y455" s="18">
        <v>52557.69</v>
      </c>
      <c r="Z455" s="18">
        <v>7387.99</v>
      </c>
      <c r="AA455" s="18">
        <v>3409.32</v>
      </c>
      <c r="AB455" s="18">
        <v>63355</v>
      </c>
    </row>
    <row r="456" spans="1:28" s="15" customFormat="1" ht="12.75" customHeight="1" x14ac:dyDescent="0.25">
      <c r="A456" s="17">
        <v>5</v>
      </c>
      <c r="B456" s="17" t="s">
        <v>1460</v>
      </c>
      <c r="C456" s="17" t="s">
        <v>1666</v>
      </c>
      <c r="D456" s="17" t="s">
        <v>1531</v>
      </c>
      <c r="E456" s="17" t="s">
        <v>1532</v>
      </c>
      <c r="F456" s="17" t="s">
        <v>75</v>
      </c>
      <c r="G456" s="17" t="s">
        <v>1517</v>
      </c>
      <c r="H456" s="17">
        <v>26710</v>
      </c>
      <c r="I456" s="17">
        <v>26710</v>
      </c>
      <c r="J456" s="17">
        <v>0</v>
      </c>
      <c r="K456" s="17" t="s">
        <v>37</v>
      </c>
      <c r="L456" s="18">
        <v>26429.56</v>
      </c>
      <c r="M456" s="18">
        <v>5122.28</v>
      </c>
      <c r="N456" s="18">
        <v>990.16</v>
      </c>
      <c r="O456" s="18">
        <v>32542</v>
      </c>
      <c r="P456" s="18">
        <v>468.85</v>
      </c>
      <c r="Q456" s="18">
        <v>281.14999999999998</v>
      </c>
      <c r="R456" s="18">
        <v>0</v>
      </c>
      <c r="S456" s="18">
        <v>750</v>
      </c>
      <c r="T456" s="18">
        <v>780</v>
      </c>
      <c r="U456" s="18">
        <v>0</v>
      </c>
      <c r="V456" s="18">
        <v>0</v>
      </c>
      <c r="W456" s="18">
        <v>0</v>
      </c>
      <c r="X456" s="18"/>
      <c r="Y456" s="18">
        <v>26898.41</v>
      </c>
      <c r="Z456" s="18">
        <v>5403.43</v>
      </c>
      <c r="AA456" s="18">
        <v>990.16</v>
      </c>
      <c r="AB456" s="18">
        <v>33292</v>
      </c>
    </row>
    <row r="457" spans="1:28" s="15" customFormat="1" ht="12.75" customHeight="1" x14ac:dyDescent="0.25">
      <c r="A457" s="17">
        <v>6</v>
      </c>
      <c r="B457" s="17" t="s">
        <v>1471</v>
      </c>
      <c r="C457" s="17" t="s">
        <v>1666</v>
      </c>
      <c r="D457" s="17" t="s">
        <v>1533</v>
      </c>
      <c r="E457" s="17" t="s">
        <v>1534</v>
      </c>
      <c r="F457" s="17" t="s">
        <v>75</v>
      </c>
      <c r="G457" s="17" t="s">
        <v>1527</v>
      </c>
      <c r="H457" s="17">
        <v>16775</v>
      </c>
      <c r="I457" s="17">
        <v>16755</v>
      </c>
      <c r="J457" s="17">
        <v>20</v>
      </c>
      <c r="K457" s="17" t="s">
        <v>37</v>
      </c>
      <c r="L457" s="18">
        <v>75394.75</v>
      </c>
      <c r="M457" s="18">
        <v>14200.72</v>
      </c>
      <c r="N457" s="18">
        <v>5789.53</v>
      </c>
      <c r="O457" s="18">
        <v>95385</v>
      </c>
      <c r="P457" s="18">
        <v>480.77</v>
      </c>
      <c r="Q457" s="18">
        <v>831.26</v>
      </c>
      <c r="R457" s="18">
        <v>11.97</v>
      </c>
      <c r="S457" s="18">
        <v>1324</v>
      </c>
      <c r="T457" s="18">
        <v>1250</v>
      </c>
      <c r="U457" s="18">
        <v>0</v>
      </c>
      <c r="V457" s="18">
        <v>0</v>
      </c>
      <c r="W457" s="18">
        <v>0</v>
      </c>
      <c r="X457" s="18"/>
      <c r="Y457" s="18">
        <v>75875.520000000004</v>
      </c>
      <c r="Z457" s="18">
        <v>15031.98</v>
      </c>
      <c r="AA457" s="18">
        <v>5801.5</v>
      </c>
      <c r="AB457" s="18">
        <v>96709</v>
      </c>
    </row>
    <row r="458" spans="1:28" s="15" customFormat="1" ht="12.75" customHeight="1" x14ac:dyDescent="0.25">
      <c r="A458" s="17">
        <v>7</v>
      </c>
      <c r="B458" s="17" t="s">
        <v>1486</v>
      </c>
      <c r="C458" s="17" t="s">
        <v>1666</v>
      </c>
      <c r="D458" s="17" t="s">
        <v>1535</v>
      </c>
      <c r="E458" s="17" t="s">
        <v>1536</v>
      </c>
      <c r="F458" s="17" t="s">
        <v>75</v>
      </c>
      <c r="G458" s="17" t="s">
        <v>1530</v>
      </c>
      <c r="H458" s="17">
        <v>26539</v>
      </c>
      <c r="I458" s="17">
        <v>26474</v>
      </c>
      <c r="J458" s="17">
        <v>65</v>
      </c>
      <c r="K458" s="17" t="s">
        <v>37</v>
      </c>
      <c r="L458" s="18">
        <v>99133.89</v>
      </c>
      <c r="M458" s="18">
        <v>19709.509999999998</v>
      </c>
      <c r="N458" s="18">
        <v>7377.6</v>
      </c>
      <c r="O458" s="18">
        <v>126221</v>
      </c>
      <c r="P458" s="18">
        <v>975.84</v>
      </c>
      <c r="Q458" s="18">
        <v>1090.26</v>
      </c>
      <c r="R458" s="18">
        <v>38.9</v>
      </c>
      <c r="S458" s="18">
        <v>2105</v>
      </c>
      <c r="T458" s="18">
        <v>440</v>
      </c>
      <c r="U458" s="18">
        <v>0</v>
      </c>
      <c r="V458" s="18">
        <v>0</v>
      </c>
      <c r="W458" s="18">
        <v>0</v>
      </c>
      <c r="X458" s="18"/>
      <c r="Y458" s="18">
        <v>100109.73</v>
      </c>
      <c r="Z458" s="18">
        <v>20799.77</v>
      </c>
      <c r="AA458" s="18">
        <v>7416.5</v>
      </c>
      <c r="AB458" s="18">
        <v>128326</v>
      </c>
    </row>
    <row r="459" spans="1:28" s="15" customFormat="1" ht="12.75" customHeight="1" x14ac:dyDescent="0.25">
      <c r="A459" s="17">
        <v>8</v>
      </c>
      <c r="B459" s="17" t="s">
        <v>1455</v>
      </c>
      <c r="C459" s="17" t="s">
        <v>1666</v>
      </c>
      <c r="D459" s="17" t="s">
        <v>1537</v>
      </c>
      <c r="E459" s="17" t="s">
        <v>1538</v>
      </c>
      <c r="F459" s="17" t="s">
        <v>75</v>
      </c>
      <c r="G459" s="17" t="s">
        <v>1539</v>
      </c>
      <c r="H459" s="17">
        <v>14000</v>
      </c>
      <c r="I459" s="17">
        <v>13780</v>
      </c>
      <c r="J459" s="17">
        <v>220</v>
      </c>
      <c r="K459" s="17" t="s">
        <v>37</v>
      </c>
      <c r="L459" s="18">
        <v>49163.54</v>
      </c>
      <c r="M459" s="18">
        <v>8736.94</v>
      </c>
      <c r="N459" s="18">
        <v>3437.52</v>
      </c>
      <c r="O459" s="18">
        <v>61338</v>
      </c>
      <c r="P459" s="18">
        <v>1848.4</v>
      </c>
      <c r="Q459" s="18">
        <v>534.92999999999995</v>
      </c>
      <c r="R459" s="18">
        <v>131.66999999999999</v>
      </c>
      <c r="S459" s="18">
        <v>2515</v>
      </c>
      <c r="T459" s="18">
        <v>100</v>
      </c>
      <c r="U459" s="18">
        <v>0</v>
      </c>
      <c r="V459" s="18">
        <v>0</v>
      </c>
      <c r="W459" s="18">
        <v>0</v>
      </c>
      <c r="X459" s="18"/>
      <c r="Y459" s="18">
        <v>51011.94</v>
      </c>
      <c r="Z459" s="18">
        <v>9271.8700000000008</v>
      </c>
      <c r="AA459" s="18">
        <v>3569.19</v>
      </c>
      <c r="AB459" s="18">
        <v>63853</v>
      </c>
    </row>
    <row r="460" spans="1:28" s="15" customFormat="1" ht="12.75" customHeight="1" x14ac:dyDescent="0.25">
      <c r="A460" s="17">
        <v>9</v>
      </c>
      <c r="B460" s="17" t="s">
        <v>1460</v>
      </c>
      <c r="C460" s="17" t="s">
        <v>1666</v>
      </c>
      <c r="D460" s="17" t="s">
        <v>1540</v>
      </c>
      <c r="E460" s="17" t="s">
        <v>1541</v>
      </c>
      <c r="F460" s="17" t="s">
        <v>75</v>
      </c>
      <c r="G460" s="17" t="s">
        <v>1517</v>
      </c>
      <c r="H460" s="17">
        <v>2474</v>
      </c>
      <c r="I460" s="17">
        <v>2397</v>
      </c>
      <c r="J460" s="17">
        <v>77</v>
      </c>
      <c r="K460" s="17" t="s">
        <v>37</v>
      </c>
      <c r="L460" s="18">
        <v>13907.89</v>
      </c>
      <c r="M460" s="18">
        <v>2333.37</v>
      </c>
      <c r="N460" s="18">
        <v>699.74</v>
      </c>
      <c r="O460" s="18">
        <v>16941</v>
      </c>
      <c r="P460" s="18">
        <v>714.29</v>
      </c>
      <c r="Q460" s="18">
        <v>145.63</v>
      </c>
      <c r="R460" s="18">
        <v>46.08</v>
      </c>
      <c r="S460" s="18">
        <v>906</v>
      </c>
      <c r="T460" s="18">
        <v>140</v>
      </c>
      <c r="U460" s="18">
        <v>0</v>
      </c>
      <c r="V460" s="18">
        <v>0</v>
      </c>
      <c r="W460" s="18">
        <v>0</v>
      </c>
      <c r="X460" s="18"/>
      <c r="Y460" s="18">
        <v>14622.18</v>
      </c>
      <c r="Z460" s="18">
        <v>2479</v>
      </c>
      <c r="AA460" s="18">
        <v>745.82</v>
      </c>
      <c r="AB460" s="18">
        <v>17847</v>
      </c>
    </row>
    <row r="461" spans="1:28" s="15" customFormat="1" ht="12.75" customHeight="1" x14ac:dyDescent="0.25">
      <c r="A461" s="17">
        <v>10</v>
      </c>
      <c r="B461" s="17" t="s">
        <v>1460</v>
      </c>
      <c r="C461" s="17" t="s">
        <v>1666</v>
      </c>
      <c r="D461" s="17" t="s">
        <v>1542</v>
      </c>
      <c r="E461" s="17" t="s">
        <v>1543</v>
      </c>
      <c r="F461" s="17" t="s">
        <v>75</v>
      </c>
      <c r="G461" s="17" t="s">
        <v>1517</v>
      </c>
      <c r="H461" s="17">
        <v>11617</v>
      </c>
      <c r="I461" s="17">
        <v>11514</v>
      </c>
      <c r="J461" s="17">
        <v>103</v>
      </c>
      <c r="K461" s="17" t="s">
        <v>37</v>
      </c>
      <c r="L461" s="18">
        <v>33793.68</v>
      </c>
      <c r="M461" s="18">
        <v>6164.3</v>
      </c>
      <c r="N461" s="18">
        <v>2248.02</v>
      </c>
      <c r="O461" s="18">
        <v>42206</v>
      </c>
      <c r="P461" s="18">
        <v>986.09</v>
      </c>
      <c r="Q461" s="18">
        <v>367.26</v>
      </c>
      <c r="R461" s="18">
        <v>61.65</v>
      </c>
      <c r="S461" s="18">
        <v>1415</v>
      </c>
      <c r="T461" s="18">
        <v>130</v>
      </c>
      <c r="U461" s="18">
        <v>0</v>
      </c>
      <c r="V461" s="18">
        <v>0</v>
      </c>
      <c r="W461" s="18">
        <v>0</v>
      </c>
      <c r="X461" s="18"/>
      <c r="Y461" s="18">
        <v>34779.769999999997</v>
      </c>
      <c r="Z461" s="18">
        <v>6531.56</v>
      </c>
      <c r="AA461" s="18">
        <v>2309.67</v>
      </c>
      <c r="AB461" s="18">
        <v>43621</v>
      </c>
    </row>
    <row r="462" spans="1:28" s="15" customFormat="1" ht="12.75" customHeight="1" x14ac:dyDescent="0.25">
      <c r="A462" s="17">
        <v>11</v>
      </c>
      <c r="B462" s="17" t="s">
        <v>1460</v>
      </c>
      <c r="C462" s="17" t="s">
        <v>1666</v>
      </c>
      <c r="D462" s="17" t="s">
        <v>1544</v>
      </c>
      <c r="E462" s="17" t="s">
        <v>1545</v>
      </c>
      <c r="F462" s="17" t="s">
        <v>75</v>
      </c>
      <c r="G462" s="17" t="s">
        <v>1517</v>
      </c>
      <c r="H462" s="17">
        <v>7960</v>
      </c>
      <c r="I462" s="17">
        <v>7950</v>
      </c>
      <c r="J462" s="17">
        <v>10</v>
      </c>
      <c r="K462" s="17" t="s">
        <v>37</v>
      </c>
      <c r="L462" s="18">
        <v>34188.839999999997</v>
      </c>
      <c r="M462" s="18">
        <v>5888.94</v>
      </c>
      <c r="N462" s="18">
        <v>2271.2199999999998</v>
      </c>
      <c r="O462" s="18">
        <v>42349</v>
      </c>
      <c r="P462" s="18">
        <v>287.27</v>
      </c>
      <c r="Q462" s="18">
        <v>375.74</v>
      </c>
      <c r="R462" s="18">
        <v>5.99</v>
      </c>
      <c r="S462" s="18">
        <v>669</v>
      </c>
      <c r="T462" s="18">
        <v>370</v>
      </c>
      <c r="U462" s="18">
        <v>0</v>
      </c>
      <c r="V462" s="18">
        <v>0</v>
      </c>
      <c r="W462" s="18">
        <v>0</v>
      </c>
      <c r="X462" s="18"/>
      <c r="Y462" s="18">
        <v>34476.11</v>
      </c>
      <c r="Z462" s="18">
        <v>6264.68</v>
      </c>
      <c r="AA462" s="18">
        <v>2277.21</v>
      </c>
      <c r="AB462" s="18">
        <v>43018</v>
      </c>
    </row>
    <row r="463" spans="1:28" s="15" customFormat="1" ht="12.75" customHeight="1" x14ac:dyDescent="0.25">
      <c r="A463" s="17">
        <v>12</v>
      </c>
      <c r="B463" s="17" t="s">
        <v>1103</v>
      </c>
      <c r="C463" s="17" t="s">
        <v>1666</v>
      </c>
      <c r="D463" s="17" t="s">
        <v>1174</v>
      </c>
      <c r="E463" s="17" t="s">
        <v>1173</v>
      </c>
      <c r="F463" s="17" t="s">
        <v>75</v>
      </c>
      <c r="G463" s="17" t="s">
        <v>1147</v>
      </c>
      <c r="H463" s="17">
        <v>11255</v>
      </c>
      <c r="I463" s="17">
        <v>11255</v>
      </c>
      <c r="J463" s="17">
        <v>3</v>
      </c>
      <c r="K463" s="17" t="s">
        <v>769</v>
      </c>
      <c r="L463" s="18">
        <v>36252.199999999997</v>
      </c>
      <c r="M463" s="18">
        <v>11624.99</v>
      </c>
      <c r="N463" s="18">
        <v>2224.81</v>
      </c>
      <c r="O463" s="18">
        <v>50102</v>
      </c>
      <c r="P463" s="18">
        <v>364.21</v>
      </c>
      <c r="Q463" s="18">
        <v>395.99</v>
      </c>
      <c r="R463" s="18">
        <v>1.8</v>
      </c>
      <c r="S463" s="18">
        <v>762</v>
      </c>
      <c r="T463" s="18">
        <v>0</v>
      </c>
      <c r="U463" s="18">
        <v>0</v>
      </c>
      <c r="V463" s="18">
        <v>0</v>
      </c>
      <c r="W463" s="18">
        <v>0</v>
      </c>
      <c r="X463" s="18"/>
      <c r="Y463" s="18">
        <v>36616.410000000003</v>
      </c>
      <c r="Z463" s="18">
        <v>12020.98</v>
      </c>
      <c r="AA463" s="18">
        <v>2226.61</v>
      </c>
      <c r="AB463" s="18">
        <v>50864</v>
      </c>
    </row>
    <row r="464" spans="1:28" s="15" customFormat="1" ht="12.75" customHeight="1" x14ac:dyDescent="0.25">
      <c r="A464" s="17">
        <v>13</v>
      </c>
      <c r="B464" s="17" t="s">
        <v>1476</v>
      </c>
      <c r="C464" s="17" t="s">
        <v>1666</v>
      </c>
      <c r="D464" s="17" t="s">
        <v>1546</v>
      </c>
      <c r="E464" s="17" t="s">
        <v>1547</v>
      </c>
      <c r="F464" s="17" t="s">
        <v>75</v>
      </c>
      <c r="G464" s="17" t="s">
        <v>1548</v>
      </c>
      <c r="H464" s="17">
        <v>24089</v>
      </c>
      <c r="I464" s="17">
        <v>23875</v>
      </c>
      <c r="J464" s="17">
        <v>214</v>
      </c>
      <c r="K464" s="17" t="s">
        <v>37</v>
      </c>
      <c r="L464" s="18">
        <v>36850.39</v>
      </c>
      <c r="M464" s="18">
        <v>5797.15</v>
      </c>
      <c r="N464" s="18">
        <v>2460.46</v>
      </c>
      <c r="O464" s="18">
        <v>45108</v>
      </c>
      <c r="P464" s="18">
        <v>1776.53</v>
      </c>
      <c r="Q464" s="18">
        <v>391.39</v>
      </c>
      <c r="R464" s="18">
        <v>128.08000000000001</v>
      </c>
      <c r="S464" s="18">
        <v>2296</v>
      </c>
      <c r="T464" s="18">
        <v>80</v>
      </c>
      <c r="U464" s="18">
        <v>0</v>
      </c>
      <c r="V464" s="18">
        <v>0</v>
      </c>
      <c r="W464" s="18">
        <v>0</v>
      </c>
      <c r="X464" s="18"/>
      <c r="Y464" s="18">
        <v>38626.92</v>
      </c>
      <c r="Z464" s="18">
        <v>6188.54</v>
      </c>
      <c r="AA464" s="18">
        <v>2588.54</v>
      </c>
      <c r="AB464" s="18">
        <v>47404</v>
      </c>
    </row>
    <row r="465" spans="1:28" s="15" customFormat="1" ht="12.75" customHeight="1" x14ac:dyDescent="0.25">
      <c r="A465" s="17">
        <v>14</v>
      </c>
      <c r="B465" s="17" t="s">
        <v>1463</v>
      </c>
      <c r="C465" s="17" t="s">
        <v>1667</v>
      </c>
      <c r="D465" s="17" t="s">
        <v>1549</v>
      </c>
      <c r="E465" s="17" t="s">
        <v>1550</v>
      </c>
      <c r="F465" s="17" t="s">
        <v>75</v>
      </c>
      <c r="G465" s="17" t="s">
        <v>1142</v>
      </c>
      <c r="H465" s="17">
        <v>3425</v>
      </c>
      <c r="I465" s="17">
        <v>3172</v>
      </c>
      <c r="J465" s="17">
        <v>253</v>
      </c>
      <c r="K465" s="17" t="s">
        <v>37</v>
      </c>
      <c r="L465" s="18">
        <v>27689.14</v>
      </c>
      <c r="M465" s="18">
        <v>4716.08</v>
      </c>
      <c r="N465" s="18">
        <v>1553.78</v>
      </c>
      <c r="O465" s="18">
        <v>33959</v>
      </c>
      <c r="P465" s="18">
        <v>2042.79</v>
      </c>
      <c r="Q465" s="18">
        <v>294.79000000000002</v>
      </c>
      <c r="R465" s="18">
        <v>151.41999999999999</v>
      </c>
      <c r="S465" s="18">
        <v>2489</v>
      </c>
      <c r="T465" s="18">
        <v>70</v>
      </c>
      <c r="U465" s="18">
        <v>0</v>
      </c>
      <c r="V465" s="18">
        <v>0</v>
      </c>
      <c r="W465" s="18">
        <v>0</v>
      </c>
      <c r="X465" s="18"/>
      <c r="Y465" s="18">
        <v>29731.93</v>
      </c>
      <c r="Z465" s="18">
        <v>5010.87</v>
      </c>
      <c r="AA465" s="18">
        <v>1705.2</v>
      </c>
      <c r="AB465" s="18">
        <v>36448</v>
      </c>
    </row>
    <row r="466" spans="1:28" s="15" customFormat="1" ht="12.75" customHeight="1" x14ac:dyDescent="0.25">
      <c r="A466" s="17">
        <v>15</v>
      </c>
      <c r="B466" s="17" t="s">
        <v>1468</v>
      </c>
      <c r="C466" s="17" t="s">
        <v>1666</v>
      </c>
      <c r="D466" s="17" t="s">
        <v>1551</v>
      </c>
      <c r="E466" s="17" t="s">
        <v>1552</v>
      </c>
      <c r="F466" s="17" t="s">
        <v>75</v>
      </c>
      <c r="G466" s="17" t="s">
        <v>1553</v>
      </c>
      <c r="H466" s="17">
        <v>5680</v>
      </c>
      <c r="I466" s="17">
        <v>5644</v>
      </c>
      <c r="J466" s="17">
        <v>36</v>
      </c>
      <c r="K466" s="17" t="s">
        <v>37</v>
      </c>
      <c r="L466" s="18">
        <v>46852.18</v>
      </c>
      <c r="M466" s="18">
        <v>7960.45</v>
      </c>
      <c r="N466" s="18">
        <v>2886.37</v>
      </c>
      <c r="O466" s="18">
        <v>57699</v>
      </c>
      <c r="P466" s="18">
        <v>714.59</v>
      </c>
      <c r="Q466" s="18">
        <v>509.86</v>
      </c>
      <c r="R466" s="18">
        <v>21.55</v>
      </c>
      <c r="S466" s="18">
        <v>1246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47566.77</v>
      </c>
      <c r="Z466" s="18">
        <v>8470.31</v>
      </c>
      <c r="AA466" s="18">
        <v>2907.92</v>
      </c>
      <c r="AB466" s="18">
        <v>58945</v>
      </c>
    </row>
    <row r="467" spans="1:28" s="15" customFormat="1" ht="12.75" customHeight="1" x14ac:dyDescent="0.25">
      <c r="A467" s="17">
        <v>16</v>
      </c>
      <c r="B467" s="17" t="s">
        <v>1554</v>
      </c>
      <c r="C467" s="17" t="s">
        <v>1666</v>
      </c>
      <c r="D467" s="17" t="s">
        <v>1555</v>
      </c>
      <c r="E467" s="17" t="s">
        <v>1556</v>
      </c>
      <c r="F467" s="17" t="s">
        <v>75</v>
      </c>
      <c r="G467" s="17" t="s">
        <v>1557</v>
      </c>
      <c r="H467" s="17">
        <v>43075</v>
      </c>
      <c r="I467" s="17">
        <v>42922</v>
      </c>
      <c r="J467" s="17">
        <v>153</v>
      </c>
      <c r="K467" s="17" t="s">
        <v>37</v>
      </c>
      <c r="L467" s="18">
        <v>31636.81</v>
      </c>
      <c r="M467" s="18">
        <v>6168.06</v>
      </c>
      <c r="N467" s="18">
        <v>2310.13</v>
      </c>
      <c r="O467" s="18">
        <v>40115</v>
      </c>
      <c r="P467" s="18">
        <v>1233.72</v>
      </c>
      <c r="Q467" s="18">
        <v>345.71</v>
      </c>
      <c r="R467" s="18">
        <v>91.57</v>
      </c>
      <c r="S467" s="18">
        <v>1671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32870.53</v>
      </c>
      <c r="Z467" s="18">
        <v>6513.77</v>
      </c>
      <c r="AA467" s="18">
        <v>2401.6999999999998</v>
      </c>
      <c r="AB467" s="18">
        <v>41786</v>
      </c>
    </row>
    <row r="468" spans="1:28" s="15" customFormat="1" ht="12.75" customHeight="1" x14ac:dyDescent="0.25">
      <c r="A468" s="17">
        <v>17</v>
      </c>
      <c r="B468" s="17" t="s">
        <v>1554</v>
      </c>
      <c r="C468" s="17" t="s">
        <v>1666</v>
      </c>
      <c r="D468" s="17" t="s">
        <v>1558</v>
      </c>
      <c r="E468" s="17" t="s">
        <v>1559</v>
      </c>
      <c r="F468" s="17" t="s">
        <v>75</v>
      </c>
      <c r="G468" s="17" t="s">
        <v>1560</v>
      </c>
      <c r="H468" s="17">
        <v>0</v>
      </c>
      <c r="I468" s="17">
        <v>0</v>
      </c>
      <c r="J468" s="17">
        <v>360</v>
      </c>
      <c r="K468" s="17" t="s">
        <v>107</v>
      </c>
      <c r="L468" s="18">
        <v>137597.41</v>
      </c>
      <c r="M468" s="18">
        <v>17999.04</v>
      </c>
      <c r="N468" s="18">
        <v>12239.55</v>
      </c>
      <c r="O468" s="18">
        <v>167836</v>
      </c>
      <c r="P468" s="18">
        <v>2587.31</v>
      </c>
      <c r="Q468" s="18">
        <v>1535.23</v>
      </c>
      <c r="R468" s="18">
        <v>215.46</v>
      </c>
      <c r="S468" s="18">
        <v>4338</v>
      </c>
      <c r="T468" s="18">
        <v>210</v>
      </c>
      <c r="U468" s="18">
        <v>0</v>
      </c>
      <c r="V468" s="18">
        <v>0</v>
      </c>
      <c r="W468" s="18">
        <v>0</v>
      </c>
      <c r="X468" s="18"/>
      <c r="Y468" s="18">
        <v>140184.72</v>
      </c>
      <c r="Z468" s="18">
        <v>19534.27</v>
      </c>
      <c r="AA468" s="18">
        <v>12455.01</v>
      </c>
      <c r="AB468" s="18">
        <v>172174</v>
      </c>
    </row>
    <row r="469" spans="1:28" s="15" customFormat="1" ht="12.75" customHeight="1" x14ac:dyDescent="0.25">
      <c r="A469" s="17">
        <v>18</v>
      </c>
      <c r="B469" s="17" t="s">
        <v>1476</v>
      </c>
      <c r="C469" s="17" t="s">
        <v>1666</v>
      </c>
      <c r="D469" s="17" t="s">
        <v>1561</v>
      </c>
      <c r="E469" s="17" t="s">
        <v>1562</v>
      </c>
      <c r="F469" s="17" t="s">
        <v>75</v>
      </c>
      <c r="G469" s="17" t="s">
        <v>114</v>
      </c>
      <c r="H469" s="17">
        <v>2</v>
      </c>
      <c r="I469" s="17">
        <v>2</v>
      </c>
      <c r="J469" s="17">
        <v>360</v>
      </c>
      <c r="K469" s="17" t="s">
        <v>107</v>
      </c>
      <c r="L469" s="18">
        <v>87956.51</v>
      </c>
      <c r="M469" s="18">
        <v>7600.49</v>
      </c>
      <c r="N469" s="18">
        <v>7344</v>
      </c>
      <c r="O469" s="18">
        <v>102901</v>
      </c>
      <c r="P469" s="18">
        <v>2587.85</v>
      </c>
      <c r="Q469" s="18">
        <v>971.69</v>
      </c>
      <c r="R469" s="18">
        <v>215.46</v>
      </c>
      <c r="S469" s="18">
        <v>3775</v>
      </c>
      <c r="T469" s="18">
        <v>210</v>
      </c>
      <c r="U469" s="18">
        <v>0</v>
      </c>
      <c r="V469" s="18">
        <v>0</v>
      </c>
      <c r="W469" s="18">
        <v>0</v>
      </c>
      <c r="X469" s="18"/>
      <c r="Y469" s="18">
        <v>90544.36</v>
      </c>
      <c r="Z469" s="18">
        <v>8572.18</v>
      </c>
      <c r="AA469" s="18">
        <v>7559.46</v>
      </c>
      <c r="AB469" s="18">
        <v>106676</v>
      </c>
    </row>
    <row r="470" spans="1:28" s="15" customFormat="1" ht="12.75" customHeight="1" x14ac:dyDescent="0.25">
      <c r="A470" s="17">
        <v>19</v>
      </c>
      <c r="B470" s="17" t="s">
        <v>1460</v>
      </c>
      <c r="C470" s="17" t="s">
        <v>1666</v>
      </c>
      <c r="D470" s="17" t="s">
        <v>1563</v>
      </c>
      <c r="E470" s="17" t="s">
        <v>1564</v>
      </c>
      <c r="F470" s="17" t="s">
        <v>75</v>
      </c>
      <c r="G470" s="17" t="s">
        <v>114</v>
      </c>
      <c r="H470" s="17">
        <v>6</v>
      </c>
      <c r="I470" s="17">
        <v>6</v>
      </c>
      <c r="J470" s="17">
        <v>360</v>
      </c>
      <c r="K470" s="17" t="s">
        <v>107</v>
      </c>
      <c r="L470" s="18">
        <v>134233.20000000001</v>
      </c>
      <c r="M470" s="18">
        <v>11602.2</v>
      </c>
      <c r="N470" s="18">
        <v>5331.6</v>
      </c>
      <c r="O470" s="18">
        <v>151167</v>
      </c>
      <c r="P470" s="18">
        <v>2587.46</v>
      </c>
      <c r="Q470" s="18">
        <v>1429.08</v>
      </c>
      <c r="R470" s="18">
        <v>215.46</v>
      </c>
      <c r="S470" s="18">
        <v>4232</v>
      </c>
      <c r="T470" s="18">
        <v>210</v>
      </c>
      <c r="U470" s="18">
        <v>0</v>
      </c>
      <c r="V470" s="18">
        <v>0</v>
      </c>
      <c r="W470" s="18">
        <v>0</v>
      </c>
      <c r="X470" s="18"/>
      <c r="Y470" s="18">
        <v>136820.66</v>
      </c>
      <c r="Z470" s="18">
        <v>13031.28</v>
      </c>
      <c r="AA470" s="18">
        <v>5547.06</v>
      </c>
      <c r="AB470" s="18">
        <v>155399</v>
      </c>
    </row>
    <row r="471" spans="1:28" s="15" customFormat="1" ht="12.75" customHeight="1" x14ac:dyDescent="0.25">
      <c r="A471" s="17">
        <v>20</v>
      </c>
      <c r="B471" s="17" t="s">
        <v>1486</v>
      </c>
      <c r="C471" s="17" t="s">
        <v>1666</v>
      </c>
      <c r="D471" s="17" t="s">
        <v>1565</v>
      </c>
      <c r="E471" s="17" t="s">
        <v>1566</v>
      </c>
      <c r="F471" s="17" t="s">
        <v>75</v>
      </c>
      <c r="G471" s="17" t="s">
        <v>114</v>
      </c>
      <c r="H471" s="17">
        <v>2</v>
      </c>
      <c r="I471" s="17">
        <v>2</v>
      </c>
      <c r="J471" s="17">
        <v>360</v>
      </c>
      <c r="K471" s="17" t="s">
        <v>107</v>
      </c>
      <c r="L471" s="18">
        <v>92477.91</v>
      </c>
      <c r="M471" s="18">
        <v>7543.1</v>
      </c>
      <c r="N471" s="18">
        <v>8298.99</v>
      </c>
      <c r="O471" s="18">
        <v>108320</v>
      </c>
      <c r="P471" s="18">
        <v>2587.2600000000002</v>
      </c>
      <c r="Q471" s="18">
        <v>1028.28</v>
      </c>
      <c r="R471" s="18">
        <v>215.46</v>
      </c>
      <c r="S471" s="18">
        <v>3831</v>
      </c>
      <c r="T471" s="18">
        <v>220</v>
      </c>
      <c r="U471" s="18">
        <v>0</v>
      </c>
      <c r="V471" s="18">
        <v>0</v>
      </c>
      <c r="W471" s="18">
        <v>0</v>
      </c>
      <c r="X471" s="18"/>
      <c r="Y471" s="18">
        <v>95065.17</v>
      </c>
      <c r="Z471" s="18">
        <v>8571.3799999999992</v>
      </c>
      <c r="AA471" s="18">
        <v>8514.4500000000007</v>
      </c>
      <c r="AB471" s="18">
        <v>112151</v>
      </c>
    </row>
    <row r="472" spans="1:28" s="15" customFormat="1" ht="12.75" customHeight="1" x14ac:dyDescent="0.25">
      <c r="A472" s="17">
        <v>21</v>
      </c>
      <c r="B472" s="17" t="s">
        <v>1486</v>
      </c>
      <c r="C472" s="17" t="s">
        <v>1666</v>
      </c>
      <c r="D472" s="17" t="s">
        <v>1567</v>
      </c>
      <c r="E472" s="17" t="s">
        <v>1568</v>
      </c>
      <c r="F472" s="17" t="s">
        <v>75</v>
      </c>
      <c r="G472" s="17" t="s">
        <v>114</v>
      </c>
      <c r="H472" s="17">
        <v>1</v>
      </c>
      <c r="I472" s="17">
        <v>1</v>
      </c>
      <c r="J472" s="17">
        <v>360</v>
      </c>
      <c r="K472" s="17" t="s">
        <v>107</v>
      </c>
      <c r="L472" s="18">
        <v>81937.97</v>
      </c>
      <c r="M472" s="18">
        <v>6981.53</v>
      </c>
      <c r="N472" s="18">
        <v>7343.5</v>
      </c>
      <c r="O472" s="18">
        <v>96263</v>
      </c>
      <c r="P472" s="18">
        <v>2587.04</v>
      </c>
      <c r="Q472" s="18">
        <v>909.5</v>
      </c>
      <c r="R472" s="18">
        <v>215.46</v>
      </c>
      <c r="S472" s="18">
        <v>3712</v>
      </c>
      <c r="T472" s="18">
        <v>210</v>
      </c>
      <c r="U472" s="18">
        <v>0</v>
      </c>
      <c r="V472" s="18">
        <v>0</v>
      </c>
      <c r="W472" s="18">
        <v>0</v>
      </c>
      <c r="X472" s="18"/>
      <c r="Y472" s="18">
        <v>84525.01</v>
      </c>
      <c r="Z472" s="18">
        <v>7891.03</v>
      </c>
      <c r="AA472" s="18">
        <v>7558.96</v>
      </c>
      <c r="AB472" s="18">
        <v>99975</v>
      </c>
    </row>
    <row r="473" spans="1:28" s="15" customFormat="1" ht="12.75" customHeight="1" x14ac:dyDescent="0.25">
      <c r="A473" s="17">
        <v>22</v>
      </c>
      <c r="B473" s="17" t="s">
        <v>1468</v>
      </c>
      <c r="C473" s="17" t="s">
        <v>1666</v>
      </c>
      <c r="D473" s="17" t="s">
        <v>1569</v>
      </c>
      <c r="E473" s="17" t="s">
        <v>1570</v>
      </c>
      <c r="F473" s="17" t="s">
        <v>75</v>
      </c>
      <c r="G473" s="17" t="s">
        <v>114</v>
      </c>
      <c r="H473" s="17">
        <v>2</v>
      </c>
      <c r="I473" s="17">
        <v>2</v>
      </c>
      <c r="J473" s="17">
        <v>360</v>
      </c>
      <c r="K473" s="17" t="s">
        <v>107</v>
      </c>
      <c r="L473" s="18">
        <v>136563.54999999999</v>
      </c>
      <c r="M473" s="18">
        <v>11661.4</v>
      </c>
      <c r="N473" s="18">
        <v>5629.05</v>
      </c>
      <c r="O473" s="18">
        <v>153854</v>
      </c>
      <c r="P473" s="18">
        <v>2587.3000000000002</v>
      </c>
      <c r="Q473" s="18">
        <v>1456.24</v>
      </c>
      <c r="R473" s="18">
        <v>215.46</v>
      </c>
      <c r="S473" s="18">
        <v>4259</v>
      </c>
      <c r="T473" s="18">
        <v>220</v>
      </c>
      <c r="U473" s="18">
        <v>0</v>
      </c>
      <c r="V473" s="18">
        <v>0</v>
      </c>
      <c r="W473" s="18">
        <v>0</v>
      </c>
      <c r="X473" s="18"/>
      <c r="Y473" s="18">
        <v>139150.85</v>
      </c>
      <c r="Z473" s="18">
        <v>13117.64</v>
      </c>
      <c r="AA473" s="18">
        <v>5844.51</v>
      </c>
      <c r="AB473" s="18">
        <v>158113</v>
      </c>
    </row>
    <row r="474" spans="1:28" s="15" customFormat="1" ht="12.75" customHeight="1" x14ac:dyDescent="0.25">
      <c r="A474" s="17">
        <v>23</v>
      </c>
      <c r="B474" s="17" t="s">
        <v>1554</v>
      </c>
      <c r="C474" s="17" t="s">
        <v>1666</v>
      </c>
      <c r="D474" s="17" t="s">
        <v>1571</v>
      </c>
      <c r="E474" s="17" t="s">
        <v>1572</v>
      </c>
      <c r="F474" s="17" t="s">
        <v>75</v>
      </c>
      <c r="G474" s="17" t="s">
        <v>114</v>
      </c>
      <c r="H474" s="17">
        <v>2</v>
      </c>
      <c r="I474" s="17">
        <v>2</v>
      </c>
      <c r="J474" s="17">
        <v>360</v>
      </c>
      <c r="K474" s="17" t="s">
        <v>107</v>
      </c>
      <c r="L474" s="18">
        <v>134233.19</v>
      </c>
      <c r="M474" s="18">
        <v>11602.21</v>
      </c>
      <c r="N474" s="18">
        <v>5331.6</v>
      </c>
      <c r="O474" s="18">
        <v>151167</v>
      </c>
      <c r="P474" s="18">
        <v>2587.46</v>
      </c>
      <c r="Q474" s="18">
        <v>1429.08</v>
      </c>
      <c r="R474" s="18">
        <v>215.46</v>
      </c>
      <c r="S474" s="18">
        <v>4232</v>
      </c>
      <c r="T474" s="18">
        <v>210</v>
      </c>
      <c r="U474" s="18">
        <v>0</v>
      </c>
      <c r="V474" s="18">
        <v>0</v>
      </c>
      <c r="W474" s="18">
        <v>0</v>
      </c>
      <c r="X474" s="18"/>
      <c r="Y474" s="18">
        <v>136820.65</v>
      </c>
      <c r="Z474" s="18">
        <v>13031.29</v>
      </c>
      <c r="AA474" s="18">
        <v>5547.06</v>
      </c>
      <c r="AB474" s="18">
        <v>155399</v>
      </c>
    </row>
    <row r="475" spans="1:28" s="12" customFormat="1" ht="16.5" customHeight="1" x14ac:dyDescent="0.25">
      <c r="A475" s="10"/>
      <c r="B475" s="10"/>
      <c r="C475" s="10" t="s">
        <v>71</v>
      </c>
      <c r="D475" s="10"/>
      <c r="E475" s="10"/>
      <c r="F475" s="10"/>
      <c r="G475" s="10"/>
      <c r="H475" s="10"/>
      <c r="I475" s="10"/>
      <c r="J475" s="11">
        <f>SUM(J452:J474)</f>
        <v>4037</v>
      </c>
      <c r="K475" s="10"/>
      <c r="L475" s="11">
        <f t="shared" ref="L475:AB475" si="39">SUM(L452:L474)</f>
        <v>1462206.62</v>
      </c>
      <c r="M475" s="11">
        <f t="shared" si="39"/>
        <v>198266.34</v>
      </c>
      <c r="N475" s="11">
        <f t="shared" si="39"/>
        <v>94504.040000000023</v>
      </c>
      <c r="O475" s="11">
        <f t="shared" si="39"/>
        <v>1754977</v>
      </c>
      <c r="P475" s="11">
        <f t="shared" si="39"/>
        <v>33988.14</v>
      </c>
      <c r="Q475" s="11">
        <f t="shared" si="39"/>
        <v>15893.710000000001</v>
      </c>
      <c r="R475" s="11">
        <f t="shared" si="39"/>
        <v>2416.15</v>
      </c>
      <c r="S475" s="11">
        <f t="shared" si="39"/>
        <v>52298</v>
      </c>
      <c r="T475" s="11">
        <f t="shared" si="39"/>
        <v>6670</v>
      </c>
      <c r="U475" s="11">
        <f t="shared" si="39"/>
        <v>0</v>
      </c>
      <c r="V475" s="11">
        <f t="shared" si="39"/>
        <v>0</v>
      </c>
      <c r="W475" s="11">
        <f t="shared" si="39"/>
        <v>0</v>
      </c>
      <c r="X475" s="11">
        <f t="shared" si="39"/>
        <v>0</v>
      </c>
      <c r="Y475" s="11">
        <f t="shared" si="39"/>
        <v>1496194.76</v>
      </c>
      <c r="Z475" s="11">
        <f t="shared" si="39"/>
        <v>214160.05000000002</v>
      </c>
      <c r="AA475" s="11">
        <f t="shared" si="39"/>
        <v>96920.189999999988</v>
      </c>
      <c r="AB475" s="11">
        <f t="shared" si="39"/>
        <v>1807275</v>
      </c>
    </row>
    <row r="476" spans="1:28" s="12" customFormat="1" ht="16.5" customHeight="1" x14ac:dyDescent="0.25">
      <c r="A476" s="10"/>
      <c r="B476" s="10"/>
      <c r="C476" s="10" t="s">
        <v>119</v>
      </c>
      <c r="D476" s="10"/>
      <c r="E476" s="10"/>
      <c r="F476" s="10"/>
      <c r="G476" s="10"/>
      <c r="H476" s="10"/>
      <c r="I476" s="10"/>
      <c r="J476" s="11">
        <f>J475+J451</f>
        <v>15951</v>
      </c>
      <c r="K476" s="11"/>
      <c r="L476" s="11">
        <f t="shared" ref="L476:AB476" si="40">L475+L451</f>
        <v>3263664.3</v>
      </c>
      <c r="M476" s="11">
        <f t="shared" si="40"/>
        <v>418687.40999999992</v>
      </c>
      <c r="N476" s="11">
        <f t="shared" si="40"/>
        <v>221837.29000000004</v>
      </c>
      <c r="O476" s="11">
        <f t="shared" si="40"/>
        <v>3904189</v>
      </c>
      <c r="P476" s="11">
        <f t="shared" si="40"/>
        <v>116611.37</v>
      </c>
      <c r="Q476" s="11">
        <f t="shared" si="40"/>
        <v>34902.18</v>
      </c>
      <c r="R476" s="11">
        <f t="shared" si="40"/>
        <v>7777.4500000000007</v>
      </c>
      <c r="S476" s="11">
        <f t="shared" si="40"/>
        <v>159291</v>
      </c>
      <c r="T476" s="11">
        <f t="shared" si="40"/>
        <v>18700</v>
      </c>
      <c r="U476" s="11">
        <f t="shared" si="40"/>
        <v>0</v>
      </c>
      <c r="V476" s="11">
        <f t="shared" si="40"/>
        <v>0</v>
      </c>
      <c r="W476" s="11">
        <f t="shared" si="40"/>
        <v>0</v>
      </c>
      <c r="X476" s="11">
        <f t="shared" si="40"/>
        <v>0</v>
      </c>
      <c r="Y476" s="11">
        <f t="shared" si="40"/>
        <v>3380275.67</v>
      </c>
      <c r="Z476" s="11">
        <f t="shared" si="40"/>
        <v>453589.58999999997</v>
      </c>
      <c r="AA476" s="11">
        <f t="shared" si="40"/>
        <v>229614.74000000005</v>
      </c>
      <c r="AB476" s="11">
        <f t="shared" si="40"/>
        <v>4063480</v>
      </c>
    </row>
    <row r="477" spans="1:28" x14ac:dyDescent="0.25">
      <c r="O477" s="34"/>
    </row>
    <row r="478" spans="1:28" x14ac:dyDescent="0.25">
      <c r="O478" s="34"/>
    </row>
    <row r="480" spans="1:28" ht="15.75" x14ac:dyDescent="0.25">
      <c r="E480" s="13" t="s">
        <v>120</v>
      </c>
      <c r="G480" s="14"/>
      <c r="H480" s="14"/>
      <c r="I480" s="14"/>
      <c r="J480" s="14"/>
      <c r="K480" s="14"/>
      <c r="L480" s="13" t="s">
        <v>122</v>
      </c>
      <c r="M480" s="13"/>
      <c r="N480" s="13"/>
      <c r="O480" s="14"/>
      <c r="Q480" s="14"/>
      <c r="R480" s="13" t="s">
        <v>121</v>
      </c>
      <c r="T480" s="14"/>
      <c r="U480" s="14"/>
      <c r="W480" s="14"/>
      <c r="X480" s="14"/>
      <c r="Y480" s="13" t="s">
        <v>123</v>
      </c>
      <c r="Z480" s="14"/>
      <c r="AA480" s="14"/>
      <c r="AB480" s="14"/>
    </row>
    <row r="481" spans="1:31" ht="15.75" x14ac:dyDescent="0.25">
      <c r="E481" s="13" t="s">
        <v>124</v>
      </c>
      <c r="G481" s="14"/>
      <c r="H481" s="14"/>
      <c r="I481" s="14"/>
      <c r="J481" s="14"/>
      <c r="K481" s="14"/>
      <c r="L481" s="13" t="s">
        <v>124</v>
      </c>
      <c r="M481" s="13"/>
      <c r="N481" s="13"/>
      <c r="O481" s="14"/>
      <c r="Q481" s="14"/>
      <c r="R481" s="13" t="s">
        <v>124</v>
      </c>
      <c r="T481" s="14"/>
      <c r="U481" s="14"/>
      <c r="W481" s="14"/>
      <c r="X481" s="14"/>
      <c r="Y481" s="13" t="s">
        <v>124</v>
      </c>
      <c r="Z481" s="14"/>
      <c r="AA481" s="14"/>
      <c r="AB481" s="14"/>
    </row>
    <row r="482" spans="1:31" ht="31.5" customHeight="1" x14ac:dyDescent="0.55000000000000004">
      <c r="A482" s="75" t="s">
        <v>0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1"/>
      <c r="AD482" s="1"/>
      <c r="AE482" s="1"/>
    </row>
    <row r="483" spans="1:31" ht="24.75" customHeight="1" x14ac:dyDescent="0.4">
      <c r="A483" s="76" t="s">
        <v>1704</v>
      </c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2"/>
      <c r="AD483" s="2"/>
      <c r="AE483" s="2"/>
    </row>
    <row r="484" spans="1:31" s="5" customFormat="1" ht="20.25" customHeight="1" x14ac:dyDescent="0.35">
      <c r="A484" s="3" t="s">
        <v>1</v>
      </c>
      <c r="B484" s="4"/>
      <c r="C484" s="3"/>
      <c r="D484" s="3"/>
      <c r="F484" s="3" t="s">
        <v>1692</v>
      </c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s="7" customFormat="1" ht="70.5" customHeight="1" x14ac:dyDescent="0.25">
      <c r="A485" s="6" t="s">
        <v>3</v>
      </c>
      <c r="B485" s="6" t="s">
        <v>4</v>
      </c>
      <c r="C485" s="6" t="s">
        <v>5</v>
      </c>
      <c r="D485" s="6" t="s">
        <v>6</v>
      </c>
      <c r="E485" s="6" t="s">
        <v>7</v>
      </c>
      <c r="F485" s="6" t="s">
        <v>8</v>
      </c>
      <c r="G485" s="6" t="s">
        <v>9</v>
      </c>
      <c r="H485" s="6" t="s">
        <v>10</v>
      </c>
      <c r="I485" s="6" t="s">
        <v>11</v>
      </c>
      <c r="J485" s="6" t="s">
        <v>1693</v>
      </c>
      <c r="K485" s="6" t="s">
        <v>13</v>
      </c>
      <c r="L485" s="6" t="s">
        <v>14</v>
      </c>
      <c r="M485" s="6" t="s">
        <v>15</v>
      </c>
      <c r="N485" s="6" t="s">
        <v>16</v>
      </c>
      <c r="O485" s="6" t="s">
        <v>17</v>
      </c>
      <c r="P485" s="6" t="s">
        <v>18</v>
      </c>
      <c r="Q485" s="6" t="s">
        <v>19</v>
      </c>
      <c r="R485" s="6" t="s">
        <v>20</v>
      </c>
      <c r="S485" s="6" t="s">
        <v>21</v>
      </c>
      <c r="T485" s="6" t="s">
        <v>22</v>
      </c>
      <c r="U485" s="6" t="s">
        <v>23</v>
      </c>
      <c r="V485" s="6" t="s">
        <v>24</v>
      </c>
      <c r="W485" s="6" t="s">
        <v>25</v>
      </c>
      <c r="X485" s="6" t="s">
        <v>26</v>
      </c>
      <c r="Y485" s="6" t="s">
        <v>27</v>
      </c>
      <c r="Z485" s="6" t="s">
        <v>28</v>
      </c>
      <c r="AA485" s="6" t="s">
        <v>29</v>
      </c>
      <c r="AB485" s="6" t="s">
        <v>30</v>
      </c>
    </row>
    <row r="486" spans="1:31" s="15" customFormat="1" x14ac:dyDescent="0.25">
      <c r="A486" s="17">
        <v>1</v>
      </c>
      <c r="B486" s="17" t="s">
        <v>1455</v>
      </c>
      <c r="C486" s="17" t="s">
        <v>1666</v>
      </c>
      <c r="D486" s="17" t="s">
        <v>1457</v>
      </c>
      <c r="E486" s="17" t="s">
        <v>1458</v>
      </c>
      <c r="F486" s="17" t="s">
        <v>35</v>
      </c>
      <c r="G486" s="17" t="s">
        <v>1459</v>
      </c>
      <c r="H486" s="17">
        <v>36000</v>
      </c>
      <c r="I486" s="17">
        <v>36000</v>
      </c>
      <c r="J486" s="17">
        <v>0</v>
      </c>
      <c r="K486" s="17" t="s">
        <v>37</v>
      </c>
      <c r="L486" s="18">
        <v>40134.199999999997</v>
      </c>
      <c r="M486" s="18">
        <v>14705.55</v>
      </c>
      <c r="N486" s="18">
        <v>2139.25</v>
      </c>
      <c r="O486" s="18">
        <v>56979</v>
      </c>
      <c r="P486" s="18">
        <v>109.69</v>
      </c>
      <c r="Q486" s="18">
        <v>436.31</v>
      </c>
      <c r="R486" s="18">
        <v>0</v>
      </c>
      <c r="S486" s="18">
        <v>546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40243.89</v>
      </c>
      <c r="Z486" s="18">
        <v>15141.86</v>
      </c>
      <c r="AA486" s="18">
        <v>2139.25</v>
      </c>
      <c r="AB486" s="18">
        <v>57525</v>
      </c>
    </row>
    <row r="487" spans="1:31" s="15" customFormat="1" x14ac:dyDescent="0.25">
      <c r="A487" s="17">
        <v>2</v>
      </c>
      <c r="B487" s="17" t="s">
        <v>1460</v>
      </c>
      <c r="C487" s="17" t="s">
        <v>1666</v>
      </c>
      <c r="D487" s="17" t="s">
        <v>1461</v>
      </c>
      <c r="E487" s="17" t="s">
        <v>1462</v>
      </c>
      <c r="F487" s="17" t="s">
        <v>35</v>
      </c>
      <c r="G487" s="17" t="s">
        <v>137</v>
      </c>
      <c r="H487" s="17">
        <v>51400</v>
      </c>
      <c r="I487" s="17">
        <v>51400</v>
      </c>
      <c r="J487" s="17">
        <v>0</v>
      </c>
      <c r="K487" s="17" t="s">
        <v>37</v>
      </c>
      <c r="L487" s="18">
        <v>61849.49</v>
      </c>
      <c r="M487" s="18">
        <v>5671.13</v>
      </c>
      <c r="N487" s="18">
        <v>10074.379999999999</v>
      </c>
      <c r="O487" s="18">
        <v>77595</v>
      </c>
      <c r="P487" s="18">
        <v>550.35</v>
      </c>
      <c r="Q487" s="18">
        <v>740.65</v>
      </c>
      <c r="R487" s="18">
        <v>0</v>
      </c>
      <c r="S487" s="18">
        <v>1291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62399.839999999997</v>
      </c>
      <c r="Z487" s="18">
        <v>6411.78</v>
      </c>
      <c r="AA487" s="18">
        <v>10074.379999999999</v>
      </c>
      <c r="AB487" s="18">
        <v>78886</v>
      </c>
    </row>
    <row r="488" spans="1:31" s="15" customFormat="1" x14ac:dyDescent="0.25">
      <c r="A488" s="17">
        <v>3</v>
      </c>
      <c r="B488" s="17" t="s">
        <v>1463</v>
      </c>
      <c r="C488" s="17" t="s">
        <v>1666</v>
      </c>
      <c r="D488" s="17" t="s">
        <v>1464</v>
      </c>
      <c r="E488" s="17" t="s">
        <v>1465</v>
      </c>
      <c r="F488" s="17" t="s">
        <v>35</v>
      </c>
      <c r="G488" s="17" t="s">
        <v>244</v>
      </c>
      <c r="H488" s="17">
        <v>44111</v>
      </c>
      <c r="I488" s="17">
        <v>43683</v>
      </c>
      <c r="J488" s="17">
        <v>1284</v>
      </c>
      <c r="K488" s="17" t="s">
        <v>37</v>
      </c>
      <c r="L488" s="18">
        <v>27020.44</v>
      </c>
      <c r="M488" s="18">
        <v>1053.92</v>
      </c>
      <c r="N488" s="18">
        <v>9922.64</v>
      </c>
      <c r="O488" s="18">
        <v>37997</v>
      </c>
      <c r="P488" s="18">
        <v>7571.26</v>
      </c>
      <c r="Q488" s="18">
        <v>340.94</v>
      </c>
      <c r="R488" s="18">
        <v>577.79999999999995</v>
      </c>
      <c r="S488" s="18">
        <v>8490</v>
      </c>
      <c r="T488" s="18">
        <v>0</v>
      </c>
      <c r="U488" s="18">
        <v>0</v>
      </c>
      <c r="V488" s="18">
        <v>0</v>
      </c>
      <c r="W488" s="18">
        <v>0</v>
      </c>
      <c r="X488" s="18"/>
      <c r="Y488" s="18">
        <v>34591.699999999997</v>
      </c>
      <c r="Z488" s="18">
        <v>1394.86</v>
      </c>
      <c r="AA488" s="18">
        <v>10500.44</v>
      </c>
      <c r="AB488" s="18">
        <v>46487</v>
      </c>
    </row>
    <row r="489" spans="1:31" s="15" customFormat="1" x14ac:dyDescent="0.25">
      <c r="A489" s="17">
        <v>4</v>
      </c>
      <c r="B489" s="17" t="s">
        <v>1460</v>
      </c>
      <c r="C489" s="17" t="s">
        <v>1666</v>
      </c>
      <c r="D489" s="17" t="s">
        <v>1466</v>
      </c>
      <c r="E489" s="17" t="s">
        <v>1467</v>
      </c>
      <c r="F489" s="17" t="s">
        <v>35</v>
      </c>
      <c r="G489" s="17" t="s">
        <v>1055</v>
      </c>
      <c r="H489" s="17">
        <v>15450</v>
      </c>
      <c r="I489" s="17">
        <v>15268</v>
      </c>
      <c r="J489" s="17">
        <v>546</v>
      </c>
      <c r="K489" s="17" t="s">
        <v>37</v>
      </c>
      <c r="L489" s="18">
        <v>36154.519999999997</v>
      </c>
      <c r="M489" s="18">
        <v>2509.44</v>
      </c>
      <c r="N489" s="18">
        <v>2107.04</v>
      </c>
      <c r="O489" s="18">
        <v>40771</v>
      </c>
      <c r="P489" s="18">
        <v>8140.99</v>
      </c>
      <c r="Q489" s="18">
        <v>356.31</v>
      </c>
      <c r="R489" s="18">
        <v>245.7</v>
      </c>
      <c r="S489" s="18">
        <v>8743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44295.51</v>
      </c>
      <c r="Z489" s="18">
        <v>2865.75</v>
      </c>
      <c r="AA489" s="18">
        <v>2352.7399999999998</v>
      </c>
      <c r="AB489" s="18">
        <v>49514</v>
      </c>
    </row>
    <row r="490" spans="1:31" s="15" customFormat="1" x14ac:dyDescent="0.25">
      <c r="A490" s="17">
        <v>5</v>
      </c>
      <c r="B490" s="17" t="s">
        <v>1468</v>
      </c>
      <c r="C490" s="17" t="s">
        <v>1666</v>
      </c>
      <c r="D490" s="17" t="s">
        <v>1469</v>
      </c>
      <c r="E490" s="17" t="s">
        <v>1470</v>
      </c>
      <c r="F490" s="17" t="s">
        <v>35</v>
      </c>
      <c r="G490" s="17" t="s">
        <v>45</v>
      </c>
      <c r="H490" s="17">
        <v>78429</v>
      </c>
      <c r="I490" s="17">
        <v>78429</v>
      </c>
      <c r="J490" s="17">
        <v>0</v>
      </c>
      <c r="K490" s="17" t="s">
        <v>37</v>
      </c>
      <c r="L490" s="18">
        <v>166066.35</v>
      </c>
      <c r="M490" s="18">
        <v>20758.18</v>
      </c>
      <c r="N490" s="18">
        <v>13037.47</v>
      </c>
      <c r="O490" s="18">
        <v>199862</v>
      </c>
      <c r="P490" s="18">
        <v>1182.96</v>
      </c>
      <c r="Q490" s="18">
        <v>1848.04</v>
      </c>
      <c r="R490" s="18">
        <v>0</v>
      </c>
      <c r="S490" s="18">
        <v>3031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167249.31</v>
      </c>
      <c r="Z490" s="18">
        <v>22606.22</v>
      </c>
      <c r="AA490" s="18">
        <v>13037.47</v>
      </c>
      <c r="AB490" s="18">
        <v>202893</v>
      </c>
    </row>
    <row r="491" spans="1:31" s="15" customFormat="1" x14ac:dyDescent="0.25">
      <c r="A491" s="17">
        <v>6</v>
      </c>
      <c r="B491" s="17" t="s">
        <v>1471</v>
      </c>
      <c r="C491" s="17" t="s">
        <v>1666</v>
      </c>
      <c r="D491" s="17" t="s">
        <v>1472</v>
      </c>
      <c r="E491" s="17" t="s">
        <v>1473</v>
      </c>
      <c r="F491" s="17" t="s">
        <v>35</v>
      </c>
      <c r="G491" s="17" t="s">
        <v>1055</v>
      </c>
      <c r="H491" s="17">
        <v>23912</v>
      </c>
      <c r="I491" s="17">
        <v>23912</v>
      </c>
      <c r="J491" s="17">
        <v>0</v>
      </c>
      <c r="K491" s="17" t="s">
        <v>37</v>
      </c>
      <c r="L491" s="18">
        <v>70216.009999999995</v>
      </c>
      <c r="M491" s="18">
        <v>13662.95</v>
      </c>
      <c r="N491" s="18">
        <v>4660.04</v>
      </c>
      <c r="O491" s="18">
        <v>88539</v>
      </c>
      <c r="P491" s="18">
        <v>577.53</v>
      </c>
      <c r="Q491" s="18">
        <v>770.47</v>
      </c>
      <c r="R491" s="18">
        <v>0</v>
      </c>
      <c r="S491" s="18">
        <v>1348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70793.539999999994</v>
      </c>
      <c r="Z491" s="18">
        <v>14433.42</v>
      </c>
      <c r="AA491" s="18">
        <v>4660.04</v>
      </c>
      <c r="AB491" s="18">
        <v>89887</v>
      </c>
    </row>
    <row r="492" spans="1:31" s="15" customFormat="1" x14ac:dyDescent="0.25">
      <c r="A492" s="17">
        <v>7</v>
      </c>
      <c r="B492" s="17" t="s">
        <v>1468</v>
      </c>
      <c r="C492" s="17" t="s">
        <v>1666</v>
      </c>
      <c r="D492" s="17" t="s">
        <v>1474</v>
      </c>
      <c r="E492" s="17" t="s">
        <v>1475</v>
      </c>
      <c r="F492" s="17" t="s">
        <v>35</v>
      </c>
      <c r="G492" s="17" t="s">
        <v>1055</v>
      </c>
      <c r="H492" s="17">
        <v>41360</v>
      </c>
      <c r="I492" s="17">
        <v>41200</v>
      </c>
      <c r="J492" s="17">
        <v>160</v>
      </c>
      <c r="K492" s="17" t="s">
        <v>37</v>
      </c>
      <c r="L492" s="18">
        <v>119571.03</v>
      </c>
      <c r="M492" s="18">
        <v>19597.37</v>
      </c>
      <c r="N492" s="18">
        <v>9681.6</v>
      </c>
      <c r="O492" s="18">
        <v>148850</v>
      </c>
      <c r="P492" s="18">
        <v>1407.53</v>
      </c>
      <c r="Q492" s="18">
        <v>1329.47</v>
      </c>
      <c r="R492" s="18">
        <v>72</v>
      </c>
      <c r="S492" s="18">
        <v>2809</v>
      </c>
      <c r="T492" s="18">
        <v>0</v>
      </c>
      <c r="U492" s="18">
        <v>0</v>
      </c>
      <c r="V492" s="18">
        <v>0</v>
      </c>
      <c r="W492" s="18">
        <v>0</v>
      </c>
      <c r="X492" s="18"/>
      <c r="Y492" s="18">
        <v>120978.56</v>
      </c>
      <c r="Z492" s="18">
        <v>20926.84</v>
      </c>
      <c r="AA492" s="18">
        <v>9753.6</v>
      </c>
      <c r="AB492" s="18">
        <v>151659</v>
      </c>
    </row>
    <row r="493" spans="1:31" s="15" customFormat="1" x14ac:dyDescent="0.25">
      <c r="A493" s="17">
        <v>8</v>
      </c>
      <c r="B493" s="17" t="s">
        <v>1476</v>
      </c>
      <c r="C493" s="17" t="s">
        <v>1666</v>
      </c>
      <c r="D493" s="17" t="s">
        <v>1477</v>
      </c>
      <c r="E493" s="17" t="s">
        <v>1478</v>
      </c>
      <c r="F493" s="17" t="s">
        <v>35</v>
      </c>
      <c r="G493" s="17" t="s">
        <v>1055</v>
      </c>
      <c r="H493" s="17">
        <v>69580</v>
      </c>
      <c r="I493" s="17">
        <v>69580</v>
      </c>
      <c r="J493" s="17">
        <v>0</v>
      </c>
      <c r="K493" s="17" t="s">
        <v>59</v>
      </c>
      <c r="L493" s="18">
        <v>31675.75</v>
      </c>
      <c r="M493" s="18">
        <v>7858.67</v>
      </c>
      <c r="N493" s="18">
        <v>818.58</v>
      </c>
      <c r="O493" s="18">
        <v>40353</v>
      </c>
      <c r="P493" s="18">
        <v>577.92999999999995</v>
      </c>
      <c r="Q493" s="18">
        <v>333.07</v>
      </c>
      <c r="R493" s="18">
        <v>0</v>
      </c>
      <c r="S493" s="18">
        <v>911</v>
      </c>
      <c r="T493" s="18">
        <v>0</v>
      </c>
      <c r="U493" s="18">
        <v>0</v>
      </c>
      <c r="V493" s="18">
        <v>0</v>
      </c>
      <c r="W493" s="18">
        <v>0</v>
      </c>
      <c r="X493" s="18"/>
      <c r="Y493" s="18">
        <v>32253.68</v>
      </c>
      <c r="Z493" s="18">
        <v>8191.74</v>
      </c>
      <c r="AA493" s="18">
        <v>818.58</v>
      </c>
      <c r="AB493" s="18">
        <v>41264</v>
      </c>
    </row>
    <row r="494" spans="1:31" s="15" customFormat="1" x14ac:dyDescent="0.25">
      <c r="A494" s="17">
        <v>9</v>
      </c>
      <c r="B494" s="17" t="s">
        <v>1460</v>
      </c>
      <c r="C494" s="17" t="s">
        <v>1666</v>
      </c>
      <c r="D494" s="17" t="s">
        <v>1479</v>
      </c>
      <c r="E494" s="17" t="s">
        <v>1480</v>
      </c>
      <c r="F494" s="17" t="s">
        <v>35</v>
      </c>
      <c r="G494" s="17" t="s">
        <v>1055</v>
      </c>
      <c r="H494" s="17">
        <v>13521</v>
      </c>
      <c r="I494" s="17">
        <v>12842</v>
      </c>
      <c r="J494" s="17">
        <v>2037</v>
      </c>
      <c r="K494" s="17" t="s">
        <v>37</v>
      </c>
      <c r="L494" s="18">
        <v>43379.07</v>
      </c>
      <c r="M494" s="18">
        <v>1975.73</v>
      </c>
      <c r="N494" s="18">
        <v>1258.2</v>
      </c>
      <c r="O494" s="18">
        <v>46613</v>
      </c>
      <c r="P494" s="18">
        <v>11616.59</v>
      </c>
      <c r="Q494" s="18">
        <v>425.76</v>
      </c>
      <c r="R494" s="18">
        <v>916.65</v>
      </c>
      <c r="S494" s="18">
        <v>12959</v>
      </c>
      <c r="T494" s="18">
        <v>0</v>
      </c>
      <c r="U494" s="18">
        <v>0</v>
      </c>
      <c r="V494" s="18">
        <v>0</v>
      </c>
      <c r="W494" s="18">
        <v>0</v>
      </c>
      <c r="X494" s="18"/>
      <c r="Y494" s="18">
        <v>54995.66</v>
      </c>
      <c r="Z494" s="18">
        <v>2401.4899999999998</v>
      </c>
      <c r="AA494" s="18">
        <v>2174.85</v>
      </c>
      <c r="AB494" s="18">
        <v>59572</v>
      </c>
    </row>
    <row r="495" spans="1:31" s="15" customFormat="1" x14ac:dyDescent="0.25">
      <c r="A495" s="17">
        <v>10</v>
      </c>
      <c r="B495" s="17" t="s">
        <v>1460</v>
      </c>
      <c r="C495" s="17" t="s">
        <v>1666</v>
      </c>
      <c r="D495" s="17" t="s">
        <v>1481</v>
      </c>
      <c r="E495" s="17" t="s">
        <v>1482</v>
      </c>
      <c r="F495" s="17" t="s">
        <v>35</v>
      </c>
      <c r="G495" s="17" t="s">
        <v>1483</v>
      </c>
      <c r="H495" s="17">
        <v>49441</v>
      </c>
      <c r="I495" s="17">
        <v>48458</v>
      </c>
      <c r="J495" s="17">
        <v>983</v>
      </c>
      <c r="K495" s="17" t="s">
        <v>37</v>
      </c>
      <c r="L495" s="18">
        <v>142571.44</v>
      </c>
      <c r="M495" s="18">
        <v>21273.94</v>
      </c>
      <c r="N495" s="18">
        <v>11797.62</v>
      </c>
      <c r="O495" s="18">
        <v>175643</v>
      </c>
      <c r="P495" s="18">
        <v>5679.72</v>
      </c>
      <c r="Q495" s="18">
        <v>1565.93</v>
      </c>
      <c r="R495" s="18">
        <v>442.35</v>
      </c>
      <c r="S495" s="18">
        <v>7688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148251.16</v>
      </c>
      <c r="Z495" s="18">
        <v>22839.87</v>
      </c>
      <c r="AA495" s="18">
        <v>12239.97</v>
      </c>
      <c r="AB495" s="18">
        <v>183331</v>
      </c>
    </row>
    <row r="496" spans="1:31" s="15" customFormat="1" x14ac:dyDescent="0.25">
      <c r="A496" s="17">
        <v>11</v>
      </c>
      <c r="B496" s="17" t="s">
        <v>1455</v>
      </c>
      <c r="C496" s="17" t="s">
        <v>1666</v>
      </c>
      <c r="D496" s="17" t="s">
        <v>1484</v>
      </c>
      <c r="E496" s="17" t="s">
        <v>1485</v>
      </c>
      <c r="F496" s="17" t="s">
        <v>35</v>
      </c>
      <c r="G496" s="17" t="s">
        <v>1055</v>
      </c>
      <c r="H496" s="17">
        <v>67476</v>
      </c>
      <c r="I496" s="17">
        <v>67024</v>
      </c>
      <c r="J496" s="17">
        <v>452</v>
      </c>
      <c r="K496" s="17" t="s">
        <v>37</v>
      </c>
      <c r="L496" s="18">
        <v>53105.68</v>
      </c>
      <c r="M496" s="18">
        <v>5762.31</v>
      </c>
      <c r="N496" s="18">
        <v>3976.01</v>
      </c>
      <c r="O496" s="18">
        <v>62844</v>
      </c>
      <c r="P496" s="18">
        <v>2895.66</v>
      </c>
      <c r="Q496" s="18">
        <v>574.94000000000005</v>
      </c>
      <c r="R496" s="18">
        <v>203.4</v>
      </c>
      <c r="S496" s="18">
        <v>3674</v>
      </c>
      <c r="T496" s="18">
        <v>110</v>
      </c>
      <c r="U496" s="18">
        <v>0</v>
      </c>
      <c r="V496" s="18">
        <v>0</v>
      </c>
      <c r="W496" s="18">
        <v>0</v>
      </c>
      <c r="X496" s="18"/>
      <c r="Y496" s="18">
        <v>56001.34</v>
      </c>
      <c r="Z496" s="18">
        <v>6337.25</v>
      </c>
      <c r="AA496" s="18">
        <v>4179.41</v>
      </c>
      <c r="AB496" s="18">
        <v>66518</v>
      </c>
    </row>
    <row r="497" spans="1:28" s="15" customFormat="1" x14ac:dyDescent="0.25">
      <c r="A497" s="17">
        <v>12</v>
      </c>
      <c r="B497" s="17" t="s">
        <v>1486</v>
      </c>
      <c r="C497" s="17" t="s">
        <v>1666</v>
      </c>
      <c r="D497" s="17" t="s">
        <v>1487</v>
      </c>
      <c r="E497" s="17" t="s">
        <v>1488</v>
      </c>
      <c r="F497" s="17" t="s">
        <v>35</v>
      </c>
      <c r="G497" s="17" t="s">
        <v>45</v>
      </c>
      <c r="H497" s="17">
        <v>35921</v>
      </c>
      <c r="I497" s="17">
        <v>35921</v>
      </c>
      <c r="J497" s="17">
        <v>2792</v>
      </c>
      <c r="K497" s="17" t="s">
        <v>1684</v>
      </c>
      <c r="L497" s="18">
        <v>141938.99</v>
      </c>
      <c r="M497" s="18">
        <v>7945.8</v>
      </c>
      <c r="N497" s="18">
        <v>9643.2099999999991</v>
      </c>
      <c r="O497" s="18">
        <v>159528</v>
      </c>
      <c r="P497" s="18">
        <v>15342.72</v>
      </c>
      <c r="Q497" s="18">
        <v>1488.88</v>
      </c>
      <c r="R497" s="18">
        <v>1256.4000000000001</v>
      </c>
      <c r="S497" s="18">
        <v>18088</v>
      </c>
      <c r="T497" s="18">
        <v>0</v>
      </c>
      <c r="U497" s="18">
        <v>0</v>
      </c>
      <c r="V497" s="18">
        <v>0</v>
      </c>
      <c r="W497" s="18">
        <v>0</v>
      </c>
      <c r="X497" s="18"/>
      <c r="Y497" s="18">
        <v>157281.71</v>
      </c>
      <c r="Z497" s="18">
        <v>9434.68</v>
      </c>
      <c r="AA497" s="18">
        <v>10899.61</v>
      </c>
      <c r="AB497" s="18">
        <v>177616</v>
      </c>
    </row>
    <row r="498" spans="1:28" s="15" customFormat="1" x14ac:dyDescent="0.25">
      <c r="A498" s="17">
        <v>13</v>
      </c>
      <c r="B498" s="17" t="s">
        <v>1476</v>
      </c>
      <c r="C498" s="17" t="s">
        <v>1666</v>
      </c>
      <c r="D498" s="17" t="s">
        <v>1489</v>
      </c>
      <c r="E498" s="17" t="s">
        <v>1490</v>
      </c>
      <c r="F498" s="17" t="s">
        <v>35</v>
      </c>
      <c r="G498" s="17" t="s">
        <v>1055</v>
      </c>
      <c r="H498" s="17">
        <v>228080</v>
      </c>
      <c r="I498" s="17">
        <v>224651</v>
      </c>
      <c r="J498" s="17">
        <v>3429</v>
      </c>
      <c r="K498" s="17" t="s">
        <v>37</v>
      </c>
      <c r="L498" s="18">
        <v>216631.43</v>
      </c>
      <c r="M498" s="18">
        <v>12012.37</v>
      </c>
      <c r="N498" s="18">
        <v>12677.2</v>
      </c>
      <c r="O498" s="18">
        <v>241321</v>
      </c>
      <c r="P498" s="18">
        <v>19693.900000000001</v>
      </c>
      <c r="Q498" s="18">
        <v>2279.0500000000002</v>
      </c>
      <c r="R498" s="18">
        <v>1543.05</v>
      </c>
      <c r="S498" s="18">
        <v>23516</v>
      </c>
      <c r="T498" s="18">
        <v>0</v>
      </c>
      <c r="U498" s="18">
        <v>162069.65</v>
      </c>
      <c r="V498" s="18">
        <v>9936.6</v>
      </c>
      <c r="W498" s="18">
        <v>11281.75</v>
      </c>
      <c r="X498" s="18">
        <v>183288</v>
      </c>
      <c r="Y498" s="18">
        <v>74255.679999999993</v>
      </c>
      <c r="Z498" s="18">
        <v>4354.82</v>
      </c>
      <c r="AA498" s="18">
        <v>2938.5</v>
      </c>
      <c r="AB498" s="18">
        <v>81549</v>
      </c>
    </row>
    <row r="499" spans="1:28" s="15" customFormat="1" x14ac:dyDescent="0.25">
      <c r="A499" s="17">
        <v>14</v>
      </c>
      <c r="B499" s="17" t="s">
        <v>1468</v>
      </c>
      <c r="C499" s="17" t="s">
        <v>1666</v>
      </c>
      <c r="D499" s="17" t="s">
        <v>1491</v>
      </c>
      <c r="E499" s="17" t="s">
        <v>1492</v>
      </c>
      <c r="F499" s="17" t="s">
        <v>35</v>
      </c>
      <c r="G499" s="17" t="s">
        <v>1055</v>
      </c>
      <c r="H499" s="17">
        <v>32467</v>
      </c>
      <c r="I499" s="17">
        <v>32467</v>
      </c>
      <c r="J499" s="17">
        <v>0</v>
      </c>
      <c r="K499" s="17" t="s">
        <v>37</v>
      </c>
      <c r="L499" s="18">
        <v>86446.35</v>
      </c>
      <c r="M499" s="18">
        <v>17780.810000000001</v>
      </c>
      <c r="N499" s="18">
        <v>6215.84</v>
      </c>
      <c r="O499" s="18">
        <v>110443</v>
      </c>
      <c r="P499" s="18">
        <v>577.91999999999996</v>
      </c>
      <c r="Q499" s="18">
        <v>952.08</v>
      </c>
      <c r="R499" s="18">
        <v>0</v>
      </c>
      <c r="S499" s="18">
        <v>1530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87024.27</v>
      </c>
      <c r="Z499" s="18">
        <v>18732.89</v>
      </c>
      <c r="AA499" s="18">
        <v>6215.84</v>
      </c>
      <c r="AB499" s="18">
        <v>111973</v>
      </c>
    </row>
    <row r="500" spans="1:28" s="15" customFormat="1" x14ac:dyDescent="0.25">
      <c r="A500" s="17">
        <v>15</v>
      </c>
      <c r="B500" s="17" t="s">
        <v>1460</v>
      </c>
      <c r="C500" s="17" t="s">
        <v>1666</v>
      </c>
      <c r="D500" s="17" t="s">
        <v>1493</v>
      </c>
      <c r="E500" s="17" t="s">
        <v>1494</v>
      </c>
      <c r="F500" s="17" t="s">
        <v>35</v>
      </c>
      <c r="G500" s="17" t="s">
        <v>45</v>
      </c>
      <c r="H500" s="17">
        <v>11521</v>
      </c>
      <c r="I500" s="17">
        <v>11521</v>
      </c>
      <c r="J500" s="17">
        <v>0</v>
      </c>
      <c r="K500" s="17" t="s">
        <v>37</v>
      </c>
      <c r="L500" s="18">
        <v>39920.129999999997</v>
      </c>
      <c r="M500" s="18">
        <v>4319.04</v>
      </c>
      <c r="N500" s="18">
        <v>92.83</v>
      </c>
      <c r="O500" s="18">
        <v>44332</v>
      </c>
      <c r="P500" s="18">
        <v>605.35</v>
      </c>
      <c r="Q500" s="18">
        <v>410.65</v>
      </c>
      <c r="R500" s="18">
        <v>0</v>
      </c>
      <c r="S500" s="18">
        <v>1016</v>
      </c>
      <c r="T500" s="18">
        <v>0</v>
      </c>
      <c r="U500" s="18">
        <v>0</v>
      </c>
      <c r="V500" s="18">
        <v>0</v>
      </c>
      <c r="W500" s="18">
        <v>0</v>
      </c>
      <c r="X500" s="18"/>
      <c r="Y500" s="18">
        <v>40525.480000000003</v>
      </c>
      <c r="Z500" s="18">
        <v>4729.6899999999996</v>
      </c>
      <c r="AA500" s="18">
        <v>92.83</v>
      </c>
      <c r="AB500" s="18">
        <v>45348</v>
      </c>
    </row>
    <row r="501" spans="1:28" s="15" customFormat="1" x14ac:dyDescent="0.25">
      <c r="A501" s="17">
        <v>16</v>
      </c>
      <c r="B501" s="17" t="s">
        <v>1471</v>
      </c>
      <c r="C501" s="17" t="s">
        <v>1666</v>
      </c>
      <c r="D501" s="17" t="s">
        <v>1495</v>
      </c>
      <c r="E501" s="17" t="s">
        <v>1496</v>
      </c>
      <c r="F501" s="17" t="s">
        <v>35</v>
      </c>
      <c r="G501" s="17" t="s">
        <v>215</v>
      </c>
      <c r="H501" s="17">
        <v>17819</v>
      </c>
      <c r="I501" s="17">
        <v>17258</v>
      </c>
      <c r="J501" s="17">
        <v>1683</v>
      </c>
      <c r="K501" s="17" t="s">
        <v>37</v>
      </c>
      <c r="L501" s="18">
        <v>157101.07</v>
      </c>
      <c r="M501" s="18">
        <v>16452.87</v>
      </c>
      <c r="N501" s="18">
        <v>6632.06</v>
      </c>
      <c r="O501" s="18">
        <v>180186</v>
      </c>
      <c r="P501" s="18">
        <v>9972.6200000000008</v>
      </c>
      <c r="Q501" s="18">
        <v>1680.03</v>
      </c>
      <c r="R501" s="18">
        <v>757.35</v>
      </c>
      <c r="S501" s="18">
        <v>12410</v>
      </c>
      <c r="T501" s="18">
        <v>4950</v>
      </c>
      <c r="U501" s="18">
        <v>0</v>
      </c>
      <c r="V501" s="18">
        <v>0</v>
      </c>
      <c r="W501" s="18">
        <v>0</v>
      </c>
      <c r="X501" s="18"/>
      <c r="Y501" s="18">
        <v>167073.69</v>
      </c>
      <c r="Z501" s="18">
        <v>18132.900000000001</v>
      </c>
      <c r="AA501" s="18">
        <v>7389.41</v>
      </c>
      <c r="AB501" s="18">
        <v>192596</v>
      </c>
    </row>
    <row r="502" spans="1:28" s="15" customFormat="1" x14ac:dyDescent="0.25">
      <c r="A502" s="17">
        <v>17</v>
      </c>
      <c r="B502" s="17" t="s">
        <v>1468</v>
      </c>
      <c r="C502" s="17" t="s">
        <v>1666</v>
      </c>
      <c r="D502" s="17" t="s">
        <v>1497</v>
      </c>
      <c r="E502" s="17" t="s">
        <v>1498</v>
      </c>
      <c r="F502" s="17" t="s">
        <v>35</v>
      </c>
      <c r="G502" s="17" t="s">
        <v>1205</v>
      </c>
      <c r="H502" s="17">
        <v>40826</v>
      </c>
      <c r="I502" s="17">
        <v>36050</v>
      </c>
      <c r="J502" s="17">
        <v>4776</v>
      </c>
      <c r="K502" s="17" t="s">
        <v>37</v>
      </c>
      <c r="L502" s="18">
        <v>43491.02</v>
      </c>
      <c r="M502" s="18">
        <v>1484.53</v>
      </c>
      <c r="N502" s="18">
        <v>3501.45</v>
      </c>
      <c r="O502" s="18">
        <v>48477</v>
      </c>
      <c r="P502" s="18">
        <v>26024.79</v>
      </c>
      <c r="Q502" s="18">
        <v>478.01</v>
      </c>
      <c r="R502" s="18">
        <v>2149.1999999999998</v>
      </c>
      <c r="S502" s="18">
        <v>28652</v>
      </c>
      <c r="T502" s="18">
        <v>6800</v>
      </c>
      <c r="U502" s="18">
        <v>0</v>
      </c>
      <c r="V502" s="18">
        <v>0</v>
      </c>
      <c r="W502" s="18">
        <v>0</v>
      </c>
      <c r="X502" s="18"/>
      <c r="Y502" s="18">
        <v>69515.81</v>
      </c>
      <c r="Z502" s="18">
        <v>1962.54</v>
      </c>
      <c r="AA502" s="18">
        <v>5650.65</v>
      </c>
      <c r="AB502" s="18">
        <v>77129</v>
      </c>
    </row>
    <row r="503" spans="1:28" s="15" customFormat="1" x14ac:dyDescent="0.25">
      <c r="A503" s="17">
        <v>18</v>
      </c>
      <c r="B503" s="17" t="s">
        <v>1468</v>
      </c>
      <c r="C503" s="17" t="s">
        <v>1666</v>
      </c>
      <c r="D503" s="17" t="s">
        <v>1499</v>
      </c>
      <c r="E503" s="17" t="s">
        <v>1500</v>
      </c>
      <c r="F503" s="17" t="s">
        <v>35</v>
      </c>
      <c r="G503" s="17" t="s">
        <v>1501</v>
      </c>
      <c r="H503" s="17">
        <v>41841</v>
      </c>
      <c r="I503" s="17">
        <v>41444</v>
      </c>
      <c r="J503" s="17">
        <v>397</v>
      </c>
      <c r="K503" s="17" t="s">
        <v>37</v>
      </c>
      <c r="L503" s="18">
        <v>114814.48</v>
      </c>
      <c r="M503" s="18">
        <v>14764.09</v>
      </c>
      <c r="N503" s="18">
        <v>9095.43</v>
      </c>
      <c r="O503" s="18">
        <v>138674</v>
      </c>
      <c r="P503" s="18">
        <v>2912.93</v>
      </c>
      <c r="Q503" s="18">
        <v>1276.42</v>
      </c>
      <c r="R503" s="18">
        <v>178.65</v>
      </c>
      <c r="S503" s="18">
        <v>4368</v>
      </c>
      <c r="T503" s="18">
        <v>0</v>
      </c>
      <c r="U503" s="18">
        <v>0</v>
      </c>
      <c r="V503" s="18">
        <v>0</v>
      </c>
      <c r="W503" s="18">
        <v>0</v>
      </c>
      <c r="X503" s="18"/>
      <c r="Y503" s="18">
        <v>117727.41</v>
      </c>
      <c r="Z503" s="18">
        <v>16040.51</v>
      </c>
      <c r="AA503" s="18">
        <v>9274.08</v>
      </c>
      <c r="AB503" s="18">
        <v>143042</v>
      </c>
    </row>
    <row r="504" spans="1:28" s="15" customFormat="1" x14ac:dyDescent="0.25">
      <c r="A504" s="17">
        <v>19</v>
      </c>
      <c r="B504" s="17" t="s">
        <v>1460</v>
      </c>
      <c r="C504" s="17" t="s">
        <v>1666</v>
      </c>
      <c r="D504" s="17" t="s">
        <v>1502</v>
      </c>
      <c r="E504" s="17" t="s">
        <v>1503</v>
      </c>
      <c r="F504" s="17" t="s">
        <v>35</v>
      </c>
      <c r="G504" s="17" t="s">
        <v>215</v>
      </c>
      <c r="H504" s="17">
        <v>64280</v>
      </c>
      <c r="I504" s="17">
        <v>63582</v>
      </c>
      <c r="J504" s="17">
        <v>698</v>
      </c>
      <c r="K504" s="17" t="s">
        <v>37</v>
      </c>
      <c r="L504" s="18">
        <v>132815.49</v>
      </c>
      <c r="M504" s="18">
        <v>18220.259999999998</v>
      </c>
      <c r="N504" s="18">
        <v>9706.25</v>
      </c>
      <c r="O504" s="18">
        <v>160742</v>
      </c>
      <c r="P504" s="18">
        <v>5134.9799999999996</v>
      </c>
      <c r="Q504" s="18">
        <v>1453.92</v>
      </c>
      <c r="R504" s="18">
        <v>314.10000000000002</v>
      </c>
      <c r="S504" s="18">
        <v>6903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137950.47</v>
      </c>
      <c r="Z504" s="18">
        <v>19674.18</v>
      </c>
      <c r="AA504" s="18">
        <v>10020.35</v>
      </c>
      <c r="AB504" s="18">
        <v>167645</v>
      </c>
    </row>
    <row r="505" spans="1:28" s="15" customFormat="1" x14ac:dyDescent="0.25">
      <c r="A505" s="17">
        <v>20</v>
      </c>
      <c r="B505" s="17" t="s">
        <v>1460</v>
      </c>
      <c r="C505" s="17" t="s">
        <v>1666</v>
      </c>
      <c r="D505" s="17" t="s">
        <v>1504</v>
      </c>
      <c r="E505" s="17" t="s">
        <v>1505</v>
      </c>
      <c r="F505" s="17" t="s">
        <v>35</v>
      </c>
      <c r="G505" s="17" t="s">
        <v>1506</v>
      </c>
      <c r="H505" s="17">
        <v>25764</v>
      </c>
      <c r="I505" s="17">
        <v>25548</v>
      </c>
      <c r="J505" s="17">
        <v>216</v>
      </c>
      <c r="K505" s="17" t="s">
        <v>37</v>
      </c>
      <c r="L505" s="18">
        <v>80348.240000000005</v>
      </c>
      <c r="M505" s="18">
        <v>15969.87</v>
      </c>
      <c r="N505" s="18">
        <v>5561.89</v>
      </c>
      <c r="O505" s="18">
        <v>101880</v>
      </c>
      <c r="P505" s="18">
        <v>1698.49</v>
      </c>
      <c r="Q505" s="18">
        <v>882.31</v>
      </c>
      <c r="R505" s="18">
        <v>97.2</v>
      </c>
      <c r="S505" s="18">
        <v>2678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82046.73</v>
      </c>
      <c r="Z505" s="18">
        <v>16852.18</v>
      </c>
      <c r="AA505" s="18">
        <v>5659.09</v>
      </c>
      <c r="AB505" s="18">
        <v>104558</v>
      </c>
    </row>
    <row r="506" spans="1:28" s="15" customFormat="1" x14ac:dyDescent="0.25">
      <c r="A506" s="17">
        <v>21</v>
      </c>
      <c r="B506" s="17" t="s">
        <v>1468</v>
      </c>
      <c r="C506" s="17" t="s">
        <v>1666</v>
      </c>
      <c r="D506" s="17" t="s">
        <v>1507</v>
      </c>
      <c r="E506" s="17" t="s">
        <v>1508</v>
      </c>
      <c r="F506" s="17" t="s">
        <v>35</v>
      </c>
      <c r="G506" s="17" t="s">
        <v>228</v>
      </c>
      <c r="H506" s="17">
        <v>4710</v>
      </c>
      <c r="I506" s="17">
        <v>4710</v>
      </c>
      <c r="J506" s="17">
        <v>0</v>
      </c>
      <c r="K506" s="17" t="s">
        <v>37</v>
      </c>
      <c r="L506" s="18">
        <v>41514.36</v>
      </c>
      <c r="M506" s="18">
        <v>9024.25</v>
      </c>
      <c r="N506" s="18">
        <v>25.39</v>
      </c>
      <c r="O506" s="18">
        <v>50564</v>
      </c>
      <c r="P506" s="18">
        <v>852.74</v>
      </c>
      <c r="Q506" s="18">
        <v>425.26</v>
      </c>
      <c r="R506" s="18">
        <v>0</v>
      </c>
      <c r="S506" s="18">
        <v>1278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42367.1</v>
      </c>
      <c r="Z506" s="18">
        <v>9449.51</v>
      </c>
      <c r="AA506" s="18">
        <v>25.39</v>
      </c>
      <c r="AB506" s="18">
        <v>51842</v>
      </c>
    </row>
    <row r="507" spans="1:28" s="15" customFormat="1" x14ac:dyDescent="0.25">
      <c r="A507" s="17">
        <v>22</v>
      </c>
      <c r="B507" s="17" t="s">
        <v>1471</v>
      </c>
      <c r="C507" s="17" t="s">
        <v>1666</v>
      </c>
      <c r="D507" s="17" t="s">
        <v>1509</v>
      </c>
      <c r="E507" s="17" t="s">
        <v>1510</v>
      </c>
      <c r="F507" s="17" t="s">
        <v>35</v>
      </c>
      <c r="G507" s="17" t="s">
        <v>228</v>
      </c>
      <c r="H507" s="17">
        <v>1100</v>
      </c>
      <c r="I507" s="17">
        <v>1100</v>
      </c>
      <c r="J507" s="17">
        <v>0</v>
      </c>
      <c r="K507" s="17" t="s">
        <v>37</v>
      </c>
      <c r="L507" s="18">
        <v>19617.419999999998</v>
      </c>
      <c r="M507" s="18">
        <v>3309.08</v>
      </c>
      <c r="N507" s="18">
        <v>67.5</v>
      </c>
      <c r="O507" s="18">
        <v>22994</v>
      </c>
      <c r="P507" s="18">
        <v>577.28</v>
      </c>
      <c r="Q507" s="18">
        <v>200.72</v>
      </c>
      <c r="R507" s="18">
        <v>0</v>
      </c>
      <c r="S507" s="18">
        <v>778</v>
      </c>
      <c r="T507" s="18">
        <v>170</v>
      </c>
      <c r="U507" s="18">
        <v>0</v>
      </c>
      <c r="V507" s="18">
        <v>0</v>
      </c>
      <c r="W507" s="18">
        <v>0</v>
      </c>
      <c r="X507" s="18"/>
      <c r="Y507" s="18">
        <v>20194.7</v>
      </c>
      <c r="Z507" s="18">
        <v>3509.8</v>
      </c>
      <c r="AA507" s="18">
        <v>67.5</v>
      </c>
      <c r="AB507" s="18">
        <v>23772</v>
      </c>
    </row>
    <row r="508" spans="1:28" s="15" customFormat="1" x14ac:dyDescent="0.25">
      <c r="A508" s="17">
        <v>23</v>
      </c>
      <c r="B508" s="17" t="s">
        <v>1471</v>
      </c>
      <c r="C508" s="17" t="s">
        <v>1666</v>
      </c>
      <c r="D508" s="17" t="s">
        <v>1511</v>
      </c>
      <c r="E508" s="17" t="s">
        <v>1512</v>
      </c>
      <c r="F508" s="17" t="s">
        <v>35</v>
      </c>
      <c r="G508" s="17" t="s">
        <v>1513</v>
      </c>
      <c r="H508" s="17">
        <v>40</v>
      </c>
      <c r="I508" s="17">
        <v>40</v>
      </c>
      <c r="J508" s="17">
        <v>0</v>
      </c>
      <c r="K508" s="17" t="s">
        <v>37</v>
      </c>
      <c r="L508" s="18">
        <v>17697.95</v>
      </c>
      <c r="M508" s="18">
        <v>3317.38</v>
      </c>
      <c r="N508" s="18">
        <v>2.67</v>
      </c>
      <c r="O508" s="18">
        <v>21018</v>
      </c>
      <c r="P508" s="18">
        <v>577.79</v>
      </c>
      <c r="Q508" s="18">
        <v>180.21</v>
      </c>
      <c r="R508" s="18">
        <v>0</v>
      </c>
      <c r="S508" s="18">
        <v>758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18275.740000000002</v>
      </c>
      <c r="Z508" s="18">
        <v>3497.59</v>
      </c>
      <c r="AA508" s="18">
        <v>2.67</v>
      </c>
      <c r="AB508" s="18">
        <v>21776</v>
      </c>
    </row>
    <row r="509" spans="1:28" s="22" customFormat="1" x14ac:dyDescent="0.25">
      <c r="A509" s="19"/>
      <c r="B509" s="19"/>
      <c r="C509" s="10" t="s">
        <v>71</v>
      </c>
      <c r="D509" s="19"/>
      <c r="E509" s="19"/>
      <c r="F509" s="19"/>
      <c r="G509" s="19"/>
      <c r="H509" s="19"/>
      <c r="I509" s="19"/>
      <c r="J509" s="19">
        <f>SUM(J486:J508)</f>
        <v>19453</v>
      </c>
      <c r="K509" s="19"/>
      <c r="L509" s="20">
        <f t="shared" ref="L509:AB509" si="41">SUM(L486:L508)</f>
        <v>1884080.9100000001</v>
      </c>
      <c r="M509" s="20">
        <f t="shared" si="41"/>
        <v>239429.53999999998</v>
      </c>
      <c r="N509" s="20">
        <f t="shared" si="41"/>
        <v>132694.55000000005</v>
      </c>
      <c r="O509" s="20">
        <f t="shared" si="41"/>
        <v>2256205</v>
      </c>
      <c r="P509" s="20">
        <f t="shared" si="41"/>
        <v>124281.71999999997</v>
      </c>
      <c r="Q509" s="20">
        <f t="shared" si="41"/>
        <v>20429.43</v>
      </c>
      <c r="R509" s="20">
        <f t="shared" si="41"/>
        <v>8753.8500000000022</v>
      </c>
      <c r="S509" s="20">
        <f t="shared" si="41"/>
        <v>153465</v>
      </c>
      <c r="T509" s="20">
        <f t="shared" si="41"/>
        <v>12030</v>
      </c>
      <c r="U509" s="20">
        <f t="shared" si="41"/>
        <v>162069.65</v>
      </c>
      <c r="V509" s="20">
        <f t="shared" si="41"/>
        <v>9936.6</v>
      </c>
      <c r="W509" s="20">
        <f t="shared" si="41"/>
        <v>11281.75</v>
      </c>
      <c r="X509" s="20">
        <f t="shared" si="41"/>
        <v>183288</v>
      </c>
      <c r="Y509" s="20">
        <f t="shared" si="41"/>
        <v>1846292.98</v>
      </c>
      <c r="Z509" s="20">
        <f t="shared" si="41"/>
        <v>249922.37000000002</v>
      </c>
      <c r="AA509" s="20">
        <f t="shared" si="41"/>
        <v>130166.65</v>
      </c>
      <c r="AB509" s="20">
        <f t="shared" si="41"/>
        <v>2226382</v>
      </c>
    </row>
    <row r="510" spans="1:28" s="15" customFormat="1" x14ac:dyDescent="0.25">
      <c r="A510" s="17">
        <v>1</v>
      </c>
      <c r="B510" s="17" t="s">
        <v>1460</v>
      </c>
      <c r="C510" s="17" t="s">
        <v>1666</v>
      </c>
      <c r="D510" s="17" t="s">
        <v>1521</v>
      </c>
      <c r="E510" s="17" t="s">
        <v>1522</v>
      </c>
      <c r="F510" s="17" t="s">
        <v>75</v>
      </c>
      <c r="G510" s="17" t="s">
        <v>1517</v>
      </c>
      <c r="H510" s="17">
        <v>20111</v>
      </c>
      <c r="I510" s="17">
        <v>20016</v>
      </c>
      <c r="J510" s="17">
        <v>95</v>
      </c>
      <c r="K510" s="17" t="s">
        <v>37</v>
      </c>
      <c r="L510" s="18">
        <v>27608.560000000001</v>
      </c>
      <c r="M510" s="18">
        <v>5004.1000000000004</v>
      </c>
      <c r="N510" s="18">
        <v>1838.34</v>
      </c>
      <c r="O510" s="18">
        <v>34451</v>
      </c>
      <c r="P510" s="18">
        <v>869.04</v>
      </c>
      <c r="Q510" s="18">
        <v>299.10000000000002</v>
      </c>
      <c r="R510" s="18">
        <v>56.86</v>
      </c>
      <c r="S510" s="18">
        <v>1225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28477.599999999999</v>
      </c>
      <c r="Z510" s="18">
        <v>5303.2</v>
      </c>
      <c r="AA510" s="18">
        <v>1895.2</v>
      </c>
      <c r="AB510" s="18">
        <v>35676</v>
      </c>
    </row>
    <row r="511" spans="1:28" s="15" customFormat="1" x14ac:dyDescent="0.25">
      <c r="A511" s="17">
        <v>2</v>
      </c>
      <c r="B511" s="17" t="s">
        <v>1463</v>
      </c>
      <c r="C511" s="17" t="s">
        <v>1666</v>
      </c>
      <c r="D511" s="17" t="s">
        <v>1523</v>
      </c>
      <c r="E511" s="17" t="s">
        <v>1524</v>
      </c>
      <c r="F511" s="17" t="s">
        <v>75</v>
      </c>
      <c r="G511" s="17" t="s">
        <v>1142</v>
      </c>
      <c r="H511" s="17">
        <v>6752</v>
      </c>
      <c r="I511" s="17">
        <v>6685</v>
      </c>
      <c r="J511" s="17">
        <v>67</v>
      </c>
      <c r="K511" s="17" t="s">
        <v>37</v>
      </c>
      <c r="L511" s="18">
        <v>30655.26</v>
      </c>
      <c r="M511" s="18">
        <v>6476.92</v>
      </c>
      <c r="N511" s="18">
        <v>1702.82</v>
      </c>
      <c r="O511" s="18">
        <v>38835</v>
      </c>
      <c r="P511" s="18">
        <v>802.36</v>
      </c>
      <c r="Q511" s="18">
        <v>330.54</v>
      </c>
      <c r="R511" s="18">
        <v>40.1</v>
      </c>
      <c r="S511" s="18">
        <v>1173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31457.62</v>
      </c>
      <c r="Z511" s="18">
        <v>6807.46</v>
      </c>
      <c r="AA511" s="18">
        <v>1742.92</v>
      </c>
      <c r="AB511" s="18">
        <v>40008</v>
      </c>
    </row>
    <row r="512" spans="1:28" s="15" customFormat="1" x14ac:dyDescent="0.25">
      <c r="A512" s="17">
        <v>3</v>
      </c>
      <c r="B512" s="17" t="s">
        <v>1471</v>
      </c>
      <c r="C512" s="17" t="s">
        <v>1666</v>
      </c>
      <c r="D512" s="17" t="s">
        <v>1525</v>
      </c>
      <c r="E512" s="17" t="s">
        <v>1526</v>
      </c>
      <c r="F512" s="17" t="s">
        <v>75</v>
      </c>
      <c r="G512" s="17" t="s">
        <v>1527</v>
      </c>
      <c r="H512" s="17">
        <v>7467</v>
      </c>
      <c r="I512" s="17">
        <v>7394</v>
      </c>
      <c r="J512" s="17">
        <v>73</v>
      </c>
      <c r="K512" s="17" t="s">
        <v>37</v>
      </c>
      <c r="L512" s="18">
        <v>39075.61</v>
      </c>
      <c r="M512" s="18">
        <v>7555.21</v>
      </c>
      <c r="N512" s="18">
        <v>2003.18</v>
      </c>
      <c r="O512" s="18">
        <v>48634</v>
      </c>
      <c r="P512" s="18">
        <v>999.23</v>
      </c>
      <c r="Q512" s="18">
        <v>422.08</v>
      </c>
      <c r="R512" s="18">
        <v>43.69</v>
      </c>
      <c r="S512" s="18">
        <v>1465</v>
      </c>
      <c r="T512" s="18">
        <v>270</v>
      </c>
      <c r="U512" s="18">
        <v>0</v>
      </c>
      <c r="V512" s="18">
        <v>0</v>
      </c>
      <c r="W512" s="18">
        <v>0</v>
      </c>
      <c r="X512" s="18"/>
      <c r="Y512" s="18">
        <v>40074.839999999997</v>
      </c>
      <c r="Z512" s="18">
        <v>7977.29</v>
      </c>
      <c r="AA512" s="18">
        <v>2046.87</v>
      </c>
      <c r="AB512" s="18">
        <v>50099</v>
      </c>
    </row>
    <row r="513" spans="1:28" s="15" customFormat="1" x14ac:dyDescent="0.25">
      <c r="A513" s="17">
        <v>4</v>
      </c>
      <c r="B513" s="17" t="s">
        <v>1486</v>
      </c>
      <c r="C513" s="17" t="s">
        <v>1666</v>
      </c>
      <c r="D513" s="17" t="s">
        <v>1528</v>
      </c>
      <c r="E513" s="17" t="s">
        <v>1529</v>
      </c>
      <c r="F513" s="17" t="s">
        <v>75</v>
      </c>
      <c r="G513" s="17" t="s">
        <v>1530</v>
      </c>
      <c r="H513" s="17">
        <v>10927</v>
      </c>
      <c r="I513" s="17">
        <v>10484</v>
      </c>
      <c r="J513" s="17">
        <v>443</v>
      </c>
      <c r="K513" s="17" t="s">
        <v>37</v>
      </c>
      <c r="L513" s="18">
        <v>52557.69</v>
      </c>
      <c r="M513" s="18">
        <v>7387.99</v>
      </c>
      <c r="N513" s="18">
        <v>3409.32</v>
      </c>
      <c r="O513" s="18">
        <v>63355</v>
      </c>
      <c r="P513" s="18">
        <v>3467.72</v>
      </c>
      <c r="Q513" s="18">
        <v>570.14</v>
      </c>
      <c r="R513" s="18">
        <v>265.14</v>
      </c>
      <c r="S513" s="18">
        <v>4303</v>
      </c>
      <c r="T513" s="18">
        <v>1550</v>
      </c>
      <c r="U513" s="18">
        <v>0</v>
      </c>
      <c r="V513" s="18">
        <v>0</v>
      </c>
      <c r="W513" s="18">
        <v>0</v>
      </c>
      <c r="X513" s="18"/>
      <c r="Y513" s="18">
        <v>56025.41</v>
      </c>
      <c r="Z513" s="18">
        <v>7958.13</v>
      </c>
      <c r="AA513" s="18">
        <v>3674.46</v>
      </c>
      <c r="AB513" s="18">
        <v>67658</v>
      </c>
    </row>
    <row r="514" spans="1:28" s="15" customFormat="1" x14ac:dyDescent="0.25">
      <c r="A514" s="17">
        <v>5</v>
      </c>
      <c r="B514" s="17" t="s">
        <v>1460</v>
      </c>
      <c r="C514" s="17" t="s">
        <v>1666</v>
      </c>
      <c r="D514" s="17" t="s">
        <v>1531</v>
      </c>
      <c r="E514" s="17" t="s">
        <v>1532</v>
      </c>
      <c r="F514" s="17" t="s">
        <v>75</v>
      </c>
      <c r="G514" s="17" t="s">
        <v>1517</v>
      </c>
      <c r="H514" s="17">
        <v>26710</v>
      </c>
      <c r="I514" s="17">
        <v>26710</v>
      </c>
      <c r="J514" s="17">
        <v>0</v>
      </c>
      <c r="K514" s="17" t="s">
        <v>37</v>
      </c>
      <c r="L514" s="18">
        <v>26898.41</v>
      </c>
      <c r="M514" s="18">
        <v>5403.43</v>
      </c>
      <c r="N514" s="18">
        <v>990.16</v>
      </c>
      <c r="O514" s="18">
        <v>33292</v>
      </c>
      <c r="P514" s="18">
        <v>469</v>
      </c>
      <c r="Q514" s="18">
        <v>286</v>
      </c>
      <c r="R514" s="18">
        <v>0</v>
      </c>
      <c r="S514" s="18">
        <v>755</v>
      </c>
      <c r="T514" s="18">
        <v>780</v>
      </c>
      <c r="U514" s="18">
        <v>0</v>
      </c>
      <c r="V514" s="18">
        <v>0</v>
      </c>
      <c r="W514" s="18">
        <v>0</v>
      </c>
      <c r="X514" s="18"/>
      <c r="Y514" s="18">
        <v>27367.41</v>
      </c>
      <c r="Z514" s="18">
        <v>5689.43</v>
      </c>
      <c r="AA514" s="18">
        <v>990.16</v>
      </c>
      <c r="AB514" s="18">
        <v>34047</v>
      </c>
    </row>
    <row r="515" spans="1:28" s="15" customFormat="1" x14ac:dyDescent="0.25">
      <c r="A515" s="17">
        <v>6</v>
      </c>
      <c r="B515" s="17" t="s">
        <v>1471</v>
      </c>
      <c r="C515" s="17" t="s">
        <v>1666</v>
      </c>
      <c r="D515" s="17" t="s">
        <v>1533</v>
      </c>
      <c r="E515" s="17" t="s">
        <v>1534</v>
      </c>
      <c r="F515" s="17" t="s">
        <v>75</v>
      </c>
      <c r="G515" s="17" t="s">
        <v>1527</v>
      </c>
      <c r="H515" s="17">
        <v>17193</v>
      </c>
      <c r="I515" s="17">
        <v>16775</v>
      </c>
      <c r="J515" s="17">
        <v>418</v>
      </c>
      <c r="K515" s="17" t="s">
        <v>37</v>
      </c>
      <c r="L515" s="18">
        <v>75875.520000000004</v>
      </c>
      <c r="M515" s="18">
        <v>15031.98</v>
      </c>
      <c r="N515" s="18">
        <v>5801.5</v>
      </c>
      <c r="O515" s="18">
        <v>96709</v>
      </c>
      <c r="P515" s="18">
        <v>3203.14</v>
      </c>
      <c r="Q515" s="18">
        <v>841.69</v>
      </c>
      <c r="R515" s="18">
        <v>250.17</v>
      </c>
      <c r="S515" s="18">
        <v>4295</v>
      </c>
      <c r="T515" s="18">
        <v>1250</v>
      </c>
      <c r="U515" s="18">
        <v>0</v>
      </c>
      <c r="V515" s="18">
        <v>1436.47</v>
      </c>
      <c r="W515" s="18">
        <v>5789.53</v>
      </c>
      <c r="X515" s="18">
        <v>7226</v>
      </c>
      <c r="Y515" s="18">
        <v>79078.66</v>
      </c>
      <c r="Z515" s="18">
        <v>14437.2</v>
      </c>
      <c r="AA515" s="18">
        <v>262.14</v>
      </c>
      <c r="AB515" s="18">
        <v>93778</v>
      </c>
    </row>
    <row r="516" spans="1:28" s="15" customFormat="1" x14ac:dyDescent="0.25">
      <c r="A516" s="17">
        <v>7</v>
      </c>
      <c r="B516" s="17" t="s">
        <v>1486</v>
      </c>
      <c r="C516" s="17" t="s">
        <v>1666</v>
      </c>
      <c r="D516" s="17" t="s">
        <v>1535</v>
      </c>
      <c r="E516" s="17" t="s">
        <v>1536</v>
      </c>
      <c r="F516" s="17" t="s">
        <v>75</v>
      </c>
      <c r="G516" s="17" t="s">
        <v>1530</v>
      </c>
      <c r="H516" s="17">
        <v>27011</v>
      </c>
      <c r="I516" s="17">
        <v>26539</v>
      </c>
      <c r="J516" s="17">
        <v>472</v>
      </c>
      <c r="K516" s="17" t="s">
        <v>37</v>
      </c>
      <c r="L516" s="18">
        <v>100109.73</v>
      </c>
      <c r="M516" s="18">
        <v>20799.77</v>
      </c>
      <c r="N516" s="18">
        <v>7416.5</v>
      </c>
      <c r="O516" s="18">
        <v>128326</v>
      </c>
      <c r="P516" s="18">
        <v>3760.14</v>
      </c>
      <c r="Q516" s="18">
        <v>1106.3699999999999</v>
      </c>
      <c r="R516" s="18">
        <v>282.49</v>
      </c>
      <c r="S516" s="18">
        <v>5149</v>
      </c>
      <c r="T516" s="18">
        <v>440</v>
      </c>
      <c r="U516" s="18">
        <v>0</v>
      </c>
      <c r="V516" s="18">
        <v>0</v>
      </c>
      <c r="W516" s="18">
        <v>0</v>
      </c>
      <c r="X516" s="18"/>
      <c r="Y516" s="18">
        <v>103869.87</v>
      </c>
      <c r="Z516" s="18">
        <v>21906.14</v>
      </c>
      <c r="AA516" s="18">
        <v>7698.99</v>
      </c>
      <c r="AB516" s="18">
        <v>133475</v>
      </c>
    </row>
    <row r="517" spans="1:28" s="15" customFormat="1" x14ac:dyDescent="0.25">
      <c r="A517" s="17">
        <v>8</v>
      </c>
      <c r="B517" s="17" t="s">
        <v>1455</v>
      </c>
      <c r="C517" s="17" t="s">
        <v>1666</v>
      </c>
      <c r="D517" s="17" t="s">
        <v>1537</v>
      </c>
      <c r="E517" s="17" t="s">
        <v>1538</v>
      </c>
      <c r="F517" s="17" t="s">
        <v>75</v>
      </c>
      <c r="G517" s="17" t="s">
        <v>1539</v>
      </c>
      <c r="H517" s="17">
        <v>14211</v>
      </c>
      <c r="I517" s="17">
        <v>14000</v>
      </c>
      <c r="J517" s="17">
        <v>211</v>
      </c>
      <c r="K517" s="17" t="s">
        <v>37</v>
      </c>
      <c r="L517" s="18">
        <v>51011.94</v>
      </c>
      <c r="M517" s="18">
        <v>9271.8700000000008</v>
      </c>
      <c r="N517" s="18">
        <v>3569.19</v>
      </c>
      <c r="O517" s="18">
        <v>63853</v>
      </c>
      <c r="P517" s="18">
        <v>1786.96</v>
      </c>
      <c r="Q517" s="18">
        <v>554.76</v>
      </c>
      <c r="R517" s="18">
        <v>126.28</v>
      </c>
      <c r="S517" s="18">
        <v>2468</v>
      </c>
      <c r="T517" s="18">
        <v>100</v>
      </c>
      <c r="U517" s="18">
        <v>0</v>
      </c>
      <c r="V517" s="18">
        <v>0</v>
      </c>
      <c r="W517" s="18">
        <v>0</v>
      </c>
      <c r="X517" s="18"/>
      <c r="Y517" s="18">
        <v>52798.9</v>
      </c>
      <c r="Z517" s="18">
        <v>9826.6299999999992</v>
      </c>
      <c r="AA517" s="18">
        <v>3695.47</v>
      </c>
      <c r="AB517" s="18">
        <v>66321</v>
      </c>
    </row>
    <row r="518" spans="1:28" s="15" customFormat="1" x14ac:dyDescent="0.25">
      <c r="A518" s="17">
        <v>9</v>
      </c>
      <c r="B518" s="17" t="s">
        <v>1460</v>
      </c>
      <c r="C518" s="17" t="s">
        <v>1666</v>
      </c>
      <c r="D518" s="17" t="s">
        <v>1540</v>
      </c>
      <c r="E518" s="17" t="s">
        <v>1541</v>
      </c>
      <c r="F518" s="17" t="s">
        <v>75</v>
      </c>
      <c r="G518" s="17" t="s">
        <v>1517</v>
      </c>
      <c r="H518" s="17">
        <v>2510</v>
      </c>
      <c r="I518" s="17">
        <v>2474</v>
      </c>
      <c r="J518" s="17">
        <v>36</v>
      </c>
      <c r="K518" s="17" t="s">
        <v>37</v>
      </c>
      <c r="L518" s="18">
        <v>14622.18</v>
      </c>
      <c r="M518" s="18">
        <v>2479</v>
      </c>
      <c r="N518" s="18">
        <v>745.82</v>
      </c>
      <c r="O518" s="18">
        <v>17847</v>
      </c>
      <c r="P518" s="18">
        <v>434.19</v>
      </c>
      <c r="Q518" s="18">
        <v>155.26</v>
      </c>
      <c r="R518" s="18">
        <v>21.55</v>
      </c>
      <c r="S518" s="18">
        <v>611</v>
      </c>
      <c r="T518" s="18">
        <v>140</v>
      </c>
      <c r="U518" s="18">
        <v>0</v>
      </c>
      <c r="V518" s="18">
        <v>0</v>
      </c>
      <c r="W518" s="18">
        <v>0</v>
      </c>
      <c r="X518" s="18"/>
      <c r="Y518" s="18">
        <v>15056.37</v>
      </c>
      <c r="Z518" s="18">
        <v>2634.26</v>
      </c>
      <c r="AA518" s="18">
        <v>767.37</v>
      </c>
      <c r="AB518" s="18">
        <v>18458</v>
      </c>
    </row>
    <row r="519" spans="1:28" s="15" customFormat="1" x14ac:dyDescent="0.25">
      <c r="A519" s="17">
        <v>10</v>
      </c>
      <c r="B519" s="17" t="s">
        <v>1460</v>
      </c>
      <c r="C519" s="17" t="s">
        <v>1666</v>
      </c>
      <c r="D519" s="17" t="s">
        <v>1542</v>
      </c>
      <c r="E519" s="17" t="s">
        <v>1543</v>
      </c>
      <c r="F519" s="17" t="s">
        <v>75</v>
      </c>
      <c r="G519" s="17" t="s">
        <v>1517</v>
      </c>
      <c r="H519" s="17">
        <v>12150</v>
      </c>
      <c r="I519" s="17">
        <v>11617</v>
      </c>
      <c r="J519" s="17">
        <v>533</v>
      </c>
      <c r="K519" s="17" t="s">
        <v>37</v>
      </c>
      <c r="L519" s="18">
        <v>34779.769999999997</v>
      </c>
      <c r="M519" s="18">
        <v>6531.56</v>
      </c>
      <c r="N519" s="18">
        <v>2309.67</v>
      </c>
      <c r="O519" s="18">
        <v>43621</v>
      </c>
      <c r="P519" s="18">
        <v>3926.63</v>
      </c>
      <c r="Q519" s="18">
        <v>378.37</v>
      </c>
      <c r="R519" s="18">
        <v>319</v>
      </c>
      <c r="S519" s="18">
        <v>4624</v>
      </c>
      <c r="T519" s="18">
        <v>130</v>
      </c>
      <c r="U519" s="18">
        <v>0</v>
      </c>
      <c r="V519" s="18">
        <v>0</v>
      </c>
      <c r="W519" s="18">
        <v>0</v>
      </c>
      <c r="X519" s="18"/>
      <c r="Y519" s="18">
        <v>38706.400000000001</v>
      </c>
      <c r="Z519" s="18">
        <v>6909.93</v>
      </c>
      <c r="AA519" s="18">
        <v>2628.67</v>
      </c>
      <c r="AB519" s="18">
        <v>48245</v>
      </c>
    </row>
    <row r="520" spans="1:28" s="15" customFormat="1" x14ac:dyDescent="0.25">
      <c r="A520" s="17">
        <v>11</v>
      </c>
      <c r="B520" s="17" t="s">
        <v>1460</v>
      </c>
      <c r="C520" s="17" t="s">
        <v>1666</v>
      </c>
      <c r="D520" s="17" t="s">
        <v>1544</v>
      </c>
      <c r="E520" s="17" t="s">
        <v>1545</v>
      </c>
      <c r="F520" s="17" t="s">
        <v>75</v>
      </c>
      <c r="G520" s="17" t="s">
        <v>1517</v>
      </c>
      <c r="H520" s="17">
        <v>7960</v>
      </c>
      <c r="I520" s="17">
        <v>7960</v>
      </c>
      <c r="J520" s="17">
        <v>0</v>
      </c>
      <c r="K520" s="17" t="s">
        <v>37</v>
      </c>
      <c r="L520" s="18">
        <v>34476.11</v>
      </c>
      <c r="M520" s="18">
        <v>6264.68</v>
      </c>
      <c r="N520" s="18">
        <v>2277.21</v>
      </c>
      <c r="O520" s="18">
        <v>43018</v>
      </c>
      <c r="P520" s="18">
        <v>218.59</v>
      </c>
      <c r="Q520" s="18">
        <v>378.41</v>
      </c>
      <c r="R520" s="18">
        <v>0</v>
      </c>
      <c r="S520" s="18">
        <v>597</v>
      </c>
      <c r="T520" s="18">
        <v>370</v>
      </c>
      <c r="U520" s="18">
        <v>0</v>
      </c>
      <c r="V520" s="18">
        <v>0</v>
      </c>
      <c r="W520" s="18">
        <v>0</v>
      </c>
      <c r="X520" s="18"/>
      <c r="Y520" s="18">
        <v>34694.699999999997</v>
      </c>
      <c r="Z520" s="18">
        <v>6643.09</v>
      </c>
      <c r="AA520" s="18">
        <v>2277.21</v>
      </c>
      <c r="AB520" s="18">
        <v>43615</v>
      </c>
    </row>
    <row r="521" spans="1:28" s="15" customFormat="1" x14ac:dyDescent="0.25">
      <c r="A521" s="17">
        <v>12</v>
      </c>
      <c r="B521" s="17" t="s">
        <v>1476</v>
      </c>
      <c r="C521" s="17" t="s">
        <v>1666</v>
      </c>
      <c r="D521" s="17" t="s">
        <v>1546</v>
      </c>
      <c r="E521" s="17" t="s">
        <v>1547</v>
      </c>
      <c r="F521" s="17" t="s">
        <v>75</v>
      </c>
      <c r="G521" s="17" t="s">
        <v>1548</v>
      </c>
      <c r="H521" s="17">
        <v>24315</v>
      </c>
      <c r="I521" s="17">
        <v>24089</v>
      </c>
      <c r="J521" s="17">
        <v>226</v>
      </c>
      <c r="K521" s="17" t="s">
        <v>37</v>
      </c>
      <c r="L521" s="18">
        <v>38626.92</v>
      </c>
      <c r="M521" s="18">
        <v>6188.54</v>
      </c>
      <c r="N521" s="18">
        <v>2588.54</v>
      </c>
      <c r="O521" s="18">
        <v>47404</v>
      </c>
      <c r="P521" s="18">
        <v>1858.74</v>
      </c>
      <c r="Q521" s="18">
        <v>417</v>
      </c>
      <c r="R521" s="18">
        <v>135.26</v>
      </c>
      <c r="S521" s="18">
        <v>2411</v>
      </c>
      <c r="T521" s="18">
        <v>80</v>
      </c>
      <c r="U521" s="18">
        <v>0</v>
      </c>
      <c r="V521" s="18">
        <v>0</v>
      </c>
      <c r="W521" s="18">
        <v>0</v>
      </c>
      <c r="X521" s="18"/>
      <c r="Y521" s="18">
        <v>40485.660000000003</v>
      </c>
      <c r="Z521" s="18">
        <v>6605.54</v>
      </c>
      <c r="AA521" s="18">
        <v>2723.8</v>
      </c>
      <c r="AB521" s="18">
        <v>49815</v>
      </c>
    </row>
    <row r="522" spans="1:28" s="15" customFormat="1" x14ac:dyDescent="0.25">
      <c r="A522" s="17">
        <v>13</v>
      </c>
      <c r="B522" s="17" t="s">
        <v>1463</v>
      </c>
      <c r="C522" s="17" t="s">
        <v>1667</v>
      </c>
      <c r="D522" s="17" t="s">
        <v>1549</v>
      </c>
      <c r="E522" s="17" t="s">
        <v>1550</v>
      </c>
      <c r="F522" s="17" t="s">
        <v>75</v>
      </c>
      <c r="G522" s="17" t="s">
        <v>1142</v>
      </c>
      <c r="H522" s="17">
        <v>3651</v>
      </c>
      <c r="I522" s="17">
        <v>3425</v>
      </c>
      <c r="J522" s="17">
        <v>226</v>
      </c>
      <c r="K522" s="17" t="s">
        <v>37</v>
      </c>
      <c r="L522" s="18">
        <v>29731.93</v>
      </c>
      <c r="M522" s="18">
        <v>5010.87</v>
      </c>
      <c r="N522" s="18">
        <v>1705.2</v>
      </c>
      <c r="O522" s="18">
        <v>36448</v>
      </c>
      <c r="P522" s="18">
        <v>1858.12</v>
      </c>
      <c r="Q522" s="18">
        <v>314.62</v>
      </c>
      <c r="R522" s="18">
        <v>135.26</v>
      </c>
      <c r="S522" s="18">
        <v>2308</v>
      </c>
      <c r="T522" s="18">
        <v>70</v>
      </c>
      <c r="U522" s="18">
        <v>0</v>
      </c>
      <c r="V522" s="18">
        <v>0</v>
      </c>
      <c r="W522" s="18">
        <v>0</v>
      </c>
      <c r="X522" s="18"/>
      <c r="Y522" s="18">
        <v>31590.05</v>
      </c>
      <c r="Z522" s="18">
        <v>5325.49</v>
      </c>
      <c r="AA522" s="18">
        <v>1840.46</v>
      </c>
      <c r="AB522" s="18">
        <v>38756</v>
      </c>
    </row>
    <row r="523" spans="1:28" s="15" customFormat="1" x14ac:dyDescent="0.25">
      <c r="A523" s="17">
        <v>14</v>
      </c>
      <c r="B523" s="17" t="s">
        <v>1468</v>
      </c>
      <c r="C523" s="17" t="s">
        <v>1666</v>
      </c>
      <c r="D523" s="17" t="s">
        <v>1551</v>
      </c>
      <c r="E523" s="17" t="s">
        <v>1552</v>
      </c>
      <c r="F523" s="17" t="s">
        <v>75</v>
      </c>
      <c r="G523" s="17" t="s">
        <v>1553</v>
      </c>
      <c r="H523" s="17">
        <v>5807</v>
      </c>
      <c r="I523" s="17">
        <v>5680</v>
      </c>
      <c r="J523" s="17">
        <v>127</v>
      </c>
      <c r="K523" s="17" t="s">
        <v>37</v>
      </c>
      <c r="L523" s="18">
        <v>47566.77</v>
      </c>
      <c r="M523" s="18">
        <v>8470.31</v>
      </c>
      <c r="N523" s="18">
        <v>2907.92</v>
      </c>
      <c r="O523" s="18">
        <v>58945</v>
      </c>
      <c r="P523" s="18">
        <v>1337.85</v>
      </c>
      <c r="Q523" s="18">
        <v>518.14</v>
      </c>
      <c r="R523" s="18">
        <v>76.010000000000005</v>
      </c>
      <c r="S523" s="18">
        <v>1932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48904.62</v>
      </c>
      <c r="Z523" s="18">
        <v>8988.4500000000007</v>
      </c>
      <c r="AA523" s="18">
        <v>2983.93</v>
      </c>
      <c r="AB523" s="18">
        <v>60877</v>
      </c>
    </row>
    <row r="524" spans="1:28" s="15" customFormat="1" x14ac:dyDescent="0.25">
      <c r="A524" s="17">
        <v>15</v>
      </c>
      <c r="B524" s="17" t="s">
        <v>1103</v>
      </c>
      <c r="C524" s="17" t="s">
        <v>1666</v>
      </c>
      <c r="D524" s="17" t="s">
        <v>1174</v>
      </c>
      <c r="E524" s="17" t="s">
        <v>1173</v>
      </c>
      <c r="F524" s="17" t="s">
        <v>75</v>
      </c>
      <c r="G524" s="17" t="s">
        <v>1147</v>
      </c>
      <c r="H524" s="17">
        <v>11255</v>
      </c>
      <c r="I524" s="17">
        <v>11255</v>
      </c>
      <c r="J524" s="17">
        <v>3</v>
      </c>
      <c r="K524" s="17" t="s">
        <v>769</v>
      </c>
      <c r="L524" s="18">
        <v>36616.410000000003</v>
      </c>
      <c r="M524" s="18">
        <v>12020.98</v>
      </c>
      <c r="N524" s="18">
        <v>2226.61</v>
      </c>
      <c r="O524" s="18">
        <v>50864</v>
      </c>
      <c r="P524" s="18">
        <v>364.53</v>
      </c>
      <c r="Q524" s="18">
        <v>399.67</v>
      </c>
      <c r="R524" s="18">
        <v>1.8</v>
      </c>
      <c r="S524" s="18">
        <v>766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36980.94</v>
      </c>
      <c r="Z524" s="18">
        <v>12420.65</v>
      </c>
      <c r="AA524" s="18">
        <v>2228.41</v>
      </c>
      <c r="AB524" s="18">
        <v>51630</v>
      </c>
    </row>
    <row r="525" spans="1:28" s="15" customFormat="1" x14ac:dyDescent="0.25">
      <c r="A525" s="17">
        <v>16</v>
      </c>
      <c r="B525" s="17" t="s">
        <v>1554</v>
      </c>
      <c r="C525" s="17" t="s">
        <v>1666</v>
      </c>
      <c r="D525" s="17" t="s">
        <v>1555</v>
      </c>
      <c r="E525" s="17" t="s">
        <v>1556</v>
      </c>
      <c r="F525" s="17" t="s">
        <v>75</v>
      </c>
      <c r="G525" s="17" t="s">
        <v>1557</v>
      </c>
      <c r="H525" s="17">
        <v>43243</v>
      </c>
      <c r="I525" s="17">
        <v>43075</v>
      </c>
      <c r="J525" s="17">
        <v>168</v>
      </c>
      <c r="K525" s="17" t="s">
        <v>37</v>
      </c>
      <c r="L525" s="18">
        <v>32870.53</v>
      </c>
      <c r="M525" s="18">
        <v>6513.77</v>
      </c>
      <c r="N525" s="18">
        <v>2401.6999999999998</v>
      </c>
      <c r="O525" s="18">
        <v>41786</v>
      </c>
      <c r="P525" s="18">
        <v>1336.15</v>
      </c>
      <c r="Q525" s="18">
        <v>358.3</v>
      </c>
      <c r="R525" s="18">
        <v>100.55</v>
      </c>
      <c r="S525" s="18">
        <v>1795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34206.68</v>
      </c>
      <c r="Z525" s="18">
        <v>6872.07</v>
      </c>
      <c r="AA525" s="18">
        <v>2502.25</v>
      </c>
      <c r="AB525" s="18">
        <v>43581</v>
      </c>
    </row>
    <row r="526" spans="1:28" s="15" customFormat="1" x14ac:dyDescent="0.25">
      <c r="A526" s="17">
        <v>17</v>
      </c>
      <c r="B526" s="17" t="s">
        <v>1554</v>
      </c>
      <c r="C526" s="17" t="s">
        <v>1666</v>
      </c>
      <c r="D526" s="17" t="s">
        <v>1558</v>
      </c>
      <c r="E526" s="17" t="s">
        <v>1559</v>
      </c>
      <c r="F526" s="17" t="s">
        <v>75</v>
      </c>
      <c r="G526" s="17" t="s">
        <v>1560</v>
      </c>
      <c r="H526" s="17">
        <v>0</v>
      </c>
      <c r="I526" s="17">
        <v>0</v>
      </c>
      <c r="J526" s="17">
        <v>360</v>
      </c>
      <c r="K526" s="17" t="s">
        <v>107</v>
      </c>
      <c r="L526" s="18">
        <v>140184.72</v>
      </c>
      <c r="M526" s="18">
        <v>19534.27</v>
      </c>
      <c r="N526" s="18">
        <v>12455.01</v>
      </c>
      <c r="O526" s="18">
        <v>172174</v>
      </c>
      <c r="P526" s="18">
        <v>2587.34</v>
      </c>
      <c r="Q526" s="18">
        <v>1564.2</v>
      </c>
      <c r="R526" s="18">
        <v>215.46</v>
      </c>
      <c r="S526" s="18">
        <v>4367</v>
      </c>
      <c r="T526" s="18">
        <v>210</v>
      </c>
      <c r="U526" s="18">
        <v>0</v>
      </c>
      <c r="V526" s="18">
        <v>0</v>
      </c>
      <c r="W526" s="18">
        <v>0</v>
      </c>
      <c r="X526" s="18"/>
      <c r="Y526" s="18">
        <v>142772.06</v>
      </c>
      <c r="Z526" s="18">
        <v>21098.47</v>
      </c>
      <c r="AA526" s="18">
        <v>12670.47</v>
      </c>
      <c r="AB526" s="18">
        <v>176541</v>
      </c>
    </row>
    <row r="527" spans="1:28" s="15" customFormat="1" x14ac:dyDescent="0.25">
      <c r="A527" s="17">
        <v>18</v>
      </c>
      <c r="B527" s="17" t="s">
        <v>1476</v>
      </c>
      <c r="C527" s="17" t="s">
        <v>1666</v>
      </c>
      <c r="D527" s="17" t="s">
        <v>1561</v>
      </c>
      <c r="E527" s="17" t="s">
        <v>1562</v>
      </c>
      <c r="F527" s="17" t="s">
        <v>75</v>
      </c>
      <c r="G527" s="17" t="s">
        <v>114</v>
      </c>
      <c r="H527" s="17">
        <v>2</v>
      </c>
      <c r="I527" s="17">
        <v>2</v>
      </c>
      <c r="J527" s="17">
        <v>360</v>
      </c>
      <c r="K527" s="17" t="s">
        <v>107</v>
      </c>
      <c r="L527" s="18">
        <v>90544.36</v>
      </c>
      <c r="M527" s="18">
        <v>8572.18</v>
      </c>
      <c r="N527" s="18">
        <v>7559.46</v>
      </c>
      <c r="O527" s="18">
        <v>106676</v>
      </c>
      <c r="P527" s="18">
        <v>2587.89</v>
      </c>
      <c r="Q527" s="18">
        <v>1000.65</v>
      </c>
      <c r="R527" s="18">
        <v>215.46</v>
      </c>
      <c r="S527" s="18">
        <v>3804</v>
      </c>
      <c r="T527" s="18">
        <v>210</v>
      </c>
      <c r="U527" s="18">
        <v>0</v>
      </c>
      <c r="V527" s="18">
        <v>0</v>
      </c>
      <c r="W527" s="18">
        <v>0</v>
      </c>
      <c r="X527" s="18"/>
      <c r="Y527" s="18">
        <v>93132.25</v>
      </c>
      <c r="Z527" s="18">
        <v>9572.83</v>
      </c>
      <c r="AA527" s="18">
        <v>7774.92</v>
      </c>
      <c r="AB527" s="18">
        <v>110480</v>
      </c>
    </row>
    <row r="528" spans="1:28" s="15" customFormat="1" x14ac:dyDescent="0.25">
      <c r="A528" s="17">
        <v>19</v>
      </c>
      <c r="B528" s="17" t="s">
        <v>1460</v>
      </c>
      <c r="C528" s="17" t="s">
        <v>1666</v>
      </c>
      <c r="D528" s="17" t="s">
        <v>1563</v>
      </c>
      <c r="E528" s="17" t="s">
        <v>1564</v>
      </c>
      <c r="F528" s="17" t="s">
        <v>75</v>
      </c>
      <c r="G528" s="17" t="s">
        <v>114</v>
      </c>
      <c r="H528" s="17">
        <v>6</v>
      </c>
      <c r="I528" s="17">
        <v>6</v>
      </c>
      <c r="J528" s="17">
        <v>360</v>
      </c>
      <c r="K528" s="17" t="s">
        <v>107</v>
      </c>
      <c r="L528" s="18">
        <v>136820.66</v>
      </c>
      <c r="M528" s="18">
        <v>13031.28</v>
      </c>
      <c r="N528" s="18">
        <v>5547.06</v>
      </c>
      <c r="O528" s="18">
        <v>155399</v>
      </c>
      <c r="P528" s="18">
        <v>2587.4899999999998</v>
      </c>
      <c r="Q528" s="18">
        <v>1458.05</v>
      </c>
      <c r="R528" s="18">
        <v>215.46</v>
      </c>
      <c r="S528" s="18">
        <v>4261</v>
      </c>
      <c r="T528" s="18">
        <v>210</v>
      </c>
      <c r="U528" s="18">
        <v>0</v>
      </c>
      <c r="V528" s="18">
        <v>0</v>
      </c>
      <c r="W528" s="18">
        <v>0</v>
      </c>
      <c r="X528" s="18"/>
      <c r="Y528" s="18">
        <v>139408.15</v>
      </c>
      <c r="Z528" s="18">
        <v>14489.33</v>
      </c>
      <c r="AA528" s="18">
        <v>5762.52</v>
      </c>
      <c r="AB528" s="18">
        <v>159660</v>
      </c>
    </row>
    <row r="529" spans="1:31" s="15" customFormat="1" x14ac:dyDescent="0.25">
      <c r="A529" s="17">
        <v>20</v>
      </c>
      <c r="B529" s="17" t="s">
        <v>1486</v>
      </c>
      <c r="C529" s="17" t="s">
        <v>1666</v>
      </c>
      <c r="D529" s="17" t="s">
        <v>1565</v>
      </c>
      <c r="E529" s="17" t="s">
        <v>1566</v>
      </c>
      <c r="F529" s="17" t="s">
        <v>75</v>
      </c>
      <c r="G529" s="17" t="s">
        <v>114</v>
      </c>
      <c r="H529" s="17">
        <v>2</v>
      </c>
      <c r="I529" s="17">
        <v>2</v>
      </c>
      <c r="J529" s="17">
        <v>360</v>
      </c>
      <c r="K529" s="17" t="s">
        <v>107</v>
      </c>
      <c r="L529" s="18">
        <v>95065.17</v>
      </c>
      <c r="M529" s="18">
        <v>8571.3799999999992</v>
      </c>
      <c r="N529" s="18">
        <v>8514.4500000000007</v>
      </c>
      <c r="O529" s="18">
        <v>112151</v>
      </c>
      <c r="P529" s="18">
        <v>2587.3000000000002</v>
      </c>
      <c r="Q529" s="18">
        <v>1057.24</v>
      </c>
      <c r="R529" s="18">
        <v>215.46</v>
      </c>
      <c r="S529" s="18">
        <v>3860</v>
      </c>
      <c r="T529" s="18">
        <v>220</v>
      </c>
      <c r="U529" s="18">
        <v>0</v>
      </c>
      <c r="V529" s="18">
        <v>0</v>
      </c>
      <c r="W529" s="18">
        <v>0</v>
      </c>
      <c r="X529" s="18"/>
      <c r="Y529" s="18">
        <v>97652.47</v>
      </c>
      <c r="Z529" s="18">
        <v>9628.6200000000008</v>
      </c>
      <c r="AA529" s="18">
        <v>8729.91</v>
      </c>
      <c r="AB529" s="18">
        <v>116011</v>
      </c>
    </row>
    <row r="530" spans="1:31" s="15" customFormat="1" x14ac:dyDescent="0.25">
      <c r="A530" s="17">
        <v>21</v>
      </c>
      <c r="B530" s="17" t="s">
        <v>1486</v>
      </c>
      <c r="C530" s="17" t="s">
        <v>1666</v>
      </c>
      <c r="D530" s="17" t="s">
        <v>1567</v>
      </c>
      <c r="E530" s="17" t="s">
        <v>1568</v>
      </c>
      <c r="F530" s="17" t="s">
        <v>75</v>
      </c>
      <c r="G530" s="17" t="s">
        <v>114</v>
      </c>
      <c r="H530" s="17">
        <v>1</v>
      </c>
      <c r="I530" s="17">
        <v>1</v>
      </c>
      <c r="J530" s="17">
        <v>360</v>
      </c>
      <c r="K530" s="17" t="s">
        <v>107</v>
      </c>
      <c r="L530" s="18">
        <v>84525.01</v>
      </c>
      <c r="M530" s="18">
        <v>7891.03</v>
      </c>
      <c r="N530" s="18">
        <v>7558.96</v>
      </c>
      <c r="O530" s="18">
        <v>99975</v>
      </c>
      <c r="P530" s="18">
        <v>2587.08</v>
      </c>
      <c r="Q530" s="18">
        <v>938.46</v>
      </c>
      <c r="R530" s="18">
        <v>215.46</v>
      </c>
      <c r="S530" s="18">
        <v>3741</v>
      </c>
      <c r="T530" s="18">
        <v>210</v>
      </c>
      <c r="U530" s="18">
        <v>0</v>
      </c>
      <c r="V530" s="18">
        <v>0</v>
      </c>
      <c r="W530" s="18">
        <v>0</v>
      </c>
      <c r="X530" s="18"/>
      <c r="Y530" s="18">
        <v>87112.09</v>
      </c>
      <c r="Z530" s="18">
        <v>8829.49</v>
      </c>
      <c r="AA530" s="18">
        <v>7774.42</v>
      </c>
      <c r="AB530" s="18">
        <v>103716</v>
      </c>
    </row>
    <row r="531" spans="1:31" s="15" customFormat="1" x14ac:dyDescent="0.25">
      <c r="A531" s="17">
        <v>22</v>
      </c>
      <c r="B531" s="17" t="s">
        <v>1468</v>
      </c>
      <c r="C531" s="17" t="s">
        <v>1666</v>
      </c>
      <c r="D531" s="17" t="s">
        <v>1569</v>
      </c>
      <c r="E531" s="17" t="s">
        <v>1570</v>
      </c>
      <c r="F531" s="17" t="s">
        <v>75</v>
      </c>
      <c r="G531" s="17" t="s">
        <v>114</v>
      </c>
      <c r="H531" s="17">
        <v>2</v>
      </c>
      <c r="I531" s="17">
        <v>2</v>
      </c>
      <c r="J531" s="17">
        <v>360</v>
      </c>
      <c r="K531" s="17" t="s">
        <v>107</v>
      </c>
      <c r="L531" s="18">
        <v>139150.85</v>
      </c>
      <c r="M531" s="18">
        <v>13117.64</v>
      </c>
      <c r="N531" s="18">
        <v>5844.51</v>
      </c>
      <c r="O531" s="18">
        <v>158113</v>
      </c>
      <c r="P531" s="18">
        <v>2587.34</v>
      </c>
      <c r="Q531" s="18">
        <v>1485.2</v>
      </c>
      <c r="R531" s="18">
        <v>215.46</v>
      </c>
      <c r="S531" s="18">
        <v>4288</v>
      </c>
      <c r="T531" s="18">
        <v>220</v>
      </c>
      <c r="U531" s="18">
        <v>0</v>
      </c>
      <c r="V531" s="18">
        <v>0</v>
      </c>
      <c r="W531" s="18">
        <v>0</v>
      </c>
      <c r="X531" s="18"/>
      <c r="Y531" s="18">
        <v>141738.19</v>
      </c>
      <c r="Z531" s="18">
        <v>14602.84</v>
      </c>
      <c r="AA531" s="18">
        <v>6059.97</v>
      </c>
      <c r="AB531" s="18">
        <v>162401</v>
      </c>
    </row>
    <row r="532" spans="1:31" s="15" customFormat="1" x14ac:dyDescent="0.25">
      <c r="A532" s="17">
        <v>23</v>
      </c>
      <c r="B532" s="17" t="s">
        <v>1554</v>
      </c>
      <c r="C532" s="17" t="s">
        <v>1666</v>
      </c>
      <c r="D532" s="17" t="s">
        <v>1571</v>
      </c>
      <c r="E532" s="17" t="s">
        <v>1572</v>
      </c>
      <c r="F532" s="17" t="s">
        <v>75</v>
      </c>
      <c r="G532" s="17" t="s">
        <v>114</v>
      </c>
      <c r="H532" s="17">
        <v>2</v>
      </c>
      <c r="I532" s="17">
        <v>2</v>
      </c>
      <c r="J532" s="17">
        <v>360</v>
      </c>
      <c r="K532" s="17" t="s">
        <v>107</v>
      </c>
      <c r="L532" s="18">
        <v>136820.65</v>
      </c>
      <c r="M532" s="18">
        <v>13031.29</v>
      </c>
      <c r="N532" s="18">
        <v>5547.06</v>
      </c>
      <c r="O532" s="18">
        <v>155399</v>
      </c>
      <c r="P532" s="18">
        <v>2587.4899999999998</v>
      </c>
      <c r="Q532" s="18">
        <v>1458.05</v>
      </c>
      <c r="R532" s="18">
        <v>215.46</v>
      </c>
      <c r="S532" s="18">
        <v>4261</v>
      </c>
      <c r="T532" s="18">
        <v>210</v>
      </c>
      <c r="U532" s="18">
        <v>0</v>
      </c>
      <c r="V532" s="18">
        <v>0</v>
      </c>
      <c r="W532" s="18">
        <v>0</v>
      </c>
      <c r="X532" s="18"/>
      <c r="Y532" s="18">
        <v>139408.14000000001</v>
      </c>
      <c r="Z532" s="18">
        <v>14489.34</v>
      </c>
      <c r="AA532" s="18">
        <v>5762.52</v>
      </c>
      <c r="AB532" s="18">
        <v>159660</v>
      </c>
    </row>
    <row r="533" spans="1:31" s="12" customFormat="1" ht="16.5" customHeight="1" x14ac:dyDescent="0.25">
      <c r="A533" s="10"/>
      <c r="B533" s="10"/>
      <c r="C533" s="10" t="s">
        <v>71</v>
      </c>
      <c r="D533" s="10"/>
      <c r="E533" s="10"/>
      <c r="F533" s="10"/>
      <c r="G533" s="10"/>
      <c r="H533" s="10"/>
      <c r="I533" s="10"/>
      <c r="J533" s="11">
        <f>SUM(J510:J532)</f>
        <v>5618</v>
      </c>
      <c r="K533" s="10"/>
      <c r="L533" s="11">
        <f t="shared" ref="L533:AB533" si="42">SUM(L510:L532)</f>
        <v>1496194.76</v>
      </c>
      <c r="M533" s="11">
        <f t="shared" si="42"/>
        <v>214160.05000000002</v>
      </c>
      <c r="N533" s="11">
        <f t="shared" si="42"/>
        <v>96920.189999999988</v>
      </c>
      <c r="O533" s="11">
        <f t="shared" si="42"/>
        <v>1807275</v>
      </c>
      <c r="P533" s="11">
        <f t="shared" si="42"/>
        <v>44804.32</v>
      </c>
      <c r="Q533" s="11">
        <f t="shared" si="42"/>
        <v>16292.3</v>
      </c>
      <c r="R533" s="11">
        <f t="shared" si="42"/>
        <v>3362.38</v>
      </c>
      <c r="S533" s="11">
        <f t="shared" si="42"/>
        <v>64459</v>
      </c>
      <c r="T533" s="11">
        <f t="shared" si="42"/>
        <v>6670</v>
      </c>
      <c r="U533" s="11">
        <f t="shared" si="42"/>
        <v>0</v>
      </c>
      <c r="V533" s="11">
        <f t="shared" si="42"/>
        <v>1436.47</v>
      </c>
      <c r="W533" s="11">
        <f t="shared" si="42"/>
        <v>5789.53</v>
      </c>
      <c r="X533" s="11">
        <f t="shared" si="42"/>
        <v>7226</v>
      </c>
      <c r="Y533" s="11">
        <f t="shared" si="42"/>
        <v>1540999.08</v>
      </c>
      <c r="Z533" s="11">
        <f t="shared" si="42"/>
        <v>229015.87999999995</v>
      </c>
      <c r="AA533" s="11">
        <f t="shared" si="42"/>
        <v>94493.040000000008</v>
      </c>
      <c r="AB533" s="11">
        <f t="shared" si="42"/>
        <v>1864508</v>
      </c>
    </row>
    <row r="534" spans="1:31" s="12" customFormat="1" ht="16.5" customHeight="1" x14ac:dyDescent="0.25">
      <c r="A534" s="10"/>
      <c r="B534" s="10"/>
      <c r="C534" s="10" t="s">
        <v>119</v>
      </c>
      <c r="D534" s="10"/>
      <c r="E534" s="10"/>
      <c r="F534" s="10"/>
      <c r="G534" s="10"/>
      <c r="H534" s="10"/>
      <c r="I534" s="10"/>
      <c r="J534" s="11">
        <f>J533+J509</f>
        <v>25071</v>
      </c>
      <c r="K534" s="11"/>
      <c r="L534" s="11">
        <f t="shared" ref="L534:AB534" si="43">L533+L509</f>
        <v>3380275.67</v>
      </c>
      <c r="M534" s="11">
        <f t="shared" si="43"/>
        <v>453589.58999999997</v>
      </c>
      <c r="N534" s="11">
        <f t="shared" si="43"/>
        <v>229614.74000000005</v>
      </c>
      <c r="O534" s="11">
        <f t="shared" si="43"/>
        <v>4063480</v>
      </c>
      <c r="P534" s="11">
        <f t="shared" si="43"/>
        <v>169086.03999999998</v>
      </c>
      <c r="Q534" s="11">
        <f t="shared" si="43"/>
        <v>36721.729999999996</v>
      </c>
      <c r="R534" s="11">
        <f t="shared" si="43"/>
        <v>12116.230000000003</v>
      </c>
      <c r="S534" s="11">
        <f t="shared" si="43"/>
        <v>217924</v>
      </c>
      <c r="T534" s="11">
        <f t="shared" si="43"/>
        <v>18700</v>
      </c>
      <c r="U534" s="11">
        <f t="shared" si="43"/>
        <v>162069.65</v>
      </c>
      <c r="V534" s="11">
        <f t="shared" si="43"/>
        <v>11373.07</v>
      </c>
      <c r="W534" s="11">
        <f t="shared" si="43"/>
        <v>17071.28</v>
      </c>
      <c r="X534" s="11">
        <f t="shared" si="43"/>
        <v>190514</v>
      </c>
      <c r="Y534" s="11">
        <f t="shared" si="43"/>
        <v>3387292.06</v>
      </c>
      <c r="Z534" s="11">
        <f t="shared" si="43"/>
        <v>478938.25</v>
      </c>
      <c r="AA534" s="11">
        <f t="shared" si="43"/>
        <v>224659.69</v>
      </c>
      <c r="AB534" s="11">
        <f t="shared" si="43"/>
        <v>4090890</v>
      </c>
    </row>
    <row r="535" spans="1:31" x14ac:dyDescent="0.25">
      <c r="O535" s="34"/>
    </row>
    <row r="536" spans="1:31" x14ac:dyDescent="0.25">
      <c r="O536" s="34"/>
    </row>
    <row r="538" spans="1:31" ht="15.75" x14ac:dyDescent="0.25">
      <c r="E538" s="13" t="s">
        <v>120</v>
      </c>
      <c r="G538" s="14"/>
      <c r="H538" s="14"/>
      <c r="I538" s="14"/>
      <c r="J538" s="14"/>
      <c r="K538" s="14"/>
      <c r="L538" s="13" t="s">
        <v>122</v>
      </c>
      <c r="M538" s="13"/>
      <c r="N538" s="13"/>
      <c r="O538" s="14"/>
      <c r="Q538" s="14"/>
      <c r="R538" s="13" t="s">
        <v>121</v>
      </c>
      <c r="T538" s="14"/>
      <c r="U538" s="14"/>
      <c r="W538" s="14"/>
      <c r="X538" s="14"/>
      <c r="Y538" s="13" t="s">
        <v>123</v>
      </c>
      <c r="Z538" s="14"/>
      <c r="AA538" s="14"/>
      <c r="AB538" s="14"/>
    </row>
    <row r="539" spans="1:31" ht="15.75" x14ac:dyDescent="0.25">
      <c r="E539" s="13" t="s">
        <v>124</v>
      </c>
      <c r="G539" s="14"/>
      <c r="H539" s="14"/>
      <c r="I539" s="14"/>
      <c r="J539" s="14"/>
      <c r="K539" s="14"/>
      <c r="L539" s="13" t="s">
        <v>124</v>
      </c>
      <c r="M539" s="13"/>
      <c r="N539" s="13"/>
      <c r="O539" s="14"/>
      <c r="Q539" s="14"/>
      <c r="R539" s="13" t="s">
        <v>124</v>
      </c>
      <c r="T539" s="14"/>
      <c r="U539" s="14"/>
      <c r="W539" s="14"/>
      <c r="X539" s="14"/>
      <c r="Y539" s="13" t="s">
        <v>124</v>
      </c>
      <c r="Z539" s="14"/>
      <c r="AA539" s="14"/>
      <c r="AB539" s="14"/>
    </row>
    <row r="541" spans="1:31" ht="31.5" customHeight="1" x14ac:dyDescent="0.55000000000000004">
      <c r="A541" s="75" t="s">
        <v>0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1"/>
      <c r="AD541" s="1"/>
      <c r="AE541" s="1"/>
    </row>
    <row r="542" spans="1:31" ht="24.75" customHeight="1" x14ac:dyDescent="0.4">
      <c r="A542" s="76" t="s">
        <v>1708</v>
      </c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2"/>
      <c r="AD542" s="2"/>
      <c r="AE542" s="2"/>
    </row>
    <row r="543" spans="1:31" s="5" customFormat="1" ht="20.25" customHeight="1" x14ac:dyDescent="0.35">
      <c r="A543" s="3" t="s">
        <v>1</v>
      </c>
      <c r="B543" s="4"/>
      <c r="C543" s="3"/>
      <c r="D543" s="3"/>
      <c r="F543" s="3" t="s">
        <v>1692</v>
      </c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s="7" customFormat="1" ht="70.5" customHeight="1" x14ac:dyDescent="0.25">
      <c r="A544" s="6" t="s">
        <v>3</v>
      </c>
      <c r="B544" s="6" t="s">
        <v>4</v>
      </c>
      <c r="C544" s="6" t="s">
        <v>5</v>
      </c>
      <c r="D544" s="6" t="s">
        <v>6</v>
      </c>
      <c r="E544" s="6" t="s">
        <v>7</v>
      </c>
      <c r="F544" s="6" t="s">
        <v>8</v>
      </c>
      <c r="G544" s="6" t="s">
        <v>9</v>
      </c>
      <c r="H544" s="6" t="s">
        <v>10</v>
      </c>
      <c r="I544" s="6" t="s">
        <v>11</v>
      </c>
      <c r="J544" s="6" t="s">
        <v>1693</v>
      </c>
      <c r="K544" s="6" t="s">
        <v>13</v>
      </c>
      <c r="L544" s="6" t="s">
        <v>14</v>
      </c>
      <c r="M544" s="6" t="s">
        <v>15</v>
      </c>
      <c r="N544" s="6" t="s">
        <v>16</v>
      </c>
      <c r="O544" s="6" t="s">
        <v>17</v>
      </c>
      <c r="P544" s="6" t="s">
        <v>18</v>
      </c>
      <c r="Q544" s="6" t="s">
        <v>19</v>
      </c>
      <c r="R544" s="6" t="s">
        <v>20</v>
      </c>
      <c r="S544" s="6" t="s">
        <v>21</v>
      </c>
      <c r="T544" s="6" t="s">
        <v>22</v>
      </c>
      <c r="U544" s="6" t="s">
        <v>23</v>
      </c>
      <c r="V544" s="6" t="s">
        <v>24</v>
      </c>
      <c r="W544" s="6" t="s">
        <v>25</v>
      </c>
      <c r="X544" s="6" t="s">
        <v>26</v>
      </c>
      <c r="Y544" s="6" t="s">
        <v>27</v>
      </c>
      <c r="Z544" s="6" t="s">
        <v>28</v>
      </c>
      <c r="AA544" s="6" t="s">
        <v>29</v>
      </c>
      <c r="AB544" s="6" t="s">
        <v>30</v>
      </c>
    </row>
    <row r="545" spans="1:28" s="15" customFormat="1" x14ac:dyDescent="0.25">
      <c r="A545" s="17">
        <v>1</v>
      </c>
      <c r="B545" s="17" t="s">
        <v>1455</v>
      </c>
      <c r="C545" s="17" t="s">
        <v>1666</v>
      </c>
      <c r="D545" s="17" t="s">
        <v>1457</v>
      </c>
      <c r="E545" s="17" t="s">
        <v>1458</v>
      </c>
      <c r="F545" s="17" t="s">
        <v>35</v>
      </c>
      <c r="G545" s="17" t="s">
        <v>1459</v>
      </c>
      <c r="H545" s="17">
        <v>36000</v>
      </c>
      <c r="I545" s="17">
        <v>36000</v>
      </c>
      <c r="J545" s="17">
        <v>0</v>
      </c>
      <c r="K545" s="17" t="s">
        <v>37</v>
      </c>
      <c r="L545" s="18">
        <v>40243.89</v>
      </c>
      <c r="M545" s="18">
        <v>2139.25</v>
      </c>
      <c r="N545" s="18">
        <v>15141.86</v>
      </c>
      <c r="O545" s="18">
        <v>57525</v>
      </c>
      <c r="P545" s="18">
        <v>109.68</v>
      </c>
      <c r="Q545" s="18">
        <v>423.32</v>
      </c>
      <c r="R545" s="18">
        <v>0</v>
      </c>
      <c r="S545" s="18">
        <v>533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40353.57</v>
      </c>
      <c r="Z545" s="18">
        <v>15565.18</v>
      </c>
      <c r="AA545" s="18">
        <v>2139.25</v>
      </c>
      <c r="AB545" s="18">
        <v>58058</v>
      </c>
    </row>
    <row r="546" spans="1:28" s="15" customFormat="1" x14ac:dyDescent="0.25">
      <c r="A546" s="17">
        <v>2</v>
      </c>
      <c r="B546" s="17" t="s">
        <v>1460</v>
      </c>
      <c r="C546" s="17" t="s">
        <v>1666</v>
      </c>
      <c r="D546" s="17" t="s">
        <v>1461</v>
      </c>
      <c r="E546" s="17" t="s">
        <v>1462</v>
      </c>
      <c r="F546" s="17" t="s">
        <v>35</v>
      </c>
      <c r="G546" s="17" t="s">
        <v>137</v>
      </c>
      <c r="H546" s="17">
        <v>51400</v>
      </c>
      <c r="I546" s="17">
        <v>51400</v>
      </c>
      <c r="J546" s="17">
        <v>0</v>
      </c>
      <c r="K546" s="17" t="s">
        <v>37</v>
      </c>
      <c r="L546" s="18">
        <v>62399.839999999997</v>
      </c>
      <c r="M546" s="18">
        <v>10074.379999999999</v>
      </c>
      <c r="N546" s="18">
        <v>6411.78</v>
      </c>
      <c r="O546" s="18">
        <v>78886</v>
      </c>
      <c r="P546" s="18">
        <v>549.83000000000004</v>
      </c>
      <c r="Q546" s="18">
        <v>722.17</v>
      </c>
      <c r="R546" s="18">
        <v>0</v>
      </c>
      <c r="S546" s="18">
        <v>1272</v>
      </c>
      <c r="T546" s="18">
        <v>0</v>
      </c>
      <c r="U546" s="18">
        <v>0</v>
      </c>
      <c r="V546" s="18">
        <v>0</v>
      </c>
      <c r="W546" s="18">
        <v>0</v>
      </c>
      <c r="X546" s="18"/>
      <c r="Y546" s="18">
        <v>62949.67</v>
      </c>
      <c r="Z546" s="18">
        <v>7133.95</v>
      </c>
      <c r="AA546" s="18">
        <v>10074.379999999999</v>
      </c>
      <c r="AB546" s="18">
        <v>80158</v>
      </c>
    </row>
    <row r="547" spans="1:28" s="15" customFormat="1" x14ac:dyDescent="0.25">
      <c r="A547" s="17">
        <v>3</v>
      </c>
      <c r="B547" s="17" t="s">
        <v>1463</v>
      </c>
      <c r="C547" s="17" t="s">
        <v>1666</v>
      </c>
      <c r="D547" s="17" t="s">
        <v>1464</v>
      </c>
      <c r="E547" s="17" t="s">
        <v>1465</v>
      </c>
      <c r="F547" s="17" t="s">
        <v>35</v>
      </c>
      <c r="G547" s="17" t="s">
        <v>244</v>
      </c>
      <c r="H547" s="17">
        <v>44600</v>
      </c>
      <c r="I547" s="17">
        <v>44111</v>
      </c>
      <c r="J547" s="17">
        <v>1467</v>
      </c>
      <c r="K547" s="17" t="s">
        <v>37</v>
      </c>
      <c r="L547" s="18">
        <v>34591.699999999997</v>
      </c>
      <c r="M547" s="18">
        <v>10500.44</v>
      </c>
      <c r="N547" s="18">
        <v>1394.86</v>
      </c>
      <c r="O547" s="18">
        <v>46487</v>
      </c>
      <c r="P547" s="18">
        <v>9019.9599999999991</v>
      </c>
      <c r="Q547" s="18">
        <v>412.89</v>
      </c>
      <c r="R547" s="18">
        <v>660.15</v>
      </c>
      <c r="S547" s="18">
        <v>10093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43611.66</v>
      </c>
      <c r="Z547" s="18">
        <v>1807.75</v>
      </c>
      <c r="AA547" s="18">
        <v>11160.59</v>
      </c>
      <c r="AB547" s="18">
        <v>56580</v>
      </c>
    </row>
    <row r="548" spans="1:28" s="15" customFormat="1" x14ac:dyDescent="0.25">
      <c r="A548" s="17">
        <v>4</v>
      </c>
      <c r="B548" s="17" t="s">
        <v>1460</v>
      </c>
      <c r="C548" s="17" t="s">
        <v>1666</v>
      </c>
      <c r="D548" s="17" t="s">
        <v>1466</v>
      </c>
      <c r="E548" s="17" t="s">
        <v>1467</v>
      </c>
      <c r="F548" s="17" t="s">
        <v>35</v>
      </c>
      <c r="G548" s="17" t="s">
        <v>1055</v>
      </c>
      <c r="H548" s="17">
        <v>15668</v>
      </c>
      <c r="I548" s="17">
        <v>15450</v>
      </c>
      <c r="J548" s="17">
        <v>654</v>
      </c>
      <c r="K548" s="17" t="s">
        <v>37</v>
      </c>
      <c r="L548" s="18">
        <v>44295.51</v>
      </c>
      <c r="M548" s="18">
        <v>2352.7399999999998</v>
      </c>
      <c r="N548" s="18">
        <v>2865.75</v>
      </c>
      <c r="O548" s="18">
        <v>49514</v>
      </c>
      <c r="P548" s="18">
        <v>4194.3500000000004</v>
      </c>
      <c r="Q548" s="18">
        <v>427.35</v>
      </c>
      <c r="R548" s="18">
        <v>294.3</v>
      </c>
      <c r="S548" s="18">
        <v>4916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48489.86</v>
      </c>
      <c r="Z548" s="18">
        <v>3293.1</v>
      </c>
      <c r="AA548" s="18">
        <v>2647.04</v>
      </c>
      <c r="AB548" s="18">
        <v>54430</v>
      </c>
    </row>
    <row r="549" spans="1:28" s="15" customFormat="1" x14ac:dyDescent="0.25">
      <c r="A549" s="17">
        <v>5</v>
      </c>
      <c r="B549" s="17" t="s">
        <v>1468</v>
      </c>
      <c r="C549" s="17" t="s">
        <v>1666</v>
      </c>
      <c r="D549" s="17" t="s">
        <v>1469</v>
      </c>
      <c r="E549" s="17" t="s">
        <v>1470</v>
      </c>
      <c r="F549" s="17" t="s">
        <v>35</v>
      </c>
      <c r="G549" s="17" t="s">
        <v>45</v>
      </c>
      <c r="H549" s="17">
        <v>78429</v>
      </c>
      <c r="I549" s="17">
        <v>78429</v>
      </c>
      <c r="J549" s="17">
        <v>0</v>
      </c>
      <c r="K549" s="17" t="s">
        <v>37</v>
      </c>
      <c r="L549" s="18">
        <v>167249.31</v>
      </c>
      <c r="M549" s="18">
        <v>13037.47</v>
      </c>
      <c r="N549" s="18">
        <v>22606.22</v>
      </c>
      <c r="O549" s="18">
        <v>202893</v>
      </c>
      <c r="P549" s="18">
        <v>577.65</v>
      </c>
      <c r="Q549" s="18">
        <v>1797.35</v>
      </c>
      <c r="R549" s="18">
        <v>0</v>
      </c>
      <c r="S549" s="18">
        <v>2375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167826.96</v>
      </c>
      <c r="Z549" s="18">
        <v>24403.57</v>
      </c>
      <c r="AA549" s="18">
        <v>13037.47</v>
      </c>
      <c r="AB549" s="18">
        <v>205268</v>
      </c>
    </row>
    <row r="550" spans="1:28" s="15" customFormat="1" x14ac:dyDescent="0.25">
      <c r="A550" s="17">
        <v>6</v>
      </c>
      <c r="B550" s="17" t="s">
        <v>1471</v>
      </c>
      <c r="C550" s="17" t="s">
        <v>1666</v>
      </c>
      <c r="D550" s="17" t="s">
        <v>1472</v>
      </c>
      <c r="E550" s="17" t="s">
        <v>1473</v>
      </c>
      <c r="F550" s="17" t="s">
        <v>35</v>
      </c>
      <c r="G550" s="17" t="s">
        <v>1055</v>
      </c>
      <c r="H550" s="17">
        <v>23912</v>
      </c>
      <c r="I550" s="17">
        <v>23912</v>
      </c>
      <c r="J550" s="17">
        <v>0</v>
      </c>
      <c r="K550" s="17" t="s">
        <v>37</v>
      </c>
      <c r="L550" s="18">
        <v>70793.539999999994</v>
      </c>
      <c r="M550" s="18">
        <v>4660.04</v>
      </c>
      <c r="N550" s="18">
        <v>14433.42</v>
      </c>
      <c r="O550" s="18">
        <v>89887</v>
      </c>
      <c r="P550" s="18">
        <v>577.16</v>
      </c>
      <c r="Q550" s="18">
        <v>751.84</v>
      </c>
      <c r="R550" s="18">
        <v>0</v>
      </c>
      <c r="S550" s="18">
        <v>1329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71370.7</v>
      </c>
      <c r="Z550" s="18">
        <v>15185.26</v>
      </c>
      <c r="AA550" s="18">
        <v>4660.04</v>
      </c>
      <c r="AB550" s="18">
        <v>91216</v>
      </c>
    </row>
    <row r="551" spans="1:28" s="15" customFormat="1" x14ac:dyDescent="0.25">
      <c r="A551" s="17">
        <v>7</v>
      </c>
      <c r="B551" s="17" t="s">
        <v>1468</v>
      </c>
      <c r="C551" s="17" t="s">
        <v>1666</v>
      </c>
      <c r="D551" s="17" t="s">
        <v>1474</v>
      </c>
      <c r="E551" s="17" t="s">
        <v>1475</v>
      </c>
      <c r="F551" s="17" t="s">
        <v>35</v>
      </c>
      <c r="G551" s="17" t="s">
        <v>1055</v>
      </c>
      <c r="H551" s="17">
        <v>41660</v>
      </c>
      <c r="I551" s="17">
        <v>41360</v>
      </c>
      <c r="J551" s="17">
        <v>300</v>
      </c>
      <c r="K551" s="17" t="s">
        <v>37</v>
      </c>
      <c r="L551" s="18">
        <v>120978.56</v>
      </c>
      <c r="M551" s="18">
        <v>9753.6</v>
      </c>
      <c r="N551" s="18">
        <v>20926.84</v>
      </c>
      <c r="O551" s="18">
        <v>151659</v>
      </c>
      <c r="P551" s="18">
        <v>2236.58</v>
      </c>
      <c r="Q551" s="18">
        <v>1300.42</v>
      </c>
      <c r="R551" s="18">
        <v>135</v>
      </c>
      <c r="S551" s="18">
        <v>3672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123215.14</v>
      </c>
      <c r="Z551" s="18">
        <v>22227.26</v>
      </c>
      <c r="AA551" s="18">
        <v>9888.6</v>
      </c>
      <c r="AB551" s="18">
        <v>155331</v>
      </c>
    </row>
    <row r="552" spans="1:28" s="15" customFormat="1" x14ac:dyDescent="0.25">
      <c r="A552" s="17">
        <v>8</v>
      </c>
      <c r="B552" s="17" t="s">
        <v>1476</v>
      </c>
      <c r="C552" s="17" t="s">
        <v>1666</v>
      </c>
      <c r="D552" s="17" t="s">
        <v>1477</v>
      </c>
      <c r="E552" s="17" t="s">
        <v>1478</v>
      </c>
      <c r="F552" s="17" t="s">
        <v>35</v>
      </c>
      <c r="G552" s="17" t="s">
        <v>1055</v>
      </c>
      <c r="H552" s="17">
        <v>69580</v>
      </c>
      <c r="I552" s="17">
        <v>69580</v>
      </c>
      <c r="J552" s="17">
        <v>0</v>
      </c>
      <c r="K552" s="17" t="s">
        <v>59</v>
      </c>
      <c r="L552" s="18">
        <v>32253.68</v>
      </c>
      <c r="M552" s="18">
        <v>818.58</v>
      </c>
      <c r="N552" s="18">
        <v>8191.74</v>
      </c>
      <c r="O552" s="18">
        <v>41264</v>
      </c>
      <c r="P552" s="18">
        <v>577.98</v>
      </c>
      <c r="Q552" s="18">
        <v>328.02</v>
      </c>
      <c r="R552" s="18">
        <v>0</v>
      </c>
      <c r="S552" s="18">
        <v>906</v>
      </c>
      <c r="T552" s="18">
        <v>0</v>
      </c>
      <c r="U552" s="18">
        <v>0</v>
      </c>
      <c r="V552" s="18">
        <v>0</v>
      </c>
      <c r="W552" s="18">
        <v>0</v>
      </c>
      <c r="X552" s="18"/>
      <c r="Y552" s="18">
        <v>32831.660000000003</v>
      </c>
      <c r="Z552" s="18">
        <v>8519.76</v>
      </c>
      <c r="AA552" s="18">
        <v>818.58</v>
      </c>
      <c r="AB552" s="18">
        <v>42170</v>
      </c>
    </row>
    <row r="553" spans="1:28" s="15" customFormat="1" x14ac:dyDescent="0.25">
      <c r="A553" s="17">
        <v>9</v>
      </c>
      <c r="B553" s="17" t="s">
        <v>1460</v>
      </c>
      <c r="C553" s="17" t="s">
        <v>1666</v>
      </c>
      <c r="D553" s="17" t="s">
        <v>1479</v>
      </c>
      <c r="E553" s="17" t="s">
        <v>1480</v>
      </c>
      <c r="F553" s="17" t="s">
        <v>35</v>
      </c>
      <c r="G553" s="17" t="s">
        <v>1055</v>
      </c>
      <c r="H553" s="17">
        <v>14186</v>
      </c>
      <c r="I553" s="17">
        <v>13521</v>
      </c>
      <c r="J553" s="17">
        <v>1995</v>
      </c>
      <c r="K553" s="17" t="s">
        <v>37</v>
      </c>
      <c r="L553" s="18">
        <v>54995.66</v>
      </c>
      <c r="M553" s="18">
        <v>2174.85</v>
      </c>
      <c r="N553" s="18">
        <v>2401.4899999999998</v>
      </c>
      <c r="O553" s="18">
        <v>59572</v>
      </c>
      <c r="P553" s="18">
        <v>12077.03</v>
      </c>
      <c r="Q553" s="18">
        <v>513.22</v>
      </c>
      <c r="R553" s="18">
        <v>897.75</v>
      </c>
      <c r="S553" s="18">
        <v>13488</v>
      </c>
      <c r="T553" s="18">
        <v>0</v>
      </c>
      <c r="U553" s="18">
        <v>0</v>
      </c>
      <c r="V553" s="18">
        <v>0</v>
      </c>
      <c r="W553" s="18">
        <v>0</v>
      </c>
      <c r="X553" s="18"/>
      <c r="Y553" s="18">
        <v>67072.69</v>
      </c>
      <c r="Z553" s="18">
        <v>2914.71</v>
      </c>
      <c r="AA553" s="18">
        <v>3072.6</v>
      </c>
      <c r="AB553" s="18">
        <v>73060</v>
      </c>
    </row>
    <row r="554" spans="1:28" s="15" customFormat="1" x14ac:dyDescent="0.25">
      <c r="A554" s="17">
        <v>10</v>
      </c>
      <c r="B554" s="17" t="s">
        <v>1460</v>
      </c>
      <c r="C554" s="17" t="s">
        <v>1666</v>
      </c>
      <c r="D554" s="17" t="s">
        <v>1481</v>
      </c>
      <c r="E554" s="17" t="s">
        <v>1482</v>
      </c>
      <c r="F554" s="17" t="s">
        <v>35</v>
      </c>
      <c r="G554" s="17" t="s">
        <v>1483</v>
      </c>
      <c r="H554" s="17">
        <v>50390</v>
      </c>
      <c r="I554" s="17">
        <v>49441</v>
      </c>
      <c r="J554" s="17">
        <v>949</v>
      </c>
      <c r="K554" s="17" t="s">
        <v>37</v>
      </c>
      <c r="L554" s="18">
        <v>148251.16</v>
      </c>
      <c r="M554" s="18">
        <v>12239.97</v>
      </c>
      <c r="N554" s="18">
        <v>22839.87</v>
      </c>
      <c r="O554" s="18">
        <v>183331</v>
      </c>
      <c r="P554" s="18">
        <v>5825.61</v>
      </c>
      <c r="Q554" s="18">
        <v>1576.34</v>
      </c>
      <c r="R554" s="18">
        <v>427.05</v>
      </c>
      <c r="S554" s="18">
        <v>7829</v>
      </c>
      <c r="T554" s="18">
        <v>0</v>
      </c>
      <c r="U554" s="18">
        <v>0</v>
      </c>
      <c r="V554" s="18">
        <v>0</v>
      </c>
      <c r="W554" s="18">
        <v>0</v>
      </c>
      <c r="X554" s="18"/>
      <c r="Y554" s="18">
        <v>154076.76999999999</v>
      </c>
      <c r="Z554" s="18">
        <v>24416.21</v>
      </c>
      <c r="AA554" s="18">
        <v>12667.02</v>
      </c>
      <c r="AB554" s="18">
        <v>191160</v>
      </c>
    </row>
    <row r="555" spans="1:28" s="15" customFormat="1" x14ac:dyDescent="0.25">
      <c r="A555" s="17">
        <v>11</v>
      </c>
      <c r="B555" s="17" t="s">
        <v>1455</v>
      </c>
      <c r="C555" s="17" t="s">
        <v>1666</v>
      </c>
      <c r="D555" s="17" t="s">
        <v>1484</v>
      </c>
      <c r="E555" s="17" t="s">
        <v>1485</v>
      </c>
      <c r="F555" s="17" t="s">
        <v>35</v>
      </c>
      <c r="G555" s="17" t="s">
        <v>1055</v>
      </c>
      <c r="H555" s="17">
        <v>68018</v>
      </c>
      <c r="I555" s="17">
        <v>67476</v>
      </c>
      <c r="J555" s="17">
        <v>542</v>
      </c>
      <c r="K555" s="17" t="s">
        <v>37</v>
      </c>
      <c r="L555" s="18">
        <v>56001.34</v>
      </c>
      <c r="M555" s="18">
        <v>4179.41</v>
      </c>
      <c r="N555" s="18">
        <v>6337.25</v>
      </c>
      <c r="O555" s="18">
        <v>66518</v>
      </c>
      <c r="P555" s="18">
        <v>3547.75</v>
      </c>
      <c r="Q555" s="18">
        <v>587.35</v>
      </c>
      <c r="R555" s="18">
        <v>243.9</v>
      </c>
      <c r="S555" s="18">
        <v>4379</v>
      </c>
      <c r="T555" s="18">
        <v>110</v>
      </c>
      <c r="U555" s="18">
        <v>0</v>
      </c>
      <c r="V555" s="18">
        <v>0</v>
      </c>
      <c r="W555" s="18">
        <v>0</v>
      </c>
      <c r="X555" s="18"/>
      <c r="Y555" s="18">
        <v>59549.09</v>
      </c>
      <c r="Z555" s="18">
        <v>6924.6</v>
      </c>
      <c r="AA555" s="18">
        <v>4423.3100000000004</v>
      </c>
      <c r="AB555" s="18">
        <v>70897</v>
      </c>
    </row>
    <row r="556" spans="1:28" s="15" customFormat="1" x14ac:dyDescent="0.25">
      <c r="A556" s="17">
        <v>12</v>
      </c>
      <c r="B556" s="17" t="s">
        <v>1486</v>
      </c>
      <c r="C556" s="17" t="s">
        <v>1666</v>
      </c>
      <c r="D556" s="17" t="s">
        <v>1487</v>
      </c>
      <c r="E556" s="17" t="s">
        <v>1488</v>
      </c>
      <c r="F556" s="17" t="s">
        <v>35</v>
      </c>
      <c r="G556" s="17" t="s">
        <v>45</v>
      </c>
      <c r="H556" s="17">
        <v>35921</v>
      </c>
      <c r="I556" s="17">
        <v>35921</v>
      </c>
      <c r="J556" s="17">
        <v>2792</v>
      </c>
      <c r="K556" s="17" t="s">
        <v>1684</v>
      </c>
      <c r="L556" s="18">
        <v>157281.71</v>
      </c>
      <c r="M556" s="18">
        <v>10899.61</v>
      </c>
      <c r="N556" s="18">
        <v>9434.68</v>
      </c>
      <c r="O556" s="18">
        <v>177616</v>
      </c>
      <c r="P556" s="18">
        <v>16292.25</v>
      </c>
      <c r="Q556" s="18">
        <v>1604.35</v>
      </c>
      <c r="R556" s="18">
        <v>1256.4000000000001</v>
      </c>
      <c r="S556" s="18">
        <v>19153</v>
      </c>
      <c r="T556" s="18">
        <v>0</v>
      </c>
      <c r="U556" s="18">
        <v>0</v>
      </c>
      <c r="V556" s="18">
        <v>0</v>
      </c>
      <c r="W556" s="18">
        <v>0</v>
      </c>
      <c r="X556" s="18"/>
      <c r="Y556" s="18">
        <v>173573.96</v>
      </c>
      <c r="Z556" s="18">
        <v>11039.03</v>
      </c>
      <c r="AA556" s="18">
        <v>12156.01</v>
      </c>
      <c r="AB556" s="18">
        <v>196769</v>
      </c>
    </row>
    <row r="557" spans="1:28" s="15" customFormat="1" x14ac:dyDescent="0.25">
      <c r="A557" s="17">
        <v>13</v>
      </c>
      <c r="B557" s="17" t="s">
        <v>1476</v>
      </c>
      <c r="C557" s="17" t="s">
        <v>1666</v>
      </c>
      <c r="D557" s="17" t="s">
        <v>1489</v>
      </c>
      <c r="E557" s="17" t="s">
        <v>1490</v>
      </c>
      <c r="F557" s="17" t="s">
        <v>35</v>
      </c>
      <c r="G557" s="17" t="s">
        <v>1055</v>
      </c>
      <c r="H557" s="17">
        <v>232103</v>
      </c>
      <c r="I557" s="17">
        <v>228080</v>
      </c>
      <c r="J557" s="17">
        <v>4023</v>
      </c>
      <c r="K557" s="17" t="s">
        <v>37</v>
      </c>
      <c r="L557" s="18">
        <v>74255.679999999993</v>
      </c>
      <c r="M557" s="18">
        <v>2938.5</v>
      </c>
      <c r="N557" s="18">
        <v>4354.82</v>
      </c>
      <c r="O557" s="18">
        <v>81549</v>
      </c>
      <c r="P557" s="18">
        <v>22824.48</v>
      </c>
      <c r="Q557" s="18">
        <v>2292.17</v>
      </c>
      <c r="R557" s="18">
        <v>1810.35</v>
      </c>
      <c r="S557" s="18">
        <v>26927</v>
      </c>
      <c r="T557" s="18">
        <v>0</v>
      </c>
      <c r="U557" s="18">
        <v>0</v>
      </c>
      <c r="V557" s="18">
        <v>0</v>
      </c>
      <c r="W557" s="18">
        <v>0</v>
      </c>
      <c r="X557" s="18"/>
      <c r="Y557" s="18">
        <v>97080.16</v>
      </c>
      <c r="Z557" s="18">
        <v>6646.99</v>
      </c>
      <c r="AA557" s="18">
        <v>4748.8500000000004</v>
      </c>
      <c r="AB557" s="18">
        <v>108476</v>
      </c>
    </row>
    <row r="558" spans="1:28" s="15" customFormat="1" x14ac:dyDescent="0.25">
      <c r="A558" s="17">
        <v>14</v>
      </c>
      <c r="B558" s="17" t="s">
        <v>1468</v>
      </c>
      <c r="C558" s="17" t="s">
        <v>1666</v>
      </c>
      <c r="D558" s="17" t="s">
        <v>1491</v>
      </c>
      <c r="E558" s="17" t="s">
        <v>1492</v>
      </c>
      <c r="F558" s="17" t="s">
        <v>35</v>
      </c>
      <c r="G558" s="17" t="s">
        <v>1055</v>
      </c>
      <c r="H558" s="17">
        <v>32467</v>
      </c>
      <c r="I558" s="17">
        <v>32467</v>
      </c>
      <c r="J558" s="17">
        <v>0</v>
      </c>
      <c r="K558" s="17" t="s">
        <v>37</v>
      </c>
      <c r="L558" s="18">
        <v>87024.27</v>
      </c>
      <c r="M558" s="18">
        <v>6215.84</v>
      </c>
      <c r="N558" s="18">
        <v>18732.89</v>
      </c>
      <c r="O558" s="18">
        <v>111973</v>
      </c>
      <c r="P558" s="18">
        <v>577.29999999999995</v>
      </c>
      <c r="Q558" s="18">
        <v>929.7</v>
      </c>
      <c r="R558" s="18">
        <v>0</v>
      </c>
      <c r="S558" s="18">
        <v>1507</v>
      </c>
      <c r="T558" s="18">
        <v>0</v>
      </c>
      <c r="U558" s="18">
        <v>0</v>
      </c>
      <c r="V558" s="18">
        <v>0</v>
      </c>
      <c r="W558" s="18">
        <v>0</v>
      </c>
      <c r="X558" s="18"/>
      <c r="Y558" s="18">
        <v>87601.57</v>
      </c>
      <c r="Z558" s="18">
        <v>19662.59</v>
      </c>
      <c r="AA558" s="18">
        <v>6215.84</v>
      </c>
      <c r="AB558" s="18">
        <v>113480</v>
      </c>
    </row>
    <row r="559" spans="1:28" s="15" customFormat="1" x14ac:dyDescent="0.25">
      <c r="A559" s="17">
        <v>15</v>
      </c>
      <c r="B559" s="17" t="s">
        <v>1460</v>
      </c>
      <c r="C559" s="17" t="s">
        <v>1666</v>
      </c>
      <c r="D559" s="17" t="s">
        <v>1493</v>
      </c>
      <c r="E559" s="17" t="s">
        <v>1494</v>
      </c>
      <c r="F559" s="17" t="s">
        <v>35</v>
      </c>
      <c r="G559" s="17" t="s">
        <v>45</v>
      </c>
      <c r="H559" s="17">
        <v>11521</v>
      </c>
      <c r="I559" s="17">
        <v>11521</v>
      </c>
      <c r="J559" s="17">
        <v>0</v>
      </c>
      <c r="K559" s="17" t="s">
        <v>59</v>
      </c>
      <c r="L559" s="18">
        <v>40525.480000000003</v>
      </c>
      <c r="M559" s="18">
        <v>92.83</v>
      </c>
      <c r="N559" s="18">
        <v>4729.6899999999996</v>
      </c>
      <c r="O559" s="18">
        <v>45348</v>
      </c>
      <c r="P559" s="18">
        <v>604.64</v>
      </c>
      <c r="Q559" s="18">
        <v>403.36</v>
      </c>
      <c r="R559" s="18">
        <v>0</v>
      </c>
      <c r="S559" s="18">
        <v>1008</v>
      </c>
      <c r="T559" s="18">
        <v>0</v>
      </c>
      <c r="U559" s="18">
        <v>0</v>
      </c>
      <c r="V559" s="18">
        <v>0</v>
      </c>
      <c r="W559" s="18">
        <v>0</v>
      </c>
      <c r="X559" s="18"/>
      <c r="Y559" s="18">
        <v>41130.120000000003</v>
      </c>
      <c r="Z559" s="18">
        <v>5133.05</v>
      </c>
      <c r="AA559" s="18">
        <v>92.83</v>
      </c>
      <c r="AB559" s="18">
        <v>46356</v>
      </c>
    </row>
    <row r="560" spans="1:28" s="15" customFormat="1" x14ac:dyDescent="0.25">
      <c r="A560" s="17">
        <v>16</v>
      </c>
      <c r="B560" s="17" t="s">
        <v>1471</v>
      </c>
      <c r="C560" s="17" t="s">
        <v>1666</v>
      </c>
      <c r="D560" s="17" t="s">
        <v>1495</v>
      </c>
      <c r="E560" s="17" t="s">
        <v>1496</v>
      </c>
      <c r="F560" s="17" t="s">
        <v>35</v>
      </c>
      <c r="G560" s="17" t="s">
        <v>215</v>
      </c>
      <c r="H560" s="17">
        <v>18182</v>
      </c>
      <c r="I560" s="17">
        <v>17819</v>
      </c>
      <c r="J560" s="17">
        <v>1089</v>
      </c>
      <c r="K560" s="17" t="s">
        <v>37</v>
      </c>
      <c r="L560" s="18">
        <v>167073.69</v>
      </c>
      <c r="M560" s="18">
        <v>7389.41</v>
      </c>
      <c r="N560" s="18">
        <v>18132.900000000001</v>
      </c>
      <c r="O560" s="18">
        <v>192596</v>
      </c>
      <c r="P560" s="18">
        <v>7204.4</v>
      </c>
      <c r="Q560" s="18">
        <v>1694.55</v>
      </c>
      <c r="R560" s="18">
        <v>490.05</v>
      </c>
      <c r="S560" s="18">
        <v>9389</v>
      </c>
      <c r="T560" s="18">
        <v>4950</v>
      </c>
      <c r="U560" s="18">
        <v>0</v>
      </c>
      <c r="V560" s="18">
        <v>0</v>
      </c>
      <c r="W560" s="18">
        <v>0</v>
      </c>
      <c r="X560" s="18"/>
      <c r="Y560" s="18">
        <v>174278.09</v>
      </c>
      <c r="Z560" s="18">
        <v>19827.45</v>
      </c>
      <c r="AA560" s="18">
        <v>7879.46</v>
      </c>
      <c r="AB560" s="18">
        <v>201985</v>
      </c>
    </row>
    <row r="561" spans="1:28" s="15" customFormat="1" x14ac:dyDescent="0.25">
      <c r="A561" s="17">
        <v>17</v>
      </c>
      <c r="B561" s="17" t="s">
        <v>1468</v>
      </c>
      <c r="C561" s="17" t="s">
        <v>1666</v>
      </c>
      <c r="D561" s="17" t="s">
        <v>1497</v>
      </c>
      <c r="E561" s="17" t="s">
        <v>1498</v>
      </c>
      <c r="F561" s="17" t="s">
        <v>35</v>
      </c>
      <c r="G561" s="17" t="s">
        <v>1205</v>
      </c>
      <c r="H561" s="17">
        <v>42923</v>
      </c>
      <c r="I561" s="17">
        <v>40826</v>
      </c>
      <c r="J561" s="17">
        <v>2097</v>
      </c>
      <c r="K561" s="17" t="s">
        <v>37</v>
      </c>
      <c r="L561" s="18">
        <v>69515.81</v>
      </c>
      <c r="M561" s="18">
        <v>5650.65</v>
      </c>
      <c r="N561" s="18">
        <v>1962.54</v>
      </c>
      <c r="O561" s="18">
        <v>77129</v>
      </c>
      <c r="P561" s="18">
        <v>12724.17</v>
      </c>
      <c r="Q561" s="18">
        <v>620.17999999999995</v>
      </c>
      <c r="R561" s="18">
        <v>943.65</v>
      </c>
      <c r="S561" s="18">
        <v>14288</v>
      </c>
      <c r="T561" s="18">
        <v>6800</v>
      </c>
      <c r="U561" s="18">
        <v>0</v>
      </c>
      <c r="V561" s="18">
        <v>0</v>
      </c>
      <c r="W561" s="18">
        <v>0</v>
      </c>
      <c r="X561" s="18"/>
      <c r="Y561" s="18">
        <v>82239.98</v>
      </c>
      <c r="Z561" s="18">
        <v>2582.7199999999998</v>
      </c>
      <c r="AA561" s="18">
        <v>6594.3</v>
      </c>
      <c r="AB561" s="18">
        <v>91417</v>
      </c>
    </row>
    <row r="562" spans="1:28" s="15" customFormat="1" x14ac:dyDescent="0.25">
      <c r="A562" s="17">
        <v>18</v>
      </c>
      <c r="B562" s="17" t="s">
        <v>1468</v>
      </c>
      <c r="C562" s="17" t="s">
        <v>1666</v>
      </c>
      <c r="D562" s="17" t="s">
        <v>1499</v>
      </c>
      <c r="E562" s="17" t="s">
        <v>1500</v>
      </c>
      <c r="F562" s="17" t="s">
        <v>35</v>
      </c>
      <c r="G562" s="17" t="s">
        <v>1501</v>
      </c>
      <c r="H562" s="17">
        <v>41841</v>
      </c>
      <c r="I562" s="17">
        <v>41841</v>
      </c>
      <c r="J562" s="17">
        <v>0</v>
      </c>
      <c r="K562" s="17" t="s">
        <v>37</v>
      </c>
      <c r="L562" s="18">
        <v>117727.41</v>
      </c>
      <c r="M562" s="18">
        <v>9274.08</v>
      </c>
      <c r="N562" s="18">
        <v>16040.51</v>
      </c>
      <c r="O562" s="18">
        <v>143042</v>
      </c>
      <c r="P562" s="18">
        <v>852.41</v>
      </c>
      <c r="Q562" s="18">
        <v>1255.5899999999999</v>
      </c>
      <c r="R562" s="18">
        <v>0</v>
      </c>
      <c r="S562" s="18">
        <v>2108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118579.82</v>
      </c>
      <c r="Z562" s="18">
        <v>17296.099999999999</v>
      </c>
      <c r="AA562" s="18">
        <v>9274.08</v>
      </c>
      <c r="AB562" s="18">
        <v>145150</v>
      </c>
    </row>
    <row r="563" spans="1:28" s="15" customFormat="1" x14ac:dyDescent="0.25">
      <c r="A563" s="17">
        <v>19</v>
      </c>
      <c r="B563" s="17" t="s">
        <v>1460</v>
      </c>
      <c r="C563" s="17" t="s">
        <v>1666</v>
      </c>
      <c r="D563" s="17" t="s">
        <v>1502</v>
      </c>
      <c r="E563" s="17" t="s">
        <v>1503</v>
      </c>
      <c r="F563" s="17" t="s">
        <v>35</v>
      </c>
      <c r="G563" s="17" t="s">
        <v>215</v>
      </c>
      <c r="H563" s="17">
        <v>65018</v>
      </c>
      <c r="I563" s="17">
        <v>64280</v>
      </c>
      <c r="J563" s="17">
        <v>738</v>
      </c>
      <c r="K563" s="17" t="s">
        <v>37</v>
      </c>
      <c r="L563" s="18">
        <v>137950.47</v>
      </c>
      <c r="M563" s="18">
        <v>10020.35</v>
      </c>
      <c r="N563" s="18">
        <v>19674.18</v>
      </c>
      <c r="O563" s="18">
        <v>167645</v>
      </c>
      <c r="P563" s="18">
        <v>5538.62</v>
      </c>
      <c r="Q563" s="18">
        <v>1454.28</v>
      </c>
      <c r="R563" s="18">
        <v>332.1</v>
      </c>
      <c r="S563" s="18">
        <v>7325</v>
      </c>
      <c r="T563" s="18">
        <v>0</v>
      </c>
      <c r="U563" s="18">
        <v>0</v>
      </c>
      <c r="V563" s="18">
        <v>0</v>
      </c>
      <c r="W563" s="18">
        <v>0</v>
      </c>
      <c r="X563" s="18"/>
      <c r="Y563" s="18">
        <v>143489.09</v>
      </c>
      <c r="Z563" s="18">
        <v>21128.46</v>
      </c>
      <c r="AA563" s="18">
        <v>10352.450000000001</v>
      </c>
      <c r="AB563" s="18">
        <v>174970</v>
      </c>
    </row>
    <row r="564" spans="1:28" s="15" customFormat="1" x14ac:dyDescent="0.25">
      <c r="A564" s="17">
        <v>20</v>
      </c>
      <c r="B564" s="17" t="s">
        <v>1460</v>
      </c>
      <c r="C564" s="17" t="s">
        <v>1666</v>
      </c>
      <c r="D564" s="17" t="s">
        <v>1504</v>
      </c>
      <c r="E564" s="17" t="s">
        <v>1505</v>
      </c>
      <c r="F564" s="17" t="s">
        <v>35</v>
      </c>
      <c r="G564" s="17" t="s">
        <v>1506</v>
      </c>
      <c r="H564" s="17">
        <v>26259</v>
      </c>
      <c r="I564" s="17">
        <v>25764</v>
      </c>
      <c r="J564" s="17">
        <v>495</v>
      </c>
      <c r="K564" s="17" t="s">
        <v>37</v>
      </c>
      <c r="L564" s="18">
        <v>82046.73</v>
      </c>
      <c r="M564" s="18">
        <v>5659.09</v>
      </c>
      <c r="N564" s="18">
        <v>16852.18</v>
      </c>
      <c r="O564" s="18">
        <v>104558</v>
      </c>
      <c r="P564" s="18">
        <v>3314.57</v>
      </c>
      <c r="Q564" s="18">
        <v>868.68</v>
      </c>
      <c r="R564" s="18">
        <v>222.75</v>
      </c>
      <c r="S564" s="18">
        <v>4406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85361.3</v>
      </c>
      <c r="Z564" s="18">
        <v>17720.86</v>
      </c>
      <c r="AA564" s="18">
        <v>5881.84</v>
      </c>
      <c r="AB564" s="18">
        <v>108964</v>
      </c>
    </row>
    <row r="565" spans="1:28" s="15" customFormat="1" x14ac:dyDescent="0.25">
      <c r="A565" s="17">
        <v>21</v>
      </c>
      <c r="B565" s="17" t="s">
        <v>1468</v>
      </c>
      <c r="C565" s="17" t="s">
        <v>1666</v>
      </c>
      <c r="D565" s="17" t="s">
        <v>1507</v>
      </c>
      <c r="E565" s="17" t="s">
        <v>1508</v>
      </c>
      <c r="F565" s="17" t="s">
        <v>35</v>
      </c>
      <c r="G565" s="17" t="s">
        <v>228</v>
      </c>
      <c r="H565" s="17">
        <v>4710</v>
      </c>
      <c r="I565" s="17">
        <v>4710</v>
      </c>
      <c r="J565" s="17">
        <v>0</v>
      </c>
      <c r="K565" s="17" t="s">
        <v>59</v>
      </c>
      <c r="L565" s="18">
        <v>42367.1</v>
      </c>
      <c r="M565" s="18">
        <v>25.39</v>
      </c>
      <c r="N565" s="18">
        <v>9449.51</v>
      </c>
      <c r="O565" s="18">
        <v>51842</v>
      </c>
      <c r="P565" s="18">
        <v>852.05</v>
      </c>
      <c r="Q565" s="18">
        <v>419.95</v>
      </c>
      <c r="R565" s="18">
        <v>0</v>
      </c>
      <c r="S565" s="18">
        <v>1272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43219.15</v>
      </c>
      <c r="Z565" s="18">
        <v>9869.4599999999991</v>
      </c>
      <c r="AA565" s="18">
        <v>25.39</v>
      </c>
      <c r="AB565" s="18">
        <v>53114</v>
      </c>
    </row>
    <row r="566" spans="1:28" s="15" customFormat="1" x14ac:dyDescent="0.25">
      <c r="A566" s="17">
        <v>22</v>
      </c>
      <c r="B566" s="17" t="s">
        <v>1471</v>
      </c>
      <c r="C566" s="17" t="s">
        <v>1666</v>
      </c>
      <c r="D566" s="17" t="s">
        <v>1509</v>
      </c>
      <c r="E566" s="17" t="s">
        <v>1510</v>
      </c>
      <c r="F566" s="17" t="s">
        <v>35</v>
      </c>
      <c r="G566" s="17" t="s">
        <v>228</v>
      </c>
      <c r="H566" s="17">
        <v>1100</v>
      </c>
      <c r="I566" s="17">
        <v>1100</v>
      </c>
      <c r="J566" s="17">
        <v>0</v>
      </c>
      <c r="K566" s="17" t="s">
        <v>37</v>
      </c>
      <c r="L566" s="18">
        <v>20194.7</v>
      </c>
      <c r="M566" s="18">
        <v>67.5</v>
      </c>
      <c r="N566" s="18">
        <v>3509.8</v>
      </c>
      <c r="O566" s="18">
        <v>23772</v>
      </c>
      <c r="P566" s="18">
        <v>577.07000000000005</v>
      </c>
      <c r="Q566" s="18">
        <v>199.93</v>
      </c>
      <c r="R566" s="18">
        <v>0</v>
      </c>
      <c r="S566" s="18">
        <v>777</v>
      </c>
      <c r="T566" s="18">
        <v>170</v>
      </c>
      <c r="U566" s="18">
        <v>0</v>
      </c>
      <c r="V566" s="18">
        <v>0</v>
      </c>
      <c r="W566" s="18">
        <v>0</v>
      </c>
      <c r="X566" s="18"/>
      <c r="Y566" s="18">
        <v>20771.77</v>
      </c>
      <c r="Z566" s="18">
        <v>3709.73</v>
      </c>
      <c r="AA566" s="18">
        <v>67.5</v>
      </c>
      <c r="AB566" s="18">
        <v>24549</v>
      </c>
    </row>
    <row r="567" spans="1:28" s="15" customFormat="1" x14ac:dyDescent="0.25">
      <c r="A567" s="17">
        <v>23</v>
      </c>
      <c r="B567" s="17" t="s">
        <v>1471</v>
      </c>
      <c r="C567" s="17" t="s">
        <v>1666</v>
      </c>
      <c r="D567" s="17" t="s">
        <v>1511</v>
      </c>
      <c r="E567" s="17" t="s">
        <v>1512</v>
      </c>
      <c r="F567" s="17" t="s">
        <v>35</v>
      </c>
      <c r="G567" s="17" t="s">
        <v>1513</v>
      </c>
      <c r="H567" s="17">
        <v>70</v>
      </c>
      <c r="I567" s="17">
        <v>40</v>
      </c>
      <c r="J567" s="17">
        <v>90</v>
      </c>
      <c r="K567" s="17" t="s">
        <v>37</v>
      </c>
      <c r="L567" s="18">
        <v>18275.740000000002</v>
      </c>
      <c r="M567" s="18">
        <v>2.67</v>
      </c>
      <c r="N567" s="18">
        <v>3497.59</v>
      </c>
      <c r="O567" s="18">
        <v>21776</v>
      </c>
      <c r="P567" s="18">
        <v>1075.4100000000001</v>
      </c>
      <c r="Q567" s="18">
        <v>180.09</v>
      </c>
      <c r="R567" s="18">
        <v>40.5</v>
      </c>
      <c r="S567" s="18">
        <v>1296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19351.150000000001</v>
      </c>
      <c r="Z567" s="18">
        <v>3677.68</v>
      </c>
      <c r="AA567" s="18">
        <v>43.17</v>
      </c>
      <c r="AB567" s="18">
        <v>23072</v>
      </c>
    </row>
    <row r="568" spans="1:28" s="22" customFormat="1" x14ac:dyDescent="0.25">
      <c r="A568" s="19"/>
      <c r="B568" s="19"/>
      <c r="C568" s="19"/>
      <c r="D568" s="19"/>
      <c r="E568" s="19"/>
      <c r="F568" s="19"/>
      <c r="G568" s="19"/>
      <c r="H568" s="19"/>
      <c r="I568" s="19"/>
      <c r="J568" s="19">
        <f>SUM(J545:J567)</f>
        <v>17231</v>
      </c>
      <c r="K568" s="19"/>
      <c r="L568" s="19">
        <f t="shared" ref="L568:AB568" si="44">SUM(L545:L567)</f>
        <v>1846292.98</v>
      </c>
      <c r="M568" s="19">
        <f t="shared" si="44"/>
        <v>130166.65</v>
      </c>
      <c r="N568" s="19">
        <f t="shared" si="44"/>
        <v>249922.37000000002</v>
      </c>
      <c r="O568" s="19">
        <f t="shared" si="44"/>
        <v>2226382</v>
      </c>
      <c r="P568" s="19">
        <f t="shared" si="44"/>
        <v>111730.95000000001</v>
      </c>
      <c r="Q568" s="19">
        <f t="shared" si="44"/>
        <v>20763.100000000002</v>
      </c>
      <c r="R568" s="19">
        <f t="shared" si="44"/>
        <v>7753.95</v>
      </c>
      <c r="S568" s="19">
        <f t="shared" si="44"/>
        <v>140248</v>
      </c>
      <c r="T568" s="19">
        <f t="shared" si="44"/>
        <v>12030</v>
      </c>
      <c r="U568" s="19">
        <f t="shared" si="44"/>
        <v>0</v>
      </c>
      <c r="V568" s="19">
        <f t="shared" si="44"/>
        <v>0</v>
      </c>
      <c r="W568" s="19">
        <f t="shared" si="44"/>
        <v>0</v>
      </c>
      <c r="X568" s="19">
        <f t="shared" si="44"/>
        <v>0</v>
      </c>
      <c r="Y568" s="19">
        <f t="shared" si="44"/>
        <v>1958023.9300000002</v>
      </c>
      <c r="Z568" s="19">
        <f t="shared" si="44"/>
        <v>270685.46999999997</v>
      </c>
      <c r="AA568" s="19">
        <f t="shared" si="44"/>
        <v>137920.60000000003</v>
      </c>
      <c r="AB568" s="19">
        <f t="shared" si="44"/>
        <v>2366630</v>
      </c>
    </row>
    <row r="569" spans="1:28" s="15" customFormat="1" x14ac:dyDescent="0.25">
      <c r="A569" s="17">
        <v>1</v>
      </c>
      <c r="B569" s="17" t="s">
        <v>1460</v>
      </c>
      <c r="C569" s="17" t="s">
        <v>1666</v>
      </c>
      <c r="D569" s="17" t="s">
        <v>1521</v>
      </c>
      <c r="E569" s="17" t="s">
        <v>1522</v>
      </c>
      <c r="F569" s="17" t="s">
        <v>75</v>
      </c>
      <c r="G569" s="17" t="s">
        <v>1517</v>
      </c>
      <c r="H569" s="17">
        <v>20368</v>
      </c>
      <c r="I569" s="17">
        <v>20111</v>
      </c>
      <c r="J569" s="17">
        <v>257</v>
      </c>
      <c r="K569" s="17" t="s">
        <v>37</v>
      </c>
      <c r="L569" s="18">
        <v>28477.599999999999</v>
      </c>
      <c r="M569" s="18">
        <v>1895.2</v>
      </c>
      <c r="N569" s="18">
        <v>5303.2</v>
      </c>
      <c r="O569" s="18">
        <v>35676</v>
      </c>
      <c r="P569" s="18">
        <v>2063.7800000000002</v>
      </c>
      <c r="Q569" s="18">
        <v>299.41000000000003</v>
      </c>
      <c r="R569" s="18">
        <v>153.81</v>
      </c>
      <c r="S569" s="18">
        <v>2517</v>
      </c>
      <c r="T569" s="18">
        <v>0</v>
      </c>
      <c r="U569" s="18">
        <v>0</v>
      </c>
      <c r="V569" s="18">
        <v>0</v>
      </c>
      <c r="W569" s="18">
        <v>0</v>
      </c>
      <c r="X569" s="18"/>
      <c r="Y569" s="18">
        <v>30541.38</v>
      </c>
      <c r="Z569" s="18">
        <v>5602.61</v>
      </c>
      <c r="AA569" s="18">
        <v>2049.0100000000002</v>
      </c>
      <c r="AB569" s="18">
        <v>38193</v>
      </c>
    </row>
    <row r="570" spans="1:28" s="15" customFormat="1" x14ac:dyDescent="0.25">
      <c r="A570" s="17">
        <v>2</v>
      </c>
      <c r="B570" s="17" t="s">
        <v>1463</v>
      </c>
      <c r="C570" s="17" t="s">
        <v>1666</v>
      </c>
      <c r="D570" s="17" t="s">
        <v>1523</v>
      </c>
      <c r="E570" s="17" t="s">
        <v>1524</v>
      </c>
      <c r="F570" s="17" t="s">
        <v>75</v>
      </c>
      <c r="G570" s="17" t="s">
        <v>1142</v>
      </c>
      <c r="H570" s="17">
        <v>6920</v>
      </c>
      <c r="I570" s="17">
        <v>6752</v>
      </c>
      <c r="J570" s="17">
        <v>168</v>
      </c>
      <c r="K570" s="17" t="s">
        <v>37</v>
      </c>
      <c r="L570" s="18">
        <v>31457.62</v>
      </c>
      <c r="M570" s="18">
        <v>1742.92</v>
      </c>
      <c r="N570" s="18">
        <v>6807.46</v>
      </c>
      <c r="O570" s="18">
        <v>40008</v>
      </c>
      <c r="P570" s="18">
        <v>1550.38</v>
      </c>
      <c r="Q570" s="18">
        <v>328.07</v>
      </c>
      <c r="R570" s="18">
        <v>100.55</v>
      </c>
      <c r="S570" s="18">
        <v>1979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33008</v>
      </c>
      <c r="Z570" s="18">
        <v>7135.53</v>
      </c>
      <c r="AA570" s="18">
        <v>1843.47</v>
      </c>
      <c r="AB570" s="18">
        <v>41987</v>
      </c>
    </row>
    <row r="571" spans="1:28" s="15" customFormat="1" x14ac:dyDescent="0.25">
      <c r="A571" s="17">
        <v>3</v>
      </c>
      <c r="B571" s="17" t="s">
        <v>1471</v>
      </c>
      <c r="C571" s="17" t="s">
        <v>1666</v>
      </c>
      <c r="D571" s="17" t="s">
        <v>1525</v>
      </c>
      <c r="E571" s="17" t="s">
        <v>1526</v>
      </c>
      <c r="F571" s="17" t="s">
        <v>75</v>
      </c>
      <c r="G571" s="17" t="s">
        <v>1527</v>
      </c>
      <c r="H571" s="17">
        <v>7551</v>
      </c>
      <c r="I571" s="17">
        <v>7467</v>
      </c>
      <c r="J571" s="17">
        <v>84</v>
      </c>
      <c r="K571" s="17" t="s">
        <v>37</v>
      </c>
      <c r="L571" s="18">
        <v>40074.839999999997</v>
      </c>
      <c r="M571" s="18">
        <v>2046.87</v>
      </c>
      <c r="N571" s="18">
        <v>7977.29</v>
      </c>
      <c r="O571" s="18">
        <v>50099</v>
      </c>
      <c r="P571" s="18">
        <v>1103.3800000000001</v>
      </c>
      <c r="Q571" s="18">
        <v>416.35</v>
      </c>
      <c r="R571" s="18">
        <v>50.27</v>
      </c>
      <c r="S571" s="18">
        <v>1570</v>
      </c>
      <c r="T571" s="18">
        <v>270</v>
      </c>
      <c r="U571" s="18">
        <v>0</v>
      </c>
      <c r="V571" s="18">
        <v>0</v>
      </c>
      <c r="W571" s="18">
        <v>0</v>
      </c>
      <c r="X571" s="18"/>
      <c r="Y571" s="18">
        <v>41178.22</v>
      </c>
      <c r="Z571" s="18">
        <v>8393.64</v>
      </c>
      <c r="AA571" s="18">
        <v>2097.14</v>
      </c>
      <c r="AB571" s="18">
        <v>51669</v>
      </c>
    </row>
    <row r="572" spans="1:28" s="15" customFormat="1" x14ac:dyDescent="0.25">
      <c r="A572" s="17">
        <v>4</v>
      </c>
      <c r="B572" s="17" t="s">
        <v>1486</v>
      </c>
      <c r="C572" s="17" t="s">
        <v>1666</v>
      </c>
      <c r="D572" s="17" t="s">
        <v>1528</v>
      </c>
      <c r="E572" s="17" t="s">
        <v>1529</v>
      </c>
      <c r="F572" s="17" t="s">
        <v>75</v>
      </c>
      <c r="G572" s="17" t="s">
        <v>1530</v>
      </c>
      <c r="H572" s="17">
        <v>11285</v>
      </c>
      <c r="I572" s="17">
        <v>10927</v>
      </c>
      <c r="J572" s="17">
        <v>358</v>
      </c>
      <c r="K572" s="17" t="s">
        <v>37</v>
      </c>
      <c r="L572" s="18">
        <v>56025.41</v>
      </c>
      <c r="M572" s="18">
        <v>3674.46</v>
      </c>
      <c r="N572" s="18">
        <v>7958.13</v>
      </c>
      <c r="O572" s="18">
        <v>67658</v>
      </c>
      <c r="P572" s="18">
        <v>3008.16</v>
      </c>
      <c r="Q572" s="18">
        <v>579.58000000000004</v>
      </c>
      <c r="R572" s="18">
        <v>214.26</v>
      </c>
      <c r="S572" s="18">
        <v>3802</v>
      </c>
      <c r="T572" s="18">
        <v>1550</v>
      </c>
      <c r="U572" s="18">
        <v>0</v>
      </c>
      <c r="V572" s="18">
        <v>0</v>
      </c>
      <c r="W572" s="18">
        <v>0</v>
      </c>
      <c r="X572" s="18"/>
      <c r="Y572" s="18">
        <v>59033.57</v>
      </c>
      <c r="Z572" s="18">
        <v>8537.7099999999991</v>
      </c>
      <c r="AA572" s="18">
        <v>3888.72</v>
      </c>
      <c r="AB572" s="18">
        <v>71460</v>
      </c>
    </row>
    <row r="573" spans="1:28" s="15" customFormat="1" x14ac:dyDescent="0.25">
      <c r="A573" s="17">
        <v>5</v>
      </c>
      <c r="B573" s="17" t="s">
        <v>1460</v>
      </c>
      <c r="C573" s="17" t="s">
        <v>1666</v>
      </c>
      <c r="D573" s="17" t="s">
        <v>1531</v>
      </c>
      <c r="E573" s="17" t="s">
        <v>1532</v>
      </c>
      <c r="F573" s="17" t="s">
        <v>75</v>
      </c>
      <c r="G573" s="17" t="s">
        <v>1517</v>
      </c>
      <c r="H573" s="17">
        <v>26710</v>
      </c>
      <c r="I573" s="17">
        <v>26710</v>
      </c>
      <c r="J573" s="17">
        <v>0</v>
      </c>
      <c r="K573" s="17" t="s">
        <v>37</v>
      </c>
      <c r="L573" s="18">
        <v>27367.41</v>
      </c>
      <c r="M573" s="18">
        <v>990.16</v>
      </c>
      <c r="N573" s="18">
        <v>5689.43</v>
      </c>
      <c r="O573" s="18">
        <v>34047</v>
      </c>
      <c r="P573" s="18">
        <v>468.61</v>
      </c>
      <c r="Q573" s="18">
        <v>281.39</v>
      </c>
      <c r="R573" s="18">
        <v>0</v>
      </c>
      <c r="S573" s="18">
        <v>750</v>
      </c>
      <c r="T573" s="18">
        <v>780</v>
      </c>
      <c r="U573" s="18">
        <v>0</v>
      </c>
      <c r="V573" s="18">
        <v>0</v>
      </c>
      <c r="W573" s="18">
        <v>0</v>
      </c>
      <c r="X573" s="18"/>
      <c r="Y573" s="18">
        <v>27836.02</v>
      </c>
      <c r="Z573" s="18">
        <v>5970.82</v>
      </c>
      <c r="AA573" s="18">
        <v>990.16</v>
      </c>
      <c r="AB573" s="18">
        <v>34797</v>
      </c>
    </row>
    <row r="574" spans="1:28" s="15" customFormat="1" x14ac:dyDescent="0.25">
      <c r="A574" s="17">
        <v>6</v>
      </c>
      <c r="B574" s="17" t="s">
        <v>1471</v>
      </c>
      <c r="C574" s="17" t="s">
        <v>1666</v>
      </c>
      <c r="D574" s="17" t="s">
        <v>1533</v>
      </c>
      <c r="E574" s="17" t="s">
        <v>1534</v>
      </c>
      <c r="F574" s="17" t="s">
        <v>75</v>
      </c>
      <c r="G574" s="17" t="s">
        <v>1527</v>
      </c>
      <c r="H574" s="17">
        <v>17403</v>
      </c>
      <c r="I574" s="17">
        <v>17193</v>
      </c>
      <c r="J574" s="17">
        <v>210</v>
      </c>
      <c r="K574" s="17" t="s">
        <v>37</v>
      </c>
      <c r="L574" s="18">
        <v>79078.66</v>
      </c>
      <c r="M574" s="18">
        <v>262.14</v>
      </c>
      <c r="N574" s="18">
        <v>14437.2</v>
      </c>
      <c r="O574" s="18">
        <v>93778</v>
      </c>
      <c r="P574" s="18">
        <v>1851.13</v>
      </c>
      <c r="Q574" s="18">
        <v>835.18</v>
      </c>
      <c r="R574" s="18">
        <v>125.69</v>
      </c>
      <c r="S574" s="18">
        <v>2812</v>
      </c>
      <c r="T574" s="18">
        <v>1250</v>
      </c>
      <c r="U574" s="18">
        <v>0</v>
      </c>
      <c r="V574" s="18">
        <v>0</v>
      </c>
      <c r="W574" s="18">
        <v>0</v>
      </c>
      <c r="X574" s="18"/>
      <c r="Y574" s="18">
        <v>80929.789999999994</v>
      </c>
      <c r="Z574" s="18">
        <v>15272.38</v>
      </c>
      <c r="AA574" s="18">
        <v>387.83</v>
      </c>
      <c r="AB574" s="18">
        <v>96590</v>
      </c>
    </row>
    <row r="575" spans="1:28" s="15" customFormat="1" x14ac:dyDescent="0.25">
      <c r="A575" s="17">
        <v>7</v>
      </c>
      <c r="B575" s="17" t="s">
        <v>1486</v>
      </c>
      <c r="C575" s="17" t="s">
        <v>1666</v>
      </c>
      <c r="D575" s="17" t="s">
        <v>1535</v>
      </c>
      <c r="E575" s="17" t="s">
        <v>1536</v>
      </c>
      <c r="F575" s="17" t="s">
        <v>75</v>
      </c>
      <c r="G575" s="17" t="s">
        <v>1530</v>
      </c>
      <c r="H575" s="17">
        <v>27292</v>
      </c>
      <c r="I575" s="17">
        <v>27011</v>
      </c>
      <c r="J575" s="17">
        <v>281</v>
      </c>
      <c r="K575" s="17" t="s">
        <v>37</v>
      </c>
      <c r="L575" s="18">
        <v>103869.87</v>
      </c>
      <c r="M575" s="18">
        <v>7698.99</v>
      </c>
      <c r="N575" s="18">
        <v>21906.14</v>
      </c>
      <c r="O575" s="18">
        <v>133475</v>
      </c>
      <c r="P575" s="18">
        <v>2549</v>
      </c>
      <c r="Q575" s="18">
        <v>1096.82</v>
      </c>
      <c r="R575" s="18">
        <v>168.18</v>
      </c>
      <c r="S575" s="18">
        <v>3814</v>
      </c>
      <c r="T575" s="18">
        <v>440</v>
      </c>
      <c r="U575" s="18">
        <v>0</v>
      </c>
      <c r="V575" s="18">
        <v>0</v>
      </c>
      <c r="W575" s="18">
        <v>0</v>
      </c>
      <c r="X575" s="18"/>
      <c r="Y575" s="18">
        <v>106418.87</v>
      </c>
      <c r="Z575" s="18">
        <v>23002.959999999999</v>
      </c>
      <c r="AA575" s="18">
        <v>7867.17</v>
      </c>
      <c r="AB575" s="18">
        <v>137289</v>
      </c>
    </row>
    <row r="576" spans="1:28" s="15" customFormat="1" x14ac:dyDescent="0.25">
      <c r="A576" s="17">
        <v>8</v>
      </c>
      <c r="B576" s="17" t="s">
        <v>1455</v>
      </c>
      <c r="C576" s="17" t="s">
        <v>1666</v>
      </c>
      <c r="D576" s="17" t="s">
        <v>1537</v>
      </c>
      <c r="E576" s="17" t="s">
        <v>1538</v>
      </c>
      <c r="F576" s="17" t="s">
        <v>75</v>
      </c>
      <c r="G576" s="17" t="s">
        <v>1539</v>
      </c>
      <c r="H576" s="17">
        <v>14366</v>
      </c>
      <c r="I576" s="17">
        <v>14211</v>
      </c>
      <c r="J576" s="17">
        <v>155</v>
      </c>
      <c r="K576" s="17" t="s">
        <v>37</v>
      </c>
      <c r="L576" s="18">
        <v>52798.9</v>
      </c>
      <c r="M576" s="18">
        <v>3695.47</v>
      </c>
      <c r="N576" s="18">
        <v>9826.6299999999992</v>
      </c>
      <c r="O576" s="18">
        <v>66321</v>
      </c>
      <c r="P576" s="18">
        <v>1456.22</v>
      </c>
      <c r="Q576" s="18">
        <v>556.01</v>
      </c>
      <c r="R576" s="18">
        <v>92.77</v>
      </c>
      <c r="S576" s="18">
        <v>2105</v>
      </c>
      <c r="T576" s="18">
        <v>100</v>
      </c>
      <c r="U576" s="18">
        <v>0</v>
      </c>
      <c r="V576" s="18">
        <v>0</v>
      </c>
      <c r="W576" s="18">
        <v>0</v>
      </c>
      <c r="X576" s="18"/>
      <c r="Y576" s="18">
        <v>54255.12</v>
      </c>
      <c r="Z576" s="18">
        <v>10382.64</v>
      </c>
      <c r="AA576" s="18">
        <v>3788.24</v>
      </c>
      <c r="AB576" s="18">
        <v>68426</v>
      </c>
    </row>
    <row r="577" spans="1:28" s="15" customFormat="1" x14ac:dyDescent="0.25">
      <c r="A577" s="17">
        <v>9</v>
      </c>
      <c r="B577" s="17" t="s">
        <v>1460</v>
      </c>
      <c r="C577" s="17" t="s">
        <v>1666</v>
      </c>
      <c r="D577" s="17" t="s">
        <v>1540</v>
      </c>
      <c r="E577" s="17" t="s">
        <v>1541</v>
      </c>
      <c r="F577" s="17" t="s">
        <v>75</v>
      </c>
      <c r="G577" s="17" t="s">
        <v>1517</v>
      </c>
      <c r="H577" s="17">
        <v>2621</v>
      </c>
      <c r="I577" s="17">
        <v>2510</v>
      </c>
      <c r="J577" s="17">
        <v>111</v>
      </c>
      <c r="K577" s="17" t="s">
        <v>37</v>
      </c>
      <c r="L577" s="18">
        <v>15056.37</v>
      </c>
      <c r="M577" s="18">
        <v>767.37</v>
      </c>
      <c r="N577" s="18">
        <v>2634.26</v>
      </c>
      <c r="O577" s="18">
        <v>18458</v>
      </c>
      <c r="P577" s="18">
        <v>984.46</v>
      </c>
      <c r="Q577" s="18">
        <v>156.11000000000001</v>
      </c>
      <c r="R577" s="18">
        <v>66.430000000000007</v>
      </c>
      <c r="S577" s="18">
        <v>1207</v>
      </c>
      <c r="T577" s="18">
        <v>140</v>
      </c>
      <c r="U577" s="18">
        <v>0</v>
      </c>
      <c r="V577" s="18">
        <v>0</v>
      </c>
      <c r="W577" s="18">
        <v>0</v>
      </c>
      <c r="X577" s="18"/>
      <c r="Y577" s="18">
        <v>16040.83</v>
      </c>
      <c r="Z577" s="18">
        <v>2790.37</v>
      </c>
      <c r="AA577" s="18">
        <v>833.8</v>
      </c>
      <c r="AB577" s="18">
        <v>19665</v>
      </c>
    </row>
    <row r="578" spans="1:28" s="15" customFormat="1" x14ac:dyDescent="0.25">
      <c r="A578" s="17">
        <v>10</v>
      </c>
      <c r="B578" s="17" t="s">
        <v>1460</v>
      </c>
      <c r="C578" s="17" t="s">
        <v>1666</v>
      </c>
      <c r="D578" s="17" t="s">
        <v>1542</v>
      </c>
      <c r="E578" s="17" t="s">
        <v>1543</v>
      </c>
      <c r="F578" s="17" t="s">
        <v>75</v>
      </c>
      <c r="G578" s="17" t="s">
        <v>1517</v>
      </c>
      <c r="H578" s="17">
        <v>12771</v>
      </c>
      <c r="I578" s="17">
        <v>12150</v>
      </c>
      <c r="J578" s="17">
        <v>621</v>
      </c>
      <c r="K578" s="17" t="s">
        <v>37</v>
      </c>
      <c r="L578" s="18">
        <v>38706.400000000001</v>
      </c>
      <c r="M578" s="18">
        <v>2628.67</v>
      </c>
      <c r="N578" s="18">
        <v>6909.93</v>
      </c>
      <c r="O578" s="18">
        <v>48245</v>
      </c>
      <c r="P578" s="18">
        <v>4739.79</v>
      </c>
      <c r="Q578" s="18">
        <v>393.54</v>
      </c>
      <c r="R578" s="18">
        <v>371.67</v>
      </c>
      <c r="S578" s="18">
        <v>5505</v>
      </c>
      <c r="T578" s="18">
        <v>130</v>
      </c>
      <c r="U578" s="18">
        <v>0</v>
      </c>
      <c r="V578" s="18">
        <v>0</v>
      </c>
      <c r="W578" s="18">
        <v>0</v>
      </c>
      <c r="X578" s="18"/>
      <c r="Y578" s="18">
        <v>43446.19</v>
      </c>
      <c r="Z578" s="18">
        <v>7303.47</v>
      </c>
      <c r="AA578" s="18">
        <v>3000.34</v>
      </c>
      <c r="AB578" s="18">
        <v>53750</v>
      </c>
    </row>
    <row r="579" spans="1:28" s="15" customFormat="1" x14ac:dyDescent="0.25">
      <c r="A579" s="17">
        <v>11</v>
      </c>
      <c r="B579" s="17" t="s">
        <v>1460</v>
      </c>
      <c r="C579" s="17" t="s">
        <v>1666</v>
      </c>
      <c r="D579" s="17" t="s">
        <v>1544</v>
      </c>
      <c r="E579" s="17" t="s">
        <v>1545</v>
      </c>
      <c r="F579" s="17" t="s">
        <v>75</v>
      </c>
      <c r="G579" s="17" t="s">
        <v>1517</v>
      </c>
      <c r="H579" s="17">
        <v>7993</v>
      </c>
      <c r="I579" s="17">
        <v>7960</v>
      </c>
      <c r="J579" s="17">
        <v>33</v>
      </c>
      <c r="K579" s="17" t="s">
        <v>37</v>
      </c>
      <c r="L579" s="18">
        <v>34694.699999999997</v>
      </c>
      <c r="M579" s="18">
        <v>2277.21</v>
      </c>
      <c r="N579" s="18">
        <v>6643.09</v>
      </c>
      <c r="O579" s="18">
        <v>43615</v>
      </c>
      <c r="P579" s="18">
        <v>455.55</v>
      </c>
      <c r="Q579" s="18">
        <v>368.7</v>
      </c>
      <c r="R579" s="18">
        <v>19.75</v>
      </c>
      <c r="S579" s="18">
        <v>844</v>
      </c>
      <c r="T579" s="18">
        <v>370</v>
      </c>
      <c r="U579" s="18">
        <v>0</v>
      </c>
      <c r="V579" s="18">
        <v>0</v>
      </c>
      <c r="W579" s="18">
        <v>0</v>
      </c>
      <c r="X579" s="18"/>
      <c r="Y579" s="18">
        <v>35150.25</v>
      </c>
      <c r="Z579" s="18">
        <v>7011.79</v>
      </c>
      <c r="AA579" s="18">
        <v>2296.96</v>
      </c>
      <c r="AB579" s="18">
        <v>44459</v>
      </c>
    </row>
    <row r="580" spans="1:28" s="15" customFormat="1" x14ac:dyDescent="0.25">
      <c r="A580" s="17">
        <v>12</v>
      </c>
      <c r="B580" s="17" t="s">
        <v>1476</v>
      </c>
      <c r="C580" s="17" t="s">
        <v>1666</v>
      </c>
      <c r="D580" s="17" t="s">
        <v>1546</v>
      </c>
      <c r="E580" s="17" t="s">
        <v>1547</v>
      </c>
      <c r="F580" s="17" t="s">
        <v>75</v>
      </c>
      <c r="G580" s="17" t="s">
        <v>1548</v>
      </c>
      <c r="H580" s="17">
        <v>24415</v>
      </c>
      <c r="I580" s="17">
        <v>24315</v>
      </c>
      <c r="J580" s="17">
        <v>100</v>
      </c>
      <c r="K580" s="17" t="s">
        <v>37</v>
      </c>
      <c r="L580" s="18">
        <v>40485.660000000003</v>
      </c>
      <c r="M580" s="18">
        <v>2723.8</v>
      </c>
      <c r="N580" s="18">
        <v>6605.54</v>
      </c>
      <c r="O580" s="18">
        <v>49815</v>
      </c>
      <c r="P580" s="18">
        <v>1030.3699999999999</v>
      </c>
      <c r="Q580" s="18">
        <v>422.78</v>
      </c>
      <c r="R580" s="18">
        <v>59.85</v>
      </c>
      <c r="S580" s="18">
        <v>1513</v>
      </c>
      <c r="T580" s="18">
        <v>80</v>
      </c>
      <c r="U580" s="18">
        <v>0</v>
      </c>
      <c r="V580" s="18">
        <v>0</v>
      </c>
      <c r="W580" s="18">
        <v>0</v>
      </c>
      <c r="X580" s="18"/>
      <c r="Y580" s="18">
        <v>41516.03</v>
      </c>
      <c r="Z580" s="18">
        <v>7028.32</v>
      </c>
      <c r="AA580" s="18">
        <v>2783.65</v>
      </c>
      <c r="AB580" s="18">
        <v>51328</v>
      </c>
    </row>
    <row r="581" spans="1:28" s="15" customFormat="1" x14ac:dyDescent="0.25">
      <c r="A581" s="17">
        <v>13</v>
      </c>
      <c r="B581" s="17" t="s">
        <v>1463</v>
      </c>
      <c r="C581" s="17" t="s">
        <v>1667</v>
      </c>
      <c r="D581" s="17" t="s">
        <v>1549</v>
      </c>
      <c r="E581" s="17" t="s">
        <v>1550</v>
      </c>
      <c r="F581" s="17" t="s">
        <v>75</v>
      </c>
      <c r="G581" s="17" t="s">
        <v>1142</v>
      </c>
      <c r="H581" s="17">
        <v>3898</v>
      </c>
      <c r="I581" s="17">
        <v>3651</v>
      </c>
      <c r="J581" s="17">
        <v>247</v>
      </c>
      <c r="K581" s="17" t="s">
        <v>37</v>
      </c>
      <c r="L581" s="18">
        <v>31590.05</v>
      </c>
      <c r="M581" s="18">
        <v>1840.46</v>
      </c>
      <c r="N581" s="18">
        <v>5325.49</v>
      </c>
      <c r="O581" s="18">
        <v>38756</v>
      </c>
      <c r="P581" s="18">
        <v>2086.17</v>
      </c>
      <c r="Q581" s="18">
        <v>325</v>
      </c>
      <c r="R581" s="18">
        <v>147.83000000000001</v>
      </c>
      <c r="S581" s="18">
        <v>2559</v>
      </c>
      <c r="T581" s="18">
        <v>70</v>
      </c>
      <c r="U581" s="18">
        <v>0</v>
      </c>
      <c r="V581" s="18">
        <v>0</v>
      </c>
      <c r="W581" s="18">
        <v>0</v>
      </c>
      <c r="X581" s="18"/>
      <c r="Y581" s="18">
        <v>33676.22</v>
      </c>
      <c r="Z581" s="18">
        <v>5650.49</v>
      </c>
      <c r="AA581" s="18">
        <v>1988.29</v>
      </c>
      <c r="AB581" s="18">
        <v>41315</v>
      </c>
    </row>
    <row r="582" spans="1:28" s="15" customFormat="1" x14ac:dyDescent="0.25">
      <c r="A582" s="17">
        <v>14</v>
      </c>
      <c r="B582" s="17" t="s">
        <v>1468</v>
      </c>
      <c r="C582" s="17" t="s">
        <v>1666</v>
      </c>
      <c r="D582" s="17" t="s">
        <v>1551</v>
      </c>
      <c r="E582" s="17" t="s">
        <v>1552</v>
      </c>
      <c r="F582" s="17" t="s">
        <v>75</v>
      </c>
      <c r="G582" s="17" t="s">
        <v>1553</v>
      </c>
      <c r="H582" s="17">
        <v>6298</v>
      </c>
      <c r="I582" s="17">
        <v>5807</v>
      </c>
      <c r="J582" s="17">
        <v>491</v>
      </c>
      <c r="K582" s="17" t="s">
        <v>37</v>
      </c>
      <c r="L582" s="18">
        <v>48904.62</v>
      </c>
      <c r="M582" s="18">
        <v>2983.93</v>
      </c>
      <c r="N582" s="18">
        <v>8988.4500000000007</v>
      </c>
      <c r="O582" s="18">
        <v>60877</v>
      </c>
      <c r="P582" s="18">
        <v>3993.85</v>
      </c>
      <c r="Q582" s="18">
        <v>512.29</v>
      </c>
      <c r="R582" s="18">
        <v>293.86</v>
      </c>
      <c r="S582" s="18">
        <v>4800</v>
      </c>
      <c r="T582" s="18">
        <v>0</v>
      </c>
      <c r="U582" s="18">
        <v>0</v>
      </c>
      <c r="V582" s="18">
        <v>0</v>
      </c>
      <c r="W582" s="18">
        <v>0</v>
      </c>
      <c r="X582" s="18"/>
      <c r="Y582" s="18">
        <v>52898.47</v>
      </c>
      <c r="Z582" s="18">
        <v>9500.74</v>
      </c>
      <c r="AA582" s="18">
        <v>3277.79</v>
      </c>
      <c r="AB582" s="18">
        <v>65677</v>
      </c>
    </row>
    <row r="583" spans="1:28" s="15" customFormat="1" x14ac:dyDescent="0.25">
      <c r="A583" s="17">
        <v>15</v>
      </c>
      <c r="B583" s="17" t="s">
        <v>1554</v>
      </c>
      <c r="C583" s="17" t="s">
        <v>1666</v>
      </c>
      <c r="D583" s="17" t="s">
        <v>1555</v>
      </c>
      <c r="E583" s="17" t="s">
        <v>1556</v>
      </c>
      <c r="F583" s="17" t="s">
        <v>75</v>
      </c>
      <c r="G583" s="17" t="s">
        <v>1557</v>
      </c>
      <c r="H583" s="17">
        <v>43445</v>
      </c>
      <c r="I583" s="17">
        <v>43243</v>
      </c>
      <c r="J583" s="17">
        <v>202</v>
      </c>
      <c r="K583" s="17" t="s">
        <v>37</v>
      </c>
      <c r="L583" s="18">
        <v>34206.68</v>
      </c>
      <c r="M583" s="18">
        <v>2502.25</v>
      </c>
      <c r="N583" s="18">
        <v>6872.07</v>
      </c>
      <c r="O583" s="18">
        <v>43581</v>
      </c>
      <c r="P583" s="18">
        <v>1637.72</v>
      </c>
      <c r="Q583" s="18">
        <v>360.38</v>
      </c>
      <c r="R583" s="18">
        <v>120.9</v>
      </c>
      <c r="S583" s="18">
        <v>2119</v>
      </c>
      <c r="T583" s="18">
        <v>0</v>
      </c>
      <c r="U583" s="18">
        <v>0</v>
      </c>
      <c r="V583" s="18">
        <v>0</v>
      </c>
      <c r="W583" s="18">
        <v>0</v>
      </c>
      <c r="X583" s="18"/>
      <c r="Y583" s="18">
        <v>35844.400000000001</v>
      </c>
      <c r="Z583" s="18">
        <v>7232.45</v>
      </c>
      <c r="AA583" s="18">
        <v>2623.15</v>
      </c>
      <c r="AB583" s="18">
        <v>45700</v>
      </c>
    </row>
    <row r="584" spans="1:28" s="15" customFormat="1" x14ac:dyDescent="0.25">
      <c r="A584" s="17">
        <v>16</v>
      </c>
      <c r="B584" s="17" t="s">
        <v>1103</v>
      </c>
      <c r="C584" s="17" t="s">
        <v>1666</v>
      </c>
      <c r="D584" s="17" t="s">
        <v>1174</v>
      </c>
      <c r="E584" s="17" t="s">
        <v>1173</v>
      </c>
      <c r="F584" s="17" t="s">
        <v>75</v>
      </c>
      <c r="G584" s="17" t="s">
        <v>1147</v>
      </c>
      <c r="H584" s="17">
        <v>11255</v>
      </c>
      <c r="I584" s="17">
        <v>11255</v>
      </c>
      <c r="J584" s="17">
        <v>3</v>
      </c>
      <c r="K584" s="17" t="s">
        <v>769</v>
      </c>
      <c r="L584" s="18">
        <v>36980.94</v>
      </c>
      <c r="M584" s="18">
        <v>12420.65</v>
      </c>
      <c r="N584" s="18">
        <v>2228.41</v>
      </c>
      <c r="O584" s="18">
        <v>51630</v>
      </c>
      <c r="P584" s="18">
        <v>364.82</v>
      </c>
      <c r="Q584" s="18">
        <v>390.38</v>
      </c>
      <c r="R584" s="18">
        <v>1.8</v>
      </c>
      <c r="S584" s="18">
        <v>757</v>
      </c>
      <c r="T584" s="18">
        <v>0</v>
      </c>
      <c r="U584" s="18">
        <v>0</v>
      </c>
      <c r="V584" s="18">
        <v>0</v>
      </c>
      <c r="W584" s="18">
        <v>0</v>
      </c>
      <c r="X584" s="18"/>
      <c r="Y584" s="18">
        <v>37345.760000000002</v>
      </c>
      <c r="Z584" s="18">
        <v>12811.03</v>
      </c>
      <c r="AA584" s="18">
        <v>2230.21</v>
      </c>
      <c r="AB584" s="18">
        <v>52387</v>
      </c>
    </row>
    <row r="585" spans="1:28" s="15" customFormat="1" x14ac:dyDescent="0.25">
      <c r="A585" s="17">
        <v>17</v>
      </c>
      <c r="B585" s="17" t="s">
        <v>1554</v>
      </c>
      <c r="C585" s="17" t="s">
        <v>1666</v>
      </c>
      <c r="D585" s="17" t="s">
        <v>1558</v>
      </c>
      <c r="E585" s="17" t="s">
        <v>1559</v>
      </c>
      <c r="F585" s="17" t="s">
        <v>75</v>
      </c>
      <c r="G585" s="17" t="s">
        <v>1560</v>
      </c>
      <c r="H585" s="17">
        <v>0</v>
      </c>
      <c r="I585" s="17">
        <v>0</v>
      </c>
      <c r="J585" s="17">
        <v>360</v>
      </c>
      <c r="K585" s="17" t="s">
        <v>107</v>
      </c>
      <c r="L585" s="18">
        <v>142772.06</v>
      </c>
      <c r="M585" s="18">
        <v>12670.47</v>
      </c>
      <c r="N585" s="18">
        <v>21098.47</v>
      </c>
      <c r="O585" s="18">
        <v>176541</v>
      </c>
      <c r="P585" s="18">
        <v>2710.19</v>
      </c>
      <c r="Q585" s="18">
        <v>1541.35</v>
      </c>
      <c r="R585" s="18">
        <v>215.46</v>
      </c>
      <c r="S585" s="18">
        <v>4467</v>
      </c>
      <c r="T585" s="18">
        <v>210</v>
      </c>
      <c r="U585" s="18">
        <v>0</v>
      </c>
      <c r="V585" s="18">
        <v>0</v>
      </c>
      <c r="W585" s="18">
        <v>0</v>
      </c>
      <c r="X585" s="18"/>
      <c r="Y585" s="18">
        <v>145482.25</v>
      </c>
      <c r="Z585" s="18">
        <v>22639.82</v>
      </c>
      <c r="AA585" s="18">
        <v>12885.93</v>
      </c>
      <c r="AB585" s="18">
        <v>181008</v>
      </c>
    </row>
    <row r="586" spans="1:28" s="15" customFormat="1" x14ac:dyDescent="0.25">
      <c r="A586" s="17">
        <v>18</v>
      </c>
      <c r="B586" s="17" t="s">
        <v>1476</v>
      </c>
      <c r="C586" s="17" t="s">
        <v>1666</v>
      </c>
      <c r="D586" s="17" t="s">
        <v>1561</v>
      </c>
      <c r="E586" s="17" t="s">
        <v>1562</v>
      </c>
      <c r="F586" s="17" t="s">
        <v>75</v>
      </c>
      <c r="G586" s="17" t="s">
        <v>114</v>
      </c>
      <c r="H586" s="17">
        <v>2</v>
      </c>
      <c r="I586" s="17">
        <v>2</v>
      </c>
      <c r="J586" s="17">
        <v>360</v>
      </c>
      <c r="K586" s="17" t="s">
        <v>107</v>
      </c>
      <c r="L586" s="18">
        <v>93132.25</v>
      </c>
      <c r="M586" s="18">
        <v>7774.92</v>
      </c>
      <c r="N586" s="18">
        <v>9572.83</v>
      </c>
      <c r="O586" s="18">
        <v>110480</v>
      </c>
      <c r="P586" s="18">
        <v>2709.55</v>
      </c>
      <c r="Q586" s="18">
        <v>995.99</v>
      </c>
      <c r="R586" s="18">
        <v>215.46</v>
      </c>
      <c r="S586" s="18">
        <v>3921</v>
      </c>
      <c r="T586" s="18">
        <v>210</v>
      </c>
      <c r="U586" s="18">
        <v>0</v>
      </c>
      <c r="V586" s="18">
        <v>0</v>
      </c>
      <c r="W586" s="18">
        <v>0</v>
      </c>
      <c r="X586" s="18"/>
      <c r="Y586" s="18">
        <v>95841.8</v>
      </c>
      <c r="Z586" s="18">
        <v>10568.82</v>
      </c>
      <c r="AA586" s="18">
        <v>7990.38</v>
      </c>
      <c r="AB586" s="18">
        <v>114401</v>
      </c>
    </row>
    <row r="587" spans="1:28" s="15" customFormat="1" x14ac:dyDescent="0.25">
      <c r="A587" s="17">
        <v>19</v>
      </c>
      <c r="B587" s="17" t="s">
        <v>1460</v>
      </c>
      <c r="C587" s="17" t="s">
        <v>1666</v>
      </c>
      <c r="D587" s="17" t="s">
        <v>1563</v>
      </c>
      <c r="E587" s="17" t="s">
        <v>1564</v>
      </c>
      <c r="F587" s="17" t="s">
        <v>75</v>
      </c>
      <c r="G587" s="17" t="s">
        <v>114</v>
      </c>
      <c r="H587" s="17">
        <v>6</v>
      </c>
      <c r="I587" s="17">
        <v>6</v>
      </c>
      <c r="J587" s="17">
        <v>360</v>
      </c>
      <c r="K587" s="17" t="s">
        <v>107</v>
      </c>
      <c r="L587" s="18">
        <v>139408.15</v>
      </c>
      <c r="M587" s="18">
        <v>5762.52</v>
      </c>
      <c r="N587" s="18">
        <v>14489.33</v>
      </c>
      <c r="O587" s="18">
        <v>159660</v>
      </c>
      <c r="P587" s="18">
        <v>2709.91</v>
      </c>
      <c r="Q587" s="18">
        <v>1438.63</v>
      </c>
      <c r="R587" s="18">
        <v>215.46</v>
      </c>
      <c r="S587" s="18">
        <v>4364</v>
      </c>
      <c r="T587" s="18">
        <v>210</v>
      </c>
      <c r="U587" s="18">
        <v>0</v>
      </c>
      <c r="V587" s="18">
        <v>0</v>
      </c>
      <c r="W587" s="18">
        <v>0</v>
      </c>
      <c r="X587" s="18"/>
      <c r="Y587" s="18">
        <v>142118.06</v>
      </c>
      <c r="Z587" s="18">
        <v>15927.96</v>
      </c>
      <c r="AA587" s="18">
        <v>5977.98</v>
      </c>
      <c r="AB587" s="18">
        <v>164024</v>
      </c>
    </row>
    <row r="588" spans="1:28" s="15" customFormat="1" x14ac:dyDescent="0.25">
      <c r="A588" s="17">
        <v>20</v>
      </c>
      <c r="B588" s="17" t="s">
        <v>1486</v>
      </c>
      <c r="C588" s="17" t="s">
        <v>1666</v>
      </c>
      <c r="D588" s="17" t="s">
        <v>1565</v>
      </c>
      <c r="E588" s="17" t="s">
        <v>1566</v>
      </c>
      <c r="F588" s="17" t="s">
        <v>75</v>
      </c>
      <c r="G588" s="17" t="s">
        <v>114</v>
      </c>
      <c r="H588" s="17">
        <v>2</v>
      </c>
      <c r="I588" s="17">
        <v>2</v>
      </c>
      <c r="J588" s="17">
        <v>360</v>
      </c>
      <c r="K588" s="17" t="s">
        <v>107</v>
      </c>
      <c r="L588" s="18">
        <v>97652.47</v>
      </c>
      <c r="M588" s="18">
        <v>8729.91</v>
      </c>
      <c r="N588" s="18">
        <v>9628.6200000000008</v>
      </c>
      <c r="O588" s="18">
        <v>116011</v>
      </c>
      <c r="P588" s="18">
        <v>2709.79</v>
      </c>
      <c r="Q588" s="18">
        <v>1050.75</v>
      </c>
      <c r="R588" s="18">
        <v>215.46</v>
      </c>
      <c r="S588" s="18">
        <v>3976</v>
      </c>
      <c r="T588" s="18">
        <v>220</v>
      </c>
      <c r="U588" s="18">
        <v>0</v>
      </c>
      <c r="V588" s="18">
        <v>0</v>
      </c>
      <c r="W588" s="18">
        <v>0</v>
      </c>
      <c r="X588" s="18"/>
      <c r="Y588" s="18">
        <v>100362.26</v>
      </c>
      <c r="Z588" s="18">
        <v>10679.37</v>
      </c>
      <c r="AA588" s="18">
        <v>8945.3700000000008</v>
      </c>
      <c r="AB588" s="18">
        <v>119987</v>
      </c>
    </row>
    <row r="589" spans="1:28" s="15" customFormat="1" x14ac:dyDescent="0.25">
      <c r="A589" s="17">
        <v>21</v>
      </c>
      <c r="B589" s="17" t="s">
        <v>1486</v>
      </c>
      <c r="C589" s="17" t="s">
        <v>1666</v>
      </c>
      <c r="D589" s="17" t="s">
        <v>1567</v>
      </c>
      <c r="E589" s="17" t="s">
        <v>1568</v>
      </c>
      <c r="F589" s="17" t="s">
        <v>75</v>
      </c>
      <c r="G589" s="17" t="s">
        <v>114</v>
      </c>
      <c r="H589" s="17">
        <v>1</v>
      </c>
      <c r="I589" s="17">
        <v>1</v>
      </c>
      <c r="J589" s="17">
        <v>360</v>
      </c>
      <c r="K589" s="17" t="s">
        <v>107</v>
      </c>
      <c r="L589" s="18">
        <v>87112.09</v>
      </c>
      <c r="M589" s="18">
        <v>7774.42</v>
      </c>
      <c r="N589" s="18">
        <v>8829.49</v>
      </c>
      <c r="O589" s="18">
        <v>103716</v>
      </c>
      <c r="P589" s="18">
        <v>2709.75</v>
      </c>
      <c r="Q589" s="18">
        <v>935.79</v>
      </c>
      <c r="R589" s="18">
        <v>215.46</v>
      </c>
      <c r="S589" s="18">
        <v>3861</v>
      </c>
      <c r="T589" s="18">
        <v>210</v>
      </c>
      <c r="U589" s="18">
        <v>0</v>
      </c>
      <c r="V589" s="18">
        <v>0</v>
      </c>
      <c r="W589" s="18">
        <v>0</v>
      </c>
      <c r="X589" s="18"/>
      <c r="Y589" s="18">
        <v>89821.84</v>
      </c>
      <c r="Z589" s="18">
        <v>9765.2800000000007</v>
      </c>
      <c r="AA589" s="18">
        <v>7989.88</v>
      </c>
      <c r="AB589" s="18">
        <v>107577</v>
      </c>
    </row>
    <row r="590" spans="1:28" s="15" customFormat="1" x14ac:dyDescent="0.25">
      <c r="A590" s="17">
        <v>22</v>
      </c>
      <c r="B590" s="17" t="s">
        <v>1468</v>
      </c>
      <c r="C590" s="17" t="s">
        <v>1666</v>
      </c>
      <c r="D590" s="17" t="s">
        <v>1569</v>
      </c>
      <c r="E590" s="17" t="s">
        <v>1570</v>
      </c>
      <c r="F590" s="17" t="s">
        <v>75</v>
      </c>
      <c r="G590" s="17" t="s">
        <v>114</v>
      </c>
      <c r="H590" s="17">
        <v>2</v>
      </c>
      <c r="I590" s="17">
        <v>2</v>
      </c>
      <c r="J590" s="17">
        <v>360</v>
      </c>
      <c r="K590" s="17" t="s">
        <v>107</v>
      </c>
      <c r="L590" s="18">
        <v>141738.19</v>
      </c>
      <c r="M590" s="18">
        <v>6059.97</v>
      </c>
      <c r="N590" s="18">
        <v>14602.84</v>
      </c>
      <c r="O590" s="18">
        <v>162401</v>
      </c>
      <c r="P590" s="18">
        <v>2709.64</v>
      </c>
      <c r="Q590" s="18">
        <v>1464.9</v>
      </c>
      <c r="R590" s="18">
        <v>215.46</v>
      </c>
      <c r="S590" s="18">
        <v>4390</v>
      </c>
      <c r="T590" s="18">
        <v>220</v>
      </c>
      <c r="U590" s="18">
        <v>0</v>
      </c>
      <c r="V590" s="18">
        <v>0</v>
      </c>
      <c r="W590" s="18">
        <v>0</v>
      </c>
      <c r="X590" s="18"/>
      <c r="Y590" s="18">
        <v>144447.82999999999</v>
      </c>
      <c r="Z590" s="18">
        <v>16067.74</v>
      </c>
      <c r="AA590" s="18">
        <v>6275.43</v>
      </c>
      <c r="AB590" s="18">
        <v>166791</v>
      </c>
    </row>
    <row r="591" spans="1:28" s="15" customFormat="1" x14ac:dyDescent="0.25">
      <c r="A591" s="17">
        <v>23</v>
      </c>
      <c r="B591" s="17" t="s">
        <v>1554</v>
      </c>
      <c r="C591" s="17" t="s">
        <v>1666</v>
      </c>
      <c r="D591" s="17" t="s">
        <v>1571</v>
      </c>
      <c r="E591" s="17" t="s">
        <v>1572</v>
      </c>
      <c r="F591" s="17" t="s">
        <v>75</v>
      </c>
      <c r="G591" s="17" t="s">
        <v>114</v>
      </c>
      <c r="H591" s="17">
        <v>2</v>
      </c>
      <c r="I591" s="17">
        <v>2</v>
      </c>
      <c r="J591" s="17">
        <v>360</v>
      </c>
      <c r="K591" s="17" t="s">
        <v>107</v>
      </c>
      <c r="L591" s="18">
        <v>139408.14000000001</v>
      </c>
      <c r="M591" s="18">
        <v>5762.52</v>
      </c>
      <c r="N591" s="18">
        <v>14489.34</v>
      </c>
      <c r="O591" s="18">
        <v>159660</v>
      </c>
      <c r="P591" s="18">
        <v>2709.91</v>
      </c>
      <c r="Q591" s="18">
        <v>1438.63</v>
      </c>
      <c r="R591" s="18">
        <v>215.46</v>
      </c>
      <c r="S591" s="18">
        <v>4364</v>
      </c>
      <c r="T591" s="18">
        <v>210</v>
      </c>
      <c r="U591" s="18">
        <v>0</v>
      </c>
      <c r="V591" s="18">
        <v>0</v>
      </c>
      <c r="W591" s="18">
        <v>0</v>
      </c>
      <c r="X591" s="18"/>
      <c r="Y591" s="18">
        <v>142118.04999999999</v>
      </c>
      <c r="Z591" s="18">
        <v>15927.97</v>
      </c>
      <c r="AA591" s="18">
        <v>5977.98</v>
      </c>
      <c r="AB591" s="18">
        <v>164024</v>
      </c>
    </row>
    <row r="592" spans="1:28" s="12" customFormat="1" ht="16.5" customHeight="1" x14ac:dyDescent="0.25">
      <c r="A592" s="10"/>
      <c r="B592" s="10"/>
      <c r="C592" s="10" t="s">
        <v>71</v>
      </c>
      <c r="D592" s="10"/>
      <c r="E592" s="10"/>
      <c r="F592" s="10"/>
      <c r="G592" s="10"/>
      <c r="H592" s="10"/>
      <c r="I592" s="10"/>
      <c r="J592" s="11">
        <f>SUM(J569:J591)</f>
        <v>5841</v>
      </c>
      <c r="K592" s="10"/>
      <c r="L592" s="11">
        <f t="shared" ref="L592:AB592" si="45">SUM(L569:L591)</f>
        <v>1540999.08</v>
      </c>
      <c r="M592" s="11">
        <f t="shared" si="45"/>
        <v>104685.28000000001</v>
      </c>
      <c r="N592" s="11">
        <f t="shared" si="45"/>
        <v>218823.63999999996</v>
      </c>
      <c r="O592" s="11">
        <f t="shared" si="45"/>
        <v>1864508</v>
      </c>
      <c r="P592" s="11">
        <f t="shared" si="45"/>
        <v>48312.12999999999</v>
      </c>
      <c r="Q592" s="11">
        <f t="shared" si="45"/>
        <v>16188.029999999999</v>
      </c>
      <c r="R592" s="11">
        <f t="shared" si="45"/>
        <v>3495.84</v>
      </c>
      <c r="S592" s="11">
        <f t="shared" si="45"/>
        <v>67996</v>
      </c>
      <c r="T592" s="11">
        <f t="shared" si="45"/>
        <v>6670</v>
      </c>
      <c r="U592" s="11">
        <f t="shared" si="45"/>
        <v>0</v>
      </c>
      <c r="V592" s="11">
        <f t="shared" si="45"/>
        <v>0</v>
      </c>
      <c r="W592" s="11">
        <f t="shared" si="45"/>
        <v>0</v>
      </c>
      <c r="X592" s="11">
        <f t="shared" si="45"/>
        <v>0</v>
      </c>
      <c r="Y592" s="11">
        <f t="shared" si="45"/>
        <v>1589311.2100000002</v>
      </c>
      <c r="Z592" s="11">
        <f t="shared" si="45"/>
        <v>245203.91</v>
      </c>
      <c r="AA592" s="11">
        <f t="shared" si="45"/>
        <v>97988.87999999999</v>
      </c>
      <c r="AB592" s="11">
        <f t="shared" si="45"/>
        <v>1932504</v>
      </c>
    </row>
    <row r="593" spans="1:31" s="12" customFormat="1" ht="16.5" customHeight="1" x14ac:dyDescent="0.25">
      <c r="A593" s="10"/>
      <c r="B593" s="10"/>
      <c r="C593" s="10" t="s">
        <v>119</v>
      </c>
      <c r="D593" s="10"/>
      <c r="E593" s="10"/>
      <c r="F593" s="10"/>
      <c r="G593" s="10"/>
      <c r="H593" s="10"/>
      <c r="I593" s="10"/>
      <c r="J593" s="11">
        <f>J592+J568</f>
        <v>23072</v>
      </c>
      <c r="K593" s="11"/>
      <c r="L593" s="11">
        <f t="shared" ref="L593:AB593" si="46">L592+L568</f>
        <v>3387292.06</v>
      </c>
      <c r="M593" s="11">
        <f t="shared" si="46"/>
        <v>234851.93</v>
      </c>
      <c r="N593" s="11">
        <f t="shared" si="46"/>
        <v>468746.01</v>
      </c>
      <c r="O593" s="11">
        <f t="shared" si="46"/>
        <v>4090890</v>
      </c>
      <c r="P593" s="11">
        <f t="shared" si="46"/>
        <v>160043.08000000002</v>
      </c>
      <c r="Q593" s="11">
        <f t="shared" si="46"/>
        <v>36951.130000000005</v>
      </c>
      <c r="R593" s="11">
        <f t="shared" si="46"/>
        <v>11249.79</v>
      </c>
      <c r="S593" s="11">
        <f t="shared" si="46"/>
        <v>208244</v>
      </c>
      <c r="T593" s="11">
        <f t="shared" si="46"/>
        <v>18700</v>
      </c>
      <c r="U593" s="11">
        <f t="shared" si="46"/>
        <v>0</v>
      </c>
      <c r="V593" s="11">
        <f t="shared" si="46"/>
        <v>0</v>
      </c>
      <c r="W593" s="11">
        <f t="shared" si="46"/>
        <v>0</v>
      </c>
      <c r="X593" s="11">
        <f t="shared" si="46"/>
        <v>0</v>
      </c>
      <c r="Y593" s="11">
        <f t="shared" si="46"/>
        <v>3547335.1400000006</v>
      </c>
      <c r="Z593" s="11">
        <f t="shared" si="46"/>
        <v>515889.38</v>
      </c>
      <c r="AA593" s="11">
        <f t="shared" si="46"/>
        <v>235909.48000000004</v>
      </c>
      <c r="AB593" s="11">
        <f t="shared" si="46"/>
        <v>4299134</v>
      </c>
    </row>
    <row r="594" spans="1:31" x14ac:dyDescent="0.25">
      <c r="O594" s="34"/>
    </row>
    <row r="595" spans="1:31" x14ac:dyDescent="0.25">
      <c r="O595" s="34"/>
    </row>
    <row r="597" spans="1:31" ht="15.75" x14ac:dyDescent="0.25">
      <c r="E597" s="13" t="s">
        <v>120</v>
      </c>
      <c r="G597" s="14"/>
      <c r="H597" s="14"/>
      <c r="I597" s="14"/>
      <c r="J597" s="14"/>
      <c r="K597" s="14"/>
      <c r="L597" s="13" t="s">
        <v>122</v>
      </c>
      <c r="M597" s="13"/>
      <c r="N597" s="13"/>
      <c r="O597" s="14"/>
      <c r="Q597" s="14"/>
      <c r="R597" s="13" t="s">
        <v>121</v>
      </c>
      <c r="T597" s="14"/>
      <c r="U597" s="14"/>
      <c r="W597" s="14"/>
      <c r="X597" s="14"/>
      <c r="Y597" s="13" t="s">
        <v>123</v>
      </c>
      <c r="Z597" s="14"/>
      <c r="AA597" s="14"/>
      <c r="AB597" s="14"/>
    </row>
    <row r="598" spans="1:31" ht="15.75" x14ac:dyDescent="0.25">
      <c r="E598" s="13" t="s">
        <v>124</v>
      </c>
      <c r="G598" s="14"/>
      <c r="H598" s="14"/>
      <c r="I598" s="14"/>
      <c r="J598" s="14"/>
      <c r="K598" s="14"/>
      <c r="L598" s="13" t="s">
        <v>124</v>
      </c>
      <c r="M598" s="13"/>
      <c r="N598" s="13"/>
      <c r="O598" s="14"/>
      <c r="Q598" s="14"/>
      <c r="R598" s="13" t="s">
        <v>124</v>
      </c>
      <c r="T598" s="14"/>
      <c r="U598" s="14"/>
      <c r="W598" s="14"/>
      <c r="X598" s="14"/>
      <c r="Y598" s="13" t="s">
        <v>124</v>
      </c>
      <c r="Z598" s="14"/>
      <c r="AA598" s="14"/>
      <c r="AB598" s="14"/>
    </row>
    <row r="600" spans="1:31" ht="31.5" customHeight="1" x14ac:dyDescent="0.55000000000000004">
      <c r="A600" s="75" t="s">
        <v>0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1"/>
      <c r="AD600" s="1"/>
      <c r="AE600" s="1"/>
    </row>
    <row r="601" spans="1:31" ht="21.75" customHeight="1" x14ac:dyDescent="0.4">
      <c r="A601" s="76" t="s">
        <v>1711</v>
      </c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2"/>
      <c r="AD601" s="2"/>
      <c r="AE601" s="2"/>
    </row>
    <row r="602" spans="1:31" s="5" customFormat="1" ht="20.25" customHeight="1" x14ac:dyDescent="0.35">
      <c r="A602" s="3" t="s">
        <v>1</v>
      </c>
      <c r="B602" s="4"/>
      <c r="C602" s="3"/>
      <c r="D602" s="3"/>
      <c r="F602" s="3" t="s">
        <v>1692</v>
      </c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s="7" customFormat="1" ht="70.5" customHeight="1" x14ac:dyDescent="0.25">
      <c r="A603" s="6" t="s">
        <v>3</v>
      </c>
      <c r="B603" s="6" t="s">
        <v>4</v>
      </c>
      <c r="C603" s="6" t="s">
        <v>5</v>
      </c>
      <c r="D603" s="6" t="s">
        <v>6</v>
      </c>
      <c r="E603" s="6" t="s">
        <v>7</v>
      </c>
      <c r="F603" s="6" t="s">
        <v>8</v>
      </c>
      <c r="G603" s="6" t="s">
        <v>9</v>
      </c>
      <c r="H603" s="6" t="s">
        <v>10</v>
      </c>
      <c r="I603" s="6" t="s">
        <v>11</v>
      </c>
      <c r="J603" s="6" t="s">
        <v>1693</v>
      </c>
      <c r="K603" s="6" t="s">
        <v>13</v>
      </c>
      <c r="L603" s="6" t="s">
        <v>14</v>
      </c>
      <c r="M603" s="6" t="s">
        <v>15</v>
      </c>
      <c r="N603" s="6" t="s">
        <v>16</v>
      </c>
      <c r="O603" s="6" t="s">
        <v>17</v>
      </c>
      <c r="P603" s="6" t="s">
        <v>18</v>
      </c>
      <c r="Q603" s="6" t="s">
        <v>19</v>
      </c>
      <c r="R603" s="6" t="s">
        <v>20</v>
      </c>
      <c r="S603" s="6" t="s">
        <v>21</v>
      </c>
      <c r="T603" s="6" t="s">
        <v>22</v>
      </c>
      <c r="U603" s="6" t="s">
        <v>23</v>
      </c>
      <c r="V603" s="6" t="s">
        <v>24</v>
      </c>
      <c r="W603" s="6" t="s">
        <v>25</v>
      </c>
      <c r="X603" s="6" t="s">
        <v>26</v>
      </c>
      <c r="Y603" s="6" t="s">
        <v>27</v>
      </c>
      <c r="Z603" s="6" t="s">
        <v>28</v>
      </c>
      <c r="AA603" s="6" t="s">
        <v>29</v>
      </c>
      <c r="AB603" s="6" t="s">
        <v>30</v>
      </c>
    </row>
    <row r="604" spans="1:31" s="15" customFormat="1" ht="17.25" customHeight="1" x14ac:dyDescent="0.25">
      <c r="A604" s="17">
        <v>1</v>
      </c>
      <c r="B604" s="17" t="s">
        <v>1455</v>
      </c>
      <c r="C604" s="17" t="s">
        <v>1666</v>
      </c>
      <c r="D604" s="17" t="s">
        <v>1457</v>
      </c>
      <c r="E604" s="17" t="s">
        <v>1458</v>
      </c>
      <c r="F604" s="17" t="s">
        <v>35</v>
      </c>
      <c r="G604" s="17" t="s">
        <v>1459</v>
      </c>
      <c r="H604" s="17">
        <v>36000</v>
      </c>
      <c r="I604" s="17">
        <v>36000</v>
      </c>
      <c r="J604" s="17">
        <v>0</v>
      </c>
      <c r="K604" s="17" t="s">
        <v>37</v>
      </c>
      <c r="L604" s="18">
        <v>40463.99</v>
      </c>
      <c r="M604" s="18">
        <v>16003.76</v>
      </c>
      <c r="N604" s="18">
        <v>2139.25</v>
      </c>
      <c r="O604" s="18">
        <v>58607</v>
      </c>
      <c r="P604" s="18">
        <v>110.48</v>
      </c>
      <c r="Q604" s="18">
        <v>425.52</v>
      </c>
      <c r="R604" s="18">
        <v>0</v>
      </c>
      <c r="S604" s="18">
        <v>536</v>
      </c>
      <c r="T604" s="18">
        <v>0</v>
      </c>
      <c r="U604" s="18">
        <v>0</v>
      </c>
      <c r="V604" s="18">
        <v>0</v>
      </c>
      <c r="W604" s="18">
        <v>0</v>
      </c>
      <c r="X604" s="18"/>
      <c r="Y604" s="18">
        <v>40574.47</v>
      </c>
      <c r="Z604" s="18">
        <v>16429.28</v>
      </c>
      <c r="AA604" s="18">
        <v>2139.25</v>
      </c>
      <c r="AB604" s="18">
        <v>59143</v>
      </c>
    </row>
    <row r="605" spans="1:31" s="15" customFormat="1" ht="17.25" customHeight="1" x14ac:dyDescent="0.25">
      <c r="A605" s="17">
        <v>2</v>
      </c>
      <c r="B605" s="17" t="s">
        <v>1460</v>
      </c>
      <c r="C605" s="17" t="s">
        <v>1666</v>
      </c>
      <c r="D605" s="17" t="s">
        <v>1461</v>
      </c>
      <c r="E605" s="17" t="s">
        <v>1462</v>
      </c>
      <c r="F605" s="17" t="s">
        <v>35</v>
      </c>
      <c r="G605" s="17" t="s">
        <v>137</v>
      </c>
      <c r="H605" s="17">
        <v>51400</v>
      </c>
      <c r="I605" s="17">
        <v>51400</v>
      </c>
      <c r="J605" s="17">
        <v>0</v>
      </c>
      <c r="K605" s="17" t="s">
        <v>37</v>
      </c>
      <c r="L605" s="18">
        <v>63499.65</v>
      </c>
      <c r="M605" s="18">
        <v>7885.97</v>
      </c>
      <c r="N605" s="18">
        <v>10074.379999999999</v>
      </c>
      <c r="O605" s="18">
        <v>81460</v>
      </c>
      <c r="P605" s="18">
        <v>549.83000000000004</v>
      </c>
      <c r="Q605" s="18">
        <v>733.17</v>
      </c>
      <c r="R605" s="18">
        <v>0</v>
      </c>
      <c r="S605" s="18">
        <v>1283</v>
      </c>
      <c r="T605" s="18">
        <v>0</v>
      </c>
      <c r="U605" s="18">
        <v>0</v>
      </c>
      <c r="V605" s="18">
        <v>0</v>
      </c>
      <c r="W605" s="18">
        <v>0</v>
      </c>
      <c r="X605" s="18"/>
      <c r="Y605" s="18">
        <v>64049.48</v>
      </c>
      <c r="Z605" s="18">
        <v>8619.14</v>
      </c>
      <c r="AA605" s="18">
        <v>10074.379999999999</v>
      </c>
      <c r="AB605" s="18">
        <v>82743</v>
      </c>
    </row>
    <row r="606" spans="1:31" s="15" customFormat="1" ht="17.25" customHeight="1" x14ac:dyDescent="0.25">
      <c r="A606" s="17">
        <v>3</v>
      </c>
      <c r="B606" s="17" t="s">
        <v>1463</v>
      </c>
      <c r="C606" s="17" t="s">
        <v>1666</v>
      </c>
      <c r="D606" s="17" t="s">
        <v>1464</v>
      </c>
      <c r="E606" s="17" t="s">
        <v>1465</v>
      </c>
      <c r="F606" s="17" t="s">
        <v>35</v>
      </c>
      <c r="G606" s="17" t="s">
        <v>244</v>
      </c>
      <c r="H606" s="17">
        <v>45384</v>
      </c>
      <c r="I606" s="17">
        <v>44953</v>
      </c>
      <c r="J606" s="17">
        <v>1293</v>
      </c>
      <c r="K606" s="17" t="s">
        <v>37</v>
      </c>
      <c r="L606" s="18">
        <v>50375.31</v>
      </c>
      <c r="M606" s="18">
        <v>2328.5500000000002</v>
      </c>
      <c r="N606" s="18">
        <v>11637.14</v>
      </c>
      <c r="O606" s="18">
        <v>64341</v>
      </c>
      <c r="P606" s="18">
        <v>8002.81</v>
      </c>
      <c r="Q606" s="18">
        <v>586.34</v>
      </c>
      <c r="R606" s="18">
        <v>581.85</v>
      </c>
      <c r="S606" s="18">
        <v>9171</v>
      </c>
      <c r="T606" s="18">
        <v>0</v>
      </c>
      <c r="U606" s="18">
        <v>0</v>
      </c>
      <c r="V606" s="18">
        <v>0</v>
      </c>
      <c r="W606" s="18">
        <v>0</v>
      </c>
      <c r="X606" s="18"/>
      <c r="Y606" s="18">
        <v>58378.12</v>
      </c>
      <c r="Z606" s="18">
        <v>2914.89</v>
      </c>
      <c r="AA606" s="18">
        <v>12218.99</v>
      </c>
      <c r="AB606" s="18">
        <v>73512</v>
      </c>
    </row>
    <row r="607" spans="1:31" s="15" customFormat="1" ht="17.25" customHeight="1" x14ac:dyDescent="0.25">
      <c r="A607" s="17">
        <v>4</v>
      </c>
      <c r="B607" s="17" t="s">
        <v>1460</v>
      </c>
      <c r="C607" s="17" t="s">
        <v>1666</v>
      </c>
      <c r="D607" s="17" t="s">
        <v>1466</v>
      </c>
      <c r="E607" s="17" t="s">
        <v>1467</v>
      </c>
      <c r="F607" s="17" t="s">
        <v>35</v>
      </c>
      <c r="G607" s="17" t="s">
        <v>1055</v>
      </c>
      <c r="H607" s="17">
        <v>16027</v>
      </c>
      <c r="I607" s="17">
        <v>15847</v>
      </c>
      <c r="J607" s="17">
        <v>540</v>
      </c>
      <c r="K607" s="17" t="s">
        <v>37</v>
      </c>
      <c r="L607" s="18">
        <v>56656.75</v>
      </c>
      <c r="M607" s="18">
        <v>3800.56</v>
      </c>
      <c r="N607" s="18">
        <v>2888.69</v>
      </c>
      <c r="O607" s="18">
        <v>63346</v>
      </c>
      <c r="P607" s="18">
        <v>7303.78</v>
      </c>
      <c r="Q607" s="18">
        <v>556.22</v>
      </c>
      <c r="R607" s="18">
        <v>243</v>
      </c>
      <c r="S607" s="18">
        <v>8103</v>
      </c>
      <c r="T607" s="18">
        <v>0</v>
      </c>
      <c r="U607" s="18">
        <v>0</v>
      </c>
      <c r="V607" s="18">
        <v>0</v>
      </c>
      <c r="W607" s="18">
        <v>0</v>
      </c>
      <c r="X607" s="18"/>
      <c r="Y607" s="18">
        <v>63960.53</v>
      </c>
      <c r="Z607" s="18">
        <v>4356.78</v>
      </c>
      <c r="AA607" s="18">
        <v>3131.69</v>
      </c>
      <c r="AB607" s="18">
        <v>71449</v>
      </c>
    </row>
    <row r="608" spans="1:31" s="15" customFormat="1" ht="17.25" customHeight="1" x14ac:dyDescent="0.25">
      <c r="A608" s="17">
        <v>5</v>
      </c>
      <c r="B608" s="17" t="s">
        <v>1468</v>
      </c>
      <c r="C608" s="17" t="s">
        <v>1666</v>
      </c>
      <c r="D608" s="17" t="s">
        <v>1469</v>
      </c>
      <c r="E608" s="17" t="s">
        <v>1470</v>
      </c>
      <c r="F608" s="17" t="s">
        <v>35</v>
      </c>
      <c r="G608" s="17" t="s">
        <v>45</v>
      </c>
      <c r="H608" s="17">
        <v>78429</v>
      </c>
      <c r="I608" s="17">
        <v>78429</v>
      </c>
      <c r="J608" s="17">
        <v>0</v>
      </c>
      <c r="K608" s="17" t="s">
        <v>59</v>
      </c>
      <c r="L608" s="18">
        <v>169064.73</v>
      </c>
      <c r="M608" s="18">
        <v>26269.8</v>
      </c>
      <c r="N608" s="18">
        <v>13037.47</v>
      </c>
      <c r="O608" s="18">
        <v>208372</v>
      </c>
      <c r="P608" s="18">
        <v>577.76</v>
      </c>
      <c r="Q608" s="18">
        <v>1815.24</v>
      </c>
      <c r="R608" s="18">
        <v>0</v>
      </c>
      <c r="S608" s="18">
        <v>2393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169642.49</v>
      </c>
      <c r="Z608" s="18">
        <v>28085.040000000001</v>
      </c>
      <c r="AA608" s="18">
        <v>13037.47</v>
      </c>
      <c r="AB608" s="18">
        <v>210765</v>
      </c>
    </row>
    <row r="609" spans="1:28" s="15" customFormat="1" ht="17.25" customHeight="1" x14ac:dyDescent="0.25">
      <c r="A609" s="17">
        <v>6</v>
      </c>
      <c r="B609" s="17" t="s">
        <v>1471</v>
      </c>
      <c r="C609" s="17" t="s">
        <v>1666</v>
      </c>
      <c r="D609" s="17" t="s">
        <v>1472</v>
      </c>
      <c r="E609" s="17" t="s">
        <v>1473</v>
      </c>
      <c r="F609" s="17" t="s">
        <v>35</v>
      </c>
      <c r="G609" s="17" t="s">
        <v>1055</v>
      </c>
      <c r="H609" s="17">
        <v>23994</v>
      </c>
      <c r="I609" s="17">
        <v>23913</v>
      </c>
      <c r="J609" s="17">
        <v>81</v>
      </c>
      <c r="K609" s="17" t="s">
        <v>37</v>
      </c>
      <c r="L609" s="18">
        <v>71953.289999999994</v>
      </c>
      <c r="M609" s="18">
        <v>15968.22</v>
      </c>
      <c r="N609" s="18">
        <v>4660.49</v>
      </c>
      <c r="O609" s="18">
        <v>92582</v>
      </c>
      <c r="P609" s="18">
        <v>1025.1300000000001</v>
      </c>
      <c r="Q609" s="18">
        <v>763.42</v>
      </c>
      <c r="R609" s="18">
        <v>36.450000000000003</v>
      </c>
      <c r="S609" s="18">
        <v>1825</v>
      </c>
      <c r="T609" s="18">
        <v>0</v>
      </c>
      <c r="U609" s="18">
        <v>0</v>
      </c>
      <c r="V609" s="18">
        <v>0</v>
      </c>
      <c r="W609" s="18">
        <v>0</v>
      </c>
      <c r="X609" s="18"/>
      <c r="Y609" s="18">
        <v>72978.42</v>
      </c>
      <c r="Z609" s="18">
        <v>16731.64</v>
      </c>
      <c r="AA609" s="18">
        <v>4696.9399999999996</v>
      </c>
      <c r="AB609" s="18">
        <v>94407</v>
      </c>
    </row>
    <row r="610" spans="1:28" s="15" customFormat="1" ht="17.25" customHeight="1" x14ac:dyDescent="0.25">
      <c r="A610" s="17">
        <v>7</v>
      </c>
      <c r="B610" s="17" t="s">
        <v>1468</v>
      </c>
      <c r="C610" s="17" t="s">
        <v>1666</v>
      </c>
      <c r="D610" s="17" t="s">
        <v>1474</v>
      </c>
      <c r="E610" s="17" t="s">
        <v>1475</v>
      </c>
      <c r="F610" s="17" t="s">
        <v>35</v>
      </c>
      <c r="G610" s="17" t="s">
        <v>1055</v>
      </c>
      <c r="H610" s="17">
        <v>43546</v>
      </c>
      <c r="I610" s="17">
        <v>42973</v>
      </c>
      <c r="J610" s="17">
        <v>573</v>
      </c>
      <c r="K610" s="17" t="s">
        <v>37</v>
      </c>
      <c r="L610" s="18">
        <v>131053.95</v>
      </c>
      <c r="M610" s="18">
        <v>23591.599999999999</v>
      </c>
      <c r="N610" s="18">
        <v>10479.450000000001</v>
      </c>
      <c r="O610" s="18">
        <v>165125</v>
      </c>
      <c r="P610" s="18">
        <v>3746.15</v>
      </c>
      <c r="Q610" s="18">
        <v>1376</v>
      </c>
      <c r="R610" s="18">
        <v>257.85000000000002</v>
      </c>
      <c r="S610" s="18">
        <v>5380</v>
      </c>
      <c r="T610" s="18">
        <v>0</v>
      </c>
      <c r="U610" s="18">
        <v>0</v>
      </c>
      <c r="V610" s="18">
        <v>0</v>
      </c>
      <c r="W610" s="18">
        <v>0</v>
      </c>
      <c r="X610" s="18"/>
      <c r="Y610" s="18">
        <v>134800.1</v>
      </c>
      <c r="Z610" s="18">
        <v>24967.599999999999</v>
      </c>
      <c r="AA610" s="18">
        <v>10737.3</v>
      </c>
      <c r="AB610" s="18">
        <v>170505</v>
      </c>
    </row>
    <row r="611" spans="1:28" s="15" customFormat="1" ht="17.25" customHeight="1" x14ac:dyDescent="0.25">
      <c r="A611" s="17">
        <v>8</v>
      </c>
      <c r="B611" s="17" t="s">
        <v>1476</v>
      </c>
      <c r="C611" s="17" t="s">
        <v>1666</v>
      </c>
      <c r="D611" s="17" t="s">
        <v>1477</v>
      </c>
      <c r="E611" s="17" t="s">
        <v>1478</v>
      </c>
      <c r="F611" s="17" t="s">
        <v>35</v>
      </c>
      <c r="G611" s="17" t="s">
        <v>1055</v>
      </c>
      <c r="H611" s="17">
        <v>69580</v>
      </c>
      <c r="I611" s="17">
        <v>69580</v>
      </c>
      <c r="J611" s="17">
        <v>0</v>
      </c>
      <c r="K611" s="17" t="s">
        <v>59</v>
      </c>
      <c r="L611" s="18">
        <v>33409.64</v>
      </c>
      <c r="M611" s="18">
        <v>8864.7800000000007</v>
      </c>
      <c r="N611" s="18">
        <v>818.58</v>
      </c>
      <c r="O611" s="18">
        <v>43093</v>
      </c>
      <c r="P611" s="18">
        <v>577.41999999999996</v>
      </c>
      <c r="Q611" s="18">
        <v>339.58</v>
      </c>
      <c r="R611" s="18">
        <v>0</v>
      </c>
      <c r="S611" s="18">
        <v>917</v>
      </c>
      <c r="T611" s="18">
        <v>0</v>
      </c>
      <c r="U611" s="18">
        <v>0</v>
      </c>
      <c r="V611" s="18">
        <v>0</v>
      </c>
      <c r="W611" s="18">
        <v>0</v>
      </c>
      <c r="X611" s="18"/>
      <c r="Y611" s="18">
        <v>33987.06</v>
      </c>
      <c r="Z611" s="18">
        <v>9204.36</v>
      </c>
      <c r="AA611" s="18">
        <v>818.58</v>
      </c>
      <c r="AB611" s="18">
        <v>44010</v>
      </c>
    </row>
    <row r="612" spans="1:28" s="15" customFormat="1" ht="17.25" customHeight="1" x14ac:dyDescent="0.25">
      <c r="A612" s="17">
        <v>9</v>
      </c>
      <c r="B612" s="17" t="s">
        <v>1460</v>
      </c>
      <c r="C612" s="17" t="s">
        <v>1666</v>
      </c>
      <c r="D612" s="17" t="s">
        <v>1479</v>
      </c>
      <c r="E612" s="17" t="s">
        <v>1480</v>
      </c>
      <c r="F612" s="17" t="s">
        <v>35</v>
      </c>
      <c r="G612" s="17" t="s">
        <v>1055</v>
      </c>
      <c r="H612" s="17">
        <v>15359</v>
      </c>
      <c r="I612" s="17">
        <v>14801</v>
      </c>
      <c r="J612" s="17">
        <v>1674</v>
      </c>
      <c r="K612" s="17" t="s">
        <v>37</v>
      </c>
      <c r="L612" s="18">
        <v>78320.149999999994</v>
      </c>
      <c r="M612" s="18">
        <v>3579</v>
      </c>
      <c r="N612" s="18">
        <v>3902.85</v>
      </c>
      <c r="O612" s="18">
        <v>85802</v>
      </c>
      <c r="P612" s="18">
        <v>9806.83</v>
      </c>
      <c r="Q612" s="18">
        <v>765.87</v>
      </c>
      <c r="R612" s="18">
        <v>753.3</v>
      </c>
      <c r="S612" s="18">
        <v>11326</v>
      </c>
      <c r="T612" s="18">
        <v>0</v>
      </c>
      <c r="U612" s="18">
        <v>0</v>
      </c>
      <c r="V612" s="18">
        <v>0</v>
      </c>
      <c r="W612" s="18">
        <v>0</v>
      </c>
      <c r="X612" s="18"/>
      <c r="Y612" s="18">
        <v>88126.98</v>
      </c>
      <c r="Z612" s="18">
        <v>4344.87</v>
      </c>
      <c r="AA612" s="18">
        <v>4656.1499999999996</v>
      </c>
      <c r="AB612" s="18">
        <v>97128</v>
      </c>
    </row>
    <row r="613" spans="1:28" s="15" customFormat="1" ht="17.25" customHeight="1" x14ac:dyDescent="0.25">
      <c r="A613" s="17">
        <v>10</v>
      </c>
      <c r="B613" s="17" t="s">
        <v>1460</v>
      </c>
      <c r="C613" s="17" t="s">
        <v>1666</v>
      </c>
      <c r="D613" s="17" t="s">
        <v>1481</v>
      </c>
      <c r="E613" s="17" t="s">
        <v>1482</v>
      </c>
      <c r="F613" s="17" t="s">
        <v>35</v>
      </c>
      <c r="G613" s="17" t="s">
        <v>1483</v>
      </c>
      <c r="H613" s="17">
        <v>52415</v>
      </c>
      <c r="I613" s="17">
        <v>51416</v>
      </c>
      <c r="J613" s="17">
        <v>999</v>
      </c>
      <c r="K613" s="17" t="s">
        <v>37</v>
      </c>
      <c r="L613" s="18">
        <v>160328.23000000001</v>
      </c>
      <c r="M613" s="18">
        <v>26110.05</v>
      </c>
      <c r="N613" s="18">
        <v>13128.72</v>
      </c>
      <c r="O613" s="18">
        <v>199567</v>
      </c>
      <c r="P613" s="18">
        <v>6102.21</v>
      </c>
      <c r="Q613" s="18">
        <v>1703.24</v>
      </c>
      <c r="R613" s="18">
        <v>449.55</v>
      </c>
      <c r="S613" s="18">
        <v>8255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166430.44</v>
      </c>
      <c r="Z613" s="18">
        <v>27813.29</v>
      </c>
      <c r="AA613" s="18">
        <v>13578.27</v>
      </c>
      <c r="AB613" s="18">
        <v>207822</v>
      </c>
    </row>
    <row r="614" spans="1:28" s="15" customFormat="1" ht="17.25" customHeight="1" x14ac:dyDescent="0.25">
      <c r="A614" s="17">
        <v>11</v>
      </c>
      <c r="B614" s="17" t="s">
        <v>1455</v>
      </c>
      <c r="C614" s="17" t="s">
        <v>1666</v>
      </c>
      <c r="D614" s="17" t="s">
        <v>1484</v>
      </c>
      <c r="E614" s="17" t="s">
        <v>1485</v>
      </c>
      <c r="F614" s="17" t="s">
        <v>35</v>
      </c>
      <c r="G614" s="17" t="s">
        <v>1055</v>
      </c>
      <c r="H614" s="17">
        <v>69084</v>
      </c>
      <c r="I614" s="17">
        <v>68508</v>
      </c>
      <c r="J614" s="17">
        <v>576</v>
      </c>
      <c r="K614" s="17" t="s">
        <v>37</v>
      </c>
      <c r="L614" s="18">
        <v>62809.24</v>
      </c>
      <c r="M614" s="18">
        <v>7567.95</v>
      </c>
      <c r="N614" s="18">
        <v>4643.8100000000004</v>
      </c>
      <c r="O614" s="18">
        <v>75021</v>
      </c>
      <c r="P614" s="18">
        <v>3735.52</v>
      </c>
      <c r="Q614" s="18">
        <v>658.28</v>
      </c>
      <c r="R614" s="18">
        <v>259.2</v>
      </c>
      <c r="S614" s="18">
        <v>4653</v>
      </c>
      <c r="T614" s="18">
        <v>110</v>
      </c>
      <c r="U614" s="18">
        <v>0</v>
      </c>
      <c r="V614" s="18">
        <v>0</v>
      </c>
      <c r="W614" s="18">
        <v>0</v>
      </c>
      <c r="X614" s="18"/>
      <c r="Y614" s="18">
        <v>66544.759999999995</v>
      </c>
      <c r="Z614" s="18">
        <v>8226.23</v>
      </c>
      <c r="AA614" s="18">
        <v>4903.01</v>
      </c>
      <c r="AB614" s="18">
        <v>79674</v>
      </c>
    </row>
    <row r="615" spans="1:28" s="15" customFormat="1" ht="17.25" customHeight="1" x14ac:dyDescent="0.25">
      <c r="A615" s="17">
        <v>12</v>
      </c>
      <c r="B615" s="17" t="s">
        <v>1486</v>
      </c>
      <c r="C615" s="17" t="s">
        <v>1666</v>
      </c>
      <c r="D615" s="17" t="s">
        <v>1487</v>
      </c>
      <c r="E615" s="17" t="s">
        <v>1488</v>
      </c>
      <c r="F615" s="17" t="s">
        <v>35</v>
      </c>
      <c r="G615" s="17" t="s">
        <v>45</v>
      </c>
      <c r="H615" s="17">
        <v>37638</v>
      </c>
      <c r="I615" s="17">
        <v>37213</v>
      </c>
      <c r="J615" s="17">
        <v>2792</v>
      </c>
      <c r="K615" s="17" t="s">
        <v>1684</v>
      </c>
      <c r="L615" s="18">
        <v>189866.25</v>
      </c>
      <c r="M615" s="18">
        <v>12876.34</v>
      </c>
      <c r="N615" s="18">
        <v>13412.41</v>
      </c>
      <c r="O615" s="18">
        <v>216155</v>
      </c>
      <c r="P615" s="18">
        <v>16292.71</v>
      </c>
      <c r="Q615" s="18">
        <v>1950.89</v>
      </c>
      <c r="R615" s="18">
        <v>1256.4000000000001</v>
      </c>
      <c r="S615" s="18">
        <v>19500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206158.96</v>
      </c>
      <c r="Z615" s="18">
        <v>14827.23</v>
      </c>
      <c r="AA615" s="18">
        <v>14668.81</v>
      </c>
      <c r="AB615" s="18">
        <v>235655</v>
      </c>
    </row>
    <row r="616" spans="1:28" s="15" customFormat="1" ht="17.25" customHeight="1" x14ac:dyDescent="0.25">
      <c r="A616" s="17">
        <v>13</v>
      </c>
      <c r="B616" s="17" t="s">
        <v>1476</v>
      </c>
      <c r="C616" s="17" t="s">
        <v>1666</v>
      </c>
      <c r="D616" s="17" t="s">
        <v>1489</v>
      </c>
      <c r="E616" s="17" t="s">
        <v>1490</v>
      </c>
      <c r="F616" s="17" t="s">
        <v>35</v>
      </c>
      <c r="G616" s="17" t="s">
        <v>1055</v>
      </c>
      <c r="H616" s="17">
        <v>239859</v>
      </c>
      <c r="I616" s="17">
        <v>235638</v>
      </c>
      <c r="J616" s="17">
        <v>4221</v>
      </c>
      <c r="K616" s="17" t="s">
        <v>37</v>
      </c>
      <c r="L616" s="18">
        <v>118691.14</v>
      </c>
      <c r="M616" s="18">
        <v>7584.26</v>
      </c>
      <c r="N616" s="18">
        <v>6339.6</v>
      </c>
      <c r="O616" s="18">
        <v>132615</v>
      </c>
      <c r="P616" s="18">
        <v>25459.52</v>
      </c>
      <c r="Q616" s="18">
        <v>1142.03</v>
      </c>
      <c r="R616" s="18">
        <v>1899.45</v>
      </c>
      <c r="S616" s="18">
        <v>28501</v>
      </c>
      <c r="T616" s="18">
        <v>0</v>
      </c>
      <c r="U616" s="18">
        <v>0</v>
      </c>
      <c r="V616" s="18">
        <v>0</v>
      </c>
      <c r="W616" s="18">
        <v>0</v>
      </c>
      <c r="X616" s="18"/>
      <c r="Y616" s="18">
        <v>144150.66</v>
      </c>
      <c r="Z616" s="18">
        <v>8726.2900000000009</v>
      </c>
      <c r="AA616" s="18">
        <v>8239.0499999999993</v>
      </c>
      <c r="AB616" s="18">
        <v>161116</v>
      </c>
    </row>
    <row r="617" spans="1:28" s="15" customFormat="1" ht="17.25" customHeight="1" x14ac:dyDescent="0.25">
      <c r="A617" s="17">
        <v>14</v>
      </c>
      <c r="B617" s="17" t="s">
        <v>1468</v>
      </c>
      <c r="C617" s="17" t="s">
        <v>1666</v>
      </c>
      <c r="D617" s="17" t="s">
        <v>1491</v>
      </c>
      <c r="E617" s="17" t="s">
        <v>1492</v>
      </c>
      <c r="F617" s="17" t="s">
        <v>35</v>
      </c>
      <c r="G617" s="17" t="s">
        <v>1055</v>
      </c>
      <c r="H617" s="17">
        <v>34480</v>
      </c>
      <c r="I617" s="17">
        <v>34078</v>
      </c>
      <c r="J617" s="17">
        <v>402</v>
      </c>
      <c r="K617" s="17" t="s">
        <v>37</v>
      </c>
      <c r="L617" s="18">
        <v>97087.87</v>
      </c>
      <c r="M617" s="18">
        <v>20629.34</v>
      </c>
      <c r="N617" s="18">
        <v>6940.79</v>
      </c>
      <c r="O617" s="18">
        <v>124658</v>
      </c>
      <c r="P617" s="18">
        <v>2800.47</v>
      </c>
      <c r="Q617" s="18">
        <v>992.63</v>
      </c>
      <c r="R617" s="18">
        <v>180.9</v>
      </c>
      <c r="S617" s="18">
        <v>3974</v>
      </c>
      <c r="T617" s="18">
        <v>0</v>
      </c>
      <c r="U617" s="18">
        <v>0</v>
      </c>
      <c r="V617" s="18">
        <v>0</v>
      </c>
      <c r="W617" s="18">
        <v>0</v>
      </c>
      <c r="X617" s="18"/>
      <c r="Y617" s="18">
        <v>99888.34</v>
      </c>
      <c r="Z617" s="18">
        <v>21621.97</v>
      </c>
      <c r="AA617" s="18">
        <v>7121.69</v>
      </c>
      <c r="AB617" s="18">
        <v>128632</v>
      </c>
    </row>
    <row r="618" spans="1:28" s="15" customFormat="1" ht="17.25" customHeight="1" x14ac:dyDescent="0.25">
      <c r="A618" s="17">
        <v>15</v>
      </c>
      <c r="B618" s="17" t="s">
        <v>1460</v>
      </c>
      <c r="C618" s="17" t="s">
        <v>1666</v>
      </c>
      <c r="D618" s="17" t="s">
        <v>1493</v>
      </c>
      <c r="E618" s="17" t="s">
        <v>1494</v>
      </c>
      <c r="F618" s="17" t="s">
        <v>35</v>
      </c>
      <c r="G618" s="17" t="s">
        <v>45</v>
      </c>
      <c r="H618" s="17"/>
      <c r="I618" s="17"/>
      <c r="J618" s="17">
        <v>0</v>
      </c>
      <c r="K618" s="17" t="s">
        <v>59</v>
      </c>
      <c r="L618" s="18">
        <v>41734.97</v>
      </c>
      <c r="M618" s="18">
        <v>5556.2</v>
      </c>
      <c r="N618" s="18">
        <v>92.83</v>
      </c>
      <c r="O618" s="18">
        <v>47384</v>
      </c>
      <c r="P618" s="18">
        <v>604.54</v>
      </c>
      <c r="Q618" s="18">
        <v>415.46</v>
      </c>
      <c r="R618" s="18">
        <v>0</v>
      </c>
      <c r="S618" s="18">
        <v>1020</v>
      </c>
      <c r="T618" s="18">
        <v>0</v>
      </c>
      <c r="U618" s="18">
        <v>0</v>
      </c>
      <c r="V618" s="18">
        <v>0</v>
      </c>
      <c r="W618" s="18">
        <v>0</v>
      </c>
      <c r="X618" s="18"/>
      <c r="Y618" s="18">
        <v>42339.51</v>
      </c>
      <c r="Z618" s="18">
        <v>5971.66</v>
      </c>
      <c r="AA618" s="18">
        <v>92.83</v>
      </c>
      <c r="AB618" s="18">
        <v>48404</v>
      </c>
    </row>
    <row r="619" spans="1:28" s="15" customFormat="1" ht="17.25" customHeight="1" x14ac:dyDescent="0.25">
      <c r="A619" s="17">
        <v>16</v>
      </c>
      <c r="B619" s="17" t="s">
        <v>1471</v>
      </c>
      <c r="C619" s="17" t="s">
        <v>1666</v>
      </c>
      <c r="D619" s="17" t="s">
        <v>1495</v>
      </c>
      <c r="E619" s="17" t="s">
        <v>1496</v>
      </c>
      <c r="F619" s="17" t="s">
        <v>35</v>
      </c>
      <c r="G619" s="17" t="s">
        <v>215</v>
      </c>
      <c r="H619" s="17">
        <v>18907</v>
      </c>
      <c r="I619" s="17">
        <v>18534</v>
      </c>
      <c r="J619" s="17">
        <v>1119</v>
      </c>
      <c r="K619" s="17" t="s">
        <v>37</v>
      </c>
      <c r="L619" s="18">
        <v>181355.5</v>
      </c>
      <c r="M619" s="18">
        <v>21673.84</v>
      </c>
      <c r="N619" s="18">
        <v>8354.66</v>
      </c>
      <c r="O619" s="18">
        <v>211384</v>
      </c>
      <c r="P619" s="18">
        <v>7425.59</v>
      </c>
      <c r="Q619" s="18">
        <v>1861.86</v>
      </c>
      <c r="R619" s="18">
        <v>503.55</v>
      </c>
      <c r="S619" s="18">
        <v>9791</v>
      </c>
      <c r="T619" s="18">
        <v>4950</v>
      </c>
      <c r="U619" s="18">
        <v>0</v>
      </c>
      <c r="V619" s="18">
        <v>0</v>
      </c>
      <c r="W619" s="18">
        <v>0</v>
      </c>
      <c r="X619" s="18"/>
      <c r="Y619" s="18">
        <v>188781.09</v>
      </c>
      <c r="Z619" s="18">
        <v>23535.7</v>
      </c>
      <c r="AA619" s="18">
        <v>8858.2099999999991</v>
      </c>
      <c r="AB619" s="18">
        <v>221175</v>
      </c>
    </row>
    <row r="620" spans="1:28" s="15" customFormat="1" ht="17.25" customHeight="1" x14ac:dyDescent="0.25">
      <c r="A620" s="17">
        <v>17</v>
      </c>
      <c r="B620" s="17" t="s">
        <v>1468</v>
      </c>
      <c r="C620" s="17" t="s">
        <v>1666</v>
      </c>
      <c r="D620" s="17" t="s">
        <v>1497</v>
      </c>
      <c r="E620" s="17" t="s">
        <v>1498</v>
      </c>
      <c r="F620" s="17" t="s">
        <v>35</v>
      </c>
      <c r="G620" s="17" t="s">
        <v>1205</v>
      </c>
      <c r="H620" s="17">
        <v>48051</v>
      </c>
      <c r="I620" s="17">
        <v>45380</v>
      </c>
      <c r="J620" s="17">
        <v>2671</v>
      </c>
      <c r="K620" s="17" t="s">
        <v>37</v>
      </c>
      <c r="L620" s="18">
        <v>96955.16</v>
      </c>
      <c r="M620" s="18">
        <v>3436.89</v>
      </c>
      <c r="N620" s="18">
        <v>7699.95</v>
      </c>
      <c r="O620" s="18">
        <v>108092</v>
      </c>
      <c r="P620" s="18">
        <v>15898.33</v>
      </c>
      <c r="Q620" s="18">
        <v>972.72</v>
      </c>
      <c r="R620" s="18">
        <v>1201.95</v>
      </c>
      <c r="S620" s="18">
        <v>18073</v>
      </c>
      <c r="T620" s="18">
        <v>6800</v>
      </c>
      <c r="U620" s="18">
        <v>0</v>
      </c>
      <c r="V620" s="18">
        <v>0</v>
      </c>
      <c r="W620" s="18">
        <v>0</v>
      </c>
      <c r="X620" s="18"/>
      <c r="Y620" s="18">
        <v>112853.49</v>
      </c>
      <c r="Z620" s="18">
        <v>4409.6099999999997</v>
      </c>
      <c r="AA620" s="18">
        <v>8901.9</v>
      </c>
      <c r="AB620" s="18">
        <v>126165</v>
      </c>
    </row>
    <row r="621" spans="1:28" s="15" customFormat="1" ht="17.25" customHeight="1" x14ac:dyDescent="0.25">
      <c r="A621" s="17">
        <v>18</v>
      </c>
      <c r="B621" s="17" t="s">
        <v>1468</v>
      </c>
      <c r="C621" s="17" t="s">
        <v>1666</v>
      </c>
      <c r="D621" s="17" t="s">
        <v>1499</v>
      </c>
      <c r="E621" s="17" t="s">
        <v>1500</v>
      </c>
      <c r="F621" s="17" t="s">
        <v>35</v>
      </c>
      <c r="G621" s="17" t="s">
        <v>1501</v>
      </c>
      <c r="H621" s="17">
        <v>45990</v>
      </c>
      <c r="I621" s="17">
        <v>45770</v>
      </c>
      <c r="J621" s="17">
        <v>220</v>
      </c>
      <c r="K621" s="17" t="s">
        <v>37</v>
      </c>
      <c r="L621" s="18">
        <v>141159.59</v>
      </c>
      <c r="M621" s="18">
        <v>18613.28</v>
      </c>
      <c r="N621" s="18">
        <v>11042.13</v>
      </c>
      <c r="O621" s="18">
        <v>170815</v>
      </c>
      <c r="P621" s="18">
        <v>2069.6</v>
      </c>
      <c r="Q621" s="18">
        <v>1408.4</v>
      </c>
      <c r="R621" s="18">
        <v>99</v>
      </c>
      <c r="S621" s="18">
        <v>3577</v>
      </c>
      <c r="T621" s="18">
        <v>0</v>
      </c>
      <c r="U621" s="18">
        <v>0</v>
      </c>
      <c r="V621" s="18">
        <v>0</v>
      </c>
      <c r="W621" s="18">
        <v>0</v>
      </c>
      <c r="X621" s="18"/>
      <c r="Y621" s="18">
        <v>143229.19</v>
      </c>
      <c r="Z621" s="18">
        <v>20021.68</v>
      </c>
      <c r="AA621" s="18">
        <v>11141.13</v>
      </c>
      <c r="AB621" s="18">
        <v>174392</v>
      </c>
    </row>
    <row r="622" spans="1:28" s="15" customFormat="1" ht="17.25" customHeight="1" x14ac:dyDescent="0.25">
      <c r="A622" s="17">
        <v>19</v>
      </c>
      <c r="B622" s="17" t="s">
        <v>1460</v>
      </c>
      <c r="C622" s="17" t="s">
        <v>1666</v>
      </c>
      <c r="D622" s="17" t="s">
        <v>1502</v>
      </c>
      <c r="E622" s="17" t="s">
        <v>1503</v>
      </c>
      <c r="F622" s="17" t="s">
        <v>35</v>
      </c>
      <c r="G622" s="17" t="s">
        <v>215</v>
      </c>
      <c r="H622" s="17">
        <v>66377</v>
      </c>
      <c r="I622" s="17">
        <v>65661</v>
      </c>
      <c r="J622" s="17">
        <v>716</v>
      </c>
      <c r="K622" s="17" t="s">
        <v>37</v>
      </c>
      <c r="L622" s="18">
        <v>148557.44</v>
      </c>
      <c r="M622" s="18">
        <v>22690.76</v>
      </c>
      <c r="N622" s="18">
        <v>10641.8</v>
      </c>
      <c r="O622" s="18">
        <v>181890</v>
      </c>
      <c r="P622" s="18">
        <v>5416.81</v>
      </c>
      <c r="Q622" s="18">
        <v>1566.99</v>
      </c>
      <c r="R622" s="18">
        <v>322.2</v>
      </c>
      <c r="S622" s="18">
        <v>7306</v>
      </c>
      <c r="T622" s="18">
        <v>0</v>
      </c>
      <c r="U622" s="18">
        <v>0</v>
      </c>
      <c r="V622" s="18">
        <v>0</v>
      </c>
      <c r="W622" s="18">
        <v>0</v>
      </c>
      <c r="X622" s="18"/>
      <c r="Y622" s="18">
        <v>153974.25</v>
      </c>
      <c r="Z622" s="18">
        <v>24257.75</v>
      </c>
      <c r="AA622" s="18">
        <v>10964</v>
      </c>
      <c r="AB622" s="18">
        <v>189196</v>
      </c>
    </row>
    <row r="623" spans="1:28" s="15" customFormat="1" ht="17.25" customHeight="1" x14ac:dyDescent="0.25">
      <c r="A623" s="17">
        <v>20</v>
      </c>
      <c r="B623" s="17" t="s">
        <v>1460</v>
      </c>
      <c r="C623" s="17" t="s">
        <v>1666</v>
      </c>
      <c r="D623" s="17" t="s">
        <v>1504</v>
      </c>
      <c r="E623" s="17" t="s">
        <v>1505</v>
      </c>
      <c r="F623" s="17" t="s">
        <v>35</v>
      </c>
      <c r="G623" s="17" t="s">
        <v>1506</v>
      </c>
      <c r="H623" s="17">
        <v>26259</v>
      </c>
      <c r="I623" s="17">
        <v>26259</v>
      </c>
      <c r="J623" s="17">
        <v>0</v>
      </c>
      <c r="K623" s="17" t="s">
        <v>37</v>
      </c>
      <c r="L623" s="18">
        <v>85938.96</v>
      </c>
      <c r="M623" s="18">
        <v>18647.2</v>
      </c>
      <c r="N623" s="18">
        <v>5881.84</v>
      </c>
      <c r="O623" s="18">
        <v>110468</v>
      </c>
      <c r="P623" s="18">
        <v>577.49</v>
      </c>
      <c r="Q623" s="18">
        <v>915.51</v>
      </c>
      <c r="R623" s="18">
        <v>0</v>
      </c>
      <c r="S623" s="18">
        <v>1493</v>
      </c>
      <c r="T623" s="18">
        <v>0</v>
      </c>
      <c r="U623" s="18">
        <v>0</v>
      </c>
      <c r="V623" s="18">
        <v>0</v>
      </c>
      <c r="W623" s="18">
        <v>0</v>
      </c>
      <c r="X623" s="18"/>
      <c r="Y623" s="18">
        <v>86516.45</v>
      </c>
      <c r="Z623" s="18">
        <v>19562.71</v>
      </c>
      <c r="AA623" s="18">
        <v>5881.84</v>
      </c>
      <c r="AB623" s="18">
        <v>111961</v>
      </c>
    </row>
    <row r="624" spans="1:28" s="15" customFormat="1" ht="17.25" customHeight="1" x14ac:dyDescent="0.25">
      <c r="A624" s="17">
        <v>21</v>
      </c>
      <c r="B624" s="17" t="s">
        <v>1468</v>
      </c>
      <c r="C624" s="17" t="s">
        <v>1666</v>
      </c>
      <c r="D624" s="17" t="s">
        <v>1507</v>
      </c>
      <c r="E624" s="17" t="s">
        <v>1508</v>
      </c>
      <c r="F624" s="17" t="s">
        <v>35</v>
      </c>
      <c r="G624" s="17" t="s">
        <v>228</v>
      </c>
      <c r="H624" s="17">
        <v>4710</v>
      </c>
      <c r="I624" s="17">
        <v>4710</v>
      </c>
      <c r="J624" s="17">
        <v>0</v>
      </c>
      <c r="K624" s="17" t="s">
        <v>59</v>
      </c>
      <c r="L624" s="18">
        <v>44071.26</v>
      </c>
      <c r="M624" s="18">
        <v>10312.35</v>
      </c>
      <c r="N624" s="18">
        <v>25.39</v>
      </c>
      <c r="O624" s="18">
        <v>54409</v>
      </c>
      <c r="P624" s="18">
        <v>853</v>
      </c>
      <c r="Q624" s="18">
        <v>437</v>
      </c>
      <c r="R624" s="18">
        <v>0</v>
      </c>
      <c r="S624" s="18">
        <v>1290</v>
      </c>
      <c r="T624" s="18">
        <v>0</v>
      </c>
      <c r="U624" s="18">
        <v>0</v>
      </c>
      <c r="V624" s="18">
        <v>0</v>
      </c>
      <c r="W624" s="18">
        <v>0</v>
      </c>
      <c r="X624" s="18"/>
      <c r="Y624" s="18">
        <v>44924.26</v>
      </c>
      <c r="Z624" s="18">
        <v>10749.35</v>
      </c>
      <c r="AA624" s="18">
        <v>25.39</v>
      </c>
      <c r="AB624" s="18">
        <v>55699</v>
      </c>
    </row>
    <row r="625" spans="1:28" s="15" customFormat="1" ht="17.25" customHeight="1" x14ac:dyDescent="0.25">
      <c r="A625" s="17">
        <v>22</v>
      </c>
      <c r="B625" s="17" t="s">
        <v>1471</v>
      </c>
      <c r="C625" s="17" t="s">
        <v>1666</v>
      </c>
      <c r="D625" s="17" t="s">
        <v>1509</v>
      </c>
      <c r="E625" s="17" t="s">
        <v>1510</v>
      </c>
      <c r="F625" s="17" t="s">
        <v>35</v>
      </c>
      <c r="G625" s="17" t="s">
        <v>228</v>
      </c>
      <c r="H625" s="17"/>
      <c r="I625" s="17"/>
      <c r="J625" s="17"/>
      <c r="K625" s="17"/>
      <c r="L625" s="18">
        <v>21349.119999999999</v>
      </c>
      <c r="M625" s="18">
        <v>3922.38</v>
      </c>
      <c r="N625" s="18">
        <v>67.5</v>
      </c>
      <c r="O625" s="18">
        <v>25339</v>
      </c>
      <c r="P625" s="18">
        <v>0</v>
      </c>
      <c r="Q625" s="18">
        <v>0</v>
      </c>
      <c r="R625" s="18">
        <v>0</v>
      </c>
      <c r="S625" s="18"/>
      <c r="T625" s="18">
        <v>170</v>
      </c>
      <c r="U625" s="18">
        <v>0</v>
      </c>
      <c r="V625" s="18">
        <v>0</v>
      </c>
      <c r="W625" s="18">
        <v>0</v>
      </c>
      <c r="X625" s="18"/>
      <c r="Y625" s="18">
        <v>21349.119999999999</v>
      </c>
      <c r="Z625" s="18">
        <v>3922.38</v>
      </c>
      <c r="AA625" s="18">
        <v>67.5</v>
      </c>
      <c r="AB625" s="18">
        <v>25339</v>
      </c>
    </row>
    <row r="626" spans="1:28" s="15" customFormat="1" ht="17.25" customHeight="1" x14ac:dyDescent="0.25">
      <c r="A626" s="17">
        <v>23</v>
      </c>
      <c r="B626" s="17" t="s">
        <v>1471</v>
      </c>
      <c r="C626" s="17" t="s">
        <v>1666</v>
      </c>
      <c r="D626" s="17" t="s">
        <v>1511</v>
      </c>
      <c r="E626" s="17" t="s">
        <v>1512</v>
      </c>
      <c r="F626" s="17" t="s">
        <v>35</v>
      </c>
      <c r="G626" s="17" t="s">
        <v>1513</v>
      </c>
      <c r="H626" s="17">
        <v>70</v>
      </c>
      <c r="I626" s="17">
        <v>70</v>
      </c>
      <c r="J626" s="17">
        <v>0</v>
      </c>
      <c r="K626" s="17" t="s">
        <v>59</v>
      </c>
      <c r="L626" s="18">
        <v>19928.95</v>
      </c>
      <c r="M626" s="18">
        <v>3872.88</v>
      </c>
      <c r="N626" s="18">
        <v>43.17</v>
      </c>
      <c r="O626" s="18">
        <v>23845</v>
      </c>
      <c r="P626" s="18">
        <v>577.98</v>
      </c>
      <c r="Q626" s="18">
        <v>197.02</v>
      </c>
      <c r="R626" s="18">
        <v>0</v>
      </c>
      <c r="S626" s="18">
        <v>775</v>
      </c>
      <c r="T626" s="18">
        <v>0</v>
      </c>
      <c r="U626" s="18">
        <v>0</v>
      </c>
      <c r="V626" s="18">
        <v>0</v>
      </c>
      <c r="W626" s="18">
        <v>0</v>
      </c>
      <c r="X626" s="18"/>
      <c r="Y626" s="18">
        <v>20506.93</v>
      </c>
      <c r="Z626" s="18">
        <v>4069.9</v>
      </c>
      <c r="AA626" s="18">
        <v>43.17</v>
      </c>
      <c r="AB626" s="18">
        <v>24620</v>
      </c>
    </row>
    <row r="627" spans="1:28" s="22" customFormat="1" ht="17.25" customHeight="1" x14ac:dyDescent="0.25">
      <c r="A627" s="19"/>
      <c r="B627" s="19"/>
      <c r="C627" s="10" t="s">
        <v>71</v>
      </c>
      <c r="D627" s="19"/>
      <c r="E627" s="19"/>
      <c r="F627" s="19"/>
      <c r="G627" s="19"/>
      <c r="H627" s="19"/>
      <c r="I627" s="19"/>
      <c r="J627" s="19">
        <f>SUM(J604:J626)</f>
        <v>17877</v>
      </c>
      <c r="K627" s="19"/>
      <c r="L627" s="19">
        <f t="shared" ref="L627:AB627" si="47">SUM(L604:L626)</f>
        <v>2104631.14</v>
      </c>
      <c r="M627" s="19">
        <f t="shared" si="47"/>
        <v>291785.96000000002</v>
      </c>
      <c r="N627" s="19">
        <f t="shared" si="47"/>
        <v>147952.9</v>
      </c>
      <c r="O627" s="19">
        <f t="shared" si="47"/>
        <v>2544370</v>
      </c>
      <c r="P627" s="19">
        <f t="shared" si="47"/>
        <v>119513.95999999999</v>
      </c>
      <c r="Q627" s="19">
        <f t="shared" si="47"/>
        <v>21583.390000000003</v>
      </c>
      <c r="R627" s="19">
        <f t="shared" si="47"/>
        <v>8044.65</v>
      </c>
      <c r="S627" s="19">
        <f t="shared" si="47"/>
        <v>149142</v>
      </c>
      <c r="T627" s="19">
        <f t="shared" si="47"/>
        <v>12030</v>
      </c>
      <c r="U627" s="19">
        <f t="shared" si="47"/>
        <v>0</v>
      </c>
      <c r="V627" s="19">
        <f t="shared" si="47"/>
        <v>0</v>
      </c>
      <c r="W627" s="19">
        <f t="shared" si="47"/>
        <v>0</v>
      </c>
      <c r="X627" s="19">
        <f t="shared" si="47"/>
        <v>0</v>
      </c>
      <c r="Y627" s="19">
        <f t="shared" si="47"/>
        <v>2224145.1</v>
      </c>
      <c r="Z627" s="19">
        <f t="shared" si="47"/>
        <v>313369.35000000003</v>
      </c>
      <c r="AA627" s="19">
        <f t="shared" si="47"/>
        <v>155997.55000000002</v>
      </c>
      <c r="AB627" s="19">
        <f t="shared" si="47"/>
        <v>2693512</v>
      </c>
    </row>
    <row r="628" spans="1:28" s="15" customFormat="1" ht="17.25" customHeight="1" x14ac:dyDescent="0.25">
      <c r="A628" s="17">
        <v>1</v>
      </c>
      <c r="B628" s="17" t="s">
        <v>1460</v>
      </c>
      <c r="C628" s="17" t="s">
        <v>1666</v>
      </c>
      <c r="D628" s="17" t="s">
        <v>1521</v>
      </c>
      <c r="E628" s="17" t="s">
        <v>1522</v>
      </c>
      <c r="F628" s="17" t="s">
        <v>75</v>
      </c>
      <c r="G628" s="17" t="s">
        <v>1517</v>
      </c>
      <c r="H628" s="17">
        <v>21118</v>
      </c>
      <c r="I628" s="17">
        <v>20751</v>
      </c>
      <c r="J628" s="17">
        <v>367</v>
      </c>
      <c r="K628" s="17" t="s">
        <v>37</v>
      </c>
      <c r="L628" s="18">
        <v>33509.730000000003</v>
      </c>
      <c r="M628" s="18">
        <v>5929.03</v>
      </c>
      <c r="N628" s="18">
        <v>2278.2399999999998</v>
      </c>
      <c r="O628" s="18">
        <v>41717</v>
      </c>
      <c r="P628" s="18">
        <v>2853.39</v>
      </c>
      <c r="Q628" s="18">
        <v>342.96</v>
      </c>
      <c r="R628" s="18">
        <v>219.65</v>
      </c>
      <c r="S628" s="18">
        <v>3416</v>
      </c>
      <c r="T628" s="18">
        <v>0</v>
      </c>
      <c r="U628" s="18">
        <v>0</v>
      </c>
      <c r="V628" s="18">
        <v>0</v>
      </c>
      <c r="W628" s="18">
        <v>0</v>
      </c>
      <c r="X628" s="18"/>
      <c r="Y628" s="18">
        <v>36363.120000000003</v>
      </c>
      <c r="Z628" s="18">
        <v>6271.99</v>
      </c>
      <c r="AA628" s="18">
        <v>2497.89</v>
      </c>
      <c r="AB628" s="18">
        <v>45133</v>
      </c>
    </row>
    <row r="629" spans="1:28" s="15" customFormat="1" ht="17.25" customHeight="1" x14ac:dyDescent="0.25">
      <c r="A629" s="17">
        <v>2</v>
      </c>
      <c r="B629" s="17" t="s">
        <v>1463</v>
      </c>
      <c r="C629" s="17" t="s">
        <v>1666</v>
      </c>
      <c r="D629" s="17" t="s">
        <v>1523</v>
      </c>
      <c r="E629" s="17" t="s">
        <v>1524</v>
      </c>
      <c r="F629" s="17" t="s">
        <v>75</v>
      </c>
      <c r="G629" s="17" t="s">
        <v>1142</v>
      </c>
      <c r="H629" s="17">
        <v>7276</v>
      </c>
      <c r="I629" s="17">
        <v>7084</v>
      </c>
      <c r="J629" s="17">
        <v>192</v>
      </c>
      <c r="K629" s="17" t="s">
        <v>37</v>
      </c>
      <c r="L629" s="18">
        <v>34529.43</v>
      </c>
      <c r="M629" s="18">
        <v>7487.95</v>
      </c>
      <c r="N629" s="18">
        <v>1941.62</v>
      </c>
      <c r="O629" s="18">
        <v>43959</v>
      </c>
      <c r="P629" s="18">
        <v>1721.94</v>
      </c>
      <c r="Q629" s="18">
        <v>357.15</v>
      </c>
      <c r="R629" s="18">
        <v>114.91</v>
      </c>
      <c r="S629" s="18">
        <v>2194</v>
      </c>
      <c r="T629" s="18">
        <v>0</v>
      </c>
      <c r="U629" s="18">
        <v>0</v>
      </c>
      <c r="V629" s="18">
        <v>0</v>
      </c>
      <c r="W629" s="18">
        <v>0</v>
      </c>
      <c r="X629" s="18"/>
      <c r="Y629" s="18">
        <v>36251.370000000003</v>
      </c>
      <c r="Z629" s="18">
        <v>7845.1</v>
      </c>
      <c r="AA629" s="18">
        <v>2056.5300000000002</v>
      </c>
      <c r="AB629" s="18">
        <v>46153</v>
      </c>
    </row>
    <row r="630" spans="1:28" s="15" customFormat="1" ht="17.25" customHeight="1" x14ac:dyDescent="0.25">
      <c r="A630" s="17">
        <v>3</v>
      </c>
      <c r="B630" s="17" t="s">
        <v>1471</v>
      </c>
      <c r="C630" s="17" t="s">
        <v>1666</v>
      </c>
      <c r="D630" s="17" t="s">
        <v>1525</v>
      </c>
      <c r="E630" s="17" t="s">
        <v>1526</v>
      </c>
      <c r="F630" s="17" t="s">
        <v>75</v>
      </c>
      <c r="G630" s="17" t="s">
        <v>1527</v>
      </c>
      <c r="H630" s="17">
        <v>7729</v>
      </c>
      <c r="I630" s="17">
        <v>7639</v>
      </c>
      <c r="J630" s="17">
        <v>90</v>
      </c>
      <c r="K630" s="17" t="s">
        <v>37</v>
      </c>
      <c r="L630" s="18">
        <v>42309.75</v>
      </c>
      <c r="M630" s="18">
        <v>8835.44</v>
      </c>
      <c r="N630" s="18">
        <v>2149.81</v>
      </c>
      <c r="O630" s="18">
        <v>53295</v>
      </c>
      <c r="P630" s="18">
        <v>1146.07</v>
      </c>
      <c r="Q630" s="18">
        <v>439.07</v>
      </c>
      <c r="R630" s="18">
        <v>53.86</v>
      </c>
      <c r="S630" s="18">
        <v>1639</v>
      </c>
      <c r="T630" s="18">
        <v>270</v>
      </c>
      <c r="U630" s="18">
        <v>0</v>
      </c>
      <c r="V630" s="18">
        <v>0</v>
      </c>
      <c r="W630" s="18">
        <v>0</v>
      </c>
      <c r="X630" s="18"/>
      <c r="Y630" s="18">
        <v>43455.82</v>
      </c>
      <c r="Z630" s="18">
        <v>9274.51</v>
      </c>
      <c r="AA630" s="18">
        <v>2203.67</v>
      </c>
      <c r="AB630" s="18">
        <v>54934</v>
      </c>
    </row>
    <row r="631" spans="1:28" s="15" customFormat="1" ht="17.25" customHeight="1" x14ac:dyDescent="0.25">
      <c r="A631" s="17">
        <v>4</v>
      </c>
      <c r="B631" s="17" t="s">
        <v>1486</v>
      </c>
      <c r="C631" s="17" t="s">
        <v>1666</v>
      </c>
      <c r="D631" s="17" t="s">
        <v>1528</v>
      </c>
      <c r="E631" s="17" t="s">
        <v>1529</v>
      </c>
      <c r="F631" s="17" t="s">
        <v>75</v>
      </c>
      <c r="G631" s="17" t="s">
        <v>1530</v>
      </c>
      <c r="H631" s="17">
        <v>11830</v>
      </c>
      <c r="I631" s="17">
        <v>11584</v>
      </c>
      <c r="J631" s="17">
        <v>246</v>
      </c>
      <c r="K631" s="17" t="s">
        <v>37</v>
      </c>
      <c r="L631" s="18">
        <v>61617.46</v>
      </c>
      <c r="M631" s="18">
        <v>9172.8700000000008</v>
      </c>
      <c r="N631" s="18">
        <v>4067.67</v>
      </c>
      <c r="O631" s="18">
        <v>74858</v>
      </c>
      <c r="P631" s="18">
        <v>2203.81</v>
      </c>
      <c r="Q631" s="18">
        <v>643.96</v>
      </c>
      <c r="R631" s="18">
        <v>147.22999999999999</v>
      </c>
      <c r="S631" s="18">
        <v>2995</v>
      </c>
      <c r="T631" s="18">
        <v>1550</v>
      </c>
      <c r="U631" s="18">
        <v>0</v>
      </c>
      <c r="V631" s="18">
        <v>0</v>
      </c>
      <c r="W631" s="18">
        <v>0</v>
      </c>
      <c r="X631" s="18"/>
      <c r="Y631" s="18">
        <v>63821.27</v>
      </c>
      <c r="Z631" s="18">
        <v>9816.83</v>
      </c>
      <c r="AA631" s="18">
        <v>4214.8999999999996</v>
      </c>
      <c r="AB631" s="18">
        <v>77853</v>
      </c>
    </row>
    <row r="632" spans="1:28" s="15" customFormat="1" ht="17.25" customHeight="1" x14ac:dyDescent="0.25">
      <c r="A632" s="17">
        <v>5</v>
      </c>
      <c r="B632" s="17" t="s">
        <v>1460</v>
      </c>
      <c r="C632" s="17" t="s">
        <v>1666</v>
      </c>
      <c r="D632" s="17" t="s">
        <v>1531</v>
      </c>
      <c r="E632" s="17" t="s">
        <v>1532</v>
      </c>
      <c r="F632" s="17" t="s">
        <v>75</v>
      </c>
      <c r="G632" s="17" t="s">
        <v>1517</v>
      </c>
      <c r="H632" s="17">
        <v>26720</v>
      </c>
      <c r="I632" s="17">
        <v>26710</v>
      </c>
      <c r="J632" s="17">
        <v>10</v>
      </c>
      <c r="K632" s="17" t="s">
        <v>37</v>
      </c>
      <c r="L632" s="18">
        <v>28304.33</v>
      </c>
      <c r="M632" s="18">
        <v>6266.51</v>
      </c>
      <c r="N632" s="18">
        <v>990.16</v>
      </c>
      <c r="O632" s="18">
        <v>35561</v>
      </c>
      <c r="P632" s="18">
        <v>540.25</v>
      </c>
      <c r="Q632" s="18">
        <v>290.76</v>
      </c>
      <c r="R632" s="18">
        <v>5.99</v>
      </c>
      <c r="S632" s="18">
        <v>837</v>
      </c>
      <c r="T632" s="18">
        <v>780</v>
      </c>
      <c r="U632" s="18">
        <v>0</v>
      </c>
      <c r="V632" s="18">
        <v>0</v>
      </c>
      <c r="W632" s="18">
        <v>0</v>
      </c>
      <c r="X632" s="18"/>
      <c r="Y632" s="18">
        <v>28844.58</v>
      </c>
      <c r="Z632" s="18">
        <v>6557.27</v>
      </c>
      <c r="AA632" s="18">
        <v>996.15</v>
      </c>
      <c r="AB632" s="18">
        <v>36398</v>
      </c>
    </row>
    <row r="633" spans="1:28" s="15" customFormat="1" ht="17.25" customHeight="1" x14ac:dyDescent="0.25">
      <c r="A633" s="17">
        <v>6</v>
      </c>
      <c r="B633" s="17" t="s">
        <v>1471</v>
      </c>
      <c r="C633" s="17" t="s">
        <v>1666</v>
      </c>
      <c r="D633" s="17" t="s">
        <v>1533</v>
      </c>
      <c r="E633" s="17" t="s">
        <v>1534</v>
      </c>
      <c r="F633" s="17" t="s">
        <v>75</v>
      </c>
      <c r="G633" s="17" t="s">
        <v>1527</v>
      </c>
      <c r="H633" s="17">
        <v>17651</v>
      </c>
      <c r="I633" s="17">
        <v>17604</v>
      </c>
      <c r="J633" s="17">
        <v>47</v>
      </c>
      <c r="K633" s="17" t="s">
        <v>37</v>
      </c>
      <c r="L633" s="18">
        <v>82716.44</v>
      </c>
      <c r="M633" s="18">
        <v>16103.43</v>
      </c>
      <c r="N633" s="18">
        <v>508.13</v>
      </c>
      <c r="O633" s="18">
        <v>99328</v>
      </c>
      <c r="P633" s="18">
        <v>681.52</v>
      </c>
      <c r="Q633" s="18">
        <v>823.35</v>
      </c>
      <c r="R633" s="18">
        <v>28.13</v>
      </c>
      <c r="S633" s="18">
        <v>1533</v>
      </c>
      <c r="T633" s="18">
        <v>1250</v>
      </c>
      <c r="U633" s="18">
        <v>0</v>
      </c>
      <c r="V633" s="18">
        <v>0</v>
      </c>
      <c r="W633" s="18">
        <v>0</v>
      </c>
      <c r="X633" s="18"/>
      <c r="Y633" s="18">
        <v>83397.960000000006</v>
      </c>
      <c r="Z633" s="18">
        <v>16926.78</v>
      </c>
      <c r="AA633" s="18">
        <v>536.26</v>
      </c>
      <c r="AB633" s="18">
        <v>100861</v>
      </c>
    </row>
    <row r="634" spans="1:28" s="15" customFormat="1" ht="17.25" customHeight="1" x14ac:dyDescent="0.25">
      <c r="A634" s="17">
        <v>7</v>
      </c>
      <c r="B634" s="17" t="s">
        <v>1486</v>
      </c>
      <c r="C634" s="17" t="s">
        <v>1666</v>
      </c>
      <c r="D634" s="17" t="s">
        <v>1535</v>
      </c>
      <c r="E634" s="17" t="s">
        <v>1536</v>
      </c>
      <c r="F634" s="17" t="s">
        <v>75</v>
      </c>
      <c r="G634" s="17" t="s">
        <v>1530</v>
      </c>
      <c r="H634" s="17">
        <v>27871</v>
      </c>
      <c r="I634" s="17">
        <v>27571</v>
      </c>
      <c r="J634" s="17">
        <v>300</v>
      </c>
      <c r="K634" s="17" t="s">
        <v>37</v>
      </c>
      <c r="L634" s="18">
        <v>108953.61</v>
      </c>
      <c r="M634" s="18">
        <v>24171.24</v>
      </c>
      <c r="N634" s="18">
        <v>8034.15</v>
      </c>
      <c r="O634" s="18">
        <v>141159</v>
      </c>
      <c r="P634" s="18">
        <v>2685.18</v>
      </c>
      <c r="Q634" s="18">
        <v>1157.27</v>
      </c>
      <c r="R634" s="18">
        <v>179.55</v>
      </c>
      <c r="S634" s="18">
        <v>4022</v>
      </c>
      <c r="T634" s="18">
        <v>440</v>
      </c>
      <c r="U634" s="18">
        <v>0</v>
      </c>
      <c r="V634" s="18">
        <v>0</v>
      </c>
      <c r="W634" s="18">
        <v>0</v>
      </c>
      <c r="X634" s="18"/>
      <c r="Y634" s="18">
        <v>111638.79</v>
      </c>
      <c r="Z634" s="18">
        <v>25328.51</v>
      </c>
      <c r="AA634" s="18">
        <v>8213.7000000000007</v>
      </c>
      <c r="AB634" s="18">
        <v>145181</v>
      </c>
    </row>
    <row r="635" spans="1:28" s="15" customFormat="1" ht="17.25" customHeight="1" x14ac:dyDescent="0.25">
      <c r="A635" s="17">
        <v>8</v>
      </c>
      <c r="B635" s="17" t="s">
        <v>1455</v>
      </c>
      <c r="C635" s="17" t="s">
        <v>1666</v>
      </c>
      <c r="D635" s="17" t="s">
        <v>1537</v>
      </c>
      <c r="E635" s="17" t="s">
        <v>1538</v>
      </c>
      <c r="F635" s="17" t="s">
        <v>75</v>
      </c>
      <c r="G635" s="17" t="s">
        <v>1539</v>
      </c>
      <c r="H635" s="17">
        <v>14667</v>
      </c>
      <c r="I635" s="17">
        <v>14521</v>
      </c>
      <c r="J635" s="17">
        <v>146</v>
      </c>
      <c r="K635" s="17" t="s">
        <v>37</v>
      </c>
      <c r="L635" s="18">
        <v>55711.79</v>
      </c>
      <c r="M635" s="18">
        <v>10975.2</v>
      </c>
      <c r="N635" s="18">
        <v>3881.01</v>
      </c>
      <c r="O635" s="18">
        <v>70568</v>
      </c>
      <c r="P635" s="18">
        <v>1391.93</v>
      </c>
      <c r="Q635" s="18">
        <v>588.69000000000005</v>
      </c>
      <c r="R635" s="18">
        <v>87.38</v>
      </c>
      <c r="S635" s="18">
        <v>2068</v>
      </c>
      <c r="T635" s="18">
        <v>100</v>
      </c>
      <c r="U635" s="18">
        <v>0</v>
      </c>
      <c r="V635" s="18">
        <v>0</v>
      </c>
      <c r="W635" s="18">
        <v>0</v>
      </c>
      <c r="X635" s="18"/>
      <c r="Y635" s="18">
        <v>57103.72</v>
      </c>
      <c r="Z635" s="18">
        <v>11563.89</v>
      </c>
      <c r="AA635" s="18">
        <v>3968.39</v>
      </c>
      <c r="AB635" s="18">
        <v>72636</v>
      </c>
    </row>
    <row r="636" spans="1:28" s="15" customFormat="1" ht="17.25" customHeight="1" x14ac:dyDescent="0.25">
      <c r="A636" s="17">
        <v>9</v>
      </c>
      <c r="B636" s="17" t="s">
        <v>1460</v>
      </c>
      <c r="C636" s="17" t="s">
        <v>1666</v>
      </c>
      <c r="D636" s="17" t="s">
        <v>1540</v>
      </c>
      <c r="E636" s="17" t="s">
        <v>1541</v>
      </c>
      <c r="F636" s="17" t="s">
        <v>75</v>
      </c>
      <c r="G636" s="17" t="s">
        <v>1517</v>
      </c>
      <c r="H636" s="17">
        <v>2735</v>
      </c>
      <c r="I636" s="17">
        <v>2680</v>
      </c>
      <c r="J636" s="17">
        <v>55</v>
      </c>
      <c r="K636" s="17" t="s">
        <v>37</v>
      </c>
      <c r="L636" s="18">
        <v>16652.05</v>
      </c>
      <c r="M636" s="18">
        <v>2959.84</v>
      </c>
      <c r="N636" s="18">
        <v>869.11</v>
      </c>
      <c r="O636" s="18">
        <v>20481</v>
      </c>
      <c r="P636" s="18">
        <v>582.88</v>
      </c>
      <c r="Q636" s="18">
        <v>172.2</v>
      </c>
      <c r="R636" s="18">
        <v>32.92</v>
      </c>
      <c r="S636" s="18">
        <v>788</v>
      </c>
      <c r="T636" s="18">
        <v>140</v>
      </c>
      <c r="U636" s="18">
        <v>0</v>
      </c>
      <c r="V636" s="18">
        <v>0</v>
      </c>
      <c r="W636" s="18">
        <v>0</v>
      </c>
      <c r="X636" s="18"/>
      <c r="Y636" s="18">
        <v>17234.93</v>
      </c>
      <c r="Z636" s="18">
        <v>3132.04</v>
      </c>
      <c r="AA636" s="18">
        <v>902.03</v>
      </c>
      <c r="AB636" s="18">
        <v>21269</v>
      </c>
    </row>
    <row r="637" spans="1:28" s="15" customFormat="1" ht="17.25" customHeight="1" x14ac:dyDescent="0.25">
      <c r="A637" s="17">
        <v>10</v>
      </c>
      <c r="B637" s="17" t="s">
        <v>1460</v>
      </c>
      <c r="C637" s="17" t="s">
        <v>1666</v>
      </c>
      <c r="D637" s="17" t="s">
        <v>1542</v>
      </c>
      <c r="E637" s="17" t="s">
        <v>1543</v>
      </c>
      <c r="F637" s="17" t="s">
        <v>75</v>
      </c>
      <c r="G637" s="17" t="s">
        <v>1517</v>
      </c>
      <c r="H637" s="17">
        <v>13704</v>
      </c>
      <c r="I637" s="17">
        <v>13443</v>
      </c>
      <c r="J637" s="17">
        <v>261</v>
      </c>
      <c r="K637" s="17" t="s">
        <v>37</v>
      </c>
      <c r="L637" s="18">
        <v>48552.9</v>
      </c>
      <c r="M637" s="18">
        <v>7759.57</v>
      </c>
      <c r="N637" s="18">
        <v>3402.53</v>
      </c>
      <c r="O637" s="18">
        <v>59715</v>
      </c>
      <c r="P637" s="18">
        <v>2154.94</v>
      </c>
      <c r="Q637" s="18">
        <v>493.85</v>
      </c>
      <c r="R637" s="18">
        <v>156.21</v>
      </c>
      <c r="S637" s="18">
        <v>2805</v>
      </c>
      <c r="T637" s="18">
        <v>130</v>
      </c>
      <c r="U637" s="18">
        <v>0</v>
      </c>
      <c r="V637" s="18">
        <v>0</v>
      </c>
      <c r="W637" s="18">
        <v>0</v>
      </c>
      <c r="X637" s="18"/>
      <c r="Y637" s="18">
        <v>50707.839999999997</v>
      </c>
      <c r="Z637" s="18">
        <v>8253.42</v>
      </c>
      <c r="AA637" s="18">
        <v>3558.74</v>
      </c>
      <c r="AB637" s="18">
        <v>62520</v>
      </c>
    </row>
    <row r="638" spans="1:28" s="15" customFormat="1" ht="17.25" customHeight="1" x14ac:dyDescent="0.25">
      <c r="A638" s="17">
        <v>11</v>
      </c>
      <c r="B638" s="17" t="s">
        <v>1460</v>
      </c>
      <c r="C638" s="17" t="s">
        <v>1666</v>
      </c>
      <c r="D638" s="17" t="s">
        <v>1544</v>
      </c>
      <c r="E638" s="17" t="s">
        <v>1545</v>
      </c>
      <c r="F638" s="17" t="s">
        <v>75</v>
      </c>
      <c r="G638" s="17" t="s">
        <v>1517</v>
      </c>
      <c r="H638" s="17">
        <v>8314</v>
      </c>
      <c r="I638" s="17">
        <v>8156</v>
      </c>
      <c r="J638" s="17">
        <v>158</v>
      </c>
      <c r="K638" s="17" t="s">
        <v>37</v>
      </c>
      <c r="L638" s="18">
        <v>36538.959999999999</v>
      </c>
      <c r="M638" s="18">
        <v>7396.52</v>
      </c>
      <c r="N638" s="18">
        <v>2394.52</v>
      </c>
      <c r="O638" s="18">
        <v>46330</v>
      </c>
      <c r="P638" s="18">
        <v>1353.04</v>
      </c>
      <c r="Q638" s="18">
        <v>382.4</v>
      </c>
      <c r="R638" s="18">
        <v>94.56</v>
      </c>
      <c r="S638" s="18">
        <v>1830</v>
      </c>
      <c r="T638" s="18">
        <v>370</v>
      </c>
      <c r="U638" s="18">
        <v>0</v>
      </c>
      <c r="V638" s="18">
        <v>0</v>
      </c>
      <c r="W638" s="18">
        <v>0</v>
      </c>
      <c r="X638" s="18"/>
      <c r="Y638" s="18">
        <v>37892</v>
      </c>
      <c r="Z638" s="18">
        <v>7778.92</v>
      </c>
      <c r="AA638" s="18">
        <v>2489.08</v>
      </c>
      <c r="AB638" s="18">
        <v>48160</v>
      </c>
    </row>
    <row r="639" spans="1:28" s="15" customFormat="1" ht="17.25" customHeight="1" x14ac:dyDescent="0.25">
      <c r="A639" s="17">
        <v>12</v>
      </c>
      <c r="B639" s="17" t="s">
        <v>1103</v>
      </c>
      <c r="C639" s="17" t="s">
        <v>1666</v>
      </c>
      <c r="D639" s="17" t="s">
        <v>1174</v>
      </c>
      <c r="E639" s="17" t="s">
        <v>1173</v>
      </c>
      <c r="F639" s="17" t="s">
        <v>75</v>
      </c>
      <c r="G639" s="17" t="s">
        <v>1147</v>
      </c>
      <c r="H639" s="17">
        <v>11255</v>
      </c>
      <c r="I639" s="17">
        <v>11255</v>
      </c>
      <c r="J639" s="17">
        <v>3</v>
      </c>
      <c r="K639" s="17" t="s">
        <v>769</v>
      </c>
      <c r="L639" s="18">
        <v>37710.720000000001</v>
      </c>
      <c r="M639" s="18">
        <v>13218.27</v>
      </c>
      <c r="N639" s="18">
        <v>2232.0100000000002</v>
      </c>
      <c r="O639" s="18">
        <v>53161</v>
      </c>
      <c r="P639" s="18">
        <v>365.48</v>
      </c>
      <c r="Q639" s="18">
        <v>397.72</v>
      </c>
      <c r="R639" s="18">
        <v>1.8</v>
      </c>
      <c r="S639" s="18">
        <v>765</v>
      </c>
      <c r="T639" s="18">
        <v>0</v>
      </c>
      <c r="U639" s="18">
        <v>0</v>
      </c>
      <c r="V639" s="18">
        <v>0</v>
      </c>
      <c r="W639" s="18">
        <v>0</v>
      </c>
      <c r="X639" s="18"/>
      <c r="Y639" s="18">
        <v>38076.199999999997</v>
      </c>
      <c r="Z639" s="18">
        <v>13615.99</v>
      </c>
      <c r="AA639" s="18">
        <v>2233.81</v>
      </c>
      <c r="AB639" s="18">
        <v>53926</v>
      </c>
    </row>
    <row r="640" spans="1:28" s="15" customFormat="1" ht="17.25" customHeight="1" x14ac:dyDescent="0.25">
      <c r="A640" s="17">
        <v>13</v>
      </c>
      <c r="B640" s="17" t="s">
        <v>1476</v>
      </c>
      <c r="C640" s="17" t="s">
        <v>1666</v>
      </c>
      <c r="D640" s="17" t="s">
        <v>1546</v>
      </c>
      <c r="E640" s="17" t="s">
        <v>1547</v>
      </c>
      <c r="F640" s="17" t="s">
        <v>75</v>
      </c>
      <c r="G640" s="17" t="s">
        <v>1548</v>
      </c>
      <c r="H640" s="17">
        <v>24445</v>
      </c>
      <c r="I640" s="17">
        <v>24445</v>
      </c>
      <c r="J640" s="17">
        <v>0</v>
      </c>
      <c r="K640" s="17" t="s">
        <v>37</v>
      </c>
      <c r="L640" s="18">
        <v>42044.4</v>
      </c>
      <c r="M640" s="18">
        <v>7481</v>
      </c>
      <c r="N640" s="18">
        <v>2801.6</v>
      </c>
      <c r="O640" s="18">
        <v>52327</v>
      </c>
      <c r="P640" s="18">
        <v>312.08999999999997</v>
      </c>
      <c r="Q640" s="18">
        <v>445.91</v>
      </c>
      <c r="R640" s="18">
        <v>0</v>
      </c>
      <c r="S640" s="18">
        <v>758</v>
      </c>
      <c r="T640" s="18">
        <v>80</v>
      </c>
      <c r="U640" s="18">
        <v>0</v>
      </c>
      <c r="V640" s="18">
        <v>0</v>
      </c>
      <c r="W640" s="18">
        <v>0</v>
      </c>
      <c r="X640" s="18"/>
      <c r="Y640" s="18">
        <v>42356.49</v>
      </c>
      <c r="Z640" s="18">
        <v>7926.91</v>
      </c>
      <c r="AA640" s="18">
        <v>2801.6</v>
      </c>
      <c r="AB640" s="18">
        <v>53085</v>
      </c>
    </row>
    <row r="641" spans="1:28" s="15" customFormat="1" ht="17.25" customHeight="1" x14ac:dyDescent="0.25">
      <c r="A641" s="17">
        <v>14</v>
      </c>
      <c r="B641" s="17" t="s">
        <v>1463</v>
      </c>
      <c r="C641" s="17" t="s">
        <v>1667</v>
      </c>
      <c r="D641" s="17" t="s">
        <v>1549</v>
      </c>
      <c r="E641" s="17" t="s">
        <v>1550</v>
      </c>
      <c r="F641" s="17" t="s">
        <v>75</v>
      </c>
      <c r="G641" s="17" t="s">
        <v>1142</v>
      </c>
      <c r="H641" s="17">
        <v>4353</v>
      </c>
      <c r="I641" s="17">
        <v>4132</v>
      </c>
      <c r="J641" s="17">
        <v>221</v>
      </c>
      <c r="K641" s="17" t="s">
        <v>37</v>
      </c>
      <c r="L641" s="18">
        <v>35669.06</v>
      </c>
      <c r="M641" s="18">
        <v>6008.6</v>
      </c>
      <c r="N641" s="18">
        <v>2128.34</v>
      </c>
      <c r="O641" s="18">
        <v>43806</v>
      </c>
      <c r="P641" s="18">
        <v>1899.71</v>
      </c>
      <c r="Q641" s="18">
        <v>368.02</v>
      </c>
      <c r="R641" s="18">
        <v>132.27000000000001</v>
      </c>
      <c r="S641" s="18">
        <v>2400</v>
      </c>
      <c r="T641" s="18">
        <v>70</v>
      </c>
      <c r="U641" s="18">
        <v>0</v>
      </c>
      <c r="V641" s="18">
        <v>0</v>
      </c>
      <c r="W641" s="18">
        <v>0</v>
      </c>
      <c r="X641" s="18"/>
      <c r="Y641" s="18">
        <v>37568.769999999997</v>
      </c>
      <c r="Z641" s="18">
        <v>6376.62</v>
      </c>
      <c r="AA641" s="18">
        <v>2260.61</v>
      </c>
      <c r="AB641" s="18">
        <v>46206</v>
      </c>
    </row>
    <row r="642" spans="1:28" s="15" customFormat="1" ht="17.25" customHeight="1" x14ac:dyDescent="0.25">
      <c r="A642" s="17">
        <v>15</v>
      </c>
      <c r="B642" s="17" t="s">
        <v>1468</v>
      </c>
      <c r="C642" s="17" t="s">
        <v>1666</v>
      </c>
      <c r="D642" s="17" t="s">
        <v>1551</v>
      </c>
      <c r="E642" s="17" t="s">
        <v>1552</v>
      </c>
      <c r="F642" s="17" t="s">
        <v>75</v>
      </c>
      <c r="G642" s="17" t="s">
        <v>1553</v>
      </c>
      <c r="H642" s="17">
        <v>6960</v>
      </c>
      <c r="I642" s="17">
        <v>6610</v>
      </c>
      <c r="J642" s="17">
        <v>350</v>
      </c>
      <c r="K642" s="17" t="s">
        <v>37</v>
      </c>
      <c r="L642" s="18">
        <v>55607.26</v>
      </c>
      <c r="M642" s="18">
        <v>10061.219999999999</v>
      </c>
      <c r="N642" s="18">
        <v>3464.52</v>
      </c>
      <c r="O642" s="18">
        <v>69133</v>
      </c>
      <c r="P642" s="18">
        <v>2981.32</v>
      </c>
      <c r="Q642" s="18">
        <v>577.20000000000005</v>
      </c>
      <c r="R642" s="18">
        <v>209.48</v>
      </c>
      <c r="S642" s="18">
        <v>3768</v>
      </c>
      <c r="T642" s="18">
        <v>0</v>
      </c>
      <c r="U642" s="18">
        <v>0</v>
      </c>
      <c r="V642" s="18">
        <v>0</v>
      </c>
      <c r="W642" s="18">
        <v>0</v>
      </c>
      <c r="X642" s="18"/>
      <c r="Y642" s="18">
        <v>58588.58</v>
      </c>
      <c r="Z642" s="18">
        <v>10638.42</v>
      </c>
      <c r="AA642" s="18">
        <v>3674</v>
      </c>
      <c r="AB642" s="18">
        <v>72901</v>
      </c>
    </row>
    <row r="643" spans="1:28" s="15" customFormat="1" ht="17.25" customHeight="1" x14ac:dyDescent="0.25">
      <c r="A643" s="17">
        <v>16</v>
      </c>
      <c r="B643" s="17" t="s">
        <v>1554</v>
      </c>
      <c r="C643" s="17" t="s">
        <v>1666</v>
      </c>
      <c r="D643" s="17" t="s">
        <v>1555</v>
      </c>
      <c r="E643" s="17" t="s">
        <v>1556</v>
      </c>
      <c r="F643" s="17" t="s">
        <v>75</v>
      </c>
      <c r="G643" s="17" t="s">
        <v>1557</v>
      </c>
      <c r="H643" s="17">
        <v>43757</v>
      </c>
      <c r="I643" s="17">
        <v>43607</v>
      </c>
      <c r="J643" s="17">
        <v>150</v>
      </c>
      <c r="K643" s="17" t="s">
        <v>37</v>
      </c>
      <c r="L643" s="18">
        <v>37195.14</v>
      </c>
      <c r="M643" s="18">
        <v>7621.75</v>
      </c>
      <c r="N643" s="18">
        <v>2720.11</v>
      </c>
      <c r="O643" s="18">
        <v>47537</v>
      </c>
      <c r="P643" s="18">
        <v>1264.82</v>
      </c>
      <c r="Q643" s="18">
        <v>392.4</v>
      </c>
      <c r="R643" s="18">
        <v>89.78</v>
      </c>
      <c r="S643" s="18">
        <v>1747</v>
      </c>
      <c r="T643" s="18">
        <v>0</v>
      </c>
      <c r="U643" s="18">
        <v>0</v>
      </c>
      <c r="V643" s="18">
        <v>0</v>
      </c>
      <c r="W643" s="18">
        <v>0</v>
      </c>
      <c r="X643" s="18"/>
      <c r="Y643" s="18">
        <v>38459.96</v>
      </c>
      <c r="Z643" s="18">
        <v>8014.15</v>
      </c>
      <c r="AA643" s="18">
        <v>2809.89</v>
      </c>
      <c r="AB643" s="18">
        <v>49284</v>
      </c>
    </row>
    <row r="644" spans="1:28" s="15" customFormat="1" x14ac:dyDescent="0.25">
      <c r="A644" s="17">
        <v>17</v>
      </c>
      <c r="B644" s="17" t="s">
        <v>1554</v>
      </c>
      <c r="C644" s="17" t="s">
        <v>1666</v>
      </c>
      <c r="D644" s="17" t="s">
        <v>1558</v>
      </c>
      <c r="E644" s="17" t="s">
        <v>1559</v>
      </c>
      <c r="F644" s="17" t="s">
        <v>75</v>
      </c>
      <c r="G644" s="17" t="s">
        <v>1560</v>
      </c>
      <c r="H644" s="17">
        <v>0</v>
      </c>
      <c r="I644" s="17">
        <v>0</v>
      </c>
      <c r="J644" s="17">
        <v>360</v>
      </c>
      <c r="K644" s="17" t="s">
        <v>107</v>
      </c>
      <c r="L644" s="18">
        <v>148191.97</v>
      </c>
      <c r="M644" s="18">
        <v>24262.639999999999</v>
      </c>
      <c r="N644" s="18">
        <v>13101.39</v>
      </c>
      <c r="O644" s="18">
        <v>185556</v>
      </c>
      <c r="P644" s="18">
        <v>2710.26</v>
      </c>
      <c r="Q644" s="18">
        <v>1599.28</v>
      </c>
      <c r="R644" s="18">
        <v>215.46</v>
      </c>
      <c r="S644" s="18">
        <v>4525</v>
      </c>
      <c r="T644" s="18">
        <v>210</v>
      </c>
      <c r="U644" s="18">
        <v>0</v>
      </c>
      <c r="V644" s="18">
        <v>0</v>
      </c>
      <c r="W644" s="18">
        <v>0</v>
      </c>
      <c r="X644" s="18"/>
      <c r="Y644" s="18">
        <v>150902.23000000001</v>
      </c>
      <c r="Z644" s="18">
        <v>25861.919999999998</v>
      </c>
      <c r="AA644" s="18">
        <v>13316.85</v>
      </c>
      <c r="AB644" s="18">
        <v>190081</v>
      </c>
    </row>
    <row r="645" spans="1:28" s="15" customFormat="1" x14ac:dyDescent="0.25">
      <c r="A645" s="17">
        <v>18</v>
      </c>
      <c r="B645" s="17" t="s">
        <v>1476</v>
      </c>
      <c r="C645" s="17" t="s">
        <v>1666</v>
      </c>
      <c r="D645" s="17" t="s">
        <v>1561</v>
      </c>
      <c r="E645" s="17" t="s">
        <v>1562</v>
      </c>
      <c r="F645" s="17" t="s">
        <v>75</v>
      </c>
      <c r="G645" s="17" t="s">
        <v>114</v>
      </c>
      <c r="H645" s="17">
        <v>2</v>
      </c>
      <c r="I645" s="17">
        <v>2</v>
      </c>
      <c r="J645" s="17">
        <v>360</v>
      </c>
      <c r="K645" s="17" t="s">
        <v>107</v>
      </c>
      <c r="L645" s="18">
        <v>98552.05</v>
      </c>
      <c r="M645" s="18">
        <v>11628.11</v>
      </c>
      <c r="N645" s="18">
        <v>8205.84</v>
      </c>
      <c r="O645" s="18">
        <v>118386</v>
      </c>
      <c r="P645" s="18">
        <v>2709.62</v>
      </c>
      <c r="Q645" s="18">
        <v>1053.92</v>
      </c>
      <c r="R645" s="18">
        <v>215.46</v>
      </c>
      <c r="S645" s="18">
        <v>3979</v>
      </c>
      <c r="T645" s="18">
        <v>210</v>
      </c>
      <c r="U645" s="18">
        <v>0</v>
      </c>
      <c r="V645" s="18">
        <v>0</v>
      </c>
      <c r="W645" s="18">
        <v>0</v>
      </c>
      <c r="X645" s="18"/>
      <c r="Y645" s="18">
        <v>101261.67</v>
      </c>
      <c r="Z645" s="18">
        <v>12682.03</v>
      </c>
      <c r="AA645" s="18">
        <v>8421.2999999999993</v>
      </c>
      <c r="AB645" s="18">
        <v>122365</v>
      </c>
    </row>
    <row r="646" spans="1:28" s="15" customFormat="1" x14ac:dyDescent="0.25">
      <c r="A646" s="17">
        <v>19</v>
      </c>
      <c r="B646" s="17" t="s">
        <v>1460</v>
      </c>
      <c r="C646" s="17" t="s">
        <v>1666</v>
      </c>
      <c r="D646" s="17" t="s">
        <v>1563</v>
      </c>
      <c r="E646" s="17" t="s">
        <v>1564</v>
      </c>
      <c r="F646" s="17" t="s">
        <v>75</v>
      </c>
      <c r="G646" s="17" t="s">
        <v>114</v>
      </c>
      <c r="H646" s="17">
        <v>6</v>
      </c>
      <c r="I646" s="17">
        <v>6</v>
      </c>
      <c r="J646" s="17">
        <v>360</v>
      </c>
      <c r="K646" s="17" t="s">
        <v>107</v>
      </c>
      <c r="L646" s="18">
        <v>144827.92000000001</v>
      </c>
      <c r="M646" s="18">
        <v>17444.64</v>
      </c>
      <c r="N646" s="18">
        <v>6193.44</v>
      </c>
      <c r="O646" s="18">
        <v>168466</v>
      </c>
      <c r="P646" s="18">
        <v>2709.98</v>
      </c>
      <c r="Q646" s="18">
        <v>1496.56</v>
      </c>
      <c r="R646" s="18">
        <v>215.46</v>
      </c>
      <c r="S646" s="18">
        <v>4422</v>
      </c>
      <c r="T646" s="18">
        <v>210</v>
      </c>
      <c r="U646" s="18">
        <v>0</v>
      </c>
      <c r="V646" s="18">
        <v>0</v>
      </c>
      <c r="W646" s="18">
        <v>0</v>
      </c>
      <c r="X646" s="18"/>
      <c r="Y646" s="18">
        <v>147537.9</v>
      </c>
      <c r="Z646" s="18">
        <v>18941.2</v>
      </c>
      <c r="AA646" s="18">
        <v>6408.9</v>
      </c>
      <c r="AB646" s="18">
        <v>172888</v>
      </c>
    </row>
    <row r="647" spans="1:28" s="15" customFormat="1" x14ac:dyDescent="0.25">
      <c r="A647" s="17">
        <v>20</v>
      </c>
      <c r="B647" s="17" t="s">
        <v>1486</v>
      </c>
      <c r="C647" s="17" t="s">
        <v>1666</v>
      </c>
      <c r="D647" s="17" t="s">
        <v>1565</v>
      </c>
      <c r="E647" s="17" t="s">
        <v>1566</v>
      </c>
      <c r="F647" s="17" t="s">
        <v>75</v>
      </c>
      <c r="G647" s="17" t="s">
        <v>114</v>
      </c>
      <c r="H647" s="17">
        <v>2</v>
      </c>
      <c r="I647" s="17">
        <v>2</v>
      </c>
      <c r="J647" s="17">
        <v>360</v>
      </c>
      <c r="K647" s="17" t="s">
        <v>107</v>
      </c>
      <c r="L647" s="18">
        <v>103071.94</v>
      </c>
      <c r="M647" s="18">
        <v>11795.23</v>
      </c>
      <c r="N647" s="18">
        <v>9160.83</v>
      </c>
      <c r="O647" s="18">
        <v>124028</v>
      </c>
      <c r="P647" s="18">
        <v>2709.86</v>
      </c>
      <c r="Q647" s="18">
        <v>1108.68</v>
      </c>
      <c r="R647" s="18">
        <v>215.46</v>
      </c>
      <c r="S647" s="18">
        <v>4034</v>
      </c>
      <c r="T647" s="18">
        <v>220</v>
      </c>
      <c r="U647" s="18">
        <v>0</v>
      </c>
      <c r="V647" s="18">
        <v>0</v>
      </c>
      <c r="W647" s="18">
        <v>0</v>
      </c>
      <c r="X647" s="18"/>
      <c r="Y647" s="18">
        <v>105781.8</v>
      </c>
      <c r="Z647" s="18">
        <v>12903.91</v>
      </c>
      <c r="AA647" s="18">
        <v>9376.2900000000009</v>
      </c>
      <c r="AB647" s="18">
        <v>128062</v>
      </c>
    </row>
    <row r="648" spans="1:28" s="15" customFormat="1" x14ac:dyDescent="0.25">
      <c r="A648" s="17">
        <v>21</v>
      </c>
      <c r="B648" s="17" t="s">
        <v>1486</v>
      </c>
      <c r="C648" s="17" t="s">
        <v>1666</v>
      </c>
      <c r="D648" s="17" t="s">
        <v>1567</v>
      </c>
      <c r="E648" s="17" t="s">
        <v>1568</v>
      </c>
      <c r="F648" s="17" t="s">
        <v>75</v>
      </c>
      <c r="G648" s="17" t="s">
        <v>114</v>
      </c>
      <c r="H648" s="17">
        <v>1</v>
      </c>
      <c r="I648" s="17">
        <v>1</v>
      </c>
      <c r="J648" s="17">
        <v>360</v>
      </c>
      <c r="K648" s="17" t="s">
        <v>107</v>
      </c>
      <c r="L648" s="18">
        <v>92531.31</v>
      </c>
      <c r="M648" s="18">
        <v>10762.35</v>
      </c>
      <c r="N648" s="18">
        <v>8205.34</v>
      </c>
      <c r="O648" s="18">
        <v>111499</v>
      </c>
      <c r="P648" s="18">
        <v>2709.82</v>
      </c>
      <c r="Q648" s="18">
        <v>993.72</v>
      </c>
      <c r="R648" s="18">
        <v>215.46</v>
      </c>
      <c r="S648" s="18">
        <v>3919</v>
      </c>
      <c r="T648" s="18">
        <v>210</v>
      </c>
      <c r="U648" s="18">
        <v>0</v>
      </c>
      <c r="V648" s="18">
        <v>0</v>
      </c>
      <c r="W648" s="18">
        <v>0</v>
      </c>
      <c r="X648" s="18"/>
      <c r="Y648" s="18">
        <v>95241.13</v>
      </c>
      <c r="Z648" s="18">
        <v>11756.07</v>
      </c>
      <c r="AA648" s="18">
        <v>8420.7999999999993</v>
      </c>
      <c r="AB648" s="18">
        <v>115418</v>
      </c>
    </row>
    <row r="649" spans="1:28" s="15" customFormat="1" x14ac:dyDescent="0.25">
      <c r="A649" s="17">
        <v>22</v>
      </c>
      <c r="B649" s="17" t="s">
        <v>1468</v>
      </c>
      <c r="C649" s="17" t="s">
        <v>1666</v>
      </c>
      <c r="D649" s="17" t="s">
        <v>1569</v>
      </c>
      <c r="E649" s="17" t="s">
        <v>1570</v>
      </c>
      <c r="F649" s="17" t="s">
        <v>75</v>
      </c>
      <c r="G649" s="17" t="s">
        <v>114</v>
      </c>
      <c r="H649" s="17">
        <v>2</v>
      </c>
      <c r="I649" s="17">
        <v>2</v>
      </c>
      <c r="J649" s="17">
        <v>360</v>
      </c>
      <c r="K649" s="17" t="s">
        <v>107</v>
      </c>
      <c r="L649" s="18">
        <v>147157.54</v>
      </c>
      <c r="M649" s="18">
        <v>17611.57</v>
      </c>
      <c r="N649" s="18">
        <v>6490.89</v>
      </c>
      <c r="O649" s="18">
        <v>171260</v>
      </c>
      <c r="P649" s="18">
        <v>2709.71</v>
      </c>
      <c r="Q649" s="18">
        <v>1522.83</v>
      </c>
      <c r="R649" s="18">
        <v>215.46</v>
      </c>
      <c r="S649" s="18">
        <v>4448</v>
      </c>
      <c r="T649" s="18">
        <v>220</v>
      </c>
      <c r="U649" s="18">
        <v>0</v>
      </c>
      <c r="V649" s="18">
        <v>0</v>
      </c>
      <c r="W649" s="18">
        <v>0</v>
      </c>
      <c r="X649" s="18"/>
      <c r="Y649" s="18">
        <v>149867.25</v>
      </c>
      <c r="Z649" s="18">
        <v>19134.400000000001</v>
      </c>
      <c r="AA649" s="18">
        <v>6706.35</v>
      </c>
      <c r="AB649" s="18">
        <v>175708</v>
      </c>
    </row>
    <row r="650" spans="1:28" s="15" customFormat="1" x14ac:dyDescent="0.25">
      <c r="A650" s="17">
        <v>23</v>
      </c>
      <c r="B650" s="17" t="s">
        <v>1554</v>
      </c>
      <c r="C650" s="17" t="s">
        <v>1666</v>
      </c>
      <c r="D650" s="17" t="s">
        <v>1571</v>
      </c>
      <c r="E650" s="17" t="s">
        <v>1572</v>
      </c>
      <c r="F650" s="17" t="s">
        <v>75</v>
      </c>
      <c r="G650" s="17" t="s">
        <v>114</v>
      </c>
      <c r="H650" s="17">
        <v>2</v>
      </c>
      <c r="I650" s="17">
        <v>2</v>
      </c>
      <c r="J650" s="17">
        <v>360</v>
      </c>
      <c r="K650" s="17" t="s">
        <v>107</v>
      </c>
      <c r="L650" s="18">
        <v>144827.91</v>
      </c>
      <c r="M650" s="18">
        <v>17444.650000000001</v>
      </c>
      <c r="N650" s="18">
        <v>6193.44</v>
      </c>
      <c r="O650" s="18">
        <v>168466</v>
      </c>
      <c r="P650" s="18">
        <v>2709.98</v>
      </c>
      <c r="Q650" s="18">
        <v>1496.56</v>
      </c>
      <c r="R650" s="18">
        <v>215.46</v>
      </c>
      <c r="S650" s="18">
        <v>4422</v>
      </c>
      <c r="T650" s="18">
        <v>210</v>
      </c>
      <c r="U650" s="18">
        <v>0</v>
      </c>
      <c r="V650" s="18">
        <v>0</v>
      </c>
      <c r="W650" s="18">
        <v>0</v>
      </c>
      <c r="X650" s="18"/>
      <c r="Y650" s="18">
        <v>147537.89000000001</v>
      </c>
      <c r="Z650" s="18">
        <v>18941.21</v>
      </c>
      <c r="AA650" s="18">
        <v>6408.9</v>
      </c>
      <c r="AB650" s="18">
        <v>172888</v>
      </c>
    </row>
    <row r="651" spans="1:28" s="12" customFormat="1" ht="16.5" customHeight="1" x14ac:dyDescent="0.25">
      <c r="A651" s="10"/>
      <c r="B651" s="10"/>
      <c r="C651" s="10" t="s">
        <v>71</v>
      </c>
      <c r="D651" s="10"/>
      <c r="E651" s="10"/>
      <c r="F651" s="10"/>
      <c r="G651" s="10"/>
      <c r="H651" s="10"/>
      <c r="I651" s="10"/>
      <c r="J651" s="11">
        <f>SUM(J628:J650)</f>
        <v>5116</v>
      </c>
      <c r="K651" s="10"/>
      <c r="L651" s="11">
        <f t="shared" ref="L651:AB651" si="48">SUM(L628:L650)</f>
        <v>1636783.67</v>
      </c>
      <c r="M651" s="11">
        <f t="shared" si="48"/>
        <v>262397.63000000006</v>
      </c>
      <c r="N651" s="11">
        <f t="shared" si="48"/>
        <v>101414.7</v>
      </c>
      <c r="O651" s="11">
        <f t="shared" si="48"/>
        <v>2000596</v>
      </c>
      <c r="P651" s="11">
        <f t="shared" si="48"/>
        <v>43107.6</v>
      </c>
      <c r="Q651" s="11">
        <f t="shared" si="48"/>
        <v>17144.46</v>
      </c>
      <c r="R651" s="11">
        <f t="shared" si="48"/>
        <v>3061.94</v>
      </c>
      <c r="S651" s="11">
        <f t="shared" si="48"/>
        <v>63314</v>
      </c>
      <c r="T651" s="11">
        <f t="shared" si="48"/>
        <v>6670</v>
      </c>
      <c r="U651" s="11">
        <f t="shared" si="48"/>
        <v>0</v>
      </c>
      <c r="V651" s="11">
        <f t="shared" si="48"/>
        <v>0</v>
      </c>
      <c r="W651" s="11">
        <f t="shared" si="48"/>
        <v>0</v>
      </c>
      <c r="X651" s="11">
        <f t="shared" si="48"/>
        <v>0</v>
      </c>
      <c r="Y651" s="11">
        <f t="shared" si="48"/>
        <v>1679891.27</v>
      </c>
      <c r="Z651" s="11">
        <f t="shared" si="48"/>
        <v>279542.08999999997</v>
      </c>
      <c r="AA651" s="11">
        <f t="shared" si="48"/>
        <v>104476.64</v>
      </c>
      <c r="AB651" s="11">
        <f t="shared" si="48"/>
        <v>2063910</v>
      </c>
    </row>
    <row r="652" spans="1:28" s="12" customFormat="1" ht="16.5" customHeight="1" x14ac:dyDescent="0.25">
      <c r="A652" s="10"/>
      <c r="B652" s="10"/>
      <c r="C652" s="10" t="s">
        <v>119</v>
      </c>
      <c r="D652" s="10"/>
      <c r="E652" s="10"/>
      <c r="F652" s="10"/>
      <c r="G652" s="10"/>
      <c r="H652" s="10"/>
      <c r="I652" s="10"/>
      <c r="J652" s="11">
        <f>J651+J627</f>
        <v>22993</v>
      </c>
      <c r="K652" s="11"/>
      <c r="L652" s="11">
        <f t="shared" ref="L652:AB652" si="49">L651+L627</f>
        <v>3741414.81</v>
      </c>
      <c r="M652" s="11">
        <f t="shared" si="49"/>
        <v>554183.59000000008</v>
      </c>
      <c r="N652" s="11">
        <f t="shared" si="49"/>
        <v>249367.59999999998</v>
      </c>
      <c r="O652" s="11">
        <f t="shared" si="49"/>
        <v>4544966</v>
      </c>
      <c r="P652" s="11">
        <f t="shared" si="49"/>
        <v>162621.56</v>
      </c>
      <c r="Q652" s="11">
        <f t="shared" si="49"/>
        <v>38727.850000000006</v>
      </c>
      <c r="R652" s="11">
        <f t="shared" si="49"/>
        <v>11106.59</v>
      </c>
      <c r="S652" s="11">
        <f t="shared" si="49"/>
        <v>212456</v>
      </c>
      <c r="T652" s="11">
        <f t="shared" si="49"/>
        <v>18700</v>
      </c>
      <c r="U652" s="11">
        <f t="shared" si="49"/>
        <v>0</v>
      </c>
      <c r="V652" s="11">
        <f t="shared" si="49"/>
        <v>0</v>
      </c>
      <c r="W652" s="11">
        <f t="shared" si="49"/>
        <v>0</v>
      </c>
      <c r="X652" s="11">
        <f t="shared" si="49"/>
        <v>0</v>
      </c>
      <c r="Y652" s="11">
        <f t="shared" si="49"/>
        <v>3904036.37</v>
      </c>
      <c r="Z652" s="11">
        <f t="shared" si="49"/>
        <v>592911.43999999994</v>
      </c>
      <c r="AA652" s="11">
        <f t="shared" si="49"/>
        <v>260474.19</v>
      </c>
      <c r="AB652" s="11">
        <f t="shared" si="49"/>
        <v>4757422</v>
      </c>
    </row>
    <row r="653" spans="1:28" x14ac:dyDescent="0.25">
      <c r="O653" s="34"/>
    </row>
    <row r="654" spans="1:28" x14ac:dyDescent="0.25">
      <c r="O654" s="34"/>
    </row>
    <row r="656" spans="1:28" ht="15.75" x14ac:dyDescent="0.25">
      <c r="E656" s="13" t="s">
        <v>120</v>
      </c>
      <c r="G656" s="14"/>
      <c r="H656" s="14"/>
      <c r="I656" s="14"/>
      <c r="J656" s="14"/>
      <c r="K656" s="14"/>
      <c r="L656" s="13" t="s">
        <v>122</v>
      </c>
      <c r="M656" s="13"/>
      <c r="N656" s="13"/>
      <c r="O656" s="14"/>
      <c r="Q656" s="14"/>
      <c r="R656" s="13" t="s">
        <v>121</v>
      </c>
      <c r="T656" s="14"/>
      <c r="U656" s="14"/>
      <c r="W656" s="14"/>
      <c r="X656" s="14"/>
      <c r="Y656" s="13" t="s">
        <v>123</v>
      </c>
      <c r="Z656" s="14"/>
      <c r="AA656" s="14"/>
      <c r="AB656" s="14"/>
    </row>
    <row r="657" spans="1:31" ht="15.75" x14ac:dyDescent="0.25">
      <c r="E657" s="13" t="s">
        <v>124</v>
      </c>
      <c r="G657" s="14"/>
      <c r="H657" s="14"/>
      <c r="I657" s="14"/>
      <c r="J657" s="14"/>
      <c r="K657" s="14"/>
      <c r="L657" s="13" t="s">
        <v>124</v>
      </c>
      <c r="M657" s="13"/>
      <c r="N657" s="13"/>
      <c r="O657" s="14"/>
      <c r="Q657" s="14"/>
      <c r="R657" s="13" t="s">
        <v>124</v>
      </c>
      <c r="T657" s="14"/>
      <c r="U657" s="14"/>
      <c r="W657" s="14"/>
      <c r="X657" s="14"/>
      <c r="Y657" s="13" t="s">
        <v>124</v>
      </c>
      <c r="Z657" s="14"/>
      <c r="AA657" s="14"/>
      <c r="AB657" s="14"/>
    </row>
    <row r="659" spans="1:31" ht="28.5" customHeight="1" x14ac:dyDescent="0.55000000000000004">
      <c r="A659" s="75" t="s">
        <v>0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1"/>
      <c r="AD659" s="1"/>
      <c r="AE659" s="1"/>
    </row>
    <row r="660" spans="1:31" ht="18.75" customHeight="1" x14ac:dyDescent="0.4">
      <c r="A660" s="76" t="s">
        <v>1714</v>
      </c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2"/>
      <c r="AD660" s="2"/>
      <c r="AE660" s="2"/>
    </row>
    <row r="661" spans="1:31" s="5" customFormat="1" ht="17.25" customHeight="1" x14ac:dyDescent="0.35">
      <c r="A661" s="3" t="s">
        <v>1</v>
      </c>
      <c r="B661" s="4"/>
      <c r="C661" s="3"/>
      <c r="D661" s="3"/>
      <c r="F661" s="3" t="s">
        <v>1692</v>
      </c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s="7" customFormat="1" ht="63" customHeight="1" x14ac:dyDescent="0.25">
      <c r="A662" s="6" t="s">
        <v>3</v>
      </c>
      <c r="B662" s="6" t="s">
        <v>4</v>
      </c>
      <c r="C662" s="6" t="s">
        <v>5</v>
      </c>
      <c r="D662" s="6" t="s">
        <v>6</v>
      </c>
      <c r="E662" s="6" t="s">
        <v>7</v>
      </c>
      <c r="F662" s="6" t="s">
        <v>8</v>
      </c>
      <c r="G662" s="6" t="s">
        <v>9</v>
      </c>
      <c r="H662" s="6" t="s">
        <v>10</v>
      </c>
      <c r="I662" s="6" t="s">
        <v>11</v>
      </c>
      <c r="J662" s="6" t="s">
        <v>1693</v>
      </c>
      <c r="K662" s="6" t="s">
        <v>13</v>
      </c>
      <c r="L662" s="6" t="s">
        <v>14</v>
      </c>
      <c r="M662" s="6" t="s">
        <v>15</v>
      </c>
      <c r="N662" s="6" t="s">
        <v>16</v>
      </c>
      <c r="O662" s="6" t="s">
        <v>17</v>
      </c>
      <c r="P662" s="6" t="s">
        <v>18</v>
      </c>
      <c r="Q662" s="6" t="s">
        <v>19</v>
      </c>
      <c r="R662" s="6" t="s">
        <v>20</v>
      </c>
      <c r="S662" s="6" t="s">
        <v>21</v>
      </c>
      <c r="T662" s="6" t="s">
        <v>22</v>
      </c>
      <c r="U662" s="6" t="s">
        <v>23</v>
      </c>
      <c r="V662" s="6" t="s">
        <v>24</v>
      </c>
      <c r="W662" s="6" t="s">
        <v>25</v>
      </c>
      <c r="X662" s="6" t="s">
        <v>26</v>
      </c>
      <c r="Y662" s="6" t="s">
        <v>27</v>
      </c>
      <c r="Z662" s="6" t="s">
        <v>28</v>
      </c>
      <c r="AA662" s="6" t="s">
        <v>29</v>
      </c>
      <c r="AB662" s="6" t="s">
        <v>30</v>
      </c>
    </row>
    <row r="663" spans="1:31" s="15" customFormat="1" ht="13.5" customHeight="1" x14ac:dyDescent="0.25">
      <c r="A663" s="17">
        <v>1</v>
      </c>
      <c r="B663" s="17" t="s">
        <v>1455</v>
      </c>
      <c r="C663" s="17" t="s">
        <v>1666</v>
      </c>
      <c r="D663" s="17" t="s">
        <v>1457</v>
      </c>
      <c r="E663" s="17" t="s">
        <v>1458</v>
      </c>
      <c r="F663" s="17" t="s">
        <v>35</v>
      </c>
      <c r="G663" s="17" t="s">
        <v>1459</v>
      </c>
      <c r="H663" s="17">
        <v>36000</v>
      </c>
      <c r="I663" s="17">
        <v>36000</v>
      </c>
      <c r="J663" s="17">
        <v>0</v>
      </c>
      <c r="K663" s="17" t="s">
        <v>59</v>
      </c>
      <c r="L663" s="18">
        <v>40574.47</v>
      </c>
      <c r="M663" s="18">
        <v>16429.28</v>
      </c>
      <c r="N663" s="18">
        <v>2139.25</v>
      </c>
      <c r="O663" s="18">
        <v>59143</v>
      </c>
      <c r="P663" s="18">
        <v>110.15</v>
      </c>
      <c r="Q663" s="18">
        <v>440.85</v>
      </c>
      <c r="R663" s="18">
        <v>0</v>
      </c>
      <c r="S663" s="18">
        <v>551</v>
      </c>
      <c r="T663" s="18">
        <v>0</v>
      </c>
      <c r="U663" s="18">
        <v>0</v>
      </c>
      <c r="V663" s="18">
        <v>0</v>
      </c>
      <c r="W663" s="18">
        <v>0</v>
      </c>
      <c r="X663" s="18"/>
      <c r="Y663" s="18">
        <v>40684.620000000003</v>
      </c>
      <c r="Z663" s="18">
        <v>16870.13</v>
      </c>
      <c r="AA663" s="18">
        <v>2139.25</v>
      </c>
      <c r="AB663" s="18">
        <v>59694</v>
      </c>
    </row>
    <row r="664" spans="1:31" s="15" customFormat="1" ht="13.5" customHeight="1" x14ac:dyDescent="0.25">
      <c r="A664" s="17">
        <v>2</v>
      </c>
      <c r="B664" s="17" t="s">
        <v>1460</v>
      </c>
      <c r="C664" s="17" t="s">
        <v>1666</v>
      </c>
      <c r="D664" s="17" t="s">
        <v>1461</v>
      </c>
      <c r="E664" s="17" t="s">
        <v>1462</v>
      </c>
      <c r="F664" s="17" t="s">
        <v>35</v>
      </c>
      <c r="G664" s="17" t="s">
        <v>137</v>
      </c>
      <c r="H664" s="17">
        <v>60084</v>
      </c>
      <c r="I664" s="17">
        <v>51400</v>
      </c>
      <c r="J664" s="17">
        <v>8684</v>
      </c>
      <c r="K664" s="17" t="s">
        <v>37</v>
      </c>
      <c r="L664" s="18">
        <v>64049.48</v>
      </c>
      <c r="M664" s="18">
        <v>8619.14</v>
      </c>
      <c r="N664" s="18">
        <v>10074.379999999999</v>
      </c>
      <c r="O664" s="18">
        <v>82743</v>
      </c>
      <c r="P664" s="18">
        <v>48572.82</v>
      </c>
      <c r="Q664" s="18">
        <v>763.38</v>
      </c>
      <c r="R664" s="18">
        <v>3907.8</v>
      </c>
      <c r="S664" s="18">
        <v>53244</v>
      </c>
      <c r="T664" s="18">
        <v>0</v>
      </c>
      <c r="U664" s="18">
        <v>0</v>
      </c>
      <c r="V664" s="18">
        <v>0</v>
      </c>
      <c r="W664" s="18">
        <v>0</v>
      </c>
      <c r="X664" s="18"/>
      <c r="Y664" s="18">
        <v>112622.3</v>
      </c>
      <c r="Z664" s="18">
        <v>9382.52</v>
      </c>
      <c r="AA664" s="18">
        <v>13982.18</v>
      </c>
      <c r="AB664" s="18">
        <v>135987</v>
      </c>
    </row>
    <row r="665" spans="1:31" s="15" customFormat="1" ht="13.5" customHeight="1" x14ac:dyDescent="0.25">
      <c r="A665" s="17">
        <v>3</v>
      </c>
      <c r="B665" s="17" t="s">
        <v>1463</v>
      </c>
      <c r="C665" s="17" t="s">
        <v>1666</v>
      </c>
      <c r="D665" s="17" t="s">
        <v>1464</v>
      </c>
      <c r="E665" s="17" t="s">
        <v>1465</v>
      </c>
      <c r="F665" s="17" t="s">
        <v>35</v>
      </c>
      <c r="G665" s="17" t="s">
        <v>244</v>
      </c>
      <c r="H665" s="17">
        <v>45803</v>
      </c>
      <c r="I665" s="17">
        <v>45384</v>
      </c>
      <c r="J665" s="17">
        <v>1257</v>
      </c>
      <c r="K665" s="17" t="s">
        <v>37</v>
      </c>
      <c r="L665" s="18">
        <v>58378.12</v>
      </c>
      <c r="M665" s="18">
        <v>2914.89</v>
      </c>
      <c r="N665" s="18">
        <v>12218.99</v>
      </c>
      <c r="O665" s="18">
        <v>73512</v>
      </c>
      <c r="P665" s="18">
        <v>7858.9</v>
      </c>
      <c r="Q665" s="18">
        <v>689.45</v>
      </c>
      <c r="R665" s="18">
        <v>565.65</v>
      </c>
      <c r="S665" s="18">
        <v>9114</v>
      </c>
      <c r="T665" s="18">
        <v>0</v>
      </c>
      <c r="U665" s="18">
        <v>0</v>
      </c>
      <c r="V665" s="18">
        <v>0</v>
      </c>
      <c r="W665" s="18">
        <v>0</v>
      </c>
      <c r="X665" s="18"/>
      <c r="Y665" s="18">
        <v>66237.02</v>
      </c>
      <c r="Z665" s="18">
        <v>3604.34</v>
      </c>
      <c r="AA665" s="18">
        <v>12784.64</v>
      </c>
      <c r="AB665" s="18">
        <v>82626</v>
      </c>
    </row>
    <row r="666" spans="1:31" s="15" customFormat="1" ht="13.5" customHeight="1" x14ac:dyDescent="0.25">
      <c r="A666" s="17">
        <v>4</v>
      </c>
      <c r="B666" s="17" t="s">
        <v>1460</v>
      </c>
      <c r="C666" s="17" t="s">
        <v>1666</v>
      </c>
      <c r="D666" s="17" t="s">
        <v>1466</v>
      </c>
      <c r="E666" s="17" t="s">
        <v>1467</v>
      </c>
      <c r="F666" s="17" t="s">
        <v>35</v>
      </c>
      <c r="G666" s="17" t="s">
        <v>1055</v>
      </c>
      <c r="H666" s="17">
        <v>16189</v>
      </c>
      <c r="I666" s="17">
        <v>16027</v>
      </c>
      <c r="J666" s="17">
        <v>486</v>
      </c>
      <c r="K666" s="17" t="s">
        <v>37</v>
      </c>
      <c r="L666" s="18">
        <v>63960.53</v>
      </c>
      <c r="M666" s="18">
        <v>4356.78</v>
      </c>
      <c r="N666" s="18">
        <v>3131.69</v>
      </c>
      <c r="O666" s="18">
        <v>71449</v>
      </c>
      <c r="P666" s="18">
        <v>4035.24</v>
      </c>
      <c r="Q666" s="18">
        <v>658.06</v>
      </c>
      <c r="R666" s="18">
        <v>218.7</v>
      </c>
      <c r="S666" s="18">
        <v>4912</v>
      </c>
      <c r="T666" s="18">
        <v>0</v>
      </c>
      <c r="U666" s="18">
        <v>0</v>
      </c>
      <c r="V666" s="18">
        <v>0</v>
      </c>
      <c r="W666" s="18">
        <v>0</v>
      </c>
      <c r="X666" s="18"/>
      <c r="Y666" s="18">
        <v>67995.77</v>
      </c>
      <c r="Z666" s="18">
        <v>5014.84</v>
      </c>
      <c r="AA666" s="18">
        <v>3350.39</v>
      </c>
      <c r="AB666" s="18">
        <v>76361</v>
      </c>
    </row>
    <row r="667" spans="1:31" s="15" customFormat="1" ht="13.5" customHeight="1" x14ac:dyDescent="0.25">
      <c r="A667" s="17">
        <v>5</v>
      </c>
      <c r="B667" s="17" t="s">
        <v>1468</v>
      </c>
      <c r="C667" s="17" t="s">
        <v>1666</v>
      </c>
      <c r="D667" s="17" t="s">
        <v>1469</v>
      </c>
      <c r="E667" s="17" t="s">
        <v>1470</v>
      </c>
      <c r="F667" s="17" t="s">
        <v>35</v>
      </c>
      <c r="G667" s="17" t="s">
        <v>45</v>
      </c>
      <c r="H667" s="17">
        <v>78429</v>
      </c>
      <c r="I667" s="17">
        <v>78429</v>
      </c>
      <c r="J667" s="17">
        <v>0</v>
      </c>
      <c r="K667" s="17" t="s">
        <v>37</v>
      </c>
      <c r="L667" s="18">
        <v>169642.49</v>
      </c>
      <c r="M667" s="18">
        <v>28085.040000000001</v>
      </c>
      <c r="N667" s="18">
        <v>13037.47</v>
      </c>
      <c r="O667" s="18">
        <v>210765</v>
      </c>
      <c r="P667" s="18">
        <v>1182.01</v>
      </c>
      <c r="Q667" s="18">
        <v>1884.99</v>
      </c>
      <c r="R667" s="18">
        <v>0</v>
      </c>
      <c r="S667" s="18">
        <v>3067</v>
      </c>
      <c r="T667" s="18">
        <v>0</v>
      </c>
      <c r="U667" s="18">
        <v>0</v>
      </c>
      <c r="V667" s="18">
        <v>0</v>
      </c>
      <c r="W667" s="18">
        <v>0</v>
      </c>
      <c r="X667" s="18"/>
      <c r="Y667" s="18">
        <v>170824.5</v>
      </c>
      <c r="Z667" s="18">
        <v>29970.03</v>
      </c>
      <c r="AA667" s="18">
        <v>13037.47</v>
      </c>
      <c r="AB667" s="18">
        <v>213832</v>
      </c>
    </row>
    <row r="668" spans="1:31" s="15" customFormat="1" ht="13.5" customHeight="1" x14ac:dyDescent="0.25">
      <c r="A668" s="17">
        <v>6</v>
      </c>
      <c r="B668" s="17" t="s">
        <v>1471</v>
      </c>
      <c r="C668" s="17" t="s">
        <v>1666</v>
      </c>
      <c r="D668" s="17" t="s">
        <v>1472</v>
      </c>
      <c r="E668" s="17" t="s">
        <v>1473</v>
      </c>
      <c r="F668" s="17" t="s">
        <v>35</v>
      </c>
      <c r="G668" s="17" t="s">
        <v>1055</v>
      </c>
      <c r="H668" s="17">
        <v>24322</v>
      </c>
      <c r="I668" s="17">
        <v>23994</v>
      </c>
      <c r="J668" s="17">
        <v>328</v>
      </c>
      <c r="K668" s="17" t="s">
        <v>37</v>
      </c>
      <c r="L668" s="18">
        <v>72978.42</v>
      </c>
      <c r="M668" s="18">
        <v>16731.64</v>
      </c>
      <c r="N668" s="18">
        <v>4696.9399999999996</v>
      </c>
      <c r="O668" s="18">
        <v>94407</v>
      </c>
      <c r="P668" s="18">
        <v>2391.6999999999998</v>
      </c>
      <c r="Q668" s="18">
        <v>797.7</v>
      </c>
      <c r="R668" s="18">
        <v>147.6</v>
      </c>
      <c r="S668" s="18">
        <v>3337</v>
      </c>
      <c r="T668" s="18">
        <v>0</v>
      </c>
      <c r="U668" s="18">
        <v>0</v>
      </c>
      <c r="V668" s="18">
        <v>0</v>
      </c>
      <c r="W668" s="18">
        <v>0</v>
      </c>
      <c r="X668" s="18"/>
      <c r="Y668" s="18">
        <v>75370.12</v>
      </c>
      <c r="Z668" s="18">
        <v>17529.34</v>
      </c>
      <c r="AA668" s="18">
        <v>4844.54</v>
      </c>
      <c r="AB668" s="18">
        <v>97744</v>
      </c>
    </row>
    <row r="669" spans="1:31" s="15" customFormat="1" ht="13.5" customHeight="1" x14ac:dyDescent="0.25">
      <c r="A669" s="17">
        <v>7</v>
      </c>
      <c r="B669" s="17" t="s">
        <v>1468</v>
      </c>
      <c r="C669" s="17" t="s">
        <v>1666</v>
      </c>
      <c r="D669" s="17" t="s">
        <v>1474</v>
      </c>
      <c r="E669" s="17" t="s">
        <v>1475</v>
      </c>
      <c r="F669" s="17" t="s">
        <v>35</v>
      </c>
      <c r="G669" s="17" t="s">
        <v>1055</v>
      </c>
      <c r="H669" s="17">
        <v>44147</v>
      </c>
      <c r="I669" s="17">
        <v>43546</v>
      </c>
      <c r="J669" s="17">
        <v>601</v>
      </c>
      <c r="K669" s="17" t="s">
        <v>37</v>
      </c>
      <c r="L669" s="18">
        <v>134800.1</v>
      </c>
      <c r="M669" s="18">
        <v>24967.599999999999</v>
      </c>
      <c r="N669" s="18">
        <v>10737.3</v>
      </c>
      <c r="O669" s="18">
        <v>170505</v>
      </c>
      <c r="P669" s="18">
        <v>3901.35</v>
      </c>
      <c r="Q669" s="18">
        <v>1485.2</v>
      </c>
      <c r="R669" s="18">
        <v>270.45</v>
      </c>
      <c r="S669" s="18">
        <v>5657</v>
      </c>
      <c r="T669" s="18">
        <v>0</v>
      </c>
      <c r="U669" s="18">
        <v>0</v>
      </c>
      <c r="V669" s="18">
        <v>0</v>
      </c>
      <c r="W669" s="18">
        <v>0</v>
      </c>
      <c r="X669" s="18"/>
      <c r="Y669" s="18">
        <v>138701.45000000001</v>
      </c>
      <c r="Z669" s="18">
        <v>26452.799999999999</v>
      </c>
      <c r="AA669" s="18">
        <v>11007.75</v>
      </c>
      <c r="AB669" s="18">
        <v>176162</v>
      </c>
    </row>
    <row r="670" spans="1:31" s="15" customFormat="1" ht="13.5" customHeight="1" x14ac:dyDescent="0.25">
      <c r="A670" s="17">
        <v>8</v>
      </c>
      <c r="B670" s="17" t="s">
        <v>1476</v>
      </c>
      <c r="C670" s="17" t="s">
        <v>1666</v>
      </c>
      <c r="D670" s="17" t="s">
        <v>1477</v>
      </c>
      <c r="E670" s="17" t="s">
        <v>1478</v>
      </c>
      <c r="F670" s="17" t="s">
        <v>35</v>
      </c>
      <c r="G670" s="17" t="s">
        <v>1055</v>
      </c>
      <c r="H670" s="17">
        <v>69580</v>
      </c>
      <c r="I670" s="17">
        <v>69580</v>
      </c>
      <c r="J670" s="17">
        <v>0</v>
      </c>
      <c r="K670" s="17" t="s">
        <v>59</v>
      </c>
      <c r="L670" s="18">
        <v>33987.06</v>
      </c>
      <c r="M670" s="18">
        <v>9204.36</v>
      </c>
      <c r="N670" s="18">
        <v>818.58</v>
      </c>
      <c r="O670" s="18">
        <v>44010</v>
      </c>
      <c r="P670" s="18">
        <v>577.04</v>
      </c>
      <c r="Q670" s="18">
        <v>356.96</v>
      </c>
      <c r="R670" s="18">
        <v>0</v>
      </c>
      <c r="S670" s="18">
        <v>934</v>
      </c>
      <c r="T670" s="18">
        <v>0</v>
      </c>
      <c r="U670" s="18">
        <v>0</v>
      </c>
      <c r="V670" s="18">
        <v>0</v>
      </c>
      <c r="W670" s="18">
        <v>0</v>
      </c>
      <c r="X670" s="18"/>
      <c r="Y670" s="18">
        <v>34564.1</v>
      </c>
      <c r="Z670" s="18">
        <v>9561.32</v>
      </c>
      <c r="AA670" s="18">
        <v>818.58</v>
      </c>
      <c r="AB670" s="18">
        <v>44944</v>
      </c>
    </row>
    <row r="671" spans="1:31" s="15" customFormat="1" ht="13.5" customHeight="1" x14ac:dyDescent="0.25">
      <c r="A671" s="17">
        <v>9</v>
      </c>
      <c r="B671" s="17" t="s">
        <v>1460</v>
      </c>
      <c r="C671" s="17" t="s">
        <v>1666</v>
      </c>
      <c r="D671" s="17" t="s">
        <v>1479</v>
      </c>
      <c r="E671" s="17" t="s">
        <v>1480</v>
      </c>
      <c r="F671" s="17" t="s">
        <v>35</v>
      </c>
      <c r="G671" s="17" t="s">
        <v>1055</v>
      </c>
      <c r="H671" s="17">
        <v>15986</v>
      </c>
      <c r="I671" s="17">
        <v>15359</v>
      </c>
      <c r="J671" s="17">
        <v>1881</v>
      </c>
      <c r="K671" s="17" t="s">
        <v>37</v>
      </c>
      <c r="L671" s="18">
        <v>88126.98</v>
      </c>
      <c r="M671" s="18">
        <v>4344.87</v>
      </c>
      <c r="N671" s="18">
        <v>4656.1499999999996</v>
      </c>
      <c r="O671" s="18">
        <v>97128</v>
      </c>
      <c r="P671" s="18">
        <v>11447.07</v>
      </c>
      <c r="Q671" s="18">
        <v>909.48</v>
      </c>
      <c r="R671" s="18">
        <v>846.45</v>
      </c>
      <c r="S671" s="18">
        <v>13203</v>
      </c>
      <c r="T671" s="18">
        <v>0</v>
      </c>
      <c r="U671" s="18">
        <v>0</v>
      </c>
      <c r="V671" s="18">
        <v>0</v>
      </c>
      <c r="W671" s="18">
        <v>0</v>
      </c>
      <c r="X671" s="18"/>
      <c r="Y671" s="18">
        <v>99574.05</v>
      </c>
      <c r="Z671" s="18">
        <v>5254.35</v>
      </c>
      <c r="AA671" s="18">
        <v>5502.6</v>
      </c>
      <c r="AB671" s="18">
        <v>110331</v>
      </c>
    </row>
    <row r="672" spans="1:31" s="15" customFormat="1" ht="13.5" customHeight="1" x14ac:dyDescent="0.25">
      <c r="A672" s="17">
        <v>10</v>
      </c>
      <c r="B672" s="17" t="s">
        <v>1460</v>
      </c>
      <c r="C672" s="17" t="s">
        <v>1666</v>
      </c>
      <c r="D672" s="17" t="s">
        <v>1481</v>
      </c>
      <c r="E672" s="17" t="s">
        <v>1482</v>
      </c>
      <c r="F672" s="17" t="s">
        <v>35</v>
      </c>
      <c r="G672" s="17" t="s">
        <v>1483</v>
      </c>
      <c r="H672" s="17">
        <v>53405</v>
      </c>
      <c r="I672" s="17">
        <v>52415</v>
      </c>
      <c r="J672" s="17">
        <v>990</v>
      </c>
      <c r="K672" s="17" t="s">
        <v>37</v>
      </c>
      <c r="L672" s="18">
        <v>166430.44</v>
      </c>
      <c r="M672" s="18">
        <v>27813.29</v>
      </c>
      <c r="N672" s="18">
        <v>13578.27</v>
      </c>
      <c r="O672" s="18">
        <v>207822</v>
      </c>
      <c r="P672" s="18">
        <v>6051.98</v>
      </c>
      <c r="Q672" s="18">
        <v>1829.52</v>
      </c>
      <c r="R672" s="18">
        <v>445.5</v>
      </c>
      <c r="S672" s="18">
        <v>8327</v>
      </c>
      <c r="T672" s="18">
        <v>0</v>
      </c>
      <c r="U672" s="18">
        <v>0</v>
      </c>
      <c r="V672" s="18">
        <v>0</v>
      </c>
      <c r="W672" s="18">
        <v>0</v>
      </c>
      <c r="X672" s="18"/>
      <c r="Y672" s="18">
        <v>172482.42</v>
      </c>
      <c r="Z672" s="18">
        <v>29642.81</v>
      </c>
      <c r="AA672" s="18">
        <v>14023.77</v>
      </c>
      <c r="AB672" s="18">
        <v>216149</v>
      </c>
    </row>
    <row r="673" spans="1:28" s="15" customFormat="1" ht="13.5" customHeight="1" x14ac:dyDescent="0.25">
      <c r="A673" s="17">
        <v>11</v>
      </c>
      <c r="B673" s="17" t="s">
        <v>1455</v>
      </c>
      <c r="C673" s="17" t="s">
        <v>1666</v>
      </c>
      <c r="D673" s="17" t="s">
        <v>1484</v>
      </c>
      <c r="E673" s="17" t="s">
        <v>1485</v>
      </c>
      <c r="F673" s="17" t="s">
        <v>35</v>
      </c>
      <c r="G673" s="17" t="s">
        <v>1055</v>
      </c>
      <c r="H673" s="17">
        <v>69605</v>
      </c>
      <c r="I673" s="17">
        <v>69084</v>
      </c>
      <c r="J673" s="17">
        <v>521</v>
      </c>
      <c r="K673" s="17" t="s">
        <v>37</v>
      </c>
      <c r="L673" s="18">
        <v>66544.759999999995</v>
      </c>
      <c r="M673" s="18">
        <v>8226.23</v>
      </c>
      <c r="N673" s="18">
        <v>4903.01</v>
      </c>
      <c r="O673" s="18">
        <v>79674</v>
      </c>
      <c r="P673" s="18">
        <v>3430.9</v>
      </c>
      <c r="Q673" s="18">
        <v>719.65</v>
      </c>
      <c r="R673" s="18">
        <v>234.45</v>
      </c>
      <c r="S673" s="18">
        <v>4385</v>
      </c>
      <c r="T673" s="18">
        <v>110</v>
      </c>
      <c r="U673" s="18">
        <v>0</v>
      </c>
      <c r="V673" s="18">
        <v>0</v>
      </c>
      <c r="W673" s="18">
        <v>0</v>
      </c>
      <c r="X673" s="18"/>
      <c r="Y673" s="18">
        <v>69975.66</v>
      </c>
      <c r="Z673" s="18">
        <v>8945.8799999999992</v>
      </c>
      <c r="AA673" s="18">
        <v>5137.46</v>
      </c>
      <c r="AB673" s="18">
        <v>84059</v>
      </c>
    </row>
    <row r="674" spans="1:28" s="15" customFormat="1" ht="13.5" customHeight="1" x14ac:dyDescent="0.25">
      <c r="A674" s="17">
        <v>12</v>
      </c>
      <c r="B674" s="17" t="s">
        <v>1486</v>
      </c>
      <c r="C674" s="17" t="s">
        <v>1666</v>
      </c>
      <c r="D674" s="17" t="s">
        <v>1487</v>
      </c>
      <c r="E674" s="17" t="s">
        <v>1488</v>
      </c>
      <c r="F674" s="17" t="s">
        <v>35</v>
      </c>
      <c r="G674" s="17" t="s">
        <v>45</v>
      </c>
      <c r="H674" s="17">
        <v>37638</v>
      </c>
      <c r="I674" s="17">
        <v>37638</v>
      </c>
      <c r="J674" s="17">
        <v>2792</v>
      </c>
      <c r="K674" s="17" t="s">
        <v>1684</v>
      </c>
      <c r="L674" s="18">
        <v>206158.96</v>
      </c>
      <c r="M674" s="18">
        <v>14827.23</v>
      </c>
      <c r="N674" s="18">
        <v>14668.81</v>
      </c>
      <c r="O674" s="18">
        <v>235655</v>
      </c>
      <c r="P674" s="18">
        <v>16292.61</v>
      </c>
      <c r="Q674" s="18">
        <v>2199.9899999999998</v>
      </c>
      <c r="R674" s="18">
        <v>1256.4000000000001</v>
      </c>
      <c r="S674" s="18">
        <v>19749</v>
      </c>
      <c r="T674" s="18">
        <v>0</v>
      </c>
      <c r="U674" s="18">
        <v>0</v>
      </c>
      <c r="V674" s="18">
        <v>0</v>
      </c>
      <c r="W674" s="18">
        <v>0</v>
      </c>
      <c r="X674" s="18">
        <v>167386</v>
      </c>
      <c r="Y674" s="18">
        <v>222451.57</v>
      </c>
      <c r="Z674" s="18">
        <v>17027.22</v>
      </c>
      <c r="AA674" s="18">
        <v>15925.21</v>
      </c>
      <c r="AB674" s="18">
        <f>255404-X674</f>
        <v>88018</v>
      </c>
    </row>
    <row r="675" spans="1:28" s="15" customFormat="1" ht="13.5" customHeight="1" x14ac:dyDescent="0.25">
      <c r="A675" s="17">
        <v>13</v>
      </c>
      <c r="B675" s="17" t="s">
        <v>1476</v>
      </c>
      <c r="C675" s="17" t="s">
        <v>1666</v>
      </c>
      <c r="D675" s="17" t="s">
        <v>1489</v>
      </c>
      <c r="E675" s="17" t="s">
        <v>1490</v>
      </c>
      <c r="F675" s="17" t="s">
        <v>35</v>
      </c>
      <c r="G675" s="17" t="s">
        <v>1055</v>
      </c>
      <c r="H675" s="17">
        <v>244857</v>
      </c>
      <c r="I675" s="17">
        <v>239859</v>
      </c>
      <c r="J675" s="17">
        <v>4998</v>
      </c>
      <c r="K675" s="17" t="s">
        <v>37</v>
      </c>
      <c r="L675" s="18">
        <v>144150.66</v>
      </c>
      <c r="M675" s="18">
        <v>8726.2900000000009</v>
      </c>
      <c r="N675" s="18">
        <v>8239.0499999999993</v>
      </c>
      <c r="O675" s="18">
        <v>161116</v>
      </c>
      <c r="P675" s="18">
        <v>29151.89</v>
      </c>
      <c r="Q675" s="18">
        <v>1447.01</v>
      </c>
      <c r="R675" s="18">
        <v>2249.1</v>
      </c>
      <c r="S675" s="18">
        <v>32848</v>
      </c>
      <c r="T675" s="18">
        <v>0</v>
      </c>
      <c r="U675" s="18">
        <v>0</v>
      </c>
      <c r="V675" s="18">
        <v>0</v>
      </c>
      <c r="W675" s="18">
        <v>0</v>
      </c>
      <c r="X675" s="18"/>
      <c r="Y675" s="18">
        <v>173302.55</v>
      </c>
      <c r="Z675" s="18">
        <v>10173.299999999999</v>
      </c>
      <c r="AA675" s="18">
        <v>10488.15</v>
      </c>
      <c r="AB675" s="18">
        <v>193964</v>
      </c>
    </row>
    <row r="676" spans="1:28" s="15" customFormat="1" ht="13.5" customHeight="1" x14ac:dyDescent="0.25">
      <c r="A676" s="17">
        <v>14</v>
      </c>
      <c r="B676" s="17" t="s">
        <v>1468</v>
      </c>
      <c r="C676" s="17" t="s">
        <v>1666</v>
      </c>
      <c r="D676" s="17" t="s">
        <v>1491</v>
      </c>
      <c r="E676" s="17" t="s">
        <v>1492</v>
      </c>
      <c r="F676" s="17" t="s">
        <v>35</v>
      </c>
      <c r="G676" s="17" t="s">
        <v>1055</v>
      </c>
      <c r="H676" s="17">
        <v>34890</v>
      </c>
      <c r="I676" s="17">
        <v>34480</v>
      </c>
      <c r="J676" s="17">
        <v>410</v>
      </c>
      <c r="K676" s="17" t="s">
        <v>37</v>
      </c>
      <c r="L676" s="18">
        <v>99888.34</v>
      </c>
      <c r="M676" s="18">
        <v>21621.97</v>
      </c>
      <c r="N676" s="18">
        <v>7121.69</v>
      </c>
      <c r="O676" s="18">
        <v>128632</v>
      </c>
      <c r="P676" s="18">
        <v>2844.65</v>
      </c>
      <c r="Q676" s="18">
        <v>1091.8499999999999</v>
      </c>
      <c r="R676" s="18">
        <v>184.5</v>
      </c>
      <c r="S676" s="18">
        <v>4121</v>
      </c>
      <c r="T676" s="18">
        <v>0</v>
      </c>
      <c r="U676" s="18">
        <v>0</v>
      </c>
      <c r="V676" s="18">
        <v>0</v>
      </c>
      <c r="W676" s="18">
        <v>0</v>
      </c>
      <c r="X676" s="18"/>
      <c r="Y676" s="18">
        <v>102732.99</v>
      </c>
      <c r="Z676" s="18">
        <v>22713.82</v>
      </c>
      <c r="AA676" s="18">
        <v>7306.19</v>
      </c>
      <c r="AB676" s="18">
        <v>132753</v>
      </c>
    </row>
    <row r="677" spans="1:28" s="15" customFormat="1" ht="13.5" customHeight="1" x14ac:dyDescent="0.25">
      <c r="A677" s="17">
        <v>15</v>
      </c>
      <c r="B677" s="17" t="s">
        <v>1460</v>
      </c>
      <c r="C677" s="17" t="s">
        <v>1666</v>
      </c>
      <c r="D677" s="17" t="s">
        <v>1493</v>
      </c>
      <c r="E677" s="17" t="s">
        <v>1494</v>
      </c>
      <c r="F677" s="17" t="s">
        <v>35</v>
      </c>
      <c r="G677" s="17" t="s">
        <v>45</v>
      </c>
      <c r="H677" s="17">
        <v>11521</v>
      </c>
      <c r="I677" s="17">
        <v>11521</v>
      </c>
      <c r="J677" s="17">
        <v>0</v>
      </c>
      <c r="K677" s="17" t="s">
        <v>59</v>
      </c>
      <c r="L677" s="18">
        <v>42339.51</v>
      </c>
      <c r="M677" s="18">
        <v>5971.66</v>
      </c>
      <c r="N677" s="18">
        <v>92.83</v>
      </c>
      <c r="O677" s="18">
        <v>48404</v>
      </c>
      <c r="P677" s="18">
        <v>605.35</v>
      </c>
      <c r="Q677" s="18">
        <v>435.65</v>
      </c>
      <c r="R677" s="18">
        <v>0</v>
      </c>
      <c r="S677" s="18">
        <v>1041</v>
      </c>
      <c r="T677" s="18">
        <v>0</v>
      </c>
      <c r="U677" s="18">
        <v>0</v>
      </c>
      <c r="V677" s="18">
        <v>0</v>
      </c>
      <c r="W677" s="18">
        <v>0</v>
      </c>
      <c r="X677" s="18"/>
      <c r="Y677" s="18">
        <v>42944.86</v>
      </c>
      <c r="Z677" s="18">
        <v>6407.31</v>
      </c>
      <c r="AA677" s="18">
        <v>92.83</v>
      </c>
      <c r="AB677" s="18">
        <v>49445</v>
      </c>
    </row>
    <row r="678" spans="1:28" s="15" customFormat="1" ht="13.5" customHeight="1" x14ac:dyDescent="0.25">
      <c r="A678" s="17">
        <v>16</v>
      </c>
      <c r="B678" s="17" t="s">
        <v>1471</v>
      </c>
      <c r="C678" s="17" t="s">
        <v>1666</v>
      </c>
      <c r="D678" s="17" t="s">
        <v>1495</v>
      </c>
      <c r="E678" s="17" t="s">
        <v>1496</v>
      </c>
      <c r="F678" s="17" t="s">
        <v>35</v>
      </c>
      <c r="G678" s="17" t="s">
        <v>215</v>
      </c>
      <c r="H678" s="17">
        <v>19277</v>
      </c>
      <c r="I678" s="17">
        <v>18907</v>
      </c>
      <c r="J678" s="17">
        <v>1110</v>
      </c>
      <c r="K678" s="17" t="s">
        <v>37</v>
      </c>
      <c r="L678" s="18">
        <v>188781.09</v>
      </c>
      <c r="M678" s="18">
        <v>23535.7</v>
      </c>
      <c r="N678" s="18">
        <v>8858.2099999999991</v>
      </c>
      <c r="O678" s="18">
        <v>221175</v>
      </c>
      <c r="P678" s="18">
        <v>7431.23</v>
      </c>
      <c r="Q678" s="18">
        <v>2005.27</v>
      </c>
      <c r="R678" s="18">
        <v>499.5</v>
      </c>
      <c r="S678" s="18">
        <v>9936</v>
      </c>
      <c r="T678" s="18">
        <v>4950</v>
      </c>
      <c r="U678" s="18">
        <v>0</v>
      </c>
      <c r="V678" s="18">
        <v>0</v>
      </c>
      <c r="W678" s="18">
        <v>0</v>
      </c>
      <c r="X678" s="18"/>
      <c r="Y678" s="18">
        <v>196212.32</v>
      </c>
      <c r="Z678" s="18">
        <v>25540.97</v>
      </c>
      <c r="AA678" s="18">
        <v>9357.7099999999991</v>
      </c>
      <c r="AB678" s="18">
        <v>231111</v>
      </c>
    </row>
    <row r="679" spans="1:28" s="15" customFormat="1" ht="13.5" customHeight="1" x14ac:dyDescent="0.25">
      <c r="A679" s="17">
        <v>17</v>
      </c>
      <c r="B679" s="17" t="s">
        <v>1468</v>
      </c>
      <c r="C679" s="17" t="s">
        <v>1666</v>
      </c>
      <c r="D679" s="17" t="s">
        <v>1497</v>
      </c>
      <c r="E679" s="17" t="s">
        <v>1498</v>
      </c>
      <c r="F679" s="17" t="s">
        <v>35</v>
      </c>
      <c r="G679" s="17" t="s">
        <v>1205</v>
      </c>
      <c r="H679" s="17">
        <v>51100</v>
      </c>
      <c r="I679" s="17">
        <v>48051</v>
      </c>
      <c r="J679" s="17">
        <v>3049</v>
      </c>
      <c r="K679" s="17" t="s">
        <v>37</v>
      </c>
      <c r="L679" s="18">
        <v>112853.49</v>
      </c>
      <c r="M679" s="18">
        <v>4409.6099999999997</v>
      </c>
      <c r="N679" s="18">
        <v>8901.9</v>
      </c>
      <c r="O679" s="18">
        <v>126165</v>
      </c>
      <c r="P679" s="18">
        <v>18098.61</v>
      </c>
      <c r="Q679" s="18">
        <v>1178.3399999999999</v>
      </c>
      <c r="R679" s="18">
        <v>1372.05</v>
      </c>
      <c r="S679" s="18">
        <v>20649</v>
      </c>
      <c r="T679" s="18">
        <v>6800</v>
      </c>
      <c r="U679" s="18">
        <v>0</v>
      </c>
      <c r="V679" s="18">
        <v>0</v>
      </c>
      <c r="W679" s="18">
        <v>0</v>
      </c>
      <c r="X679" s="18"/>
      <c r="Y679" s="18">
        <v>130952.1</v>
      </c>
      <c r="Z679" s="18">
        <v>5587.95</v>
      </c>
      <c r="AA679" s="18">
        <v>10273.950000000001</v>
      </c>
      <c r="AB679" s="18">
        <v>146814</v>
      </c>
    </row>
    <row r="680" spans="1:28" s="15" customFormat="1" ht="13.5" customHeight="1" x14ac:dyDescent="0.25">
      <c r="A680" s="17">
        <v>18</v>
      </c>
      <c r="B680" s="17" t="s">
        <v>1468</v>
      </c>
      <c r="C680" s="17" t="s">
        <v>1666</v>
      </c>
      <c r="D680" s="17" t="s">
        <v>1499</v>
      </c>
      <c r="E680" s="17" t="s">
        <v>1500</v>
      </c>
      <c r="F680" s="17" t="s">
        <v>35</v>
      </c>
      <c r="G680" s="17" t="s">
        <v>1501</v>
      </c>
      <c r="H680" s="17">
        <v>47099</v>
      </c>
      <c r="I680" s="17">
        <v>45990</v>
      </c>
      <c r="J680" s="17">
        <v>1109</v>
      </c>
      <c r="K680" s="17" t="s">
        <v>37</v>
      </c>
      <c r="L680" s="18">
        <v>143229.19</v>
      </c>
      <c r="M680" s="18">
        <v>20021.68</v>
      </c>
      <c r="N680" s="18">
        <v>11141.13</v>
      </c>
      <c r="O680" s="18">
        <v>174392</v>
      </c>
      <c r="P680" s="18">
        <v>6984.91</v>
      </c>
      <c r="Q680" s="18">
        <v>1585.04</v>
      </c>
      <c r="R680" s="18">
        <v>499.05</v>
      </c>
      <c r="S680" s="18">
        <v>9069</v>
      </c>
      <c r="T680" s="18">
        <v>0</v>
      </c>
      <c r="U680" s="18">
        <v>0</v>
      </c>
      <c r="V680" s="18">
        <v>0</v>
      </c>
      <c r="W680" s="18">
        <v>0</v>
      </c>
      <c r="X680" s="18"/>
      <c r="Y680" s="18">
        <v>150214.1</v>
      </c>
      <c r="Z680" s="18">
        <v>21606.720000000001</v>
      </c>
      <c r="AA680" s="18">
        <v>11640.18</v>
      </c>
      <c r="AB680" s="18">
        <v>183461</v>
      </c>
    </row>
    <row r="681" spans="1:28" s="15" customFormat="1" ht="13.5" customHeight="1" x14ac:dyDescent="0.25">
      <c r="A681" s="17">
        <v>19</v>
      </c>
      <c r="B681" s="17" t="s">
        <v>1460</v>
      </c>
      <c r="C681" s="17" t="s">
        <v>1666</v>
      </c>
      <c r="D681" s="17" t="s">
        <v>1502</v>
      </c>
      <c r="E681" s="17" t="s">
        <v>1503</v>
      </c>
      <c r="F681" s="17" t="s">
        <v>35</v>
      </c>
      <c r="G681" s="17" t="s">
        <v>215</v>
      </c>
      <c r="H681" s="17">
        <v>67155</v>
      </c>
      <c r="I681" s="17">
        <v>66377</v>
      </c>
      <c r="J681" s="17">
        <v>778</v>
      </c>
      <c r="K681" s="17" t="s">
        <v>37</v>
      </c>
      <c r="L681" s="18">
        <v>153974.25</v>
      </c>
      <c r="M681" s="18">
        <v>24257.75</v>
      </c>
      <c r="N681" s="18">
        <v>10964</v>
      </c>
      <c r="O681" s="18">
        <v>189196</v>
      </c>
      <c r="P681" s="18">
        <v>5925.32</v>
      </c>
      <c r="Q681" s="18">
        <v>1677.58</v>
      </c>
      <c r="R681" s="18">
        <v>350.1</v>
      </c>
      <c r="S681" s="18">
        <v>7953</v>
      </c>
      <c r="T681" s="18">
        <v>0</v>
      </c>
      <c r="U681" s="18">
        <v>0</v>
      </c>
      <c r="V681" s="18">
        <v>0</v>
      </c>
      <c r="W681" s="18">
        <v>0</v>
      </c>
      <c r="X681" s="18"/>
      <c r="Y681" s="18">
        <v>159899.57</v>
      </c>
      <c r="Z681" s="18">
        <v>25935.33</v>
      </c>
      <c r="AA681" s="18">
        <v>11314.1</v>
      </c>
      <c r="AB681" s="18">
        <v>197149</v>
      </c>
    </row>
    <row r="682" spans="1:28" s="15" customFormat="1" ht="13.5" customHeight="1" x14ac:dyDescent="0.25">
      <c r="A682" s="17">
        <v>20</v>
      </c>
      <c r="B682" s="17" t="s">
        <v>1460</v>
      </c>
      <c r="C682" s="17" t="s">
        <v>1666</v>
      </c>
      <c r="D682" s="17" t="s">
        <v>1504</v>
      </c>
      <c r="E682" s="17" t="s">
        <v>1505</v>
      </c>
      <c r="F682" s="17" t="s">
        <v>35</v>
      </c>
      <c r="G682" s="17" t="s">
        <v>1506</v>
      </c>
      <c r="H682" s="17">
        <v>26259</v>
      </c>
      <c r="I682" s="17">
        <v>26259</v>
      </c>
      <c r="J682" s="17">
        <v>0</v>
      </c>
      <c r="K682" s="17" t="s">
        <v>37</v>
      </c>
      <c r="L682" s="18">
        <v>86516.45</v>
      </c>
      <c r="M682" s="18">
        <v>19562.71</v>
      </c>
      <c r="N682" s="18">
        <v>5881.84</v>
      </c>
      <c r="O682" s="18">
        <v>111961</v>
      </c>
      <c r="P682" s="18">
        <v>577.91999999999996</v>
      </c>
      <c r="Q682" s="18">
        <v>952.08</v>
      </c>
      <c r="R682" s="18">
        <v>0</v>
      </c>
      <c r="S682" s="18">
        <v>1530</v>
      </c>
      <c r="T682" s="18">
        <v>0</v>
      </c>
      <c r="U682" s="18">
        <v>0</v>
      </c>
      <c r="V682" s="18">
        <v>0</v>
      </c>
      <c r="W682" s="18">
        <v>0</v>
      </c>
      <c r="X682" s="18"/>
      <c r="Y682" s="18">
        <v>87094.37</v>
      </c>
      <c r="Z682" s="18">
        <v>20514.79</v>
      </c>
      <c r="AA682" s="18">
        <v>5881.84</v>
      </c>
      <c r="AB682" s="18">
        <v>113491</v>
      </c>
    </row>
    <row r="683" spans="1:28" s="15" customFormat="1" ht="13.5" customHeight="1" x14ac:dyDescent="0.25">
      <c r="A683" s="17">
        <v>21</v>
      </c>
      <c r="B683" s="17" t="s">
        <v>1468</v>
      </c>
      <c r="C683" s="17" t="s">
        <v>1666</v>
      </c>
      <c r="D683" s="17" t="s">
        <v>1507</v>
      </c>
      <c r="E683" s="17" t="s">
        <v>1508</v>
      </c>
      <c r="F683" s="17" t="s">
        <v>35</v>
      </c>
      <c r="G683" s="17" t="s">
        <v>228</v>
      </c>
      <c r="H683" s="17">
        <v>4710</v>
      </c>
      <c r="I683" s="17">
        <v>4710</v>
      </c>
      <c r="J683" s="17">
        <v>0</v>
      </c>
      <c r="K683" s="17" t="s">
        <v>59</v>
      </c>
      <c r="L683" s="18">
        <v>44924.26</v>
      </c>
      <c r="M683" s="18">
        <v>10749.35</v>
      </c>
      <c r="N683" s="18">
        <v>25.39</v>
      </c>
      <c r="O683" s="18">
        <v>55699</v>
      </c>
      <c r="P683" s="18">
        <v>852.5</v>
      </c>
      <c r="Q683" s="18">
        <v>460.5</v>
      </c>
      <c r="R683" s="18">
        <v>0</v>
      </c>
      <c r="S683" s="18">
        <v>1313</v>
      </c>
      <c r="T683" s="18">
        <v>0</v>
      </c>
      <c r="U683" s="18">
        <v>0</v>
      </c>
      <c r="V683" s="18">
        <v>0</v>
      </c>
      <c r="W683" s="18">
        <v>0</v>
      </c>
      <c r="X683" s="18"/>
      <c r="Y683" s="18">
        <v>45776.76</v>
      </c>
      <c r="Z683" s="18">
        <v>11209.85</v>
      </c>
      <c r="AA683" s="18">
        <v>25.39</v>
      </c>
      <c r="AB683" s="18">
        <v>57012</v>
      </c>
    </row>
    <row r="684" spans="1:28" s="15" customFormat="1" ht="13.5" customHeight="1" x14ac:dyDescent="0.25">
      <c r="A684" s="17">
        <v>22</v>
      </c>
      <c r="B684" s="17" t="s">
        <v>1471</v>
      </c>
      <c r="C684" s="17" t="s">
        <v>1666</v>
      </c>
      <c r="D684" s="17" t="s">
        <v>1509</v>
      </c>
      <c r="E684" s="17" t="s">
        <v>1510</v>
      </c>
      <c r="F684" s="17" t="s">
        <v>35</v>
      </c>
      <c r="G684" s="17" t="s">
        <v>228</v>
      </c>
      <c r="H684" s="17">
        <v>1100</v>
      </c>
      <c r="I684" s="17">
        <v>1100</v>
      </c>
      <c r="J684" s="17">
        <v>0</v>
      </c>
      <c r="K684" s="17" t="s">
        <v>59</v>
      </c>
      <c r="L684" s="18">
        <v>21926.65</v>
      </c>
      <c r="M684" s="18">
        <v>4133.8500000000004</v>
      </c>
      <c r="N684" s="18">
        <v>67.5</v>
      </c>
      <c r="O684" s="18">
        <v>26128</v>
      </c>
      <c r="P684" s="18">
        <v>577.41999999999996</v>
      </c>
      <c r="Q684" s="18">
        <v>224.58</v>
      </c>
      <c r="R684" s="18">
        <v>0</v>
      </c>
      <c r="S684" s="18">
        <v>802</v>
      </c>
      <c r="T684" s="18">
        <v>170</v>
      </c>
      <c r="U684" s="18">
        <v>0</v>
      </c>
      <c r="V684" s="18">
        <v>0</v>
      </c>
      <c r="W684" s="18">
        <v>0</v>
      </c>
      <c r="X684" s="18"/>
      <c r="Y684" s="18">
        <v>22504.07</v>
      </c>
      <c r="Z684" s="18">
        <v>4358.43</v>
      </c>
      <c r="AA684" s="18">
        <v>67.5</v>
      </c>
      <c r="AB684" s="18">
        <v>26930</v>
      </c>
    </row>
    <row r="685" spans="1:28" s="15" customFormat="1" ht="13.5" customHeight="1" x14ac:dyDescent="0.25">
      <c r="A685" s="17">
        <v>23</v>
      </c>
      <c r="B685" s="17" t="s">
        <v>1471</v>
      </c>
      <c r="C685" s="17" t="s">
        <v>1666</v>
      </c>
      <c r="D685" s="17" t="s">
        <v>1511</v>
      </c>
      <c r="E685" s="17" t="s">
        <v>1512</v>
      </c>
      <c r="F685" s="17" t="s">
        <v>35</v>
      </c>
      <c r="G685" s="17" t="s">
        <v>1513</v>
      </c>
      <c r="H685" s="17">
        <v>70</v>
      </c>
      <c r="I685" s="17">
        <v>70</v>
      </c>
      <c r="J685" s="17">
        <v>0</v>
      </c>
      <c r="K685" s="17" t="s">
        <v>59</v>
      </c>
      <c r="L685" s="18">
        <v>20506.93</v>
      </c>
      <c r="M685" s="18">
        <v>4069.9</v>
      </c>
      <c r="N685" s="18">
        <v>43.17</v>
      </c>
      <c r="O685" s="18">
        <v>24620</v>
      </c>
      <c r="P685" s="18">
        <v>577.35</v>
      </c>
      <c r="Q685" s="18">
        <v>209.65</v>
      </c>
      <c r="R685" s="18">
        <v>0</v>
      </c>
      <c r="S685" s="18">
        <v>787</v>
      </c>
      <c r="T685" s="18">
        <v>0</v>
      </c>
      <c r="U685" s="18">
        <v>0</v>
      </c>
      <c r="V685" s="18">
        <v>0</v>
      </c>
      <c r="W685" s="18">
        <v>0</v>
      </c>
      <c r="X685" s="18"/>
      <c r="Y685" s="18">
        <v>21084.28</v>
      </c>
      <c r="Z685" s="18">
        <v>4279.55</v>
      </c>
      <c r="AA685" s="18">
        <v>43.17</v>
      </c>
      <c r="AB685" s="18">
        <v>25407</v>
      </c>
    </row>
    <row r="686" spans="1:28" s="22" customFormat="1" x14ac:dyDescent="0.25">
      <c r="A686" s="19"/>
      <c r="B686" s="19"/>
      <c r="C686" s="19"/>
      <c r="D686" s="19"/>
      <c r="E686" s="19"/>
      <c r="F686" s="19"/>
      <c r="G686" s="19"/>
      <c r="H686" s="19"/>
      <c r="I686" s="19"/>
      <c r="J686" s="19">
        <f>SUM(J663:J685)</f>
        <v>28994</v>
      </c>
      <c r="K686" s="19"/>
      <c r="L686" s="19">
        <f t="shared" ref="L686:AB686" si="50">SUM(L663:L685)</f>
        <v>2224722.63</v>
      </c>
      <c r="M686" s="19">
        <f t="shared" si="50"/>
        <v>313580.82</v>
      </c>
      <c r="N686" s="19">
        <f t="shared" si="50"/>
        <v>155997.55000000002</v>
      </c>
      <c r="O686" s="19">
        <f t="shared" si="50"/>
        <v>2694301</v>
      </c>
      <c r="P686" s="19">
        <f t="shared" si="50"/>
        <v>179478.92000000004</v>
      </c>
      <c r="Q686" s="19">
        <f t="shared" si="50"/>
        <v>24002.780000000006</v>
      </c>
      <c r="R686" s="19">
        <f t="shared" si="50"/>
        <v>13047.3</v>
      </c>
      <c r="S686" s="19">
        <f t="shared" si="50"/>
        <v>216529</v>
      </c>
      <c r="T686" s="19">
        <f t="shared" si="50"/>
        <v>12030</v>
      </c>
      <c r="U686" s="19">
        <f t="shared" si="50"/>
        <v>0</v>
      </c>
      <c r="V686" s="19">
        <f t="shared" si="50"/>
        <v>0</v>
      </c>
      <c r="W686" s="19">
        <f t="shared" si="50"/>
        <v>0</v>
      </c>
      <c r="X686" s="19">
        <f t="shared" si="50"/>
        <v>167386</v>
      </c>
      <c r="Y686" s="19">
        <f t="shared" si="50"/>
        <v>2404201.5499999998</v>
      </c>
      <c r="Z686" s="19">
        <f t="shared" si="50"/>
        <v>337583.6</v>
      </c>
      <c r="AA686" s="19">
        <f t="shared" si="50"/>
        <v>169044.85000000006</v>
      </c>
      <c r="AB686" s="19">
        <f t="shared" si="50"/>
        <v>2743444</v>
      </c>
    </row>
    <row r="687" spans="1:28" s="15" customFormat="1" ht="13.5" customHeight="1" x14ac:dyDescent="0.25">
      <c r="A687" s="17">
        <v>1</v>
      </c>
      <c r="B687" s="17" t="s">
        <v>1460</v>
      </c>
      <c r="C687" s="17" t="s">
        <v>1666</v>
      </c>
      <c r="D687" s="17" t="s">
        <v>1521</v>
      </c>
      <c r="E687" s="17" t="s">
        <v>1522</v>
      </c>
      <c r="F687" s="17" t="s">
        <v>75</v>
      </c>
      <c r="G687" s="17" t="s">
        <v>1517</v>
      </c>
      <c r="H687" s="17">
        <v>21508</v>
      </c>
      <c r="I687" s="17">
        <v>21118</v>
      </c>
      <c r="J687" s="17">
        <v>390</v>
      </c>
      <c r="K687" s="17" t="s">
        <v>37</v>
      </c>
      <c r="L687" s="18">
        <v>36363.120000000003</v>
      </c>
      <c r="M687" s="18">
        <v>6271.99</v>
      </c>
      <c r="N687" s="18">
        <v>2497.89</v>
      </c>
      <c r="O687" s="18">
        <v>45133</v>
      </c>
      <c r="P687" s="18">
        <v>3019.35</v>
      </c>
      <c r="Q687" s="18">
        <v>387.23</v>
      </c>
      <c r="R687" s="18">
        <v>233.42</v>
      </c>
      <c r="S687" s="18">
        <v>3640</v>
      </c>
      <c r="T687" s="18">
        <v>0</v>
      </c>
      <c r="U687" s="18">
        <v>0</v>
      </c>
      <c r="V687" s="18">
        <v>0</v>
      </c>
      <c r="W687" s="18">
        <v>0</v>
      </c>
      <c r="X687" s="18"/>
      <c r="Y687" s="18">
        <v>39382.47</v>
      </c>
      <c r="Z687" s="18">
        <v>6659.22</v>
      </c>
      <c r="AA687" s="18">
        <v>2731.31</v>
      </c>
      <c r="AB687" s="18">
        <v>48773</v>
      </c>
    </row>
    <row r="688" spans="1:28" s="15" customFormat="1" ht="13.5" customHeight="1" x14ac:dyDescent="0.25">
      <c r="A688" s="17">
        <v>2</v>
      </c>
      <c r="B688" s="17" t="s">
        <v>1103</v>
      </c>
      <c r="C688" s="17" t="s">
        <v>1666</v>
      </c>
      <c r="D688" s="17" t="s">
        <v>1174</v>
      </c>
      <c r="E688" s="17" t="s">
        <v>1173</v>
      </c>
      <c r="F688" s="17" t="s">
        <v>75</v>
      </c>
      <c r="G688" s="17" t="s">
        <v>1147</v>
      </c>
      <c r="H688" s="17">
        <v>11255</v>
      </c>
      <c r="I688" s="17">
        <v>11255</v>
      </c>
      <c r="J688" s="17">
        <v>3</v>
      </c>
      <c r="K688" s="17" t="s">
        <v>769</v>
      </c>
      <c r="L688" s="18">
        <v>38076.199999999997</v>
      </c>
      <c r="M688" s="18">
        <v>13615.99</v>
      </c>
      <c r="N688" s="18">
        <v>2233.81</v>
      </c>
      <c r="O688" s="18">
        <v>53926</v>
      </c>
      <c r="P688" s="18">
        <v>365.38</v>
      </c>
      <c r="Q688" s="18">
        <v>414.82</v>
      </c>
      <c r="R688" s="18">
        <v>1.8</v>
      </c>
      <c r="S688" s="18">
        <v>782</v>
      </c>
      <c r="T688" s="18">
        <v>0</v>
      </c>
      <c r="U688" s="18">
        <v>0</v>
      </c>
      <c r="V688" s="18">
        <v>0</v>
      </c>
      <c r="W688" s="18">
        <v>0</v>
      </c>
      <c r="X688" s="18"/>
      <c r="Y688" s="18">
        <v>38441.58</v>
      </c>
      <c r="Z688" s="18">
        <v>14030.81</v>
      </c>
      <c r="AA688" s="18">
        <v>2235.61</v>
      </c>
      <c r="AB688" s="18">
        <v>54708</v>
      </c>
    </row>
    <row r="689" spans="1:28" s="15" customFormat="1" ht="13.5" customHeight="1" x14ac:dyDescent="0.25">
      <c r="A689" s="17">
        <v>3</v>
      </c>
      <c r="B689" s="17" t="s">
        <v>1463</v>
      </c>
      <c r="C689" s="17" t="s">
        <v>1666</v>
      </c>
      <c r="D689" s="17" t="s">
        <v>1523</v>
      </c>
      <c r="E689" s="17" t="s">
        <v>1524</v>
      </c>
      <c r="F689" s="17" t="s">
        <v>75</v>
      </c>
      <c r="G689" s="17" t="s">
        <v>1142</v>
      </c>
      <c r="H689" s="17">
        <v>7485</v>
      </c>
      <c r="I689" s="17">
        <v>7276</v>
      </c>
      <c r="J689" s="17">
        <v>209</v>
      </c>
      <c r="K689" s="17" t="s">
        <v>37</v>
      </c>
      <c r="L689" s="18">
        <v>36251.370000000003</v>
      </c>
      <c r="M689" s="18">
        <v>7845.1</v>
      </c>
      <c r="N689" s="18">
        <v>2056.5300000000002</v>
      </c>
      <c r="O689" s="18">
        <v>46153</v>
      </c>
      <c r="P689" s="18">
        <v>1844.63</v>
      </c>
      <c r="Q689" s="18">
        <v>387.28</v>
      </c>
      <c r="R689" s="18">
        <v>125.09</v>
      </c>
      <c r="S689" s="18">
        <v>2357</v>
      </c>
      <c r="T689" s="18">
        <v>0</v>
      </c>
      <c r="U689" s="18">
        <v>0</v>
      </c>
      <c r="V689" s="18">
        <v>0</v>
      </c>
      <c r="W689" s="18">
        <v>0</v>
      </c>
      <c r="X689" s="18"/>
      <c r="Y689" s="18">
        <v>38096</v>
      </c>
      <c r="Z689" s="18">
        <v>8232.3799999999992</v>
      </c>
      <c r="AA689" s="18">
        <v>2181.62</v>
      </c>
      <c r="AB689" s="18">
        <v>48510</v>
      </c>
    </row>
    <row r="690" spans="1:28" s="15" customFormat="1" ht="13.5" customHeight="1" x14ac:dyDescent="0.25">
      <c r="A690" s="17">
        <v>4</v>
      </c>
      <c r="B690" s="17" t="s">
        <v>1471</v>
      </c>
      <c r="C690" s="17" t="s">
        <v>1666</v>
      </c>
      <c r="D690" s="17" t="s">
        <v>1525</v>
      </c>
      <c r="E690" s="17" t="s">
        <v>1526</v>
      </c>
      <c r="F690" s="17" t="s">
        <v>75</v>
      </c>
      <c r="G690" s="17" t="s">
        <v>1527</v>
      </c>
      <c r="H690" s="17">
        <v>7826</v>
      </c>
      <c r="I690" s="17">
        <v>7729</v>
      </c>
      <c r="J690" s="17">
        <v>97</v>
      </c>
      <c r="K690" s="17" t="s">
        <v>37</v>
      </c>
      <c r="L690" s="18">
        <v>43455.82</v>
      </c>
      <c r="M690" s="18">
        <v>9274.51</v>
      </c>
      <c r="N690" s="18">
        <v>2203.67</v>
      </c>
      <c r="O690" s="18">
        <v>54934</v>
      </c>
      <c r="P690" s="18">
        <v>1196.73</v>
      </c>
      <c r="Q690" s="18">
        <v>466.22</v>
      </c>
      <c r="R690" s="18">
        <v>58.05</v>
      </c>
      <c r="S690" s="18">
        <v>1721</v>
      </c>
      <c r="T690" s="18">
        <v>270</v>
      </c>
      <c r="U690" s="18">
        <v>0</v>
      </c>
      <c r="V690" s="18">
        <v>0</v>
      </c>
      <c r="W690" s="18">
        <v>0</v>
      </c>
      <c r="X690" s="18"/>
      <c r="Y690" s="18">
        <v>44652.55</v>
      </c>
      <c r="Z690" s="18">
        <v>9740.73</v>
      </c>
      <c r="AA690" s="18">
        <v>2261.7199999999998</v>
      </c>
      <c r="AB690" s="18">
        <v>56655</v>
      </c>
    </row>
    <row r="691" spans="1:28" s="15" customFormat="1" ht="13.5" customHeight="1" x14ac:dyDescent="0.25">
      <c r="A691" s="17">
        <v>5</v>
      </c>
      <c r="B691" s="17" t="s">
        <v>1486</v>
      </c>
      <c r="C691" s="17" t="s">
        <v>1666</v>
      </c>
      <c r="D691" s="17" t="s">
        <v>1528</v>
      </c>
      <c r="E691" s="17" t="s">
        <v>1529</v>
      </c>
      <c r="F691" s="17" t="s">
        <v>75</v>
      </c>
      <c r="G691" s="17" t="s">
        <v>1530</v>
      </c>
      <c r="H691" s="17">
        <v>12121</v>
      </c>
      <c r="I691" s="17">
        <v>11830</v>
      </c>
      <c r="J691" s="17">
        <v>291</v>
      </c>
      <c r="K691" s="17" t="s">
        <v>37</v>
      </c>
      <c r="L691" s="18">
        <v>63821.27</v>
      </c>
      <c r="M691" s="18">
        <v>9816.83</v>
      </c>
      <c r="N691" s="18">
        <v>4214.8999999999996</v>
      </c>
      <c r="O691" s="18">
        <v>77853</v>
      </c>
      <c r="P691" s="18">
        <v>2526.77</v>
      </c>
      <c r="Q691" s="18">
        <v>692.07</v>
      </c>
      <c r="R691" s="18">
        <v>174.16</v>
      </c>
      <c r="S691" s="18">
        <v>3393</v>
      </c>
      <c r="T691" s="18">
        <v>1550</v>
      </c>
      <c r="U691" s="18">
        <v>0</v>
      </c>
      <c r="V691" s="18">
        <v>0</v>
      </c>
      <c r="W691" s="18">
        <v>0</v>
      </c>
      <c r="X691" s="18"/>
      <c r="Y691" s="18">
        <v>66348.039999999994</v>
      </c>
      <c r="Z691" s="18">
        <v>10508.9</v>
      </c>
      <c r="AA691" s="18">
        <v>4389.0600000000004</v>
      </c>
      <c r="AB691" s="18">
        <v>81246</v>
      </c>
    </row>
    <row r="692" spans="1:28" s="15" customFormat="1" ht="13.5" customHeight="1" x14ac:dyDescent="0.25">
      <c r="A692" s="17">
        <v>6</v>
      </c>
      <c r="B692" s="17" t="s">
        <v>1460</v>
      </c>
      <c r="C692" s="17" t="s">
        <v>1666</v>
      </c>
      <c r="D692" s="17" t="s">
        <v>1531</v>
      </c>
      <c r="E692" s="17" t="s">
        <v>1532</v>
      </c>
      <c r="F692" s="17" t="s">
        <v>75</v>
      </c>
      <c r="G692" s="17" t="s">
        <v>1517</v>
      </c>
      <c r="H692" s="17">
        <v>26720</v>
      </c>
      <c r="I692" s="17">
        <v>26720</v>
      </c>
      <c r="J692" s="17">
        <v>0</v>
      </c>
      <c r="K692" s="17" t="s">
        <v>37</v>
      </c>
      <c r="L692" s="18">
        <v>28844.58</v>
      </c>
      <c r="M692" s="18">
        <v>6557.27</v>
      </c>
      <c r="N692" s="18">
        <v>996.15</v>
      </c>
      <c r="O692" s="18">
        <v>36398</v>
      </c>
      <c r="P692" s="18">
        <v>469.19</v>
      </c>
      <c r="Q692" s="18">
        <v>305.81</v>
      </c>
      <c r="R692" s="18">
        <v>0</v>
      </c>
      <c r="S692" s="18">
        <v>775</v>
      </c>
      <c r="T692" s="18">
        <v>780</v>
      </c>
      <c r="U692" s="18">
        <v>0</v>
      </c>
      <c r="V692" s="18">
        <v>0</v>
      </c>
      <c r="W692" s="18">
        <v>0</v>
      </c>
      <c r="X692" s="18"/>
      <c r="Y692" s="18">
        <v>29313.77</v>
      </c>
      <c r="Z692" s="18">
        <v>6863.08</v>
      </c>
      <c r="AA692" s="18">
        <v>996.15</v>
      </c>
      <c r="AB692" s="18">
        <v>37173</v>
      </c>
    </row>
    <row r="693" spans="1:28" s="15" customFormat="1" ht="13.5" customHeight="1" x14ac:dyDescent="0.25">
      <c r="A693" s="17">
        <v>7</v>
      </c>
      <c r="B693" s="17" t="s">
        <v>1471</v>
      </c>
      <c r="C693" s="17" t="s">
        <v>1666</v>
      </c>
      <c r="D693" s="17" t="s">
        <v>1533</v>
      </c>
      <c r="E693" s="17" t="s">
        <v>1534</v>
      </c>
      <c r="F693" s="17" t="s">
        <v>75</v>
      </c>
      <c r="G693" s="17" t="s">
        <v>1527</v>
      </c>
      <c r="H693" s="17">
        <v>18144</v>
      </c>
      <c r="I693" s="17">
        <v>17651</v>
      </c>
      <c r="J693" s="17">
        <v>493</v>
      </c>
      <c r="K693" s="17" t="s">
        <v>37</v>
      </c>
      <c r="L693" s="18">
        <v>83397.960000000006</v>
      </c>
      <c r="M693" s="18">
        <v>16926.78</v>
      </c>
      <c r="N693" s="18">
        <v>536.26</v>
      </c>
      <c r="O693" s="18">
        <v>100861</v>
      </c>
      <c r="P693" s="18">
        <v>3883.93</v>
      </c>
      <c r="Q693" s="18">
        <v>864.01</v>
      </c>
      <c r="R693" s="18">
        <v>295.06</v>
      </c>
      <c r="S693" s="18">
        <v>5043</v>
      </c>
      <c r="T693" s="18">
        <v>1250</v>
      </c>
      <c r="U693" s="18">
        <v>0</v>
      </c>
      <c r="V693" s="18">
        <v>0</v>
      </c>
      <c r="W693" s="18">
        <v>0</v>
      </c>
      <c r="X693" s="18"/>
      <c r="Y693" s="18">
        <v>87281.89</v>
      </c>
      <c r="Z693" s="18">
        <v>17790.79</v>
      </c>
      <c r="AA693" s="18">
        <v>831.32</v>
      </c>
      <c r="AB693" s="18">
        <v>105904</v>
      </c>
    </row>
    <row r="694" spans="1:28" s="15" customFormat="1" ht="13.5" customHeight="1" x14ac:dyDescent="0.25">
      <c r="A694" s="17">
        <v>8</v>
      </c>
      <c r="B694" s="17" t="s">
        <v>1486</v>
      </c>
      <c r="C694" s="17" t="s">
        <v>1666</v>
      </c>
      <c r="D694" s="17" t="s">
        <v>1535</v>
      </c>
      <c r="E694" s="17" t="s">
        <v>1536</v>
      </c>
      <c r="F694" s="17" t="s">
        <v>75</v>
      </c>
      <c r="G694" s="17" t="s">
        <v>1530</v>
      </c>
      <c r="H694" s="17">
        <v>28239</v>
      </c>
      <c r="I694" s="17">
        <v>27871</v>
      </c>
      <c r="J694" s="17">
        <v>368</v>
      </c>
      <c r="K694" s="17" t="s">
        <v>37</v>
      </c>
      <c r="L694" s="18">
        <v>111638.79</v>
      </c>
      <c r="M694" s="18">
        <v>25328.51</v>
      </c>
      <c r="N694" s="18">
        <v>8213.7000000000007</v>
      </c>
      <c r="O694" s="18">
        <v>145181</v>
      </c>
      <c r="P694" s="18">
        <v>3173.65</v>
      </c>
      <c r="Q694" s="18">
        <v>1225.0999999999999</v>
      </c>
      <c r="R694" s="18">
        <v>220.25</v>
      </c>
      <c r="S694" s="18">
        <v>4619</v>
      </c>
      <c r="T694" s="18">
        <v>440</v>
      </c>
      <c r="U694" s="18">
        <v>0</v>
      </c>
      <c r="V694" s="18">
        <v>0</v>
      </c>
      <c r="W694" s="18">
        <v>0</v>
      </c>
      <c r="X694" s="18"/>
      <c r="Y694" s="18">
        <v>114812.44</v>
      </c>
      <c r="Z694" s="18">
        <v>26553.61</v>
      </c>
      <c r="AA694" s="18">
        <v>8433.9500000000007</v>
      </c>
      <c r="AB694" s="18">
        <v>149800</v>
      </c>
    </row>
    <row r="695" spans="1:28" s="15" customFormat="1" ht="13.5" customHeight="1" x14ac:dyDescent="0.25">
      <c r="A695" s="17">
        <v>9</v>
      </c>
      <c r="B695" s="17" t="s">
        <v>1455</v>
      </c>
      <c r="C695" s="17" t="s">
        <v>1666</v>
      </c>
      <c r="D695" s="17" t="s">
        <v>1537</v>
      </c>
      <c r="E695" s="17" t="s">
        <v>1538</v>
      </c>
      <c r="F695" s="17" t="s">
        <v>75</v>
      </c>
      <c r="G695" s="17" t="s">
        <v>1539</v>
      </c>
      <c r="H695" s="17">
        <v>14833</v>
      </c>
      <c r="I695" s="17">
        <v>14667</v>
      </c>
      <c r="J695" s="17">
        <v>166</v>
      </c>
      <c r="K695" s="17" t="s">
        <v>37</v>
      </c>
      <c r="L695" s="18">
        <v>57103.72</v>
      </c>
      <c r="M695" s="18">
        <v>11563.89</v>
      </c>
      <c r="N695" s="18">
        <v>3968.39</v>
      </c>
      <c r="O695" s="18">
        <v>72636</v>
      </c>
      <c r="P695" s="18">
        <v>1535.48</v>
      </c>
      <c r="Q695" s="18">
        <v>624.16999999999996</v>
      </c>
      <c r="R695" s="18">
        <v>99.35</v>
      </c>
      <c r="S695" s="18">
        <v>2259</v>
      </c>
      <c r="T695" s="18">
        <v>100</v>
      </c>
      <c r="U695" s="18">
        <v>0</v>
      </c>
      <c r="V695" s="18">
        <v>0</v>
      </c>
      <c r="W695" s="18">
        <v>0</v>
      </c>
      <c r="X695" s="18"/>
      <c r="Y695" s="18">
        <v>58639.199999999997</v>
      </c>
      <c r="Z695" s="18">
        <v>12188.06</v>
      </c>
      <c r="AA695" s="18">
        <v>4067.74</v>
      </c>
      <c r="AB695" s="18">
        <v>74895</v>
      </c>
    </row>
    <row r="696" spans="1:28" s="15" customFormat="1" ht="13.5" customHeight="1" x14ac:dyDescent="0.25">
      <c r="A696" s="17">
        <v>10</v>
      </c>
      <c r="B696" s="17" t="s">
        <v>1460</v>
      </c>
      <c r="C696" s="17" t="s">
        <v>1666</v>
      </c>
      <c r="D696" s="17" t="s">
        <v>1540</v>
      </c>
      <c r="E696" s="17" t="s">
        <v>1541</v>
      </c>
      <c r="F696" s="17" t="s">
        <v>75</v>
      </c>
      <c r="G696" s="17" t="s">
        <v>1517</v>
      </c>
      <c r="H696" s="17">
        <v>2799</v>
      </c>
      <c r="I696" s="17">
        <v>2735</v>
      </c>
      <c r="J696" s="17">
        <v>64</v>
      </c>
      <c r="K696" s="17" t="s">
        <v>37</v>
      </c>
      <c r="L696" s="18">
        <v>17234.93</v>
      </c>
      <c r="M696" s="18">
        <v>3132.04</v>
      </c>
      <c r="N696" s="18">
        <v>902.03</v>
      </c>
      <c r="O696" s="18">
        <v>21269</v>
      </c>
      <c r="P696" s="18">
        <v>647.16</v>
      </c>
      <c r="Q696" s="18">
        <v>184.54</v>
      </c>
      <c r="R696" s="18">
        <v>38.299999999999997</v>
      </c>
      <c r="S696" s="18">
        <v>870</v>
      </c>
      <c r="T696" s="18">
        <v>140</v>
      </c>
      <c r="U696" s="18">
        <v>0</v>
      </c>
      <c r="V696" s="18">
        <v>0</v>
      </c>
      <c r="W696" s="18">
        <v>0</v>
      </c>
      <c r="X696" s="18"/>
      <c r="Y696" s="18">
        <v>17882.09</v>
      </c>
      <c r="Z696" s="18">
        <v>3316.58</v>
      </c>
      <c r="AA696" s="18">
        <v>940.33</v>
      </c>
      <c r="AB696" s="18">
        <v>22139</v>
      </c>
    </row>
    <row r="697" spans="1:28" s="15" customFormat="1" ht="13.5" customHeight="1" x14ac:dyDescent="0.25">
      <c r="A697" s="17">
        <v>11</v>
      </c>
      <c r="B697" s="17" t="s">
        <v>1460</v>
      </c>
      <c r="C697" s="17" t="s">
        <v>1666</v>
      </c>
      <c r="D697" s="17" t="s">
        <v>1542</v>
      </c>
      <c r="E697" s="17" t="s">
        <v>1543</v>
      </c>
      <c r="F697" s="17" t="s">
        <v>75</v>
      </c>
      <c r="G697" s="17" t="s">
        <v>1517</v>
      </c>
      <c r="H697" s="17">
        <v>13870</v>
      </c>
      <c r="I697" s="17">
        <v>13704</v>
      </c>
      <c r="J697" s="17">
        <v>166</v>
      </c>
      <c r="K697" s="17" t="s">
        <v>37</v>
      </c>
      <c r="L697" s="18">
        <v>50707.839999999997</v>
      </c>
      <c r="M697" s="18">
        <v>8253.42</v>
      </c>
      <c r="N697" s="18">
        <v>3558.74</v>
      </c>
      <c r="O697" s="18">
        <v>62520</v>
      </c>
      <c r="P697" s="18">
        <v>1472.68</v>
      </c>
      <c r="Q697" s="18">
        <v>549.97</v>
      </c>
      <c r="R697" s="18">
        <v>99.35</v>
      </c>
      <c r="S697" s="18">
        <v>2122</v>
      </c>
      <c r="T697" s="18">
        <v>130</v>
      </c>
      <c r="U697" s="18">
        <v>0</v>
      </c>
      <c r="V697" s="18">
        <v>0</v>
      </c>
      <c r="W697" s="18">
        <v>0</v>
      </c>
      <c r="X697" s="18"/>
      <c r="Y697" s="18">
        <v>52180.52</v>
      </c>
      <c r="Z697" s="18">
        <v>8803.39</v>
      </c>
      <c r="AA697" s="18">
        <v>3658.09</v>
      </c>
      <c r="AB697" s="18">
        <v>64642</v>
      </c>
    </row>
    <row r="698" spans="1:28" s="15" customFormat="1" ht="13.5" customHeight="1" x14ac:dyDescent="0.25">
      <c r="A698" s="17">
        <v>12</v>
      </c>
      <c r="B698" s="17" t="s">
        <v>1460</v>
      </c>
      <c r="C698" s="17" t="s">
        <v>1666</v>
      </c>
      <c r="D698" s="17" t="s">
        <v>1544</v>
      </c>
      <c r="E698" s="17" t="s">
        <v>1545</v>
      </c>
      <c r="F698" s="17" t="s">
        <v>75</v>
      </c>
      <c r="G698" s="17" t="s">
        <v>1517</v>
      </c>
      <c r="H698" s="17">
        <v>8520</v>
      </c>
      <c r="I698" s="17">
        <v>8314</v>
      </c>
      <c r="J698" s="17">
        <v>206</v>
      </c>
      <c r="K698" s="17" t="s">
        <v>37</v>
      </c>
      <c r="L698" s="18">
        <v>37892</v>
      </c>
      <c r="M698" s="18">
        <v>7778.92</v>
      </c>
      <c r="N698" s="18">
        <v>2489.08</v>
      </c>
      <c r="O698" s="18">
        <v>48160</v>
      </c>
      <c r="P698" s="18">
        <v>1698.2</v>
      </c>
      <c r="Q698" s="18">
        <v>410.51</v>
      </c>
      <c r="R698" s="18">
        <v>123.29</v>
      </c>
      <c r="S698" s="18">
        <v>2232</v>
      </c>
      <c r="T698" s="18">
        <v>370</v>
      </c>
      <c r="U698" s="18">
        <v>0</v>
      </c>
      <c r="V698" s="18">
        <v>0</v>
      </c>
      <c r="W698" s="18">
        <v>0</v>
      </c>
      <c r="X698" s="18"/>
      <c r="Y698" s="18">
        <v>39590.199999999997</v>
      </c>
      <c r="Z698" s="18">
        <v>8189.43</v>
      </c>
      <c r="AA698" s="18">
        <v>2612.37</v>
      </c>
      <c r="AB698" s="18">
        <v>50392</v>
      </c>
    </row>
    <row r="699" spans="1:28" s="15" customFormat="1" ht="13.5" customHeight="1" x14ac:dyDescent="0.25">
      <c r="A699" s="17">
        <v>13</v>
      </c>
      <c r="B699" s="17" t="s">
        <v>1476</v>
      </c>
      <c r="C699" s="17" t="s">
        <v>1666</v>
      </c>
      <c r="D699" s="17" t="s">
        <v>1546</v>
      </c>
      <c r="E699" s="17" t="s">
        <v>1547</v>
      </c>
      <c r="F699" s="17" t="s">
        <v>75</v>
      </c>
      <c r="G699" s="17" t="s">
        <v>1548</v>
      </c>
      <c r="H699" s="17">
        <v>24975</v>
      </c>
      <c r="I699" s="17">
        <v>24445</v>
      </c>
      <c r="J699" s="17">
        <v>530</v>
      </c>
      <c r="K699" s="17" t="s">
        <v>37</v>
      </c>
      <c r="L699" s="18">
        <v>42356.49</v>
      </c>
      <c r="M699" s="18">
        <v>7926.91</v>
      </c>
      <c r="N699" s="18">
        <v>2801.6</v>
      </c>
      <c r="O699" s="18">
        <v>53085</v>
      </c>
      <c r="P699" s="18">
        <v>4117.6099999999997</v>
      </c>
      <c r="Q699" s="18">
        <v>465.18</v>
      </c>
      <c r="R699" s="18">
        <v>317.20999999999998</v>
      </c>
      <c r="S699" s="18">
        <v>4900</v>
      </c>
      <c r="T699" s="18">
        <v>80</v>
      </c>
      <c r="U699" s="18">
        <v>0</v>
      </c>
      <c r="V699" s="18">
        <v>0</v>
      </c>
      <c r="W699" s="18">
        <v>0</v>
      </c>
      <c r="X699" s="18"/>
      <c r="Y699" s="18">
        <v>46474.1</v>
      </c>
      <c r="Z699" s="18">
        <v>8392.09</v>
      </c>
      <c r="AA699" s="18">
        <v>3118.81</v>
      </c>
      <c r="AB699" s="18">
        <v>57985</v>
      </c>
    </row>
    <row r="700" spans="1:28" s="15" customFormat="1" ht="13.5" customHeight="1" x14ac:dyDescent="0.25">
      <c r="A700" s="17">
        <v>14</v>
      </c>
      <c r="B700" s="17" t="s">
        <v>1463</v>
      </c>
      <c r="C700" s="17" t="s">
        <v>1667</v>
      </c>
      <c r="D700" s="17" t="s">
        <v>1549</v>
      </c>
      <c r="E700" s="17" t="s">
        <v>1550</v>
      </c>
      <c r="F700" s="17" t="s">
        <v>75</v>
      </c>
      <c r="G700" s="17" t="s">
        <v>1142</v>
      </c>
      <c r="H700" s="17">
        <v>4534</v>
      </c>
      <c r="I700" s="17">
        <v>4353</v>
      </c>
      <c r="J700" s="17">
        <v>181</v>
      </c>
      <c r="K700" s="17" t="s">
        <v>37</v>
      </c>
      <c r="L700" s="18">
        <v>37568.769999999997</v>
      </c>
      <c r="M700" s="18">
        <v>6376.62</v>
      </c>
      <c r="N700" s="18">
        <v>2260.61</v>
      </c>
      <c r="O700" s="18">
        <v>46206</v>
      </c>
      <c r="P700" s="18">
        <v>1611.59</v>
      </c>
      <c r="Q700" s="18">
        <v>402.08</v>
      </c>
      <c r="R700" s="18">
        <v>108.33</v>
      </c>
      <c r="S700" s="18">
        <v>2122</v>
      </c>
      <c r="T700" s="18">
        <v>70</v>
      </c>
      <c r="U700" s="18">
        <v>0</v>
      </c>
      <c r="V700" s="18">
        <v>0</v>
      </c>
      <c r="W700" s="18">
        <v>0</v>
      </c>
      <c r="X700" s="18"/>
      <c r="Y700" s="18">
        <v>39180.36</v>
      </c>
      <c r="Z700" s="18">
        <v>6778.7</v>
      </c>
      <c r="AA700" s="18">
        <v>2368.94</v>
      </c>
      <c r="AB700" s="18">
        <v>48328</v>
      </c>
    </row>
    <row r="701" spans="1:28" s="15" customFormat="1" ht="13.5" customHeight="1" x14ac:dyDescent="0.25">
      <c r="A701" s="17">
        <v>15</v>
      </c>
      <c r="B701" s="17" t="s">
        <v>1468</v>
      </c>
      <c r="C701" s="17" t="s">
        <v>1666</v>
      </c>
      <c r="D701" s="17" t="s">
        <v>1551</v>
      </c>
      <c r="E701" s="17" t="s">
        <v>1552</v>
      </c>
      <c r="F701" s="17" t="s">
        <v>75</v>
      </c>
      <c r="G701" s="17" t="s">
        <v>1553</v>
      </c>
      <c r="H701" s="17">
        <v>7165</v>
      </c>
      <c r="I701" s="17">
        <v>6960</v>
      </c>
      <c r="J701" s="17">
        <v>205</v>
      </c>
      <c r="K701" s="17" t="s">
        <v>37</v>
      </c>
      <c r="L701" s="18">
        <v>58588.58</v>
      </c>
      <c r="M701" s="18">
        <v>10638.42</v>
      </c>
      <c r="N701" s="18">
        <v>3674</v>
      </c>
      <c r="O701" s="18">
        <v>72901</v>
      </c>
      <c r="P701" s="18">
        <v>1940.82</v>
      </c>
      <c r="Q701" s="18">
        <v>628.49</v>
      </c>
      <c r="R701" s="18">
        <v>122.69</v>
      </c>
      <c r="S701" s="18">
        <v>2692</v>
      </c>
      <c r="T701" s="18">
        <v>0</v>
      </c>
      <c r="U701" s="18">
        <v>0</v>
      </c>
      <c r="V701" s="18">
        <v>0</v>
      </c>
      <c r="W701" s="18">
        <v>0</v>
      </c>
      <c r="X701" s="18"/>
      <c r="Y701" s="18">
        <v>60529.4</v>
      </c>
      <c r="Z701" s="18">
        <v>11266.91</v>
      </c>
      <c r="AA701" s="18">
        <v>3796.69</v>
      </c>
      <c r="AB701" s="18">
        <v>75593</v>
      </c>
    </row>
    <row r="702" spans="1:28" s="15" customFormat="1" ht="13.5" customHeight="1" x14ac:dyDescent="0.25">
      <c r="A702" s="17">
        <v>16</v>
      </c>
      <c r="B702" s="17" t="s">
        <v>1554</v>
      </c>
      <c r="C702" s="17" t="s">
        <v>1666</v>
      </c>
      <c r="D702" s="17" t="s">
        <v>1555</v>
      </c>
      <c r="E702" s="17" t="s">
        <v>1556</v>
      </c>
      <c r="F702" s="17" t="s">
        <v>75</v>
      </c>
      <c r="G702" s="17" t="s">
        <v>1557</v>
      </c>
      <c r="H702" s="17">
        <v>43889</v>
      </c>
      <c r="I702" s="17">
        <v>43757</v>
      </c>
      <c r="J702" s="17">
        <v>132</v>
      </c>
      <c r="K702" s="17" t="s">
        <v>37</v>
      </c>
      <c r="L702" s="18">
        <v>38459.96</v>
      </c>
      <c r="M702" s="18">
        <v>8014.15</v>
      </c>
      <c r="N702" s="18">
        <v>2809.89</v>
      </c>
      <c r="O702" s="18">
        <v>49284</v>
      </c>
      <c r="P702" s="18">
        <v>1134.8699999999999</v>
      </c>
      <c r="Q702" s="18">
        <v>420.13</v>
      </c>
      <c r="R702" s="18">
        <v>79</v>
      </c>
      <c r="S702" s="18">
        <v>1634</v>
      </c>
      <c r="T702" s="18">
        <v>0</v>
      </c>
      <c r="U702" s="18">
        <v>0</v>
      </c>
      <c r="V702" s="18">
        <v>0</v>
      </c>
      <c r="W702" s="18">
        <v>0</v>
      </c>
      <c r="X702" s="18"/>
      <c r="Y702" s="18">
        <v>39594.83</v>
      </c>
      <c r="Z702" s="18">
        <v>8434.2800000000007</v>
      </c>
      <c r="AA702" s="18">
        <v>2888.89</v>
      </c>
      <c r="AB702" s="18">
        <v>50918</v>
      </c>
    </row>
    <row r="703" spans="1:28" s="15" customFormat="1" ht="13.5" customHeight="1" x14ac:dyDescent="0.25">
      <c r="A703" s="17">
        <v>17</v>
      </c>
      <c r="B703" s="17" t="s">
        <v>1554</v>
      </c>
      <c r="C703" s="17" t="s">
        <v>1666</v>
      </c>
      <c r="D703" s="17" t="s">
        <v>1558</v>
      </c>
      <c r="E703" s="17" t="s">
        <v>1559</v>
      </c>
      <c r="F703" s="17" t="s">
        <v>75</v>
      </c>
      <c r="G703" s="17" t="s">
        <v>1560</v>
      </c>
      <c r="H703" s="17">
        <v>0</v>
      </c>
      <c r="I703" s="17">
        <v>0</v>
      </c>
      <c r="J703" s="17">
        <v>360</v>
      </c>
      <c r="K703" s="17" t="s">
        <v>107</v>
      </c>
      <c r="L703" s="18">
        <v>150902.23000000001</v>
      </c>
      <c r="M703" s="18">
        <v>25861.919999999998</v>
      </c>
      <c r="N703" s="18">
        <v>13316.85</v>
      </c>
      <c r="O703" s="18">
        <v>190081</v>
      </c>
      <c r="P703" s="18">
        <v>2710.26</v>
      </c>
      <c r="Q703" s="18">
        <v>1683.28</v>
      </c>
      <c r="R703" s="18">
        <v>215.46</v>
      </c>
      <c r="S703" s="18">
        <v>4609</v>
      </c>
      <c r="T703" s="18">
        <v>210</v>
      </c>
      <c r="U703" s="18">
        <v>0</v>
      </c>
      <c r="V703" s="18">
        <v>0</v>
      </c>
      <c r="W703" s="18">
        <v>0</v>
      </c>
      <c r="X703" s="18"/>
      <c r="Y703" s="18">
        <v>153612.49</v>
      </c>
      <c r="Z703" s="18">
        <v>27545.200000000001</v>
      </c>
      <c r="AA703" s="18">
        <v>13532.31</v>
      </c>
      <c r="AB703" s="18">
        <v>194690</v>
      </c>
    </row>
    <row r="704" spans="1:28" s="15" customFormat="1" ht="13.5" customHeight="1" x14ac:dyDescent="0.25">
      <c r="A704" s="17">
        <v>18</v>
      </c>
      <c r="B704" s="17" t="s">
        <v>1476</v>
      </c>
      <c r="C704" s="17" t="s">
        <v>1666</v>
      </c>
      <c r="D704" s="17" t="s">
        <v>1561</v>
      </c>
      <c r="E704" s="17" t="s">
        <v>1562</v>
      </c>
      <c r="F704" s="17" t="s">
        <v>75</v>
      </c>
      <c r="G704" s="17" t="s">
        <v>114</v>
      </c>
      <c r="H704" s="17">
        <v>2</v>
      </c>
      <c r="I704" s="17">
        <v>2</v>
      </c>
      <c r="J704" s="17">
        <v>360</v>
      </c>
      <c r="K704" s="17" t="s">
        <v>107</v>
      </c>
      <c r="L704" s="18">
        <v>101261.67</v>
      </c>
      <c r="M704" s="18">
        <v>12682.03</v>
      </c>
      <c r="N704" s="18">
        <v>8421.2999999999993</v>
      </c>
      <c r="O704" s="18">
        <v>122365</v>
      </c>
      <c r="P704" s="18">
        <v>2709.8</v>
      </c>
      <c r="Q704" s="18">
        <v>1119.74</v>
      </c>
      <c r="R704" s="18">
        <v>215.46</v>
      </c>
      <c r="S704" s="18">
        <v>4045</v>
      </c>
      <c r="T704" s="18">
        <v>210</v>
      </c>
      <c r="U704" s="18">
        <v>0</v>
      </c>
      <c r="V704" s="18">
        <v>0</v>
      </c>
      <c r="W704" s="18">
        <v>0</v>
      </c>
      <c r="X704" s="18"/>
      <c r="Y704" s="18">
        <v>103971.47</v>
      </c>
      <c r="Z704" s="18">
        <v>13801.77</v>
      </c>
      <c r="AA704" s="18">
        <v>8636.76</v>
      </c>
      <c r="AB704" s="18">
        <v>126410</v>
      </c>
    </row>
    <row r="705" spans="1:31" s="15" customFormat="1" ht="13.5" customHeight="1" x14ac:dyDescent="0.25">
      <c r="A705" s="17">
        <v>19</v>
      </c>
      <c r="B705" s="17" t="s">
        <v>1460</v>
      </c>
      <c r="C705" s="17" t="s">
        <v>1666</v>
      </c>
      <c r="D705" s="17" t="s">
        <v>1563</v>
      </c>
      <c r="E705" s="17" t="s">
        <v>1564</v>
      </c>
      <c r="F705" s="17" t="s">
        <v>75</v>
      </c>
      <c r="G705" s="17" t="s">
        <v>114</v>
      </c>
      <c r="H705" s="17">
        <v>6</v>
      </c>
      <c r="I705" s="17">
        <v>6</v>
      </c>
      <c r="J705" s="17">
        <v>360</v>
      </c>
      <c r="K705" s="17" t="s">
        <v>107</v>
      </c>
      <c r="L705" s="18">
        <v>147537.9</v>
      </c>
      <c r="M705" s="18">
        <v>18941.2</v>
      </c>
      <c r="N705" s="18">
        <v>6408.9</v>
      </c>
      <c r="O705" s="18">
        <v>172888</v>
      </c>
      <c r="P705" s="18">
        <v>2709.41</v>
      </c>
      <c r="Q705" s="18">
        <v>1577.13</v>
      </c>
      <c r="R705" s="18">
        <v>215.46</v>
      </c>
      <c r="S705" s="18">
        <v>4502</v>
      </c>
      <c r="T705" s="18">
        <v>210</v>
      </c>
      <c r="U705" s="18">
        <v>0</v>
      </c>
      <c r="V705" s="18">
        <v>0</v>
      </c>
      <c r="W705" s="18">
        <v>0</v>
      </c>
      <c r="X705" s="18"/>
      <c r="Y705" s="18">
        <v>150247.31</v>
      </c>
      <c r="Z705" s="18">
        <v>20518.330000000002</v>
      </c>
      <c r="AA705" s="18">
        <v>6624.36</v>
      </c>
      <c r="AB705" s="18">
        <v>177390</v>
      </c>
    </row>
    <row r="706" spans="1:31" s="15" customFormat="1" ht="13.5" customHeight="1" x14ac:dyDescent="0.25">
      <c r="A706" s="17">
        <v>20</v>
      </c>
      <c r="B706" s="17" t="s">
        <v>1486</v>
      </c>
      <c r="C706" s="17" t="s">
        <v>1666</v>
      </c>
      <c r="D706" s="17" t="s">
        <v>1565</v>
      </c>
      <c r="E706" s="17" t="s">
        <v>1566</v>
      </c>
      <c r="F706" s="17" t="s">
        <v>75</v>
      </c>
      <c r="G706" s="17" t="s">
        <v>114</v>
      </c>
      <c r="H706" s="17">
        <v>2</v>
      </c>
      <c r="I706" s="17">
        <v>2</v>
      </c>
      <c r="J706" s="17">
        <v>360</v>
      </c>
      <c r="K706" s="17" t="s">
        <v>107</v>
      </c>
      <c r="L706" s="18">
        <v>105781.8</v>
      </c>
      <c r="M706" s="18">
        <v>12903.91</v>
      </c>
      <c r="N706" s="18">
        <v>9376.2900000000009</v>
      </c>
      <c r="O706" s="18">
        <v>128062</v>
      </c>
      <c r="P706" s="18">
        <v>2710.22</v>
      </c>
      <c r="Q706" s="18">
        <v>1176.32</v>
      </c>
      <c r="R706" s="18">
        <v>215.46</v>
      </c>
      <c r="S706" s="18">
        <v>4102</v>
      </c>
      <c r="T706" s="18">
        <v>220</v>
      </c>
      <c r="U706" s="18">
        <v>0</v>
      </c>
      <c r="V706" s="18">
        <v>0</v>
      </c>
      <c r="W706" s="18">
        <v>0</v>
      </c>
      <c r="X706" s="18"/>
      <c r="Y706" s="18">
        <v>108492.02</v>
      </c>
      <c r="Z706" s="18">
        <v>14080.23</v>
      </c>
      <c r="AA706" s="18">
        <v>9591.75</v>
      </c>
      <c r="AB706" s="18">
        <v>132164</v>
      </c>
    </row>
    <row r="707" spans="1:31" s="15" customFormat="1" ht="13.5" customHeight="1" x14ac:dyDescent="0.25">
      <c r="A707" s="17">
        <v>21</v>
      </c>
      <c r="B707" s="17" t="s">
        <v>1486</v>
      </c>
      <c r="C707" s="17" t="s">
        <v>1666</v>
      </c>
      <c r="D707" s="17" t="s">
        <v>1567</v>
      </c>
      <c r="E707" s="17" t="s">
        <v>1568</v>
      </c>
      <c r="F707" s="17" t="s">
        <v>75</v>
      </c>
      <c r="G707" s="17" t="s">
        <v>114</v>
      </c>
      <c r="H707" s="17">
        <v>1</v>
      </c>
      <c r="I707" s="17">
        <v>1</v>
      </c>
      <c r="J707" s="17">
        <v>360</v>
      </c>
      <c r="K707" s="17" t="s">
        <v>107</v>
      </c>
      <c r="L707" s="18">
        <v>95241.13</v>
      </c>
      <c r="M707" s="18">
        <v>11756.07</v>
      </c>
      <c r="N707" s="18">
        <v>8420.7999999999993</v>
      </c>
      <c r="O707" s="18">
        <v>115418</v>
      </c>
      <c r="P707" s="18">
        <v>2710.01</v>
      </c>
      <c r="Q707" s="18">
        <v>1057.53</v>
      </c>
      <c r="R707" s="18">
        <v>215.46</v>
      </c>
      <c r="S707" s="18">
        <v>3983</v>
      </c>
      <c r="T707" s="18">
        <v>210</v>
      </c>
      <c r="U707" s="18">
        <v>0</v>
      </c>
      <c r="V707" s="18">
        <v>0</v>
      </c>
      <c r="W707" s="18">
        <v>0</v>
      </c>
      <c r="X707" s="18">
        <v>210</v>
      </c>
      <c r="Y707" s="18">
        <v>97951.14</v>
      </c>
      <c r="Z707" s="18">
        <v>12813.6</v>
      </c>
      <c r="AA707" s="18">
        <v>8636.26</v>
      </c>
      <c r="AB707" s="18">
        <f>119401-210</f>
        <v>119191</v>
      </c>
    </row>
    <row r="708" spans="1:31" s="15" customFormat="1" ht="13.5" customHeight="1" x14ac:dyDescent="0.25">
      <c r="A708" s="17">
        <v>22</v>
      </c>
      <c r="B708" s="17" t="s">
        <v>1468</v>
      </c>
      <c r="C708" s="17" t="s">
        <v>1666</v>
      </c>
      <c r="D708" s="17" t="s">
        <v>1569</v>
      </c>
      <c r="E708" s="17" t="s">
        <v>1570</v>
      </c>
      <c r="F708" s="17" t="s">
        <v>75</v>
      </c>
      <c r="G708" s="17" t="s">
        <v>114</v>
      </c>
      <c r="H708" s="17">
        <v>2</v>
      </c>
      <c r="I708" s="17">
        <v>2</v>
      </c>
      <c r="J708" s="17">
        <v>360</v>
      </c>
      <c r="K708" s="17" t="s">
        <v>107</v>
      </c>
      <c r="L708" s="18">
        <v>149867.25</v>
      </c>
      <c r="M708" s="18">
        <v>19134.400000000001</v>
      </c>
      <c r="N708" s="18">
        <v>6706.35</v>
      </c>
      <c r="O708" s="18">
        <v>175708</v>
      </c>
      <c r="P708" s="18">
        <v>2710.26</v>
      </c>
      <c r="Q708" s="18">
        <v>1604.28</v>
      </c>
      <c r="R708" s="18">
        <v>215.46</v>
      </c>
      <c r="S708" s="18">
        <v>4530</v>
      </c>
      <c r="T708" s="18">
        <v>220</v>
      </c>
      <c r="U708" s="18">
        <v>0</v>
      </c>
      <c r="V708" s="18">
        <v>0</v>
      </c>
      <c r="W708" s="18">
        <v>0</v>
      </c>
      <c r="X708" s="18"/>
      <c r="Y708" s="18">
        <v>152577.51</v>
      </c>
      <c r="Z708" s="18">
        <v>20738.68</v>
      </c>
      <c r="AA708" s="18">
        <v>6921.81</v>
      </c>
      <c r="AB708" s="18">
        <v>180238</v>
      </c>
    </row>
    <row r="709" spans="1:31" s="15" customFormat="1" ht="13.5" customHeight="1" x14ac:dyDescent="0.25">
      <c r="A709" s="17">
        <v>23</v>
      </c>
      <c r="B709" s="17" t="s">
        <v>1554</v>
      </c>
      <c r="C709" s="17" t="s">
        <v>1666</v>
      </c>
      <c r="D709" s="17" t="s">
        <v>1571</v>
      </c>
      <c r="E709" s="17" t="s">
        <v>1572</v>
      </c>
      <c r="F709" s="17" t="s">
        <v>75</v>
      </c>
      <c r="G709" s="17" t="s">
        <v>114</v>
      </c>
      <c r="H709" s="17">
        <v>2</v>
      </c>
      <c r="I709" s="17">
        <v>2</v>
      </c>
      <c r="J709" s="17">
        <v>360</v>
      </c>
      <c r="K709" s="17" t="s">
        <v>107</v>
      </c>
      <c r="L709" s="18">
        <v>147537.89000000001</v>
      </c>
      <c r="M709" s="18">
        <v>18941.21</v>
      </c>
      <c r="N709" s="18">
        <v>6408.9</v>
      </c>
      <c r="O709" s="18">
        <v>172888</v>
      </c>
      <c r="P709" s="18">
        <v>2709.41</v>
      </c>
      <c r="Q709" s="18">
        <v>1577.13</v>
      </c>
      <c r="R709" s="18">
        <v>215.46</v>
      </c>
      <c r="S709" s="18">
        <v>4502</v>
      </c>
      <c r="T709" s="18">
        <v>210</v>
      </c>
      <c r="U709" s="18">
        <v>0</v>
      </c>
      <c r="V709" s="18">
        <v>0</v>
      </c>
      <c r="W709" s="18">
        <v>0</v>
      </c>
      <c r="X709" s="18"/>
      <c r="Y709" s="18">
        <v>150247.29999999999</v>
      </c>
      <c r="Z709" s="18">
        <v>20518.34</v>
      </c>
      <c r="AA709" s="18">
        <v>6624.36</v>
      </c>
      <c r="AB709" s="18">
        <v>177390</v>
      </c>
    </row>
    <row r="710" spans="1:31" s="12" customFormat="1" ht="16.5" customHeight="1" x14ac:dyDescent="0.25">
      <c r="A710" s="10"/>
      <c r="B710" s="10"/>
      <c r="C710" s="10" t="s">
        <v>71</v>
      </c>
      <c r="D710" s="10"/>
      <c r="E710" s="10"/>
      <c r="F710" s="10"/>
      <c r="G710" s="10"/>
      <c r="H710" s="10"/>
      <c r="I710" s="10"/>
      <c r="J710" s="11">
        <f>SUM(J687:J709)</f>
        <v>6021</v>
      </c>
      <c r="K710" s="10"/>
      <c r="L710" s="11">
        <f t="shared" ref="L710:AB710" si="51">SUM(L687:L709)</f>
        <v>1679891.27</v>
      </c>
      <c r="M710" s="11">
        <f t="shared" si="51"/>
        <v>279542.08999999997</v>
      </c>
      <c r="N710" s="11">
        <f t="shared" si="51"/>
        <v>104476.64</v>
      </c>
      <c r="O710" s="11">
        <f t="shared" si="51"/>
        <v>2063910</v>
      </c>
      <c r="P710" s="11">
        <f t="shared" si="51"/>
        <v>49607.410000000018</v>
      </c>
      <c r="Q710" s="11">
        <f t="shared" si="51"/>
        <v>18223.02</v>
      </c>
      <c r="R710" s="11">
        <f t="shared" si="51"/>
        <v>3603.5699999999997</v>
      </c>
      <c r="S710" s="11">
        <f t="shared" si="51"/>
        <v>71434</v>
      </c>
      <c r="T710" s="11">
        <f t="shared" si="51"/>
        <v>6670</v>
      </c>
      <c r="U710" s="11">
        <f t="shared" si="51"/>
        <v>0</v>
      </c>
      <c r="V710" s="11">
        <f t="shared" si="51"/>
        <v>0</v>
      </c>
      <c r="W710" s="11">
        <f t="shared" si="51"/>
        <v>0</v>
      </c>
      <c r="X710" s="11">
        <f t="shared" si="51"/>
        <v>210</v>
      </c>
      <c r="Y710" s="11">
        <f t="shared" si="51"/>
        <v>1729498.68</v>
      </c>
      <c r="Z710" s="11">
        <f t="shared" si="51"/>
        <v>297765.11000000004</v>
      </c>
      <c r="AA710" s="11">
        <f t="shared" si="51"/>
        <v>108080.20999999999</v>
      </c>
      <c r="AB710" s="11">
        <f t="shared" si="51"/>
        <v>2135134</v>
      </c>
    </row>
    <row r="711" spans="1:31" s="12" customFormat="1" ht="16.5" customHeight="1" x14ac:dyDescent="0.25">
      <c r="A711" s="10"/>
      <c r="B711" s="10"/>
      <c r="C711" s="10" t="s">
        <v>119</v>
      </c>
      <c r="D711" s="10"/>
      <c r="E711" s="10"/>
      <c r="F711" s="10"/>
      <c r="G711" s="10"/>
      <c r="H711" s="10"/>
      <c r="I711" s="10"/>
      <c r="J711" s="11">
        <f>J710+J686</f>
        <v>35015</v>
      </c>
      <c r="K711" s="11"/>
      <c r="L711" s="11">
        <f t="shared" ref="L711:AB711" si="52">L710+L686</f>
        <v>3904613.9</v>
      </c>
      <c r="M711" s="11">
        <f t="shared" si="52"/>
        <v>593122.90999999992</v>
      </c>
      <c r="N711" s="11">
        <f t="shared" si="52"/>
        <v>260474.19</v>
      </c>
      <c r="O711" s="11">
        <f t="shared" si="52"/>
        <v>4758211</v>
      </c>
      <c r="P711" s="11">
        <f t="shared" si="52"/>
        <v>229086.33000000007</v>
      </c>
      <c r="Q711" s="11">
        <f t="shared" si="52"/>
        <v>42225.8</v>
      </c>
      <c r="R711" s="11">
        <f t="shared" si="52"/>
        <v>16650.87</v>
      </c>
      <c r="S711" s="11">
        <f t="shared" si="52"/>
        <v>287963</v>
      </c>
      <c r="T711" s="11">
        <f t="shared" si="52"/>
        <v>18700</v>
      </c>
      <c r="U711" s="11">
        <f t="shared" si="52"/>
        <v>0</v>
      </c>
      <c r="V711" s="11">
        <f t="shared" si="52"/>
        <v>0</v>
      </c>
      <c r="W711" s="11">
        <f t="shared" si="52"/>
        <v>0</v>
      </c>
      <c r="X711" s="11">
        <f t="shared" si="52"/>
        <v>167596</v>
      </c>
      <c r="Y711" s="11">
        <f t="shared" si="52"/>
        <v>4133700.2299999995</v>
      </c>
      <c r="Z711" s="11">
        <f t="shared" si="52"/>
        <v>635348.71</v>
      </c>
      <c r="AA711" s="11">
        <f t="shared" si="52"/>
        <v>277125.06000000006</v>
      </c>
      <c r="AB711" s="11">
        <f t="shared" si="52"/>
        <v>4878578</v>
      </c>
    </row>
    <row r="712" spans="1:31" ht="10.5" customHeight="1" x14ac:dyDescent="0.25">
      <c r="O712" s="34"/>
    </row>
    <row r="713" spans="1:31" x14ac:dyDescent="0.25">
      <c r="O713" s="34"/>
    </row>
    <row r="714" spans="1:31" ht="7.5" customHeight="1" x14ac:dyDescent="0.25"/>
    <row r="715" spans="1:31" ht="15.75" x14ac:dyDescent="0.25">
      <c r="E715" s="13" t="s">
        <v>120</v>
      </c>
      <c r="G715" s="14"/>
      <c r="H715" s="14"/>
      <c r="I715" s="14"/>
      <c r="J715" s="14"/>
      <c r="K715" s="14"/>
      <c r="L715" s="13" t="s">
        <v>122</v>
      </c>
      <c r="M715" s="13"/>
      <c r="N715" s="13"/>
      <c r="O715" s="14"/>
      <c r="Q715" s="14"/>
      <c r="R715" s="13" t="s">
        <v>121</v>
      </c>
      <c r="T715" s="14"/>
      <c r="U715" s="14"/>
      <c r="W715" s="14"/>
      <c r="X715" s="14"/>
      <c r="Y715" s="13" t="s">
        <v>123</v>
      </c>
      <c r="Z715" s="14"/>
      <c r="AA715" s="14"/>
      <c r="AB715" s="14"/>
    </row>
    <row r="716" spans="1:31" ht="15.75" x14ac:dyDescent="0.25">
      <c r="E716" s="13" t="s">
        <v>124</v>
      </c>
      <c r="G716" s="14"/>
      <c r="H716" s="14"/>
      <c r="I716" s="14"/>
      <c r="J716" s="14"/>
      <c r="K716" s="14"/>
      <c r="L716" s="13" t="s">
        <v>124</v>
      </c>
      <c r="M716" s="13"/>
      <c r="N716" s="13"/>
      <c r="O716" s="14"/>
      <c r="Q716" s="14"/>
      <c r="R716" s="13" t="s">
        <v>124</v>
      </c>
      <c r="T716" s="14"/>
      <c r="U716" s="14"/>
      <c r="W716" s="14"/>
      <c r="X716" s="14"/>
      <c r="Y716" s="13" t="s">
        <v>124</v>
      </c>
      <c r="Z716" s="14"/>
      <c r="AA716" s="14"/>
      <c r="AB716" s="14"/>
    </row>
    <row r="717" spans="1:31" ht="20.25" customHeight="1" x14ac:dyDescent="0.55000000000000004">
      <c r="A717" s="74" t="s">
        <v>0</v>
      </c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1"/>
      <c r="AD717" s="1"/>
      <c r="AE717" s="1"/>
    </row>
    <row r="718" spans="1:31" ht="18" customHeight="1" x14ac:dyDescent="0.4">
      <c r="A718" s="74" t="s">
        <v>1723</v>
      </c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2"/>
      <c r="AD718" s="2"/>
      <c r="AE718" s="2"/>
    </row>
    <row r="719" spans="1:31" s="5" customFormat="1" ht="17.25" customHeight="1" x14ac:dyDescent="0.35">
      <c r="A719" s="3" t="s">
        <v>1</v>
      </c>
      <c r="B719" s="4"/>
      <c r="C719" s="3"/>
      <c r="D719" s="3"/>
      <c r="F719" s="3" t="s">
        <v>1692</v>
      </c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s="7" customFormat="1" ht="55.5" customHeight="1" x14ac:dyDescent="0.25">
      <c r="A720" s="6" t="s">
        <v>3</v>
      </c>
      <c r="B720" s="6" t="s">
        <v>4</v>
      </c>
      <c r="C720" s="6" t="s">
        <v>5</v>
      </c>
      <c r="D720" s="6" t="s">
        <v>6</v>
      </c>
      <c r="E720" s="6" t="s">
        <v>7</v>
      </c>
      <c r="F720" s="6" t="s">
        <v>8</v>
      </c>
      <c r="G720" s="6" t="s">
        <v>9</v>
      </c>
      <c r="H720" s="6" t="s">
        <v>10</v>
      </c>
      <c r="I720" s="6" t="s">
        <v>11</v>
      </c>
      <c r="J720" s="6" t="s">
        <v>1693</v>
      </c>
      <c r="K720" s="6" t="s">
        <v>13</v>
      </c>
      <c r="L720" s="6" t="s">
        <v>14</v>
      </c>
      <c r="M720" s="6" t="s">
        <v>15</v>
      </c>
      <c r="N720" s="6" t="s">
        <v>16</v>
      </c>
      <c r="O720" s="6" t="s">
        <v>17</v>
      </c>
      <c r="P720" s="6" t="s">
        <v>18</v>
      </c>
      <c r="Q720" s="6" t="s">
        <v>19</v>
      </c>
      <c r="R720" s="6" t="s">
        <v>20</v>
      </c>
      <c r="S720" s="6" t="s">
        <v>21</v>
      </c>
      <c r="T720" s="6" t="s">
        <v>22</v>
      </c>
      <c r="U720" s="6" t="s">
        <v>23</v>
      </c>
      <c r="V720" s="6" t="s">
        <v>24</v>
      </c>
      <c r="W720" s="6" t="s">
        <v>25</v>
      </c>
      <c r="X720" s="6" t="s">
        <v>26</v>
      </c>
      <c r="Y720" s="6" t="s">
        <v>27</v>
      </c>
      <c r="Z720" s="6" t="s">
        <v>28</v>
      </c>
      <c r="AA720" s="6" t="s">
        <v>29</v>
      </c>
      <c r="AB720" s="6" t="s">
        <v>30</v>
      </c>
    </row>
    <row r="721" spans="1:28" s="15" customFormat="1" ht="14.25" customHeight="1" x14ac:dyDescent="0.25">
      <c r="A721" s="17">
        <v>1</v>
      </c>
      <c r="B721" s="17" t="s">
        <v>1455</v>
      </c>
      <c r="C721" s="17" t="s">
        <v>1666</v>
      </c>
      <c r="D721" s="17" t="s">
        <v>1457</v>
      </c>
      <c r="E721" s="17" t="s">
        <v>1458</v>
      </c>
      <c r="F721" s="17" t="s">
        <v>35</v>
      </c>
      <c r="G721" s="17" t="s">
        <v>1459</v>
      </c>
      <c r="H721" s="17">
        <v>36000</v>
      </c>
      <c r="I721" s="17">
        <v>36000</v>
      </c>
      <c r="J721" s="17">
        <v>0</v>
      </c>
      <c r="K721" s="17" t="s">
        <v>59</v>
      </c>
      <c r="L721" s="18">
        <v>40684.620000000003</v>
      </c>
      <c r="M721" s="18">
        <v>2139.25</v>
      </c>
      <c r="N721" s="18">
        <v>16870.13</v>
      </c>
      <c r="O721" s="18">
        <v>59694</v>
      </c>
      <c r="P721" s="18">
        <v>110</v>
      </c>
      <c r="Q721" s="18">
        <v>442</v>
      </c>
      <c r="R721" s="18">
        <v>0</v>
      </c>
      <c r="S721" s="18">
        <v>552</v>
      </c>
      <c r="T721" s="18">
        <v>0</v>
      </c>
      <c r="U721" s="18">
        <v>0</v>
      </c>
      <c r="V721" s="18">
        <v>0</v>
      </c>
      <c r="W721" s="18">
        <v>0</v>
      </c>
      <c r="X721" s="18"/>
      <c r="Y721" s="18">
        <v>40794.620000000003</v>
      </c>
      <c r="Z721" s="18">
        <v>17312.13</v>
      </c>
      <c r="AA721" s="18">
        <v>2139.25</v>
      </c>
      <c r="AB721" s="18">
        <v>60246</v>
      </c>
    </row>
    <row r="722" spans="1:28" s="15" customFormat="1" ht="14.25" customHeight="1" x14ac:dyDescent="0.25">
      <c r="A722" s="17">
        <v>2</v>
      </c>
      <c r="B722" s="17" t="s">
        <v>1460</v>
      </c>
      <c r="C722" s="17" t="s">
        <v>1666</v>
      </c>
      <c r="D722" s="17" t="s">
        <v>1461</v>
      </c>
      <c r="E722" s="17" t="s">
        <v>1462</v>
      </c>
      <c r="F722" s="17" t="s">
        <v>35</v>
      </c>
      <c r="G722" s="17" t="s">
        <v>137</v>
      </c>
      <c r="H722" s="17">
        <v>60500</v>
      </c>
      <c r="I722" s="17">
        <v>60084</v>
      </c>
      <c r="J722" s="17">
        <v>416</v>
      </c>
      <c r="K722" s="17" t="s">
        <v>37</v>
      </c>
      <c r="L722" s="18">
        <v>112622.3</v>
      </c>
      <c r="M722" s="18">
        <v>13982.18</v>
      </c>
      <c r="N722" s="18">
        <v>9382.52</v>
      </c>
      <c r="O722" s="18">
        <v>135987</v>
      </c>
      <c r="P722" s="18">
        <v>2850.46</v>
      </c>
      <c r="Q722" s="18">
        <v>1063.3399999999999</v>
      </c>
      <c r="R722" s="18">
        <v>187.2</v>
      </c>
      <c r="S722" s="18">
        <v>4101</v>
      </c>
      <c r="T722" s="18">
        <v>0</v>
      </c>
      <c r="U722" s="18">
        <v>0</v>
      </c>
      <c r="V722" s="18">
        <v>0</v>
      </c>
      <c r="W722" s="18">
        <v>0</v>
      </c>
      <c r="X722" s="18"/>
      <c r="Y722" s="18">
        <v>115472.76</v>
      </c>
      <c r="Z722" s="18">
        <v>10445.86</v>
      </c>
      <c r="AA722" s="18">
        <v>14169.38</v>
      </c>
      <c r="AB722" s="18">
        <v>140088</v>
      </c>
    </row>
    <row r="723" spans="1:28" s="15" customFormat="1" ht="14.25" customHeight="1" x14ac:dyDescent="0.25">
      <c r="A723" s="17">
        <v>3</v>
      </c>
      <c r="B723" s="17" t="s">
        <v>1463</v>
      </c>
      <c r="C723" s="17" t="s">
        <v>1666</v>
      </c>
      <c r="D723" s="17" t="s">
        <v>1464</v>
      </c>
      <c r="E723" s="17" t="s">
        <v>1465</v>
      </c>
      <c r="F723" s="17" t="s">
        <v>35</v>
      </c>
      <c r="G723" s="17" t="s">
        <v>244</v>
      </c>
      <c r="H723" s="17">
        <v>46326</v>
      </c>
      <c r="I723" s="17">
        <v>45803</v>
      </c>
      <c r="J723" s="17">
        <v>1569</v>
      </c>
      <c r="K723" s="17" t="s">
        <v>37</v>
      </c>
      <c r="L723" s="18">
        <v>66237.02</v>
      </c>
      <c r="M723" s="18">
        <v>12784.64</v>
      </c>
      <c r="N723" s="18">
        <v>3604.34</v>
      </c>
      <c r="O723" s="18">
        <v>82626</v>
      </c>
      <c r="P723" s="18">
        <v>11563.71</v>
      </c>
      <c r="Q723" s="18">
        <v>777.24</v>
      </c>
      <c r="R723" s="18">
        <v>706.05</v>
      </c>
      <c r="S723" s="18">
        <v>13047</v>
      </c>
      <c r="T723" s="18">
        <v>0</v>
      </c>
      <c r="U723" s="18">
        <v>0</v>
      </c>
      <c r="V723" s="18">
        <v>0</v>
      </c>
      <c r="W723" s="18">
        <v>0</v>
      </c>
      <c r="X723" s="18"/>
      <c r="Y723" s="18">
        <v>77800.73</v>
      </c>
      <c r="Z723" s="18">
        <v>4381.58</v>
      </c>
      <c r="AA723" s="18">
        <v>13490.69</v>
      </c>
      <c r="AB723" s="18">
        <v>95673</v>
      </c>
    </row>
    <row r="724" spans="1:28" s="15" customFormat="1" ht="14.25" customHeight="1" x14ac:dyDescent="0.25">
      <c r="A724" s="17">
        <v>4</v>
      </c>
      <c r="B724" s="17" t="s">
        <v>1460</v>
      </c>
      <c r="C724" s="17" t="s">
        <v>1666</v>
      </c>
      <c r="D724" s="17" t="s">
        <v>1466</v>
      </c>
      <c r="E724" s="17" t="s">
        <v>1467</v>
      </c>
      <c r="F724" s="17" t="s">
        <v>35</v>
      </c>
      <c r="G724" s="17" t="s">
        <v>1055</v>
      </c>
      <c r="H724" s="17">
        <v>16312</v>
      </c>
      <c r="I724" s="17">
        <v>16189</v>
      </c>
      <c r="J724" s="17">
        <v>369</v>
      </c>
      <c r="K724" s="17" t="s">
        <v>37</v>
      </c>
      <c r="L724" s="18">
        <v>67995.77</v>
      </c>
      <c r="M724" s="18">
        <v>3350.39</v>
      </c>
      <c r="N724" s="18">
        <v>5014.84</v>
      </c>
      <c r="O724" s="18">
        <v>76361</v>
      </c>
      <c r="P724" s="18">
        <v>6413.56</v>
      </c>
      <c r="Q724" s="18">
        <v>717.39</v>
      </c>
      <c r="R724" s="18">
        <v>166.05</v>
      </c>
      <c r="S724" s="18">
        <v>7297</v>
      </c>
      <c r="T724" s="18">
        <v>0</v>
      </c>
      <c r="U724" s="18">
        <v>0</v>
      </c>
      <c r="V724" s="18">
        <v>0</v>
      </c>
      <c r="W724" s="18">
        <v>0</v>
      </c>
      <c r="X724" s="18"/>
      <c r="Y724" s="18">
        <v>74409.33</v>
      </c>
      <c r="Z724" s="18">
        <v>5732.23</v>
      </c>
      <c r="AA724" s="18">
        <v>3516.44</v>
      </c>
      <c r="AB724" s="18">
        <v>83658</v>
      </c>
    </row>
    <row r="725" spans="1:28" s="15" customFormat="1" ht="14.25" customHeight="1" x14ac:dyDescent="0.25">
      <c r="A725" s="17">
        <v>5</v>
      </c>
      <c r="B725" s="17" t="s">
        <v>1468</v>
      </c>
      <c r="C725" s="17" t="s">
        <v>1666</v>
      </c>
      <c r="D725" s="17" t="s">
        <v>1469</v>
      </c>
      <c r="E725" s="17" t="s">
        <v>1470</v>
      </c>
      <c r="F725" s="17" t="s">
        <v>35</v>
      </c>
      <c r="G725" s="17" t="s">
        <v>45</v>
      </c>
      <c r="H725" s="17">
        <v>78429</v>
      </c>
      <c r="I725" s="17">
        <v>78429</v>
      </c>
      <c r="J725" s="17">
        <v>0</v>
      </c>
      <c r="K725" s="17" t="s">
        <v>37</v>
      </c>
      <c r="L725" s="18">
        <v>170824.5</v>
      </c>
      <c r="M725" s="18">
        <v>13037.47</v>
      </c>
      <c r="N725" s="18">
        <v>29970.03</v>
      </c>
      <c r="O725" s="18">
        <v>213832</v>
      </c>
      <c r="P725" s="18">
        <v>577.61</v>
      </c>
      <c r="Q725" s="18">
        <v>1894.39</v>
      </c>
      <c r="R725" s="18">
        <v>0</v>
      </c>
      <c r="S725" s="18">
        <v>2472</v>
      </c>
      <c r="T725" s="18">
        <v>0</v>
      </c>
      <c r="U725" s="18">
        <v>0</v>
      </c>
      <c r="V725" s="18">
        <v>0</v>
      </c>
      <c r="W725" s="18">
        <v>0</v>
      </c>
      <c r="X725" s="18"/>
      <c r="Y725" s="18">
        <v>171402.11</v>
      </c>
      <c r="Z725" s="18">
        <v>31864.42</v>
      </c>
      <c r="AA725" s="18">
        <v>13037.47</v>
      </c>
      <c r="AB725" s="18">
        <v>216304</v>
      </c>
    </row>
    <row r="726" spans="1:28" s="15" customFormat="1" ht="14.25" customHeight="1" x14ac:dyDescent="0.25">
      <c r="A726" s="17">
        <v>6</v>
      </c>
      <c r="B726" s="17" t="s">
        <v>1471</v>
      </c>
      <c r="C726" s="17" t="s">
        <v>1666</v>
      </c>
      <c r="D726" s="17" t="s">
        <v>1472</v>
      </c>
      <c r="E726" s="17" t="s">
        <v>1473</v>
      </c>
      <c r="F726" s="17" t="s">
        <v>35</v>
      </c>
      <c r="G726" s="17" t="s">
        <v>1055</v>
      </c>
      <c r="H726" s="17">
        <v>24693</v>
      </c>
      <c r="I726" s="17">
        <v>24322</v>
      </c>
      <c r="J726" s="17">
        <v>371</v>
      </c>
      <c r="K726" s="17" t="s">
        <v>37</v>
      </c>
      <c r="L726" s="18">
        <v>75370.12</v>
      </c>
      <c r="M726" s="18">
        <v>4844.54</v>
      </c>
      <c r="N726" s="18">
        <v>17529.34</v>
      </c>
      <c r="O726" s="18">
        <v>97744</v>
      </c>
      <c r="P726" s="18">
        <v>2629.01</v>
      </c>
      <c r="Q726" s="18">
        <v>817.04</v>
      </c>
      <c r="R726" s="18">
        <v>166.95</v>
      </c>
      <c r="S726" s="18">
        <v>3613</v>
      </c>
      <c r="T726" s="18">
        <v>0</v>
      </c>
      <c r="U726" s="18">
        <v>0</v>
      </c>
      <c r="V726" s="18">
        <v>0</v>
      </c>
      <c r="W726" s="18">
        <v>0</v>
      </c>
      <c r="X726" s="18"/>
      <c r="Y726" s="18">
        <v>77999.13</v>
      </c>
      <c r="Z726" s="18">
        <v>18346.38</v>
      </c>
      <c r="AA726" s="18">
        <v>5011.49</v>
      </c>
      <c r="AB726" s="18">
        <v>101357</v>
      </c>
    </row>
    <row r="727" spans="1:28" s="15" customFormat="1" ht="14.25" customHeight="1" x14ac:dyDescent="0.25">
      <c r="A727" s="17">
        <v>7</v>
      </c>
      <c r="B727" s="17" t="s">
        <v>1468</v>
      </c>
      <c r="C727" s="17" t="s">
        <v>1666</v>
      </c>
      <c r="D727" s="17" t="s">
        <v>1474</v>
      </c>
      <c r="E727" s="17" t="s">
        <v>1475</v>
      </c>
      <c r="F727" s="17" t="s">
        <v>35</v>
      </c>
      <c r="G727" s="17" t="s">
        <v>1055</v>
      </c>
      <c r="H727" s="17">
        <v>44826</v>
      </c>
      <c r="I727" s="17">
        <v>44147</v>
      </c>
      <c r="J727" s="17">
        <v>679</v>
      </c>
      <c r="K727" s="17" t="s">
        <v>37</v>
      </c>
      <c r="L727" s="18">
        <v>138701.45000000001</v>
      </c>
      <c r="M727" s="18">
        <v>11007.75</v>
      </c>
      <c r="N727" s="18">
        <v>26452.799999999999</v>
      </c>
      <c r="O727" s="18">
        <v>176162</v>
      </c>
      <c r="P727" s="18">
        <v>4331.92</v>
      </c>
      <c r="Q727" s="18">
        <v>1527.53</v>
      </c>
      <c r="R727" s="18">
        <v>305.55</v>
      </c>
      <c r="S727" s="18">
        <v>6165</v>
      </c>
      <c r="T727" s="18">
        <v>0</v>
      </c>
      <c r="U727" s="18">
        <v>0</v>
      </c>
      <c r="V727" s="18">
        <v>0</v>
      </c>
      <c r="W727" s="18">
        <v>0</v>
      </c>
      <c r="X727" s="18"/>
      <c r="Y727" s="18">
        <v>143033.37</v>
      </c>
      <c r="Z727" s="18">
        <v>27980.33</v>
      </c>
      <c r="AA727" s="18">
        <v>11313.3</v>
      </c>
      <c r="AB727" s="18">
        <v>182327</v>
      </c>
    </row>
    <row r="728" spans="1:28" s="15" customFormat="1" ht="14.25" customHeight="1" x14ac:dyDescent="0.25">
      <c r="A728" s="17">
        <v>8</v>
      </c>
      <c r="B728" s="17" t="s">
        <v>1476</v>
      </c>
      <c r="C728" s="17" t="s">
        <v>1666</v>
      </c>
      <c r="D728" s="17" t="s">
        <v>1477</v>
      </c>
      <c r="E728" s="17" t="s">
        <v>1478</v>
      </c>
      <c r="F728" s="17" t="s">
        <v>35</v>
      </c>
      <c r="G728" s="17" t="s">
        <v>1055</v>
      </c>
      <c r="H728" s="17">
        <v>69580</v>
      </c>
      <c r="I728" s="17">
        <v>69580</v>
      </c>
      <c r="J728" s="17">
        <v>0</v>
      </c>
      <c r="K728" s="17" t="s">
        <v>59</v>
      </c>
      <c r="L728" s="18">
        <v>34564.1</v>
      </c>
      <c r="M728" s="18">
        <v>818.58</v>
      </c>
      <c r="N728" s="18">
        <v>9561.32</v>
      </c>
      <c r="O728" s="18">
        <v>44944</v>
      </c>
      <c r="P728" s="18">
        <v>577.07000000000005</v>
      </c>
      <c r="Q728" s="18">
        <v>362.93</v>
      </c>
      <c r="R728" s="18">
        <v>0</v>
      </c>
      <c r="S728" s="18">
        <v>940</v>
      </c>
      <c r="T728" s="18">
        <v>0</v>
      </c>
      <c r="U728" s="18">
        <v>0</v>
      </c>
      <c r="V728" s="18">
        <v>0</v>
      </c>
      <c r="W728" s="18">
        <v>0</v>
      </c>
      <c r="X728" s="18"/>
      <c r="Y728" s="18">
        <v>35141.17</v>
      </c>
      <c r="Z728" s="18">
        <v>9924.25</v>
      </c>
      <c r="AA728" s="18">
        <v>818.58</v>
      </c>
      <c r="AB728" s="18">
        <v>45884</v>
      </c>
    </row>
    <row r="729" spans="1:28" s="15" customFormat="1" ht="14.25" customHeight="1" x14ac:dyDescent="0.25">
      <c r="A729" s="17">
        <v>9</v>
      </c>
      <c r="B729" s="17" t="s">
        <v>1460</v>
      </c>
      <c r="C729" s="17" t="s">
        <v>1666</v>
      </c>
      <c r="D729" s="17" t="s">
        <v>1479</v>
      </c>
      <c r="E729" s="17" t="s">
        <v>1480</v>
      </c>
      <c r="F729" s="17" t="s">
        <v>35</v>
      </c>
      <c r="G729" s="17" t="s">
        <v>1055</v>
      </c>
      <c r="H729" s="17">
        <v>16907</v>
      </c>
      <c r="I729" s="17">
        <v>15986</v>
      </c>
      <c r="J729" s="17">
        <v>2763</v>
      </c>
      <c r="K729" s="17" t="s">
        <v>37</v>
      </c>
      <c r="L729" s="18">
        <v>99574.05</v>
      </c>
      <c r="M729" s="18">
        <v>5502.6</v>
      </c>
      <c r="N729" s="18">
        <v>5254.35</v>
      </c>
      <c r="O729" s="18">
        <v>110331</v>
      </c>
      <c r="P729" s="18">
        <v>15829.23</v>
      </c>
      <c r="Q729" s="18">
        <v>1028.42</v>
      </c>
      <c r="R729" s="18">
        <v>1243.3499999999999</v>
      </c>
      <c r="S729" s="18">
        <v>18101</v>
      </c>
      <c r="T729" s="18">
        <v>0</v>
      </c>
      <c r="U729" s="18">
        <v>0</v>
      </c>
      <c r="V729" s="18">
        <v>0</v>
      </c>
      <c r="W729" s="18">
        <v>0</v>
      </c>
      <c r="X729" s="18"/>
      <c r="Y729" s="18">
        <v>115403.28</v>
      </c>
      <c r="Z729" s="18">
        <v>6282.77</v>
      </c>
      <c r="AA729" s="18">
        <v>6745.95</v>
      </c>
      <c r="AB729" s="18">
        <v>128432</v>
      </c>
    </row>
    <row r="730" spans="1:28" s="15" customFormat="1" ht="14.25" customHeight="1" x14ac:dyDescent="0.25">
      <c r="A730" s="17">
        <v>10</v>
      </c>
      <c r="B730" s="17" t="s">
        <v>1460</v>
      </c>
      <c r="C730" s="17" t="s">
        <v>1666</v>
      </c>
      <c r="D730" s="17" t="s">
        <v>1481</v>
      </c>
      <c r="E730" s="17" t="s">
        <v>1482</v>
      </c>
      <c r="F730" s="17" t="s">
        <v>35</v>
      </c>
      <c r="G730" s="17" t="s">
        <v>1483</v>
      </c>
      <c r="H730" s="17">
        <v>54359</v>
      </c>
      <c r="I730" s="17">
        <v>53405</v>
      </c>
      <c r="J730" s="17">
        <v>954</v>
      </c>
      <c r="K730" s="17" t="s">
        <v>37</v>
      </c>
      <c r="L730" s="18">
        <v>172482.42</v>
      </c>
      <c r="M730" s="18">
        <v>14023.77</v>
      </c>
      <c r="N730" s="18">
        <v>29642.81</v>
      </c>
      <c r="O730" s="18">
        <v>216149</v>
      </c>
      <c r="P730" s="18">
        <v>5852.79</v>
      </c>
      <c r="Q730" s="18">
        <v>1896.91</v>
      </c>
      <c r="R730" s="18">
        <v>429.3</v>
      </c>
      <c r="S730" s="18">
        <v>8179</v>
      </c>
      <c r="T730" s="18">
        <v>0</v>
      </c>
      <c r="U730" s="18">
        <v>0</v>
      </c>
      <c r="V730" s="18">
        <v>0</v>
      </c>
      <c r="W730" s="18">
        <v>0</v>
      </c>
      <c r="X730" s="18"/>
      <c r="Y730" s="18">
        <v>178335.21</v>
      </c>
      <c r="Z730" s="18">
        <v>31539.72</v>
      </c>
      <c r="AA730" s="18">
        <v>14453.07</v>
      </c>
      <c r="AB730" s="18">
        <v>224328</v>
      </c>
    </row>
    <row r="731" spans="1:28" s="15" customFormat="1" ht="14.25" customHeight="1" x14ac:dyDescent="0.25">
      <c r="A731" s="17">
        <v>11</v>
      </c>
      <c r="B731" s="17" t="s">
        <v>1455</v>
      </c>
      <c r="C731" s="17" t="s">
        <v>1666</v>
      </c>
      <c r="D731" s="17" t="s">
        <v>1484</v>
      </c>
      <c r="E731" s="17" t="s">
        <v>1485</v>
      </c>
      <c r="F731" s="17" t="s">
        <v>35</v>
      </c>
      <c r="G731" s="17" t="s">
        <v>1055</v>
      </c>
      <c r="H731" s="17">
        <v>70183</v>
      </c>
      <c r="I731" s="17">
        <v>69605</v>
      </c>
      <c r="J731" s="17">
        <v>578</v>
      </c>
      <c r="K731" s="17" t="s">
        <v>37</v>
      </c>
      <c r="L731" s="18">
        <v>69975.66</v>
      </c>
      <c r="M731" s="18">
        <v>5137.46</v>
      </c>
      <c r="N731" s="18">
        <v>8945.8799999999992</v>
      </c>
      <c r="O731" s="18">
        <v>84059</v>
      </c>
      <c r="P731" s="18">
        <v>3746.84</v>
      </c>
      <c r="Q731" s="18">
        <v>759.06</v>
      </c>
      <c r="R731" s="18">
        <v>260.10000000000002</v>
      </c>
      <c r="S731" s="18">
        <v>4766</v>
      </c>
      <c r="T731" s="18">
        <v>0</v>
      </c>
      <c r="U731" s="18">
        <v>0</v>
      </c>
      <c r="V731" s="18">
        <v>0</v>
      </c>
      <c r="W731" s="18">
        <v>0</v>
      </c>
      <c r="X731" s="18"/>
      <c r="Y731" s="18">
        <v>73722.5</v>
      </c>
      <c r="Z731" s="18">
        <v>9704.94</v>
      </c>
      <c r="AA731" s="18">
        <v>5397.56</v>
      </c>
      <c r="AB731" s="18">
        <v>88825</v>
      </c>
    </row>
    <row r="732" spans="1:28" s="15" customFormat="1" ht="14.25" customHeight="1" x14ac:dyDescent="0.25">
      <c r="A732" s="17">
        <v>12</v>
      </c>
      <c r="B732" s="17" t="s">
        <v>1486</v>
      </c>
      <c r="C732" s="17" t="s">
        <v>1666</v>
      </c>
      <c r="D732" s="17" t="s">
        <v>1487</v>
      </c>
      <c r="E732" s="17" t="s">
        <v>1488</v>
      </c>
      <c r="F732" s="17" t="s">
        <v>35</v>
      </c>
      <c r="G732" s="17" t="s">
        <v>45</v>
      </c>
      <c r="H732" s="17">
        <v>38149</v>
      </c>
      <c r="I732" s="17">
        <v>37638</v>
      </c>
      <c r="J732" s="17">
        <v>2792</v>
      </c>
      <c r="K732" s="17" t="s">
        <v>1684</v>
      </c>
      <c r="L732" s="18">
        <v>84561.61</v>
      </c>
      <c r="M732" s="18">
        <v>1256.4000000000001</v>
      </c>
      <c r="N732" s="18">
        <v>2199.9899999999998</v>
      </c>
      <c r="O732" s="18">
        <v>88018</v>
      </c>
      <c r="P732" s="18">
        <v>16292.73</v>
      </c>
      <c r="Q732" s="18">
        <v>371.87</v>
      </c>
      <c r="R732" s="18">
        <v>1256.4000000000001</v>
      </c>
      <c r="S732" s="18">
        <v>17921</v>
      </c>
      <c r="T732" s="18">
        <v>0</v>
      </c>
      <c r="U732" s="18">
        <v>0</v>
      </c>
      <c r="V732" s="18">
        <v>0</v>
      </c>
      <c r="W732" s="18">
        <v>0</v>
      </c>
      <c r="X732" s="18"/>
      <c r="Y732" s="18">
        <v>100854.34</v>
      </c>
      <c r="Z732" s="18">
        <v>2571.86</v>
      </c>
      <c r="AA732" s="18">
        <v>2512.8000000000002</v>
      </c>
      <c r="AB732" s="18">
        <v>105939</v>
      </c>
    </row>
    <row r="733" spans="1:28" s="15" customFormat="1" ht="14.25" customHeight="1" x14ac:dyDescent="0.25">
      <c r="A733" s="17">
        <v>13</v>
      </c>
      <c r="B733" s="17" t="s">
        <v>1476</v>
      </c>
      <c r="C733" s="17" t="s">
        <v>1666</v>
      </c>
      <c r="D733" s="17" t="s">
        <v>1489</v>
      </c>
      <c r="E733" s="17" t="s">
        <v>1490</v>
      </c>
      <c r="F733" s="17" t="s">
        <v>35</v>
      </c>
      <c r="G733" s="17" t="s">
        <v>1055</v>
      </c>
      <c r="H733" s="17">
        <v>250657</v>
      </c>
      <c r="I733" s="17">
        <v>244857</v>
      </c>
      <c r="J733" s="17">
        <v>5800</v>
      </c>
      <c r="K733" s="17" t="s">
        <v>37</v>
      </c>
      <c r="L733" s="18">
        <v>173302.55</v>
      </c>
      <c r="M733" s="18">
        <v>10488.15</v>
      </c>
      <c r="N733" s="18">
        <v>10173.299999999999</v>
      </c>
      <c r="O733" s="18">
        <v>193964</v>
      </c>
      <c r="P733" s="18">
        <v>34081.370000000003</v>
      </c>
      <c r="Q733" s="18">
        <v>1752.63</v>
      </c>
      <c r="R733" s="18">
        <v>2610</v>
      </c>
      <c r="S733" s="18">
        <v>38444</v>
      </c>
      <c r="T733" s="18">
        <v>0</v>
      </c>
      <c r="U733" s="18">
        <v>0</v>
      </c>
      <c r="V733" s="18">
        <v>0</v>
      </c>
      <c r="W733" s="18">
        <v>0</v>
      </c>
      <c r="X733" s="18"/>
      <c r="Y733" s="18">
        <v>207383.92</v>
      </c>
      <c r="Z733" s="18">
        <v>11925.93</v>
      </c>
      <c r="AA733" s="18">
        <v>13098.15</v>
      </c>
      <c r="AB733" s="18">
        <v>232408</v>
      </c>
    </row>
    <row r="734" spans="1:28" s="15" customFormat="1" ht="14.25" customHeight="1" x14ac:dyDescent="0.25">
      <c r="A734" s="17">
        <v>14</v>
      </c>
      <c r="B734" s="17" t="s">
        <v>1468</v>
      </c>
      <c r="C734" s="17" t="s">
        <v>1666</v>
      </c>
      <c r="D734" s="17" t="s">
        <v>1491</v>
      </c>
      <c r="E734" s="17" t="s">
        <v>1492</v>
      </c>
      <c r="F734" s="17" t="s">
        <v>35</v>
      </c>
      <c r="G734" s="17" t="s">
        <v>1055</v>
      </c>
      <c r="H734" s="17">
        <v>35318</v>
      </c>
      <c r="I734" s="17">
        <v>34890</v>
      </c>
      <c r="J734" s="17">
        <v>428</v>
      </c>
      <c r="K734" s="17" t="s">
        <v>37</v>
      </c>
      <c r="L734" s="18">
        <v>102732.99</v>
      </c>
      <c r="M734" s="18">
        <v>7306.19</v>
      </c>
      <c r="N734" s="18">
        <v>22713.82</v>
      </c>
      <c r="O734" s="18">
        <v>132753</v>
      </c>
      <c r="P734" s="18">
        <v>2944.46</v>
      </c>
      <c r="Q734" s="18">
        <v>1122.94</v>
      </c>
      <c r="R734" s="18">
        <v>192.6</v>
      </c>
      <c r="S734" s="18">
        <v>4260</v>
      </c>
      <c r="T734" s="18">
        <v>0</v>
      </c>
      <c r="U734" s="18">
        <v>0</v>
      </c>
      <c r="V734" s="18">
        <v>0</v>
      </c>
      <c r="W734" s="18">
        <v>0</v>
      </c>
      <c r="X734" s="18"/>
      <c r="Y734" s="18">
        <v>105677.45</v>
      </c>
      <c r="Z734" s="18">
        <v>23836.76</v>
      </c>
      <c r="AA734" s="18">
        <v>7498.79</v>
      </c>
      <c r="AB734" s="18">
        <v>137013</v>
      </c>
    </row>
    <row r="735" spans="1:28" s="15" customFormat="1" ht="14.25" customHeight="1" x14ac:dyDescent="0.25">
      <c r="A735" s="17">
        <v>15</v>
      </c>
      <c r="B735" s="17" t="s">
        <v>1460</v>
      </c>
      <c r="C735" s="17" t="s">
        <v>1666</v>
      </c>
      <c r="D735" s="17" t="s">
        <v>1493</v>
      </c>
      <c r="E735" s="17" t="s">
        <v>1494</v>
      </c>
      <c r="F735" s="17" t="s">
        <v>35</v>
      </c>
      <c r="G735" s="17" t="s">
        <v>45</v>
      </c>
      <c r="H735" s="17">
        <v>11521</v>
      </c>
      <c r="I735" s="17">
        <v>11521</v>
      </c>
      <c r="J735" s="17">
        <v>0</v>
      </c>
      <c r="K735" s="17" t="s">
        <v>59</v>
      </c>
      <c r="L735" s="18">
        <v>42944.86</v>
      </c>
      <c r="M735" s="18">
        <v>92.83</v>
      </c>
      <c r="N735" s="18">
        <v>6407.31</v>
      </c>
      <c r="O735" s="18">
        <v>49445</v>
      </c>
      <c r="P735" s="18">
        <v>605.1</v>
      </c>
      <c r="Q735" s="18">
        <v>441.9</v>
      </c>
      <c r="R735" s="18">
        <v>0</v>
      </c>
      <c r="S735" s="18">
        <v>1047</v>
      </c>
      <c r="T735" s="18">
        <v>0</v>
      </c>
      <c r="U735" s="18">
        <v>0</v>
      </c>
      <c r="V735" s="18">
        <v>0</v>
      </c>
      <c r="W735" s="18">
        <v>0</v>
      </c>
      <c r="X735" s="18"/>
      <c r="Y735" s="18">
        <v>43549.96</v>
      </c>
      <c r="Z735" s="18">
        <v>6849.21</v>
      </c>
      <c r="AA735" s="18">
        <v>92.83</v>
      </c>
      <c r="AB735" s="18">
        <v>50492</v>
      </c>
    </row>
    <row r="736" spans="1:28" s="15" customFormat="1" ht="14.25" customHeight="1" x14ac:dyDescent="0.25">
      <c r="A736" s="17">
        <v>16</v>
      </c>
      <c r="B736" s="17" t="s">
        <v>1471</v>
      </c>
      <c r="C736" s="17" t="s">
        <v>1666</v>
      </c>
      <c r="D736" s="17" t="s">
        <v>1495</v>
      </c>
      <c r="E736" s="17" t="s">
        <v>1496</v>
      </c>
      <c r="F736" s="17" t="s">
        <v>35</v>
      </c>
      <c r="G736" s="17" t="s">
        <v>215</v>
      </c>
      <c r="H736" s="17">
        <v>19683</v>
      </c>
      <c r="I736" s="17">
        <v>19277</v>
      </c>
      <c r="J736" s="17">
        <v>1218</v>
      </c>
      <c r="K736" s="17" t="s">
        <v>37</v>
      </c>
      <c r="L736" s="18">
        <v>196212.32</v>
      </c>
      <c r="M736" s="18">
        <v>9357.7099999999991</v>
      </c>
      <c r="N736" s="18">
        <v>25540.97</v>
      </c>
      <c r="O736" s="18">
        <v>231111</v>
      </c>
      <c r="P736" s="18">
        <v>14187.69</v>
      </c>
      <c r="Q736" s="18">
        <v>2087.21</v>
      </c>
      <c r="R736" s="18">
        <v>548.1</v>
      </c>
      <c r="S736" s="18">
        <v>16823</v>
      </c>
      <c r="T736" s="18">
        <v>0</v>
      </c>
      <c r="U736" s="18">
        <v>0</v>
      </c>
      <c r="V736" s="18">
        <v>0</v>
      </c>
      <c r="W736" s="18">
        <v>0</v>
      </c>
      <c r="X736" s="18"/>
      <c r="Y736" s="18">
        <v>210400.01</v>
      </c>
      <c r="Z736" s="18">
        <v>27628.18</v>
      </c>
      <c r="AA736" s="18">
        <v>9905.81</v>
      </c>
      <c r="AB736" s="18">
        <v>247934</v>
      </c>
    </row>
    <row r="737" spans="1:28" s="15" customFormat="1" ht="14.25" customHeight="1" x14ac:dyDescent="0.25">
      <c r="A737" s="17">
        <v>17</v>
      </c>
      <c r="B737" s="17" t="s">
        <v>1468</v>
      </c>
      <c r="C737" s="17" t="s">
        <v>1666</v>
      </c>
      <c r="D737" s="17" t="s">
        <v>1497</v>
      </c>
      <c r="E737" s="17" t="s">
        <v>1498</v>
      </c>
      <c r="F737" s="17" t="s">
        <v>35</v>
      </c>
      <c r="G737" s="17" t="s">
        <v>1205</v>
      </c>
      <c r="H737" s="17">
        <v>54432</v>
      </c>
      <c r="I737" s="17">
        <v>51100</v>
      </c>
      <c r="J737" s="17">
        <v>3332</v>
      </c>
      <c r="K737" s="17" t="s">
        <v>37</v>
      </c>
      <c r="L737" s="18">
        <v>130952.1</v>
      </c>
      <c r="M737" s="18">
        <v>10273.950000000001</v>
      </c>
      <c r="N737" s="18">
        <v>5587.95</v>
      </c>
      <c r="O737" s="18">
        <v>146814</v>
      </c>
      <c r="P737" s="18">
        <v>19718.13</v>
      </c>
      <c r="Q737" s="18">
        <v>1368.47</v>
      </c>
      <c r="R737" s="18">
        <v>1499.4</v>
      </c>
      <c r="S737" s="18">
        <v>22586</v>
      </c>
      <c r="T737" s="18">
        <v>0</v>
      </c>
      <c r="U737" s="18">
        <v>0</v>
      </c>
      <c r="V737" s="18">
        <v>0</v>
      </c>
      <c r="W737" s="18">
        <v>0</v>
      </c>
      <c r="X737" s="18"/>
      <c r="Y737" s="18">
        <v>150670.23000000001</v>
      </c>
      <c r="Z737" s="18">
        <v>6956.42</v>
      </c>
      <c r="AA737" s="18">
        <v>11773.35</v>
      </c>
      <c r="AB737" s="18">
        <v>169400</v>
      </c>
    </row>
    <row r="738" spans="1:28" s="15" customFormat="1" ht="14.25" customHeight="1" x14ac:dyDescent="0.25">
      <c r="A738" s="17">
        <v>18</v>
      </c>
      <c r="B738" s="17" t="s">
        <v>1468</v>
      </c>
      <c r="C738" s="17" t="s">
        <v>1666</v>
      </c>
      <c r="D738" s="17" t="s">
        <v>1499</v>
      </c>
      <c r="E738" s="17" t="s">
        <v>1500</v>
      </c>
      <c r="F738" s="17" t="s">
        <v>35</v>
      </c>
      <c r="G738" s="17" t="s">
        <v>1501</v>
      </c>
      <c r="H738" s="17">
        <v>48082</v>
      </c>
      <c r="I738" s="17">
        <v>47099</v>
      </c>
      <c r="J738" s="17">
        <v>983</v>
      </c>
      <c r="K738" s="17" t="s">
        <v>37</v>
      </c>
      <c r="L738" s="18">
        <v>150214.1</v>
      </c>
      <c r="M738" s="18">
        <v>11640.18</v>
      </c>
      <c r="N738" s="18">
        <v>21606.720000000001</v>
      </c>
      <c r="O738" s="18">
        <v>183461</v>
      </c>
      <c r="P738" s="18">
        <v>6288.08</v>
      </c>
      <c r="Q738" s="18">
        <v>1637.57</v>
      </c>
      <c r="R738" s="18">
        <v>442.35</v>
      </c>
      <c r="S738" s="18">
        <v>8368</v>
      </c>
      <c r="T738" s="18">
        <v>0</v>
      </c>
      <c r="U738" s="18">
        <v>0</v>
      </c>
      <c r="V738" s="18">
        <v>0</v>
      </c>
      <c r="W738" s="18">
        <v>0</v>
      </c>
      <c r="X738" s="18"/>
      <c r="Y738" s="18">
        <v>156502.18</v>
      </c>
      <c r="Z738" s="18">
        <v>23244.29</v>
      </c>
      <c r="AA738" s="18">
        <v>12082.53</v>
      </c>
      <c r="AB738" s="18">
        <v>191829</v>
      </c>
    </row>
    <row r="739" spans="1:28" s="15" customFormat="1" ht="14.25" customHeight="1" x14ac:dyDescent="0.25">
      <c r="A739" s="17">
        <v>19</v>
      </c>
      <c r="B739" s="17" t="s">
        <v>1460</v>
      </c>
      <c r="C739" s="17" t="s">
        <v>1666</v>
      </c>
      <c r="D739" s="17" t="s">
        <v>1502</v>
      </c>
      <c r="E739" s="17" t="s">
        <v>1503</v>
      </c>
      <c r="F739" s="17" t="s">
        <v>35</v>
      </c>
      <c r="G739" s="17" t="s">
        <v>215</v>
      </c>
      <c r="H739" s="17">
        <v>68082</v>
      </c>
      <c r="I739" s="17">
        <v>67155</v>
      </c>
      <c r="J739" s="17">
        <v>927</v>
      </c>
      <c r="K739" s="17" t="s">
        <v>37</v>
      </c>
      <c r="L739" s="18">
        <v>159899.57</v>
      </c>
      <c r="M739" s="18">
        <v>11314.1</v>
      </c>
      <c r="N739" s="18">
        <v>25935.33</v>
      </c>
      <c r="O739" s="18">
        <v>197149</v>
      </c>
      <c r="P739" s="18">
        <v>6693.93</v>
      </c>
      <c r="Q739" s="18">
        <v>1739.92</v>
      </c>
      <c r="R739" s="18">
        <v>417.15</v>
      </c>
      <c r="S739" s="18">
        <v>8851</v>
      </c>
      <c r="T739" s="18">
        <v>0</v>
      </c>
      <c r="U739" s="18">
        <v>0</v>
      </c>
      <c r="V739" s="18">
        <v>0</v>
      </c>
      <c r="W739" s="18">
        <v>0</v>
      </c>
      <c r="X739" s="18"/>
      <c r="Y739" s="18">
        <v>166593.5</v>
      </c>
      <c r="Z739" s="18">
        <v>27675.25</v>
      </c>
      <c r="AA739" s="18">
        <v>11731.25</v>
      </c>
      <c r="AB739" s="18">
        <v>206000</v>
      </c>
    </row>
    <row r="740" spans="1:28" s="15" customFormat="1" ht="14.25" customHeight="1" x14ac:dyDescent="0.25">
      <c r="A740" s="17">
        <v>20</v>
      </c>
      <c r="B740" s="17" t="s">
        <v>1460</v>
      </c>
      <c r="C740" s="17" t="s">
        <v>1666</v>
      </c>
      <c r="D740" s="17" t="s">
        <v>1504</v>
      </c>
      <c r="E740" s="17" t="s">
        <v>1505</v>
      </c>
      <c r="F740" s="17" t="s">
        <v>35</v>
      </c>
      <c r="G740" s="17" t="s">
        <v>1506</v>
      </c>
      <c r="H740" s="17">
        <v>26259</v>
      </c>
      <c r="I740" s="17">
        <v>26259</v>
      </c>
      <c r="J740" s="17">
        <v>0</v>
      </c>
      <c r="K740" s="17" t="s">
        <v>37</v>
      </c>
      <c r="L740" s="18">
        <v>87094.37</v>
      </c>
      <c r="M740" s="18">
        <v>5881.84</v>
      </c>
      <c r="N740" s="18">
        <v>20514.79</v>
      </c>
      <c r="O740" s="18">
        <v>113491</v>
      </c>
      <c r="P740" s="18">
        <v>577.95000000000005</v>
      </c>
      <c r="Q740" s="18">
        <v>958.05</v>
      </c>
      <c r="R740" s="18">
        <v>0</v>
      </c>
      <c r="S740" s="18">
        <v>1536</v>
      </c>
      <c r="T740" s="18">
        <v>0</v>
      </c>
      <c r="U740" s="18">
        <v>0</v>
      </c>
      <c r="V740" s="18">
        <v>0</v>
      </c>
      <c r="W740" s="18">
        <v>0</v>
      </c>
      <c r="X740" s="18"/>
      <c r="Y740" s="18">
        <v>87672.320000000007</v>
      </c>
      <c r="Z740" s="18">
        <v>21472.84</v>
      </c>
      <c r="AA740" s="18">
        <v>5881.84</v>
      </c>
      <c r="AB740" s="18">
        <v>115027</v>
      </c>
    </row>
    <row r="741" spans="1:28" s="15" customFormat="1" ht="14.25" customHeight="1" x14ac:dyDescent="0.25">
      <c r="A741" s="17">
        <v>21</v>
      </c>
      <c r="B741" s="17" t="s">
        <v>1468</v>
      </c>
      <c r="C741" s="17" t="s">
        <v>1666</v>
      </c>
      <c r="D741" s="17" t="s">
        <v>1507</v>
      </c>
      <c r="E741" s="17" t="s">
        <v>1508</v>
      </c>
      <c r="F741" s="17" t="s">
        <v>35</v>
      </c>
      <c r="G741" s="17" t="s">
        <v>228</v>
      </c>
      <c r="H741" s="17">
        <v>4710</v>
      </c>
      <c r="I741" s="17">
        <v>4710</v>
      </c>
      <c r="J741" s="17">
        <v>0</v>
      </c>
      <c r="K741" s="17" t="s">
        <v>59</v>
      </c>
      <c r="L741" s="18">
        <v>45776.76</v>
      </c>
      <c r="M741" s="18">
        <v>25.39</v>
      </c>
      <c r="N741" s="18">
        <v>11209.85</v>
      </c>
      <c r="O741" s="18">
        <v>57012</v>
      </c>
      <c r="P741" s="18">
        <v>852.69</v>
      </c>
      <c r="Q741" s="18">
        <v>469.31</v>
      </c>
      <c r="R741" s="18">
        <v>0</v>
      </c>
      <c r="S741" s="18">
        <v>1322</v>
      </c>
      <c r="T741" s="18">
        <v>0</v>
      </c>
      <c r="U741" s="18">
        <v>0</v>
      </c>
      <c r="V741" s="18">
        <v>0</v>
      </c>
      <c r="W741" s="18">
        <v>0</v>
      </c>
      <c r="X741" s="18"/>
      <c r="Y741" s="18">
        <v>46629.45</v>
      </c>
      <c r="Z741" s="18">
        <v>11679.16</v>
      </c>
      <c r="AA741" s="18">
        <v>25.39</v>
      </c>
      <c r="AB741" s="18">
        <v>58334</v>
      </c>
    </row>
    <row r="742" spans="1:28" s="15" customFormat="1" ht="14.25" customHeight="1" x14ac:dyDescent="0.25">
      <c r="A742" s="17">
        <v>22</v>
      </c>
      <c r="B742" s="17" t="s">
        <v>1471</v>
      </c>
      <c r="C742" s="17" t="s">
        <v>1666</v>
      </c>
      <c r="D742" s="17" t="s">
        <v>1509</v>
      </c>
      <c r="E742" s="17" t="s">
        <v>1510</v>
      </c>
      <c r="F742" s="17" t="s">
        <v>35</v>
      </c>
      <c r="G742" s="17" t="s">
        <v>228</v>
      </c>
      <c r="H742" s="17">
        <v>1100</v>
      </c>
      <c r="I742" s="17">
        <v>1100</v>
      </c>
      <c r="J742" s="17">
        <v>0</v>
      </c>
      <c r="K742" s="17" t="s">
        <v>59</v>
      </c>
      <c r="L742" s="18">
        <v>22504.07</v>
      </c>
      <c r="M742" s="18">
        <v>67.5</v>
      </c>
      <c r="N742" s="18">
        <v>4358.43</v>
      </c>
      <c r="O742" s="18">
        <v>26930</v>
      </c>
      <c r="P742" s="18">
        <v>577.46</v>
      </c>
      <c r="Q742" s="18">
        <v>230.54</v>
      </c>
      <c r="R742" s="18">
        <v>0</v>
      </c>
      <c r="S742" s="18">
        <v>808</v>
      </c>
      <c r="T742" s="18">
        <v>0</v>
      </c>
      <c r="U742" s="18">
        <v>0</v>
      </c>
      <c r="V742" s="18">
        <v>0</v>
      </c>
      <c r="W742" s="18">
        <v>0</v>
      </c>
      <c r="X742" s="18"/>
      <c r="Y742" s="18">
        <v>23081.53</v>
      </c>
      <c r="Z742" s="18">
        <v>4588.97</v>
      </c>
      <c r="AA742" s="18">
        <v>67.5</v>
      </c>
      <c r="AB742" s="18">
        <v>27738</v>
      </c>
    </row>
    <row r="743" spans="1:28" s="15" customFormat="1" ht="14.25" customHeight="1" x14ac:dyDescent="0.25">
      <c r="A743" s="17">
        <v>23</v>
      </c>
      <c r="B743" s="17" t="s">
        <v>1471</v>
      </c>
      <c r="C743" s="17" t="s">
        <v>1666</v>
      </c>
      <c r="D743" s="17" t="s">
        <v>1511</v>
      </c>
      <c r="E743" s="17" t="s">
        <v>1512</v>
      </c>
      <c r="F743" s="17" t="s">
        <v>35</v>
      </c>
      <c r="G743" s="17" t="s">
        <v>1513</v>
      </c>
      <c r="H743" s="17">
        <v>70</v>
      </c>
      <c r="I743" s="17">
        <v>70</v>
      </c>
      <c r="J743" s="17">
        <v>0</v>
      </c>
      <c r="K743" s="17" t="s">
        <v>59</v>
      </c>
      <c r="L743" s="18">
        <v>21084.28</v>
      </c>
      <c r="M743" s="18">
        <v>43.17</v>
      </c>
      <c r="N743" s="18">
        <v>4279.55</v>
      </c>
      <c r="O743" s="18">
        <v>25407</v>
      </c>
      <c r="P743" s="18">
        <v>577.38</v>
      </c>
      <c r="Q743" s="18">
        <v>215.62</v>
      </c>
      <c r="R743" s="18">
        <v>0</v>
      </c>
      <c r="S743" s="18">
        <v>793</v>
      </c>
      <c r="T743" s="18">
        <v>0</v>
      </c>
      <c r="U743" s="18">
        <v>0</v>
      </c>
      <c r="V743" s="18">
        <v>0</v>
      </c>
      <c r="W743" s="18">
        <v>0</v>
      </c>
      <c r="X743" s="18"/>
      <c r="Y743" s="18">
        <v>21661.66</v>
      </c>
      <c r="Z743" s="18">
        <v>4495.17</v>
      </c>
      <c r="AA743" s="18">
        <v>43.17</v>
      </c>
      <c r="AB743" s="18">
        <v>26200</v>
      </c>
    </row>
    <row r="744" spans="1:28" s="22" customFormat="1" x14ac:dyDescent="0.25">
      <c r="A744" s="19"/>
      <c r="B744" s="19"/>
      <c r="C744" s="10" t="s">
        <v>71</v>
      </c>
      <c r="D744" s="19"/>
      <c r="E744" s="19"/>
      <c r="F744" s="19"/>
      <c r="G744" s="19"/>
      <c r="H744" s="19"/>
      <c r="I744" s="19"/>
      <c r="J744" s="19">
        <f>SUM(J721:J743)</f>
        <v>23179</v>
      </c>
      <c r="K744" s="19"/>
      <c r="L744" s="20">
        <f t="shared" ref="L744:AB744" si="53">SUM(L721:L743)</f>
        <v>2266311.59</v>
      </c>
      <c r="M744" s="20">
        <f t="shared" si="53"/>
        <v>154376.04000000004</v>
      </c>
      <c r="N744" s="20">
        <f t="shared" si="53"/>
        <v>322756.36999999994</v>
      </c>
      <c r="O744" s="20">
        <f t="shared" si="53"/>
        <v>2743444</v>
      </c>
      <c r="P744" s="20">
        <f t="shared" si="53"/>
        <v>157879.16999999998</v>
      </c>
      <c r="Q744" s="20">
        <f t="shared" si="53"/>
        <v>23682.280000000002</v>
      </c>
      <c r="R744" s="20">
        <f t="shared" si="53"/>
        <v>10430.550000000001</v>
      </c>
      <c r="S744" s="20">
        <f t="shared" si="53"/>
        <v>191992</v>
      </c>
      <c r="T744" s="20">
        <f t="shared" si="53"/>
        <v>0</v>
      </c>
      <c r="U744" s="20">
        <f t="shared" si="53"/>
        <v>0</v>
      </c>
      <c r="V744" s="20">
        <f t="shared" si="53"/>
        <v>0</v>
      </c>
      <c r="W744" s="20">
        <f t="shared" si="53"/>
        <v>0</v>
      </c>
      <c r="X744" s="20">
        <f t="shared" si="53"/>
        <v>0</v>
      </c>
      <c r="Y744" s="20">
        <f t="shared" si="53"/>
        <v>2424190.7599999998</v>
      </c>
      <c r="Z744" s="20">
        <f t="shared" si="53"/>
        <v>346438.64999999997</v>
      </c>
      <c r="AA744" s="20">
        <f t="shared" si="53"/>
        <v>164806.59</v>
      </c>
      <c r="AB744" s="20">
        <f t="shared" si="53"/>
        <v>2935436</v>
      </c>
    </row>
    <row r="745" spans="1:28" s="15" customFormat="1" ht="14.25" customHeight="1" x14ac:dyDescent="0.25">
      <c r="A745" s="17">
        <v>1</v>
      </c>
      <c r="B745" s="17" t="s">
        <v>1460</v>
      </c>
      <c r="C745" s="17" t="s">
        <v>1666</v>
      </c>
      <c r="D745" s="17" t="s">
        <v>1521</v>
      </c>
      <c r="E745" s="17" t="s">
        <v>1522</v>
      </c>
      <c r="F745" s="17" t="s">
        <v>75</v>
      </c>
      <c r="G745" s="17" t="s">
        <v>1517</v>
      </c>
      <c r="H745" s="17">
        <v>21908</v>
      </c>
      <c r="I745" s="17">
        <v>21508</v>
      </c>
      <c r="J745" s="17">
        <v>400</v>
      </c>
      <c r="K745" s="17" t="s">
        <v>37</v>
      </c>
      <c r="L745" s="18">
        <v>39382.47</v>
      </c>
      <c r="M745" s="18">
        <v>2731.31</v>
      </c>
      <c r="N745" s="18">
        <v>6659.22</v>
      </c>
      <c r="O745" s="18">
        <v>48773</v>
      </c>
      <c r="P745" s="18">
        <v>3090.61</v>
      </c>
      <c r="Q745" s="18">
        <v>419.99</v>
      </c>
      <c r="R745" s="18">
        <v>239.4</v>
      </c>
      <c r="S745" s="18">
        <v>3750</v>
      </c>
      <c r="T745" s="18">
        <v>0</v>
      </c>
      <c r="U745" s="18">
        <v>0</v>
      </c>
      <c r="V745" s="18">
        <v>0</v>
      </c>
      <c r="W745" s="18">
        <v>0</v>
      </c>
      <c r="X745" s="18"/>
      <c r="Y745" s="18">
        <v>42473.08</v>
      </c>
      <c r="Z745" s="18">
        <v>7079.21</v>
      </c>
      <c r="AA745" s="18">
        <v>2970.71</v>
      </c>
      <c r="AB745" s="18">
        <v>52523</v>
      </c>
    </row>
    <row r="746" spans="1:28" s="15" customFormat="1" ht="14.25" customHeight="1" x14ac:dyDescent="0.25">
      <c r="A746" s="17">
        <v>2</v>
      </c>
      <c r="B746" s="17" t="s">
        <v>1103</v>
      </c>
      <c r="C746" s="17" t="s">
        <v>1666</v>
      </c>
      <c r="D746" s="17" t="s">
        <v>1174</v>
      </c>
      <c r="E746" s="17" t="s">
        <v>1173</v>
      </c>
      <c r="F746" s="17" t="s">
        <v>75</v>
      </c>
      <c r="G746" s="17" t="s">
        <v>1147</v>
      </c>
      <c r="H746" s="17">
        <v>41</v>
      </c>
      <c r="I746" s="17">
        <v>1</v>
      </c>
      <c r="J746" s="17">
        <v>40</v>
      </c>
      <c r="K746" s="17" t="s">
        <v>37</v>
      </c>
      <c r="L746" s="18">
        <v>38441.58</v>
      </c>
      <c r="M746" s="18">
        <v>2235.61</v>
      </c>
      <c r="N746" s="18">
        <v>14030.81</v>
      </c>
      <c r="O746" s="18">
        <v>54708</v>
      </c>
      <c r="P746" s="18">
        <v>631.44000000000005</v>
      </c>
      <c r="Q746" s="18">
        <v>418.62</v>
      </c>
      <c r="R746" s="18">
        <v>23.94</v>
      </c>
      <c r="S746" s="18">
        <v>1074</v>
      </c>
      <c r="T746" s="18">
        <v>0</v>
      </c>
      <c r="U746" s="18">
        <v>0</v>
      </c>
      <c r="V746" s="18">
        <v>0</v>
      </c>
      <c r="W746" s="18">
        <v>0</v>
      </c>
      <c r="X746" s="18"/>
      <c r="Y746" s="18">
        <v>39073.019999999997</v>
      </c>
      <c r="Z746" s="18">
        <v>14449.43</v>
      </c>
      <c r="AA746" s="18">
        <v>2259.5500000000002</v>
      </c>
      <c r="AB746" s="18">
        <v>55782</v>
      </c>
    </row>
    <row r="747" spans="1:28" s="15" customFormat="1" ht="14.25" customHeight="1" x14ac:dyDescent="0.25">
      <c r="A747" s="17">
        <v>3</v>
      </c>
      <c r="B747" s="17" t="s">
        <v>1463</v>
      </c>
      <c r="C747" s="17" t="s">
        <v>1666</v>
      </c>
      <c r="D747" s="17" t="s">
        <v>1523</v>
      </c>
      <c r="E747" s="17" t="s">
        <v>1524</v>
      </c>
      <c r="F747" s="17" t="s">
        <v>75</v>
      </c>
      <c r="G747" s="17" t="s">
        <v>1142</v>
      </c>
      <c r="H747" s="17">
        <v>7689</v>
      </c>
      <c r="I747" s="17">
        <v>7485</v>
      </c>
      <c r="J747" s="17">
        <v>204</v>
      </c>
      <c r="K747" s="17" t="s">
        <v>37</v>
      </c>
      <c r="L747" s="18">
        <v>38096</v>
      </c>
      <c r="M747" s="18">
        <v>2181.62</v>
      </c>
      <c r="N747" s="18">
        <v>8232.3799999999992</v>
      </c>
      <c r="O747" s="18">
        <v>48510</v>
      </c>
      <c r="P747" s="18">
        <v>1808.9</v>
      </c>
      <c r="Q747" s="18">
        <v>407.01</v>
      </c>
      <c r="R747" s="18">
        <v>122.09</v>
      </c>
      <c r="S747" s="18">
        <v>2338</v>
      </c>
      <c r="T747" s="18">
        <v>0</v>
      </c>
      <c r="U747" s="18">
        <v>0</v>
      </c>
      <c r="V747" s="18">
        <v>0</v>
      </c>
      <c r="W747" s="18">
        <v>0</v>
      </c>
      <c r="X747" s="18"/>
      <c r="Y747" s="18">
        <v>39904.9</v>
      </c>
      <c r="Z747" s="18">
        <v>8639.39</v>
      </c>
      <c r="AA747" s="18">
        <v>2303.71</v>
      </c>
      <c r="AB747" s="18">
        <v>50848</v>
      </c>
    </row>
    <row r="748" spans="1:28" s="15" customFormat="1" ht="14.25" customHeight="1" x14ac:dyDescent="0.25">
      <c r="A748" s="17">
        <v>4</v>
      </c>
      <c r="B748" s="17" t="s">
        <v>1471</v>
      </c>
      <c r="C748" s="17" t="s">
        <v>1666</v>
      </c>
      <c r="D748" s="17" t="s">
        <v>1525</v>
      </c>
      <c r="E748" s="17" t="s">
        <v>1526</v>
      </c>
      <c r="F748" s="17" t="s">
        <v>75</v>
      </c>
      <c r="G748" s="17" t="s">
        <v>1527</v>
      </c>
      <c r="H748" s="17">
        <v>7921</v>
      </c>
      <c r="I748" s="17">
        <v>7826</v>
      </c>
      <c r="J748" s="17">
        <v>95</v>
      </c>
      <c r="K748" s="17" t="s">
        <v>37</v>
      </c>
      <c r="L748" s="18">
        <v>44652.55</v>
      </c>
      <c r="M748" s="18">
        <v>2261.7199999999998</v>
      </c>
      <c r="N748" s="18">
        <v>9740.73</v>
      </c>
      <c r="O748" s="18">
        <v>56655</v>
      </c>
      <c r="P748" s="18">
        <v>1182.22</v>
      </c>
      <c r="Q748" s="18">
        <v>478.92</v>
      </c>
      <c r="R748" s="18">
        <v>56.86</v>
      </c>
      <c r="S748" s="18">
        <v>1718</v>
      </c>
      <c r="T748" s="18">
        <v>0</v>
      </c>
      <c r="U748" s="18">
        <v>0</v>
      </c>
      <c r="V748" s="18">
        <v>0</v>
      </c>
      <c r="W748" s="18">
        <v>0</v>
      </c>
      <c r="X748" s="18"/>
      <c r="Y748" s="18">
        <v>45834.77</v>
      </c>
      <c r="Z748" s="18">
        <v>10219.65</v>
      </c>
      <c r="AA748" s="18">
        <v>2318.58</v>
      </c>
      <c r="AB748" s="18">
        <v>58373</v>
      </c>
    </row>
    <row r="749" spans="1:28" s="15" customFormat="1" ht="14.25" customHeight="1" x14ac:dyDescent="0.25">
      <c r="A749" s="17">
        <v>5</v>
      </c>
      <c r="B749" s="17" t="s">
        <v>1486</v>
      </c>
      <c r="C749" s="17" t="s">
        <v>1666</v>
      </c>
      <c r="D749" s="17" t="s">
        <v>1528</v>
      </c>
      <c r="E749" s="17" t="s">
        <v>1529</v>
      </c>
      <c r="F749" s="17" t="s">
        <v>75</v>
      </c>
      <c r="G749" s="17" t="s">
        <v>1530</v>
      </c>
      <c r="H749" s="17">
        <v>12490</v>
      </c>
      <c r="I749" s="17">
        <v>12121</v>
      </c>
      <c r="J749" s="17">
        <v>369</v>
      </c>
      <c r="K749" s="17" t="s">
        <v>37</v>
      </c>
      <c r="L749" s="18">
        <v>66348.039999999994</v>
      </c>
      <c r="M749" s="18">
        <v>4389.0600000000004</v>
      </c>
      <c r="N749" s="18">
        <v>10508.9</v>
      </c>
      <c r="O749" s="18">
        <v>81246</v>
      </c>
      <c r="P749" s="18">
        <v>3086.8</v>
      </c>
      <c r="Q749" s="18">
        <v>718.35</v>
      </c>
      <c r="R749" s="18">
        <v>220.85</v>
      </c>
      <c r="S749" s="18">
        <v>4026</v>
      </c>
      <c r="T749" s="18">
        <v>0</v>
      </c>
      <c r="U749" s="18">
        <v>0</v>
      </c>
      <c r="V749" s="18">
        <v>0</v>
      </c>
      <c r="W749" s="18">
        <v>0</v>
      </c>
      <c r="X749" s="18"/>
      <c r="Y749" s="18">
        <v>69434.84</v>
      </c>
      <c r="Z749" s="18">
        <v>11227.25</v>
      </c>
      <c r="AA749" s="18">
        <v>4609.91</v>
      </c>
      <c r="AB749" s="18">
        <v>85272</v>
      </c>
    </row>
    <row r="750" spans="1:28" s="15" customFormat="1" ht="14.25" customHeight="1" x14ac:dyDescent="0.25">
      <c r="A750" s="17">
        <v>6</v>
      </c>
      <c r="B750" s="17" t="s">
        <v>1460</v>
      </c>
      <c r="C750" s="17" t="s">
        <v>1666</v>
      </c>
      <c r="D750" s="17" t="s">
        <v>1531</v>
      </c>
      <c r="E750" s="17" t="s">
        <v>1532</v>
      </c>
      <c r="F750" s="17" t="s">
        <v>75</v>
      </c>
      <c r="G750" s="17" t="s">
        <v>1517</v>
      </c>
      <c r="H750" s="17">
        <v>26720</v>
      </c>
      <c r="I750" s="17">
        <v>26720</v>
      </c>
      <c r="J750" s="17">
        <v>0</v>
      </c>
      <c r="K750" s="17" t="s">
        <v>37</v>
      </c>
      <c r="L750" s="18">
        <v>29313.77</v>
      </c>
      <c r="M750" s="18">
        <v>996.15</v>
      </c>
      <c r="N750" s="18">
        <v>6863.08</v>
      </c>
      <c r="O750" s="18">
        <v>37173</v>
      </c>
      <c r="P750" s="18">
        <v>468.99</v>
      </c>
      <c r="Q750" s="18">
        <v>311.01</v>
      </c>
      <c r="R750" s="18">
        <v>0</v>
      </c>
      <c r="S750" s="18">
        <v>780</v>
      </c>
      <c r="T750" s="18">
        <v>0</v>
      </c>
      <c r="U750" s="18">
        <v>0</v>
      </c>
      <c r="V750" s="18">
        <v>0</v>
      </c>
      <c r="W750" s="18">
        <v>0</v>
      </c>
      <c r="X750" s="18"/>
      <c r="Y750" s="18">
        <v>29782.76</v>
      </c>
      <c r="Z750" s="18">
        <v>7174.09</v>
      </c>
      <c r="AA750" s="18">
        <v>996.15</v>
      </c>
      <c r="AB750" s="18">
        <v>37953</v>
      </c>
    </row>
    <row r="751" spans="1:28" s="15" customFormat="1" ht="14.25" customHeight="1" x14ac:dyDescent="0.25">
      <c r="A751" s="17">
        <v>7</v>
      </c>
      <c r="B751" s="17" t="s">
        <v>1471</v>
      </c>
      <c r="C751" s="17" t="s">
        <v>1666</v>
      </c>
      <c r="D751" s="17" t="s">
        <v>1533</v>
      </c>
      <c r="E751" s="17" t="s">
        <v>1534</v>
      </c>
      <c r="F751" s="17" t="s">
        <v>75</v>
      </c>
      <c r="G751" s="17" t="s">
        <v>1527</v>
      </c>
      <c r="H751" s="17">
        <v>18368</v>
      </c>
      <c r="I751" s="17">
        <v>18144</v>
      </c>
      <c r="J751" s="17">
        <v>224</v>
      </c>
      <c r="K751" s="17" t="s">
        <v>37</v>
      </c>
      <c r="L751" s="18">
        <v>87281.89</v>
      </c>
      <c r="M751" s="18">
        <v>831.32</v>
      </c>
      <c r="N751" s="18">
        <v>17790.79</v>
      </c>
      <c r="O751" s="18">
        <v>105904</v>
      </c>
      <c r="P751" s="18">
        <v>1951.94</v>
      </c>
      <c r="Q751" s="18">
        <v>891</v>
      </c>
      <c r="R751" s="18">
        <v>134.06</v>
      </c>
      <c r="S751" s="18">
        <v>2977</v>
      </c>
      <c r="T751" s="18">
        <v>0</v>
      </c>
      <c r="U751" s="18">
        <v>0</v>
      </c>
      <c r="V751" s="18">
        <v>0</v>
      </c>
      <c r="W751" s="18">
        <v>0</v>
      </c>
      <c r="X751" s="18"/>
      <c r="Y751" s="18">
        <v>89233.83</v>
      </c>
      <c r="Z751" s="18">
        <v>18681.79</v>
      </c>
      <c r="AA751" s="18">
        <v>965.38</v>
      </c>
      <c r="AB751" s="18">
        <v>108881</v>
      </c>
    </row>
    <row r="752" spans="1:28" s="15" customFormat="1" ht="14.25" customHeight="1" x14ac:dyDescent="0.25">
      <c r="A752" s="17">
        <v>8</v>
      </c>
      <c r="B752" s="17" t="s">
        <v>1486</v>
      </c>
      <c r="C752" s="17" t="s">
        <v>1666</v>
      </c>
      <c r="D752" s="17" t="s">
        <v>1535</v>
      </c>
      <c r="E752" s="17" t="s">
        <v>1536</v>
      </c>
      <c r="F752" s="17" t="s">
        <v>75</v>
      </c>
      <c r="G752" s="17" t="s">
        <v>1530</v>
      </c>
      <c r="H752" s="17">
        <v>28488</v>
      </c>
      <c r="I752" s="17">
        <v>28239</v>
      </c>
      <c r="J752" s="17">
        <v>249</v>
      </c>
      <c r="K752" s="17" t="s">
        <v>37</v>
      </c>
      <c r="L752" s="18">
        <v>114812.44</v>
      </c>
      <c r="M752" s="18">
        <v>8433.9500000000007</v>
      </c>
      <c r="N752" s="18">
        <v>26553.61</v>
      </c>
      <c r="O752" s="18">
        <v>149800</v>
      </c>
      <c r="P752" s="18">
        <v>2319.2600000000002</v>
      </c>
      <c r="Q752" s="18">
        <v>1257.71</v>
      </c>
      <c r="R752" s="18">
        <v>149.03</v>
      </c>
      <c r="S752" s="18">
        <v>3726</v>
      </c>
      <c r="T752" s="18">
        <v>0</v>
      </c>
      <c r="U752" s="18">
        <v>0</v>
      </c>
      <c r="V752" s="18">
        <v>0</v>
      </c>
      <c r="W752" s="18">
        <v>0</v>
      </c>
      <c r="X752" s="18"/>
      <c r="Y752" s="18">
        <v>117131.7</v>
      </c>
      <c r="Z752" s="18">
        <v>27811.32</v>
      </c>
      <c r="AA752" s="18">
        <v>8582.98</v>
      </c>
      <c r="AB752" s="18">
        <v>153526</v>
      </c>
    </row>
    <row r="753" spans="1:28" s="15" customFormat="1" ht="14.25" customHeight="1" x14ac:dyDescent="0.25">
      <c r="A753" s="17">
        <v>9</v>
      </c>
      <c r="B753" s="17" t="s">
        <v>1455</v>
      </c>
      <c r="C753" s="17" t="s">
        <v>1666</v>
      </c>
      <c r="D753" s="17" t="s">
        <v>1537</v>
      </c>
      <c r="E753" s="17" t="s">
        <v>1538</v>
      </c>
      <c r="F753" s="17" t="s">
        <v>75</v>
      </c>
      <c r="G753" s="17" t="s">
        <v>1539</v>
      </c>
      <c r="H753" s="17">
        <v>14992</v>
      </c>
      <c r="I753" s="17">
        <v>14833</v>
      </c>
      <c r="J753" s="17">
        <v>159</v>
      </c>
      <c r="K753" s="17" t="s">
        <v>37</v>
      </c>
      <c r="L753" s="18">
        <v>58639.199999999997</v>
      </c>
      <c r="M753" s="18">
        <v>4067.74</v>
      </c>
      <c r="N753" s="18">
        <v>12188.06</v>
      </c>
      <c r="O753" s="18">
        <v>74895</v>
      </c>
      <c r="P753" s="18">
        <v>1485.5</v>
      </c>
      <c r="Q753" s="18">
        <v>640.34</v>
      </c>
      <c r="R753" s="18">
        <v>95.16</v>
      </c>
      <c r="S753" s="18">
        <v>2221</v>
      </c>
      <c r="T753" s="18">
        <v>0</v>
      </c>
      <c r="U753" s="18">
        <v>0</v>
      </c>
      <c r="V753" s="18">
        <v>0</v>
      </c>
      <c r="W753" s="18">
        <v>0</v>
      </c>
      <c r="X753" s="18"/>
      <c r="Y753" s="18">
        <v>60124.7</v>
      </c>
      <c r="Z753" s="18">
        <v>12828.4</v>
      </c>
      <c r="AA753" s="18">
        <v>4162.8999999999996</v>
      </c>
      <c r="AB753" s="18">
        <v>77116</v>
      </c>
    </row>
    <row r="754" spans="1:28" s="15" customFormat="1" ht="14.25" customHeight="1" x14ac:dyDescent="0.25">
      <c r="A754" s="17">
        <v>10</v>
      </c>
      <c r="B754" s="17" t="s">
        <v>1460</v>
      </c>
      <c r="C754" s="17" t="s">
        <v>1666</v>
      </c>
      <c r="D754" s="17" t="s">
        <v>1540</v>
      </c>
      <c r="E754" s="17" t="s">
        <v>1541</v>
      </c>
      <c r="F754" s="17" t="s">
        <v>75</v>
      </c>
      <c r="G754" s="17" t="s">
        <v>1517</v>
      </c>
      <c r="H754" s="17">
        <v>2861</v>
      </c>
      <c r="I754" s="17">
        <v>2799</v>
      </c>
      <c r="J754" s="17">
        <v>62</v>
      </c>
      <c r="K754" s="17" t="s">
        <v>37</v>
      </c>
      <c r="L754" s="18">
        <v>17882.09</v>
      </c>
      <c r="M754" s="18">
        <v>940.33</v>
      </c>
      <c r="N754" s="18">
        <v>3316.58</v>
      </c>
      <c r="O754" s="18">
        <v>22139</v>
      </c>
      <c r="P754" s="18">
        <v>632.59</v>
      </c>
      <c r="Q754" s="18">
        <v>191.3</v>
      </c>
      <c r="R754" s="18">
        <v>37.11</v>
      </c>
      <c r="S754" s="18">
        <v>861</v>
      </c>
      <c r="T754" s="18">
        <v>0</v>
      </c>
      <c r="U754" s="18">
        <v>0</v>
      </c>
      <c r="V754" s="18">
        <v>0</v>
      </c>
      <c r="W754" s="18">
        <v>0</v>
      </c>
      <c r="X754" s="18"/>
      <c r="Y754" s="18">
        <v>18514.68</v>
      </c>
      <c r="Z754" s="18">
        <v>3507.88</v>
      </c>
      <c r="AA754" s="18">
        <v>977.44</v>
      </c>
      <c r="AB754" s="18">
        <v>23000</v>
      </c>
    </row>
    <row r="755" spans="1:28" s="15" customFormat="1" ht="14.25" customHeight="1" x14ac:dyDescent="0.25">
      <c r="A755" s="17">
        <v>11</v>
      </c>
      <c r="B755" s="17" t="s">
        <v>1460</v>
      </c>
      <c r="C755" s="17" t="s">
        <v>1666</v>
      </c>
      <c r="D755" s="17" t="s">
        <v>1542</v>
      </c>
      <c r="E755" s="17" t="s">
        <v>1543</v>
      </c>
      <c r="F755" s="17" t="s">
        <v>75</v>
      </c>
      <c r="G755" s="17" t="s">
        <v>1517</v>
      </c>
      <c r="H755" s="17">
        <v>13940</v>
      </c>
      <c r="I755" s="17">
        <v>13870</v>
      </c>
      <c r="J755" s="17">
        <v>70</v>
      </c>
      <c r="K755" s="17" t="s">
        <v>37</v>
      </c>
      <c r="L755" s="18">
        <v>52180.52</v>
      </c>
      <c r="M755" s="18">
        <v>3658.09</v>
      </c>
      <c r="N755" s="18">
        <v>8803.39</v>
      </c>
      <c r="O755" s="18">
        <v>64642</v>
      </c>
      <c r="P755" s="18">
        <v>783.44</v>
      </c>
      <c r="Q755" s="18">
        <v>569.66</v>
      </c>
      <c r="R755" s="18">
        <v>41.9</v>
      </c>
      <c r="S755" s="18">
        <v>1395</v>
      </c>
      <c r="T755" s="18">
        <v>0</v>
      </c>
      <c r="U755" s="18">
        <v>0</v>
      </c>
      <c r="V755" s="18">
        <v>0</v>
      </c>
      <c r="W755" s="18">
        <v>0</v>
      </c>
      <c r="X755" s="18"/>
      <c r="Y755" s="18">
        <v>52963.96</v>
      </c>
      <c r="Z755" s="18">
        <v>9373.0499999999993</v>
      </c>
      <c r="AA755" s="18">
        <v>3699.99</v>
      </c>
      <c r="AB755" s="18">
        <v>66037</v>
      </c>
    </row>
    <row r="756" spans="1:28" s="15" customFormat="1" ht="14.25" customHeight="1" x14ac:dyDescent="0.25">
      <c r="A756" s="17">
        <v>12</v>
      </c>
      <c r="B756" s="17" t="s">
        <v>1460</v>
      </c>
      <c r="C756" s="17" t="s">
        <v>1666</v>
      </c>
      <c r="D756" s="17" t="s">
        <v>1544</v>
      </c>
      <c r="E756" s="17" t="s">
        <v>1545</v>
      </c>
      <c r="F756" s="17" t="s">
        <v>75</v>
      </c>
      <c r="G756" s="17" t="s">
        <v>1517</v>
      </c>
      <c r="H756" s="17">
        <v>8628</v>
      </c>
      <c r="I756" s="17">
        <v>8520</v>
      </c>
      <c r="J756" s="17">
        <v>108</v>
      </c>
      <c r="K756" s="17" t="s">
        <v>37</v>
      </c>
      <c r="L756" s="18">
        <v>39590.199999999997</v>
      </c>
      <c r="M756" s="18">
        <v>2612.37</v>
      </c>
      <c r="N756" s="18">
        <v>8189.43</v>
      </c>
      <c r="O756" s="18">
        <v>50392</v>
      </c>
      <c r="P756" s="18">
        <v>993.77</v>
      </c>
      <c r="Q756" s="18">
        <v>427.59</v>
      </c>
      <c r="R756" s="18">
        <v>64.64</v>
      </c>
      <c r="S756" s="18">
        <v>1486</v>
      </c>
      <c r="T756" s="18">
        <v>0</v>
      </c>
      <c r="U756" s="18">
        <v>0</v>
      </c>
      <c r="V756" s="18">
        <v>0</v>
      </c>
      <c r="W756" s="18">
        <v>0</v>
      </c>
      <c r="X756" s="18"/>
      <c r="Y756" s="18">
        <v>40583.97</v>
      </c>
      <c r="Z756" s="18">
        <v>8617.02</v>
      </c>
      <c r="AA756" s="18">
        <v>2677.01</v>
      </c>
      <c r="AB756" s="18">
        <v>51878</v>
      </c>
    </row>
    <row r="757" spans="1:28" s="15" customFormat="1" ht="14.25" customHeight="1" x14ac:dyDescent="0.25">
      <c r="A757" s="17">
        <v>13</v>
      </c>
      <c r="B757" s="17" t="s">
        <v>1476</v>
      </c>
      <c r="C757" s="17" t="s">
        <v>1666</v>
      </c>
      <c r="D757" s="17" t="s">
        <v>1546</v>
      </c>
      <c r="E757" s="17" t="s">
        <v>1547</v>
      </c>
      <c r="F757" s="17" t="s">
        <v>75</v>
      </c>
      <c r="G757" s="17" t="s">
        <v>1548</v>
      </c>
      <c r="H757" s="17">
        <v>25490</v>
      </c>
      <c r="I757" s="17">
        <v>24975</v>
      </c>
      <c r="J757" s="17">
        <v>515</v>
      </c>
      <c r="K757" s="17" t="s">
        <v>37</v>
      </c>
      <c r="L757" s="18">
        <v>46474.1</v>
      </c>
      <c r="M757" s="18">
        <v>3118.81</v>
      </c>
      <c r="N757" s="18">
        <v>8392.09</v>
      </c>
      <c r="O757" s="18">
        <v>57985</v>
      </c>
      <c r="P757" s="18">
        <v>4010.01</v>
      </c>
      <c r="Q757" s="18">
        <v>491.76</v>
      </c>
      <c r="R757" s="18">
        <v>308.23</v>
      </c>
      <c r="S757" s="18">
        <v>4810</v>
      </c>
      <c r="T757" s="18">
        <v>0</v>
      </c>
      <c r="U757" s="18">
        <v>0</v>
      </c>
      <c r="V757" s="18">
        <v>0</v>
      </c>
      <c r="W757" s="18">
        <v>0</v>
      </c>
      <c r="X757" s="18"/>
      <c r="Y757" s="18">
        <v>50484.11</v>
      </c>
      <c r="Z757" s="18">
        <v>8883.85</v>
      </c>
      <c r="AA757" s="18">
        <v>3427.04</v>
      </c>
      <c r="AB757" s="18">
        <v>62795</v>
      </c>
    </row>
    <row r="758" spans="1:28" s="15" customFormat="1" ht="14.25" customHeight="1" x14ac:dyDescent="0.25">
      <c r="A758" s="17">
        <v>14</v>
      </c>
      <c r="B758" s="17" t="s">
        <v>1463</v>
      </c>
      <c r="C758" s="17" t="s">
        <v>1667</v>
      </c>
      <c r="D758" s="17" t="s">
        <v>1549</v>
      </c>
      <c r="E758" s="17" t="s">
        <v>1550</v>
      </c>
      <c r="F758" s="17" t="s">
        <v>75</v>
      </c>
      <c r="G758" s="17" t="s">
        <v>1142</v>
      </c>
      <c r="H758" s="17">
        <v>4720</v>
      </c>
      <c r="I758" s="17">
        <v>4534</v>
      </c>
      <c r="J758" s="17">
        <v>186</v>
      </c>
      <c r="K758" s="17" t="s">
        <v>37</v>
      </c>
      <c r="L758" s="18">
        <v>39180.36</v>
      </c>
      <c r="M758" s="18">
        <v>2368.94</v>
      </c>
      <c r="N758" s="18">
        <v>6778.7</v>
      </c>
      <c r="O758" s="18">
        <v>48328</v>
      </c>
      <c r="P758" s="18">
        <v>1648.36</v>
      </c>
      <c r="Q758" s="18">
        <v>421.32</v>
      </c>
      <c r="R758" s="18">
        <v>111.32</v>
      </c>
      <c r="S758" s="18">
        <v>2181</v>
      </c>
      <c r="T758" s="18">
        <v>0</v>
      </c>
      <c r="U758" s="18">
        <v>0</v>
      </c>
      <c r="V758" s="18">
        <v>0</v>
      </c>
      <c r="W758" s="18">
        <v>0</v>
      </c>
      <c r="X758" s="18"/>
      <c r="Y758" s="18">
        <v>40828.720000000001</v>
      </c>
      <c r="Z758" s="18">
        <v>7200.02</v>
      </c>
      <c r="AA758" s="18">
        <v>2480.2600000000002</v>
      </c>
      <c r="AB758" s="18">
        <v>50509</v>
      </c>
    </row>
    <row r="759" spans="1:28" s="15" customFormat="1" ht="14.25" customHeight="1" x14ac:dyDescent="0.25">
      <c r="A759" s="17">
        <v>15</v>
      </c>
      <c r="B759" s="17" t="s">
        <v>1468</v>
      </c>
      <c r="C759" s="17" t="s">
        <v>1666</v>
      </c>
      <c r="D759" s="17" t="s">
        <v>1551</v>
      </c>
      <c r="E759" s="17" t="s">
        <v>1552</v>
      </c>
      <c r="F759" s="17" t="s">
        <v>75</v>
      </c>
      <c r="G759" s="17" t="s">
        <v>1553</v>
      </c>
      <c r="H759" s="17">
        <v>7502</v>
      </c>
      <c r="I759" s="17">
        <v>7165</v>
      </c>
      <c r="J759" s="17">
        <v>337</v>
      </c>
      <c r="K759" s="17" t="s">
        <v>37</v>
      </c>
      <c r="L759" s="18">
        <v>60529.4</v>
      </c>
      <c r="M759" s="18">
        <v>3796.69</v>
      </c>
      <c r="N759" s="18">
        <v>11266.91</v>
      </c>
      <c r="O759" s="18">
        <v>75593</v>
      </c>
      <c r="P759" s="18">
        <v>2888.24</v>
      </c>
      <c r="Q759" s="18">
        <v>655.07000000000005</v>
      </c>
      <c r="R759" s="18">
        <v>201.69</v>
      </c>
      <c r="S759" s="18">
        <v>3745</v>
      </c>
      <c r="T759" s="18">
        <v>0</v>
      </c>
      <c r="U759" s="18">
        <v>0</v>
      </c>
      <c r="V759" s="18">
        <v>0</v>
      </c>
      <c r="W759" s="18">
        <v>0</v>
      </c>
      <c r="X759" s="18"/>
      <c r="Y759" s="18">
        <v>63417.64</v>
      </c>
      <c r="Z759" s="18">
        <v>11921.98</v>
      </c>
      <c r="AA759" s="18">
        <v>3998.38</v>
      </c>
      <c r="AB759" s="18">
        <v>79338</v>
      </c>
    </row>
    <row r="760" spans="1:28" s="15" customFormat="1" ht="14.25" customHeight="1" x14ac:dyDescent="0.25">
      <c r="A760" s="17">
        <v>16</v>
      </c>
      <c r="B760" s="17" t="s">
        <v>1554</v>
      </c>
      <c r="C760" s="17" t="s">
        <v>1666</v>
      </c>
      <c r="D760" s="17" t="s">
        <v>1555</v>
      </c>
      <c r="E760" s="17" t="s">
        <v>1556</v>
      </c>
      <c r="F760" s="17" t="s">
        <v>75</v>
      </c>
      <c r="G760" s="17" t="s">
        <v>1557</v>
      </c>
      <c r="H760" s="17">
        <v>44052</v>
      </c>
      <c r="I760" s="17">
        <v>43889</v>
      </c>
      <c r="J760" s="17">
        <v>163</v>
      </c>
      <c r="K760" s="17" t="s">
        <v>37</v>
      </c>
      <c r="L760" s="18">
        <v>39594.83</v>
      </c>
      <c r="M760" s="18">
        <v>2888.89</v>
      </c>
      <c r="N760" s="18">
        <v>8434.2800000000007</v>
      </c>
      <c r="O760" s="18">
        <v>50918</v>
      </c>
      <c r="P760" s="18">
        <v>1358.1</v>
      </c>
      <c r="Q760" s="18">
        <v>433.34</v>
      </c>
      <c r="R760" s="18">
        <v>97.56</v>
      </c>
      <c r="S760" s="18">
        <v>1889</v>
      </c>
      <c r="T760" s="18">
        <v>0</v>
      </c>
      <c r="U760" s="18">
        <v>0</v>
      </c>
      <c r="V760" s="18">
        <v>0</v>
      </c>
      <c r="W760" s="18">
        <v>0</v>
      </c>
      <c r="X760" s="18"/>
      <c r="Y760" s="18">
        <v>40952.93</v>
      </c>
      <c r="Z760" s="18">
        <v>8867.6200000000008</v>
      </c>
      <c r="AA760" s="18">
        <v>2986.45</v>
      </c>
      <c r="AB760" s="18">
        <v>52807</v>
      </c>
    </row>
    <row r="761" spans="1:28" s="15" customFormat="1" ht="14.25" customHeight="1" x14ac:dyDescent="0.25">
      <c r="A761" s="17">
        <v>17</v>
      </c>
      <c r="B761" s="17" t="s">
        <v>1554</v>
      </c>
      <c r="C761" s="17" t="s">
        <v>1666</v>
      </c>
      <c r="D761" s="17" t="s">
        <v>1558</v>
      </c>
      <c r="E761" s="17" t="s">
        <v>1559</v>
      </c>
      <c r="F761" s="17" t="s">
        <v>75</v>
      </c>
      <c r="G761" s="17" t="s">
        <v>1560</v>
      </c>
      <c r="H761" s="17">
        <v>0</v>
      </c>
      <c r="I761" s="17">
        <v>0</v>
      </c>
      <c r="J761" s="17">
        <v>360</v>
      </c>
      <c r="K761" s="17" t="s">
        <v>107</v>
      </c>
      <c r="L761" s="18">
        <v>153612.49</v>
      </c>
      <c r="M761" s="18">
        <v>13532.31</v>
      </c>
      <c r="N761" s="18">
        <v>27545.200000000001</v>
      </c>
      <c r="O761" s="18">
        <v>194690</v>
      </c>
      <c r="P761" s="18">
        <v>2710.03</v>
      </c>
      <c r="Q761" s="18">
        <v>1713.51</v>
      </c>
      <c r="R761" s="18">
        <v>215.46</v>
      </c>
      <c r="S761" s="18">
        <v>4639</v>
      </c>
      <c r="T761" s="18">
        <v>0</v>
      </c>
      <c r="U761" s="18">
        <v>0</v>
      </c>
      <c r="V761" s="18">
        <v>0</v>
      </c>
      <c r="W761" s="18">
        <v>0</v>
      </c>
      <c r="X761" s="18"/>
      <c r="Y761" s="18">
        <v>156322.51999999999</v>
      </c>
      <c r="Z761" s="18">
        <v>29258.71</v>
      </c>
      <c r="AA761" s="18">
        <v>13747.77</v>
      </c>
      <c r="AB761" s="18">
        <v>199329</v>
      </c>
    </row>
    <row r="762" spans="1:28" s="15" customFormat="1" ht="14.25" customHeight="1" x14ac:dyDescent="0.25">
      <c r="A762" s="17">
        <v>18</v>
      </c>
      <c r="B762" s="17" t="s">
        <v>1476</v>
      </c>
      <c r="C762" s="17" t="s">
        <v>1666</v>
      </c>
      <c r="D762" s="17" t="s">
        <v>1561</v>
      </c>
      <c r="E762" s="17" t="s">
        <v>1562</v>
      </c>
      <c r="F762" s="17" t="s">
        <v>75</v>
      </c>
      <c r="G762" s="17" t="s">
        <v>114</v>
      </c>
      <c r="H762" s="17">
        <v>2</v>
      </c>
      <c r="I762" s="17">
        <v>2</v>
      </c>
      <c r="J762" s="17">
        <v>360</v>
      </c>
      <c r="K762" s="17" t="s">
        <v>107</v>
      </c>
      <c r="L762" s="18">
        <v>103971.47</v>
      </c>
      <c r="M762" s="18">
        <v>8636.76</v>
      </c>
      <c r="N762" s="18">
        <v>13801.77</v>
      </c>
      <c r="O762" s="18">
        <v>126410</v>
      </c>
      <c r="P762" s="18">
        <v>2709.57</v>
      </c>
      <c r="Q762" s="18">
        <v>1149.97</v>
      </c>
      <c r="R762" s="18">
        <v>215.46</v>
      </c>
      <c r="S762" s="18">
        <v>4075</v>
      </c>
      <c r="T762" s="18">
        <v>0</v>
      </c>
      <c r="U762" s="18">
        <v>0</v>
      </c>
      <c r="V762" s="18">
        <v>0</v>
      </c>
      <c r="W762" s="18">
        <v>0</v>
      </c>
      <c r="X762" s="18"/>
      <c r="Y762" s="18">
        <v>106681.04</v>
      </c>
      <c r="Z762" s="18">
        <v>14951.74</v>
      </c>
      <c r="AA762" s="18">
        <v>8852.2199999999993</v>
      </c>
      <c r="AB762" s="18">
        <v>130485</v>
      </c>
    </row>
    <row r="763" spans="1:28" s="15" customFormat="1" ht="14.25" customHeight="1" x14ac:dyDescent="0.25">
      <c r="A763" s="17">
        <v>19</v>
      </c>
      <c r="B763" s="17" t="s">
        <v>1460</v>
      </c>
      <c r="C763" s="17" t="s">
        <v>1666</v>
      </c>
      <c r="D763" s="17" t="s">
        <v>1563</v>
      </c>
      <c r="E763" s="17" t="s">
        <v>1564</v>
      </c>
      <c r="F763" s="17" t="s">
        <v>75</v>
      </c>
      <c r="G763" s="17" t="s">
        <v>114</v>
      </c>
      <c r="H763" s="17">
        <v>6</v>
      </c>
      <c r="I763" s="17">
        <v>6</v>
      </c>
      <c r="J763" s="17">
        <v>360</v>
      </c>
      <c r="K763" s="17" t="s">
        <v>107</v>
      </c>
      <c r="L763" s="18">
        <v>150247.31</v>
      </c>
      <c r="M763" s="18">
        <v>6624.36</v>
      </c>
      <c r="N763" s="18">
        <v>20518.330000000002</v>
      </c>
      <c r="O763" s="18">
        <v>177390</v>
      </c>
      <c r="P763" s="18">
        <v>2710.18</v>
      </c>
      <c r="Q763" s="18">
        <v>1607.36</v>
      </c>
      <c r="R763" s="18">
        <v>215.46</v>
      </c>
      <c r="S763" s="18">
        <v>4533</v>
      </c>
      <c r="T763" s="18">
        <v>0</v>
      </c>
      <c r="U763" s="18">
        <v>0</v>
      </c>
      <c r="V763" s="18">
        <v>0</v>
      </c>
      <c r="W763" s="18">
        <v>0</v>
      </c>
      <c r="X763" s="18"/>
      <c r="Y763" s="18">
        <v>152957.49</v>
      </c>
      <c r="Z763" s="18">
        <v>22125.69</v>
      </c>
      <c r="AA763" s="18">
        <v>6839.82</v>
      </c>
      <c r="AB763" s="18">
        <v>181923</v>
      </c>
    </row>
    <row r="764" spans="1:28" s="15" customFormat="1" ht="14.25" customHeight="1" x14ac:dyDescent="0.25">
      <c r="A764" s="17">
        <v>20</v>
      </c>
      <c r="B764" s="17" t="s">
        <v>1486</v>
      </c>
      <c r="C764" s="17" t="s">
        <v>1666</v>
      </c>
      <c r="D764" s="17" t="s">
        <v>1565</v>
      </c>
      <c r="E764" s="17" t="s">
        <v>1566</v>
      </c>
      <c r="F764" s="17" t="s">
        <v>75</v>
      </c>
      <c r="G764" s="17" t="s">
        <v>114</v>
      </c>
      <c r="H764" s="17">
        <v>2</v>
      </c>
      <c r="I764" s="17">
        <v>2</v>
      </c>
      <c r="J764" s="17">
        <v>360</v>
      </c>
      <c r="K764" s="17" t="s">
        <v>107</v>
      </c>
      <c r="L764" s="18">
        <v>108492.02</v>
      </c>
      <c r="M764" s="18">
        <v>9591.75</v>
      </c>
      <c r="N764" s="18">
        <v>14080.23</v>
      </c>
      <c r="O764" s="18">
        <v>132164</v>
      </c>
      <c r="P764" s="18">
        <v>2709.99</v>
      </c>
      <c r="Q764" s="18">
        <v>1206.55</v>
      </c>
      <c r="R764" s="18">
        <v>215.46</v>
      </c>
      <c r="S764" s="18">
        <v>4132</v>
      </c>
      <c r="T764" s="18">
        <v>0</v>
      </c>
      <c r="U764" s="18">
        <v>0</v>
      </c>
      <c r="V764" s="18">
        <v>0</v>
      </c>
      <c r="W764" s="18">
        <v>0</v>
      </c>
      <c r="X764" s="18"/>
      <c r="Y764" s="18">
        <v>111202.01</v>
      </c>
      <c r="Z764" s="18">
        <v>15286.78</v>
      </c>
      <c r="AA764" s="18">
        <v>9807.2099999999991</v>
      </c>
      <c r="AB764" s="18">
        <v>136296</v>
      </c>
    </row>
    <row r="765" spans="1:28" s="15" customFormat="1" ht="14.25" customHeight="1" x14ac:dyDescent="0.25">
      <c r="A765" s="17">
        <v>21</v>
      </c>
      <c r="B765" s="17" t="s">
        <v>1486</v>
      </c>
      <c r="C765" s="17" t="s">
        <v>1666</v>
      </c>
      <c r="D765" s="17" t="s">
        <v>1567</v>
      </c>
      <c r="E765" s="17" t="s">
        <v>1568</v>
      </c>
      <c r="F765" s="17" t="s">
        <v>75</v>
      </c>
      <c r="G765" s="17" t="s">
        <v>114</v>
      </c>
      <c r="H765" s="17">
        <v>1</v>
      </c>
      <c r="I765" s="17">
        <v>1</v>
      </c>
      <c r="J765" s="17">
        <v>360</v>
      </c>
      <c r="K765" s="17" t="s">
        <v>107</v>
      </c>
      <c r="L765" s="18">
        <v>97951.14</v>
      </c>
      <c r="M765" s="18">
        <v>8426.26</v>
      </c>
      <c r="N765" s="18">
        <v>12813.6</v>
      </c>
      <c r="O765" s="18">
        <v>119191</v>
      </c>
      <c r="P765" s="18">
        <v>2709.66</v>
      </c>
      <c r="Q765" s="18">
        <v>461.88</v>
      </c>
      <c r="R765" s="18">
        <v>215.46</v>
      </c>
      <c r="S765" s="18">
        <v>3387</v>
      </c>
      <c r="T765" s="18">
        <v>210</v>
      </c>
      <c r="U765" s="18">
        <v>0</v>
      </c>
      <c r="V765" s="18">
        <v>0</v>
      </c>
      <c r="W765" s="18">
        <v>0</v>
      </c>
      <c r="X765" s="18"/>
      <c r="Y765" s="18">
        <v>100660.8</v>
      </c>
      <c r="Z765" s="18">
        <v>13275.48</v>
      </c>
      <c r="AA765" s="18">
        <v>8641.7199999999993</v>
      </c>
      <c r="AB765" s="18">
        <v>122578</v>
      </c>
    </row>
    <row r="766" spans="1:28" s="15" customFormat="1" ht="14.25" customHeight="1" x14ac:dyDescent="0.25">
      <c r="A766" s="17">
        <v>22</v>
      </c>
      <c r="B766" s="17" t="s">
        <v>1468</v>
      </c>
      <c r="C766" s="17" t="s">
        <v>1666</v>
      </c>
      <c r="D766" s="17" t="s">
        <v>1569</v>
      </c>
      <c r="E766" s="17" t="s">
        <v>1570</v>
      </c>
      <c r="F766" s="17" t="s">
        <v>75</v>
      </c>
      <c r="G766" s="17" t="s">
        <v>114</v>
      </c>
      <c r="H766" s="17">
        <v>2</v>
      </c>
      <c r="I766" s="17">
        <v>2</v>
      </c>
      <c r="J766" s="17">
        <v>360</v>
      </c>
      <c r="K766" s="17" t="s">
        <v>107</v>
      </c>
      <c r="L766" s="18">
        <v>152577.51</v>
      </c>
      <c r="M766" s="18">
        <v>6921.81</v>
      </c>
      <c r="N766" s="18">
        <v>20738.68</v>
      </c>
      <c r="O766" s="18">
        <v>180238</v>
      </c>
      <c r="P766" s="18">
        <v>2710.03</v>
      </c>
      <c r="Q766" s="18">
        <v>1634.51</v>
      </c>
      <c r="R766" s="18">
        <v>215.46</v>
      </c>
      <c r="S766" s="18">
        <v>4560</v>
      </c>
      <c r="T766" s="18">
        <v>0</v>
      </c>
      <c r="U766" s="18">
        <v>0</v>
      </c>
      <c r="V766" s="18">
        <v>0</v>
      </c>
      <c r="W766" s="18">
        <v>0</v>
      </c>
      <c r="X766" s="18"/>
      <c r="Y766" s="18">
        <v>155287.54</v>
      </c>
      <c r="Z766" s="18">
        <v>22373.19</v>
      </c>
      <c r="AA766" s="18">
        <v>7137.27</v>
      </c>
      <c r="AB766" s="18">
        <v>184798</v>
      </c>
    </row>
    <row r="767" spans="1:28" s="15" customFormat="1" ht="14.25" customHeight="1" x14ac:dyDescent="0.25">
      <c r="A767" s="17">
        <v>23</v>
      </c>
      <c r="B767" s="17" t="s">
        <v>1554</v>
      </c>
      <c r="C767" s="17" t="s">
        <v>1666</v>
      </c>
      <c r="D767" s="17" t="s">
        <v>1571</v>
      </c>
      <c r="E767" s="17" t="s">
        <v>1572</v>
      </c>
      <c r="F767" s="17" t="s">
        <v>75</v>
      </c>
      <c r="G767" s="17" t="s">
        <v>114</v>
      </c>
      <c r="H767" s="17">
        <v>2</v>
      </c>
      <c r="I767" s="17">
        <v>2</v>
      </c>
      <c r="J767" s="17">
        <v>360</v>
      </c>
      <c r="K767" s="17" t="s">
        <v>107</v>
      </c>
      <c r="L767" s="18">
        <v>150247.29999999999</v>
      </c>
      <c r="M767" s="18">
        <v>6624.36</v>
      </c>
      <c r="N767" s="18">
        <v>20518.34</v>
      </c>
      <c r="O767" s="18">
        <v>177390</v>
      </c>
      <c r="P767" s="18">
        <v>2710.18</v>
      </c>
      <c r="Q767" s="18">
        <v>1607.36</v>
      </c>
      <c r="R767" s="18">
        <v>215.46</v>
      </c>
      <c r="S767" s="18">
        <v>4533</v>
      </c>
      <c r="T767" s="18">
        <v>0</v>
      </c>
      <c r="U767" s="18">
        <v>0</v>
      </c>
      <c r="V767" s="18">
        <v>0</v>
      </c>
      <c r="W767" s="18">
        <v>0</v>
      </c>
      <c r="X767" s="18"/>
      <c r="Y767" s="18">
        <v>152957.48000000001</v>
      </c>
      <c r="Z767" s="18">
        <v>22125.7</v>
      </c>
      <c r="AA767" s="18">
        <v>6839.82</v>
      </c>
      <c r="AB767" s="18">
        <v>181923</v>
      </c>
    </row>
    <row r="768" spans="1:28" s="12" customFormat="1" ht="15" customHeight="1" x14ac:dyDescent="0.25">
      <c r="A768" s="10"/>
      <c r="B768" s="10"/>
      <c r="C768" s="10" t="s">
        <v>71</v>
      </c>
      <c r="D768" s="10"/>
      <c r="E768" s="10"/>
      <c r="F768" s="10"/>
      <c r="G768" s="10"/>
      <c r="H768" s="10"/>
      <c r="I768" s="10"/>
      <c r="J768" s="11">
        <f>SUM(J745:J767)</f>
        <v>5701</v>
      </c>
      <c r="K768" s="10"/>
      <c r="L768" s="11">
        <f t="shared" ref="L768:AB768" si="54">SUM(L745:L767)</f>
        <v>1729498.68</v>
      </c>
      <c r="M768" s="11">
        <f t="shared" si="54"/>
        <v>107870.20999999999</v>
      </c>
      <c r="N768" s="11">
        <f t="shared" si="54"/>
        <v>297765.11000000004</v>
      </c>
      <c r="O768" s="11">
        <f t="shared" si="54"/>
        <v>2135134</v>
      </c>
      <c r="P768" s="11">
        <f t="shared" si="54"/>
        <v>47309.80999999999</v>
      </c>
      <c r="Q768" s="11">
        <f t="shared" si="54"/>
        <v>18114.129999999997</v>
      </c>
      <c r="R768" s="11">
        <f t="shared" si="54"/>
        <v>3412.0600000000004</v>
      </c>
      <c r="S768" s="11">
        <f t="shared" si="54"/>
        <v>68836</v>
      </c>
      <c r="T768" s="11">
        <f t="shared" si="54"/>
        <v>210</v>
      </c>
      <c r="U768" s="11">
        <f t="shared" si="54"/>
        <v>0</v>
      </c>
      <c r="V768" s="11">
        <f t="shared" si="54"/>
        <v>0</v>
      </c>
      <c r="W768" s="11">
        <f t="shared" si="54"/>
        <v>0</v>
      </c>
      <c r="X768" s="11">
        <f t="shared" si="54"/>
        <v>0</v>
      </c>
      <c r="Y768" s="11">
        <f>SUM(Y745:Y767)</f>
        <v>1776808.49</v>
      </c>
      <c r="Z768" s="11">
        <f t="shared" si="54"/>
        <v>315879.24</v>
      </c>
      <c r="AA768" s="11">
        <f t="shared" si="54"/>
        <v>111282.26999999999</v>
      </c>
      <c r="AB768" s="11">
        <f t="shared" si="54"/>
        <v>2203970</v>
      </c>
    </row>
    <row r="769" spans="1:28" s="12" customFormat="1" ht="15" customHeight="1" x14ac:dyDescent="0.25">
      <c r="A769" s="10"/>
      <c r="B769" s="10"/>
      <c r="C769" s="10" t="s">
        <v>119</v>
      </c>
      <c r="D769" s="10"/>
      <c r="E769" s="10"/>
      <c r="F769" s="10"/>
      <c r="G769" s="10"/>
      <c r="H769" s="10"/>
      <c r="I769" s="10"/>
      <c r="J769" s="11">
        <f>J768+J744</f>
        <v>28880</v>
      </c>
      <c r="K769" s="11"/>
      <c r="L769" s="11">
        <f t="shared" ref="L769:AB769" si="55">L768+L744</f>
        <v>3995810.2699999996</v>
      </c>
      <c r="M769" s="11">
        <f t="shared" si="55"/>
        <v>262246.25</v>
      </c>
      <c r="N769" s="11">
        <f t="shared" si="55"/>
        <v>620521.48</v>
      </c>
      <c r="O769" s="11">
        <f t="shared" si="55"/>
        <v>4878578</v>
      </c>
      <c r="P769" s="11">
        <f t="shared" si="55"/>
        <v>205188.97999999998</v>
      </c>
      <c r="Q769" s="11">
        <f t="shared" si="55"/>
        <v>41796.410000000003</v>
      </c>
      <c r="R769" s="11">
        <f t="shared" si="55"/>
        <v>13842.61</v>
      </c>
      <c r="S769" s="11">
        <f t="shared" si="55"/>
        <v>260828</v>
      </c>
      <c r="T769" s="11">
        <f t="shared" si="55"/>
        <v>210</v>
      </c>
      <c r="U769" s="11">
        <f t="shared" si="55"/>
        <v>0</v>
      </c>
      <c r="V769" s="11">
        <f t="shared" si="55"/>
        <v>0</v>
      </c>
      <c r="W769" s="11">
        <f t="shared" si="55"/>
        <v>0</v>
      </c>
      <c r="X769" s="11">
        <f t="shared" si="55"/>
        <v>0</v>
      </c>
      <c r="Y769" s="11">
        <f t="shared" si="55"/>
        <v>4200999.25</v>
      </c>
      <c r="Z769" s="11">
        <f t="shared" si="55"/>
        <v>662317.8899999999</v>
      </c>
      <c r="AA769" s="11">
        <f t="shared" si="55"/>
        <v>276088.86</v>
      </c>
      <c r="AB769" s="11">
        <f t="shared" si="55"/>
        <v>5139406</v>
      </c>
    </row>
    <row r="770" spans="1:28" ht="20.25" customHeight="1" x14ac:dyDescent="0.25">
      <c r="O770" s="34"/>
    </row>
    <row r="771" spans="1:28" x14ac:dyDescent="0.25">
      <c r="O771" s="34"/>
    </row>
    <row r="772" spans="1:28" ht="7.5" customHeight="1" x14ac:dyDescent="0.25"/>
    <row r="773" spans="1:28" ht="15.75" x14ac:dyDescent="0.25">
      <c r="E773" s="13" t="s">
        <v>120</v>
      </c>
      <c r="G773" s="14"/>
      <c r="H773" s="14"/>
      <c r="I773" s="14"/>
      <c r="J773" s="14"/>
      <c r="K773" s="14"/>
      <c r="L773" s="13" t="s">
        <v>122</v>
      </c>
      <c r="M773" s="13"/>
      <c r="N773" s="13"/>
      <c r="O773" s="14"/>
      <c r="Q773" s="14"/>
      <c r="R773" s="13" t="s">
        <v>121</v>
      </c>
      <c r="T773" s="14"/>
      <c r="U773" s="14"/>
      <c r="W773" s="14"/>
      <c r="X773" s="14"/>
      <c r="Y773" s="13" t="s">
        <v>123</v>
      </c>
      <c r="Z773" s="14"/>
      <c r="AA773" s="14"/>
      <c r="AB773" s="14"/>
    </row>
    <row r="774" spans="1:28" ht="15.75" x14ac:dyDescent="0.25">
      <c r="E774" s="13" t="s">
        <v>124</v>
      </c>
      <c r="G774" s="14"/>
      <c r="H774" s="14"/>
      <c r="I774" s="14"/>
      <c r="J774" s="14"/>
      <c r="K774" s="14"/>
      <c r="L774" s="13" t="s">
        <v>124</v>
      </c>
      <c r="M774" s="13"/>
      <c r="N774" s="13"/>
      <c r="O774" s="14"/>
      <c r="Q774" s="14"/>
      <c r="R774" s="13" t="s">
        <v>124</v>
      </c>
      <c r="T774" s="14"/>
      <c r="U774" s="14"/>
      <c r="W774" s="14"/>
      <c r="X774" s="14"/>
      <c r="Y774" s="13" t="s">
        <v>124</v>
      </c>
      <c r="Z774" s="14"/>
      <c r="AA774" s="14"/>
      <c r="AB774" s="14"/>
    </row>
  </sheetData>
  <autoFilter ref="F1:G121">
    <filterColumn colId="0" showButton="0"/>
  </autoFilter>
  <mergeCells count="26">
    <mergeCell ref="A660:AB660"/>
    <mergeCell ref="A541:AB541"/>
    <mergeCell ref="A542:AB542"/>
    <mergeCell ref="A482:AB482"/>
    <mergeCell ref="A483:AB483"/>
    <mergeCell ref="A365:AB365"/>
    <mergeCell ref="A366:AB366"/>
    <mergeCell ref="A306:AB306"/>
    <mergeCell ref="A307:AB307"/>
    <mergeCell ref="A659:AB659"/>
    <mergeCell ref="A717:AB717"/>
    <mergeCell ref="A718:AB718"/>
    <mergeCell ref="A1:AB1"/>
    <mergeCell ref="A2:AB2"/>
    <mergeCell ref="A62:AB62"/>
    <mergeCell ref="A63:AB63"/>
    <mergeCell ref="A123:AB123"/>
    <mergeCell ref="A245:AB245"/>
    <mergeCell ref="A246:AB246"/>
    <mergeCell ref="A600:AB600"/>
    <mergeCell ref="A601:AB601"/>
    <mergeCell ref="A124:AB124"/>
    <mergeCell ref="A183:AB183"/>
    <mergeCell ref="A184:AB184"/>
    <mergeCell ref="A424:AB424"/>
    <mergeCell ref="A425:AB425"/>
  </mergeCells>
  <printOptions horizontalCentered="1"/>
  <pageMargins left="0.19685039370078741" right="0.19685039370078741" top="0.19685039370078741" bottom="0.19685039370078741" header="0" footer="0"/>
  <pageSetup scale="68" orientation="landscape" horizontalDpi="180" verticalDpi="180" r:id="rId1"/>
  <rowBreaks count="15" manualBreakCount="15">
    <brk id="47" max="16383" man="1"/>
    <brk id="61" max="16383" man="1"/>
    <brk id="122" max="16383" man="1"/>
    <brk id="182" max="16383" man="1"/>
    <brk id="228" max="16383" man="1"/>
    <brk id="244" max="16383" man="1"/>
    <brk id="305" max="16383" man="1"/>
    <brk id="364" max="16383" man="1"/>
    <brk id="423" max="16383" man="1"/>
    <brk id="481" max="16383" man="1"/>
    <brk id="540" max="16383" man="1"/>
    <brk id="599" max="16383" man="1"/>
    <brk id="658" max="16383" man="1"/>
    <brk id="716" max="16383" man="1"/>
    <brk id="774" max="2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2"/>
  <sheetViews>
    <sheetView topLeftCell="A10" zoomScaleNormal="100" workbookViewId="0">
      <selection sqref="A1:F23"/>
    </sheetView>
  </sheetViews>
  <sheetFormatPr defaultRowHeight="15" x14ac:dyDescent="0.25"/>
  <cols>
    <col min="1" max="1" width="0.85546875" customWidth="1"/>
    <col min="2" max="2" width="9.140625" style="32"/>
    <col min="3" max="3" width="24.85546875" customWidth="1"/>
    <col min="4" max="5" width="19.28515625" customWidth="1"/>
    <col min="6" max="6" width="18.28515625" customWidth="1"/>
  </cols>
  <sheetData>
    <row r="1" spans="2:6" ht="12" customHeight="1" x14ac:dyDescent="0.25"/>
    <row r="2" spans="2:6" ht="22.5" customHeight="1" x14ac:dyDescent="0.25">
      <c r="B2" s="72" t="s">
        <v>1698</v>
      </c>
      <c r="C2" s="72"/>
      <c r="D2" s="72"/>
      <c r="E2" s="72"/>
      <c r="F2" s="72"/>
    </row>
    <row r="3" spans="2:6" ht="18.75" x14ac:dyDescent="0.3">
      <c r="B3" s="79" t="s">
        <v>1697</v>
      </c>
      <c r="C3" s="79"/>
      <c r="D3" s="79"/>
      <c r="E3" s="79"/>
      <c r="F3" s="79"/>
    </row>
    <row r="4" spans="2:6" ht="33" customHeight="1" x14ac:dyDescent="0.25">
      <c r="B4" s="50" t="s">
        <v>1620</v>
      </c>
      <c r="C4" s="50" t="s">
        <v>1675</v>
      </c>
      <c r="D4" s="52" t="s">
        <v>1677</v>
      </c>
      <c r="E4" s="52" t="s">
        <v>1678</v>
      </c>
      <c r="F4" s="52" t="s">
        <v>71</v>
      </c>
    </row>
    <row r="5" spans="2:6" ht="20.25" customHeight="1" x14ac:dyDescent="0.3">
      <c r="B5" s="53">
        <v>1</v>
      </c>
      <c r="C5" s="43" t="s">
        <v>305</v>
      </c>
      <c r="D5" s="54">
        <v>7248526.0499999998</v>
      </c>
      <c r="E5" s="54">
        <v>6529971</v>
      </c>
      <c r="F5" s="56">
        <f>SUM(D5:E5)</f>
        <v>13778497.050000001</v>
      </c>
    </row>
    <row r="6" spans="2:6" ht="20.25" customHeight="1" x14ac:dyDescent="0.3">
      <c r="B6" s="53">
        <v>2</v>
      </c>
      <c r="C6" s="43" t="s">
        <v>400</v>
      </c>
      <c r="D6" s="54">
        <v>1308887</v>
      </c>
      <c r="E6" s="54">
        <v>942140</v>
      </c>
      <c r="F6" s="56">
        <f t="shared" ref="F6:F21" si="0">SUM(D6:E6)</f>
        <v>2251027</v>
      </c>
    </row>
    <row r="7" spans="2:6" ht="20.25" customHeight="1" x14ac:dyDescent="0.3">
      <c r="B7" s="53">
        <v>3</v>
      </c>
      <c r="C7" s="43" t="s">
        <v>476</v>
      </c>
      <c r="D7" s="54">
        <v>9986607</v>
      </c>
      <c r="E7" s="54">
        <v>3744057</v>
      </c>
      <c r="F7" s="56">
        <f t="shared" si="0"/>
        <v>13730664</v>
      </c>
    </row>
    <row r="8" spans="2:6" ht="20.25" customHeight="1" x14ac:dyDescent="0.3">
      <c r="B8" s="53">
        <v>4</v>
      </c>
      <c r="C8" s="43" t="s">
        <v>663</v>
      </c>
      <c r="D8" s="54">
        <v>3455885</v>
      </c>
      <c r="E8" s="54">
        <v>1376710</v>
      </c>
      <c r="F8" s="56">
        <f t="shared" si="0"/>
        <v>4832595</v>
      </c>
    </row>
    <row r="9" spans="2:6" ht="20.25" customHeight="1" x14ac:dyDescent="0.3">
      <c r="B9" s="53">
        <v>5</v>
      </c>
      <c r="C9" s="43" t="s">
        <v>737</v>
      </c>
      <c r="D9" s="54">
        <v>1124426</v>
      </c>
      <c r="E9" s="54">
        <v>726071</v>
      </c>
      <c r="F9" s="56">
        <f t="shared" si="0"/>
        <v>1850497</v>
      </c>
    </row>
    <row r="10" spans="2:6" ht="20.25" customHeight="1" x14ac:dyDescent="0.3">
      <c r="B10" s="53">
        <v>6</v>
      </c>
      <c r="C10" s="43" t="s">
        <v>1615</v>
      </c>
      <c r="D10" s="54">
        <v>86922</v>
      </c>
      <c r="E10" s="54">
        <v>20758</v>
      </c>
      <c r="F10" s="56">
        <f t="shared" si="0"/>
        <v>107680</v>
      </c>
    </row>
    <row r="11" spans="2:6" ht="20.25" customHeight="1" x14ac:dyDescent="0.3">
      <c r="B11" s="53">
        <v>7</v>
      </c>
      <c r="C11" s="43" t="s">
        <v>836</v>
      </c>
      <c r="D11" s="54">
        <v>1014946.45</v>
      </c>
      <c r="E11" s="54">
        <v>1087845</v>
      </c>
      <c r="F11" s="56">
        <f t="shared" si="0"/>
        <v>2102791.4500000002</v>
      </c>
    </row>
    <row r="12" spans="2:6" ht="20.25" customHeight="1" x14ac:dyDescent="0.3">
      <c r="B12" s="53">
        <v>8</v>
      </c>
      <c r="C12" s="43" t="s">
        <v>918</v>
      </c>
      <c r="D12" s="54">
        <v>2461717</v>
      </c>
      <c r="E12" s="54">
        <v>1394139</v>
      </c>
      <c r="F12" s="56">
        <f t="shared" si="0"/>
        <v>3855856</v>
      </c>
    </row>
    <row r="13" spans="2:6" ht="20.25" customHeight="1" x14ac:dyDescent="0.3">
      <c r="B13" s="53">
        <v>9</v>
      </c>
      <c r="C13" s="54" t="s">
        <v>1042</v>
      </c>
      <c r="D13" s="54">
        <v>2589077</v>
      </c>
      <c r="E13" s="54">
        <v>826021</v>
      </c>
      <c r="F13" s="56">
        <f t="shared" si="0"/>
        <v>3415098</v>
      </c>
    </row>
    <row r="14" spans="2:6" ht="20.25" customHeight="1" x14ac:dyDescent="0.3">
      <c r="B14" s="53">
        <v>10</v>
      </c>
      <c r="C14" s="54" t="s">
        <v>1098</v>
      </c>
      <c r="D14" s="54">
        <v>1729542</v>
      </c>
      <c r="E14" s="54">
        <v>367830</v>
      </c>
      <c r="F14" s="56">
        <f t="shared" si="0"/>
        <v>2097372</v>
      </c>
    </row>
    <row r="15" spans="2:6" ht="20.25" customHeight="1" x14ac:dyDescent="0.3">
      <c r="B15" s="53">
        <v>11</v>
      </c>
      <c r="C15" s="54" t="s">
        <v>1172</v>
      </c>
      <c r="D15" s="54">
        <v>1124854</v>
      </c>
      <c r="E15" s="54">
        <v>908842</v>
      </c>
      <c r="F15" s="56">
        <f t="shared" si="0"/>
        <v>2033696</v>
      </c>
    </row>
    <row r="16" spans="2:6" ht="20.25" customHeight="1" x14ac:dyDescent="0.3">
      <c r="B16" s="53">
        <v>12</v>
      </c>
      <c r="C16" s="54" t="s">
        <v>1229</v>
      </c>
      <c r="D16" s="54">
        <v>602691</v>
      </c>
      <c r="E16" s="54">
        <v>584076</v>
      </c>
      <c r="F16" s="56">
        <f t="shared" si="0"/>
        <v>1186767</v>
      </c>
    </row>
    <row r="17" spans="2:6" ht="20.25" customHeight="1" x14ac:dyDescent="0.3">
      <c r="B17" s="53">
        <v>13</v>
      </c>
      <c r="C17" s="54" t="s">
        <v>2</v>
      </c>
      <c r="D17" s="54">
        <v>255320</v>
      </c>
      <c r="E17" s="54">
        <v>344075</v>
      </c>
      <c r="F17" s="56">
        <f t="shared" si="0"/>
        <v>599395</v>
      </c>
    </row>
    <row r="18" spans="2:6" ht="20.25" customHeight="1" x14ac:dyDescent="0.3">
      <c r="B18" s="53">
        <v>14</v>
      </c>
      <c r="C18" s="54" t="s">
        <v>1614</v>
      </c>
      <c r="D18" s="54">
        <v>2149212</v>
      </c>
      <c r="E18" s="54">
        <v>1754977</v>
      </c>
      <c r="F18" s="56">
        <f t="shared" si="0"/>
        <v>3904189</v>
      </c>
    </row>
    <row r="19" spans="2:6" ht="20.25" customHeight="1" x14ac:dyDescent="0.3">
      <c r="B19" s="53">
        <v>15</v>
      </c>
      <c r="C19" s="43" t="s">
        <v>1616</v>
      </c>
      <c r="D19" s="54">
        <v>210537</v>
      </c>
      <c r="E19" s="54">
        <v>84487</v>
      </c>
      <c r="F19" s="56">
        <f t="shared" si="0"/>
        <v>295024</v>
      </c>
    </row>
    <row r="20" spans="2:6" ht="20.25" customHeight="1" x14ac:dyDescent="0.3">
      <c r="B20" s="53">
        <v>16</v>
      </c>
      <c r="C20" s="43" t="s">
        <v>1617</v>
      </c>
      <c r="D20" s="54">
        <v>3755509</v>
      </c>
      <c r="E20" s="54">
        <v>1385780</v>
      </c>
      <c r="F20" s="56">
        <f t="shared" si="0"/>
        <v>5141289</v>
      </c>
    </row>
    <row r="21" spans="2:6" ht="20.25" customHeight="1" x14ac:dyDescent="0.3">
      <c r="B21" s="53">
        <v>17</v>
      </c>
      <c r="C21" s="43" t="s">
        <v>1700</v>
      </c>
      <c r="D21" s="54">
        <v>758745</v>
      </c>
      <c r="E21" s="54">
        <v>788598</v>
      </c>
      <c r="F21" s="56">
        <f t="shared" si="0"/>
        <v>1547343</v>
      </c>
    </row>
    <row r="22" spans="2:6" ht="23.25" customHeight="1" x14ac:dyDescent="0.35">
      <c r="B22" s="80" t="s">
        <v>119</v>
      </c>
      <c r="C22" s="80"/>
      <c r="D22" s="55">
        <f t="shared" ref="D22:F22" si="1">SUM(D5:D21)</f>
        <v>39863403.5</v>
      </c>
      <c r="E22" s="55">
        <f t="shared" si="1"/>
        <v>22866377</v>
      </c>
      <c r="F22" s="55">
        <f t="shared" si="1"/>
        <v>62729780.5</v>
      </c>
    </row>
  </sheetData>
  <mergeCells count="3">
    <mergeCell ref="B2:F2"/>
    <mergeCell ref="B3:F3"/>
    <mergeCell ref="B22:C22"/>
  </mergeCells>
  <pageMargins left="0.7" right="0.7" top="0.75" bottom="0.75" header="0.3" footer="0.3"/>
  <pageSetup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4"/>
  <sheetViews>
    <sheetView workbookViewId="0">
      <selection activeCell="I3" sqref="I3"/>
    </sheetView>
  </sheetViews>
  <sheetFormatPr defaultRowHeight="15" x14ac:dyDescent="0.25"/>
  <sheetData>
    <row r="2" spans="1:28" s="7" customFormat="1" ht="90" x14ac:dyDescent="0.25">
      <c r="A2" s="6" t="s">
        <v>3</v>
      </c>
      <c r="B2" s="6" t="s">
        <v>4</v>
      </c>
      <c r="C2" s="6" t="s">
        <v>5</v>
      </c>
      <c r="D2" s="6" t="s">
        <v>6</v>
      </c>
      <c r="E2" s="6" t="s">
        <v>7</v>
      </c>
      <c r="F2" s="6" t="s">
        <v>8</v>
      </c>
      <c r="G2" s="6" t="s">
        <v>9</v>
      </c>
      <c r="H2" s="6" t="s">
        <v>10</v>
      </c>
      <c r="I2" s="6" t="s">
        <v>11</v>
      </c>
      <c r="J2" s="6" t="s">
        <v>12</v>
      </c>
      <c r="K2" s="6" t="s">
        <v>13</v>
      </c>
      <c r="L2" s="6" t="s">
        <v>14</v>
      </c>
      <c r="M2" s="6" t="s">
        <v>15</v>
      </c>
      <c r="N2" s="6" t="s">
        <v>16</v>
      </c>
      <c r="O2" s="6" t="s">
        <v>17</v>
      </c>
      <c r="P2" s="6" t="s">
        <v>18</v>
      </c>
      <c r="Q2" s="6" t="s">
        <v>19</v>
      </c>
      <c r="R2" s="6" t="s">
        <v>20</v>
      </c>
      <c r="S2" s="6" t="s">
        <v>21</v>
      </c>
      <c r="T2" s="6" t="s">
        <v>22</v>
      </c>
      <c r="U2" s="6" t="s">
        <v>23</v>
      </c>
      <c r="V2" s="6" t="s">
        <v>24</v>
      </c>
      <c r="W2" s="6" t="s">
        <v>25</v>
      </c>
      <c r="X2" s="6" t="s">
        <v>26</v>
      </c>
      <c r="Y2" s="6" t="s">
        <v>27</v>
      </c>
      <c r="Z2" s="6" t="s">
        <v>28</v>
      </c>
      <c r="AA2" s="6" t="s">
        <v>29</v>
      </c>
      <c r="AB2" s="6" t="s">
        <v>30</v>
      </c>
    </row>
    <row r="3" spans="1:28" s="22" customFormat="1" ht="21" x14ac:dyDescent="0.35">
      <c r="A3" s="19"/>
      <c r="B3" s="19"/>
      <c r="C3" s="10" t="s">
        <v>71</v>
      </c>
      <c r="D3" s="3" t="s">
        <v>1573</v>
      </c>
      <c r="E3" s="19"/>
      <c r="F3" s="19"/>
      <c r="G3" s="19"/>
      <c r="H3" s="19"/>
      <c r="I3" s="19"/>
      <c r="J3" s="20">
        <v>5973</v>
      </c>
      <c r="K3" s="19"/>
      <c r="L3" s="20">
        <v>2189344.7000000002</v>
      </c>
      <c r="M3" s="20">
        <v>210790.82</v>
      </c>
      <c r="N3" s="20">
        <v>149892.65000000002</v>
      </c>
      <c r="O3" s="20">
        <v>2550028.1699999995</v>
      </c>
      <c r="P3" s="20">
        <v>76907.89</v>
      </c>
      <c r="Q3" s="20">
        <v>23307.960000000006</v>
      </c>
      <c r="R3" s="20">
        <v>5321.9600000000009</v>
      </c>
      <c r="S3" s="20">
        <v>105537.81000000001</v>
      </c>
      <c r="T3" s="20">
        <v>0</v>
      </c>
      <c r="U3" s="20">
        <v>273451.07</v>
      </c>
      <c r="V3" s="20">
        <v>22877.25</v>
      </c>
      <c r="W3" s="20">
        <v>33671.68</v>
      </c>
      <c r="X3" s="20">
        <v>330000</v>
      </c>
      <c r="Y3" s="20">
        <v>1992801.5199999998</v>
      </c>
      <c r="Z3" s="20">
        <v>211221.52999999997</v>
      </c>
      <c r="AA3" s="20">
        <v>121542.93000000004</v>
      </c>
      <c r="AB3" s="20">
        <v>2325565.9799999991</v>
      </c>
    </row>
    <row r="4" spans="1:28" s="12" customFormat="1" ht="16.5" customHeight="1" x14ac:dyDescent="0.25">
      <c r="A4" s="10"/>
      <c r="B4" s="10"/>
      <c r="C4" s="10" t="s">
        <v>71</v>
      </c>
      <c r="D4" s="10"/>
      <c r="E4" s="10"/>
      <c r="F4" s="10"/>
      <c r="G4" s="10"/>
      <c r="H4" s="10"/>
      <c r="I4" s="10"/>
      <c r="J4" s="11">
        <v>2247</v>
      </c>
      <c r="K4" s="10"/>
      <c r="L4" s="11">
        <v>1226934.2</v>
      </c>
      <c r="M4" s="11">
        <v>136006.36999999997</v>
      </c>
      <c r="N4" s="11">
        <v>72827.999999999985</v>
      </c>
      <c r="O4" s="11">
        <v>1435768.5699999998</v>
      </c>
      <c r="P4" s="11">
        <v>30291.480000000007</v>
      </c>
      <c r="Q4" s="11">
        <v>13057.11</v>
      </c>
      <c r="R4" s="11">
        <v>1950.7000000000003</v>
      </c>
      <c r="S4" s="11">
        <v>45299.289999999994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1257225.68</v>
      </c>
      <c r="Z4" s="11">
        <v>149063.48000000004</v>
      </c>
      <c r="AA4" s="11">
        <v>74778.7</v>
      </c>
      <c r="AB4" s="11">
        <v>1481067.8600000003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2"/>
  <sheetViews>
    <sheetView view="pageBreakPreview" zoomScale="85" zoomScaleNormal="96" zoomScaleSheetLayoutView="85" workbookViewId="0">
      <selection sqref="A1:XFD1048576"/>
    </sheetView>
  </sheetViews>
  <sheetFormatPr defaultRowHeight="15" x14ac:dyDescent="0.25"/>
  <cols>
    <col min="1" max="1" width="3.140625" customWidth="1"/>
    <col min="2" max="2" width="9.140625" style="32"/>
    <col min="3" max="3" width="26.85546875" bestFit="1" customWidth="1"/>
    <col min="4" max="4" width="15.7109375" customWidth="1"/>
    <col min="5" max="5" width="19.28515625" customWidth="1"/>
    <col min="6" max="6" width="18.28515625" customWidth="1"/>
  </cols>
  <sheetData>
    <row r="1" spans="2:6" ht="12" customHeight="1" x14ac:dyDescent="0.25"/>
    <row r="2" spans="2:6" ht="22.5" customHeight="1" x14ac:dyDescent="0.25">
      <c r="B2" s="72" t="s">
        <v>1698</v>
      </c>
      <c r="C2" s="72"/>
      <c r="D2" s="72"/>
      <c r="E2" s="72"/>
      <c r="F2" s="72"/>
    </row>
    <row r="3" spans="2:6" ht="18.75" x14ac:dyDescent="0.3">
      <c r="B3" s="79" t="s">
        <v>1697</v>
      </c>
      <c r="C3" s="79"/>
      <c r="D3" s="79"/>
      <c r="E3" s="79"/>
      <c r="F3" s="79"/>
    </row>
    <row r="4" spans="2:6" ht="33" customHeight="1" x14ac:dyDescent="0.25">
      <c r="B4" s="50" t="s">
        <v>1620</v>
      </c>
      <c r="C4" s="50" t="s">
        <v>1619</v>
      </c>
      <c r="D4" s="51" t="s">
        <v>1695</v>
      </c>
      <c r="E4" s="52" t="s">
        <v>1694</v>
      </c>
      <c r="F4" s="52" t="s">
        <v>1696</v>
      </c>
    </row>
    <row r="5" spans="2:6" ht="20.25" customHeight="1" x14ac:dyDescent="0.3">
      <c r="B5" s="53">
        <v>1</v>
      </c>
      <c r="C5" s="43" t="s">
        <v>305</v>
      </c>
      <c r="D5" s="54">
        <v>13634194.050000001</v>
      </c>
      <c r="E5" s="43">
        <v>186000</v>
      </c>
      <c r="F5" s="56">
        <f t="shared" ref="F5:F21" si="0">D5-E5</f>
        <v>13448194.050000001</v>
      </c>
    </row>
    <row r="6" spans="2:6" ht="20.25" customHeight="1" x14ac:dyDescent="0.3">
      <c r="B6" s="53">
        <v>2</v>
      </c>
      <c r="C6" s="43" t="s">
        <v>400</v>
      </c>
      <c r="D6" s="54">
        <v>2230445</v>
      </c>
      <c r="E6" s="43">
        <v>155000</v>
      </c>
      <c r="F6" s="56">
        <f t="shared" si="0"/>
        <v>2075445</v>
      </c>
    </row>
    <row r="7" spans="2:6" ht="20.25" customHeight="1" x14ac:dyDescent="0.3">
      <c r="B7" s="53">
        <v>3</v>
      </c>
      <c r="C7" s="43" t="s">
        <v>476</v>
      </c>
      <c r="D7" s="54">
        <v>13582245</v>
      </c>
      <c r="E7" s="43">
        <v>201129</v>
      </c>
      <c r="F7" s="56">
        <f t="shared" si="0"/>
        <v>13381116</v>
      </c>
    </row>
    <row r="8" spans="2:6" ht="20.25" customHeight="1" x14ac:dyDescent="0.3">
      <c r="B8" s="53">
        <v>4</v>
      </c>
      <c r="C8" s="43" t="s">
        <v>663</v>
      </c>
      <c r="D8" s="54">
        <v>4903913</v>
      </c>
      <c r="E8" s="43">
        <v>300000</v>
      </c>
      <c r="F8" s="56">
        <f t="shared" si="0"/>
        <v>4603913</v>
      </c>
    </row>
    <row r="9" spans="2:6" ht="20.25" customHeight="1" x14ac:dyDescent="0.3">
      <c r="B9" s="53">
        <v>5</v>
      </c>
      <c r="C9" s="43" t="s">
        <v>737</v>
      </c>
      <c r="D9" s="54">
        <v>1856660</v>
      </c>
      <c r="E9" s="43">
        <v>155000</v>
      </c>
      <c r="F9" s="56">
        <f t="shared" si="0"/>
        <v>1701660</v>
      </c>
    </row>
    <row r="10" spans="2:6" ht="20.25" customHeight="1" x14ac:dyDescent="0.3">
      <c r="B10" s="53">
        <v>6</v>
      </c>
      <c r="C10" s="43" t="s">
        <v>1615</v>
      </c>
      <c r="D10" s="54">
        <v>200640</v>
      </c>
      <c r="E10" s="43">
        <v>200640</v>
      </c>
      <c r="F10" s="56">
        <f t="shared" si="0"/>
        <v>0</v>
      </c>
    </row>
    <row r="11" spans="2:6" ht="20.25" customHeight="1" x14ac:dyDescent="0.3">
      <c r="B11" s="53">
        <v>7</v>
      </c>
      <c r="C11" s="43" t="s">
        <v>836</v>
      </c>
      <c r="D11" s="54">
        <v>1982619.45</v>
      </c>
      <c r="E11" s="43">
        <v>0</v>
      </c>
      <c r="F11" s="56">
        <f t="shared" si="0"/>
        <v>1982619.45</v>
      </c>
    </row>
    <row r="12" spans="2:6" ht="20.25" customHeight="1" x14ac:dyDescent="0.3">
      <c r="B12" s="53">
        <v>8</v>
      </c>
      <c r="C12" s="43" t="s">
        <v>918</v>
      </c>
      <c r="D12" s="54">
        <v>3727296</v>
      </c>
      <c r="E12" s="43">
        <v>0</v>
      </c>
      <c r="F12" s="56">
        <f t="shared" si="0"/>
        <v>3727296</v>
      </c>
    </row>
    <row r="13" spans="2:6" ht="20.25" customHeight="1" x14ac:dyDescent="0.3">
      <c r="B13" s="53">
        <v>9</v>
      </c>
      <c r="C13" s="43" t="s">
        <v>1042</v>
      </c>
      <c r="D13" s="54">
        <v>3422734</v>
      </c>
      <c r="E13" s="43">
        <v>160000</v>
      </c>
      <c r="F13" s="56">
        <f t="shared" si="0"/>
        <v>3262734</v>
      </c>
    </row>
    <row r="14" spans="2:6" ht="20.25" customHeight="1" x14ac:dyDescent="0.3">
      <c r="B14" s="53">
        <v>10</v>
      </c>
      <c r="C14" s="43" t="s">
        <v>1098</v>
      </c>
      <c r="D14" s="54">
        <v>2041783</v>
      </c>
      <c r="E14" s="43">
        <v>150000</v>
      </c>
      <c r="F14" s="56">
        <f t="shared" si="0"/>
        <v>1891783</v>
      </c>
    </row>
    <row r="15" spans="2:6" ht="20.25" customHeight="1" x14ac:dyDescent="0.3">
      <c r="B15" s="53">
        <v>11</v>
      </c>
      <c r="C15" s="43" t="s">
        <v>1172</v>
      </c>
      <c r="D15" s="54">
        <v>2025836</v>
      </c>
      <c r="E15" s="43">
        <v>100000</v>
      </c>
      <c r="F15" s="56">
        <f t="shared" si="0"/>
        <v>1925836</v>
      </c>
    </row>
    <row r="16" spans="2:6" ht="20.25" customHeight="1" x14ac:dyDescent="0.3">
      <c r="B16" s="53">
        <v>12</v>
      </c>
      <c r="C16" s="43" t="s">
        <v>1229</v>
      </c>
      <c r="D16" s="54">
        <v>1041619</v>
      </c>
      <c r="E16" s="43">
        <v>155000</v>
      </c>
      <c r="F16" s="56">
        <f t="shared" si="0"/>
        <v>886619</v>
      </c>
    </row>
    <row r="17" spans="2:6" ht="20.25" customHeight="1" x14ac:dyDescent="0.3">
      <c r="B17" s="53">
        <v>13</v>
      </c>
      <c r="C17" s="43" t="s">
        <v>2</v>
      </c>
      <c r="D17" s="54">
        <v>640683</v>
      </c>
      <c r="E17" s="43">
        <v>155000</v>
      </c>
      <c r="F17" s="56">
        <f t="shared" si="0"/>
        <v>485683</v>
      </c>
    </row>
    <row r="18" spans="2:6" ht="20.25" customHeight="1" x14ac:dyDescent="0.3">
      <c r="B18" s="53">
        <v>14</v>
      </c>
      <c r="C18" s="43" t="s">
        <v>1614</v>
      </c>
      <c r="D18" s="54">
        <v>3858356</v>
      </c>
      <c r="E18" s="43">
        <v>186129</v>
      </c>
      <c r="F18" s="56">
        <f t="shared" si="0"/>
        <v>3672227</v>
      </c>
    </row>
    <row r="19" spans="2:6" ht="20.25" customHeight="1" x14ac:dyDescent="0.3">
      <c r="B19" s="53">
        <v>15</v>
      </c>
      <c r="C19" s="43" t="s">
        <v>1616</v>
      </c>
      <c r="D19" s="54">
        <v>135152</v>
      </c>
      <c r="E19" s="43">
        <v>0</v>
      </c>
      <c r="F19" s="56">
        <f t="shared" si="0"/>
        <v>135152</v>
      </c>
    </row>
    <row r="20" spans="2:6" ht="20.25" customHeight="1" x14ac:dyDescent="0.3">
      <c r="B20" s="53">
        <v>16</v>
      </c>
      <c r="C20" s="43" t="s">
        <v>1617</v>
      </c>
      <c r="D20" s="54">
        <v>5141289</v>
      </c>
      <c r="E20" s="43">
        <v>0</v>
      </c>
      <c r="F20" s="56">
        <f t="shared" si="0"/>
        <v>5141289</v>
      </c>
    </row>
    <row r="21" spans="2:6" ht="20.25" customHeight="1" x14ac:dyDescent="0.3">
      <c r="B21" s="53">
        <v>17</v>
      </c>
      <c r="C21" s="43" t="s">
        <v>1618</v>
      </c>
      <c r="D21" s="54">
        <v>1547343</v>
      </c>
      <c r="E21" s="43">
        <v>156000</v>
      </c>
      <c r="F21" s="56">
        <f t="shared" si="0"/>
        <v>1391343</v>
      </c>
    </row>
    <row r="22" spans="2:6" ht="23.25" customHeight="1" x14ac:dyDescent="0.35">
      <c r="B22" s="80" t="s">
        <v>119</v>
      </c>
      <c r="C22" s="80"/>
      <c r="D22" s="55">
        <f>SUM(D5:D21)</f>
        <v>61972807.5</v>
      </c>
      <c r="E22" s="55">
        <f t="shared" ref="E22:F22" si="1">SUM(E5:E21)</f>
        <v>2259898</v>
      </c>
      <c r="F22" s="55">
        <f t="shared" si="1"/>
        <v>59712909.5</v>
      </c>
    </row>
  </sheetData>
  <mergeCells count="3">
    <mergeCell ref="B2:F2"/>
    <mergeCell ref="B22:C22"/>
    <mergeCell ref="B3:F3"/>
  </mergeCells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9" sqref="G9"/>
    </sheetView>
  </sheetViews>
  <sheetFormatPr defaultRowHeight="15" x14ac:dyDescent="0.25"/>
  <cols>
    <col min="2" max="2" width="12.42578125" customWidth="1"/>
  </cols>
  <sheetData>
    <row r="1" spans="1:10" x14ac:dyDescent="0.25">
      <c r="A1" s="8" t="s">
        <v>1621</v>
      </c>
      <c r="B1" s="8" t="s">
        <v>1622</v>
      </c>
      <c r="C1" s="33" t="s">
        <v>1623</v>
      </c>
      <c r="D1" s="8" t="s">
        <v>1624</v>
      </c>
      <c r="E1" s="8" t="s">
        <v>1625</v>
      </c>
      <c r="F1" s="8" t="s">
        <v>1626</v>
      </c>
      <c r="G1" s="8" t="s">
        <v>1627</v>
      </c>
      <c r="H1" s="8" t="s">
        <v>1628</v>
      </c>
      <c r="I1" s="8" t="s">
        <v>1629</v>
      </c>
      <c r="J1" s="8" t="s">
        <v>1630</v>
      </c>
    </row>
    <row r="2" spans="1:10" x14ac:dyDescent="0.25">
      <c r="A2" s="8" t="s">
        <v>1631</v>
      </c>
      <c r="B2" s="33">
        <v>1841150000</v>
      </c>
      <c r="C2" s="33">
        <v>1877</v>
      </c>
      <c r="D2" s="8" t="s">
        <v>1632</v>
      </c>
      <c r="E2" s="8" t="s">
        <v>1633</v>
      </c>
      <c r="F2" s="8" t="s">
        <v>1633</v>
      </c>
      <c r="G2" s="8" t="s">
        <v>1634</v>
      </c>
      <c r="H2" s="8">
        <v>34000602</v>
      </c>
      <c r="I2" s="8">
        <v>12</v>
      </c>
      <c r="J2" s="8">
        <v>82027</v>
      </c>
    </row>
    <row r="3" spans="1:10" x14ac:dyDescent="0.25">
      <c r="A3" s="8" t="s">
        <v>1635</v>
      </c>
      <c r="B3" s="33">
        <v>2929269692</v>
      </c>
      <c r="C3" s="33" t="s">
        <v>1636</v>
      </c>
      <c r="D3" s="8" t="s">
        <v>1637</v>
      </c>
      <c r="E3" s="8" t="s">
        <v>1638</v>
      </c>
      <c r="F3" s="8" t="s">
        <v>1639</v>
      </c>
      <c r="G3" s="8"/>
      <c r="H3" s="8">
        <v>34000604</v>
      </c>
      <c r="I3" s="8">
        <v>6</v>
      </c>
      <c r="J3" s="8">
        <v>266527</v>
      </c>
    </row>
    <row r="4" spans="1:10" x14ac:dyDescent="0.25">
      <c r="A4" s="8" t="s">
        <v>1640</v>
      </c>
      <c r="B4" s="33">
        <v>8618921000</v>
      </c>
      <c r="C4" s="33" t="s">
        <v>1641</v>
      </c>
      <c r="D4" s="8" t="s">
        <v>1642</v>
      </c>
      <c r="E4" s="8" t="s">
        <v>1643</v>
      </c>
      <c r="F4" s="8"/>
      <c r="G4" s="8" t="s">
        <v>1644</v>
      </c>
      <c r="H4" s="8">
        <v>34000600</v>
      </c>
      <c r="I4" s="8">
        <v>1</v>
      </c>
      <c r="J4" s="8">
        <v>719236</v>
      </c>
    </row>
    <row r="5" spans="1:10" x14ac:dyDescent="0.25">
      <c r="A5" s="8" t="s">
        <v>1631</v>
      </c>
      <c r="B5" s="8"/>
      <c r="C5" s="33" t="s">
        <v>1645</v>
      </c>
      <c r="D5" s="8" t="s">
        <v>1646</v>
      </c>
      <c r="E5" s="8"/>
      <c r="F5" s="8"/>
      <c r="G5" s="8"/>
      <c r="H5" s="8"/>
      <c r="I5" s="8"/>
      <c r="J5" s="8">
        <v>55234</v>
      </c>
    </row>
    <row r="6" spans="1:10" x14ac:dyDescent="0.25">
      <c r="A6" s="8" t="s">
        <v>1647</v>
      </c>
      <c r="B6" s="8"/>
      <c r="C6" s="33" t="s">
        <v>1648</v>
      </c>
      <c r="D6" s="8" t="s">
        <v>1649</v>
      </c>
      <c r="E6" s="8"/>
      <c r="F6" s="8"/>
      <c r="G6" s="8"/>
      <c r="H6" s="8"/>
      <c r="I6" s="8"/>
      <c r="J6" s="8">
        <v>336000</v>
      </c>
    </row>
    <row r="7" spans="1:10" x14ac:dyDescent="0.25">
      <c r="A7" s="8"/>
      <c r="B7" s="8"/>
      <c r="C7" s="33"/>
      <c r="D7" s="8"/>
      <c r="E7" s="8"/>
      <c r="F7" s="8"/>
      <c r="G7" s="8"/>
      <c r="H7" s="8"/>
      <c r="I7" s="8"/>
      <c r="J7" s="8">
        <v>1459024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583"/>
  <sheetViews>
    <sheetView view="pageBreakPreview" topLeftCell="A515" zoomScaleNormal="100" zoomScaleSheetLayoutView="100" workbookViewId="0">
      <selection activeCell="Q546" sqref="Q546"/>
    </sheetView>
  </sheetViews>
  <sheetFormatPr defaultRowHeight="15" x14ac:dyDescent="0.25"/>
  <cols>
    <col min="1" max="1" width="4.140625" customWidth="1"/>
    <col min="2" max="2" width="11.5703125" customWidth="1"/>
    <col min="3" max="3" width="8.42578125" customWidth="1"/>
    <col min="4" max="4" width="9.140625" hidden="1" customWidth="1"/>
    <col min="5" max="5" width="13.425781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2" width="7.7109375" customWidth="1"/>
    <col min="13" max="13" width="7.28515625" customWidth="1"/>
    <col min="14" max="14" width="6.85546875" customWidth="1"/>
    <col min="15" max="15" width="8.5703125" customWidth="1"/>
    <col min="16" max="16" width="8.85546875" customWidth="1"/>
    <col min="17" max="17" width="10.7109375" customWidth="1"/>
    <col min="18" max="18" width="5.7109375" customWidth="1"/>
    <col min="19" max="19" width="6.85546875" customWidth="1"/>
    <col min="20" max="20" width="4.85546875" customWidth="1"/>
    <col min="21" max="21" width="6.7109375" customWidth="1"/>
    <col min="22" max="22" width="5.7109375" customWidth="1"/>
    <col min="23" max="23" width="5.85546875" customWidth="1"/>
    <col min="24" max="24" width="6.85546875" customWidth="1"/>
    <col min="25" max="25" width="8.42578125" customWidth="1"/>
    <col min="26" max="26" width="6.85546875" customWidth="1"/>
    <col min="27" max="27" width="7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1454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1399</v>
      </c>
      <c r="C5" s="17" t="s">
        <v>1400</v>
      </c>
      <c r="D5" s="17" t="s">
        <v>1401</v>
      </c>
      <c r="E5" s="17" t="s">
        <v>1402</v>
      </c>
      <c r="F5" s="17" t="s">
        <v>35</v>
      </c>
      <c r="G5" s="17" t="s">
        <v>45</v>
      </c>
      <c r="H5" s="17">
        <v>13364</v>
      </c>
      <c r="I5" s="17">
        <v>13228</v>
      </c>
      <c r="J5" s="17">
        <v>408</v>
      </c>
      <c r="K5" s="17" t="s">
        <v>37</v>
      </c>
      <c r="L5" s="18">
        <v>71516.75</v>
      </c>
      <c r="M5" s="18">
        <v>7580.68</v>
      </c>
      <c r="N5" s="18">
        <v>3406.45</v>
      </c>
      <c r="O5" s="18">
        <v>82503.88</v>
      </c>
      <c r="P5" s="18">
        <v>5058.87</v>
      </c>
      <c r="Q5" s="18">
        <v>727.09</v>
      </c>
      <c r="R5" s="18">
        <v>181.76</v>
      </c>
      <c r="S5" s="18">
        <v>5967.72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AB5" si="0">L5+P5-U5</f>
        <v>76575.62</v>
      </c>
      <c r="Z5" s="9">
        <f t="shared" si="0"/>
        <v>8307.77</v>
      </c>
      <c r="AA5" s="9">
        <f t="shared" si="0"/>
        <v>3588.21</v>
      </c>
      <c r="AB5" s="9">
        <f t="shared" si="0"/>
        <v>88471.6</v>
      </c>
    </row>
    <row r="6" spans="1:31" x14ac:dyDescent="0.25">
      <c r="A6" s="17">
        <v>2</v>
      </c>
      <c r="B6" s="17" t="s">
        <v>1391</v>
      </c>
      <c r="C6" s="17" t="s">
        <v>1400</v>
      </c>
      <c r="D6" s="17" t="s">
        <v>1403</v>
      </c>
      <c r="E6" s="17" t="s">
        <v>1404</v>
      </c>
      <c r="F6" s="17" t="s">
        <v>35</v>
      </c>
      <c r="G6" s="17" t="s">
        <v>45</v>
      </c>
      <c r="H6" s="17">
        <v>79210</v>
      </c>
      <c r="I6" s="17">
        <v>76491</v>
      </c>
      <c r="J6" s="17">
        <v>2719</v>
      </c>
      <c r="K6" s="17" t="s">
        <v>37</v>
      </c>
      <c r="L6" s="18">
        <v>44315.3</v>
      </c>
      <c r="M6" s="18">
        <v>793</v>
      </c>
      <c r="N6" s="18">
        <v>0</v>
      </c>
      <c r="O6" s="18">
        <v>45108.3</v>
      </c>
      <c r="P6" s="18">
        <v>14269.66</v>
      </c>
      <c r="Q6" s="18">
        <v>743.4</v>
      </c>
      <c r="R6" s="18">
        <v>1211.31</v>
      </c>
      <c r="S6" s="18">
        <v>16224.37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17" si="1">L6+P6-U6</f>
        <v>58584.960000000006</v>
      </c>
      <c r="Z6" s="9">
        <f t="shared" ref="Z6:Z17" si="2">M6+Q6-V6</f>
        <v>1536.4</v>
      </c>
      <c r="AA6" s="9">
        <f t="shared" ref="AA6:AA17" si="3">N6+R6-W6</f>
        <v>1211.31</v>
      </c>
      <c r="AB6" s="9">
        <f t="shared" ref="AB6:AB17" si="4">O6+S6-X6</f>
        <v>61332.670000000006</v>
      </c>
    </row>
    <row r="7" spans="1:31" x14ac:dyDescent="0.25">
      <c r="A7" s="17">
        <v>3</v>
      </c>
      <c r="B7" s="17" t="s">
        <v>1405</v>
      </c>
      <c r="C7" s="17" t="s">
        <v>1400</v>
      </c>
      <c r="D7" s="17" t="s">
        <v>1406</v>
      </c>
      <c r="E7" s="17" t="s">
        <v>1407</v>
      </c>
      <c r="F7" s="17" t="s">
        <v>35</v>
      </c>
      <c r="G7" s="17" t="s">
        <v>41</v>
      </c>
      <c r="H7" s="17">
        <v>13714</v>
      </c>
      <c r="I7" s="17">
        <v>13357</v>
      </c>
      <c r="J7" s="17">
        <v>357</v>
      </c>
      <c r="K7" s="17" t="s">
        <v>37</v>
      </c>
      <c r="L7" s="18">
        <v>78693.38</v>
      </c>
      <c r="M7" s="18">
        <v>5475.01</v>
      </c>
      <c r="N7" s="18">
        <v>1884.11</v>
      </c>
      <c r="O7" s="18">
        <v>86052.5</v>
      </c>
      <c r="P7" s="18">
        <v>2078.21</v>
      </c>
      <c r="Q7" s="18">
        <v>793.37</v>
      </c>
      <c r="R7" s="18">
        <v>159.04</v>
      </c>
      <c r="S7" s="18">
        <v>3030.62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80771.590000000011</v>
      </c>
      <c r="Z7" s="9">
        <f t="shared" si="2"/>
        <v>6268.38</v>
      </c>
      <c r="AA7" s="9">
        <f t="shared" si="3"/>
        <v>2043.1499999999999</v>
      </c>
      <c r="AB7" s="9">
        <f t="shared" si="4"/>
        <v>89083.12</v>
      </c>
    </row>
    <row r="8" spans="1:31" x14ac:dyDescent="0.25">
      <c r="A8" s="17">
        <v>4</v>
      </c>
      <c r="B8" s="17" t="s">
        <v>1399</v>
      </c>
      <c r="C8" s="17" t="s">
        <v>1400</v>
      </c>
      <c r="D8" s="17" t="s">
        <v>1408</v>
      </c>
      <c r="E8" s="17" t="s">
        <v>1409</v>
      </c>
      <c r="F8" s="17" t="s">
        <v>35</v>
      </c>
      <c r="G8" s="17" t="s">
        <v>41</v>
      </c>
      <c r="H8" s="17">
        <v>36152</v>
      </c>
      <c r="I8" s="17">
        <v>36117</v>
      </c>
      <c r="J8" s="17">
        <v>35</v>
      </c>
      <c r="K8" s="17" t="s">
        <v>37</v>
      </c>
      <c r="L8" s="18">
        <v>30181.63</v>
      </c>
      <c r="M8" s="18">
        <v>499.28</v>
      </c>
      <c r="N8" s="18">
        <v>71.28</v>
      </c>
      <c r="O8" s="18">
        <v>30752.19</v>
      </c>
      <c r="P8" s="18">
        <v>551.15</v>
      </c>
      <c r="Q8" s="18">
        <v>457.5</v>
      </c>
      <c r="R8" s="18">
        <v>15.59</v>
      </c>
      <c r="S8" s="18">
        <v>1024.24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30732.780000000002</v>
      </c>
      <c r="Z8" s="9">
        <f t="shared" si="2"/>
        <v>956.78</v>
      </c>
      <c r="AA8" s="9">
        <f t="shared" si="3"/>
        <v>86.87</v>
      </c>
      <c r="AB8" s="9">
        <f t="shared" si="4"/>
        <v>31776.43</v>
      </c>
    </row>
    <row r="9" spans="1:31" x14ac:dyDescent="0.25">
      <c r="A9" s="17">
        <v>5</v>
      </c>
      <c r="B9" s="17" t="s">
        <v>1410</v>
      </c>
      <c r="C9" s="17" t="s">
        <v>1400</v>
      </c>
      <c r="D9" s="17" t="s">
        <v>1411</v>
      </c>
      <c r="E9" s="17" t="s">
        <v>1412</v>
      </c>
      <c r="F9" s="17" t="s">
        <v>35</v>
      </c>
      <c r="G9" s="17" t="s">
        <v>45</v>
      </c>
      <c r="H9" s="17">
        <v>8687</v>
      </c>
      <c r="I9" s="17">
        <v>8126</v>
      </c>
      <c r="J9" s="17">
        <v>1683</v>
      </c>
      <c r="K9" s="17" t="s">
        <v>37</v>
      </c>
      <c r="L9" s="18">
        <v>48298.21</v>
      </c>
      <c r="M9" s="18">
        <v>1215.3900000000001</v>
      </c>
      <c r="N9" s="18">
        <v>6252.94</v>
      </c>
      <c r="O9" s="18">
        <v>55766.54</v>
      </c>
      <c r="P9" s="18">
        <v>10153.620000000001</v>
      </c>
      <c r="Q9" s="18">
        <v>488.28</v>
      </c>
      <c r="R9" s="18">
        <v>749.78</v>
      </c>
      <c r="S9" s="18">
        <v>11391.68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1"/>
        <v>58451.83</v>
      </c>
      <c r="Z9" s="9">
        <f t="shared" si="2"/>
        <v>1703.67</v>
      </c>
      <c r="AA9" s="9">
        <f t="shared" si="3"/>
        <v>7002.7199999999993</v>
      </c>
      <c r="AB9" s="9">
        <f t="shared" si="4"/>
        <v>67158.22</v>
      </c>
    </row>
    <row r="10" spans="1:31" x14ac:dyDescent="0.25">
      <c r="A10" s="17">
        <v>6</v>
      </c>
      <c r="B10" s="17" t="s">
        <v>1410</v>
      </c>
      <c r="C10" s="17" t="s">
        <v>1400</v>
      </c>
      <c r="D10" s="17" t="s">
        <v>1413</v>
      </c>
      <c r="E10" s="17" t="s">
        <v>1414</v>
      </c>
      <c r="F10" s="17" t="s">
        <v>35</v>
      </c>
      <c r="G10" s="17" t="s">
        <v>41</v>
      </c>
      <c r="H10" s="17">
        <v>90832</v>
      </c>
      <c r="I10" s="17">
        <v>89227</v>
      </c>
      <c r="J10" s="17">
        <v>1605</v>
      </c>
      <c r="K10" s="17" t="s">
        <v>37</v>
      </c>
      <c r="L10" s="18">
        <v>21259.599999999999</v>
      </c>
      <c r="M10" s="18">
        <v>611.57000000000005</v>
      </c>
      <c r="N10" s="18">
        <v>829.52</v>
      </c>
      <c r="O10" s="18">
        <v>22700.69</v>
      </c>
      <c r="P10" s="18">
        <v>9415.9500000000007</v>
      </c>
      <c r="Q10" s="18">
        <v>599.20000000000005</v>
      </c>
      <c r="R10" s="18">
        <v>715.03</v>
      </c>
      <c r="S10" s="18">
        <v>10730.18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1"/>
        <v>30675.55</v>
      </c>
      <c r="Z10" s="9">
        <f t="shared" si="2"/>
        <v>1210.77</v>
      </c>
      <c r="AA10" s="9">
        <f t="shared" si="3"/>
        <v>1544.55</v>
      </c>
      <c r="AB10" s="9">
        <f t="shared" si="4"/>
        <v>33430.869999999995</v>
      </c>
    </row>
    <row r="11" spans="1:31" x14ac:dyDescent="0.25">
      <c r="A11" s="17">
        <v>7</v>
      </c>
      <c r="B11" s="17" t="s">
        <v>1391</v>
      </c>
      <c r="C11" s="17" t="s">
        <v>1400</v>
      </c>
      <c r="D11" s="17" t="s">
        <v>1415</v>
      </c>
      <c r="E11" s="17" t="s">
        <v>1416</v>
      </c>
      <c r="F11" s="17" t="s">
        <v>35</v>
      </c>
      <c r="G11" s="17" t="s">
        <v>41</v>
      </c>
      <c r="H11" s="17">
        <v>39350</v>
      </c>
      <c r="I11" s="17">
        <v>39350</v>
      </c>
      <c r="J11" s="17">
        <v>0</v>
      </c>
      <c r="K11" s="17" t="s">
        <v>59</v>
      </c>
      <c r="L11" s="18">
        <v>-73743.7</v>
      </c>
      <c r="M11" s="18">
        <v>51.4</v>
      </c>
      <c r="N11" s="18">
        <v>2888.63</v>
      </c>
      <c r="O11" s="18">
        <v>-70803.67</v>
      </c>
      <c r="P11" s="18">
        <v>498.75</v>
      </c>
      <c r="Q11" s="18">
        <v>0</v>
      </c>
      <c r="R11" s="18">
        <v>0</v>
      </c>
      <c r="S11" s="18">
        <v>498.75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1"/>
        <v>-73244.95</v>
      </c>
      <c r="Z11" s="9">
        <f t="shared" si="2"/>
        <v>51.4</v>
      </c>
      <c r="AA11" s="9">
        <f t="shared" si="3"/>
        <v>2888.63</v>
      </c>
      <c r="AB11" s="9">
        <f t="shared" si="4"/>
        <v>-70304.92</v>
      </c>
    </row>
    <row r="12" spans="1:31" x14ac:dyDescent="0.25">
      <c r="A12" s="17">
        <v>8</v>
      </c>
      <c r="B12" s="17" t="s">
        <v>1399</v>
      </c>
      <c r="C12" s="17" t="s">
        <v>1400</v>
      </c>
      <c r="D12" s="17" t="s">
        <v>1417</v>
      </c>
      <c r="E12" s="17" t="s">
        <v>1418</v>
      </c>
      <c r="F12" s="17" t="s">
        <v>35</v>
      </c>
      <c r="G12" s="17" t="s">
        <v>41</v>
      </c>
      <c r="H12" s="17">
        <v>10263</v>
      </c>
      <c r="I12" s="17">
        <v>9874</v>
      </c>
      <c r="J12" s="17">
        <v>1167</v>
      </c>
      <c r="K12" s="17" t="s">
        <v>37</v>
      </c>
      <c r="L12" s="18">
        <v>110144.78</v>
      </c>
      <c r="M12" s="18">
        <v>8842.24</v>
      </c>
      <c r="N12" s="18">
        <v>4647.2</v>
      </c>
      <c r="O12" s="18">
        <v>123634.22</v>
      </c>
      <c r="P12" s="18">
        <v>6205.38</v>
      </c>
      <c r="Q12" s="18">
        <v>1100.17</v>
      </c>
      <c r="R12" s="18">
        <v>519.9</v>
      </c>
      <c r="S12" s="18">
        <v>7825.45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1"/>
        <v>116350.16</v>
      </c>
      <c r="Z12" s="9">
        <f t="shared" si="2"/>
        <v>9942.41</v>
      </c>
      <c r="AA12" s="9">
        <f t="shared" si="3"/>
        <v>5167.0999999999995</v>
      </c>
      <c r="AB12" s="9">
        <f t="shared" si="4"/>
        <v>131459.67000000001</v>
      </c>
    </row>
    <row r="13" spans="1:31" x14ac:dyDescent="0.25">
      <c r="A13" s="17">
        <v>9</v>
      </c>
      <c r="B13" s="17" t="s">
        <v>1399</v>
      </c>
      <c r="C13" s="17" t="s">
        <v>1400</v>
      </c>
      <c r="D13" s="17" t="s">
        <v>1419</v>
      </c>
      <c r="E13" s="17" t="s">
        <v>1420</v>
      </c>
      <c r="F13" s="17" t="s">
        <v>35</v>
      </c>
      <c r="G13" s="17" t="s">
        <v>1205</v>
      </c>
      <c r="H13" s="17">
        <v>37524</v>
      </c>
      <c r="I13" s="17">
        <v>36706</v>
      </c>
      <c r="J13" s="17">
        <v>818</v>
      </c>
      <c r="K13" s="17" t="s">
        <v>37</v>
      </c>
      <c r="L13" s="18">
        <v>-33172.69</v>
      </c>
      <c r="M13" s="18">
        <v>112.01</v>
      </c>
      <c r="N13" s="18">
        <v>2997.79</v>
      </c>
      <c r="O13" s="18">
        <v>-30062.89</v>
      </c>
      <c r="P13" s="18">
        <v>4878.7700000000004</v>
      </c>
      <c r="Q13" s="18">
        <v>0</v>
      </c>
      <c r="R13" s="18">
        <v>364.42</v>
      </c>
      <c r="S13" s="18">
        <v>5243.19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-28293.920000000002</v>
      </c>
      <c r="Z13" s="9">
        <f t="shared" si="2"/>
        <v>112.01</v>
      </c>
      <c r="AA13" s="9">
        <f t="shared" si="3"/>
        <v>3362.21</v>
      </c>
      <c r="AB13" s="9">
        <f t="shared" si="4"/>
        <v>-24819.7</v>
      </c>
    </row>
    <row r="14" spans="1:31" x14ac:dyDescent="0.25">
      <c r="A14" s="17">
        <v>10</v>
      </c>
      <c r="B14" s="17" t="s">
        <v>1405</v>
      </c>
      <c r="C14" s="17" t="s">
        <v>1400</v>
      </c>
      <c r="D14" s="17" t="s">
        <v>1421</v>
      </c>
      <c r="E14" s="17" t="s">
        <v>1422</v>
      </c>
      <c r="F14" s="17" t="s">
        <v>35</v>
      </c>
      <c r="G14" s="17" t="s">
        <v>215</v>
      </c>
      <c r="H14" s="17">
        <v>1990</v>
      </c>
      <c r="I14" s="17">
        <v>1990</v>
      </c>
      <c r="J14" s="17">
        <v>0</v>
      </c>
      <c r="K14" s="17" t="s">
        <v>59</v>
      </c>
      <c r="L14" s="18">
        <v>47164.18</v>
      </c>
      <c r="M14" s="18">
        <v>7859.14</v>
      </c>
      <c r="N14" s="18">
        <v>1669.01</v>
      </c>
      <c r="O14" s="18">
        <v>56692.33</v>
      </c>
      <c r="P14" s="18">
        <v>498.75</v>
      </c>
      <c r="Q14" s="18">
        <v>483.01</v>
      </c>
      <c r="R14" s="18">
        <v>0</v>
      </c>
      <c r="S14" s="18">
        <v>981.76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1"/>
        <v>47662.93</v>
      </c>
      <c r="Z14" s="9">
        <f t="shared" si="2"/>
        <v>8342.15</v>
      </c>
      <c r="AA14" s="9">
        <f t="shared" si="3"/>
        <v>1669.01</v>
      </c>
      <c r="AB14" s="9">
        <f t="shared" si="4"/>
        <v>57674.090000000004</v>
      </c>
    </row>
    <row r="15" spans="1:31" x14ac:dyDescent="0.25">
      <c r="A15" s="17">
        <v>11</v>
      </c>
      <c r="B15" s="17" t="s">
        <v>1391</v>
      </c>
      <c r="C15" s="17" t="s">
        <v>1400</v>
      </c>
      <c r="D15" s="17" t="s">
        <v>1423</v>
      </c>
      <c r="E15" s="17" t="s">
        <v>1424</v>
      </c>
      <c r="F15" s="17" t="s">
        <v>35</v>
      </c>
      <c r="G15" s="17" t="s">
        <v>218</v>
      </c>
      <c r="H15" s="17">
        <v>5277</v>
      </c>
      <c r="I15" s="17">
        <v>4520</v>
      </c>
      <c r="J15" s="17">
        <v>757</v>
      </c>
      <c r="K15" s="17" t="s">
        <v>37</v>
      </c>
      <c r="L15" s="18">
        <v>61496.52</v>
      </c>
      <c r="M15" s="18">
        <v>6752.6</v>
      </c>
      <c r="N15" s="18">
        <v>3901.53</v>
      </c>
      <c r="O15" s="18">
        <v>72150.649999999994</v>
      </c>
      <c r="P15" s="18">
        <v>4176.7299999999996</v>
      </c>
      <c r="Q15" s="18">
        <v>651.22</v>
      </c>
      <c r="R15" s="18">
        <v>337.24</v>
      </c>
      <c r="S15" s="18">
        <v>5165.1899999999996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65673.25</v>
      </c>
      <c r="Z15" s="9">
        <f t="shared" si="2"/>
        <v>7403.8200000000006</v>
      </c>
      <c r="AA15" s="9">
        <f t="shared" si="3"/>
        <v>4238.7700000000004</v>
      </c>
      <c r="AB15" s="9">
        <f t="shared" si="4"/>
        <v>77315.839999999997</v>
      </c>
    </row>
    <row r="16" spans="1:31" x14ac:dyDescent="0.25">
      <c r="A16" s="17">
        <v>12</v>
      </c>
      <c r="B16" s="17" t="s">
        <v>1405</v>
      </c>
      <c r="C16" s="17" t="s">
        <v>1400</v>
      </c>
      <c r="D16" s="17" t="s">
        <v>1425</v>
      </c>
      <c r="E16" s="17" t="s">
        <v>1426</v>
      </c>
      <c r="F16" s="17" t="s">
        <v>35</v>
      </c>
      <c r="G16" s="17" t="s">
        <v>347</v>
      </c>
      <c r="H16" s="17">
        <v>0</v>
      </c>
      <c r="I16" s="17">
        <v>0</v>
      </c>
      <c r="J16" s="17">
        <v>0</v>
      </c>
      <c r="K16" s="17" t="s">
        <v>59</v>
      </c>
      <c r="L16" s="18">
        <v>20240.89</v>
      </c>
      <c r="M16" s="18">
        <v>2818.97</v>
      </c>
      <c r="N16" s="18">
        <v>0</v>
      </c>
      <c r="O16" s="18">
        <v>23059.86</v>
      </c>
      <c r="P16" s="18">
        <v>813.5</v>
      </c>
      <c r="Q16" s="18">
        <v>198.98</v>
      </c>
      <c r="R16" s="18">
        <v>0</v>
      </c>
      <c r="S16" s="18">
        <v>1012.48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 t="shared" si="1"/>
        <v>21054.39</v>
      </c>
      <c r="Z16" s="9">
        <f t="shared" si="2"/>
        <v>3017.95</v>
      </c>
      <c r="AA16" s="9">
        <f t="shared" si="3"/>
        <v>0</v>
      </c>
      <c r="AB16" s="9">
        <f t="shared" si="4"/>
        <v>24072.34</v>
      </c>
    </row>
    <row r="17" spans="1:28" x14ac:dyDescent="0.25">
      <c r="A17" s="17">
        <v>13</v>
      </c>
      <c r="B17" s="17" t="s">
        <v>1391</v>
      </c>
      <c r="C17" s="17" t="s">
        <v>1392</v>
      </c>
      <c r="D17" s="17" t="s">
        <v>1395</v>
      </c>
      <c r="E17" s="17" t="s">
        <v>1396</v>
      </c>
      <c r="F17" s="17" t="s">
        <v>35</v>
      </c>
      <c r="G17" s="17" t="s">
        <v>1397</v>
      </c>
      <c r="H17" s="17">
        <v>578</v>
      </c>
      <c r="I17" s="17">
        <v>572</v>
      </c>
      <c r="J17" s="17">
        <v>6</v>
      </c>
      <c r="K17" s="17" t="s">
        <v>37</v>
      </c>
      <c r="L17" s="18">
        <v>11518.7</v>
      </c>
      <c r="M17" s="18">
        <v>1480.55</v>
      </c>
      <c r="N17" s="18">
        <v>241.81</v>
      </c>
      <c r="O17" s="18">
        <v>13241.06</v>
      </c>
      <c r="P17" s="18">
        <v>409.34</v>
      </c>
      <c r="Q17" s="18">
        <v>114.64</v>
      </c>
      <c r="R17" s="18">
        <v>2.67</v>
      </c>
      <c r="S17" s="18">
        <v>526.65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1"/>
        <v>11928.04</v>
      </c>
      <c r="Z17" s="9">
        <f t="shared" si="2"/>
        <v>1595.19</v>
      </c>
      <c r="AA17" s="9">
        <f t="shared" si="3"/>
        <v>244.48</v>
      </c>
      <c r="AB17" s="9">
        <f t="shared" si="4"/>
        <v>13767.71</v>
      </c>
    </row>
    <row r="18" spans="1:28" s="12" customFormat="1" x14ac:dyDescent="0.25">
      <c r="A18" s="19"/>
      <c r="B18" s="19"/>
      <c r="C18" s="10" t="s">
        <v>71</v>
      </c>
      <c r="D18" s="19"/>
      <c r="E18" s="19"/>
      <c r="F18" s="19"/>
      <c r="G18" s="19"/>
      <c r="H18" s="19"/>
      <c r="I18" s="19"/>
      <c r="J18" s="19">
        <f>SUM(J5:J17)</f>
        <v>9555</v>
      </c>
      <c r="K18" s="19"/>
      <c r="L18" s="20">
        <f t="shared" ref="L18:AB18" si="5">SUM(L5:L17)</f>
        <v>437913.55</v>
      </c>
      <c r="M18" s="20">
        <f t="shared" si="5"/>
        <v>44091.840000000004</v>
      </c>
      <c r="N18" s="20">
        <f t="shared" si="5"/>
        <v>28790.27</v>
      </c>
      <c r="O18" s="20">
        <f t="shared" si="5"/>
        <v>510795.66</v>
      </c>
      <c r="P18" s="20">
        <f t="shared" si="5"/>
        <v>59008.679999999993</v>
      </c>
      <c r="Q18" s="20">
        <f t="shared" si="5"/>
        <v>6356.8600000000006</v>
      </c>
      <c r="R18" s="20">
        <f t="shared" si="5"/>
        <v>4256.74</v>
      </c>
      <c r="S18" s="20">
        <f t="shared" si="5"/>
        <v>69622.28</v>
      </c>
      <c r="T18" s="20">
        <f t="shared" si="5"/>
        <v>0</v>
      </c>
      <c r="U18" s="20">
        <f t="shared" si="5"/>
        <v>0</v>
      </c>
      <c r="V18" s="20">
        <f t="shared" si="5"/>
        <v>0</v>
      </c>
      <c r="W18" s="20">
        <f t="shared" si="5"/>
        <v>0</v>
      </c>
      <c r="X18" s="20">
        <f t="shared" si="5"/>
        <v>0</v>
      </c>
      <c r="Y18" s="20">
        <f t="shared" si="5"/>
        <v>496922.23000000004</v>
      </c>
      <c r="Z18" s="20">
        <f t="shared" si="5"/>
        <v>50448.7</v>
      </c>
      <c r="AA18" s="20">
        <f t="shared" si="5"/>
        <v>33047.01</v>
      </c>
      <c r="AB18" s="20">
        <f t="shared" si="5"/>
        <v>580417.93999999994</v>
      </c>
    </row>
    <row r="19" spans="1:28" x14ac:dyDescent="0.25">
      <c r="A19" s="17">
        <v>1</v>
      </c>
      <c r="B19" s="17" t="s">
        <v>1399</v>
      </c>
      <c r="C19" s="17" t="s">
        <v>1400</v>
      </c>
      <c r="D19" s="17" t="s">
        <v>1427</v>
      </c>
      <c r="E19" s="17" t="s">
        <v>1428</v>
      </c>
      <c r="F19" s="17" t="s">
        <v>75</v>
      </c>
      <c r="G19" s="17" t="s">
        <v>1142</v>
      </c>
      <c r="H19" s="17">
        <v>13186</v>
      </c>
      <c r="I19" s="17">
        <v>12981</v>
      </c>
      <c r="J19" s="17">
        <v>205</v>
      </c>
      <c r="K19" s="17" t="s">
        <v>37</v>
      </c>
      <c r="L19" s="18">
        <v>-4442.32</v>
      </c>
      <c r="M19" s="18">
        <v>0</v>
      </c>
      <c r="N19" s="18">
        <v>0</v>
      </c>
      <c r="O19" s="18">
        <v>-4442.32</v>
      </c>
      <c r="P19" s="18">
        <v>1643.2</v>
      </c>
      <c r="Q19" s="18">
        <v>212.02</v>
      </c>
      <c r="R19" s="18">
        <v>121.77</v>
      </c>
      <c r="S19" s="18">
        <v>1976.99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ref="Y19:Y32" si="6">L19+P19-U19</f>
        <v>-2799.12</v>
      </c>
      <c r="Z19" s="9">
        <f t="shared" ref="Z19:Z32" si="7">M19+Q19-V19</f>
        <v>212.02</v>
      </c>
      <c r="AA19" s="9">
        <f t="shared" ref="AA19:AA32" si="8">N19+R19-W19</f>
        <v>121.77</v>
      </c>
      <c r="AB19" s="9">
        <f t="shared" ref="AB19:AB32" si="9">O19+S19-X19</f>
        <v>-2465.33</v>
      </c>
    </row>
    <row r="20" spans="1:28" x14ac:dyDescent="0.25">
      <c r="A20" s="17">
        <v>2</v>
      </c>
      <c r="B20" s="17" t="s">
        <v>1405</v>
      </c>
      <c r="C20" s="17" t="s">
        <v>1400</v>
      </c>
      <c r="D20" s="17" t="s">
        <v>1429</v>
      </c>
      <c r="E20" s="17" t="s">
        <v>1430</v>
      </c>
      <c r="F20" s="17" t="s">
        <v>75</v>
      </c>
      <c r="G20" s="17" t="s">
        <v>1142</v>
      </c>
      <c r="H20" s="17">
        <v>3495</v>
      </c>
      <c r="I20" s="17">
        <v>3485</v>
      </c>
      <c r="J20" s="17">
        <v>10</v>
      </c>
      <c r="K20" s="17" t="s">
        <v>37</v>
      </c>
      <c r="L20" s="18">
        <v>24938.17</v>
      </c>
      <c r="M20" s="18">
        <v>451.63</v>
      </c>
      <c r="N20" s="18">
        <v>11.88</v>
      </c>
      <c r="O20" s="18">
        <v>25401.68</v>
      </c>
      <c r="P20" s="18">
        <v>395.4</v>
      </c>
      <c r="Q20" s="18">
        <v>402.32</v>
      </c>
      <c r="R20" s="18">
        <v>5.94</v>
      </c>
      <c r="S20" s="18">
        <v>803.66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6"/>
        <v>25333.57</v>
      </c>
      <c r="Z20" s="9">
        <f t="shared" si="7"/>
        <v>853.95</v>
      </c>
      <c r="AA20" s="9">
        <f t="shared" si="8"/>
        <v>17.82</v>
      </c>
      <c r="AB20" s="9">
        <f t="shared" si="9"/>
        <v>26205.34</v>
      </c>
    </row>
    <row r="21" spans="1:28" x14ac:dyDescent="0.25">
      <c r="A21" s="17">
        <v>3</v>
      </c>
      <c r="B21" s="17" t="s">
        <v>1391</v>
      </c>
      <c r="C21" s="17" t="s">
        <v>1400</v>
      </c>
      <c r="D21" s="17" t="s">
        <v>1431</v>
      </c>
      <c r="E21" s="17" t="s">
        <v>1432</v>
      </c>
      <c r="F21" s="17" t="s">
        <v>75</v>
      </c>
      <c r="G21" s="17" t="s">
        <v>1142</v>
      </c>
      <c r="H21" s="17">
        <v>7284</v>
      </c>
      <c r="I21" s="17">
        <v>6830</v>
      </c>
      <c r="J21" s="17">
        <v>454</v>
      </c>
      <c r="K21" s="17" t="s">
        <v>37</v>
      </c>
      <c r="L21" s="18">
        <v>42142.9</v>
      </c>
      <c r="M21" s="18">
        <v>5333.86</v>
      </c>
      <c r="N21" s="18">
        <v>2173.41</v>
      </c>
      <c r="O21" s="18">
        <v>49650.17</v>
      </c>
      <c r="P21" s="18">
        <v>3409.16</v>
      </c>
      <c r="Q21" s="18">
        <v>440.78</v>
      </c>
      <c r="R21" s="18">
        <v>269.68</v>
      </c>
      <c r="S21" s="18">
        <v>4119.62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6"/>
        <v>45552.06</v>
      </c>
      <c r="Z21" s="9">
        <f t="shared" si="7"/>
        <v>5774.6399999999994</v>
      </c>
      <c r="AA21" s="9">
        <f t="shared" si="8"/>
        <v>2443.0899999999997</v>
      </c>
      <c r="AB21" s="9">
        <f t="shared" si="9"/>
        <v>53769.79</v>
      </c>
    </row>
    <row r="22" spans="1:28" x14ac:dyDescent="0.25">
      <c r="A22" s="17">
        <v>4</v>
      </c>
      <c r="B22" s="17" t="s">
        <v>1399</v>
      </c>
      <c r="C22" s="17" t="s">
        <v>1400</v>
      </c>
      <c r="D22" s="17" t="s">
        <v>1433</v>
      </c>
      <c r="E22" s="17" t="s">
        <v>1434</v>
      </c>
      <c r="F22" s="17" t="s">
        <v>75</v>
      </c>
      <c r="G22" s="17" t="s">
        <v>1142</v>
      </c>
      <c r="H22" s="17">
        <v>2700</v>
      </c>
      <c r="I22" s="17">
        <v>2700</v>
      </c>
      <c r="J22" s="17">
        <v>0</v>
      </c>
      <c r="K22" s="17" t="s">
        <v>59</v>
      </c>
      <c r="L22" s="18">
        <v>8056.83</v>
      </c>
      <c r="M22" s="18">
        <v>1353.86</v>
      </c>
      <c r="N22" s="18">
        <v>89.67</v>
      </c>
      <c r="O22" s="18">
        <v>9500.36</v>
      </c>
      <c r="P22" s="18">
        <v>247.5</v>
      </c>
      <c r="Q22" s="18">
        <v>80.31</v>
      </c>
      <c r="R22" s="18">
        <v>0</v>
      </c>
      <c r="S22" s="18">
        <v>327.81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6"/>
        <v>8304.33</v>
      </c>
      <c r="Z22" s="9">
        <f t="shared" si="7"/>
        <v>1434.1699999999998</v>
      </c>
      <c r="AA22" s="9">
        <f t="shared" si="8"/>
        <v>89.67</v>
      </c>
      <c r="AB22" s="9">
        <f t="shared" si="9"/>
        <v>9828.17</v>
      </c>
    </row>
    <row r="23" spans="1:28" x14ac:dyDescent="0.25">
      <c r="A23" s="17">
        <v>5</v>
      </c>
      <c r="B23" s="17" t="s">
        <v>1399</v>
      </c>
      <c r="C23" s="17" t="s">
        <v>1400</v>
      </c>
      <c r="D23" s="17" t="s">
        <v>1435</v>
      </c>
      <c r="E23" s="17" t="s">
        <v>1436</v>
      </c>
      <c r="F23" s="17" t="s">
        <v>75</v>
      </c>
      <c r="G23" s="17" t="s">
        <v>1142</v>
      </c>
      <c r="H23" s="17">
        <v>19706</v>
      </c>
      <c r="I23" s="17">
        <v>19642</v>
      </c>
      <c r="J23" s="17">
        <v>64</v>
      </c>
      <c r="K23" s="17" t="s">
        <v>37</v>
      </c>
      <c r="L23" s="18">
        <v>50369.01</v>
      </c>
      <c r="M23" s="18">
        <v>7816.08</v>
      </c>
      <c r="N23" s="18">
        <v>3770.14</v>
      </c>
      <c r="O23" s="18">
        <v>61955.23</v>
      </c>
      <c r="P23" s="18">
        <v>721.06</v>
      </c>
      <c r="Q23" s="18">
        <v>536.82000000000005</v>
      </c>
      <c r="R23" s="18">
        <v>38.020000000000003</v>
      </c>
      <c r="S23" s="18">
        <v>1295.9000000000001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6"/>
        <v>51090.07</v>
      </c>
      <c r="Z23" s="9">
        <f t="shared" si="7"/>
        <v>8352.9</v>
      </c>
      <c r="AA23" s="9">
        <f t="shared" si="8"/>
        <v>3808.16</v>
      </c>
      <c r="AB23" s="9">
        <f t="shared" si="9"/>
        <v>63251.130000000005</v>
      </c>
    </row>
    <row r="24" spans="1:28" x14ac:dyDescent="0.25">
      <c r="A24" s="17">
        <v>6</v>
      </c>
      <c r="B24" s="17" t="s">
        <v>1410</v>
      </c>
      <c r="C24" s="17" t="s">
        <v>1400</v>
      </c>
      <c r="D24" s="17" t="s">
        <v>1437</v>
      </c>
      <c r="E24" s="17" t="s">
        <v>1438</v>
      </c>
      <c r="F24" s="17" t="s">
        <v>75</v>
      </c>
      <c r="G24" s="17" t="s">
        <v>1142</v>
      </c>
      <c r="H24" s="17">
        <v>18204</v>
      </c>
      <c r="I24" s="17">
        <v>17887</v>
      </c>
      <c r="J24" s="17">
        <v>317</v>
      </c>
      <c r="K24" s="17" t="s">
        <v>37</v>
      </c>
      <c r="L24" s="18">
        <v>53078.82</v>
      </c>
      <c r="M24" s="18">
        <v>544.74</v>
      </c>
      <c r="N24" s="18">
        <v>175.82</v>
      </c>
      <c r="O24" s="18">
        <v>53799.38</v>
      </c>
      <c r="P24" s="18">
        <v>2458.1799999999998</v>
      </c>
      <c r="Q24" s="18">
        <v>551.91</v>
      </c>
      <c r="R24" s="18">
        <v>188.3</v>
      </c>
      <c r="S24" s="18">
        <v>3198.39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6"/>
        <v>55537</v>
      </c>
      <c r="Z24" s="9">
        <f t="shared" si="7"/>
        <v>1096.6500000000001</v>
      </c>
      <c r="AA24" s="9">
        <f t="shared" si="8"/>
        <v>364.12</v>
      </c>
      <c r="AB24" s="9">
        <f t="shared" si="9"/>
        <v>56997.77</v>
      </c>
    </row>
    <row r="25" spans="1:28" x14ac:dyDescent="0.25">
      <c r="A25" s="17">
        <v>7</v>
      </c>
      <c r="B25" s="17" t="s">
        <v>1410</v>
      </c>
      <c r="C25" s="17" t="s">
        <v>1400</v>
      </c>
      <c r="D25" s="17" t="s">
        <v>1439</v>
      </c>
      <c r="E25" s="17" t="s">
        <v>1440</v>
      </c>
      <c r="F25" s="17" t="s">
        <v>75</v>
      </c>
      <c r="G25" s="17" t="s">
        <v>1142</v>
      </c>
      <c r="H25" s="17">
        <v>5545</v>
      </c>
      <c r="I25" s="17">
        <v>5545</v>
      </c>
      <c r="J25" s="17">
        <v>0</v>
      </c>
      <c r="K25" s="17" t="s">
        <v>59</v>
      </c>
      <c r="L25" s="18">
        <v>17123.95</v>
      </c>
      <c r="M25" s="18">
        <v>2795.77</v>
      </c>
      <c r="N25" s="18">
        <v>512.16999999999996</v>
      </c>
      <c r="O25" s="18">
        <v>20431.89</v>
      </c>
      <c r="P25" s="18">
        <v>412.5</v>
      </c>
      <c r="Q25" s="18">
        <v>174.21</v>
      </c>
      <c r="R25" s="18">
        <v>0</v>
      </c>
      <c r="S25" s="18">
        <v>586.71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6"/>
        <v>17536.45</v>
      </c>
      <c r="Z25" s="9">
        <f t="shared" si="7"/>
        <v>2969.98</v>
      </c>
      <c r="AA25" s="9">
        <f t="shared" si="8"/>
        <v>512.16999999999996</v>
      </c>
      <c r="AB25" s="9">
        <f t="shared" si="9"/>
        <v>21018.6</v>
      </c>
    </row>
    <row r="26" spans="1:28" x14ac:dyDescent="0.25">
      <c r="A26" s="17">
        <v>8</v>
      </c>
      <c r="B26" s="17" t="s">
        <v>1405</v>
      </c>
      <c r="C26" s="17" t="s">
        <v>1400</v>
      </c>
      <c r="D26" s="17" t="s">
        <v>1441</v>
      </c>
      <c r="E26" s="17" t="s">
        <v>1442</v>
      </c>
      <c r="F26" s="17" t="s">
        <v>75</v>
      </c>
      <c r="G26" s="17" t="s">
        <v>1142</v>
      </c>
      <c r="H26" s="17">
        <v>21192</v>
      </c>
      <c r="I26" s="17">
        <v>20978</v>
      </c>
      <c r="J26" s="17">
        <v>214</v>
      </c>
      <c r="K26" s="17" t="s">
        <v>37</v>
      </c>
      <c r="L26" s="18">
        <v>36048.730000000003</v>
      </c>
      <c r="M26" s="18">
        <v>4864.3900000000003</v>
      </c>
      <c r="N26" s="18">
        <v>2576.58</v>
      </c>
      <c r="O26" s="18">
        <v>43489.7</v>
      </c>
      <c r="P26" s="18">
        <v>1674.56</v>
      </c>
      <c r="Q26" s="18">
        <v>379.91</v>
      </c>
      <c r="R26" s="18">
        <v>127.12</v>
      </c>
      <c r="S26" s="18">
        <v>2181.59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6"/>
        <v>37723.29</v>
      </c>
      <c r="Z26" s="9">
        <f t="shared" si="7"/>
        <v>5244.3</v>
      </c>
      <c r="AA26" s="9">
        <f t="shared" si="8"/>
        <v>2703.7</v>
      </c>
      <c r="AB26" s="9">
        <f t="shared" si="9"/>
        <v>45671.289999999994</v>
      </c>
    </row>
    <row r="27" spans="1:28" x14ac:dyDescent="0.25">
      <c r="A27" s="17">
        <v>9</v>
      </c>
      <c r="B27" s="17" t="s">
        <v>1399</v>
      </c>
      <c r="C27" s="17" t="s">
        <v>1400</v>
      </c>
      <c r="D27" s="17" t="s">
        <v>1443</v>
      </c>
      <c r="E27" s="17" t="s">
        <v>1444</v>
      </c>
      <c r="F27" s="17" t="s">
        <v>75</v>
      </c>
      <c r="G27" s="17" t="s">
        <v>1142</v>
      </c>
      <c r="H27" s="17">
        <v>6821</v>
      </c>
      <c r="I27" s="17">
        <v>6626</v>
      </c>
      <c r="J27" s="17">
        <v>195</v>
      </c>
      <c r="K27" s="17" t="s">
        <v>37</v>
      </c>
      <c r="L27" s="18">
        <v>44629.91</v>
      </c>
      <c r="M27" s="18">
        <v>4319.83</v>
      </c>
      <c r="N27" s="18">
        <v>3339.09</v>
      </c>
      <c r="O27" s="18">
        <v>52288.83</v>
      </c>
      <c r="P27" s="18">
        <v>1522.8</v>
      </c>
      <c r="Q27" s="18">
        <v>475.81</v>
      </c>
      <c r="R27" s="18">
        <v>115.83</v>
      </c>
      <c r="S27" s="18">
        <v>2114.44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6"/>
        <v>46152.710000000006</v>
      </c>
      <c r="Z27" s="9">
        <f t="shared" si="7"/>
        <v>4795.6400000000003</v>
      </c>
      <c r="AA27" s="9">
        <f t="shared" si="8"/>
        <v>3454.92</v>
      </c>
      <c r="AB27" s="9">
        <f t="shared" si="9"/>
        <v>54403.270000000004</v>
      </c>
    </row>
    <row r="28" spans="1:28" x14ac:dyDescent="0.25">
      <c r="A28" s="17">
        <v>10</v>
      </c>
      <c r="B28" s="17" t="s">
        <v>1391</v>
      </c>
      <c r="C28" s="17" t="s">
        <v>1400</v>
      </c>
      <c r="D28" s="17" t="s">
        <v>1445</v>
      </c>
      <c r="E28" s="17" t="s">
        <v>1446</v>
      </c>
      <c r="F28" s="17" t="s">
        <v>75</v>
      </c>
      <c r="G28" s="17" t="s">
        <v>1447</v>
      </c>
      <c r="H28" s="17">
        <v>16162</v>
      </c>
      <c r="I28" s="17">
        <v>15190</v>
      </c>
      <c r="J28" s="17">
        <v>972</v>
      </c>
      <c r="K28" s="17" t="s">
        <v>37</v>
      </c>
      <c r="L28" s="18">
        <v>31672.76</v>
      </c>
      <c r="M28" s="18">
        <v>3940.12</v>
      </c>
      <c r="N28" s="18">
        <v>2250.1799999999998</v>
      </c>
      <c r="O28" s="18">
        <v>37863.06</v>
      </c>
      <c r="P28" s="18">
        <v>6631.88</v>
      </c>
      <c r="Q28" s="18">
        <v>337.95</v>
      </c>
      <c r="R28" s="18">
        <v>577.37</v>
      </c>
      <c r="S28" s="18">
        <v>7547.2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6"/>
        <v>38304.639999999999</v>
      </c>
      <c r="Z28" s="9">
        <f t="shared" si="7"/>
        <v>4278.07</v>
      </c>
      <c r="AA28" s="9">
        <f t="shared" si="8"/>
        <v>2827.5499999999997</v>
      </c>
      <c r="AB28" s="9">
        <f t="shared" si="9"/>
        <v>45410.259999999995</v>
      </c>
    </row>
    <row r="29" spans="1:28" x14ac:dyDescent="0.25">
      <c r="A29" s="17">
        <v>11</v>
      </c>
      <c r="B29" s="17" t="s">
        <v>1410</v>
      </c>
      <c r="C29" s="17" t="s">
        <v>1400</v>
      </c>
      <c r="D29" s="17" t="s">
        <v>1448</v>
      </c>
      <c r="E29" s="17" t="s">
        <v>1449</v>
      </c>
      <c r="F29" s="17" t="s">
        <v>75</v>
      </c>
      <c r="G29" s="17" t="s">
        <v>114</v>
      </c>
      <c r="H29" s="17">
        <v>0</v>
      </c>
      <c r="I29" s="17">
        <v>0</v>
      </c>
      <c r="J29" s="17">
        <v>860</v>
      </c>
      <c r="K29" s="17" t="s">
        <v>107</v>
      </c>
      <c r="L29" s="18">
        <v>33767.43</v>
      </c>
      <c r="M29" s="18">
        <v>1549.06</v>
      </c>
      <c r="N29" s="18">
        <v>3049.56</v>
      </c>
      <c r="O29" s="18">
        <v>38366.050000000003</v>
      </c>
      <c r="P29" s="18">
        <v>5734.4</v>
      </c>
      <c r="Q29" s="18">
        <v>339.03</v>
      </c>
      <c r="R29" s="18">
        <v>510.84</v>
      </c>
      <c r="S29" s="18">
        <v>6584.27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6"/>
        <v>39501.83</v>
      </c>
      <c r="Z29" s="9">
        <f t="shared" si="7"/>
        <v>1888.09</v>
      </c>
      <c r="AA29" s="9">
        <f t="shared" si="8"/>
        <v>3560.4</v>
      </c>
      <c r="AB29" s="9">
        <f t="shared" si="9"/>
        <v>44950.320000000007</v>
      </c>
    </row>
    <row r="30" spans="1:28" x14ac:dyDescent="0.25">
      <c r="A30" s="17">
        <v>12</v>
      </c>
      <c r="B30" s="17" t="s">
        <v>1405</v>
      </c>
      <c r="C30" s="17" t="s">
        <v>1400</v>
      </c>
      <c r="D30" s="17" t="s">
        <v>1450</v>
      </c>
      <c r="E30" s="17" t="s">
        <v>1451</v>
      </c>
      <c r="F30" s="17" t="s">
        <v>75</v>
      </c>
      <c r="G30" s="17" t="s">
        <v>114</v>
      </c>
      <c r="H30" s="17">
        <v>0</v>
      </c>
      <c r="I30" s="17">
        <v>0</v>
      </c>
      <c r="J30" s="17">
        <v>860</v>
      </c>
      <c r="K30" s="17" t="s">
        <v>107</v>
      </c>
      <c r="L30" s="18">
        <v>-24875.79</v>
      </c>
      <c r="M30" s="18">
        <v>87.36</v>
      </c>
      <c r="N30" s="18">
        <v>3552.66</v>
      </c>
      <c r="O30" s="18">
        <v>-21235.77</v>
      </c>
      <c r="P30" s="18">
        <v>5734.4</v>
      </c>
      <c r="Q30" s="18">
        <v>0</v>
      </c>
      <c r="R30" s="18">
        <v>510.84</v>
      </c>
      <c r="S30" s="18">
        <v>6245.24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6"/>
        <v>-19141.39</v>
      </c>
      <c r="Z30" s="9">
        <f t="shared" si="7"/>
        <v>87.36</v>
      </c>
      <c r="AA30" s="9">
        <f t="shared" si="8"/>
        <v>4063.5</v>
      </c>
      <c r="AB30" s="9">
        <f t="shared" si="9"/>
        <v>-14990.53</v>
      </c>
    </row>
    <row r="31" spans="1:28" x14ac:dyDescent="0.25">
      <c r="A31" s="17">
        <v>13</v>
      </c>
      <c r="B31" s="17" t="s">
        <v>1399</v>
      </c>
      <c r="C31" s="17" t="s">
        <v>1400</v>
      </c>
      <c r="D31" s="17" t="s">
        <v>1452</v>
      </c>
      <c r="E31" s="17" t="s">
        <v>1453</v>
      </c>
      <c r="F31" s="17" t="s">
        <v>75</v>
      </c>
      <c r="G31" s="17" t="s">
        <v>114</v>
      </c>
      <c r="H31" s="17">
        <v>0</v>
      </c>
      <c r="I31" s="17">
        <v>0</v>
      </c>
      <c r="J31" s="17">
        <v>860</v>
      </c>
      <c r="K31" s="17" t="s">
        <v>107</v>
      </c>
      <c r="L31" s="18">
        <v>84096.06</v>
      </c>
      <c r="M31" s="18">
        <v>6369.95</v>
      </c>
      <c r="N31" s="18">
        <v>7500.06</v>
      </c>
      <c r="O31" s="18">
        <v>97966.07</v>
      </c>
      <c r="P31" s="18">
        <v>5734.4</v>
      </c>
      <c r="Q31" s="18">
        <v>886.82</v>
      </c>
      <c r="R31" s="18">
        <v>510.84</v>
      </c>
      <c r="S31" s="18">
        <v>7132.06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6"/>
        <v>89830.459999999992</v>
      </c>
      <c r="Z31" s="9">
        <f t="shared" si="7"/>
        <v>7256.7699999999995</v>
      </c>
      <c r="AA31" s="9">
        <f t="shared" si="8"/>
        <v>8010.9000000000005</v>
      </c>
      <c r="AB31" s="9">
        <f t="shared" si="9"/>
        <v>105098.13</v>
      </c>
    </row>
    <row r="32" spans="1:28" x14ac:dyDescent="0.25">
      <c r="A32" s="17">
        <v>14</v>
      </c>
      <c r="B32" s="17" t="s">
        <v>1391</v>
      </c>
      <c r="C32" s="17" t="s">
        <v>1392</v>
      </c>
      <c r="D32" s="17" t="s">
        <v>1393</v>
      </c>
      <c r="E32" s="17" t="s">
        <v>1394</v>
      </c>
      <c r="F32" s="17" t="s">
        <v>75</v>
      </c>
      <c r="G32" s="17" t="s">
        <v>114</v>
      </c>
      <c r="H32" s="17">
        <v>0</v>
      </c>
      <c r="I32" s="17">
        <v>0</v>
      </c>
      <c r="J32" s="17">
        <v>910</v>
      </c>
      <c r="K32" s="17" t="s">
        <v>107</v>
      </c>
      <c r="L32" s="18">
        <v>75815.31</v>
      </c>
      <c r="M32" s="18">
        <v>902.31</v>
      </c>
      <c r="N32" s="18">
        <v>540.54</v>
      </c>
      <c r="O32" s="18">
        <v>77258.16</v>
      </c>
      <c r="P32" s="18">
        <v>6061.4</v>
      </c>
      <c r="Q32" s="18">
        <v>897.13</v>
      </c>
      <c r="R32" s="18">
        <v>540.54</v>
      </c>
      <c r="S32" s="18">
        <v>7499.07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81876.709999999992</v>
      </c>
      <c r="Z32" s="9">
        <f t="shared" si="7"/>
        <v>1799.44</v>
      </c>
      <c r="AA32" s="9">
        <f t="shared" si="8"/>
        <v>1081.08</v>
      </c>
      <c r="AB32" s="9">
        <f t="shared" si="9"/>
        <v>84757.23000000001</v>
      </c>
    </row>
    <row r="33" spans="1:31" s="12" customFormat="1" ht="16.5" customHeight="1" x14ac:dyDescent="0.25">
      <c r="A33" s="10"/>
      <c r="B33" s="10"/>
      <c r="C33" s="10" t="s">
        <v>71</v>
      </c>
      <c r="D33" s="10"/>
      <c r="E33" s="10"/>
      <c r="F33" s="10"/>
      <c r="G33" s="10"/>
      <c r="H33" s="10"/>
      <c r="I33" s="10"/>
      <c r="J33" s="11">
        <f>SUM(J19:J32)</f>
        <v>5921</v>
      </c>
      <c r="K33" s="10"/>
      <c r="L33" s="11">
        <f t="shared" ref="L33:AB33" si="10">SUM(L19:L32)</f>
        <v>472421.77</v>
      </c>
      <c r="M33" s="11">
        <f t="shared" si="10"/>
        <v>40328.959999999992</v>
      </c>
      <c r="N33" s="11">
        <f t="shared" si="10"/>
        <v>29541.760000000002</v>
      </c>
      <c r="O33" s="11">
        <f t="shared" si="10"/>
        <v>542292.49</v>
      </c>
      <c r="P33" s="11">
        <f t="shared" si="10"/>
        <v>42380.840000000004</v>
      </c>
      <c r="Q33" s="11">
        <f t="shared" si="10"/>
        <v>5715.0199999999995</v>
      </c>
      <c r="R33" s="11">
        <f t="shared" si="10"/>
        <v>3517.09</v>
      </c>
      <c r="S33" s="11">
        <f t="shared" si="10"/>
        <v>51612.95</v>
      </c>
      <c r="T33" s="11">
        <f t="shared" si="10"/>
        <v>0</v>
      </c>
      <c r="U33" s="11">
        <f t="shared" si="10"/>
        <v>0</v>
      </c>
      <c r="V33" s="11">
        <f t="shared" si="10"/>
        <v>0</v>
      </c>
      <c r="W33" s="11">
        <f t="shared" si="10"/>
        <v>0</v>
      </c>
      <c r="X33" s="11">
        <f t="shared" si="10"/>
        <v>0</v>
      </c>
      <c r="Y33" s="11">
        <f t="shared" si="10"/>
        <v>514802.61</v>
      </c>
      <c r="Z33" s="11">
        <f t="shared" si="10"/>
        <v>46043.979999999996</v>
      </c>
      <c r="AA33" s="11">
        <f t="shared" si="10"/>
        <v>33058.85</v>
      </c>
      <c r="AB33" s="11">
        <f t="shared" si="10"/>
        <v>593905.44000000006</v>
      </c>
    </row>
    <row r="34" spans="1:31" s="12" customFormat="1" ht="16.5" customHeight="1" x14ac:dyDescent="0.25">
      <c r="A34" s="10"/>
      <c r="B34" s="10"/>
      <c r="C34" s="10" t="s">
        <v>119</v>
      </c>
      <c r="D34" s="10"/>
      <c r="E34" s="10"/>
      <c r="F34" s="10"/>
      <c r="G34" s="10"/>
      <c r="H34" s="10"/>
      <c r="I34" s="10"/>
      <c r="J34" s="11">
        <f>J33+J18</f>
        <v>15476</v>
      </c>
      <c r="K34" s="11"/>
      <c r="L34" s="11">
        <f t="shared" ref="L34:AA34" si="11">L33+L18</f>
        <v>910335.32000000007</v>
      </c>
      <c r="M34" s="11">
        <f t="shared" si="11"/>
        <v>84420.799999999988</v>
      </c>
      <c r="N34" s="11">
        <f t="shared" si="11"/>
        <v>58332.03</v>
      </c>
      <c r="O34" s="11">
        <f t="shared" si="11"/>
        <v>1053088.1499999999</v>
      </c>
      <c r="P34" s="11">
        <f t="shared" si="11"/>
        <v>101389.51999999999</v>
      </c>
      <c r="Q34" s="11">
        <f t="shared" si="11"/>
        <v>12071.880000000001</v>
      </c>
      <c r="R34" s="11">
        <f t="shared" si="11"/>
        <v>7773.83</v>
      </c>
      <c r="S34" s="11">
        <f t="shared" si="11"/>
        <v>121235.23</v>
      </c>
      <c r="T34" s="11">
        <f t="shared" si="11"/>
        <v>0</v>
      </c>
      <c r="U34" s="11">
        <f t="shared" si="11"/>
        <v>0</v>
      </c>
      <c r="V34" s="11">
        <f t="shared" si="11"/>
        <v>0</v>
      </c>
      <c r="W34" s="11">
        <f t="shared" si="11"/>
        <v>0</v>
      </c>
      <c r="X34" s="11">
        <f t="shared" si="11"/>
        <v>0</v>
      </c>
      <c r="Y34" s="11">
        <f t="shared" si="11"/>
        <v>1011724.8400000001</v>
      </c>
      <c r="Z34" s="11">
        <f t="shared" si="11"/>
        <v>96492.68</v>
      </c>
      <c r="AA34" s="11">
        <f t="shared" si="11"/>
        <v>66105.86</v>
      </c>
      <c r="AB34" s="11">
        <f>AB33+AB18</f>
        <v>1174323.3799999999</v>
      </c>
    </row>
    <row r="35" spans="1:31" ht="18" customHeight="1" x14ac:dyDescent="0.25"/>
    <row r="36" spans="1:31" ht="18" customHeight="1" x14ac:dyDescent="0.25"/>
    <row r="39" spans="1:31" ht="15.75" x14ac:dyDescent="0.25">
      <c r="E39" s="13" t="s">
        <v>120</v>
      </c>
      <c r="G39" s="14"/>
      <c r="H39" s="14"/>
      <c r="I39" s="14"/>
      <c r="J39" s="14"/>
      <c r="K39" s="14"/>
      <c r="L39" s="13" t="s">
        <v>122</v>
      </c>
      <c r="M39" s="13"/>
      <c r="N39" s="13"/>
      <c r="O39" s="14"/>
      <c r="Q39" s="14"/>
      <c r="R39" s="13" t="s">
        <v>121</v>
      </c>
      <c r="T39" s="14"/>
      <c r="U39" s="14"/>
      <c r="W39" s="14"/>
      <c r="X39" s="14"/>
      <c r="Y39" s="13" t="s">
        <v>123</v>
      </c>
      <c r="Z39" s="14"/>
      <c r="AA39" s="14"/>
      <c r="AB39" s="14"/>
    </row>
    <row r="40" spans="1:31" ht="15.75" x14ac:dyDescent="0.25">
      <c r="E40" s="13" t="s">
        <v>124</v>
      </c>
      <c r="G40" s="14"/>
      <c r="H40" s="14"/>
      <c r="I40" s="14"/>
      <c r="J40" s="14"/>
      <c r="K40" s="14"/>
      <c r="L40" s="13" t="s">
        <v>124</v>
      </c>
      <c r="M40" s="13"/>
      <c r="N40" s="13"/>
      <c r="O40" s="14"/>
      <c r="Q40" s="14"/>
      <c r="R40" s="13" t="s">
        <v>124</v>
      </c>
      <c r="T40" s="14"/>
      <c r="U40" s="14"/>
      <c r="W40" s="14"/>
      <c r="X40" s="14"/>
      <c r="Y40" s="13" t="s">
        <v>124</v>
      </c>
      <c r="Z40" s="14"/>
      <c r="AA40" s="14"/>
      <c r="AB40" s="14"/>
    </row>
    <row r="42" spans="1:31" ht="32.25" customHeight="1" x14ac:dyDescent="0.55000000000000004">
      <c r="A42" s="75" t="s">
        <v>0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1"/>
      <c r="AD42" s="1"/>
      <c r="AE42" s="1"/>
    </row>
    <row r="43" spans="1:31" ht="21.75" customHeight="1" x14ac:dyDescent="0.4">
      <c r="A43" s="76" t="s">
        <v>1575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2"/>
      <c r="AD43" s="2"/>
      <c r="AE43" s="2"/>
    </row>
    <row r="44" spans="1:31" s="5" customFormat="1" ht="20.25" customHeight="1" x14ac:dyDescent="0.35">
      <c r="A44" s="3" t="s">
        <v>1</v>
      </c>
      <c r="B44" s="4"/>
      <c r="C44" s="3"/>
      <c r="D44" s="3"/>
      <c r="F44" s="3" t="s">
        <v>1454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7" customFormat="1" ht="90" x14ac:dyDescent="0.25">
      <c r="A45" s="6" t="s">
        <v>3</v>
      </c>
      <c r="B45" s="6" t="s">
        <v>4</v>
      </c>
      <c r="C45" s="6" t="s">
        <v>5</v>
      </c>
      <c r="D45" s="6" t="s">
        <v>6</v>
      </c>
      <c r="E45" s="6" t="s">
        <v>7</v>
      </c>
      <c r="F45" s="6" t="s">
        <v>8</v>
      </c>
      <c r="G45" s="6" t="s">
        <v>9</v>
      </c>
      <c r="H45" s="6" t="s">
        <v>10</v>
      </c>
      <c r="I45" s="6" t="s">
        <v>11</v>
      </c>
      <c r="J45" s="6" t="s">
        <v>12</v>
      </c>
      <c r="K45" s="6" t="s">
        <v>13</v>
      </c>
      <c r="L45" s="6" t="s">
        <v>14</v>
      </c>
      <c r="M45" s="6" t="s">
        <v>15</v>
      </c>
      <c r="N45" s="6" t="s">
        <v>16</v>
      </c>
      <c r="O45" s="6" t="s">
        <v>17</v>
      </c>
      <c r="P45" s="6" t="s">
        <v>18</v>
      </c>
      <c r="Q45" s="6" t="s">
        <v>19</v>
      </c>
      <c r="R45" s="6" t="s">
        <v>20</v>
      </c>
      <c r="S45" s="6" t="s">
        <v>21</v>
      </c>
      <c r="T45" s="6" t="s">
        <v>22</v>
      </c>
      <c r="U45" s="6" t="s">
        <v>23</v>
      </c>
      <c r="V45" s="6" t="s">
        <v>24</v>
      </c>
      <c r="W45" s="6" t="s">
        <v>25</v>
      </c>
      <c r="X45" s="6" t="s">
        <v>26</v>
      </c>
      <c r="Y45" s="6" t="s">
        <v>27</v>
      </c>
      <c r="Z45" s="6" t="s">
        <v>28</v>
      </c>
      <c r="AA45" s="6" t="s">
        <v>29</v>
      </c>
      <c r="AB45" s="6" t="s">
        <v>30</v>
      </c>
    </row>
    <row r="46" spans="1:31" s="15" customFormat="1" x14ac:dyDescent="0.25">
      <c r="A46" s="17">
        <v>1</v>
      </c>
      <c r="B46" s="17" t="s">
        <v>1399</v>
      </c>
      <c r="C46" s="17" t="s">
        <v>1400</v>
      </c>
      <c r="D46" s="17" t="s">
        <v>1401</v>
      </c>
      <c r="E46" s="17" t="s">
        <v>1402</v>
      </c>
      <c r="F46" s="17" t="s">
        <v>35</v>
      </c>
      <c r="G46" s="17" t="s">
        <v>45</v>
      </c>
      <c r="H46" s="17">
        <v>13536</v>
      </c>
      <c r="I46" s="17">
        <v>13364</v>
      </c>
      <c r="J46" s="17">
        <v>516</v>
      </c>
      <c r="K46" s="17" t="s">
        <v>37</v>
      </c>
      <c r="L46" s="18">
        <v>76575.62</v>
      </c>
      <c r="M46" s="18">
        <v>8307.77</v>
      </c>
      <c r="N46" s="18">
        <v>3588.21</v>
      </c>
      <c r="O46" s="18">
        <v>88471.6</v>
      </c>
      <c r="P46" s="18">
        <v>5548.2</v>
      </c>
      <c r="Q46" s="18">
        <v>803.91</v>
      </c>
      <c r="R46" s="18">
        <v>229.88</v>
      </c>
      <c r="S46" s="18">
        <v>6581.99</v>
      </c>
      <c r="T46" s="18">
        <v>0</v>
      </c>
      <c r="U46" s="18">
        <v>0</v>
      </c>
      <c r="V46" s="18">
        <v>0</v>
      </c>
      <c r="W46" s="18">
        <v>0</v>
      </c>
      <c r="X46" s="18"/>
      <c r="Y46" s="9">
        <f t="shared" ref="Y46:Y58" si="12">L46+P46-U46</f>
        <v>82123.819999999992</v>
      </c>
      <c r="Z46" s="9">
        <f t="shared" ref="Z46:Z58" si="13">M46+Q46-V46</f>
        <v>9111.68</v>
      </c>
      <c r="AA46" s="9">
        <f t="shared" ref="AA46:AA58" si="14">N46+R46-W46</f>
        <v>3818.09</v>
      </c>
      <c r="AB46" s="9">
        <f t="shared" ref="AB46:AB58" si="15">O46+S46-X46</f>
        <v>95053.590000000011</v>
      </c>
    </row>
    <row r="47" spans="1:31" s="15" customFormat="1" x14ac:dyDescent="0.25">
      <c r="A47" s="17">
        <v>2</v>
      </c>
      <c r="B47" s="17" t="s">
        <v>1391</v>
      </c>
      <c r="C47" s="17" t="s">
        <v>1400</v>
      </c>
      <c r="D47" s="17" t="s">
        <v>1403</v>
      </c>
      <c r="E47" s="17" t="s">
        <v>1404</v>
      </c>
      <c r="F47" s="17" t="s">
        <v>35</v>
      </c>
      <c r="G47" s="17" t="s">
        <v>45</v>
      </c>
      <c r="H47" s="17">
        <v>79210</v>
      </c>
      <c r="I47" s="17">
        <v>79210</v>
      </c>
      <c r="J47" s="17">
        <v>0</v>
      </c>
      <c r="K47" s="17" t="s">
        <v>59</v>
      </c>
      <c r="L47" s="18">
        <v>58584.959999999999</v>
      </c>
      <c r="M47" s="18">
        <v>1536.4</v>
      </c>
      <c r="N47" s="18">
        <v>1211.31</v>
      </c>
      <c r="O47" s="18">
        <v>61332.67</v>
      </c>
      <c r="P47" s="18">
        <v>209.31</v>
      </c>
      <c r="Q47" s="18">
        <v>545.65</v>
      </c>
      <c r="R47" s="18">
        <v>0</v>
      </c>
      <c r="S47" s="18">
        <v>754.96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si="12"/>
        <v>58794.27</v>
      </c>
      <c r="Z47" s="9">
        <f t="shared" si="13"/>
        <v>2082.0500000000002</v>
      </c>
      <c r="AA47" s="9">
        <f t="shared" si="14"/>
        <v>1211.31</v>
      </c>
      <c r="AB47" s="9">
        <f t="shared" si="15"/>
        <v>62087.63</v>
      </c>
    </row>
    <row r="48" spans="1:31" s="15" customFormat="1" x14ac:dyDescent="0.25">
      <c r="A48" s="17">
        <v>3</v>
      </c>
      <c r="B48" s="17" t="s">
        <v>1405</v>
      </c>
      <c r="C48" s="17" t="s">
        <v>1400</v>
      </c>
      <c r="D48" s="17" t="s">
        <v>1406</v>
      </c>
      <c r="E48" s="17" t="s">
        <v>1407</v>
      </c>
      <c r="F48" s="17" t="s">
        <v>35</v>
      </c>
      <c r="G48" s="17" t="s">
        <v>41</v>
      </c>
      <c r="H48" s="17">
        <v>14135</v>
      </c>
      <c r="I48" s="17">
        <v>13714</v>
      </c>
      <c r="J48" s="17">
        <v>421</v>
      </c>
      <c r="K48" s="17" t="s">
        <v>37</v>
      </c>
      <c r="L48" s="18">
        <v>80771.59</v>
      </c>
      <c r="M48" s="18">
        <v>6268.38</v>
      </c>
      <c r="N48" s="18">
        <v>2043.15</v>
      </c>
      <c r="O48" s="18">
        <v>89083.12</v>
      </c>
      <c r="P48" s="18">
        <v>1874.9</v>
      </c>
      <c r="Q48" s="18">
        <v>845.31</v>
      </c>
      <c r="R48" s="18">
        <v>187.56</v>
      </c>
      <c r="S48" s="18">
        <v>2907.77</v>
      </c>
      <c r="T48" s="18">
        <v>0</v>
      </c>
      <c r="U48" s="18">
        <v>15130.47</v>
      </c>
      <c r="V48" s="18">
        <v>6268.38</v>
      </c>
      <c r="W48" s="18">
        <v>2043.15</v>
      </c>
      <c r="X48" s="18">
        <v>23442</v>
      </c>
      <c r="Y48" s="9">
        <f t="shared" si="12"/>
        <v>67516.01999999999</v>
      </c>
      <c r="Z48" s="9">
        <f t="shared" si="13"/>
        <v>845.3100000000004</v>
      </c>
      <c r="AA48" s="9">
        <f t="shared" si="14"/>
        <v>187.55999999999995</v>
      </c>
      <c r="AB48" s="9">
        <f t="shared" si="15"/>
        <v>68548.89</v>
      </c>
    </row>
    <row r="49" spans="1:28" s="15" customFormat="1" x14ac:dyDescent="0.25">
      <c r="A49" s="17">
        <v>4</v>
      </c>
      <c r="B49" s="17" t="s">
        <v>1399</v>
      </c>
      <c r="C49" s="17" t="s">
        <v>1400</v>
      </c>
      <c r="D49" s="17" t="s">
        <v>1408</v>
      </c>
      <c r="E49" s="17" t="s">
        <v>1409</v>
      </c>
      <c r="F49" s="17" t="s">
        <v>35</v>
      </c>
      <c r="G49" s="17" t="s">
        <v>41</v>
      </c>
      <c r="H49" s="17">
        <v>36202</v>
      </c>
      <c r="I49" s="17">
        <v>36152</v>
      </c>
      <c r="J49" s="17">
        <v>50</v>
      </c>
      <c r="K49" s="17" t="s">
        <v>37</v>
      </c>
      <c r="L49" s="18">
        <v>30732.78</v>
      </c>
      <c r="M49" s="18">
        <v>956.78</v>
      </c>
      <c r="N49" s="18">
        <v>86.87</v>
      </c>
      <c r="O49" s="18">
        <v>31776.43</v>
      </c>
      <c r="P49" s="18">
        <v>474.22</v>
      </c>
      <c r="Q49" s="18">
        <v>315.82</v>
      </c>
      <c r="R49" s="18">
        <v>22.28</v>
      </c>
      <c r="S49" s="18">
        <v>812.32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12"/>
        <v>31207</v>
      </c>
      <c r="Z49" s="9">
        <f t="shared" si="13"/>
        <v>1272.5999999999999</v>
      </c>
      <c r="AA49" s="9">
        <f t="shared" si="14"/>
        <v>109.15</v>
      </c>
      <c r="AB49" s="9">
        <f t="shared" si="15"/>
        <v>32588.75</v>
      </c>
    </row>
    <row r="50" spans="1:28" s="15" customFormat="1" x14ac:dyDescent="0.25">
      <c r="A50" s="17">
        <v>5</v>
      </c>
      <c r="B50" s="17" t="s">
        <v>1410</v>
      </c>
      <c r="C50" s="17" t="s">
        <v>1400</v>
      </c>
      <c r="D50" s="17" t="s">
        <v>1411</v>
      </c>
      <c r="E50" s="17" t="s">
        <v>1412</v>
      </c>
      <c r="F50" s="17" t="s">
        <v>35</v>
      </c>
      <c r="G50" s="17" t="s">
        <v>45</v>
      </c>
      <c r="H50" s="17">
        <v>8699</v>
      </c>
      <c r="I50" s="17">
        <v>8687</v>
      </c>
      <c r="J50" s="17">
        <v>36</v>
      </c>
      <c r="K50" s="17" t="s">
        <v>37</v>
      </c>
      <c r="L50" s="18">
        <v>58451.83</v>
      </c>
      <c r="M50" s="18">
        <v>1703.67</v>
      </c>
      <c r="N50" s="18">
        <v>7002.72</v>
      </c>
      <c r="O50" s="18">
        <v>67158.22</v>
      </c>
      <c r="P50" s="18">
        <v>1190.73</v>
      </c>
      <c r="Q50" s="18">
        <v>625.49</v>
      </c>
      <c r="R50" s="18">
        <v>16.04</v>
      </c>
      <c r="S50" s="18">
        <v>1832.26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12"/>
        <v>59642.560000000005</v>
      </c>
      <c r="Z50" s="9">
        <f t="shared" si="13"/>
        <v>2329.16</v>
      </c>
      <c r="AA50" s="9">
        <f t="shared" si="14"/>
        <v>7018.76</v>
      </c>
      <c r="AB50" s="9">
        <f t="shared" si="15"/>
        <v>68990.48</v>
      </c>
    </row>
    <row r="51" spans="1:28" s="15" customFormat="1" x14ac:dyDescent="0.25">
      <c r="A51" s="17">
        <v>6</v>
      </c>
      <c r="B51" s="17" t="s">
        <v>1410</v>
      </c>
      <c r="C51" s="17" t="s">
        <v>1400</v>
      </c>
      <c r="D51" s="17" t="s">
        <v>1413</v>
      </c>
      <c r="E51" s="17" t="s">
        <v>1414</v>
      </c>
      <c r="F51" s="17" t="s">
        <v>35</v>
      </c>
      <c r="G51" s="17" t="s">
        <v>41</v>
      </c>
      <c r="H51" s="17">
        <v>92492</v>
      </c>
      <c r="I51" s="17">
        <v>90832</v>
      </c>
      <c r="J51" s="17">
        <v>1660</v>
      </c>
      <c r="K51" s="17" t="s">
        <v>37</v>
      </c>
      <c r="L51" s="18">
        <v>30675.55</v>
      </c>
      <c r="M51" s="18">
        <v>1210.77</v>
      </c>
      <c r="N51" s="18">
        <v>1544.55</v>
      </c>
      <c r="O51" s="18">
        <v>33430.870000000003</v>
      </c>
      <c r="P51" s="18">
        <v>9334.0499999999993</v>
      </c>
      <c r="Q51" s="18">
        <v>285.66000000000003</v>
      </c>
      <c r="R51" s="18">
        <v>739.53</v>
      </c>
      <c r="S51" s="18">
        <v>10359.24</v>
      </c>
      <c r="T51" s="18">
        <v>0</v>
      </c>
      <c r="U51" s="18">
        <v>0</v>
      </c>
      <c r="V51" s="18">
        <v>0</v>
      </c>
      <c r="W51" s="18">
        <v>0</v>
      </c>
      <c r="X51" s="18"/>
      <c r="Y51" s="9">
        <f t="shared" si="12"/>
        <v>40009.599999999999</v>
      </c>
      <c r="Z51" s="9">
        <f t="shared" si="13"/>
        <v>1496.43</v>
      </c>
      <c r="AA51" s="9">
        <f t="shared" si="14"/>
        <v>2284.08</v>
      </c>
      <c r="AB51" s="9">
        <f t="shared" si="15"/>
        <v>43790.11</v>
      </c>
    </row>
    <row r="52" spans="1:28" s="15" customFormat="1" x14ac:dyDescent="0.25">
      <c r="A52" s="17">
        <v>7</v>
      </c>
      <c r="B52" s="17" t="s">
        <v>1391</v>
      </c>
      <c r="C52" s="17" t="s">
        <v>1400</v>
      </c>
      <c r="D52" s="17" t="s">
        <v>1415</v>
      </c>
      <c r="E52" s="17" t="s">
        <v>1416</v>
      </c>
      <c r="F52" s="17" t="s">
        <v>35</v>
      </c>
      <c r="G52" s="17" t="s">
        <v>41</v>
      </c>
      <c r="H52" s="17">
        <v>39350</v>
      </c>
      <c r="I52" s="17">
        <v>39350</v>
      </c>
      <c r="J52" s="17">
        <v>0</v>
      </c>
      <c r="K52" s="17" t="s">
        <v>59</v>
      </c>
      <c r="L52" s="18">
        <v>-73244.95</v>
      </c>
      <c r="M52" s="18">
        <v>51.4</v>
      </c>
      <c r="N52" s="18">
        <v>2888.63</v>
      </c>
      <c r="O52" s="18">
        <v>-70304.92</v>
      </c>
      <c r="P52" s="18">
        <v>101.5</v>
      </c>
      <c r="Q52" s="18">
        <v>0</v>
      </c>
      <c r="R52" s="18">
        <v>0</v>
      </c>
      <c r="S52" s="18">
        <v>101.5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12"/>
        <v>-73143.45</v>
      </c>
      <c r="Z52" s="9">
        <f t="shared" si="13"/>
        <v>51.4</v>
      </c>
      <c r="AA52" s="9">
        <f t="shared" si="14"/>
        <v>2888.63</v>
      </c>
      <c r="AB52" s="9">
        <f t="shared" si="15"/>
        <v>-70203.42</v>
      </c>
    </row>
    <row r="53" spans="1:28" s="15" customFormat="1" x14ac:dyDescent="0.25">
      <c r="A53" s="17">
        <v>8</v>
      </c>
      <c r="B53" s="17" t="s">
        <v>1399</v>
      </c>
      <c r="C53" s="17" t="s">
        <v>1400</v>
      </c>
      <c r="D53" s="17" t="s">
        <v>1417</v>
      </c>
      <c r="E53" s="17" t="s">
        <v>1418</v>
      </c>
      <c r="F53" s="17" t="s">
        <v>35</v>
      </c>
      <c r="G53" s="17" t="s">
        <v>41</v>
      </c>
      <c r="H53" s="17">
        <v>10788</v>
      </c>
      <c r="I53" s="17">
        <v>10263</v>
      </c>
      <c r="J53" s="17">
        <v>1575</v>
      </c>
      <c r="K53" s="17" t="s">
        <v>37</v>
      </c>
      <c r="L53" s="18">
        <v>116350.16</v>
      </c>
      <c r="M53" s="18">
        <v>9942.41</v>
      </c>
      <c r="N53" s="18">
        <v>5167.1000000000004</v>
      </c>
      <c r="O53" s="18">
        <v>131459.67000000001</v>
      </c>
      <c r="P53" s="18">
        <v>8182.75</v>
      </c>
      <c r="Q53" s="18">
        <v>1224.29</v>
      </c>
      <c r="R53" s="18">
        <v>701.66</v>
      </c>
      <c r="S53" s="18">
        <v>10108.700000000001</v>
      </c>
      <c r="T53" s="18">
        <v>0</v>
      </c>
      <c r="U53" s="18">
        <v>116350.16</v>
      </c>
      <c r="V53" s="18">
        <v>9942.41</v>
      </c>
      <c r="W53" s="18">
        <v>5167.43</v>
      </c>
      <c r="X53" s="18">
        <v>131460</v>
      </c>
      <c r="Y53" s="9">
        <f t="shared" si="12"/>
        <v>8182.75</v>
      </c>
      <c r="Z53" s="9">
        <f t="shared" si="13"/>
        <v>1224.2900000000009</v>
      </c>
      <c r="AA53" s="9">
        <f t="shared" si="14"/>
        <v>701.32999999999993</v>
      </c>
      <c r="AB53" s="9">
        <f t="shared" si="15"/>
        <v>10108.370000000024</v>
      </c>
    </row>
    <row r="54" spans="1:28" s="15" customFormat="1" x14ac:dyDescent="0.25">
      <c r="A54" s="17">
        <v>9</v>
      </c>
      <c r="B54" s="17" t="s">
        <v>1399</v>
      </c>
      <c r="C54" s="17" t="s">
        <v>1400</v>
      </c>
      <c r="D54" s="17" t="s">
        <v>1419</v>
      </c>
      <c r="E54" s="17" t="s">
        <v>1420</v>
      </c>
      <c r="F54" s="17" t="s">
        <v>35</v>
      </c>
      <c r="G54" s="17" t="s">
        <v>1205</v>
      </c>
      <c r="H54" s="17">
        <v>38197</v>
      </c>
      <c r="I54" s="17">
        <v>37524</v>
      </c>
      <c r="J54" s="17">
        <v>673</v>
      </c>
      <c r="K54" s="17" t="s">
        <v>37</v>
      </c>
      <c r="L54" s="18">
        <v>-28293.919999999998</v>
      </c>
      <c r="M54" s="18">
        <v>112.01</v>
      </c>
      <c r="N54" s="18">
        <v>3362.21</v>
      </c>
      <c r="O54" s="18">
        <v>-24819.7</v>
      </c>
      <c r="P54" s="18">
        <v>4420.0200000000004</v>
      </c>
      <c r="Q54" s="18">
        <v>0</v>
      </c>
      <c r="R54" s="18">
        <v>299.82</v>
      </c>
      <c r="S54" s="18">
        <v>4719.84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2"/>
        <v>-23873.899999999998</v>
      </c>
      <c r="Z54" s="9">
        <f t="shared" si="13"/>
        <v>112.01</v>
      </c>
      <c r="AA54" s="9">
        <f t="shared" si="14"/>
        <v>3662.03</v>
      </c>
      <c r="AB54" s="9">
        <f t="shared" si="15"/>
        <v>-20099.86</v>
      </c>
    </row>
    <row r="55" spans="1:28" s="15" customFormat="1" x14ac:dyDescent="0.25">
      <c r="A55" s="17">
        <v>10</v>
      </c>
      <c r="B55" s="17" t="s">
        <v>1405</v>
      </c>
      <c r="C55" s="17" t="s">
        <v>1400</v>
      </c>
      <c r="D55" s="17" t="s">
        <v>1421</v>
      </c>
      <c r="E55" s="17" t="s">
        <v>1422</v>
      </c>
      <c r="F55" s="17" t="s">
        <v>35</v>
      </c>
      <c r="G55" s="17" t="s">
        <v>215</v>
      </c>
      <c r="H55" s="17">
        <v>1990</v>
      </c>
      <c r="I55" s="17">
        <v>1990</v>
      </c>
      <c r="J55" s="17">
        <v>0</v>
      </c>
      <c r="K55" s="17" t="s">
        <v>59</v>
      </c>
      <c r="L55" s="18">
        <v>47662.93</v>
      </c>
      <c r="M55" s="18">
        <v>8342.15</v>
      </c>
      <c r="N55" s="18">
        <v>1669.01</v>
      </c>
      <c r="O55" s="18">
        <v>57674.09</v>
      </c>
      <c r="P55" s="18">
        <v>101.5</v>
      </c>
      <c r="Q55" s="18">
        <v>507.44</v>
      </c>
      <c r="R55" s="18">
        <v>0</v>
      </c>
      <c r="S55" s="18">
        <v>608.94000000000005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12"/>
        <v>47764.43</v>
      </c>
      <c r="Z55" s="9">
        <f t="shared" si="13"/>
        <v>8849.59</v>
      </c>
      <c r="AA55" s="9">
        <f t="shared" si="14"/>
        <v>1669.01</v>
      </c>
      <c r="AB55" s="9">
        <f t="shared" si="15"/>
        <v>58283.03</v>
      </c>
    </row>
    <row r="56" spans="1:28" s="15" customFormat="1" x14ac:dyDescent="0.25">
      <c r="A56" s="17">
        <v>11</v>
      </c>
      <c r="B56" s="17" t="s">
        <v>1391</v>
      </c>
      <c r="C56" s="17" t="s">
        <v>1400</v>
      </c>
      <c r="D56" s="17" t="s">
        <v>1423</v>
      </c>
      <c r="E56" s="17" t="s">
        <v>1424</v>
      </c>
      <c r="F56" s="17" t="s">
        <v>35</v>
      </c>
      <c r="G56" s="17" t="s">
        <v>218</v>
      </c>
      <c r="H56" s="17">
        <v>5277</v>
      </c>
      <c r="I56" s="17">
        <v>5277</v>
      </c>
      <c r="J56" s="17">
        <v>0</v>
      </c>
      <c r="K56" s="17" t="s">
        <v>59</v>
      </c>
      <c r="L56" s="18">
        <v>65673.25</v>
      </c>
      <c r="M56" s="18">
        <v>7403.82</v>
      </c>
      <c r="N56" s="18">
        <v>4238.7700000000004</v>
      </c>
      <c r="O56" s="18">
        <v>77315.839999999997</v>
      </c>
      <c r="P56" s="18">
        <v>-167.86</v>
      </c>
      <c r="Q56" s="18">
        <v>701.36</v>
      </c>
      <c r="R56" s="18">
        <v>0</v>
      </c>
      <c r="S56" s="18">
        <v>533.5</v>
      </c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si="12"/>
        <v>65505.39</v>
      </c>
      <c r="Z56" s="9">
        <f t="shared" si="13"/>
        <v>8105.1799999999994</v>
      </c>
      <c r="AA56" s="9">
        <f t="shared" si="14"/>
        <v>4238.7700000000004</v>
      </c>
      <c r="AB56" s="9">
        <f t="shared" si="15"/>
        <v>77849.34</v>
      </c>
    </row>
    <row r="57" spans="1:28" s="15" customFormat="1" x14ac:dyDescent="0.25">
      <c r="A57" s="17">
        <v>12</v>
      </c>
      <c r="B57" s="17" t="s">
        <v>1391</v>
      </c>
      <c r="C57" s="17" t="s">
        <v>1400</v>
      </c>
      <c r="D57" s="17" t="s">
        <v>1395</v>
      </c>
      <c r="E57" s="17" t="s">
        <v>1396</v>
      </c>
      <c r="F57" s="17" t="s">
        <v>35</v>
      </c>
      <c r="G57" s="17" t="s">
        <v>1397</v>
      </c>
      <c r="H57" s="17">
        <v>590</v>
      </c>
      <c r="I57" s="17">
        <v>578</v>
      </c>
      <c r="J57" s="17">
        <v>12</v>
      </c>
      <c r="K57" s="17" t="s">
        <v>37</v>
      </c>
      <c r="L57" s="18">
        <v>11928.04</v>
      </c>
      <c r="M57" s="18">
        <v>1595.19</v>
      </c>
      <c r="N57" s="18">
        <v>244.48</v>
      </c>
      <c r="O57" s="18">
        <v>13767.71</v>
      </c>
      <c r="P57" s="18">
        <v>437.47</v>
      </c>
      <c r="Q57" s="18">
        <v>123.86</v>
      </c>
      <c r="R57" s="18">
        <v>5.35</v>
      </c>
      <c r="S57" s="18">
        <v>566.67999999999995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2"/>
        <v>12365.51</v>
      </c>
      <c r="Z57" s="9">
        <f t="shared" si="13"/>
        <v>1719.05</v>
      </c>
      <c r="AA57" s="9">
        <f t="shared" si="14"/>
        <v>249.82999999999998</v>
      </c>
      <c r="AB57" s="9">
        <f t="shared" si="15"/>
        <v>14334.39</v>
      </c>
    </row>
    <row r="58" spans="1:28" s="15" customFormat="1" x14ac:dyDescent="0.25">
      <c r="A58" s="17">
        <v>13</v>
      </c>
      <c r="B58" s="17" t="s">
        <v>1405</v>
      </c>
      <c r="C58" s="17" t="s">
        <v>1400</v>
      </c>
      <c r="D58" s="17" t="s">
        <v>1425</v>
      </c>
      <c r="E58" s="17" t="s">
        <v>1426</v>
      </c>
      <c r="F58" s="17" t="s">
        <v>35</v>
      </c>
      <c r="G58" s="17" t="s">
        <v>347</v>
      </c>
      <c r="H58" s="17">
        <v>0</v>
      </c>
      <c r="I58" s="17">
        <v>0</v>
      </c>
      <c r="J58" s="17">
        <v>0</v>
      </c>
      <c r="K58" s="17" t="s">
        <v>59</v>
      </c>
      <c r="L58" s="18">
        <v>21054.39</v>
      </c>
      <c r="M58" s="18">
        <v>3017.95</v>
      </c>
      <c r="N58" s="18">
        <v>0</v>
      </c>
      <c r="O58" s="18">
        <v>24072.34</v>
      </c>
      <c r="P58" s="18">
        <v>813.5</v>
      </c>
      <c r="Q58" s="18">
        <v>213.77</v>
      </c>
      <c r="R58" s="18">
        <v>0</v>
      </c>
      <c r="S58" s="18">
        <v>1027.27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2"/>
        <v>21867.89</v>
      </c>
      <c r="Z58" s="9">
        <f t="shared" si="13"/>
        <v>3231.72</v>
      </c>
      <c r="AA58" s="9">
        <f t="shared" si="14"/>
        <v>0</v>
      </c>
      <c r="AB58" s="9">
        <f t="shared" si="15"/>
        <v>25099.61</v>
      </c>
    </row>
    <row r="59" spans="1:28" s="22" customFormat="1" x14ac:dyDescent="0.25">
      <c r="A59" s="19"/>
      <c r="B59" s="19"/>
      <c r="C59" s="10" t="s">
        <v>71</v>
      </c>
      <c r="D59" s="19"/>
      <c r="E59" s="19"/>
      <c r="F59" s="19"/>
      <c r="G59" s="19"/>
      <c r="H59" s="19"/>
      <c r="I59" s="19"/>
      <c r="J59" s="19">
        <f>SUM(J46:J58)</f>
        <v>4943</v>
      </c>
      <c r="K59" s="19"/>
      <c r="L59" s="20">
        <f t="shared" ref="L59:AB59" si="16">SUM(L46:L58)</f>
        <v>496922.22999999992</v>
      </c>
      <c r="M59" s="20">
        <f t="shared" si="16"/>
        <v>50448.7</v>
      </c>
      <c r="N59" s="20">
        <f t="shared" si="16"/>
        <v>33047.01</v>
      </c>
      <c r="O59" s="20">
        <f t="shared" si="16"/>
        <v>580417.93999999994</v>
      </c>
      <c r="P59" s="20">
        <f t="shared" si="16"/>
        <v>32520.29</v>
      </c>
      <c r="Q59" s="20">
        <f t="shared" si="16"/>
        <v>6192.5599999999995</v>
      </c>
      <c r="R59" s="20">
        <f t="shared" si="16"/>
        <v>2202.12</v>
      </c>
      <c r="S59" s="20">
        <f t="shared" si="16"/>
        <v>40914.97</v>
      </c>
      <c r="T59" s="20">
        <f t="shared" si="16"/>
        <v>0</v>
      </c>
      <c r="U59" s="20">
        <f t="shared" si="16"/>
        <v>131480.63</v>
      </c>
      <c r="V59" s="20">
        <f t="shared" si="16"/>
        <v>16210.79</v>
      </c>
      <c r="W59" s="20">
        <f t="shared" si="16"/>
        <v>7210.58</v>
      </c>
      <c r="X59" s="20">
        <f>SUM(X46:X58)</f>
        <v>154902</v>
      </c>
      <c r="Y59" s="20">
        <f t="shared" si="16"/>
        <v>397961.89</v>
      </c>
      <c r="Z59" s="20">
        <f t="shared" si="16"/>
        <v>40430.47</v>
      </c>
      <c r="AA59" s="20">
        <f t="shared" si="16"/>
        <v>28038.549999999996</v>
      </c>
      <c r="AB59" s="20">
        <f t="shared" si="16"/>
        <v>466430.91000000003</v>
      </c>
    </row>
    <row r="60" spans="1:28" s="15" customFormat="1" x14ac:dyDescent="0.25">
      <c r="A60" s="17">
        <v>1</v>
      </c>
      <c r="B60" s="17" t="s">
        <v>1399</v>
      </c>
      <c r="C60" s="17" t="s">
        <v>1400</v>
      </c>
      <c r="D60" s="17" t="s">
        <v>1427</v>
      </c>
      <c r="E60" s="17" t="s">
        <v>1428</v>
      </c>
      <c r="F60" s="17" t="s">
        <v>75</v>
      </c>
      <c r="G60" s="17" t="s">
        <v>1142</v>
      </c>
      <c r="H60" s="17">
        <v>13398</v>
      </c>
      <c r="I60" s="17">
        <v>13186</v>
      </c>
      <c r="J60" s="17">
        <v>212</v>
      </c>
      <c r="K60" s="17" t="s">
        <v>37</v>
      </c>
      <c r="L60" s="18">
        <v>-2799.12</v>
      </c>
      <c r="M60" s="18">
        <v>212.02</v>
      </c>
      <c r="N60" s="18">
        <v>121.77</v>
      </c>
      <c r="O60" s="18">
        <v>-2465.33</v>
      </c>
      <c r="P60" s="18">
        <v>1750.13</v>
      </c>
      <c r="Q60" s="18">
        <v>0</v>
      </c>
      <c r="R60" s="18">
        <v>125.93</v>
      </c>
      <c r="S60" s="18">
        <v>1876.06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ref="Y60:Y73" si="17">L60+P60-U60</f>
        <v>-1048.9899999999998</v>
      </c>
      <c r="Z60" s="9">
        <f t="shared" ref="Z60:Z73" si="18">M60+Q60-V60</f>
        <v>212.02</v>
      </c>
      <c r="AA60" s="9">
        <f t="shared" ref="AA60:AA73" si="19">N60+R60-W60</f>
        <v>247.7</v>
      </c>
      <c r="AB60" s="9">
        <f t="shared" ref="AB60:AB73" si="20">O60+S60-X60</f>
        <v>-589.27</v>
      </c>
    </row>
    <row r="61" spans="1:28" s="15" customFormat="1" x14ac:dyDescent="0.25">
      <c r="A61" s="17">
        <v>2</v>
      </c>
      <c r="B61" s="17" t="s">
        <v>1405</v>
      </c>
      <c r="C61" s="17" t="s">
        <v>1400</v>
      </c>
      <c r="D61" s="17" t="s">
        <v>1429</v>
      </c>
      <c r="E61" s="17" t="s">
        <v>1430</v>
      </c>
      <c r="F61" s="17" t="s">
        <v>75</v>
      </c>
      <c r="G61" s="17" t="s">
        <v>1142</v>
      </c>
      <c r="H61" s="17">
        <v>3495</v>
      </c>
      <c r="I61" s="17">
        <v>3495</v>
      </c>
      <c r="J61" s="17">
        <v>0</v>
      </c>
      <c r="K61" s="17" t="s">
        <v>59</v>
      </c>
      <c r="L61" s="18">
        <v>25333.57</v>
      </c>
      <c r="M61" s="18">
        <v>853.95</v>
      </c>
      <c r="N61" s="18">
        <v>17.82</v>
      </c>
      <c r="O61" s="18">
        <v>26205.34</v>
      </c>
      <c r="P61" s="18">
        <v>368.61</v>
      </c>
      <c r="Q61" s="18">
        <v>260.08999999999997</v>
      </c>
      <c r="R61" s="18">
        <v>0</v>
      </c>
      <c r="S61" s="18">
        <v>628.70000000000005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7"/>
        <v>25702.18</v>
      </c>
      <c r="Z61" s="9">
        <f t="shared" si="18"/>
        <v>1114.04</v>
      </c>
      <c r="AA61" s="9">
        <f t="shared" si="19"/>
        <v>17.82</v>
      </c>
      <c r="AB61" s="9">
        <f t="shared" si="20"/>
        <v>26834.04</v>
      </c>
    </row>
    <row r="62" spans="1:28" s="15" customFormat="1" x14ac:dyDescent="0.25">
      <c r="A62" s="17">
        <v>3</v>
      </c>
      <c r="B62" s="17" t="s">
        <v>1391</v>
      </c>
      <c r="C62" s="17" t="s">
        <v>1400</v>
      </c>
      <c r="D62" s="17" t="s">
        <v>1431</v>
      </c>
      <c r="E62" s="17" t="s">
        <v>1432</v>
      </c>
      <c r="F62" s="17" t="s">
        <v>75</v>
      </c>
      <c r="G62" s="17" t="s">
        <v>1142</v>
      </c>
      <c r="H62" s="17">
        <v>7495</v>
      </c>
      <c r="I62" s="17">
        <v>7284</v>
      </c>
      <c r="J62" s="17">
        <v>211</v>
      </c>
      <c r="K62" s="17" t="s">
        <v>37</v>
      </c>
      <c r="L62" s="18">
        <v>45552.06</v>
      </c>
      <c r="M62" s="18">
        <v>5774.64</v>
      </c>
      <c r="N62" s="18">
        <v>2443.09</v>
      </c>
      <c r="O62" s="18">
        <v>53769.79</v>
      </c>
      <c r="P62" s="18">
        <v>1897.56</v>
      </c>
      <c r="Q62" s="18">
        <v>478.79</v>
      </c>
      <c r="R62" s="18">
        <v>125.33</v>
      </c>
      <c r="S62" s="18">
        <v>2501.6799999999998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7"/>
        <v>47449.619999999995</v>
      </c>
      <c r="Z62" s="9">
        <f t="shared" si="18"/>
        <v>6253.43</v>
      </c>
      <c r="AA62" s="9">
        <f t="shared" si="19"/>
        <v>2568.42</v>
      </c>
      <c r="AB62" s="9">
        <f t="shared" si="20"/>
        <v>56271.47</v>
      </c>
    </row>
    <row r="63" spans="1:28" s="15" customFormat="1" x14ac:dyDescent="0.25">
      <c r="A63" s="17">
        <v>4</v>
      </c>
      <c r="B63" s="17" t="s">
        <v>1399</v>
      </c>
      <c r="C63" s="17" t="s">
        <v>1400</v>
      </c>
      <c r="D63" s="17" t="s">
        <v>1433</v>
      </c>
      <c r="E63" s="17" t="s">
        <v>1434</v>
      </c>
      <c r="F63" s="17" t="s">
        <v>75</v>
      </c>
      <c r="G63" s="17" t="s">
        <v>1142</v>
      </c>
      <c r="H63" s="17">
        <v>2700</v>
      </c>
      <c r="I63" s="17">
        <v>2700</v>
      </c>
      <c r="J63" s="17">
        <v>0</v>
      </c>
      <c r="K63" s="17" t="s">
        <v>59</v>
      </c>
      <c r="L63" s="18">
        <v>8304.33</v>
      </c>
      <c r="M63" s="18">
        <v>1434.17</v>
      </c>
      <c r="N63" s="18">
        <v>89.67</v>
      </c>
      <c r="O63" s="18">
        <v>9828.17</v>
      </c>
      <c r="P63" s="18">
        <v>270</v>
      </c>
      <c r="Q63" s="18">
        <v>85.58</v>
      </c>
      <c r="R63" s="18">
        <v>0</v>
      </c>
      <c r="S63" s="18">
        <v>355.58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7"/>
        <v>8574.33</v>
      </c>
      <c r="Z63" s="9">
        <f t="shared" si="18"/>
        <v>1519.75</v>
      </c>
      <c r="AA63" s="9">
        <f t="shared" si="19"/>
        <v>89.67</v>
      </c>
      <c r="AB63" s="9">
        <f t="shared" si="20"/>
        <v>10183.75</v>
      </c>
    </row>
    <row r="64" spans="1:28" s="15" customFormat="1" x14ac:dyDescent="0.25">
      <c r="A64" s="17">
        <v>5</v>
      </c>
      <c r="B64" s="17" t="s">
        <v>1399</v>
      </c>
      <c r="C64" s="17" t="s">
        <v>1400</v>
      </c>
      <c r="D64" s="17" t="s">
        <v>1435</v>
      </c>
      <c r="E64" s="17" t="s">
        <v>1436</v>
      </c>
      <c r="F64" s="17" t="s">
        <v>75</v>
      </c>
      <c r="G64" s="17" t="s">
        <v>1142</v>
      </c>
      <c r="H64" s="17">
        <v>19706</v>
      </c>
      <c r="I64" s="17">
        <v>19706</v>
      </c>
      <c r="J64" s="17">
        <v>0</v>
      </c>
      <c r="K64" s="17" t="s">
        <v>59</v>
      </c>
      <c r="L64" s="18">
        <v>51090.07</v>
      </c>
      <c r="M64" s="18">
        <v>8352.9</v>
      </c>
      <c r="N64" s="18">
        <v>3808.16</v>
      </c>
      <c r="O64" s="18">
        <v>63251.13</v>
      </c>
      <c r="P64" s="18">
        <v>374.25</v>
      </c>
      <c r="Q64" s="18">
        <v>563.74</v>
      </c>
      <c r="R64" s="18">
        <v>0</v>
      </c>
      <c r="S64" s="18">
        <v>937.99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7"/>
        <v>51464.32</v>
      </c>
      <c r="Z64" s="9">
        <f t="shared" si="18"/>
        <v>8916.64</v>
      </c>
      <c r="AA64" s="9">
        <f t="shared" si="19"/>
        <v>3808.16</v>
      </c>
      <c r="AB64" s="9">
        <f t="shared" si="20"/>
        <v>64189.119999999995</v>
      </c>
    </row>
    <row r="65" spans="1:28" s="15" customFormat="1" x14ac:dyDescent="0.25">
      <c r="A65" s="17">
        <v>6</v>
      </c>
      <c r="B65" s="17" t="s">
        <v>1410</v>
      </c>
      <c r="C65" s="17" t="s">
        <v>1400</v>
      </c>
      <c r="D65" s="17" t="s">
        <v>1437</v>
      </c>
      <c r="E65" s="17" t="s">
        <v>1438</v>
      </c>
      <c r="F65" s="17" t="s">
        <v>75</v>
      </c>
      <c r="G65" s="17" t="s">
        <v>1142</v>
      </c>
      <c r="H65" s="17">
        <v>18504</v>
      </c>
      <c r="I65" s="17">
        <v>18204</v>
      </c>
      <c r="J65" s="17">
        <v>300</v>
      </c>
      <c r="K65" s="17" t="s">
        <v>37</v>
      </c>
      <c r="L65" s="18">
        <v>55537</v>
      </c>
      <c r="M65" s="18">
        <v>1096.6500000000001</v>
      </c>
      <c r="N65" s="18">
        <v>364.12</v>
      </c>
      <c r="O65" s="18">
        <v>56997.77</v>
      </c>
      <c r="P65" s="18">
        <v>2430.41</v>
      </c>
      <c r="Q65" s="18">
        <v>565.29999999999995</v>
      </c>
      <c r="R65" s="18">
        <v>178.2</v>
      </c>
      <c r="S65" s="18">
        <v>3173.91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7"/>
        <v>57967.41</v>
      </c>
      <c r="Z65" s="9">
        <f t="shared" si="18"/>
        <v>1661.95</v>
      </c>
      <c r="AA65" s="9">
        <f t="shared" si="19"/>
        <v>542.31999999999994</v>
      </c>
      <c r="AB65" s="9">
        <f t="shared" si="20"/>
        <v>60171.679999999993</v>
      </c>
    </row>
    <row r="66" spans="1:28" s="15" customFormat="1" x14ac:dyDescent="0.25">
      <c r="A66" s="17">
        <v>7</v>
      </c>
      <c r="B66" s="17" t="s">
        <v>1410</v>
      </c>
      <c r="C66" s="17" t="s">
        <v>1400</v>
      </c>
      <c r="D66" s="17" t="s">
        <v>1439</v>
      </c>
      <c r="E66" s="17" t="s">
        <v>1440</v>
      </c>
      <c r="F66" s="17" t="s">
        <v>75</v>
      </c>
      <c r="G66" s="17" t="s">
        <v>1142</v>
      </c>
      <c r="H66" s="17">
        <v>5545</v>
      </c>
      <c r="I66" s="17">
        <v>5545</v>
      </c>
      <c r="J66" s="17">
        <v>0</v>
      </c>
      <c r="K66" s="17" t="s">
        <v>59</v>
      </c>
      <c r="L66" s="18">
        <v>17536.45</v>
      </c>
      <c r="M66" s="18">
        <v>2969.98</v>
      </c>
      <c r="N66" s="18">
        <v>512.16999999999996</v>
      </c>
      <c r="O66" s="18">
        <v>21018.6</v>
      </c>
      <c r="P66" s="18">
        <v>451.85</v>
      </c>
      <c r="Q66" s="18">
        <v>184.58</v>
      </c>
      <c r="R66" s="18">
        <v>0</v>
      </c>
      <c r="S66" s="18">
        <v>636.42999999999995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7"/>
        <v>17988.3</v>
      </c>
      <c r="Z66" s="9">
        <f t="shared" si="18"/>
        <v>3154.56</v>
      </c>
      <c r="AA66" s="9">
        <f t="shared" si="19"/>
        <v>512.16999999999996</v>
      </c>
      <c r="AB66" s="9">
        <f t="shared" si="20"/>
        <v>21655.03</v>
      </c>
    </row>
    <row r="67" spans="1:28" s="15" customFormat="1" x14ac:dyDescent="0.25">
      <c r="A67" s="17">
        <v>8</v>
      </c>
      <c r="B67" s="17" t="s">
        <v>1405</v>
      </c>
      <c r="C67" s="17" t="s">
        <v>1400</v>
      </c>
      <c r="D67" s="17" t="s">
        <v>1441</v>
      </c>
      <c r="E67" s="17" t="s">
        <v>1442</v>
      </c>
      <c r="F67" s="17" t="s">
        <v>75</v>
      </c>
      <c r="G67" s="17" t="s">
        <v>1142</v>
      </c>
      <c r="H67" s="17">
        <v>21384</v>
      </c>
      <c r="I67" s="17">
        <v>21192</v>
      </c>
      <c r="J67" s="17">
        <v>192</v>
      </c>
      <c r="K67" s="17" t="s">
        <v>37</v>
      </c>
      <c r="L67" s="18">
        <v>37723.29</v>
      </c>
      <c r="M67" s="18">
        <v>5244.3</v>
      </c>
      <c r="N67" s="18">
        <v>2703.7</v>
      </c>
      <c r="O67" s="18">
        <v>45671.29</v>
      </c>
      <c r="P67" s="18">
        <v>1588.01</v>
      </c>
      <c r="Q67" s="18">
        <v>409.34</v>
      </c>
      <c r="R67" s="18">
        <v>114.05</v>
      </c>
      <c r="S67" s="18">
        <v>2111.4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7"/>
        <v>39311.300000000003</v>
      </c>
      <c r="Z67" s="9">
        <f t="shared" si="18"/>
        <v>5653.64</v>
      </c>
      <c r="AA67" s="9">
        <f t="shared" si="19"/>
        <v>2817.75</v>
      </c>
      <c r="AB67" s="9">
        <f t="shared" si="20"/>
        <v>47782.69</v>
      </c>
    </row>
    <row r="68" spans="1:28" s="15" customFormat="1" x14ac:dyDescent="0.25">
      <c r="A68" s="17">
        <v>9</v>
      </c>
      <c r="B68" s="17" t="s">
        <v>1399</v>
      </c>
      <c r="C68" s="17" t="s">
        <v>1400</v>
      </c>
      <c r="D68" s="17" t="s">
        <v>1443</v>
      </c>
      <c r="E68" s="17" t="s">
        <v>1444</v>
      </c>
      <c r="F68" s="17" t="s">
        <v>75</v>
      </c>
      <c r="G68" s="17" t="s">
        <v>1142</v>
      </c>
      <c r="H68" s="17">
        <v>6968</v>
      </c>
      <c r="I68" s="17">
        <v>6821</v>
      </c>
      <c r="J68" s="17">
        <v>147</v>
      </c>
      <c r="K68" s="17" t="s">
        <v>37</v>
      </c>
      <c r="L68" s="18">
        <v>46152.71</v>
      </c>
      <c r="M68" s="18">
        <v>4795.6400000000003</v>
      </c>
      <c r="N68" s="18">
        <v>3454.92</v>
      </c>
      <c r="O68" s="18">
        <v>54403.27</v>
      </c>
      <c r="P68" s="18">
        <v>1287.17</v>
      </c>
      <c r="Q68" s="18">
        <v>504.97</v>
      </c>
      <c r="R68" s="18">
        <v>87.32</v>
      </c>
      <c r="S68" s="18">
        <v>1879.46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7"/>
        <v>47439.88</v>
      </c>
      <c r="Z68" s="9">
        <f t="shared" si="18"/>
        <v>5300.6100000000006</v>
      </c>
      <c r="AA68" s="9">
        <f t="shared" si="19"/>
        <v>3542.2400000000002</v>
      </c>
      <c r="AB68" s="9">
        <f t="shared" si="20"/>
        <v>56282.729999999996</v>
      </c>
    </row>
    <row r="69" spans="1:28" s="15" customFormat="1" x14ac:dyDescent="0.25">
      <c r="A69" s="17">
        <v>10</v>
      </c>
      <c r="B69" s="17" t="s">
        <v>1391</v>
      </c>
      <c r="C69" s="17" t="s">
        <v>1400</v>
      </c>
      <c r="D69" s="17" t="s">
        <v>1445</v>
      </c>
      <c r="E69" s="17" t="s">
        <v>1446</v>
      </c>
      <c r="F69" s="17" t="s">
        <v>75</v>
      </c>
      <c r="G69" s="17" t="s">
        <v>1447</v>
      </c>
      <c r="H69" s="17">
        <v>16667</v>
      </c>
      <c r="I69" s="17">
        <v>16162</v>
      </c>
      <c r="J69" s="17">
        <v>505</v>
      </c>
      <c r="K69" s="17" t="s">
        <v>37</v>
      </c>
      <c r="L69" s="18">
        <v>38304.639999999999</v>
      </c>
      <c r="M69" s="18">
        <v>4278.07</v>
      </c>
      <c r="N69" s="18">
        <v>2827.55</v>
      </c>
      <c r="O69" s="18">
        <v>45410.26</v>
      </c>
      <c r="P69" s="18">
        <v>3643.9</v>
      </c>
      <c r="Q69" s="18">
        <v>391.39</v>
      </c>
      <c r="R69" s="18">
        <v>299.97000000000003</v>
      </c>
      <c r="S69" s="18">
        <v>4335.26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7"/>
        <v>41948.54</v>
      </c>
      <c r="Z69" s="9">
        <f t="shared" si="18"/>
        <v>4669.46</v>
      </c>
      <c r="AA69" s="9">
        <f t="shared" si="19"/>
        <v>3127.5200000000004</v>
      </c>
      <c r="AB69" s="9">
        <f t="shared" si="20"/>
        <v>49745.520000000004</v>
      </c>
    </row>
    <row r="70" spans="1:28" s="15" customFormat="1" x14ac:dyDescent="0.25">
      <c r="A70" s="17">
        <v>11</v>
      </c>
      <c r="B70" s="17" t="s">
        <v>1410</v>
      </c>
      <c r="C70" s="17" t="s">
        <v>1400</v>
      </c>
      <c r="D70" s="17" t="s">
        <v>1448</v>
      </c>
      <c r="E70" s="17" t="s">
        <v>1449</v>
      </c>
      <c r="F70" s="17" t="s">
        <v>75</v>
      </c>
      <c r="G70" s="17" t="s">
        <v>114</v>
      </c>
      <c r="H70" s="17">
        <v>0</v>
      </c>
      <c r="I70" s="17">
        <v>0</v>
      </c>
      <c r="J70" s="17">
        <v>860</v>
      </c>
      <c r="K70" s="17" t="s">
        <v>107</v>
      </c>
      <c r="L70" s="18">
        <v>39501.83</v>
      </c>
      <c r="M70" s="18">
        <v>1888.09</v>
      </c>
      <c r="N70" s="18">
        <v>3560.4</v>
      </c>
      <c r="O70" s="18">
        <v>44950.32</v>
      </c>
      <c r="P70" s="18">
        <v>5889.74</v>
      </c>
      <c r="Q70" s="18">
        <v>415.83</v>
      </c>
      <c r="R70" s="18">
        <v>510.84</v>
      </c>
      <c r="S70" s="18">
        <v>6816.41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7"/>
        <v>45391.57</v>
      </c>
      <c r="Z70" s="9">
        <f t="shared" si="18"/>
        <v>2303.92</v>
      </c>
      <c r="AA70" s="9">
        <f t="shared" si="19"/>
        <v>4071.2400000000002</v>
      </c>
      <c r="AB70" s="9">
        <f t="shared" si="20"/>
        <v>51766.729999999996</v>
      </c>
    </row>
    <row r="71" spans="1:28" s="15" customFormat="1" x14ac:dyDescent="0.25">
      <c r="A71" s="17">
        <v>12</v>
      </c>
      <c r="B71" s="17" t="s">
        <v>1405</v>
      </c>
      <c r="C71" s="17" t="s">
        <v>1400</v>
      </c>
      <c r="D71" s="17" t="s">
        <v>1450</v>
      </c>
      <c r="E71" s="17" t="s">
        <v>1451</v>
      </c>
      <c r="F71" s="17" t="s">
        <v>75</v>
      </c>
      <c r="G71" s="17" t="s">
        <v>114</v>
      </c>
      <c r="H71" s="17">
        <v>0</v>
      </c>
      <c r="I71" s="17">
        <v>0</v>
      </c>
      <c r="J71" s="17">
        <v>860</v>
      </c>
      <c r="K71" s="17" t="s">
        <v>107</v>
      </c>
      <c r="L71" s="18">
        <v>-19141.39</v>
      </c>
      <c r="M71" s="18">
        <v>87.36</v>
      </c>
      <c r="N71" s="18">
        <v>4063.5</v>
      </c>
      <c r="O71" s="18">
        <v>-14990.53</v>
      </c>
      <c r="P71" s="18">
        <v>5889.74</v>
      </c>
      <c r="Q71" s="18">
        <v>0</v>
      </c>
      <c r="R71" s="18">
        <v>510.84</v>
      </c>
      <c r="S71" s="18">
        <v>6400.58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7"/>
        <v>-13251.65</v>
      </c>
      <c r="Z71" s="9">
        <f t="shared" si="18"/>
        <v>87.36</v>
      </c>
      <c r="AA71" s="9">
        <f t="shared" si="19"/>
        <v>4574.34</v>
      </c>
      <c r="AB71" s="9">
        <f t="shared" si="20"/>
        <v>-8589.9500000000007</v>
      </c>
    </row>
    <row r="72" spans="1:28" s="15" customFormat="1" x14ac:dyDescent="0.25">
      <c r="A72" s="17">
        <v>13</v>
      </c>
      <c r="B72" s="17" t="s">
        <v>1391</v>
      </c>
      <c r="C72" s="17" t="s">
        <v>1400</v>
      </c>
      <c r="D72" s="17" t="s">
        <v>1393</v>
      </c>
      <c r="E72" s="17" t="s">
        <v>1394</v>
      </c>
      <c r="F72" s="17" t="s">
        <v>75</v>
      </c>
      <c r="G72" s="17" t="s">
        <v>114</v>
      </c>
      <c r="H72" s="17">
        <v>0</v>
      </c>
      <c r="I72" s="17">
        <v>0</v>
      </c>
      <c r="J72" s="17">
        <v>910</v>
      </c>
      <c r="K72" s="17" t="s">
        <v>107</v>
      </c>
      <c r="L72" s="18">
        <v>81876.710000000006</v>
      </c>
      <c r="M72" s="18">
        <v>1799.44</v>
      </c>
      <c r="N72" s="18">
        <v>1081.08</v>
      </c>
      <c r="O72" s="18">
        <v>84757.23</v>
      </c>
      <c r="P72" s="18">
        <v>6225.19</v>
      </c>
      <c r="Q72" s="18">
        <v>826.42</v>
      </c>
      <c r="R72" s="18">
        <v>540.54</v>
      </c>
      <c r="S72" s="18">
        <v>7592.15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7"/>
        <v>88101.900000000009</v>
      </c>
      <c r="Z72" s="9">
        <f t="shared" si="18"/>
        <v>2625.86</v>
      </c>
      <c r="AA72" s="9">
        <f t="shared" si="19"/>
        <v>1621.62</v>
      </c>
      <c r="AB72" s="9">
        <f t="shared" si="20"/>
        <v>92349.37999999999</v>
      </c>
    </row>
    <row r="73" spans="1:28" s="15" customFormat="1" x14ac:dyDescent="0.25">
      <c r="A73" s="17">
        <v>14</v>
      </c>
      <c r="B73" s="17" t="s">
        <v>1399</v>
      </c>
      <c r="C73" s="17" t="s">
        <v>1400</v>
      </c>
      <c r="D73" s="17" t="s">
        <v>1452</v>
      </c>
      <c r="E73" s="17" t="s">
        <v>1453</v>
      </c>
      <c r="F73" s="17" t="s">
        <v>75</v>
      </c>
      <c r="G73" s="17" t="s">
        <v>114</v>
      </c>
      <c r="H73" s="17">
        <v>0</v>
      </c>
      <c r="I73" s="17">
        <v>0</v>
      </c>
      <c r="J73" s="17">
        <v>860</v>
      </c>
      <c r="K73" s="17" t="s">
        <v>107</v>
      </c>
      <c r="L73" s="18">
        <v>89830.46</v>
      </c>
      <c r="M73" s="18">
        <v>7256.77</v>
      </c>
      <c r="N73" s="18">
        <v>8010.9</v>
      </c>
      <c r="O73" s="18">
        <v>105098.13</v>
      </c>
      <c r="P73" s="18">
        <v>5889.74</v>
      </c>
      <c r="Q73" s="18">
        <v>981.88</v>
      </c>
      <c r="R73" s="18">
        <v>510.84</v>
      </c>
      <c r="S73" s="18">
        <v>7382.46</v>
      </c>
      <c r="T73" s="18">
        <v>0</v>
      </c>
      <c r="U73" s="18">
        <v>89830.33</v>
      </c>
      <c r="V73" s="18">
        <v>7256.77</v>
      </c>
      <c r="W73" s="18">
        <v>8010.9</v>
      </c>
      <c r="X73" s="18">
        <v>105098</v>
      </c>
      <c r="Y73" s="9">
        <f t="shared" si="17"/>
        <v>5889.8700000000099</v>
      </c>
      <c r="Z73" s="9">
        <f t="shared" si="18"/>
        <v>981.8799999999992</v>
      </c>
      <c r="AA73" s="9">
        <f t="shared" si="19"/>
        <v>510.84000000000015</v>
      </c>
      <c r="AB73" s="9">
        <f t="shared" si="20"/>
        <v>7382.5900000000111</v>
      </c>
    </row>
    <row r="74" spans="1:28" s="12" customFormat="1" ht="16.5" customHeight="1" x14ac:dyDescent="0.25">
      <c r="A74" s="10"/>
      <c r="B74" s="10"/>
      <c r="C74" s="10" t="s">
        <v>71</v>
      </c>
      <c r="D74" s="10"/>
      <c r="E74" s="10"/>
      <c r="F74" s="10"/>
      <c r="G74" s="10"/>
      <c r="H74" s="10"/>
      <c r="I74" s="10"/>
      <c r="J74" s="11">
        <f>SUM(J60:J73)</f>
        <v>5057</v>
      </c>
      <c r="K74" s="10"/>
      <c r="L74" s="11">
        <f t="shared" ref="L74:AB74" si="21">SUM(L60:L73)</f>
        <v>514802.6100000001</v>
      </c>
      <c r="M74" s="11">
        <f t="shared" si="21"/>
        <v>46043.979999999996</v>
      </c>
      <c r="N74" s="11">
        <f t="shared" si="21"/>
        <v>33058.850000000006</v>
      </c>
      <c r="O74" s="11">
        <f t="shared" si="21"/>
        <v>593905.43999999994</v>
      </c>
      <c r="P74" s="11">
        <f t="shared" si="21"/>
        <v>37956.299999999996</v>
      </c>
      <c r="Q74" s="11">
        <f t="shared" si="21"/>
        <v>5667.91</v>
      </c>
      <c r="R74" s="11">
        <f t="shared" si="21"/>
        <v>3003.8599999999997</v>
      </c>
      <c r="S74" s="11">
        <f t="shared" si="21"/>
        <v>46628.07</v>
      </c>
      <c r="T74" s="11">
        <f t="shared" si="21"/>
        <v>0</v>
      </c>
      <c r="U74" s="11">
        <f t="shared" si="21"/>
        <v>89830.33</v>
      </c>
      <c r="V74" s="11">
        <f t="shared" si="21"/>
        <v>7256.77</v>
      </c>
      <c r="W74" s="11">
        <f t="shared" si="21"/>
        <v>8010.9</v>
      </c>
      <c r="X74" s="11">
        <f t="shared" si="21"/>
        <v>105098</v>
      </c>
      <c r="Y74" s="11">
        <f t="shared" si="21"/>
        <v>462928.57999999996</v>
      </c>
      <c r="Z74" s="11">
        <f t="shared" si="21"/>
        <v>44455.119999999995</v>
      </c>
      <c r="AA74" s="11">
        <f t="shared" si="21"/>
        <v>28051.81</v>
      </c>
      <c r="AB74" s="11">
        <f t="shared" si="21"/>
        <v>535435.50999999989</v>
      </c>
    </row>
    <row r="75" spans="1:28" s="12" customFormat="1" ht="16.5" customHeight="1" x14ac:dyDescent="0.25">
      <c r="A75" s="10"/>
      <c r="B75" s="10"/>
      <c r="C75" s="10" t="s">
        <v>119</v>
      </c>
      <c r="D75" s="10"/>
      <c r="E75" s="10"/>
      <c r="F75" s="10"/>
      <c r="G75" s="10"/>
      <c r="H75" s="10"/>
      <c r="I75" s="10"/>
      <c r="J75" s="11">
        <f t="shared" ref="J75:AB75" si="22">J59+J74</f>
        <v>10000</v>
      </c>
      <c r="K75" s="11">
        <f t="shared" si="22"/>
        <v>0</v>
      </c>
      <c r="L75" s="11">
        <f t="shared" si="22"/>
        <v>1011724.8400000001</v>
      </c>
      <c r="M75" s="11">
        <f t="shared" si="22"/>
        <v>96492.68</v>
      </c>
      <c r="N75" s="11">
        <f t="shared" si="22"/>
        <v>66105.860000000015</v>
      </c>
      <c r="O75" s="11">
        <f t="shared" si="22"/>
        <v>1174323.3799999999</v>
      </c>
      <c r="P75" s="11">
        <f t="shared" si="22"/>
        <v>70476.59</v>
      </c>
      <c r="Q75" s="11">
        <f t="shared" si="22"/>
        <v>11860.47</v>
      </c>
      <c r="R75" s="11">
        <f t="shared" si="22"/>
        <v>5205.9799999999996</v>
      </c>
      <c r="S75" s="11">
        <f t="shared" si="22"/>
        <v>87543.040000000008</v>
      </c>
      <c r="T75" s="11">
        <f t="shared" si="22"/>
        <v>0</v>
      </c>
      <c r="U75" s="11">
        <f t="shared" si="22"/>
        <v>221310.96000000002</v>
      </c>
      <c r="V75" s="11">
        <f t="shared" si="22"/>
        <v>23467.56</v>
      </c>
      <c r="W75" s="11">
        <f t="shared" si="22"/>
        <v>15221.48</v>
      </c>
      <c r="X75" s="11">
        <f t="shared" si="22"/>
        <v>260000</v>
      </c>
      <c r="Y75" s="11">
        <f t="shared" si="22"/>
        <v>860890.47</v>
      </c>
      <c r="Z75" s="11">
        <f t="shared" si="22"/>
        <v>84885.59</v>
      </c>
      <c r="AA75" s="11">
        <f t="shared" si="22"/>
        <v>56090.36</v>
      </c>
      <c r="AB75" s="11">
        <f t="shared" si="22"/>
        <v>1001866.4199999999</v>
      </c>
    </row>
    <row r="76" spans="1:28" s="12" customFormat="1" ht="16.5" customHeight="1" x14ac:dyDescent="0.25">
      <c r="A76" s="10"/>
      <c r="B76" s="10"/>
      <c r="C76" s="10" t="s">
        <v>1598</v>
      </c>
      <c r="D76" s="10"/>
      <c r="E76" s="10"/>
      <c r="F76" s="10"/>
      <c r="G76" s="10"/>
      <c r="H76" s="10"/>
      <c r="I76" s="10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>
        <f>Y46+Y47+Y48+Y49+Y50+Y51+Y53+Y55+Y56+Y57+Y58+Y61+Y62+Y63+Y64+Y65+Y66+Y67+Y68+Y69+Y70+Y72+Y73</f>
        <v>972208.46000000008</v>
      </c>
      <c r="Z76" s="11">
        <f t="shared" ref="Z76:AB76" si="23">Z46+Z47+Z48+Z49+Z50+Z51+Z53+Z55+Z56+Z57+Z58+Z61+Z62+Z63+Z64+Z65+Z66+Z67+Z68+Z69+Z70+Z72+Z73</f>
        <v>84422.800000000017</v>
      </c>
      <c r="AA76" s="11">
        <f t="shared" si="23"/>
        <v>44717.659999999989</v>
      </c>
      <c r="AB76" s="11">
        <f t="shared" si="23"/>
        <v>1101348.92</v>
      </c>
    </row>
    <row r="77" spans="1:28" ht="18" customHeight="1" x14ac:dyDescent="0.25"/>
    <row r="78" spans="1:28" ht="18" customHeight="1" x14ac:dyDescent="0.25"/>
    <row r="81" spans="1:31" ht="15.75" x14ac:dyDescent="0.25">
      <c r="E81" s="13" t="s">
        <v>120</v>
      </c>
      <c r="G81" s="14"/>
      <c r="H81" s="14"/>
      <c r="I81" s="14"/>
      <c r="J81" s="14"/>
      <c r="K81" s="14"/>
      <c r="L81" s="13" t="s">
        <v>122</v>
      </c>
      <c r="M81" s="13"/>
      <c r="N81" s="13"/>
      <c r="O81" s="14"/>
      <c r="Q81" s="14"/>
      <c r="R81" s="13" t="s">
        <v>121</v>
      </c>
      <c r="T81" s="14"/>
      <c r="U81" s="14"/>
      <c r="W81" s="14"/>
      <c r="X81" s="14"/>
      <c r="Y81" s="13" t="s">
        <v>123</v>
      </c>
      <c r="Z81" s="14"/>
      <c r="AA81" s="14"/>
      <c r="AB81" s="14"/>
    </row>
    <row r="82" spans="1:31" ht="15.75" x14ac:dyDescent="0.25">
      <c r="E82" s="13" t="s">
        <v>124</v>
      </c>
      <c r="G82" s="14"/>
      <c r="H82" s="14"/>
      <c r="I82" s="14"/>
      <c r="J82" s="14"/>
      <c r="K82" s="14"/>
      <c r="L82" s="13" t="s">
        <v>124</v>
      </c>
      <c r="M82" s="13"/>
      <c r="N82" s="13"/>
      <c r="O82" s="14"/>
      <c r="Q82" s="14"/>
      <c r="R82" s="13" t="s">
        <v>124</v>
      </c>
      <c r="T82" s="14"/>
      <c r="U82" s="14"/>
      <c r="W82" s="14"/>
      <c r="X82" s="14"/>
      <c r="Y82" s="13" t="s">
        <v>124</v>
      </c>
      <c r="Z82" s="14"/>
      <c r="AA82" s="14"/>
      <c r="AB82" s="14"/>
    </row>
    <row r="85" spans="1:31" ht="32.25" customHeight="1" x14ac:dyDescent="0.55000000000000004">
      <c r="A85" s="75" t="s">
        <v>0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1"/>
      <c r="AD85" s="1"/>
      <c r="AE85" s="1"/>
    </row>
    <row r="86" spans="1:31" ht="21.75" customHeight="1" x14ac:dyDescent="0.4">
      <c r="A86" s="76" t="s">
        <v>1650</v>
      </c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2"/>
      <c r="AD86" s="2"/>
      <c r="AE86" s="2"/>
    </row>
    <row r="87" spans="1:31" s="5" customFormat="1" ht="20.25" customHeight="1" x14ac:dyDescent="0.35">
      <c r="A87" s="3" t="s">
        <v>1</v>
      </c>
      <c r="B87" s="4"/>
      <c r="C87" s="3"/>
      <c r="D87" s="3"/>
      <c r="F87" s="3" t="s">
        <v>1454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s="7" customFormat="1" ht="90" x14ac:dyDescent="0.25">
      <c r="A88" s="6" t="s">
        <v>3</v>
      </c>
      <c r="B88" s="6" t="s">
        <v>4</v>
      </c>
      <c r="C88" s="6" t="s">
        <v>5</v>
      </c>
      <c r="D88" s="6" t="s">
        <v>6</v>
      </c>
      <c r="E88" s="6" t="s">
        <v>7</v>
      </c>
      <c r="F88" s="6" t="s">
        <v>8</v>
      </c>
      <c r="G88" s="6" t="s">
        <v>9</v>
      </c>
      <c r="H88" s="6" t="s">
        <v>10</v>
      </c>
      <c r="I88" s="6" t="s">
        <v>11</v>
      </c>
      <c r="J88" s="6" t="s">
        <v>12</v>
      </c>
      <c r="K88" s="6" t="s">
        <v>13</v>
      </c>
      <c r="L88" s="6" t="s">
        <v>14</v>
      </c>
      <c r="M88" s="6" t="s">
        <v>15</v>
      </c>
      <c r="N88" s="6" t="s">
        <v>16</v>
      </c>
      <c r="O88" s="6" t="s">
        <v>17</v>
      </c>
      <c r="P88" s="6" t="s">
        <v>18</v>
      </c>
      <c r="Q88" s="6" t="s">
        <v>19</v>
      </c>
      <c r="R88" s="6" t="s">
        <v>20</v>
      </c>
      <c r="S88" s="6" t="s">
        <v>21</v>
      </c>
      <c r="T88" s="6" t="s">
        <v>22</v>
      </c>
      <c r="U88" s="6" t="s">
        <v>23</v>
      </c>
      <c r="V88" s="6" t="s">
        <v>24</v>
      </c>
      <c r="W88" s="6" t="s">
        <v>25</v>
      </c>
      <c r="X88" s="6" t="s">
        <v>26</v>
      </c>
      <c r="Y88" s="6" t="s">
        <v>27</v>
      </c>
      <c r="Z88" s="6" t="s">
        <v>28</v>
      </c>
      <c r="AA88" s="6" t="s">
        <v>29</v>
      </c>
      <c r="AB88" s="6" t="s">
        <v>30</v>
      </c>
    </row>
    <row r="89" spans="1:31" s="15" customFormat="1" x14ac:dyDescent="0.25">
      <c r="A89" s="17">
        <v>1</v>
      </c>
      <c r="B89" s="17" t="s">
        <v>1399</v>
      </c>
      <c r="C89" s="17" t="s">
        <v>1392</v>
      </c>
      <c r="D89" s="17" t="s">
        <v>1401</v>
      </c>
      <c r="E89" s="17" t="s">
        <v>1402</v>
      </c>
      <c r="F89" s="17" t="s">
        <v>35</v>
      </c>
      <c r="G89" s="17" t="s">
        <v>45</v>
      </c>
      <c r="H89" s="17">
        <v>13748</v>
      </c>
      <c r="I89" s="17">
        <v>13536</v>
      </c>
      <c r="J89" s="17">
        <v>636</v>
      </c>
      <c r="K89" s="17" t="s">
        <v>37</v>
      </c>
      <c r="L89" s="18">
        <v>82123.820000000007</v>
      </c>
      <c r="M89" s="18">
        <v>9111.68</v>
      </c>
      <c r="N89" s="18">
        <v>3818.09</v>
      </c>
      <c r="O89" s="18">
        <v>95053.59</v>
      </c>
      <c r="P89" s="18">
        <v>6211.95</v>
      </c>
      <c r="Q89" s="18">
        <v>861.1</v>
      </c>
      <c r="R89" s="18">
        <v>283.33999999999997</v>
      </c>
      <c r="S89" s="18">
        <v>7356.39</v>
      </c>
      <c r="T89" s="18">
        <v>0</v>
      </c>
      <c r="U89" s="18">
        <v>0</v>
      </c>
      <c r="V89" s="18">
        <v>0</v>
      </c>
      <c r="W89" s="18">
        <v>0</v>
      </c>
      <c r="X89" s="18"/>
      <c r="Y89" s="18">
        <v>88335.77</v>
      </c>
      <c r="Z89" s="18">
        <v>9972.7800000000007</v>
      </c>
      <c r="AA89" s="18">
        <v>4101.43</v>
      </c>
      <c r="AB89" s="18">
        <v>102409.98</v>
      </c>
    </row>
    <row r="90" spans="1:31" s="15" customFormat="1" x14ac:dyDescent="0.25">
      <c r="A90" s="17">
        <v>2</v>
      </c>
      <c r="B90" s="17" t="s">
        <v>1391</v>
      </c>
      <c r="C90" s="17" t="s">
        <v>1392</v>
      </c>
      <c r="D90" s="17" t="s">
        <v>1403</v>
      </c>
      <c r="E90" s="17" t="s">
        <v>1404</v>
      </c>
      <c r="F90" s="17" t="s">
        <v>35</v>
      </c>
      <c r="G90" s="17" t="s">
        <v>45</v>
      </c>
      <c r="H90" s="17">
        <v>82463</v>
      </c>
      <c r="I90" s="17">
        <v>79210</v>
      </c>
      <c r="J90" s="17">
        <v>3253</v>
      </c>
      <c r="K90" s="17" t="s">
        <v>37</v>
      </c>
      <c r="L90" s="18">
        <v>58794.27</v>
      </c>
      <c r="M90" s="18">
        <v>2082.0500000000002</v>
      </c>
      <c r="N90" s="18">
        <v>1211.31</v>
      </c>
      <c r="O90" s="18">
        <v>62087.63</v>
      </c>
      <c r="P90" s="18">
        <v>17123.599999999999</v>
      </c>
      <c r="Q90" s="18">
        <v>619.08000000000004</v>
      </c>
      <c r="R90" s="18">
        <v>1449.21</v>
      </c>
      <c r="S90" s="18">
        <v>19191.89</v>
      </c>
      <c r="T90" s="18">
        <v>0</v>
      </c>
      <c r="U90" s="18">
        <v>0</v>
      </c>
      <c r="V90" s="18">
        <v>0</v>
      </c>
      <c r="W90" s="18">
        <v>0</v>
      </c>
      <c r="X90" s="18"/>
      <c r="Y90" s="18">
        <v>75917.87</v>
      </c>
      <c r="Z90" s="18">
        <v>2701.13</v>
      </c>
      <c r="AA90" s="18">
        <v>2660.52</v>
      </c>
      <c r="AB90" s="18">
        <v>81279.520000000004</v>
      </c>
    </row>
    <row r="91" spans="1:31" s="15" customFormat="1" x14ac:dyDescent="0.25">
      <c r="A91" s="17">
        <v>3</v>
      </c>
      <c r="B91" s="17" t="s">
        <v>1405</v>
      </c>
      <c r="C91" s="17" t="s">
        <v>1392</v>
      </c>
      <c r="D91" s="17" t="s">
        <v>1406</v>
      </c>
      <c r="E91" s="17" t="s">
        <v>1407</v>
      </c>
      <c r="F91" s="17" t="s">
        <v>35</v>
      </c>
      <c r="G91" s="17" t="s">
        <v>41</v>
      </c>
      <c r="H91" s="17">
        <v>14720</v>
      </c>
      <c r="I91" s="17">
        <v>14135</v>
      </c>
      <c r="J91" s="17">
        <v>18</v>
      </c>
      <c r="K91" s="17" t="s">
        <v>37</v>
      </c>
      <c r="L91" s="18">
        <v>67516.02</v>
      </c>
      <c r="M91" s="18">
        <v>845.31</v>
      </c>
      <c r="N91" s="18">
        <v>187.56</v>
      </c>
      <c r="O91" s="18">
        <v>68548.89</v>
      </c>
      <c r="P91" s="18">
        <v>3228.25</v>
      </c>
      <c r="Q91" s="18">
        <v>844.54</v>
      </c>
      <c r="R91" s="18">
        <v>260.62</v>
      </c>
      <c r="S91" s="18">
        <v>4333.41</v>
      </c>
      <c r="T91" s="18">
        <v>0</v>
      </c>
      <c r="U91" s="18">
        <v>0</v>
      </c>
      <c r="V91" s="18">
        <v>0</v>
      </c>
      <c r="W91" s="18">
        <v>0</v>
      </c>
      <c r="X91" s="18"/>
      <c r="Y91" s="18">
        <v>70744.27</v>
      </c>
      <c r="Z91" s="18">
        <v>1689.85</v>
      </c>
      <c r="AA91" s="18">
        <v>448.18</v>
      </c>
      <c r="AB91" s="18">
        <v>72882.3</v>
      </c>
    </row>
    <row r="92" spans="1:31" s="15" customFormat="1" x14ac:dyDescent="0.25">
      <c r="A92" s="17">
        <v>4</v>
      </c>
      <c r="B92" s="17" t="s">
        <v>1399</v>
      </c>
      <c r="C92" s="17" t="s">
        <v>1392</v>
      </c>
      <c r="D92" s="17" t="s">
        <v>1408</v>
      </c>
      <c r="E92" s="17" t="s">
        <v>1409</v>
      </c>
      <c r="F92" s="17" t="s">
        <v>35</v>
      </c>
      <c r="G92" s="17" t="s">
        <v>41</v>
      </c>
      <c r="H92" s="17">
        <v>36390</v>
      </c>
      <c r="I92" s="17">
        <v>36202</v>
      </c>
      <c r="J92" s="17">
        <v>188</v>
      </c>
      <c r="K92" s="17" t="s">
        <v>37</v>
      </c>
      <c r="L92" s="18">
        <v>31207</v>
      </c>
      <c r="M92" s="18">
        <v>1272.5999999999999</v>
      </c>
      <c r="N92" s="18">
        <v>109.15</v>
      </c>
      <c r="O92" s="18">
        <v>32588.75</v>
      </c>
      <c r="P92" s="18">
        <v>1310.5999999999999</v>
      </c>
      <c r="Q92" s="18">
        <v>321.27999999999997</v>
      </c>
      <c r="R92" s="18">
        <v>83.75</v>
      </c>
      <c r="S92" s="18">
        <v>1715.63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32517.599999999999</v>
      </c>
      <c r="Z92" s="18">
        <v>1593.88</v>
      </c>
      <c r="AA92" s="18">
        <v>192.9</v>
      </c>
      <c r="AB92" s="18">
        <v>34304.379999999997</v>
      </c>
    </row>
    <row r="93" spans="1:31" s="15" customFormat="1" x14ac:dyDescent="0.25">
      <c r="A93" s="17">
        <v>5</v>
      </c>
      <c r="B93" s="17" t="s">
        <v>1410</v>
      </c>
      <c r="C93" s="17" t="s">
        <v>1392</v>
      </c>
      <c r="D93" s="17" t="s">
        <v>1411</v>
      </c>
      <c r="E93" s="17" t="s">
        <v>1412</v>
      </c>
      <c r="F93" s="17" t="s">
        <v>35</v>
      </c>
      <c r="G93" s="17" t="s">
        <v>45</v>
      </c>
      <c r="H93" s="17">
        <v>9907</v>
      </c>
      <c r="I93" s="17">
        <v>8699</v>
      </c>
      <c r="J93" s="17">
        <v>3624</v>
      </c>
      <c r="K93" s="17" t="s">
        <v>37</v>
      </c>
      <c r="L93" s="18">
        <v>59642.559999999998</v>
      </c>
      <c r="M93" s="18">
        <v>2329.16</v>
      </c>
      <c r="N93" s="18">
        <v>7018.76</v>
      </c>
      <c r="O93" s="18">
        <v>68990.48</v>
      </c>
      <c r="P93" s="18">
        <v>19720.05</v>
      </c>
      <c r="Q93" s="18">
        <v>683.2</v>
      </c>
      <c r="R93" s="18">
        <v>1614.49</v>
      </c>
      <c r="S93" s="18">
        <v>22017.74</v>
      </c>
      <c r="T93" s="18">
        <v>0</v>
      </c>
      <c r="U93" s="18">
        <v>0</v>
      </c>
      <c r="V93" s="18">
        <v>0</v>
      </c>
      <c r="W93" s="18">
        <v>0</v>
      </c>
      <c r="X93" s="18"/>
      <c r="Y93" s="18">
        <v>79362.61</v>
      </c>
      <c r="Z93" s="18">
        <v>3012.36</v>
      </c>
      <c r="AA93" s="18">
        <v>8633.25</v>
      </c>
      <c r="AB93" s="18">
        <v>91008.22</v>
      </c>
    </row>
    <row r="94" spans="1:31" s="15" customFormat="1" x14ac:dyDescent="0.25">
      <c r="A94" s="17">
        <v>6</v>
      </c>
      <c r="B94" s="17" t="s">
        <v>1410</v>
      </c>
      <c r="C94" s="17" t="s">
        <v>1392</v>
      </c>
      <c r="D94" s="17" t="s">
        <v>1413</v>
      </c>
      <c r="E94" s="17" t="s">
        <v>1414</v>
      </c>
      <c r="F94" s="17" t="s">
        <v>35</v>
      </c>
      <c r="G94" s="17" t="s">
        <v>41</v>
      </c>
      <c r="H94" s="17">
        <v>94482</v>
      </c>
      <c r="I94" s="17">
        <v>92492</v>
      </c>
      <c r="J94" s="17">
        <v>1990</v>
      </c>
      <c r="K94" s="17" t="s">
        <v>37</v>
      </c>
      <c r="L94" s="18">
        <v>40009.599999999999</v>
      </c>
      <c r="M94" s="18">
        <v>1496.43</v>
      </c>
      <c r="N94" s="18">
        <v>2284.08</v>
      </c>
      <c r="O94" s="18">
        <v>43790.11</v>
      </c>
      <c r="P94" s="18">
        <v>11560.5</v>
      </c>
      <c r="Q94" s="18">
        <v>390.02</v>
      </c>
      <c r="R94" s="18">
        <v>886.55</v>
      </c>
      <c r="S94" s="18">
        <v>12837.07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51570.1</v>
      </c>
      <c r="Z94" s="18">
        <v>1886.45</v>
      </c>
      <c r="AA94" s="18">
        <v>3170.63</v>
      </c>
      <c r="AB94" s="18">
        <v>56627.18</v>
      </c>
    </row>
    <row r="95" spans="1:31" s="15" customFormat="1" x14ac:dyDescent="0.25">
      <c r="A95" s="17">
        <v>7</v>
      </c>
      <c r="B95" s="17" t="s">
        <v>1391</v>
      </c>
      <c r="C95" s="17" t="s">
        <v>1392</v>
      </c>
      <c r="D95" s="17" t="s">
        <v>1415</v>
      </c>
      <c r="E95" s="17" t="s">
        <v>1416</v>
      </c>
      <c r="F95" s="17" t="s">
        <v>35</v>
      </c>
      <c r="G95" s="17" t="s">
        <v>41</v>
      </c>
      <c r="H95" s="17">
        <v>39350</v>
      </c>
      <c r="I95" s="17">
        <v>39350</v>
      </c>
      <c r="J95" s="17">
        <v>0</v>
      </c>
      <c r="K95" s="17" t="s">
        <v>59</v>
      </c>
      <c r="L95" s="18">
        <v>-73143.45</v>
      </c>
      <c r="M95" s="18">
        <v>51.4</v>
      </c>
      <c r="N95" s="18">
        <v>2888.63</v>
      </c>
      <c r="O95" s="18">
        <v>-70203.42</v>
      </c>
      <c r="P95" s="18">
        <v>498.75</v>
      </c>
      <c r="Q95" s="18">
        <v>0</v>
      </c>
      <c r="R95" s="18">
        <v>0</v>
      </c>
      <c r="S95" s="18">
        <v>498.75</v>
      </c>
      <c r="T95" s="18">
        <v>0</v>
      </c>
      <c r="U95" s="18">
        <v>0</v>
      </c>
      <c r="V95" s="18">
        <v>0</v>
      </c>
      <c r="W95" s="18">
        <v>0</v>
      </c>
      <c r="X95" s="18"/>
      <c r="Y95" s="18">
        <v>0</v>
      </c>
      <c r="Z95" s="18">
        <v>0</v>
      </c>
      <c r="AA95" s="18">
        <v>0</v>
      </c>
      <c r="AB95" s="18">
        <v>0</v>
      </c>
    </row>
    <row r="96" spans="1:31" s="15" customFormat="1" x14ac:dyDescent="0.25">
      <c r="A96" s="17">
        <v>8</v>
      </c>
      <c r="B96" s="17" t="s">
        <v>1399</v>
      </c>
      <c r="C96" s="17" t="s">
        <v>1392</v>
      </c>
      <c r="D96" s="17" t="s">
        <v>1417</v>
      </c>
      <c r="E96" s="17" t="s">
        <v>1418</v>
      </c>
      <c r="F96" s="17" t="s">
        <v>35</v>
      </c>
      <c r="G96" s="17" t="s">
        <v>41</v>
      </c>
      <c r="H96" s="17">
        <v>11475</v>
      </c>
      <c r="I96" s="17">
        <v>10788</v>
      </c>
      <c r="J96" s="17">
        <v>2061</v>
      </c>
      <c r="K96" s="17" t="s">
        <v>37</v>
      </c>
      <c r="L96" s="18">
        <v>8182.75</v>
      </c>
      <c r="M96" s="18">
        <v>1224.29</v>
      </c>
      <c r="N96" s="18">
        <v>701.33</v>
      </c>
      <c r="O96" s="18">
        <v>10108.370000000001</v>
      </c>
      <c r="P96" s="18">
        <v>10700.7</v>
      </c>
      <c r="Q96" s="18">
        <v>1144.01</v>
      </c>
      <c r="R96" s="18">
        <v>918.18</v>
      </c>
      <c r="S96" s="18">
        <v>12762.89</v>
      </c>
      <c r="T96" s="18">
        <v>0</v>
      </c>
      <c r="U96" s="18">
        <v>0</v>
      </c>
      <c r="V96" s="18">
        <v>0</v>
      </c>
      <c r="W96" s="18">
        <v>0</v>
      </c>
      <c r="X96" s="18"/>
      <c r="Y96" s="18">
        <v>18883.45</v>
      </c>
      <c r="Z96" s="18">
        <v>2368.3000000000002</v>
      </c>
      <c r="AA96" s="18">
        <v>1619.51</v>
      </c>
      <c r="AB96" s="18">
        <v>22871.26</v>
      </c>
    </row>
    <row r="97" spans="1:28" s="15" customFormat="1" x14ac:dyDescent="0.25">
      <c r="A97" s="17">
        <v>9</v>
      </c>
      <c r="B97" s="17" t="s">
        <v>1399</v>
      </c>
      <c r="C97" s="17" t="s">
        <v>1392</v>
      </c>
      <c r="D97" s="17" t="s">
        <v>1419</v>
      </c>
      <c r="E97" s="17" t="s">
        <v>1420</v>
      </c>
      <c r="F97" s="17" t="s">
        <v>35</v>
      </c>
      <c r="G97" s="17" t="s">
        <v>1205</v>
      </c>
      <c r="H97" s="17">
        <v>39665</v>
      </c>
      <c r="I97" s="17">
        <v>38197</v>
      </c>
      <c r="J97" s="17">
        <v>1468</v>
      </c>
      <c r="K97" s="17" t="s">
        <v>37</v>
      </c>
      <c r="L97" s="18">
        <v>-23873.9</v>
      </c>
      <c r="M97" s="18">
        <v>112.01</v>
      </c>
      <c r="N97" s="18">
        <v>3662.03</v>
      </c>
      <c r="O97" s="18">
        <v>-20099.86</v>
      </c>
      <c r="P97" s="18">
        <v>8240.35</v>
      </c>
      <c r="Q97" s="18">
        <v>0</v>
      </c>
      <c r="R97" s="18">
        <v>653.99</v>
      </c>
      <c r="S97" s="18">
        <v>8894.34</v>
      </c>
      <c r="T97" s="18">
        <v>0</v>
      </c>
      <c r="U97" s="18">
        <v>0</v>
      </c>
      <c r="V97" s="18">
        <v>0</v>
      </c>
      <c r="W97" s="18">
        <v>0</v>
      </c>
      <c r="X97" s="18"/>
      <c r="Y97" s="18">
        <v>0</v>
      </c>
      <c r="Z97" s="18">
        <v>0</v>
      </c>
      <c r="AA97" s="18">
        <v>0</v>
      </c>
      <c r="AB97" s="18">
        <v>0</v>
      </c>
    </row>
    <row r="98" spans="1:28" s="15" customFormat="1" x14ac:dyDescent="0.25">
      <c r="A98" s="17">
        <v>10</v>
      </c>
      <c r="B98" s="17" t="s">
        <v>1405</v>
      </c>
      <c r="C98" s="17" t="s">
        <v>1392</v>
      </c>
      <c r="D98" s="17" t="s">
        <v>1421</v>
      </c>
      <c r="E98" s="17" t="s">
        <v>1422</v>
      </c>
      <c r="F98" s="17" t="s">
        <v>35</v>
      </c>
      <c r="G98" s="17" t="s">
        <v>215</v>
      </c>
      <c r="H98" s="17">
        <v>1990</v>
      </c>
      <c r="I98" s="17">
        <v>1990</v>
      </c>
      <c r="J98" s="17">
        <v>0</v>
      </c>
      <c r="K98" s="17" t="s">
        <v>59</v>
      </c>
      <c r="L98" s="18">
        <v>47764.43</v>
      </c>
      <c r="M98" s="18">
        <v>8849.59</v>
      </c>
      <c r="N98" s="18">
        <v>1669.01</v>
      </c>
      <c r="O98" s="18">
        <v>58283.03</v>
      </c>
      <c r="P98" s="18">
        <v>498.75</v>
      </c>
      <c r="Q98" s="18">
        <v>510.34</v>
      </c>
      <c r="R98" s="18">
        <v>0</v>
      </c>
      <c r="S98" s="18">
        <v>1009.09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48263.18</v>
      </c>
      <c r="Z98" s="18">
        <v>9359.93</v>
      </c>
      <c r="AA98" s="18">
        <v>1669.01</v>
      </c>
      <c r="AB98" s="18">
        <v>59292.12</v>
      </c>
    </row>
    <row r="99" spans="1:28" s="15" customFormat="1" x14ac:dyDescent="0.25">
      <c r="A99" s="17">
        <v>11</v>
      </c>
      <c r="B99" s="17" t="s">
        <v>1391</v>
      </c>
      <c r="C99" s="17" t="s">
        <v>1392</v>
      </c>
      <c r="D99" s="17" t="s">
        <v>1423</v>
      </c>
      <c r="E99" s="17" t="s">
        <v>1424</v>
      </c>
      <c r="F99" s="17" t="s">
        <v>35</v>
      </c>
      <c r="G99" s="17" t="s">
        <v>218</v>
      </c>
      <c r="H99" s="17">
        <v>6607</v>
      </c>
      <c r="I99" s="17">
        <v>5277</v>
      </c>
      <c r="J99" s="17">
        <v>1330</v>
      </c>
      <c r="K99" s="17" t="s">
        <v>37</v>
      </c>
      <c r="L99" s="18">
        <v>65505.39</v>
      </c>
      <c r="M99" s="18">
        <v>8105.18</v>
      </c>
      <c r="N99" s="18">
        <v>4238.7700000000004</v>
      </c>
      <c r="O99" s="18">
        <v>77849.34</v>
      </c>
      <c r="P99" s="18">
        <v>7058.5</v>
      </c>
      <c r="Q99" s="18">
        <v>722.42</v>
      </c>
      <c r="R99" s="18">
        <v>592.52</v>
      </c>
      <c r="S99" s="18">
        <v>8373.44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72563.89</v>
      </c>
      <c r="Z99" s="18">
        <v>8827.6</v>
      </c>
      <c r="AA99" s="18">
        <v>4831.29</v>
      </c>
      <c r="AB99" s="18">
        <v>86222.78</v>
      </c>
    </row>
    <row r="100" spans="1:28" s="15" customFormat="1" x14ac:dyDescent="0.25">
      <c r="A100" s="17">
        <v>12</v>
      </c>
      <c r="B100" s="17" t="s">
        <v>1405</v>
      </c>
      <c r="C100" s="17" t="s">
        <v>1392</v>
      </c>
      <c r="D100" s="17" t="s">
        <v>1425</v>
      </c>
      <c r="E100" s="17" t="s">
        <v>1426</v>
      </c>
      <c r="F100" s="17" t="s">
        <v>35</v>
      </c>
      <c r="G100" s="17" t="s">
        <v>347</v>
      </c>
      <c r="H100" s="17">
        <v>0</v>
      </c>
      <c r="I100" s="17">
        <v>0</v>
      </c>
      <c r="J100" s="17">
        <v>0</v>
      </c>
      <c r="K100" s="17" t="s">
        <v>59</v>
      </c>
      <c r="L100" s="18">
        <v>21867.89</v>
      </c>
      <c r="M100" s="18">
        <v>3231.72</v>
      </c>
      <c r="N100" s="18">
        <v>0</v>
      </c>
      <c r="O100" s="18">
        <v>25099.61</v>
      </c>
      <c r="P100" s="18">
        <v>736.25</v>
      </c>
      <c r="Q100" s="18">
        <v>222.17</v>
      </c>
      <c r="R100" s="18">
        <v>0</v>
      </c>
      <c r="S100" s="18">
        <v>958.42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22604.14</v>
      </c>
      <c r="Z100" s="18">
        <v>3453.89</v>
      </c>
      <c r="AA100" s="18">
        <v>0</v>
      </c>
      <c r="AB100" s="18">
        <v>26058.03</v>
      </c>
    </row>
    <row r="101" spans="1:28" s="15" customFormat="1" x14ac:dyDescent="0.25">
      <c r="A101" s="17">
        <v>13</v>
      </c>
      <c r="B101" s="17" t="s">
        <v>1391</v>
      </c>
      <c r="C101" s="17" t="s">
        <v>1392</v>
      </c>
      <c r="D101" s="17" t="s">
        <v>1395</v>
      </c>
      <c r="E101" s="17" t="s">
        <v>1396</v>
      </c>
      <c r="F101" s="17" t="s">
        <v>35</v>
      </c>
      <c r="G101" s="17" t="s">
        <v>1397</v>
      </c>
      <c r="H101" s="17">
        <v>595</v>
      </c>
      <c r="I101" s="17">
        <v>590</v>
      </c>
      <c r="J101" s="17">
        <v>5</v>
      </c>
      <c r="K101" s="17" t="s">
        <v>37</v>
      </c>
      <c r="L101" s="18">
        <v>12365.51</v>
      </c>
      <c r="M101" s="18">
        <v>1719.05</v>
      </c>
      <c r="N101" s="18">
        <v>249.83</v>
      </c>
      <c r="O101" s="18">
        <v>14334.39</v>
      </c>
      <c r="P101" s="18">
        <v>499.75</v>
      </c>
      <c r="Q101" s="18">
        <v>128.29</v>
      </c>
      <c r="R101" s="18">
        <v>2.23</v>
      </c>
      <c r="S101" s="18">
        <v>630.27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12865.26</v>
      </c>
      <c r="Z101" s="18">
        <v>1847.34</v>
      </c>
      <c r="AA101" s="18">
        <v>252.06</v>
      </c>
      <c r="AB101" s="18">
        <v>14964.66</v>
      </c>
    </row>
    <row r="102" spans="1:28" s="22" customFormat="1" x14ac:dyDescent="0.25">
      <c r="A102" s="19"/>
      <c r="B102" s="19"/>
      <c r="C102" s="10" t="s">
        <v>71</v>
      </c>
      <c r="D102" s="19"/>
      <c r="E102" s="19"/>
      <c r="F102" s="19"/>
      <c r="G102" s="19"/>
      <c r="H102" s="19"/>
      <c r="I102" s="19"/>
      <c r="J102" s="19">
        <f>SUM(J89:J101)</f>
        <v>14573</v>
      </c>
      <c r="K102" s="19"/>
      <c r="L102" s="20">
        <f t="shared" ref="L102:AB102" si="24">SUM(L89:L101)</f>
        <v>397961.89</v>
      </c>
      <c r="M102" s="20">
        <f t="shared" si="24"/>
        <v>40430.47</v>
      </c>
      <c r="N102" s="20">
        <f t="shared" si="24"/>
        <v>28038.55</v>
      </c>
      <c r="O102" s="20">
        <f t="shared" si="24"/>
        <v>466430.90999999992</v>
      </c>
      <c r="P102" s="20">
        <f t="shared" si="24"/>
        <v>87388</v>
      </c>
      <c r="Q102" s="20">
        <f t="shared" si="24"/>
        <v>6446.45</v>
      </c>
      <c r="R102" s="20">
        <f t="shared" si="24"/>
        <v>6744.8799999999992</v>
      </c>
      <c r="S102" s="20">
        <f t="shared" si="24"/>
        <v>100579.33</v>
      </c>
      <c r="T102" s="20">
        <f t="shared" si="24"/>
        <v>0</v>
      </c>
      <c r="U102" s="20">
        <f t="shared" si="24"/>
        <v>0</v>
      </c>
      <c r="V102" s="20">
        <f t="shared" si="24"/>
        <v>0</v>
      </c>
      <c r="W102" s="20">
        <f t="shared" si="24"/>
        <v>0</v>
      </c>
      <c r="X102" s="20">
        <f t="shared" si="24"/>
        <v>0</v>
      </c>
      <c r="Y102" s="20">
        <f t="shared" si="24"/>
        <v>573628.14</v>
      </c>
      <c r="Z102" s="20">
        <f t="shared" si="24"/>
        <v>46713.509999999995</v>
      </c>
      <c r="AA102" s="20">
        <f t="shared" si="24"/>
        <v>27578.78</v>
      </c>
      <c r="AB102" s="20">
        <f t="shared" si="24"/>
        <v>647920.43000000005</v>
      </c>
    </row>
    <row r="103" spans="1:28" s="15" customFormat="1" x14ac:dyDescent="0.25">
      <c r="A103" s="17">
        <v>1</v>
      </c>
      <c r="B103" s="17" t="s">
        <v>1399</v>
      </c>
      <c r="C103" s="17" t="s">
        <v>1392</v>
      </c>
      <c r="D103" s="17" t="s">
        <v>1427</v>
      </c>
      <c r="E103" s="17" t="s">
        <v>1428</v>
      </c>
      <c r="F103" s="17" t="s">
        <v>75</v>
      </c>
      <c r="G103" s="17" t="s">
        <v>1142</v>
      </c>
      <c r="H103" s="17">
        <v>13581</v>
      </c>
      <c r="I103" s="17">
        <v>13398</v>
      </c>
      <c r="J103" s="17">
        <v>183</v>
      </c>
      <c r="K103" s="17" t="s">
        <v>37</v>
      </c>
      <c r="L103" s="18">
        <v>-1048.99</v>
      </c>
      <c r="M103" s="18">
        <v>212.02</v>
      </c>
      <c r="N103" s="18">
        <v>247.7</v>
      </c>
      <c r="O103" s="18">
        <v>-589.27</v>
      </c>
      <c r="P103" s="18">
        <v>1510.3</v>
      </c>
      <c r="Q103" s="18">
        <v>0</v>
      </c>
      <c r="R103" s="18">
        <v>108.7</v>
      </c>
      <c r="S103" s="18">
        <v>1619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461.31</v>
      </c>
      <c r="Z103" s="18">
        <v>212.02</v>
      </c>
      <c r="AA103" s="18">
        <v>356.4</v>
      </c>
      <c r="AB103" s="18">
        <v>1029.73</v>
      </c>
    </row>
    <row r="104" spans="1:28" s="15" customFormat="1" x14ac:dyDescent="0.25">
      <c r="A104" s="17">
        <v>2</v>
      </c>
      <c r="B104" s="17" t="s">
        <v>1405</v>
      </c>
      <c r="C104" s="17" t="s">
        <v>1392</v>
      </c>
      <c r="D104" s="17" t="s">
        <v>1429</v>
      </c>
      <c r="E104" s="17" t="s">
        <v>1430</v>
      </c>
      <c r="F104" s="17" t="s">
        <v>75</v>
      </c>
      <c r="G104" s="17" t="s">
        <v>1142</v>
      </c>
      <c r="H104" s="17">
        <v>3565</v>
      </c>
      <c r="I104" s="17">
        <v>3495</v>
      </c>
      <c r="J104" s="17">
        <v>70</v>
      </c>
      <c r="K104" s="17" t="s">
        <v>37</v>
      </c>
      <c r="L104" s="18">
        <v>25702.18</v>
      </c>
      <c r="M104" s="18">
        <v>1114.04</v>
      </c>
      <c r="N104" s="18">
        <v>17.82</v>
      </c>
      <c r="O104" s="18">
        <v>26834.04</v>
      </c>
      <c r="P104" s="18">
        <v>792</v>
      </c>
      <c r="Q104" s="18">
        <v>264.05</v>
      </c>
      <c r="R104" s="18">
        <v>41.58</v>
      </c>
      <c r="S104" s="18">
        <v>1097.6300000000001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26494.18</v>
      </c>
      <c r="Z104" s="18">
        <v>1378.09</v>
      </c>
      <c r="AA104" s="18">
        <v>59.4</v>
      </c>
      <c r="AB104" s="18">
        <v>27931.67</v>
      </c>
    </row>
    <row r="105" spans="1:28" s="15" customFormat="1" x14ac:dyDescent="0.25">
      <c r="A105" s="17">
        <v>3</v>
      </c>
      <c r="B105" s="17" t="s">
        <v>1391</v>
      </c>
      <c r="C105" s="17" t="s">
        <v>1392</v>
      </c>
      <c r="D105" s="17" t="s">
        <v>1431</v>
      </c>
      <c r="E105" s="17" t="s">
        <v>1432</v>
      </c>
      <c r="F105" s="17" t="s">
        <v>75</v>
      </c>
      <c r="G105" s="17" t="s">
        <v>1142</v>
      </c>
      <c r="H105" s="17">
        <v>7763</v>
      </c>
      <c r="I105" s="17">
        <v>7495</v>
      </c>
      <c r="J105" s="17">
        <v>268</v>
      </c>
      <c r="K105" s="17" t="s">
        <v>37</v>
      </c>
      <c r="L105" s="18">
        <v>47449.62</v>
      </c>
      <c r="M105" s="18">
        <v>6253.43</v>
      </c>
      <c r="N105" s="18">
        <v>2568.42</v>
      </c>
      <c r="O105" s="18">
        <v>56271.47</v>
      </c>
      <c r="P105" s="18">
        <v>2208.8000000000002</v>
      </c>
      <c r="Q105" s="18">
        <v>507.41</v>
      </c>
      <c r="R105" s="18">
        <v>159.19</v>
      </c>
      <c r="S105" s="18">
        <v>2875.4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49658.42</v>
      </c>
      <c r="Z105" s="18">
        <v>6760.84</v>
      </c>
      <c r="AA105" s="18">
        <v>2727.61</v>
      </c>
      <c r="AB105" s="18">
        <v>59146.87</v>
      </c>
    </row>
    <row r="106" spans="1:28" s="15" customFormat="1" x14ac:dyDescent="0.25">
      <c r="A106" s="17">
        <v>4</v>
      </c>
      <c r="B106" s="17" t="s">
        <v>1399</v>
      </c>
      <c r="C106" s="17" t="s">
        <v>1392</v>
      </c>
      <c r="D106" s="17" t="s">
        <v>1433</v>
      </c>
      <c r="E106" s="17" t="s">
        <v>1434</v>
      </c>
      <c r="F106" s="17" t="s">
        <v>75</v>
      </c>
      <c r="G106" s="17" t="s">
        <v>1142</v>
      </c>
      <c r="H106" s="17">
        <v>2700</v>
      </c>
      <c r="I106" s="17">
        <v>2700</v>
      </c>
      <c r="J106" s="17">
        <v>0</v>
      </c>
      <c r="K106" s="17" t="s">
        <v>59</v>
      </c>
      <c r="L106" s="18">
        <v>8574.33</v>
      </c>
      <c r="M106" s="18">
        <v>1519.75</v>
      </c>
      <c r="N106" s="18">
        <v>89.67</v>
      </c>
      <c r="O106" s="18">
        <v>10183.75</v>
      </c>
      <c r="P106" s="18">
        <v>247.5</v>
      </c>
      <c r="Q106" s="18">
        <v>88.27</v>
      </c>
      <c r="R106" s="18">
        <v>0</v>
      </c>
      <c r="S106" s="18">
        <v>335.77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8821.83</v>
      </c>
      <c r="Z106" s="18">
        <v>1608.02</v>
      </c>
      <c r="AA106" s="18">
        <v>89.67</v>
      </c>
      <c r="AB106" s="18">
        <v>10519.52</v>
      </c>
    </row>
    <row r="107" spans="1:28" s="15" customFormat="1" x14ac:dyDescent="0.25">
      <c r="A107" s="17">
        <v>5</v>
      </c>
      <c r="B107" s="17" t="s">
        <v>1399</v>
      </c>
      <c r="C107" s="17" t="s">
        <v>1392</v>
      </c>
      <c r="D107" s="17" t="s">
        <v>1435</v>
      </c>
      <c r="E107" s="17" t="s">
        <v>1436</v>
      </c>
      <c r="F107" s="17" t="s">
        <v>75</v>
      </c>
      <c r="G107" s="17" t="s">
        <v>1142</v>
      </c>
      <c r="H107" s="17">
        <v>20329</v>
      </c>
      <c r="I107" s="17">
        <v>19706</v>
      </c>
      <c r="J107" s="17">
        <v>623</v>
      </c>
      <c r="K107" s="17" t="s">
        <v>37</v>
      </c>
      <c r="L107" s="18">
        <v>51464.32</v>
      </c>
      <c r="M107" s="18">
        <v>8916.64</v>
      </c>
      <c r="N107" s="18">
        <v>3808.16</v>
      </c>
      <c r="O107" s="18">
        <v>64189.120000000003</v>
      </c>
      <c r="P107" s="18">
        <v>4414.3</v>
      </c>
      <c r="Q107" s="18">
        <v>569.4</v>
      </c>
      <c r="R107" s="18">
        <v>370.06</v>
      </c>
      <c r="S107" s="18">
        <v>5353.76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55878.62</v>
      </c>
      <c r="Z107" s="18">
        <v>9486.0400000000009</v>
      </c>
      <c r="AA107" s="18">
        <v>4178.22</v>
      </c>
      <c r="AB107" s="18">
        <v>69542.880000000005</v>
      </c>
    </row>
    <row r="108" spans="1:28" s="15" customFormat="1" x14ac:dyDescent="0.25">
      <c r="A108" s="17">
        <v>6</v>
      </c>
      <c r="B108" s="17" t="s">
        <v>1410</v>
      </c>
      <c r="C108" s="17" t="s">
        <v>1392</v>
      </c>
      <c r="D108" s="17" t="s">
        <v>1437</v>
      </c>
      <c r="E108" s="17" t="s">
        <v>1438</v>
      </c>
      <c r="F108" s="17" t="s">
        <v>75</v>
      </c>
      <c r="G108" s="17" t="s">
        <v>1142</v>
      </c>
      <c r="H108" s="17">
        <v>18876</v>
      </c>
      <c r="I108" s="17">
        <v>18504</v>
      </c>
      <c r="J108" s="17">
        <v>372</v>
      </c>
      <c r="K108" s="17" t="s">
        <v>37</v>
      </c>
      <c r="L108" s="18">
        <v>57967.41</v>
      </c>
      <c r="M108" s="18">
        <v>1661.95</v>
      </c>
      <c r="N108" s="18">
        <v>542.32000000000005</v>
      </c>
      <c r="O108" s="18">
        <v>60171.68</v>
      </c>
      <c r="P108" s="18">
        <v>2840.2</v>
      </c>
      <c r="Q108" s="18">
        <v>592.41999999999996</v>
      </c>
      <c r="R108" s="18">
        <v>220.97</v>
      </c>
      <c r="S108" s="18">
        <v>3653.59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60807.61</v>
      </c>
      <c r="Z108" s="18">
        <v>2254.37</v>
      </c>
      <c r="AA108" s="18">
        <v>763.29</v>
      </c>
      <c r="AB108" s="18">
        <v>63825.27</v>
      </c>
    </row>
    <row r="109" spans="1:28" s="15" customFormat="1" x14ac:dyDescent="0.25">
      <c r="A109" s="17">
        <v>7</v>
      </c>
      <c r="B109" s="17" t="s">
        <v>1410</v>
      </c>
      <c r="C109" s="17" t="s">
        <v>1392</v>
      </c>
      <c r="D109" s="17" t="s">
        <v>1439</v>
      </c>
      <c r="E109" s="17" t="s">
        <v>1440</v>
      </c>
      <c r="F109" s="17" t="s">
        <v>75</v>
      </c>
      <c r="G109" s="17" t="s">
        <v>1142</v>
      </c>
      <c r="H109" s="17">
        <v>5545</v>
      </c>
      <c r="I109" s="17">
        <v>5545</v>
      </c>
      <c r="J109" s="17">
        <v>0</v>
      </c>
      <c r="K109" s="17" t="s">
        <v>59</v>
      </c>
      <c r="L109" s="18">
        <v>17988.3</v>
      </c>
      <c r="M109" s="18">
        <v>3154.56</v>
      </c>
      <c r="N109" s="18">
        <v>512.16999999999996</v>
      </c>
      <c r="O109" s="18">
        <v>21655.03</v>
      </c>
      <c r="P109" s="18">
        <v>412.5</v>
      </c>
      <c r="Q109" s="18">
        <v>189.06</v>
      </c>
      <c r="R109" s="18">
        <v>0</v>
      </c>
      <c r="S109" s="18">
        <v>601.55999999999995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18400.8</v>
      </c>
      <c r="Z109" s="18">
        <v>3343.62</v>
      </c>
      <c r="AA109" s="18">
        <v>512.16999999999996</v>
      </c>
      <c r="AB109" s="18">
        <v>22256.59</v>
      </c>
    </row>
    <row r="110" spans="1:28" s="15" customFormat="1" x14ac:dyDescent="0.25">
      <c r="A110" s="17">
        <v>8</v>
      </c>
      <c r="B110" s="17" t="s">
        <v>1405</v>
      </c>
      <c r="C110" s="17" t="s">
        <v>1392</v>
      </c>
      <c r="D110" s="17" t="s">
        <v>1441</v>
      </c>
      <c r="E110" s="17" t="s">
        <v>1442</v>
      </c>
      <c r="F110" s="17" t="s">
        <v>75</v>
      </c>
      <c r="G110" s="17" t="s">
        <v>1142</v>
      </c>
      <c r="H110" s="17">
        <v>21655</v>
      </c>
      <c r="I110" s="17">
        <v>21384</v>
      </c>
      <c r="J110" s="17">
        <v>271</v>
      </c>
      <c r="K110" s="17" t="s">
        <v>37</v>
      </c>
      <c r="L110" s="18">
        <v>39311.300000000003</v>
      </c>
      <c r="M110" s="18">
        <v>5653.64</v>
      </c>
      <c r="N110" s="18">
        <v>2817.75</v>
      </c>
      <c r="O110" s="18">
        <v>47782.69</v>
      </c>
      <c r="P110" s="18">
        <v>2063.6</v>
      </c>
      <c r="Q110" s="18">
        <v>427.4</v>
      </c>
      <c r="R110" s="18">
        <v>160.97</v>
      </c>
      <c r="S110" s="18">
        <v>2651.97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41374.9</v>
      </c>
      <c r="Z110" s="18">
        <v>6081.04</v>
      </c>
      <c r="AA110" s="18">
        <v>2978.72</v>
      </c>
      <c r="AB110" s="18">
        <v>50434.66</v>
      </c>
    </row>
    <row r="111" spans="1:28" s="15" customFormat="1" x14ac:dyDescent="0.25">
      <c r="A111" s="17">
        <v>9</v>
      </c>
      <c r="B111" s="17" t="s">
        <v>1399</v>
      </c>
      <c r="C111" s="17" t="s">
        <v>1392</v>
      </c>
      <c r="D111" s="17" t="s">
        <v>1443</v>
      </c>
      <c r="E111" s="17" t="s">
        <v>1444</v>
      </c>
      <c r="F111" s="17" t="s">
        <v>75</v>
      </c>
      <c r="G111" s="17" t="s">
        <v>1142</v>
      </c>
      <c r="H111" s="17">
        <v>7166</v>
      </c>
      <c r="I111" s="17">
        <v>6968</v>
      </c>
      <c r="J111" s="17">
        <v>198</v>
      </c>
      <c r="K111" s="17" t="s">
        <v>37</v>
      </c>
      <c r="L111" s="18">
        <v>47439.88</v>
      </c>
      <c r="M111" s="18">
        <v>5300.61</v>
      </c>
      <c r="N111" s="18">
        <v>3542.24</v>
      </c>
      <c r="O111" s="18">
        <v>56282.73</v>
      </c>
      <c r="P111" s="18">
        <v>1554.3</v>
      </c>
      <c r="Q111" s="18">
        <v>520.4</v>
      </c>
      <c r="R111" s="18">
        <v>117.61</v>
      </c>
      <c r="S111" s="18">
        <v>2192.31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48994.18</v>
      </c>
      <c r="Z111" s="18">
        <v>5821.01</v>
      </c>
      <c r="AA111" s="18">
        <v>3659.85</v>
      </c>
      <c r="AB111" s="18">
        <v>58475.040000000001</v>
      </c>
    </row>
    <row r="112" spans="1:28" s="15" customFormat="1" x14ac:dyDescent="0.25">
      <c r="A112" s="17">
        <v>10</v>
      </c>
      <c r="B112" s="17" t="s">
        <v>1391</v>
      </c>
      <c r="C112" s="17" t="s">
        <v>1392</v>
      </c>
      <c r="D112" s="17" t="s">
        <v>1445</v>
      </c>
      <c r="E112" s="17" t="s">
        <v>1446</v>
      </c>
      <c r="F112" s="17" t="s">
        <v>75</v>
      </c>
      <c r="G112" s="17" t="s">
        <v>1447</v>
      </c>
      <c r="H112" s="17">
        <v>17136</v>
      </c>
      <c r="I112" s="17">
        <v>16667</v>
      </c>
      <c r="J112" s="17">
        <v>469</v>
      </c>
      <c r="K112" s="17" t="s">
        <v>37</v>
      </c>
      <c r="L112" s="18">
        <v>41948.54</v>
      </c>
      <c r="M112" s="18">
        <v>4669.46</v>
      </c>
      <c r="N112" s="18">
        <v>3127.52</v>
      </c>
      <c r="O112" s="18">
        <v>49745.52</v>
      </c>
      <c r="P112" s="18">
        <v>3370.4</v>
      </c>
      <c r="Q112" s="18">
        <v>447.38</v>
      </c>
      <c r="R112" s="18">
        <v>278.58999999999997</v>
      </c>
      <c r="S112" s="18">
        <v>4096.37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45318.94</v>
      </c>
      <c r="Z112" s="18">
        <v>5116.84</v>
      </c>
      <c r="AA112" s="18">
        <v>3406.11</v>
      </c>
      <c r="AB112" s="18">
        <v>53841.89</v>
      </c>
    </row>
    <row r="113" spans="1:31" s="15" customFormat="1" x14ac:dyDescent="0.25">
      <c r="A113" s="17">
        <v>11</v>
      </c>
      <c r="B113" s="17" t="s">
        <v>1410</v>
      </c>
      <c r="C113" s="17" t="s">
        <v>1392</v>
      </c>
      <c r="D113" s="17" t="s">
        <v>1448</v>
      </c>
      <c r="E113" s="17" t="s">
        <v>1449</v>
      </c>
      <c r="F113" s="17" t="s">
        <v>75</v>
      </c>
      <c r="G113" s="17" t="s">
        <v>114</v>
      </c>
      <c r="H113" s="17">
        <v>0</v>
      </c>
      <c r="I113" s="17">
        <v>0</v>
      </c>
      <c r="J113" s="17">
        <v>860</v>
      </c>
      <c r="K113" s="17" t="s">
        <v>107</v>
      </c>
      <c r="L113" s="18">
        <v>45391.57</v>
      </c>
      <c r="M113" s="18">
        <v>2303.92</v>
      </c>
      <c r="N113" s="18">
        <v>4071.24</v>
      </c>
      <c r="O113" s="18">
        <v>51766.73</v>
      </c>
      <c r="P113" s="18">
        <v>5786</v>
      </c>
      <c r="Q113" s="18">
        <v>481.25</v>
      </c>
      <c r="R113" s="18">
        <v>510.84</v>
      </c>
      <c r="S113" s="18">
        <v>6778.09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51177.57</v>
      </c>
      <c r="Z113" s="18">
        <v>2785.17</v>
      </c>
      <c r="AA113" s="18">
        <v>4582.08</v>
      </c>
      <c r="AB113" s="18">
        <v>58544.82</v>
      </c>
    </row>
    <row r="114" spans="1:31" s="15" customFormat="1" x14ac:dyDescent="0.25">
      <c r="A114" s="17">
        <v>12</v>
      </c>
      <c r="B114" s="17" t="s">
        <v>1405</v>
      </c>
      <c r="C114" s="17" t="s">
        <v>1392</v>
      </c>
      <c r="D114" s="17" t="s">
        <v>1450</v>
      </c>
      <c r="E114" s="17" t="s">
        <v>1451</v>
      </c>
      <c r="F114" s="17" t="s">
        <v>75</v>
      </c>
      <c r="G114" s="17" t="s">
        <v>114</v>
      </c>
      <c r="H114" s="17">
        <v>0</v>
      </c>
      <c r="I114" s="17">
        <v>0</v>
      </c>
      <c r="J114" s="17">
        <v>860</v>
      </c>
      <c r="K114" s="17" t="s">
        <v>107</v>
      </c>
      <c r="L114" s="18">
        <v>-13251.65</v>
      </c>
      <c r="M114" s="18">
        <v>87.36</v>
      </c>
      <c r="N114" s="18">
        <v>4574.34</v>
      </c>
      <c r="O114" s="18">
        <v>-8589.9500000000007</v>
      </c>
      <c r="P114" s="18">
        <v>5786</v>
      </c>
      <c r="Q114" s="18">
        <v>0</v>
      </c>
      <c r="R114" s="18">
        <v>510.84</v>
      </c>
      <c r="S114" s="18">
        <v>6296.84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0</v>
      </c>
      <c r="Z114" s="18">
        <v>0</v>
      </c>
      <c r="AA114" s="18">
        <v>0</v>
      </c>
      <c r="AB114" s="18">
        <v>0</v>
      </c>
    </row>
    <row r="115" spans="1:31" s="15" customFormat="1" x14ac:dyDescent="0.25">
      <c r="A115" s="17">
        <v>13</v>
      </c>
      <c r="B115" s="17" t="s">
        <v>1399</v>
      </c>
      <c r="C115" s="17" t="s">
        <v>1392</v>
      </c>
      <c r="D115" s="17" t="s">
        <v>1452</v>
      </c>
      <c r="E115" s="17" t="s">
        <v>1453</v>
      </c>
      <c r="F115" s="17" t="s">
        <v>75</v>
      </c>
      <c r="G115" s="17" t="s">
        <v>114</v>
      </c>
      <c r="H115" s="17">
        <v>0</v>
      </c>
      <c r="I115" s="17">
        <v>0</v>
      </c>
      <c r="J115" s="17">
        <v>860</v>
      </c>
      <c r="K115" s="17" t="s">
        <v>107</v>
      </c>
      <c r="L115" s="18">
        <v>5889.87</v>
      </c>
      <c r="M115" s="18">
        <v>981.88</v>
      </c>
      <c r="N115" s="18">
        <v>510.84</v>
      </c>
      <c r="O115" s="18">
        <v>7382.59</v>
      </c>
      <c r="P115" s="18">
        <v>5786</v>
      </c>
      <c r="Q115" s="18">
        <v>916.84</v>
      </c>
      <c r="R115" s="18">
        <v>510.84</v>
      </c>
      <c r="S115" s="18">
        <v>7213.68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11675.87</v>
      </c>
      <c r="Z115" s="18">
        <v>1898.72</v>
      </c>
      <c r="AA115" s="18">
        <v>1021.68</v>
      </c>
      <c r="AB115" s="18">
        <v>14596.27</v>
      </c>
    </row>
    <row r="116" spans="1:31" s="15" customFormat="1" x14ac:dyDescent="0.25">
      <c r="A116" s="17">
        <v>14</v>
      </c>
      <c r="B116" s="17" t="s">
        <v>1391</v>
      </c>
      <c r="C116" s="17" t="s">
        <v>1392</v>
      </c>
      <c r="D116" s="17" t="s">
        <v>1393</v>
      </c>
      <c r="E116" s="17" t="s">
        <v>1394</v>
      </c>
      <c r="F116" s="17" t="s">
        <v>75</v>
      </c>
      <c r="G116" s="17" t="s">
        <v>114</v>
      </c>
      <c r="H116" s="17">
        <v>0</v>
      </c>
      <c r="I116" s="17">
        <v>0</v>
      </c>
      <c r="J116" s="17">
        <v>910</v>
      </c>
      <c r="K116" s="17" t="s">
        <v>107</v>
      </c>
      <c r="L116" s="18">
        <v>88101.9</v>
      </c>
      <c r="M116" s="18">
        <v>2625.86</v>
      </c>
      <c r="N116" s="18">
        <v>1621.62</v>
      </c>
      <c r="O116" s="18">
        <v>92349.38</v>
      </c>
      <c r="P116" s="18">
        <v>6116</v>
      </c>
      <c r="Q116" s="18">
        <v>895.57</v>
      </c>
      <c r="R116" s="18">
        <v>540.54</v>
      </c>
      <c r="S116" s="18">
        <v>7552.11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94217.9</v>
      </c>
      <c r="Z116" s="18">
        <v>3521.43</v>
      </c>
      <c r="AA116" s="18">
        <v>2162.16</v>
      </c>
      <c r="AB116" s="18">
        <v>99901.49</v>
      </c>
    </row>
    <row r="117" spans="1:31" s="12" customFormat="1" ht="16.5" customHeight="1" x14ac:dyDescent="0.25">
      <c r="A117" s="10"/>
      <c r="B117" s="10"/>
      <c r="C117" s="10" t="s">
        <v>71</v>
      </c>
      <c r="D117" s="10"/>
      <c r="E117" s="10"/>
      <c r="F117" s="10"/>
      <c r="G117" s="10"/>
      <c r="H117" s="10"/>
      <c r="I117" s="10"/>
      <c r="J117" s="11">
        <f>SUM(J103:J116)</f>
        <v>5944</v>
      </c>
      <c r="K117" s="10"/>
      <c r="L117" s="11">
        <f t="shared" ref="L117:AB117" si="25">SUM(L103:L116)</f>
        <v>462928.57999999996</v>
      </c>
      <c r="M117" s="11">
        <f t="shared" si="25"/>
        <v>44455.119999999995</v>
      </c>
      <c r="N117" s="11">
        <f t="shared" si="25"/>
        <v>28051.81</v>
      </c>
      <c r="O117" s="11">
        <f t="shared" si="25"/>
        <v>535435.51</v>
      </c>
      <c r="P117" s="11">
        <f t="shared" si="25"/>
        <v>42887.9</v>
      </c>
      <c r="Q117" s="11">
        <f t="shared" si="25"/>
        <v>5899.45</v>
      </c>
      <c r="R117" s="11">
        <f t="shared" si="25"/>
        <v>3530.73</v>
      </c>
      <c r="S117" s="11">
        <f t="shared" si="25"/>
        <v>52318.080000000002</v>
      </c>
      <c r="T117" s="11">
        <f t="shared" si="25"/>
        <v>0</v>
      </c>
      <c r="U117" s="11">
        <f t="shared" si="25"/>
        <v>0</v>
      </c>
      <c r="V117" s="11">
        <f t="shared" si="25"/>
        <v>0</v>
      </c>
      <c r="W117" s="11">
        <f t="shared" si="25"/>
        <v>0</v>
      </c>
      <c r="X117" s="11">
        <f t="shared" si="25"/>
        <v>0</v>
      </c>
      <c r="Y117" s="11">
        <f t="shared" si="25"/>
        <v>513282.13</v>
      </c>
      <c r="Z117" s="11">
        <f t="shared" si="25"/>
        <v>50267.21</v>
      </c>
      <c r="AA117" s="11">
        <f t="shared" si="25"/>
        <v>26497.359999999997</v>
      </c>
      <c r="AB117" s="11">
        <f t="shared" si="25"/>
        <v>590046.70000000007</v>
      </c>
    </row>
    <row r="118" spans="1:31" s="12" customFormat="1" ht="16.5" customHeight="1" x14ac:dyDescent="0.25">
      <c r="A118" s="10"/>
      <c r="B118" s="10"/>
      <c r="C118" s="10" t="s">
        <v>119</v>
      </c>
      <c r="D118" s="10"/>
      <c r="E118" s="10"/>
      <c r="F118" s="10"/>
      <c r="G118" s="10"/>
      <c r="H118" s="10"/>
      <c r="I118" s="10"/>
      <c r="J118" s="11">
        <f>J117+J102</f>
        <v>20517</v>
      </c>
      <c r="K118" s="11"/>
      <c r="L118" s="11">
        <f t="shared" ref="L118:AB118" si="26">L117+L102</f>
        <v>860890.47</v>
      </c>
      <c r="M118" s="11">
        <f t="shared" si="26"/>
        <v>84885.59</v>
      </c>
      <c r="N118" s="11">
        <f t="shared" si="26"/>
        <v>56090.36</v>
      </c>
      <c r="O118" s="11">
        <f t="shared" si="26"/>
        <v>1001866.4199999999</v>
      </c>
      <c r="P118" s="11">
        <f t="shared" si="26"/>
        <v>130275.9</v>
      </c>
      <c r="Q118" s="11">
        <f t="shared" si="26"/>
        <v>12345.9</v>
      </c>
      <c r="R118" s="11">
        <f t="shared" si="26"/>
        <v>10275.609999999999</v>
      </c>
      <c r="S118" s="11">
        <f t="shared" si="26"/>
        <v>152897.41</v>
      </c>
      <c r="T118" s="11">
        <f t="shared" si="26"/>
        <v>0</v>
      </c>
      <c r="U118" s="11">
        <f t="shared" si="26"/>
        <v>0</v>
      </c>
      <c r="V118" s="11">
        <f t="shared" si="26"/>
        <v>0</v>
      </c>
      <c r="W118" s="11">
        <f t="shared" si="26"/>
        <v>0</v>
      </c>
      <c r="X118" s="11">
        <f t="shared" si="26"/>
        <v>0</v>
      </c>
      <c r="Y118" s="11">
        <f t="shared" si="26"/>
        <v>1086910.27</v>
      </c>
      <c r="Z118" s="11">
        <f t="shared" si="26"/>
        <v>96980.72</v>
      </c>
      <c r="AA118" s="11">
        <f t="shared" si="26"/>
        <v>54076.14</v>
      </c>
      <c r="AB118" s="11">
        <f t="shared" si="26"/>
        <v>1237967.1300000001</v>
      </c>
    </row>
    <row r="119" spans="1:31" ht="18" customHeight="1" x14ac:dyDescent="0.25"/>
    <row r="120" spans="1:31" ht="18" customHeight="1" x14ac:dyDescent="0.25"/>
    <row r="123" spans="1:31" ht="15.75" x14ac:dyDescent="0.25">
      <c r="E123" s="13" t="s">
        <v>120</v>
      </c>
      <c r="G123" s="14"/>
      <c r="H123" s="14"/>
      <c r="I123" s="14"/>
      <c r="J123" s="14"/>
      <c r="K123" s="14"/>
      <c r="L123" s="13" t="s">
        <v>122</v>
      </c>
      <c r="M123" s="13"/>
      <c r="N123" s="13"/>
      <c r="O123" s="14"/>
      <c r="Q123" s="14"/>
      <c r="R123" s="13" t="s">
        <v>121</v>
      </c>
      <c r="T123" s="14"/>
      <c r="U123" s="14"/>
      <c r="W123" s="14"/>
      <c r="X123" s="14"/>
      <c r="Y123" s="13" t="s">
        <v>123</v>
      </c>
      <c r="Z123" s="14"/>
      <c r="AA123" s="14"/>
      <c r="AB123" s="14"/>
    </row>
    <row r="124" spans="1:31" ht="15.75" x14ac:dyDescent="0.25">
      <c r="E124" s="13" t="s">
        <v>124</v>
      </c>
      <c r="G124" s="14"/>
      <c r="H124" s="14"/>
      <c r="I124" s="14"/>
      <c r="J124" s="14"/>
      <c r="K124" s="14"/>
      <c r="L124" s="13" t="s">
        <v>124</v>
      </c>
      <c r="M124" s="13"/>
      <c r="N124" s="13"/>
      <c r="O124" s="14"/>
      <c r="Q124" s="14"/>
      <c r="R124" s="13" t="s">
        <v>124</v>
      </c>
      <c r="T124" s="14"/>
      <c r="U124" s="14"/>
      <c r="W124" s="14"/>
      <c r="X124" s="14"/>
      <c r="Y124" s="13" t="s">
        <v>124</v>
      </c>
      <c r="Z124" s="14"/>
      <c r="AA124" s="14"/>
      <c r="AB124" s="14"/>
    </row>
    <row r="126" spans="1:31" ht="32.25" customHeight="1" x14ac:dyDescent="0.55000000000000004">
      <c r="A126" s="75" t="s">
        <v>0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1"/>
      <c r="AD126" s="1"/>
      <c r="AE126" s="1"/>
    </row>
    <row r="127" spans="1:31" ht="21.75" customHeight="1" x14ac:dyDescent="0.4">
      <c r="A127" s="76" t="s">
        <v>1668</v>
      </c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2"/>
      <c r="AD127" s="2"/>
      <c r="AE127" s="2"/>
    </row>
    <row r="128" spans="1:31" s="5" customFormat="1" ht="20.25" customHeight="1" x14ac:dyDescent="0.35">
      <c r="A128" s="3" t="s">
        <v>1</v>
      </c>
      <c r="B128" s="4"/>
      <c r="C128" s="3"/>
      <c r="D128" s="3"/>
      <c r="F128" s="3" t="s">
        <v>1454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28" s="7" customFormat="1" ht="90" x14ac:dyDescent="0.25">
      <c r="A129" s="6" t="s">
        <v>3</v>
      </c>
      <c r="B129" s="6" t="s">
        <v>4</v>
      </c>
      <c r="C129" s="6" t="s">
        <v>5</v>
      </c>
      <c r="D129" s="6" t="s">
        <v>6</v>
      </c>
      <c r="E129" s="6" t="s">
        <v>7</v>
      </c>
      <c r="F129" s="6" t="s">
        <v>8</v>
      </c>
      <c r="G129" s="6" t="s">
        <v>9</v>
      </c>
      <c r="H129" s="6" t="s">
        <v>10</v>
      </c>
      <c r="I129" s="6" t="s">
        <v>11</v>
      </c>
      <c r="J129" s="6" t="s">
        <v>12</v>
      </c>
      <c r="K129" s="6" t="s">
        <v>13</v>
      </c>
      <c r="L129" s="6" t="s">
        <v>14</v>
      </c>
      <c r="M129" s="6" t="s">
        <v>15</v>
      </c>
      <c r="N129" s="6" t="s">
        <v>16</v>
      </c>
      <c r="O129" s="6" t="s">
        <v>17</v>
      </c>
      <c r="P129" s="6" t="s">
        <v>18</v>
      </c>
      <c r="Q129" s="6" t="s">
        <v>19</v>
      </c>
      <c r="R129" s="6" t="s">
        <v>20</v>
      </c>
      <c r="S129" s="6" t="s">
        <v>21</v>
      </c>
      <c r="T129" s="6" t="s">
        <v>22</v>
      </c>
      <c r="U129" s="6" t="s">
        <v>23</v>
      </c>
      <c r="V129" s="6" t="s">
        <v>24</v>
      </c>
      <c r="W129" s="6" t="s">
        <v>25</v>
      </c>
      <c r="X129" s="6" t="s">
        <v>26</v>
      </c>
      <c r="Y129" s="6" t="s">
        <v>27</v>
      </c>
      <c r="Z129" s="6" t="s">
        <v>28</v>
      </c>
      <c r="AA129" s="6" t="s">
        <v>29</v>
      </c>
      <c r="AB129" s="6" t="s">
        <v>30</v>
      </c>
    </row>
    <row r="130" spans="1:28" s="15" customFormat="1" x14ac:dyDescent="0.25">
      <c r="A130" s="17">
        <v>1</v>
      </c>
      <c r="B130" s="17" t="s">
        <v>1399</v>
      </c>
      <c r="C130" s="17" t="s">
        <v>1392</v>
      </c>
      <c r="D130" s="17" t="s">
        <v>1401</v>
      </c>
      <c r="E130" s="17" t="s">
        <v>1402</v>
      </c>
      <c r="F130" s="17" t="s">
        <v>35</v>
      </c>
      <c r="G130" s="17" t="s">
        <v>45</v>
      </c>
      <c r="H130" s="17">
        <v>13986</v>
      </c>
      <c r="I130" s="17">
        <v>13908</v>
      </c>
      <c r="J130" s="17">
        <v>234</v>
      </c>
      <c r="K130" s="17" t="s">
        <v>37</v>
      </c>
      <c r="L130" s="18">
        <v>93775.49</v>
      </c>
      <c r="M130" s="18">
        <v>4315.2700000000004</v>
      </c>
      <c r="N130" s="18">
        <v>10805.21</v>
      </c>
      <c r="O130" s="18">
        <v>108895.97</v>
      </c>
      <c r="P130" s="18">
        <v>4221.5600000000004</v>
      </c>
      <c r="Q130" s="18">
        <v>987.22</v>
      </c>
      <c r="R130" s="18">
        <v>104.25</v>
      </c>
      <c r="S130" s="18">
        <v>5313.03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97997.05</v>
      </c>
      <c r="Z130" s="18">
        <v>11792.43</v>
      </c>
      <c r="AA130" s="18">
        <v>4419.5200000000004</v>
      </c>
      <c r="AB130" s="18">
        <v>114209</v>
      </c>
    </row>
    <row r="131" spans="1:28" s="15" customFormat="1" x14ac:dyDescent="0.25">
      <c r="A131" s="17">
        <v>2</v>
      </c>
      <c r="B131" s="17" t="s">
        <v>1391</v>
      </c>
      <c r="C131" s="17" t="s">
        <v>1392</v>
      </c>
      <c r="D131" s="17" t="s">
        <v>1403</v>
      </c>
      <c r="E131" s="17" t="s">
        <v>1404</v>
      </c>
      <c r="F131" s="17" t="s">
        <v>35</v>
      </c>
      <c r="G131" s="17" t="s">
        <v>45</v>
      </c>
      <c r="H131" s="17">
        <v>85391</v>
      </c>
      <c r="I131" s="17">
        <v>83982</v>
      </c>
      <c r="J131" s="17">
        <v>1409</v>
      </c>
      <c r="K131" s="17" t="s">
        <v>37</v>
      </c>
      <c r="L131" s="18">
        <v>84172.89</v>
      </c>
      <c r="M131" s="18">
        <v>3337.23</v>
      </c>
      <c r="N131" s="18">
        <v>3347.85</v>
      </c>
      <c r="O131" s="18">
        <v>90857.97</v>
      </c>
      <c r="P131" s="18">
        <v>7758.73</v>
      </c>
      <c r="Q131" s="18">
        <v>862.59</v>
      </c>
      <c r="R131" s="18">
        <v>627.71</v>
      </c>
      <c r="S131" s="18">
        <v>9249.0300000000007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18">
        <v>91931.62</v>
      </c>
      <c r="Z131" s="18">
        <v>4210.4399999999996</v>
      </c>
      <c r="AA131" s="18">
        <v>3964.94</v>
      </c>
      <c r="AB131" s="18">
        <v>100107</v>
      </c>
    </row>
    <row r="132" spans="1:28" s="15" customFormat="1" x14ac:dyDescent="0.25">
      <c r="A132" s="17">
        <v>3</v>
      </c>
      <c r="B132" s="17" t="s">
        <v>1405</v>
      </c>
      <c r="C132" s="17" t="s">
        <v>1392</v>
      </c>
      <c r="D132" s="17" t="s">
        <v>1406</v>
      </c>
      <c r="E132" s="17" t="s">
        <v>1407</v>
      </c>
      <c r="F132" s="17" t="s">
        <v>35</v>
      </c>
      <c r="G132" s="17" t="s">
        <v>41</v>
      </c>
      <c r="H132" s="17">
        <v>15300</v>
      </c>
      <c r="I132" s="17">
        <v>15278</v>
      </c>
      <c r="J132" s="17">
        <v>1</v>
      </c>
      <c r="K132" s="17" t="s">
        <v>37</v>
      </c>
      <c r="L132" s="18">
        <v>73839.17</v>
      </c>
      <c r="M132" s="18">
        <v>696.77</v>
      </c>
      <c r="N132" s="18">
        <v>2338.0300000000002</v>
      </c>
      <c r="O132" s="18">
        <v>76873.97</v>
      </c>
      <c r="P132" s="18">
        <v>441.63</v>
      </c>
      <c r="Q132" s="18">
        <v>754.6</v>
      </c>
      <c r="R132" s="18">
        <v>9.8000000000000007</v>
      </c>
      <c r="S132" s="18">
        <v>1206.03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18">
        <v>74280.800000000003</v>
      </c>
      <c r="Z132" s="18">
        <v>3092.63</v>
      </c>
      <c r="AA132" s="18">
        <v>706.57</v>
      </c>
      <c r="AB132" s="18">
        <v>78080</v>
      </c>
    </row>
    <row r="133" spans="1:28" s="15" customFormat="1" x14ac:dyDescent="0.25">
      <c r="A133" s="17">
        <v>4</v>
      </c>
      <c r="B133" s="17" t="s">
        <v>1399</v>
      </c>
      <c r="C133" s="17" t="s">
        <v>1392</v>
      </c>
      <c r="D133" s="17" t="s">
        <v>1408</v>
      </c>
      <c r="E133" s="17" t="s">
        <v>1409</v>
      </c>
      <c r="F133" s="17" t="s">
        <v>35</v>
      </c>
      <c r="G133" s="17" t="s">
        <v>41</v>
      </c>
      <c r="H133" s="17">
        <v>37044</v>
      </c>
      <c r="I133" s="17">
        <v>36750</v>
      </c>
      <c r="J133" s="17">
        <v>294</v>
      </c>
      <c r="K133" s="17" t="s">
        <v>37</v>
      </c>
      <c r="L133" s="18">
        <v>34680.050000000003</v>
      </c>
      <c r="M133" s="18">
        <v>353.28</v>
      </c>
      <c r="N133" s="18">
        <v>1892.67</v>
      </c>
      <c r="O133" s="18">
        <v>36926</v>
      </c>
      <c r="P133" s="18">
        <v>1834.85</v>
      </c>
      <c r="Q133" s="18">
        <v>351.17</v>
      </c>
      <c r="R133" s="18">
        <v>130.97999999999999</v>
      </c>
      <c r="S133" s="18">
        <v>2317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36514.9</v>
      </c>
      <c r="Z133" s="18">
        <v>2243.84</v>
      </c>
      <c r="AA133" s="18">
        <v>484.26</v>
      </c>
      <c r="AB133" s="18">
        <v>39243</v>
      </c>
    </row>
    <row r="134" spans="1:28" s="15" customFormat="1" x14ac:dyDescent="0.25">
      <c r="A134" s="17">
        <v>5</v>
      </c>
      <c r="B134" s="17" t="s">
        <v>1410</v>
      </c>
      <c r="C134" s="17" t="s">
        <v>1392</v>
      </c>
      <c r="D134" s="17" t="s">
        <v>1411</v>
      </c>
      <c r="E134" s="17" t="s">
        <v>1412</v>
      </c>
      <c r="F134" s="17" t="s">
        <v>35</v>
      </c>
      <c r="G134" s="17" t="s">
        <v>45</v>
      </c>
      <c r="H134" s="17">
        <v>11036</v>
      </c>
      <c r="I134" s="17">
        <v>10434</v>
      </c>
      <c r="J134" s="17">
        <v>1806</v>
      </c>
      <c r="K134" s="17" t="s">
        <v>37</v>
      </c>
      <c r="L134" s="18">
        <v>87687.33</v>
      </c>
      <c r="M134" s="18">
        <v>9337.59</v>
      </c>
      <c r="N134" s="18">
        <v>3734.09</v>
      </c>
      <c r="O134" s="18">
        <v>100759.01</v>
      </c>
      <c r="P134" s="18">
        <v>9437.9699999999993</v>
      </c>
      <c r="Q134" s="18">
        <v>960.45</v>
      </c>
      <c r="R134" s="18">
        <v>804.57</v>
      </c>
      <c r="S134" s="18">
        <v>11202.99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97125.3</v>
      </c>
      <c r="Z134" s="18">
        <v>4694.54</v>
      </c>
      <c r="AA134" s="18">
        <v>10142.16</v>
      </c>
      <c r="AB134" s="18">
        <v>111962</v>
      </c>
    </row>
    <row r="135" spans="1:28" s="15" customFormat="1" x14ac:dyDescent="0.25">
      <c r="A135" s="17">
        <v>6</v>
      </c>
      <c r="B135" s="17" t="s">
        <v>1410</v>
      </c>
      <c r="C135" s="17" t="s">
        <v>1392</v>
      </c>
      <c r="D135" s="17" t="s">
        <v>1413</v>
      </c>
      <c r="E135" s="17" t="s">
        <v>1414</v>
      </c>
      <c r="F135" s="17" t="s">
        <v>35</v>
      </c>
      <c r="G135" s="17" t="s">
        <v>41</v>
      </c>
      <c r="H135" s="17">
        <v>98457</v>
      </c>
      <c r="I135" s="17">
        <v>96343</v>
      </c>
      <c r="J135" s="17">
        <v>2114</v>
      </c>
      <c r="K135" s="17" t="s">
        <v>37</v>
      </c>
      <c r="L135" s="18">
        <v>61162.01</v>
      </c>
      <c r="M135" s="18">
        <v>3999.71</v>
      </c>
      <c r="N135" s="18">
        <v>2339.2800000000002</v>
      </c>
      <c r="O135" s="18">
        <v>67501</v>
      </c>
      <c r="P135" s="18">
        <v>12031.51</v>
      </c>
      <c r="Q135" s="18">
        <v>624.70000000000005</v>
      </c>
      <c r="R135" s="18">
        <v>941.79</v>
      </c>
      <c r="S135" s="18">
        <v>13598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73193.52</v>
      </c>
      <c r="Z135" s="18">
        <v>2963.98</v>
      </c>
      <c r="AA135" s="18">
        <v>4941.5</v>
      </c>
      <c r="AB135" s="18">
        <v>81099</v>
      </c>
    </row>
    <row r="136" spans="1:28" s="15" customFormat="1" x14ac:dyDescent="0.25">
      <c r="A136" s="17">
        <v>7</v>
      </c>
      <c r="B136" s="17" t="s">
        <v>1391</v>
      </c>
      <c r="C136" s="17" t="s">
        <v>1392</v>
      </c>
      <c r="D136" s="17" t="s">
        <v>1415</v>
      </c>
      <c r="E136" s="17" t="s">
        <v>1416</v>
      </c>
      <c r="F136" s="17" t="s">
        <v>35</v>
      </c>
      <c r="G136" s="17" t="s">
        <v>41</v>
      </c>
      <c r="H136" s="17">
        <v>39350</v>
      </c>
      <c r="I136" s="17">
        <v>39350</v>
      </c>
      <c r="J136" s="17">
        <v>0</v>
      </c>
      <c r="K136" s="17" t="s">
        <v>59</v>
      </c>
      <c r="L136" s="18"/>
      <c r="M136" s="18"/>
      <c r="N136" s="18"/>
      <c r="O136" s="18"/>
      <c r="P136" s="18">
        <v>499</v>
      </c>
      <c r="Q136" s="18">
        <v>0</v>
      </c>
      <c r="R136" s="18">
        <v>0</v>
      </c>
      <c r="S136" s="18">
        <v>499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18">
        <v>0</v>
      </c>
      <c r="Z136" s="18">
        <v>0</v>
      </c>
      <c r="AA136" s="18">
        <v>0</v>
      </c>
      <c r="AB136" s="18">
        <v>0</v>
      </c>
    </row>
    <row r="137" spans="1:28" s="15" customFormat="1" x14ac:dyDescent="0.25">
      <c r="A137" s="17">
        <v>8</v>
      </c>
      <c r="B137" s="17" t="s">
        <v>1399</v>
      </c>
      <c r="C137" s="17" t="s">
        <v>1392</v>
      </c>
      <c r="D137" s="17" t="s">
        <v>1417</v>
      </c>
      <c r="E137" s="17" t="s">
        <v>1418</v>
      </c>
      <c r="F137" s="17" t="s">
        <v>35</v>
      </c>
      <c r="G137" s="17" t="s">
        <v>41</v>
      </c>
      <c r="H137" s="17">
        <v>12512</v>
      </c>
      <c r="I137" s="17">
        <v>11980</v>
      </c>
      <c r="J137" s="17">
        <v>1596</v>
      </c>
      <c r="K137" s="17" t="s">
        <v>37</v>
      </c>
      <c r="L137" s="18">
        <v>26881.07</v>
      </c>
      <c r="M137" s="18">
        <v>2294.44</v>
      </c>
      <c r="N137" s="18">
        <v>2505.44</v>
      </c>
      <c r="O137" s="18">
        <v>31680.95</v>
      </c>
      <c r="P137" s="18">
        <v>13936.02</v>
      </c>
      <c r="Q137" s="18">
        <v>261.01</v>
      </c>
      <c r="R137" s="18">
        <v>711.02</v>
      </c>
      <c r="S137" s="18">
        <v>14908.05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40817.089999999997</v>
      </c>
      <c r="Z137" s="18">
        <v>2766.45</v>
      </c>
      <c r="AA137" s="18">
        <v>3005.46</v>
      </c>
      <c r="AB137" s="18">
        <v>46589</v>
      </c>
    </row>
    <row r="138" spans="1:28" s="15" customFormat="1" x14ac:dyDescent="0.25">
      <c r="A138" s="17">
        <v>9</v>
      </c>
      <c r="B138" s="17" t="s">
        <v>1399</v>
      </c>
      <c r="C138" s="17" t="s">
        <v>1392</v>
      </c>
      <c r="D138" s="17" t="s">
        <v>1419</v>
      </c>
      <c r="E138" s="17" t="s">
        <v>1420</v>
      </c>
      <c r="F138" s="17" t="s">
        <v>35</v>
      </c>
      <c r="G138" s="17" t="s">
        <v>1205</v>
      </c>
      <c r="H138" s="17">
        <v>42367</v>
      </c>
      <c r="I138" s="17">
        <v>40941</v>
      </c>
      <c r="J138" s="17">
        <v>1426</v>
      </c>
      <c r="K138" s="17" t="s">
        <v>37</v>
      </c>
      <c r="L138" s="18">
        <v>-8533.5400000000009</v>
      </c>
      <c r="M138" s="18">
        <v>4884.4799999999996</v>
      </c>
      <c r="N138" s="18">
        <v>112.01</v>
      </c>
      <c r="O138" s="18">
        <v>-3537.05</v>
      </c>
      <c r="P138" s="18">
        <v>7984.77</v>
      </c>
      <c r="Q138" s="18">
        <v>0</v>
      </c>
      <c r="R138" s="18">
        <v>635.28</v>
      </c>
      <c r="S138" s="18">
        <v>8620.0499999999993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18">
        <v>5083</v>
      </c>
      <c r="Z138" s="18">
        <v>0</v>
      </c>
      <c r="AA138" s="18">
        <v>0</v>
      </c>
      <c r="AB138" s="18">
        <v>5083</v>
      </c>
    </row>
    <row r="139" spans="1:28" s="15" customFormat="1" x14ac:dyDescent="0.25">
      <c r="A139" s="17">
        <v>10</v>
      </c>
      <c r="B139" s="17" t="s">
        <v>1405</v>
      </c>
      <c r="C139" s="17" t="s">
        <v>1392</v>
      </c>
      <c r="D139" s="17" t="s">
        <v>1421</v>
      </c>
      <c r="E139" s="17" t="s">
        <v>1422</v>
      </c>
      <c r="F139" s="17" t="s">
        <v>35</v>
      </c>
      <c r="G139" s="17" t="s">
        <v>215</v>
      </c>
      <c r="H139" s="17">
        <v>1995</v>
      </c>
      <c r="I139" s="17">
        <v>1990</v>
      </c>
      <c r="J139" s="17">
        <v>15</v>
      </c>
      <c r="K139" s="17" t="s">
        <v>37</v>
      </c>
      <c r="L139" s="18">
        <v>48762.33</v>
      </c>
      <c r="M139" s="18">
        <v>1669.01</v>
      </c>
      <c r="N139" s="18">
        <v>9823.64</v>
      </c>
      <c r="O139" s="18">
        <v>60254.98</v>
      </c>
      <c r="P139" s="18">
        <v>1095.54</v>
      </c>
      <c r="Q139" s="18">
        <v>518.79999999999995</v>
      </c>
      <c r="R139" s="18">
        <v>6.68</v>
      </c>
      <c r="S139" s="18">
        <v>1621.02</v>
      </c>
      <c r="T139" s="18">
        <v>0</v>
      </c>
      <c r="U139" s="18">
        <v>0</v>
      </c>
      <c r="V139" s="18">
        <v>0</v>
      </c>
      <c r="W139" s="18">
        <v>0</v>
      </c>
      <c r="X139" s="18"/>
      <c r="Y139" s="18">
        <v>49857.87</v>
      </c>
      <c r="Z139" s="18">
        <v>10342.44</v>
      </c>
      <c r="AA139" s="18">
        <v>1675.69</v>
      </c>
      <c r="AB139" s="18">
        <v>61876</v>
      </c>
    </row>
    <row r="140" spans="1:28" s="15" customFormat="1" x14ac:dyDescent="0.25">
      <c r="A140" s="17">
        <v>11</v>
      </c>
      <c r="B140" s="17" t="s">
        <v>1391</v>
      </c>
      <c r="C140" s="17" t="s">
        <v>1392</v>
      </c>
      <c r="D140" s="17" t="s">
        <v>1423</v>
      </c>
      <c r="E140" s="17" t="s">
        <v>1424</v>
      </c>
      <c r="F140" s="17" t="s">
        <v>35</v>
      </c>
      <c r="G140" s="17" t="s">
        <v>218</v>
      </c>
      <c r="H140" s="17">
        <v>7847</v>
      </c>
      <c r="I140" s="17">
        <v>7209</v>
      </c>
      <c r="J140" s="17">
        <v>638</v>
      </c>
      <c r="K140" s="17" t="s">
        <v>37</v>
      </c>
      <c r="L140" s="18">
        <v>76019.259999999995</v>
      </c>
      <c r="M140" s="18">
        <v>5099.4799999999996</v>
      </c>
      <c r="N140" s="18">
        <v>9514.25</v>
      </c>
      <c r="O140" s="18">
        <v>90632.99</v>
      </c>
      <c r="P140" s="18">
        <v>3632.93</v>
      </c>
      <c r="Q140" s="18">
        <v>820.85</v>
      </c>
      <c r="R140" s="18">
        <v>284.23</v>
      </c>
      <c r="S140" s="18">
        <v>4738.01</v>
      </c>
      <c r="T140" s="18">
        <v>0</v>
      </c>
      <c r="U140" s="18">
        <v>0</v>
      </c>
      <c r="V140" s="18">
        <v>0</v>
      </c>
      <c r="W140" s="18">
        <v>0</v>
      </c>
      <c r="X140" s="18"/>
      <c r="Y140" s="18">
        <v>79652.19</v>
      </c>
      <c r="Z140" s="18">
        <v>10335.1</v>
      </c>
      <c r="AA140" s="18">
        <v>5383.71</v>
      </c>
      <c r="AB140" s="18">
        <v>95371</v>
      </c>
    </row>
    <row r="141" spans="1:28" s="15" customFormat="1" x14ac:dyDescent="0.25">
      <c r="A141" s="17">
        <v>12</v>
      </c>
      <c r="B141" s="17" t="s">
        <v>1405</v>
      </c>
      <c r="C141" s="17" t="s">
        <v>1392</v>
      </c>
      <c r="D141" s="17" t="s">
        <v>1425</v>
      </c>
      <c r="E141" s="17" t="s">
        <v>1426</v>
      </c>
      <c r="F141" s="17" t="s">
        <v>35</v>
      </c>
      <c r="G141" s="17" t="s">
        <v>347</v>
      </c>
      <c r="H141" s="17">
        <v>0</v>
      </c>
      <c r="I141" s="17">
        <v>0</v>
      </c>
      <c r="J141" s="17">
        <v>0</v>
      </c>
      <c r="K141" s="17" t="s">
        <v>59</v>
      </c>
      <c r="L141" s="18">
        <v>23340.61</v>
      </c>
      <c r="M141" s="18">
        <v>0</v>
      </c>
      <c r="N141" s="18">
        <v>3661.43</v>
      </c>
      <c r="O141" s="18">
        <v>27002.04</v>
      </c>
      <c r="P141" s="18">
        <v>736.21</v>
      </c>
      <c r="Q141" s="18">
        <v>237.75</v>
      </c>
      <c r="R141" s="18">
        <v>0</v>
      </c>
      <c r="S141" s="18">
        <v>973.96</v>
      </c>
      <c r="T141" s="18">
        <v>0</v>
      </c>
      <c r="U141" s="18">
        <v>0</v>
      </c>
      <c r="V141" s="18">
        <v>0</v>
      </c>
      <c r="W141" s="18">
        <v>0</v>
      </c>
      <c r="X141" s="18"/>
      <c r="Y141" s="18">
        <v>24076.82</v>
      </c>
      <c r="Z141" s="18">
        <v>3899.18</v>
      </c>
      <c r="AA141" s="18">
        <v>0</v>
      </c>
      <c r="AB141" s="18">
        <v>27976</v>
      </c>
    </row>
    <row r="142" spans="1:28" s="15" customFormat="1" x14ac:dyDescent="0.25">
      <c r="A142" s="17">
        <v>13</v>
      </c>
      <c r="B142" s="17" t="s">
        <v>1391</v>
      </c>
      <c r="C142" s="17" t="s">
        <v>1392</v>
      </c>
      <c r="D142" s="17" t="s">
        <v>1395</v>
      </c>
      <c r="E142" s="17" t="s">
        <v>1396</v>
      </c>
      <c r="F142" s="17" t="s">
        <v>35</v>
      </c>
      <c r="G142" s="17" t="s">
        <v>1397</v>
      </c>
      <c r="H142" s="17">
        <v>601</v>
      </c>
      <c r="I142" s="17">
        <v>596</v>
      </c>
      <c r="J142" s="17">
        <v>5</v>
      </c>
      <c r="K142" s="17" t="s">
        <v>37</v>
      </c>
      <c r="L142" s="18">
        <v>13250.03</v>
      </c>
      <c r="M142" s="18">
        <v>252.51</v>
      </c>
      <c r="N142" s="18">
        <v>1967.42</v>
      </c>
      <c r="O142" s="18">
        <v>15469.96</v>
      </c>
      <c r="P142" s="18">
        <v>452.08</v>
      </c>
      <c r="Q142" s="18">
        <v>137.72999999999999</v>
      </c>
      <c r="R142" s="18">
        <v>2.23</v>
      </c>
      <c r="S142" s="18">
        <v>592.04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13702.11</v>
      </c>
      <c r="Z142" s="18">
        <v>2105.15</v>
      </c>
      <c r="AA142" s="18">
        <v>254.74</v>
      </c>
      <c r="AB142" s="18">
        <v>16062</v>
      </c>
    </row>
    <row r="143" spans="1:28" s="22" customForma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>
        <f>SUM(J130:J142)</f>
        <v>9538</v>
      </c>
      <c r="K143" s="19"/>
      <c r="L143" s="19">
        <f t="shared" ref="L143:AB143" si="27">SUM(L130:L142)</f>
        <v>615036.70000000007</v>
      </c>
      <c r="M143" s="19">
        <f t="shared" si="27"/>
        <v>36239.769999999997</v>
      </c>
      <c r="N143" s="19">
        <f t="shared" si="27"/>
        <v>52041.32</v>
      </c>
      <c r="O143" s="19">
        <f t="shared" si="27"/>
        <v>703317.79</v>
      </c>
      <c r="P143" s="19">
        <f t="shared" si="27"/>
        <v>64062.80000000001</v>
      </c>
      <c r="Q143" s="19">
        <f t="shared" si="27"/>
        <v>6516.87</v>
      </c>
      <c r="R143" s="19">
        <f t="shared" si="27"/>
        <v>4258.5399999999991</v>
      </c>
      <c r="S143" s="19">
        <f t="shared" si="27"/>
        <v>74838.210000000006</v>
      </c>
      <c r="T143" s="19">
        <f t="shared" si="27"/>
        <v>0</v>
      </c>
      <c r="U143" s="19">
        <f t="shared" si="27"/>
        <v>0</v>
      </c>
      <c r="V143" s="19">
        <f t="shared" si="27"/>
        <v>0</v>
      </c>
      <c r="W143" s="19">
        <f t="shared" si="27"/>
        <v>0</v>
      </c>
      <c r="X143" s="19">
        <f t="shared" si="27"/>
        <v>0</v>
      </c>
      <c r="Y143" s="19">
        <f t="shared" si="27"/>
        <v>684232.27</v>
      </c>
      <c r="Z143" s="19">
        <f t="shared" si="27"/>
        <v>58446.18</v>
      </c>
      <c r="AA143" s="19">
        <f t="shared" si="27"/>
        <v>34978.549999999996</v>
      </c>
      <c r="AB143" s="19">
        <f t="shared" si="27"/>
        <v>777657</v>
      </c>
    </row>
    <row r="144" spans="1:28" s="15" customFormat="1" x14ac:dyDescent="0.25">
      <c r="A144" s="17">
        <v>1</v>
      </c>
      <c r="B144" s="17" t="s">
        <v>1399</v>
      </c>
      <c r="C144" s="17" t="s">
        <v>1392</v>
      </c>
      <c r="D144" s="17" t="s">
        <v>1427</v>
      </c>
      <c r="E144" s="17" t="s">
        <v>1428</v>
      </c>
      <c r="F144" s="17" t="s">
        <v>75</v>
      </c>
      <c r="G144" s="17" t="s">
        <v>1142</v>
      </c>
      <c r="H144" s="17">
        <v>14024</v>
      </c>
      <c r="I144" s="17">
        <v>13779</v>
      </c>
      <c r="J144" s="17">
        <v>245</v>
      </c>
      <c r="K144" s="17" t="s">
        <v>37</v>
      </c>
      <c r="L144" s="18">
        <v>2070.15</v>
      </c>
      <c r="M144" s="18">
        <v>474.01</v>
      </c>
      <c r="N144" s="18">
        <v>215.84</v>
      </c>
      <c r="O144" s="18">
        <v>2760</v>
      </c>
      <c r="P144" s="18">
        <v>1919.23</v>
      </c>
      <c r="Q144" s="18">
        <v>18.239999999999998</v>
      </c>
      <c r="R144" s="18">
        <v>145.53</v>
      </c>
      <c r="S144" s="18">
        <v>2083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18">
        <v>3989.38</v>
      </c>
      <c r="Z144" s="18">
        <v>234.08</v>
      </c>
      <c r="AA144" s="18">
        <v>619.54</v>
      </c>
      <c r="AB144" s="18">
        <v>4843</v>
      </c>
    </row>
    <row r="145" spans="1:28" s="15" customFormat="1" x14ac:dyDescent="0.25">
      <c r="A145" s="17">
        <v>2</v>
      </c>
      <c r="B145" s="17" t="s">
        <v>1405</v>
      </c>
      <c r="C145" s="17" t="s">
        <v>1392</v>
      </c>
      <c r="D145" s="17" t="s">
        <v>1429</v>
      </c>
      <c r="E145" s="17" t="s">
        <v>1430</v>
      </c>
      <c r="F145" s="17" t="s">
        <v>75</v>
      </c>
      <c r="G145" s="17" t="s">
        <v>1142</v>
      </c>
      <c r="H145" s="17">
        <v>3835</v>
      </c>
      <c r="I145" s="17">
        <v>3700</v>
      </c>
      <c r="J145" s="17">
        <v>135</v>
      </c>
      <c r="K145" s="17" t="s">
        <v>37</v>
      </c>
      <c r="L145" s="18">
        <v>27715.360000000001</v>
      </c>
      <c r="M145" s="18">
        <v>139.59</v>
      </c>
      <c r="N145" s="18">
        <v>1622.03</v>
      </c>
      <c r="O145" s="18">
        <v>29476.98</v>
      </c>
      <c r="P145" s="18">
        <v>1221.07</v>
      </c>
      <c r="Q145" s="18">
        <v>281.76</v>
      </c>
      <c r="R145" s="18">
        <v>80.19</v>
      </c>
      <c r="S145" s="18">
        <v>1583.02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18">
        <v>28936.43</v>
      </c>
      <c r="Z145" s="18">
        <v>1903.79</v>
      </c>
      <c r="AA145" s="18">
        <v>219.78</v>
      </c>
      <c r="AB145" s="18">
        <v>31060</v>
      </c>
    </row>
    <row r="146" spans="1:28" s="15" customFormat="1" x14ac:dyDescent="0.25">
      <c r="A146" s="17">
        <v>3</v>
      </c>
      <c r="B146" s="17" t="s">
        <v>1391</v>
      </c>
      <c r="C146" s="17" t="s">
        <v>1392</v>
      </c>
      <c r="D146" s="17" t="s">
        <v>1431</v>
      </c>
      <c r="E146" s="17" t="s">
        <v>1432</v>
      </c>
      <c r="F146" s="17" t="s">
        <v>75</v>
      </c>
      <c r="G146" s="17" t="s">
        <v>1142</v>
      </c>
      <c r="H146" s="17">
        <v>8259</v>
      </c>
      <c r="I146" s="17">
        <v>8005</v>
      </c>
      <c r="J146" s="17">
        <v>254</v>
      </c>
      <c r="K146" s="17" t="s">
        <v>37</v>
      </c>
      <c r="L146" s="18">
        <v>51695.93</v>
      </c>
      <c r="M146" s="18">
        <v>2871.36</v>
      </c>
      <c r="N146" s="18">
        <v>7238.73</v>
      </c>
      <c r="O146" s="18">
        <v>61806.02</v>
      </c>
      <c r="P146" s="18">
        <v>2116.42</v>
      </c>
      <c r="Q146" s="18">
        <v>553.67999999999995</v>
      </c>
      <c r="R146" s="18">
        <v>150.88</v>
      </c>
      <c r="S146" s="18">
        <v>2820.98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18">
        <v>53812.35</v>
      </c>
      <c r="Z146" s="18">
        <v>7792.41</v>
      </c>
      <c r="AA146" s="18">
        <v>3022.24</v>
      </c>
      <c r="AB146" s="18">
        <v>64627</v>
      </c>
    </row>
    <row r="147" spans="1:28" s="15" customFormat="1" x14ac:dyDescent="0.25">
      <c r="A147" s="17">
        <v>4</v>
      </c>
      <c r="B147" s="17" t="s">
        <v>1399</v>
      </c>
      <c r="C147" s="17" t="s">
        <v>1392</v>
      </c>
      <c r="D147" s="17" t="s">
        <v>1433</v>
      </c>
      <c r="E147" s="17" t="s">
        <v>1434</v>
      </c>
      <c r="F147" s="17" t="s">
        <v>75</v>
      </c>
      <c r="G147" s="17" t="s">
        <v>1142</v>
      </c>
      <c r="H147" s="17">
        <v>2700</v>
      </c>
      <c r="I147" s="17">
        <v>2700</v>
      </c>
      <c r="J147" s="17">
        <v>0</v>
      </c>
      <c r="K147" s="17" t="s">
        <v>59</v>
      </c>
      <c r="L147" s="18">
        <v>9069.2999999999993</v>
      </c>
      <c r="M147" s="18">
        <v>89.67</v>
      </c>
      <c r="N147" s="18">
        <v>1690.03</v>
      </c>
      <c r="O147" s="18">
        <v>10849</v>
      </c>
      <c r="P147" s="18">
        <v>247.51</v>
      </c>
      <c r="Q147" s="18">
        <v>93.49</v>
      </c>
      <c r="R147" s="18">
        <v>0</v>
      </c>
      <c r="S147" s="18">
        <v>341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18">
        <v>9316.81</v>
      </c>
      <c r="Z147" s="18">
        <v>1783.52</v>
      </c>
      <c r="AA147" s="18">
        <v>89.67</v>
      </c>
      <c r="AB147" s="18">
        <v>11190</v>
      </c>
    </row>
    <row r="148" spans="1:28" s="15" customFormat="1" x14ac:dyDescent="0.25">
      <c r="A148" s="17">
        <v>5</v>
      </c>
      <c r="B148" s="17" t="s">
        <v>1399</v>
      </c>
      <c r="C148" s="17" t="s">
        <v>1392</v>
      </c>
      <c r="D148" s="17" t="s">
        <v>1435</v>
      </c>
      <c r="E148" s="17" t="s">
        <v>1436</v>
      </c>
      <c r="F148" s="17" t="s">
        <v>75</v>
      </c>
      <c r="G148" s="17" t="s">
        <v>1142</v>
      </c>
      <c r="H148" s="17">
        <v>20959</v>
      </c>
      <c r="I148" s="17">
        <v>20617</v>
      </c>
      <c r="J148" s="17">
        <v>342</v>
      </c>
      <c r="K148" s="17" t="s">
        <v>37</v>
      </c>
      <c r="L148" s="18">
        <v>58081.48</v>
      </c>
      <c r="M148" s="18">
        <v>4349.29</v>
      </c>
      <c r="N148" s="18">
        <v>10024.25</v>
      </c>
      <c r="O148" s="18">
        <v>72455.02</v>
      </c>
      <c r="P148" s="18">
        <v>2559.79</v>
      </c>
      <c r="Q148" s="18">
        <v>634.04</v>
      </c>
      <c r="R148" s="18">
        <v>203.15</v>
      </c>
      <c r="S148" s="18">
        <v>3396.98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18">
        <v>60641.27</v>
      </c>
      <c r="Z148" s="18">
        <v>10658.29</v>
      </c>
      <c r="AA148" s="18">
        <v>4552.4399999999996</v>
      </c>
      <c r="AB148" s="18">
        <v>75852</v>
      </c>
    </row>
    <row r="149" spans="1:28" s="15" customFormat="1" x14ac:dyDescent="0.25">
      <c r="A149" s="17">
        <v>6</v>
      </c>
      <c r="B149" s="17" t="s">
        <v>1410</v>
      </c>
      <c r="C149" s="17" t="s">
        <v>1392</v>
      </c>
      <c r="D149" s="17" t="s">
        <v>1437</v>
      </c>
      <c r="E149" s="17" t="s">
        <v>1438</v>
      </c>
      <c r="F149" s="17" t="s">
        <v>75</v>
      </c>
      <c r="G149" s="17" t="s">
        <v>1142</v>
      </c>
      <c r="H149" s="17">
        <v>19515</v>
      </c>
      <c r="I149" s="17">
        <v>19200</v>
      </c>
      <c r="J149" s="17">
        <v>315</v>
      </c>
      <c r="K149" s="17" t="s">
        <v>37</v>
      </c>
      <c r="L149" s="18">
        <v>63331.51</v>
      </c>
      <c r="M149" s="18">
        <v>955.75</v>
      </c>
      <c r="N149" s="18">
        <v>2814.75</v>
      </c>
      <c r="O149" s="18">
        <v>67102.009999999995</v>
      </c>
      <c r="P149" s="18">
        <v>2464.2600000000002</v>
      </c>
      <c r="Q149" s="18">
        <v>651.62</v>
      </c>
      <c r="R149" s="18">
        <v>187.11</v>
      </c>
      <c r="S149" s="18">
        <v>3302.99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18">
        <v>65795.77</v>
      </c>
      <c r="Z149" s="18">
        <v>3466.37</v>
      </c>
      <c r="AA149" s="18">
        <v>1142.8599999999999</v>
      </c>
      <c r="AB149" s="18">
        <v>70405</v>
      </c>
    </row>
    <row r="150" spans="1:28" s="15" customFormat="1" x14ac:dyDescent="0.25">
      <c r="A150" s="17">
        <v>7</v>
      </c>
      <c r="B150" s="17" t="s">
        <v>1410</v>
      </c>
      <c r="C150" s="17" t="s">
        <v>1392</v>
      </c>
      <c r="D150" s="17" t="s">
        <v>1439</v>
      </c>
      <c r="E150" s="17" t="s">
        <v>1440</v>
      </c>
      <c r="F150" s="17" t="s">
        <v>75</v>
      </c>
      <c r="G150" s="17" t="s">
        <v>1142</v>
      </c>
      <c r="H150" s="17">
        <v>5605</v>
      </c>
      <c r="I150" s="17">
        <v>5546</v>
      </c>
      <c r="J150" s="17">
        <v>59</v>
      </c>
      <c r="K150" s="17" t="s">
        <v>37</v>
      </c>
      <c r="L150" s="18">
        <v>18820.03</v>
      </c>
      <c r="M150" s="18">
        <v>512.76</v>
      </c>
      <c r="N150" s="18">
        <v>3518.21</v>
      </c>
      <c r="O150" s="18">
        <v>22851</v>
      </c>
      <c r="P150" s="18">
        <v>802.14</v>
      </c>
      <c r="Q150" s="18">
        <v>197.81</v>
      </c>
      <c r="R150" s="18">
        <v>35.049999999999997</v>
      </c>
      <c r="S150" s="18">
        <v>1035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18">
        <v>19622.169999999998</v>
      </c>
      <c r="Z150" s="18">
        <v>3716.02</v>
      </c>
      <c r="AA150" s="18">
        <v>547.80999999999995</v>
      </c>
      <c r="AB150" s="18">
        <v>23886</v>
      </c>
    </row>
    <row r="151" spans="1:28" s="15" customFormat="1" x14ac:dyDescent="0.25">
      <c r="A151" s="17">
        <v>8</v>
      </c>
      <c r="B151" s="17" t="s">
        <v>1405</v>
      </c>
      <c r="C151" s="17" t="s">
        <v>1392</v>
      </c>
      <c r="D151" s="17" t="s">
        <v>1441</v>
      </c>
      <c r="E151" s="17" t="s">
        <v>1442</v>
      </c>
      <c r="F151" s="17" t="s">
        <v>75</v>
      </c>
      <c r="G151" s="17" t="s">
        <v>1142</v>
      </c>
      <c r="H151" s="17">
        <v>22070</v>
      </c>
      <c r="I151" s="17">
        <v>21861</v>
      </c>
      <c r="J151" s="17">
        <v>209</v>
      </c>
      <c r="K151" s="17" t="s">
        <v>37</v>
      </c>
      <c r="L151" s="18">
        <v>43009.3</v>
      </c>
      <c r="M151" s="18">
        <v>3101.08</v>
      </c>
      <c r="N151" s="18">
        <v>6484.62</v>
      </c>
      <c r="O151" s="18">
        <v>52595</v>
      </c>
      <c r="P151" s="18">
        <v>1654.57</v>
      </c>
      <c r="Q151" s="18">
        <v>468.28</v>
      </c>
      <c r="R151" s="18">
        <v>124.15</v>
      </c>
      <c r="S151" s="18">
        <v>2247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18">
        <v>44663.87</v>
      </c>
      <c r="Z151" s="18">
        <v>6952.9</v>
      </c>
      <c r="AA151" s="18">
        <v>3225.23</v>
      </c>
      <c r="AB151" s="18">
        <v>54842</v>
      </c>
    </row>
    <row r="152" spans="1:28" s="15" customFormat="1" x14ac:dyDescent="0.25">
      <c r="A152" s="17">
        <v>9</v>
      </c>
      <c r="B152" s="17" t="s">
        <v>1399</v>
      </c>
      <c r="C152" s="17" t="s">
        <v>1392</v>
      </c>
      <c r="D152" s="17" t="s">
        <v>1443</v>
      </c>
      <c r="E152" s="17" t="s">
        <v>1444</v>
      </c>
      <c r="F152" s="17" t="s">
        <v>75</v>
      </c>
      <c r="G152" s="17" t="s">
        <v>1142</v>
      </c>
      <c r="H152" s="17">
        <v>7507</v>
      </c>
      <c r="I152" s="17">
        <v>7199</v>
      </c>
      <c r="J152" s="17">
        <v>308</v>
      </c>
      <c r="K152" s="17" t="s">
        <v>37</v>
      </c>
      <c r="L152" s="18">
        <v>49459.89</v>
      </c>
      <c r="M152" s="18">
        <v>3679.45</v>
      </c>
      <c r="N152" s="18">
        <v>6304.64</v>
      </c>
      <c r="O152" s="18">
        <v>59443.98</v>
      </c>
      <c r="P152" s="18">
        <v>2280.23</v>
      </c>
      <c r="Q152" s="18">
        <v>546.84</v>
      </c>
      <c r="R152" s="18">
        <v>182.95</v>
      </c>
      <c r="S152" s="18">
        <v>3010.02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18">
        <v>51740.12</v>
      </c>
      <c r="Z152" s="18">
        <v>6851.48</v>
      </c>
      <c r="AA152" s="18">
        <v>3862.4</v>
      </c>
      <c r="AB152" s="18">
        <v>62454</v>
      </c>
    </row>
    <row r="153" spans="1:28" s="15" customFormat="1" x14ac:dyDescent="0.25">
      <c r="A153" s="17">
        <v>10</v>
      </c>
      <c r="B153" s="17" t="s">
        <v>1391</v>
      </c>
      <c r="C153" s="17" t="s">
        <v>1392</v>
      </c>
      <c r="D153" s="17" t="s">
        <v>1445</v>
      </c>
      <c r="E153" s="17" t="s">
        <v>1446</v>
      </c>
      <c r="F153" s="17" t="s">
        <v>75</v>
      </c>
      <c r="G153" s="17" t="s">
        <v>1447</v>
      </c>
      <c r="H153" s="17">
        <v>17610</v>
      </c>
      <c r="I153" s="17">
        <v>17490</v>
      </c>
      <c r="J153" s="17">
        <v>120</v>
      </c>
      <c r="K153" s="17" t="s">
        <v>37</v>
      </c>
      <c r="L153" s="18">
        <v>47930.07</v>
      </c>
      <c r="M153" s="18">
        <v>3616.39</v>
      </c>
      <c r="N153" s="18">
        <v>5554.58</v>
      </c>
      <c r="O153" s="18">
        <v>57101.04</v>
      </c>
      <c r="P153" s="18">
        <v>1067.2</v>
      </c>
      <c r="Q153" s="18">
        <v>519.48</v>
      </c>
      <c r="R153" s="18">
        <v>71.28</v>
      </c>
      <c r="S153" s="18">
        <v>1657.96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18">
        <v>48997.27</v>
      </c>
      <c r="Z153" s="18">
        <v>6074.06</v>
      </c>
      <c r="AA153" s="18">
        <v>3687.67</v>
      </c>
      <c r="AB153" s="18">
        <v>58759</v>
      </c>
    </row>
    <row r="154" spans="1:28" s="15" customFormat="1" x14ac:dyDescent="0.25">
      <c r="A154" s="17">
        <v>11</v>
      </c>
      <c r="B154" s="17" t="s">
        <v>1410</v>
      </c>
      <c r="C154" s="17" t="s">
        <v>1392</v>
      </c>
      <c r="D154" s="17" t="s">
        <v>1448</v>
      </c>
      <c r="E154" s="17" t="s">
        <v>1449</v>
      </c>
      <c r="F154" s="17" t="s">
        <v>75</v>
      </c>
      <c r="G154" s="17" t="s">
        <v>114</v>
      </c>
      <c r="H154" s="17">
        <v>0</v>
      </c>
      <c r="I154" s="17">
        <v>0</v>
      </c>
      <c r="J154" s="17">
        <v>860</v>
      </c>
      <c r="K154" s="17" t="s">
        <v>107</v>
      </c>
      <c r="L154" s="18">
        <v>56963.839999999997</v>
      </c>
      <c r="M154" s="18">
        <v>5092.92</v>
      </c>
      <c r="N154" s="18">
        <v>3276.21</v>
      </c>
      <c r="O154" s="18">
        <v>65332.97</v>
      </c>
      <c r="P154" s="18">
        <v>5786.33</v>
      </c>
      <c r="Q154" s="18">
        <v>611.86</v>
      </c>
      <c r="R154" s="18">
        <v>510.84</v>
      </c>
      <c r="S154" s="18">
        <v>6909.03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18">
        <v>62750.17</v>
      </c>
      <c r="Z154" s="18">
        <v>3888.07</v>
      </c>
      <c r="AA154" s="18">
        <v>5603.76</v>
      </c>
      <c r="AB154" s="18">
        <v>72242</v>
      </c>
    </row>
    <row r="155" spans="1:28" s="15" customFormat="1" x14ac:dyDescent="0.25">
      <c r="A155" s="17">
        <v>12</v>
      </c>
      <c r="B155" s="17" t="s">
        <v>1405</v>
      </c>
      <c r="C155" s="17" t="s">
        <v>1392</v>
      </c>
      <c r="D155" s="17" t="s">
        <v>1450</v>
      </c>
      <c r="E155" s="17" t="s">
        <v>1451</v>
      </c>
      <c r="F155" s="17" t="s">
        <v>75</v>
      </c>
      <c r="G155" s="17" t="s">
        <v>114</v>
      </c>
      <c r="H155" s="17">
        <v>0</v>
      </c>
      <c r="I155" s="17">
        <v>0</v>
      </c>
      <c r="J155" s="17">
        <v>860</v>
      </c>
      <c r="K155" s="17" t="s">
        <v>107</v>
      </c>
      <c r="L155" s="18">
        <v>-1679.38</v>
      </c>
      <c r="M155" s="18">
        <v>5596.02</v>
      </c>
      <c r="N155" s="18">
        <v>87.36</v>
      </c>
      <c r="O155" s="18">
        <v>4004</v>
      </c>
      <c r="P155" s="18">
        <v>5785.97</v>
      </c>
      <c r="Q155" s="18">
        <v>22.19</v>
      </c>
      <c r="R155" s="18">
        <v>510.84</v>
      </c>
      <c r="S155" s="18">
        <v>6319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18">
        <v>4106.59</v>
      </c>
      <c r="Z155" s="18">
        <v>109.55</v>
      </c>
      <c r="AA155" s="18">
        <v>6106.86</v>
      </c>
      <c r="AB155" s="18">
        <v>10323</v>
      </c>
    </row>
    <row r="156" spans="1:28" s="15" customFormat="1" x14ac:dyDescent="0.25">
      <c r="A156" s="17">
        <v>13</v>
      </c>
      <c r="B156" s="17" t="s">
        <v>1399</v>
      </c>
      <c r="C156" s="17" t="s">
        <v>1392</v>
      </c>
      <c r="D156" s="17" t="s">
        <v>1452</v>
      </c>
      <c r="E156" s="17" t="s">
        <v>1453</v>
      </c>
      <c r="F156" s="17" t="s">
        <v>75</v>
      </c>
      <c r="G156" s="17" t="s">
        <v>114</v>
      </c>
      <c r="H156" s="17">
        <v>0</v>
      </c>
      <c r="I156" s="17">
        <v>0</v>
      </c>
      <c r="J156" s="17">
        <v>860</v>
      </c>
      <c r="K156" s="17" t="s">
        <v>107</v>
      </c>
      <c r="L156" s="18">
        <v>17461.599999999999</v>
      </c>
      <c r="M156" s="18">
        <v>1532.52</v>
      </c>
      <c r="N156" s="18">
        <v>1987.85</v>
      </c>
      <c r="O156" s="18">
        <v>20981.97</v>
      </c>
      <c r="P156" s="18">
        <v>5786.3</v>
      </c>
      <c r="Q156" s="18">
        <v>166.89</v>
      </c>
      <c r="R156" s="18">
        <v>510.84</v>
      </c>
      <c r="S156" s="18">
        <v>6464.03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23247.9</v>
      </c>
      <c r="Z156" s="18">
        <v>2154.7399999999998</v>
      </c>
      <c r="AA156" s="18">
        <v>2043.36</v>
      </c>
      <c r="AB156" s="18">
        <v>27446</v>
      </c>
    </row>
    <row r="157" spans="1:28" s="15" customFormat="1" x14ac:dyDescent="0.25">
      <c r="A157" s="17">
        <v>14</v>
      </c>
      <c r="B157" s="17" t="s">
        <v>1391</v>
      </c>
      <c r="C157" s="17" t="s">
        <v>1392</v>
      </c>
      <c r="D157" s="17" t="s">
        <v>1393</v>
      </c>
      <c r="E157" s="17" t="s">
        <v>1394</v>
      </c>
      <c r="F157" s="17" t="s">
        <v>75</v>
      </c>
      <c r="G157" s="17" t="s">
        <v>114</v>
      </c>
      <c r="H157" s="17">
        <v>0</v>
      </c>
      <c r="I157" s="17">
        <v>0</v>
      </c>
      <c r="J157" s="17">
        <v>910</v>
      </c>
      <c r="K157" s="17" t="s">
        <v>107</v>
      </c>
      <c r="L157" s="18">
        <v>100334.39</v>
      </c>
      <c r="M157" s="18">
        <v>2702.7</v>
      </c>
      <c r="N157" s="18">
        <v>4389.91</v>
      </c>
      <c r="O157" s="18">
        <v>107427</v>
      </c>
      <c r="P157" s="18">
        <v>6115.81</v>
      </c>
      <c r="Q157" s="18">
        <v>1033.6500000000001</v>
      </c>
      <c r="R157" s="18">
        <v>540.54</v>
      </c>
      <c r="S157" s="18">
        <v>7690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18">
        <v>106450.2</v>
      </c>
      <c r="Z157" s="18">
        <v>5423.56</v>
      </c>
      <c r="AA157" s="18">
        <v>3243.24</v>
      </c>
      <c r="AB157" s="18">
        <v>115117</v>
      </c>
    </row>
    <row r="158" spans="1:28" s="12" customFormat="1" ht="16.5" customHeight="1" x14ac:dyDescent="0.25">
      <c r="A158" s="10"/>
      <c r="B158" s="10"/>
      <c r="C158" s="10" t="s">
        <v>71</v>
      </c>
      <c r="D158" s="10"/>
      <c r="E158" s="10"/>
      <c r="F158" s="10"/>
      <c r="G158" s="10"/>
      <c r="H158" s="10"/>
      <c r="I158" s="10"/>
      <c r="J158" s="11">
        <f>SUM(J144:J157)</f>
        <v>5477</v>
      </c>
      <c r="K158" s="10"/>
      <c r="L158" s="11">
        <f t="shared" ref="L158:AB158" si="28">SUM(L144:L157)</f>
        <v>544263.47</v>
      </c>
      <c r="M158" s="11">
        <f t="shared" si="28"/>
        <v>34713.509999999995</v>
      </c>
      <c r="N158" s="11">
        <f t="shared" si="28"/>
        <v>55209.009999999995</v>
      </c>
      <c r="O158" s="11">
        <f t="shared" si="28"/>
        <v>634185.99</v>
      </c>
      <c r="P158" s="11">
        <f t="shared" si="28"/>
        <v>39806.83</v>
      </c>
      <c r="Q158" s="11">
        <f t="shared" si="28"/>
        <v>5799.83</v>
      </c>
      <c r="R158" s="11">
        <f t="shared" si="28"/>
        <v>3253.35</v>
      </c>
      <c r="S158" s="11">
        <f t="shared" si="28"/>
        <v>48860.009999999995</v>
      </c>
      <c r="T158" s="11">
        <f t="shared" si="28"/>
        <v>0</v>
      </c>
      <c r="U158" s="11">
        <f t="shared" si="28"/>
        <v>0</v>
      </c>
      <c r="V158" s="11">
        <f t="shared" si="28"/>
        <v>0</v>
      </c>
      <c r="W158" s="11">
        <f t="shared" si="28"/>
        <v>0</v>
      </c>
      <c r="X158" s="11">
        <f t="shared" si="28"/>
        <v>0</v>
      </c>
      <c r="Y158" s="11">
        <f t="shared" si="28"/>
        <v>584070.30000000005</v>
      </c>
      <c r="Z158" s="11">
        <f t="shared" si="28"/>
        <v>61008.84</v>
      </c>
      <c r="AA158" s="11">
        <f t="shared" si="28"/>
        <v>37966.86</v>
      </c>
      <c r="AB158" s="11">
        <f t="shared" si="28"/>
        <v>683046</v>
      </c>
    </row>
    <row r="159" spans="1:28" s="12" customFormat="1" ht="16.5" customHeight="1" x14ac:dyDescent="0.25">
      <c r="A159" s="10"/>
      <c r="B159" s="10"/>
      <c r="C159" s="10" t="s">
        <v>119</v>
      </c>
      <c r="D159" s="10"/>
      <c r="E159" s="10"/>
      <c r="F159" s="10"/>
      <c r="G159" s="10"/>
      <c r="H159" s="10"/>
      <c r="I159" s="10"/>
      <c r="J159" s="11">
        <f>J158+J143</f>
        <v>15015</v>
      </c>
      <c r="K159" s="11"/>
      <c r="L159" s="11">
        <f t="shared" ref="L159:AB159" si="29">L158+L143</f>
        <v>1159300.17</v>
      </c>
      <c r="M159" s="11">
        <f t="shared" si="29"/>
        <v>70953.279999999999</v>
      </c>
      <c r="N159" s="11">
        <f t="shared" si="29"/>
        <v>107250.32999999999</v>
      </c>
      <c r="O159" s="11">
        <f t="shared" si="29"/>
        <v>1337503.78</v>
      </c>
      <c r="P159" s="11">
        <f t="shared" si="29"/>
        <v>103869.63</v>
      </c>
      <c r="Q159" s="11">
        <f t="shared" si="29"/>
        <v>12316.7</v>
      </c>
      <c r="R159" s="11">
        <f t="shared" si="29"/>
        <v>7511.8899999999994</v>
      </c>
      <c r="S159" s="11">
        <f t="shared" si="29"/>
        <v>123698.22</v>
      </c>
      <c r="T159" s="11">
        <f t="shared" si="29"/>
        <v>0</v>
      </c>
      <c r="U159" s="11">
        <f t="shared" si="29"/>
        <v>0</v>
      </c>
      <c r="V159" s="11">
        <f t="shared" si="29"/>
        <v>0</v>
      </c>
      <c r="W159" s="11">
        <f t="shared" si="29"/>
        <v>0</v>
      </c>
      <c r="X159" s="11">
        <f t="shared" si="29"/>
        <v>0</v>
      </c>
      <c r="Y159" s="11">
        <f t="shared" si="29"/>
        <v>1268302.57</v>
      </c>
      <c r="Z159" s="11">
        <f t="shared" si="29"/>
        <v>119455.01999999999</v>
      </c>
      <c r="AA159" s="11">
        <f t="shared" si="29"/>
        <v>72945.41</v>
      </c>
      <c r="AB159" s="11">
        <f t="shared" si="29"/>
        <v>1460703</v>
      </c>
    </row>
    <row r="160" spans="1:28" ht="18" customHeight="1" x14ac:dyDescent="0.25"/>
    <row r="161" spans="1:31" ht="18" customHeight="1" x14ac:dyDescent="0.25"/>
    <row r="164" spans="1:31" ht="15.75" x14ac:dyDescent="0.25">
      <c r="E164" s="13" t="s">
        <v>120</v>
      </c>
      <c r="G164" s="14"/>
      <c r="H164" s="14"/>
      <c r="I164" s="14"/>
      <c r="J164" s="14"/>
      <c r="K164" s="14"/>
      <c r="L164" s="13" t="s">
        <v>122</v>
      </c>
      <c r="M164" s="13"/>
      <c r="N164" s="13"/>
      <c r="O164" s="14"/>
      <c r="Q164" s="14"/>
      <c r="R164" s="13" t="s">
        <v>121</v>
      </c>
      <c r="T164" s="14"/>
      <c r="U164" s="14"/>
      <c r="W164" s="14"/>
      <c r="X164" s="14"/>
      <c r="Y164" s="13" t="s">
        <v>123</v>
      </c>
      <c r="Z164" s="14"/>
      <c r="AA164" s="14"/>
      <c r="AB164" s="14"/>
    </row>
    <row r="165" spans="1:31" ht="15.75" x14ac:dyDescent="0.25">
      <c r="E165" s="13" t="s">
        <v>124</v>
      </c>
      <c r="G165" s="14"/>
      <c r="H165" s="14"/>
      <c r="I165" s="14"/>
      <c r="J165" s="14"/>
      <c r="K165" s="14"/>
      <c r="L165" s="13" t="s">
        <v>124</v>
      </c>
      <c r="M165" s="13"/>
      <c r="N165" s="13"/>
      <c r="O165" s="14"/>
      <c r="Q165" s="14"/>
      <c r="R165" s="13" t="s">
        <v>124</v>
      </c>
      <c r="T165" s="14"/>
      <c r="U165" s="14"/>
      <c r="W165" s="14"/>
      <c r="X165" s="14"/>
      <c r="Y165" s="13" t="s">
        <v>124</v>
      </c>
      <c r="Z165" s="14"/>
      <c r="AA165" s="14"/>
      <c r="AB165" s="14"/>
    </row>
    <row r="174" spans="1:31" ht="32.25" customHeight="1" x14ac:dyDescent="0.55000000000000004">
      <c r="A174" s="75" t="s">
        <v>0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1"/>
      <c r="AD174" s="1"/>
      <c r="AE174" s="1"/>
    </row>
    <row r="175" spans="1:31" ht="21.75" customHeight="1" x14ac:dyDescent="0.4">
      <c r="A175" s="76" t="s">
        <v>1680</v>
      </c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2"/>
      <c r="AD175" s="2"/>
      <c r="AE175" s="2"/>
    </row>
    <row r="176" spans="1:31" s="5" customFormat="1" ht="20.25" customHeight="1" x14ac:dyDescent="0.35">
      <c r="A176" s="3" t="s">
        <v>1</v>
      </c>
      <c r="B176" s="4"/>
      <c r="C176" s="3"/>
      <c r="D176" s="3"/>
      <c r="F176" s="3" t="s">
        <v>1454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28" s="7" customFormat="1" ht="90" x14ac:dyDescent="0.25">
      <c r="A177" s="6" t="s">
        <v>3</v>
      </c>
      <c r="B177" s="6" t="s">
        <v>4</v>
      </c>
      <c r="C177" s="6" t="s">
        <v>5</v>
      </c>
      <c r="D177" s="6" t="s">
        <v>6</v>
      </c>
      <c r="E177" s="6" t="s">
        <v>7</v>
      </c>
      <c r="F177" s="6" t="s">
        <v>8</v>
      </c>
      <c r="G177" s="6" t="s">
        <v>9</v>
      </c>
      <c r="H177" s="6" t="s">
        <v>10</v>
      </c>
      <c r="I177" s="6" t="s">
        <v>11</v>
      </c>
      <c r="J177" s="6" t="s">
        <v>12</v>
      </c>
      <c r="K177" s="6" t="s">
        <v>13</v>
      </c>
      <c r="L177" s="6" t="s">
        <v>14</v>
      </c>
      <c r="M177" s="6" t="s">
        <v>15</v>
      </c>
      <c r="N177" s="6" t="s">
        <v>16</v>
      </c>
      <c r="O177" s="6" t="s">
        <v>17</v>
      </c>
      <c r="P177" s="6" t="s">
        <v>18</v>
      </c>
      <c r="Q177" s="6" t="s">
        <v>19</v>
      </c>
      <c r="R177" s="6" t="s">
        <v>20</v>
      </c>
      <c r="S177" s="6" t="s">
        <v>21</v>
      </c>
      <c r="T177" s="6" t="s">
        <v>22</v>
      </c>
      <c r="U177" s="6" t="s">
        <v>23</v>
      </c>
      <c r="V177" s="6" t="s">
        <v>24</v>
      </c>
      <c r="W177" s="6" t="s">
        <v>25</v>
      </c>
      <c r="X177" s="6" t="s">
        <v>26</v>
      </c>
      <c r="Y177" s="6" t="s">
        <v>27</v>
      </c>
      <c r="Z177" s="6" t="s">
        <v>28</v>
      </c>
      <c r="AA177" s="6" t="s">
        <v>29</v>
      </c>
      <c r="AB177" s="6" t="s">
        <v>30</v>
      </c>
    </row>
    <row r="178" spans="1:28" s="15" customFormat="1" x14ac:dyDescent="0.25">
      <c r="A178" s="17">
        <v>1</v>
      </c>
      <c r="B178" s="17" t="s">
        <v>1399</v>
      </c>
      <c r="C178" s="17" t="s">
        <v>1392</v>
      </c>
      <c r="D178" s="17" t="s">
        <v>1401</v>
      </c>
      <c r="E178" s="17" t="s">
        <v>1402</v>
      </c>
      <c r="F178" s="17" t="s">
        <v>35</v>
      </c>
      <c r="G178" s="17" t="s">
        <v>45</v>
      </c>
      <c r="H178" s="17">
        <v>14056</v>
      </c>
      <c r="I178" s="17">
        <v>13986</v>
      </c>
      <c r="J178" s="17">
        <v>210</v>
      </c>
      <c r="K178" s="17" t="s">
        <v>37</v>
      </c>
      <c r="L178" s="18">
        <v>97997.05</v>
      </c>
      <c r="M178" s="18">
        <v>11792.43</v>
      </c>
      <c r="N178" s="18">
        <v>4419.5200000000004</v>
      </c>
      <c r="O178" s="18">
        <v>114209</v>
      </c>
      <c r="P178" s="18">
        <v>4597.5200000000004</v>
      </c>
      <c r="Q178" s="18">
        <v>1003.98</v>
      </c>
      <c r="R178" s="18">
        <v>94.5</v>
      </c>
      <c r="S178" s="18">
        <v>5696</v>
      </c>
      <c r="T178" s="18">
        <v>0</v>
      </c>
      <c r="U178" s="18">
        <v>23894.05</v>
      </c>
      <c r="V178" s="18">
        <v>11792.43</v>
      </c>
      <c r="W178" s="18">
        <v>4419.5200000000004</v>
      </c>
      <c r="X178" s="18">
        <v>40106</v>
      </c>
      <c r="Y178" s="18">
        <v>78700.52</v>
      </c>
      <c r="Z178" s="18">
        <v>1003.98</v>
      </c>
      <c r="AA178" s="18">
        <v>94.5</v>
      </c>
      <c r="AB178" s="18">
        <v>79799</v>
      </c>
    </row>
    <row r="179" spans="1:28" s="15" customFormat="1" x14ac:dyDescent="0.25">
      <c r="A179" s="17">
        <v>2</v>
      </c>
      <c r="B179" s="17" t="s">
        <v>1391</v>
      </c>
      <c r="C179" s="17" t="s">
        <v>1392</v>
      </c>
      <c r="D179" s="17" t="s">
        <v>1403</v>
      </c>
      <c r="E179" s="17" t="s">
        <v>1404</v>
      </c>
      <c r="F179" s="17" t="s">
        <v>35</v>
      </c>
      <c r="G179" s="17" t="s">
        <v>45</v>
      </c>
      <c r="H179" s="17">
        <v>86603</v>
      </c>
      <c r="I179" s="17">
        <v>85391</v>
      </c>
      <c r="J179" s="17">
        <v>1212</v>
      </c>
      <c r="K179" s="17" t="s">
        <v>37</v>
      </c>
      <c r="L179" s="18">
        <v>91931.62</v>
      </c>
      <c r="M179" s="18">
        <v>4210.4399999999996</v>
      </c>
      <c r="N179" s="18">
        <v>3964.94</v>
      </c>
      <c r="O179" s="18">
        <v>100107</v>
      </c>
      <c r="P179" s="18">
        <v>7022.77</v>
      </c>
      <c r="Q179" s="18">
        <v>919.83</v>
      </c>
      <c r="R179" s="18">
        <v>545.4</v>
      </c>
      <c r="S179" s="18">
        <v>8488</v>
      </c>
      <c r="T179" s="18">
        <v>0</v>
      </c>
      <c r="U179" s="18">
        <v>26978.62</v>
      </c>
      <c r="V179" s="18">
        <v>4210.4399999999996</v>
      </c>
      <c r="W179" s="18">
        <v>3964.94</v>
      </c>
      <c r="X179" s="18">
        <v>35154</v>
      </c>
      <c r="Y179" s="18">
        <v>71975.77</v>
      </c>
      <c r="Z179" s="18">
        <v>919.83</v>
      </c>
      <c r="AA179" s="18">
        <v>545.4</v>
      </c>
      <c r="AB179" s="18">
        <v>73441</v>
      </c>
    </row>
    <row r="180" spans="1:28" s="15" customFormat="1" x14ac:dyDescent="0.25">
      <c r="A180" s="17">
        <v>3</v>
      </c>
      <c r="B180" s="17" t="s">
        <v>1405</v>
      </c>
      <c r="C180" s="17" t="s">
        <v>1392</v>
      </c>
      <c r="D180" s="17" t="s">
        <v>1406</v>
      </c>
      <c r="E180" s="17" t="s">
        <v>1407</v>
      </c>
      <c r="F180" s="17" t="s">
        <v>35</v>
      </c>
      <c r="G180" s="17" t="s">
        <v>41</v>
      </c>
      <c r="H180" s="17">
        <v>16223</v>
      </c>
      <c r="I180" s="17">
        <v>15300</v>
      </c>
      <c r="J180" s="17">
        <v>29</v>
      </c>
      <c r="K180" s="17" t="s">
        <v>37</v>
      </c>
      <c r="L180" s="18">
        <v>74280.800000000003</v>
      </c>
      <c r="M180" s="18">
        <v>3092.63</v>
      </c>
      <c r="N180" s="18">
        <v>706.57</v>
      </c>
      <c r="O180" s="18">
        <v>78080</v>
      </c>
      <c r="P180" s="18">
        <v>4999.88</v>
      </c>
      <c r="Q180" s="18">
        <v>747.77</v>
      </c>
      <c r="R180" s="18">
        <v>415.35</v>
      </c>
      <c r="S180" s="18">
        <v>6163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18">
        <v>79280.679999999993</v>
      </c>
      <c r="Z180" s="18">
        <v>3840.4</v>
      </c>
      <c r="AA180" s="18">
        <v>1121.92</v>
      </c>
      <c r="AB180" s="18">
        <v>84243</v>
      </c>
    </row>
    <row r="181" spans="1:28" s="15" customFormat="1" x14ac:dyDescent="0.25">
      <c r="A181" s="17">
        <v>4</v>
      </c>
      <c r="B181" s="17" t="s">
        <v>1399</v>
      </c>
      <c r="C181" s="17" t="s">
        <v>1392</v>
      </c>
      <c r="D181" s="17" t="s">
        <v>1408</v>
      </c>
      <c r="E181" s="17" t="s">
        <v>1409</v>
      </c>
      <c r="F181" s="17" t="s">
        <v>35</v>
      </c>
      <c r="G181" s="17" t="s">
        <v>41</v>
      </c>
      <c r="H181" s="17">
        <v>37219</v>
      </c>
      <c r="I181" s="17">
        <v>37044</v>
      </c>
      <c r="J181" s="17">
        <v>175</v>
      </c>
      <c r="K181" s="17" t="s">
        <v>37</v>
      </c>
      <c r="L181" s="18">
        <v>36514.9</v>
      </c>
      <c r="M181" s="18">
        <v>2243.84</v>
      </c>
      <c r="N181" s="18">
        <v>484.26</v>
      </c>
      <c r="O181" s="18">
        <v>39243</v>
      </c>
      <c r="P181" s="18">
        <v>1315.43</v>
      </c>
      <c r="Q181" s="18">
        <v>360.82</v>
      </c>
      <c r="R181" s="18">
        <v>78.75</v>
      </c>
      <c r="S181" s="18">
        <v>1755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18">
        <v>37830.33</v>
      </c>
      <c r="Z181" s="18">
        <v>2604.66</v>
      </c>
      <c r="AA181" s="18">
        <v>563.01</v>
      </c>
      <c r="AB181" s="18">
        <v>40998</v>
      </c>
    </row>
    <row r="182" spans="1:28" s="15" customFormat="1" x14ac:dyDescent="0.25">
      <c r="A182" s="17">
        <v>5</v>
      </c>
      <c r="B182" s="17" t="s">
        <v>1410</v>
      </c>
      <c r="C182" s="17" t="s">
        <v>1392</v>
      </c>
      <c r="D182" s="17" t="s">
        <v>1411</v>
      </c>
      <c r="E182" s="17" t="s">
        <v>1412</v>
      </c>
      <c r="F182" s="17" t="s">
        <v>35</v>
      </c>
      <c r="G182" s="17" t="s">
        <v>45</v>
      </c>
      <c r="H182" s="17">
        <v>11635</v>
      </c>
      <c r="I182" s="17">
        <v>11036</v>
      </c>
      <c r="J182" s="17">
        <v>1797</v>
      </c>
      <c r="K182" s="17" t="s">
        <v>37</v>
      </c>
      <c r="L182" s="18">
        <v>97125.3</v>
      </c>
      <c r="M182" s="18">
        <v>4694.54</v>
      </c>
      <c r="N182" s="18">
        <v>10142.16</v>
      </c>
      <c r="O182" s="18">
        <v>111962</v>
      </c>
      <c r="P182" s="18">
        <v>11102.47</v>
      </c>
      <c r="Q182" s="18">
        <v>1024.8800000000001</v>
      </c>
      <c r="R182" s="18">
        <v>808.65</v>
      </c>
      <c r="S182" s="18">
        <v>12936</v>
      </c>
      <c r="T182" s="18">
        <v>1930</v>
      </c>
      <c r="U182" s="18">
        <v>132646.76999999999</v>
      </c>
      <c r="V182" s="18">
        <v>5719.42</v>
      </c>
      <c r="W182" s="18">
        <v>10950.81</v>
      </c>
      <c r="X182" s="18">
        <v>149317</v>
      </c>
      <c r="Y182" s="18">
        <v>-24419</v>
      </c>
      <c r="Z182" s="18">
        <v>0</v>
      </c>
      <c r="AA182" s="18">
        <v>0</v>
      </c>
      <c r="AB182" s="18">
        <v>-24419</v>
      </c>
    </row>
    <row r="183" spans="1:28" s="15" customFormat="1" x14ac:dyDescent="0.25">
      <c r="A183" s="17">
        <v>6</v>
      </c>
      <c r="B183" s="17" t="s">
        <v>1410</v>
      </c>
      <c r="C183" s="17" t="s">
        <v>1392</v>
      </c>
      <c r="D183" s="17" t="s">
        <v>1413</v>
      </c>
      <c r="E183" s="17" t="s">
        <v>1414</v>
      </c>
      <c r="F183" s="17" t="s">
        <v>35</v>
      </c>
      <c r="G183" s="17" t="s">
        <v>41</v>
      </c>
      <c r="H183" s="17">
        <v>100489</v>
      </c>
      <c r="I183" s="17">
        <v>98457</v>
      </c>
      <c r="J183" s="17">
        <v>2032</v>
      </c>
      <c r="K183" s="17" t="s">
        <v>37</v>
      </c>
      <c r="L183" s="18">
        <v>73193.52</v>
      </c>
      <c r="M183" s="18">
        <v>2963.98</v>
      </c>
      <c r="N183" s="18">
        <v>4941.5</v>
      </c>
      <c r="O183" s="18">
        <v>81099</v>
      </c>
      <c r="P183" s="18">
        <v>11974.79</v>
      </c>
      <c r="Q183" s="18">
        <v>720.81</v>
      </c>
      <c r="R183" s="18">
        <v>914.4</v>
      </c>
      <c r="S183" s="18">
        <v>13610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18">
        <v>85168.31</v>
      </c>
      <c r="Z183" s="18">
        <v>3684.79</v>
      </c>
      <c r="AA183" s="18">
        <v>5855.9</v>
      </c>
      <c r="AB183" s="18">
        <v>94709</v>
      </c>
    </row>
    <row r="184" spans="1:28" s="15" customFormat="1" x14ac:dyDescent="0.25">
      <c r="A184" s="17">
        <v>7</v>
      </c>
      <c r="B184" s="17" t="s">
        <v>1391</v>
      </c>
      <c r="C184" s="17" t="s">
        <v>1392</v>
      </c>
      <c r="D184" s="17" t="s">
        <v>1415</v>
      </c>
      <c r="E184" s="17" t="s">
        <v>1416</v>
      </c>
      <c r="F184" s="17" t="s">
        <v>35</v>
      </c>
      <c r="G184" s="17" t="s">
        <v>41</v>
      </c>
      <c r="H184" s="17">
        <v>39350</v>
      </c>
      <c r="I184" s="17">
        <v>39350</v>
      </c>
      <c r="J184" s="17">
        <v>0</v>
      </c>
      <c r="K184" s="17" t="s">
        <v>59</v>
      </c>
      <c r="L184" s="18"/>
      <c r="M184" s="18"/>
      <c r="N184" s="18"/>
      <c r="O184" s="18"/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18"/>
      <c r="Z184" s="18"/>
      <c r="AA184" s="18"/>
      <c r="AB184" s="18"/>
    </row>
    <row r="185" spans="1:28" s="15" customFormat="1" x14ac:dyDescent="0.25">
      <c r="A185" s="17">
        <v>8</v>
      </c>
      <c r="B185" s="17" t="s">
        <v>1399</v>
      </c>
      <c r="C185" s="17" t="s">
        <v>1392</v>
      </c>
      <c r="D185" s="17" t="s">
        <v>1417</v>
      </c>
      <c r="E185" s="17" t="s">
        <v>1418</v>
      </c>
      <c r="F185" s="17" t="s">
        <v>35</v>
      </c>
      <c r="G185" s="17" t="s">
        <v>41</v>
      </c>
      <c r="H185" s="17">
        <v>13069</v>
      </c>
      <c r="I185" s="17">
        <v>12512</v>
      </c>
      <c r="J185" s="17">
        <v>1671</v>
      </c>
      <c r="K185" s="17" t="s">
        <v>37</v>
      </c>
      <c r="L185" s="18">
        <v>40817.089999999997</v>
      </c>
      <c r="M185" s="18">
        <v>2766.45</v>
      </c>
      <c r="N185" s="18">
        <v>3005.46</v>
      </c>
      <c r="O185" s="18">
        <v>46589</v>
      </c>
      <c r="P185" s="18">
        <v>8932.17</v>
      </c>
      <c r="Q185" s="18">
        <v>369.88</v>
      </c>
      <c r="R185" s="18">
        <v>751.95</v>
      </c>
      <c r="S185" s="18">
        <v>10054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18">
        <v>49749.26</v>
      </c>
      <c r="Z185" s="18">
        <v>3136.33</v>
      </c>
      <c r="AA185" s="18">
        <v>3757.41</v>
      </c>
      <c r="AB185" s="18">
        <v>56643</v>
      </c>
    </row>
    <row r="186" spans="1:28" s="15" customFormat="1" x14ac:dyDescent="0.25">
      <c r="A186" s="17">
        <v>9</v>
      </c>
      <c r="B186" s="17" t="s">
        <v>1399</v>
      </c>
      <c r="C186" s="17" t="s">
        <v>1392</v>
      </c>
      <c r="D186" s="17" t="s">
        <v>1419</v>
      </c>
      <c r="E186" s="17" t="s">
        <v>1420</v>
      </c>
      <c r="F186" s="17" t="s">
        <v>35</v>
      </c>
      <c r="G186" s="17" t="s">
        <v>1205</v>
      </c>
      <c r="H186" s="17">
        <v>43696</v>
      </c>
      <c r="I186" s="17">
        <v>42367</v>
      </c>
      <c r="J186" s="17">
        <v>1329</v>
      </c>
      <c r="K186" s="17" t="s">
        <v>37</v>
      </c>
      <c r="L186" s="18">
        <v>-548.77</v>
      </c>
      <c r="M186" s="18">
        <v>112.01</v>
      </c>
      <c r="N186" s="18">
        <v>5519.76</v>
      </c>
      <c r="O186" s="18">
        <v>5083</v>
      </c>
      <c r="P186" s="18">
        <v>7607.44</v>
      </c>
      <c r="Q186" s="18">
        <v>26.51</v>
      </c>
      <c r="R186" s="18">
        <v>598.04999999999995</v>
      </c>
      <c r="S186" s="18">
        <v>8232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18">
        <v>7058.67</v>
      </c>
      <c r="Z186" s="18">
        <v>138.52000000000001</v>
      </c>
      <c r="AA186" s="18">
        <v>6117.81</v>
      </c>
      <c r="AB186" s="18">
        <v>13315</v>
      </c>
    </row>
    <row r="187" spans="1:28" s="15" customFormat="1" x14ac:dyDescent="0.25">
      <c r="A187" s="17">
        <v>10</v>
      </c>
      <c r="B187" s="17" t="s">
        <v>1405</v>
      </c>
      <c r="C187" s="17" t="s">
        <v>1392</v>
      </c>
      <c r="D187" s="17" t="s">
        <v>1421</v>
      </c>
      <c r="E187" s="17" t="s">
        <v>1422</v>
      </c>
      <c r="F187" s="17" t="s">
        <v>35</v>
      </c>
      <c r="G187" s="17" t="s">
        <v>215</v>
      </c>
      <c r="H187" s="17">
        <v>1999</v>
      </c>
      <c r="I187" s="17">
        <v>1995</v>
      </c>
      <c r="J187" s="17">
        <v>12</v>
      </c>
      <c r="K187" s="17" t="s">
        <v>37</v>
      </c>
      <c r="L187" s="18">
        <v>49857.87</v>
      </c>
      <c r="M187" s="18">
        <v>10342.44</v>
      </c>
      <c r="N187" s="18">
        <v>1675.69</v>
      </c>
      <c r="O187" s="18">
        <v>61876</v>
      </c>
      <c r="P187" s="18">
        <v>912.41</v>
      </c>
      <c r="Q187" s="18">
        <v>510.19</v>
      </c>
      <c r="R187" s="18">
        <v>5.4</v>
      </c>
      <c r="S187" s="18">
        <v>1428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18">
        <v>50770.28</v>
      </c>
      <c r="Z187" s="18">
        <v>10852.63</v>
      </c>
      <c r="AA187" s="18">
        <v>1681.09</v>
      </c>
      <c r="AB187" s="18">
        <v>63304</v>
      </c>
    </row>
    <row r="188" spans="1:28" s="15" customFormat="1" x14ac:dyDescent="0.25">
      <c r="A188" s="17">
        <v>11</v>
      </c>
      <c r="B188" s="17" t="s">
        <v>1391</v>
      </c>
      <c r="C188" s="17" t="s">
        <v>1392</v>
      </c>
      <c r="D188" s="17" t="s">
        <v>1423</v>
      </c>
      <c r="E188" s="17" t="s">
        <v>1424</v>
      </c>
      <c r="F188" s="17" t="s">
        <v>35</v>
      </c>
      <c r="G188" s="17" t="s">
        <v>218</v>
      </c>
      <c r="H188" s="17">
        <v>8346</v>
      </c>
      <c r="I188" s="17">
        <v>7847</v>
      </c>
      <c r="J188" s="17">
        <v>499</v>
      </c>
      <c r="K188" s="17" t="s">
        <v>37</v>
      </c>
      <c r="L188" s="18">
        <v>79652.19</v>
      </c>
      <c r="M188" s="18">
        <v>10335.1</v>
      </c>
      <c r="N188" s="18">
        <v>5383.71</v>
      </c>
      <c r="O188" s="18">
        <v>95371</v>
      </c>
      <c r="P188" s="18">
        <v>3045.37</v>
      </c>
      <c r="Q188" s="18">
        <v>832.08</v>
      </c>
      <c r="R188" s="18">
        <v>224.55</v>
      </c>
      <c r="S188" s="18">
        <v>4102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18">
        <v>82697.56</v>
      </c>
      <c r="Z188" s="18">
        <v>11167.18</v>
      </c>
      <c r="AA188" s="18">
        <v>5608.26</v>
      </c>
      <c r="AB188" s="18">
        <v>99473</v>
      </c>
    </row>
    <row r="189" spans="1:28" s="15" customFormat="1" x14ac:dyDescent="0.25">
      <c r="A189" s="17">
        <v>12</v>
      </c>
      <c r="B189" s="17" t="s">
        <v>1405</v>
      </c>
      <c r="C189" s="17" t="s">
        <v>1392</v>
      </c>
      <c r="D189" s="17" t="s">
        <v>1425</v>
      </c>
      <c r="E189" s="17" t="s">
        <v>1426</v>
      </c>
      <c r="F189" s="17" t="s">
        <v>35</v>
      </c>
      <c r="G189" s="17" t="s">
        <v>347</v>
      </c>
      <c r="H189" s="17">
        <v>0</v>
      </c>
      <c r="I189" s="17">
        <v>0</v>
      </c>
      <c r="J189" s="17">
        <v>0</v>
      </c>
      <c r="K189" s="17" t="s">
        <v>59</v>
      </c>
      <c r="L189" s="18">
        <v>24076.82</v>
      </c>
      <c r="M189" s="18">
        <v>3899.18</v>
      </c>
      <c r="N189" s="18">
        <v>0</v>
      </c>
      <c r="O189" s="18">
        <v>27976</v>
      </c>
      <c r="P189" s="18">
        <v>852.66</v>
      </c>
      <c r="Q189" s="18">
        <v>237.34</v>
      </c>
      <c r="R189" s="18">
        <v>0</v>
      </c>
      <c r="S189" s="18">
        <v>1090</v>
      </c>
      <c r="T189" s="18">
        <v>400</v>
      </c>
      <c r="U189" s="18">
        <v>0</v>
      </c>
      <c r="V189" s="18">
        <v>0</v>
      </c>
      <c r="W189" s="18">
        <v>0</v>
      </c>
      <c r="X189" s="18"/>
      <c r="Y189" s="18">
        <v>24929.48</v>
      </c>
      <c r="Z189" s="18">
        <v>4136.5200000000004</v>
      </c>
      <c r="AA189" s="18">
        <v>0</v>
      </c>
      <c r="AB189" s="18">
        <v>29066</v>
      </c>
    </row>
    <row r="190" spans="1:28" s="15" customFormat="1" x14ac:dyDescent="0.25">
      <c r="A190" s="17">
        <v>13</v>
      </c>
      <c r="B190" s="17" t="s">
        <v>1391</v>
      </c>
      <c r="C190" s="17" t="s">
        <v>1392</v>
      </c>
      <c r="D190" s="17" t="s">
        <v>1395</v>
      </c>
      <c r="E190" s="17" t="s">
        <v>1396</v>
      </c>
      <c r="F190" s="17" t="s">
        <v>35</v>
      </c>
      <c r="G190" s="17" t="s">
        <v>1397</v>
      </c>
      <c r="H190" s="17">
        <v>615</v>
      </c>
      <c r="I190" s="17">
        <v>601</v>
      </c>
      <c r="J190" s="17">
        <v>14</v>
      </c>
      <c r="K190" s="17" t="s">
        <v>37</v>
      </c>
      <c r="L190" s="18">
        <v>13702.11</v>
      </c>
      <c r="M190" s="18">
        <v>2105.15</v>
      </c>
      <c r="N190" s="18">
        <v>254.74</v>
      </c>
      <c r="O190" s="18">
        <v>16062</v>
      </c>
      <c r="P190" s="18">
        <v>620.25</v>
      </c>
      <c r="Q190" s="18">
        <v>137.44999999999999</v>
      </c>
      <c r="R190" s="18">
        <v>6.3</v>
      </c>
      <c r="S190" s="18">
        <v>764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18">
        <v>14322.36</v>
      </c>
      <c r="Z190" s="18">
        <v>2242.6</v>
      </c>
      <c r="AA190" s="18">
        <v>261.04000000000002</v>
      </c>
      <c r="AB190" s="18">
        <v>16826</v>
      </c>
    </row>
    <row r="191" spans="1:28" s="22" customForma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>
        <f>SUM(J178:J190)</f>
        <v>8980</v>
      </c>
      <c r="K191" s="19"/>
      <c r="L191" s="20">
        <f t="shared" ref="L191:AB191" si="30">SUM(L178:L190)</f>
        <v>678600.5</v>
      </c>
      <c r="M191" s="20">
        <f t="shared" si="30"/>
        <v>58558.19</v>
      </c>
      <c r="N191" s="20">
        <f t="shared" si="30"/>
        <v>40498.31</v>
      </c>
      <c r="O191" s="20">
        <f t="shared" si="30"/>
        <v>777657</v>
      </c>
      <c r="P191" s="20">
        <f t="shared" si="30"/>
        <v>62983.160000000011</v>
      </c>
      <c r="Q191" s="20">
        <f t="shared" si="30"/>
        <v>6891.54</v>
      </c>
      <c r="R191" s="20">
        <f t="shared" si="30"/>
        <v>4443.3</v>
      </c>
      <c r="S191" s="20">
        <f t="shared" si="30"/>
        <v>74318</v>
      </c>
      <c r="T191" s="20">
        <f t="shared" si="30"/>
        <v>2330</v>
      </c>
      <c r="U191" s="20">
        <f t="shared" si="30"/>
        <v>183519.44</v>
      </c>
      <c r="V191" s="20">
        <f t="shared" si="30"/>
        <v>21722.29</v>
      </c>
      <c r="W191" s="20">
        <f t="shared" si="30"/>
        <v>19335.27</v>
      </c>
      <c r="X191" s="20">
        <f>SUM(X178:X190)</f>
        <v>224577</v>
      </c>
      <c r="Y191" s="20">
        <f t="shared" si="30"/>
        <v>558064.22</v>
      </c>
      <c r="Z191" s="20">
        <f t="shared" si="30"/>
        <v>43727.439999999995</v>
      </c>
      <c r="AA191" s="20">
        <f t="shared" si="30"/>
        <v>25606.340000000004</v>
      </c>
      <c r="AB191" s="20">
        <f t="shared" si="30"/>
        <v>627398</v>
      </c>
    </row>
    <row r="192" spans="1:28" s="15" customFormat="1" x14ac:dyDescent="0.25">
      <c r="A192" s="17">
        <v>1</v>
      </c>
      <c r="B192" s="17" t="s">
        <v>1399</v>
      </c>
      <c r="C192" s="17" t="s">
        <v>1392</v>
      </c>
      <c r="D192" s="17" t="s">
        <v>1427</v>
      </c>
      <c r="E192" s="17" t="s">
        <v>1428</v>
      </c>
      <c r="F192" s="17" t="s">
        <v>75</v>
      </c>
      <c r="G192" s="17" t="s">
        <v>1142</v>
      </c>
      <c r="H192" s="17">
        <v>14253</v>
      </c>
      <c r="I192" s="17">
        <v>14024</v>
      </c>
      <c r="J192" s="17">
        <v>229</v>
      </c>
      <c r="K192" s="17" t="s">
        <v>37</v>
      </c>
      <c r="L192" s="18">
        <v>3989.38</v>
      </c>
      <c r="M192" s="18">
        <v>234.08</v>
      </c>
      <c r="N192" s="18">
        <v>619.54</v>
      </c>
      <c r="O192" s="18">
        <v>4843</v>
      </c>
      <c r="P192" s="18">
        <v>1866.49</v>
      </c>
      <c r="Q192" s="18">
        <v>36.450000000000003</v>
      </c>
      <c r="R192" s="18">
        <v>137.06</v>
      </c>
      <c r="S192" s="18">
        <v>2040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18">
        <v>5855.87</v>
      </c>
      <c r="Z192" s="18">
        <v>270.52999999999997</v>
      </c>
      <c r="AA192" s="18">
        <v>756.6</v>
      </c>
      <c r="AB192" s="18">
        <v>6883</v>
      </c>
    </row>
    <row r="193" spans="1:28" s="15" customFormat="1" x14ac:dyDescent="0.25">
      <c r="A193" s="17">
        <v>2</v>
      </c>
      <c r="B193" s="17" t="s">
        <v>1405</v>
      </c>
      <c r="C193" s="17" t="s">
        <v>1392</v>
      </c>
      <c r="D193" s="17" t="s">
        <v>1429</v>
      </c>
      <c r="E193" s="17" t="s">
        <v>1430</v>
      </c>
      <c r="F193" s="17" t="s">
        <v>75</v>
      </c>
      <c r="G193" s="17" t="s">
        <v>1142</v>
      </c>
      <c r="H193" s="17">
        <v>3955</v>
      </c>
      <c r="I193" s="17">
        <v>3835</v>
      </c>
      <c r="J193" s="17">
        <v>120</v>
      </c>
      <c r="K193" s="17" t="s">
        <v>37</v>
      </c>
      <c r="L193" s="18">
        <v>28936.43</v>
      </c>
      <c r="M193" s="18">
        <v>1903.79</v>
      </c>
      <c r="N193" s="18">
        <v>219.78</v>
      </c>
      <c r="O193" s="18">
        <v>31060</v>
      </c>
      <c r="P193" s="18">
        <v>1172.69</v>
      </c>
      <c r="Q193" s="18">
        <v>285.49</v>
      </c>
      <c r="R193" s="18">
        <v>71.819999999999993</v>
      </c>
      <c r="S193" s="18">
        <v>1530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18">
        <v>30109.119999999999</v>
      </c>
      <c r="Z193" s="18">
        <v>2189.2800000000002</v>
      </c>
      <c r="AA193" s="18">
        <v>291.60000000000002</v>
      </c>
      <c r="AB193" s="18">
        <v>32590</v>
      </c>
    </row>
    <row r="194" spans="1:28" s="15" customFormat="1" x14ac:dyDescent="0.25">
      <c r="A194" s="17">
        <v>3</v>
      </c>
      <c r="B194" s="17" t="s">
        <v>1391</v>
      </c>
      <c r="C194" s="17" t="s">
        <v>1392</v>
      </c>
      <c r="D194" s="17" t="s">
        <v>1431</v>
      </c>
      <c r="E194" s="17" t="s">
        <v>1432</v>
      </c>
      <c r="F194" s="17" t="s">
        <v>75</v>
      </c>
      <c r="G194" s="17" t="s">
        <v>1142</v>
      </c>
      <c r="H194" s="17">
        <v>8510</v>
      </c>
      <c r="I194" s="17">
        <v>8259</v>
      </c>
      <c r="J194" s="17">
        <v>251</v>
      </c>
      <c r="K194" s="17" t="s">
        <v>37</v>
      </c>
      <c r="L194" s="18">
        <v>53812.35</v>
      </c>
      <c r="M194" s="18">
        <v>7792.41</v>
      </c>
      <c r="N194" s="18">
        <v>3022.24</v>
      </c>
      <c r="O194" s="18">
        <v>64627</v>
      </c>
      <c r="P194" s="18">
        <v>2169.02</v>
      </c>
      <c r="Q194" s="18">
        <v>557.76</v>
      </c>
      <c r="R194" s="18">
        <v>150.22</v>
      </c>
      <c r="S194" s="18">
        <v>2877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18">
        <v>55981.37</v>
      </c>
      <c r="Z194" s="18">
        <v>8350.17</v>
      </c>
      <c r="AA194" s="18">
        <v>3172.46</v>
      </c>
      <c r="AB194" s="18">
        <v>67504</v>
      </c>
    </row>
    <row r="195" spans="1:28" s="15" customFormat="1" x14ac:dyDescent="0.25">
      <c r="A195" s="17">
        <v>4</v>
      </c>
      <c r="B195" s="17" t="s">
        <v>1399</v>
      </c>
      <c r="C195" s="17" t="s">
        <v>1392</v>
      </c>
      <c r="D195" s="17" t="s">
        <v>1433</v>
      </c>
      <c r="E195" s="17" t="s">
        <v>1434</v>
      </c>
      <c r="F195" s="17" t="s">
        <v>75</v>
      </c>
      <c r="G195" s="17" t="s">
        <v>1142</v>
      </c>
      <c r="H195" s="17">
        <v>2700</v>
      </c>
      <c r="I195" s="17">
        <v>2700</v>
      </c>
      <c r="J195" s="17">
        <v>0</v>
      </c>
      <c r="K195" s="17" t="s">
        <v>59</v>
      </c>
      <c r="L195" s="18">
        <v>9316.81</v>
      </c>
      <c r="M195" s="18">
        <v>1783.52</v>
      </c>
      <c r="N195" s="18">
        <v>89.67</v>
      </c>
      <c r="O195" s="18">
        <v>11190</v>
      </c>
      <c r="P195" s="18">
        <v>281.08999999999997</v>
      </c>
      <c r="Q195" s="18">
        <v>92.91</v>
      </c>
      <c r="R195" s="18">
        <v>0</v>
      </c>
      <c r="S195" s="18">
        <v>374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18">
        <v>9597.9</v>
      </c>
      <c r="Z195" s="18">
        <v>1876.43</v>
      </c>
      <c r="AA195" s="18">
        <v>89.67</v>
      </c>
      <c r="AB195" s="18">
        <v>11564</v>
      </c>
    </row>
    <row r="196" spans="1:28" s="15" customFormat="1" x14ac:dyDescent="0.25">
      <c r="A196" s="17">
        <v>5</v>
      </c>
      <c r="B196" s="17" t="s">
        <v>1399</v>
      </c>
      <c r="C196" s="17" t="s">
        <v>1392</v>
      </c>
      <c r="D196" s="17" t="s">
        <v>1435</v>
      </c>
      <c r="E196" s="17" t="s">
        <v>1436</v>
      </c>
      <c r="F196" s="17" t="s">
        <v>75</v>
      </c>
      <c r="G196" s="17" t="s">
        <v>1142</v>
      </c>
      <c r="H196" s="17">
        <v>21464</v>
      </c>
      <c r="I196" s="17">
        <v>20959</v>
      </c>
      <c r="J196" s="17">
        <v>505</v>
      </c>
      <c r="K196" s="17" t="s">
        <v>37</v>
      </c>
      <c r="L196" s="18">
        <v>60641.27</v>
      </c>
      <c r="M196" s="18">
        <v>10658.29</v>
      </c>
      <c r="N196" s="18">
        <v>4552.4399999999996</v>
      </c>
      <c r="O196" s="18">
        <v>75852</v>
      </c>
      <c r="P196" s="18">
        <v>3701.71</v>
      </c>
      <c r="Q196" s="18">
        <v>639.04999999999995</v>
      </c>
      <c r="R196" s="18">
        <v>302.24</v>
      </c>
      <c r="S196" s="18">
        <v>4643</v>
      </c>
      <c r="T196" s="18">
        <v>90</v>
      </c>
      <c r="U196" s="18">
        <v>0</v>
      </c>
      <c r="V196" s="18">
        <v>0</v>
      </c>
      <c r="W196" s="18">
        <v>0</v>
      </c>
      <c r="X196" s="18"/>
      <c r="Y196" s="18">
        <v>64342.98</v>
      </c>
      <c r="Z196" s="18">
        <v>11297.34</v>
      </c>
      <c r="AA196" s="18">
        <v>4854.68</v>
      </c>
      <c r="AB196" s="18">
        <v>80495</v>
      </c>
    </row>
    <row r="197" spans="1:28" s="15" customFormat="1" x14ac:dyDescent="0.25">
      <c r="A197" s="17">
        <v>6</v>
      </c>
      <c r="B197" s="17" t="s">
        <v>1410</v>
      </c>
      <c r="C197" s="17" t="s">
        <v>1392</v>
      </c>
      <c r="D197" s="17" t="s">
        <v>1437</v>
      </c>
      <c r="E197" s="17" t="s">
        <v>1438</v>
      </c>
      <c r="F197" s="17" t="s">
        <v>75</v>
      </c>
      <c r="G197" s="17" t="s">
        <v>1142</v>
      </c>
      <c r="H197" s="17">
        <v>19841</v>
      </c>
      <c r="I197" s="17">
        <v>19515</v>
      </c>
      <c r="J197" s="17">
        <v>326</v>
      </c>
      <c r="K197" s="17" t="s">
        <v>37</v>
      </c>
      <c r="L197" s="18">
        <v>65795.77</v>
      </c>
      <c r="M197" s="18">
        <v>3466.37</v>
      </c>
      <c r="N197" s="18">
        <v>1142.8599999999999</v>
      </c>
      <c r="O197" s="18">
        <v>70405</v>
      </c>
      <c r="P197" s="18">
        <v>2605.88</v>
      </c>
      <c r="Q197" s="18">
        <v>657.01</v>
      </c>
      <c r="R197" s="18">
        <v>195.11</v>
      </c>
      <c r="S197" s="18">
        <v>3458</v>
      </c>
      <c r="T197" s="18">
        <v>10</v>
      </c>
      <c r="U197" s="18">
        <v>0</v>
      </c>
      <c r="V197" s="18">
        <v>0</v>
      </c>
      <c r="W197" s="18">
        <v>0</v>
      </c>
      <c r="X197" s="18"/>
      <c r="Y197" s="18">
        <v>68401.649999999994</v>
      </c>
      <c r="Z197" s="18">
        <v>4123.38</v>
      </c>
      <c r="AA197" s="18">
        <v>1337.97</v>
      </c>
      <c r="AB197" s="18">
        <v>73863</v>
      </c>
    </row>
    <row r="198" spans="1:28" s="15" customFormat="1" x14ac:dyDescent="0.25">
      <c r="A198" s="17">
        <v>7</v>
      </c>
      <c r="B198" s="17" t="s">
        <v>1410</v>
      </c>
      <c r="C198" s="17" t="s">
        <v>1392</v>
      </c>
      <c r="D198" s="17" t="s">
        <v>1439</v>
      </c>
      <c r="E198" s="17" t="s">
        <v>1440</v>
      </c>
      <c r="F198" s="17" t="s">
        <v>75</v>
      </c>
      <c r="G198" s="17" t="s">
        <v>1142</v>
      </c>
      <c r="H198" s="17">
        <v>5668</v>
      </c>
      <c r="I198" s="17">
        <v>5605</v>
      </c>
      <c r="J198" s="17">
        <v>63</v>
      </c>
      <c r="K198" s="17" t="s">
        <v>37</v>
      </c>
      <c r="L198" s="18">
        <v>19622.169999999998</v>
      </c>
      <c r="M198" s="18">
        <v>3716.02</v>
      </c>
      <c r="N198" s="18">
        <v>547.80999999999995</v>
      </c>
      <c r="O198" s="18">
        <v>23886</v>
      </c>
      <c r="P198" s="18">
        <v>887.5</v>
      </c>
      <c r="Q198" s="18">
        <v>197.79</v>
      </c>
      <c r="R198" s="18">
        <v>37.71</v>
      </c>
      <c r="S198" s="18">
        <v>1123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18">
        <v>20509.669999999998</v>
      </c>
      <c r="Z198" s="18">
        <v>3913.81</v>
      </c>
      <c r="AA198" s="18">
        <v>585.52</v>
      </c>
      <c r="AB198" s="18">
        <v>25009</v>
      </c>
    </row>
    <row r="199" spans="1:28" s="15" customFormat="1" x14ac:dyDescent="0.25">
      <c r="A199" s="17">
        <v>8</v>
      </c>
      <c r="B199" s="17" t="s">
        <v>1405</v>
      </c>
      <c r="C199" s="17" t="s">
        <v>1392</v>
      </c>
      <c r="D199" s="17" t="s">
        <v>1441</v>
      </c>
      <c r="E199" s="17" t="s">
        <v>1442</v>
      </c>
      <c r="F199" s="17" t="s">
        <v>75</v>
      </c>
      <c r="G199" s="17" t="s">
        <v>1142</v>
      </c>
      <c r="H199" s="17">
        <v>22275</v>
      </c>
      <c r="I199" s="17">
        <v>22070</v>
      </c>
      <c r="J199" s="17">
        <v>205</v>
      </c>
      <c r="K199" s="17" t="s">
        <v>37</v>
      </c>
      <c r="L199" s="18">
        <v>44663.87</v>
      </c>
      <c r="M199" s="18">
        <v>6952.9</v>
      </c>
      <c r="N199" s="18">
        <v>3225.23</v>
      </c>
      <c r="O199" s="18">
        <v>54842</v>
      </c>
      <c r="P199" s="18">
        <v>1675.72</v>
      </c>
      <c r="Q199" s="18">
        <v>470.59</v>
      </c>
      <c r="R199" s="18">
        <v>122.69</v>
      </c>
      <c r="S199" s="18">
        <v>2269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46339.59</v>
      </c>
      <c r="Z199" s="18">
        <v>7423.49</v>
      </c>
      <c r="AA199" s="18">
        <v>3347.92</v>
      </c>
      <c r="AB199" s="18">
        <v>57111</v>
      </c>
    </row>
    <row r="200" spans="1:28" s="15" customFormat="1" x14ac:dyDescent="0.25">
      <c r="A200" s="17">
        <v>9</v>
      </c>
      <c r="B200" s="17" t="s">
        <v>1399</v>
      </c>
      <c r="C200" s="17" t="s">
        <v>1392</v>
      </c>
      <c r="D200" s="17" t="s">
        <v>1443</v>
      </c>
      <c r="E200" s="17" t="s">
        <v>1444</v>
      </c>
      <c r="F200" s="17" t="s">
        <v>75</v>
      </c>
      <c r="G200" s="17" t="s">
        <v>1142</v>
      </c>
      <c r="H200" s="17">
        <v>7636</v>
      </c>
      <c r="I200" s="17">
        <v>7507</v>
      </c>
      <c r="J200" s="17">
        <v>129</v>
      </c>
      <c r="K200" s="17" t="s">
        <v>37</v>
      </c>
      <c r="L200" s="18">
        <v>51740.12</v>
      </c>
      <c r="M200" s="18">
        <v>6851.48</v>
      </c>
      <c r="N200" s="18">
        <v>3862.4</v>
      </c>
      <c r="O200" s="18">
        <v>62454</v>
      </c>
      <c r="P200" s="18">
        <v>1139.26</v>
      </c>
      <c r="Q200" s="18">
        <v>544.53</v>
      </c>
      <c r="R200" s="18">
        <v>77.209999999999994</v>
      </c>
      <c r="S200" s="18">
        <v>1761</v>
      </c>
      <c r="T200" s="18">
        <v>3820</v>
      </c>
      <c r="U200" s="18">
        <v>0</v>
      </c>
      <c r="V200" s="18">
        <v>0</v>
      </c>
      <c r="W200" s="18">
        <v>0</v>
      </c>
      <c r="X200" s="18"/>
      <c r="Y200" s="18">
        <v>52879.38</v>
      </c>
      <c r="Z200" s="18">
        <v>7396.01</v>
      </c>
      <c r="AA200" s="18">
        <v>3939.61</v>
      </c>
      <c r="AB200" s="18">
        <v>64215</v>
      </c>
    </row>
    <row r="201" spans="1:28" s="15" customFormat="1" x14ac:dyDescent="0.25">
      <c r="A201" s="17">
        <v>10</v>
      </c>
      <c r="B201" s="17" t="s">
        <v>1391</v>
      </c>
      <c r="C201" s="17" t="s">
        <v>1392</v>
      </c>
      <c r="D201" s="17" t="s">
        <v>1445</v>
      </c>
      <c r="E201" s="17" t="s">
        <v>1446</v>
      </c>
      <c r="F201" s="17" t="s">
        <v>75</v>
      </c>
      <c r="G201" s="17" t="s">
        <v>1447</v>
      </c>
      <c r="H201" s="17">
        <v>17850</v>
      </c>
      <c r="I201" s="17">
        <v>17610</v>
      </c>
      <c r="J201" s="17">
        <v>240</v>
      </c>
      <c r="K201" s="17" t="s">
        <v>37</v>
      </c>
      <c r="L201" s="18">
        <v>48997.27</v>
      </c>
      <c r="M201" s="18">
        <v>6074.06</v>
      </c>
      <c r="N201" s="18">
        <v>3687.67</v>
      </c>
      <c r="O201" s="18">
        <v>58759</v>
      </c>
      <c r="P201" s="18">
        <v>1908.83</v>
      </c>
      <c r="Q201" s="18">
        <v>521.53</v>
      </c>
      <c r="R201" s="18">
        <v>143.63999999999999</v>
      </c>
      <c r="S201" s="18">
        <v>2574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50906.1</v>
      </c>
      <c r="Z201" s="18">
        <v>6595.59</v>
      </c>
      <c r="AA201" s="18">
        <v>3831.31</v>
      </c>
      <c r="AB201" s="18">
        <v>61333</v>
      </c>
    </row>
    <row r="202" spans="1:28" s="15" customFormat="1" x14ac:dyDescent="0.25">
      <c r="A202" s="17">
        <v>11</v>
      </c>
      <c r="B202" s="17" t="s">
        <v>1410</v>
      </c>
      <c r="C202" s="17" t="s">
        <v>1392</v>
      </c>
      <c r="D202" s="17" t="s">
        <v>1448</v>
      </c>
      <c r="E202" s="17" t="s">
        <v>1449</v>
      </c>
      <c r="F202" s="17" t="s">
        <v>75</v>
      </c>
      <c r="G202" s="17" t="s">
        <v>114</v>
      </c>
      <c r="H202" s="17">
        <v>0</v>
      </c>
      <c r="I202" s="17">
        <v>0</v>
      </c>
      <c r="J202" s="17">
        <v>860</v>
      </c>
      <c r="K202" s="17" t="s">
        <v>107</v>
      </c>
      <c r="L202" s="18">
        <v>62750.17</v>
      </c>
      <c r="M202" s="18">
        <v>3888.07</v>
      </c>
      <c r="N202" s="18">
        <v>5603.76</v>
      </c>
      <c r="O202" s="18">
        <v>72242</v>
      </c>
      <c r="P202" s="18">
        <v>5844.14</v>
      </c>
      <c r="Q202" s="18">
        <v>654.15</v>
      </c>
      <c r="R202" s="18">
        <v>514.71</v>
      </c>
      <c r="S202" s="18">
        <v>7013</v>
      </c>
      <c r="T202" s="18">
        <v>340</v>
      </c>
      <c r="U202" s="18">
        <v>0</v>
      </c>
      <c r="V202" s="18">
        <v>0</v>
      </c>
      <c r="W202" s="18">
        <v>0</v>
      </c>
      <c r="X202" s="18"/>
      <c r="Y202" s="18">
        <v>68594.31</v>
      </c>
      <c r="Z202" s="18">
        <v>4542.22</v>
      </c>
      <c r="AA202" s="18">
        <v>6118.47</v>
      </c>
      <c r="AB202" s="18">
        <v>79255</v>
      </c>
    </row>
    <row r="203" spans="1:28" s="15" customFormat="1" x14ac:dyDescent="0.25">
      <c r="A203" s="17">
        <v>12</v>
      </c>
      <c r="B203" s="17" t="s">
        <v>1405</v>
      </c>
      <c r="C203" s="17" t="s">
        <v>1392</v>
      </c>
      <c r="D203" s="17" t="s">
        <v>1450</v>
      </c>
      <c r="E203" s="17" t="s">
        <v>1451</v>
      </c>
      <c r="F203" s="17" t="s">
        <v>75</v>
      </c>
      <c r="G203" s="17" t="s">
        <v>114</v>
      </c>
      <c r="H203" s="17">
        <v>0</v>
      </c>
      <c r="I203" s="17">
        <v>0</v>
      </c>
      <c r="J203" s="17">
        <v>860</v>
      </c>
      <c r="K203" s="17" t="s">
        <v>107</v>
      </c>
      <c r="L203" s="18">
        <v>4106.59</v>
      </c>
      <c r="M203" s="18">
        <v>109.55</v>
      </c>
      <c r="N203" s="18">
        <v>6106.86</v>
      </c>
      <c r="O203" s="18">
        <v>10323</v>
      </c>
      <c r="P203" s="18">
        <v>5843.54</v>
      </c>
      <c r="Q203" s="18">
        <v>72.75</v>
      </c>
      <c r="R203" s="18">
        <v>514.71</v>
      </c>
      <c r="S203" s="18">
        <v>6431</v>
      </c>
      <c r="T203" s="18">
        <v>190</v>
      </c>
      <c r="U203" s="18">
        <v>0</v>
      </c>
      <c r="V203" s="18">
        <v>0</v>
      </c>
      <c r="W203" s="18">
        <v>0</v>
      </c>
      <c r="X203" s="18"/>
      <c r="Y203" s="18">
        <v>9950.1299999999992</v>
      </c>
      <c r="Z203" s="18">
        <v>182.3</v>
      </c>
      <c r="AA203" s="18">
        <v>6621.57</v>
      </c>
      <c r="AB203" s="18">
        <v>16754</v>
      </c>
    </row>
    <row r="204" spans="1:28" s="15" customFormat="1" x14ac:dyDescent="0.25">
      <c r="A204" s="17">
        <v>13</v>
      </c>
      <c r="B204" s="17" t="s">
        <v>1399</v>
      </c>
      <c r="C204" s="17" t="s">
        <v>1392</v>
      </c>
      <c r="D204" s="17" t="s">
        <v>1452</v>
      </c>
      <c r="E204" s="17" t="s">
        <v>1453</v>
      </c>
      <c r="F204" s="17" t="s">
        <v>75</v>
      </c>
      <c r="G204" s="17" t="s">
        <v>114</v>
      </c>
      <c r="H204" s="17">
        <v>0</v>
      </c>
      <c r="I204" s="17">
        <v>0</v>
      </c>
      <c r="J204" s="17">
        <v>860</v>
      </c>
      <c r="K204" s="17" t="s">
        <v>107</v>
      </c>
      <c r="L204" s="18">
        <v>23247.9</v>
      </c>
      <c r="M204" s="18">
        <v>2154.7399999999998</v>
      </c>
      <c r="N204" s="18">
        <v>2043.36</v>
      </c>
      <c r="O204" s="18">
        <v>27446</v>
      </c>
      <c r="P204" s="18">
        <v>5843.77</v>
      </c>
      <c r="Q204" s="18">
        <v>223.52</v>
      </c>
      <c r="R204" s="18">
        <v>514.71</v>
      </c>
      <c r="S204" s="18">
        <v>6582</v>
      </c>
      <c r="T204" s="18">
        <v>190</v>
      </c>
      <c r="U204" s="18">
        <v>0</v>
      </c>
      <c r="V204" s="18">
        <v>0</v>
      </c>
      <c r="W204" s="18">
        <v>0</v>
      </c>
      <c r="X204" s="18"/>
      <c r="Y204" s="18">
        <v>29091.67</v>
      </c>
      <c r="Z204" s="18">
        <v>2378.2600000000002</v>
      </c>
      <c r="AA204" s="18">
        <v>2558.0700000000002</v>
      </c>
      <c r="AB204" s="18">
        <v>34028</v>
      </c>
    </row>
    <row r="205" spans="1:28" s="15" customFormat="1" x14ac:dyDescent="0.25">
      <c r="A205" s="17">
        <v>14</v>
      </c>
      <c r="B205" s="17" t="s">
        <v>1391</v>
      </c>
      <c r="C205" s="17" t="s">
        <v>1392</v>
      </c>
      <c r="D205" s="17" t="s">
        <v>1393</v>
      </c>
      <c r="E205" s="17" t="s">
        <v>1394</v>
      </c>
      <c r="F205" s="17" t="s">
        <v>75</v>
      </c>
      <c r="G205" s="17" t="s">
        <v>114</v>
      </c>
      <c r="H205" s="17">
        <v>0</v>
      </c>
      <c r="I205" s="17">
        <v>0</v>
      </c>
      <c r="J205" s="17">
        <v>910</v>
      </c>
      <c r="K205" s="17" t="s">
        <v>107</v>
      </c>
      <c r="L205" s="18">
        <v>106450.2</v>
      </c>
      <c r="M205" s="18">
        <v>5423.56</v>
      </c>
      <c r="N205" s="18">
        <v>3243.24</v>
      </c>
      <c r="O205" s="18">
        <v>115117</v>
      </c>
      <c r="P205" s="18">
        <v>6176.49</v>
      </c>
      <c r="Q205" s="18">
        <v>1065.8699999999999</v>
      </c>
      <c r="R205" s="18">
        <v>544.64</v>
      </c>
      <c r="S205" s="18">
        <v>7787</v>
      </c>
      <c r="T205" s="18">
        <v>190</v>
      </c>
      <c r="U205" s="18">
        <v>31756.2</v>
      </c>
      <c r="V205" s="18">
        <v>5423.56</v>
      </c>
      <c r="W205" s="18">
        <v>3243.24</v>
      </c>
      <c r="X205" s="18">
        <v>40423</v>
      </c>
      <c r="Y205" s="18">
        <v>80870.490000000005</v>
      </c>
      <c r="Z205" s="18">
        <v>1065.8699999999999</v>
      </c>
      <c r="AA205" s="18">
        <v>544.64</v>
      </c>
      <c r="AB205" s="18">
        <v>82481</v>
      </c>
    </row>
    <row r="206" spans="1:28" s="12" customFormat="1" ht="16.5" customHeight="1" x14ac:dyDescent="0.25">
      <c r="A206" s="10"/>
      <c r="B206" s="10"/>
      <c r="C206" s="10" t="s">
        <v>71</v>
      </c>
      <c r="D206" s="10"/>
      <c r="E206" s="10"/>
      <c r="F206" s="10"/>
      <c r="G206" s="10"/>
      <c r="H206" s="10"/>
      <c r="I206" s="10"/>
      <c r="J206" s="11">
        <f>SUM(J192:J205)</f>
        <v>5558</v>
      </c>
      <c r="K206" s="10"/>
      <c r="L206" s="11">
        <f t="shared" ref="L206:AB206" si="31">SUM(L192:L205)</f>
        <v>584070.30000000005</v>
      </c>
      <c r="M206" s="11">
        <f t="shared" si="31"/>
        <v>61008.84</v>
      </c>
      <c r="N206" s="11">
        <f t="shared" si="31"/>
        <v>37966.86</v>
      </c>
      <c r="O206" s="11">
        <f t="shared" si="31"/>
        <v>683046</v>
      </c>
      <c r="P206" s="11">
        <f t="shared" si="31"/>
        <v>41116.129999999997</v>
      </c>
      <c r="Q206" s="11">
        <f t="shared" si="31"/>
        <v>6019.4</v>
      </c>
      <c r="R206" s="11">
        <f t="shared" si="31"/>
        <v>3326.4700000000003</v>
      </c>
      <c r="S206" s="11">
        <f t="shared" si="31"/>
        <v>50462</v>
      </c>
      <c r="T206" s="11">
        <f t="shared" si="31"/>
        <v>4830</v>
      </c>
      <c r="U206" s="11">
        <f t="shared" si="31"/>
        <v>31756.2</v>
      </c>
      <c r="V206" s="11">
        <f t="shared" si="31"/>
        <v>5423.56</v>
      </c>
      <c r="W206" s="11">
        <f t="shared" si="31"/>
        <v>3243.24</v>
      </c>
      <c r="X206" s="11">
        <f t="shared" si="31"/>
        <v>40423</v>
      </c>
      <c r="Y206" s="11">
        <f t="shared" si="31"/>
        <v>593430.23</v>
      </c>
      <c r="Z206" s="11">
        <f t="shared" si="31"/>
        <v>61604.680000000008</v>
      </c>
      <c r="AA206" s="11">
        <f t="shared" si="31"/>
        <v>38050.090000000004</v>
      </c>
      <c r="AB206" s="11">
        <f t="shared" si="31"/>
        <v>693085</v>
      </c>
    </row>
    <row r="207" spans="1:28" s="12" customFormat="1" ht="16.5" customHeight="1" x14ac:dyDescent="0.25">
      <c r="A207" s="10"/>
      <c r="B207" s="10"/>
      <c r="C207" s="10" t="s">
        <v>119</v>
      </c>
      <c r="D207" s="10"/>
      <c r="E207" s="10"/>
      <c r="F207" s="10"/>
      <c r="G207" s="10"/>
      <c r="H207" s="10"/>
      <c r="I207" s="10"/>
      <c r="J207" s="11">
        <f>J206+J191</f>
        <v>14538</v>
      </c>
      <c r="K207" s="11"/>
      <c r="L207" s="11">
        <f t="shared" ref="L207:AB207" si="32">L206+L191</f>
        <v>1262670.8</v>
      </c>
      <c r="M207" s="11">
        <f t="shared" si="32"/>
        <v>119567.03</v>
      </c>
      <c r="N207" s="11">
        <f t="shared" si="32"/>
        <v>78465.17</v>
      </c>
      <c r="O207" s="11">
        <f t="shared" si="32"/>
        <v>1460703</v>
      </c>
      <c r="P207" s="11">
        <f t="shared" si="32"/>
        <v>104099.29000000001</v>
      </c>
      <c r="Q207" s="11">
        <f t="shared" si="32"/>
        <v>12910.939999999999</v>
      </c>
      <c r="R207" s="11">
        <f t="shared" si="32"/>
        <v>7769.77</v>
      </c>
      <c r="S207" s="11">
        <f t="shared" si="32"/>
        <v>124780</v>
      </c>
      <c r="T207" s="11">
        <f t="shared" si="32"/>
        <v>7160</v>
      </c>
      <c r="U207" s="11">
        <f t="shared" si="32"/>
        <v>215275.64</v>
      </c>
      <c r="V207" s="11">
        <f t="shared" si="32"/>
        <v>27145.850000000002</v>
      </c>
      <c r="W207" s="11">
        <f t="shared" si="32"/>
        <v>22578.510000000002</v>
      </c>
      <c r="X207" s="11">
        <f t="shared" si="32"/>
        <v>265000</v>
      </c>
      <c r="Y207" s="11">
        <f t="shared" si="32"/>
        <v>1151494.45</v>
      </c>
      <c r="Z207" s="11">
        <f t="shared" si="32"/>
        <v>105332.12</v>
      </c>
      <c r="AA207" s="11">
        <f t="shared" si="32"/>
        <v>63656.430000000008</v>
      </c>
      <c r="AB207" s="11">
        <f t="shared" si="32"/>
        <v>1320483</v>
      </c>
    </row>
    <row r="208" spans="1:28" ht="18" customHeight="1" x14ac:dyDescent="0.25"/>
    <row r="209" spans="1:31" ht="18" customHeight="1" x14ac:dyDescent="0.25"/>
    <row r="212" spans="1:31" ht="15.75" x14ac:dyDescent="0.25">
      <c r="E212" s="13" t="s">
        <v>120</v>
      </c>
      <c r="G212" s="14"/>
      <c r="H212" s="14"/>
      <c r="I212" s="14"/>
      <c r="J212" s="14"/>
      <c r="K212" s="14"/>
      <c r="L212" s="13" t="s">
        <v>122</v>
      </c>
      <c r="M212" s="13"/>
      <c r="N212" s="13"/>
      <c r="O212" s="14"/>
      <c r="Q212" s="14"/>
      <c r="R212" s="13" t="s">
        <v>121</v>
      </c>
      <c r="T212" s="14"/>
      <c r="U212" s="14"/>
      <c r="W212" s="14"/>
      <c r="X212" s="14"/>
      <c r="Y212" s="13" t="s">
        <v>123</v>
      </c>
      <c r="Z212" s="14"/>
      <c r="AA212" s="14"/>
      <c r="AB212" s="14"/>
    </row>
    <row r="213" spans="1:31" ht="15.75" x14ac:dyDescent="0.25">
      <c r="E213" s="13" t="s">
        <v>124</v>
      </c>
      <c r="G213" s="14"/>
      <c r="H213" s="14"/>
      <c r="I213" s="14"/>
      <c r="J213" s="14"/>
      <c r="K213" s="14"/>
      <c r="L213" s="13" t="s">
        <v>124</v>
      </c>
      <c r="M213" s="13"/>
      <c r="N213" s="13"/>
      <c r="O213" s="14"/>
      <c r="Q213" s="14"/>
      <c r="R213" s="13" t="s">
        <v>124</v>
      </c>
      <c r="T213" s="14"/>
      <c r="U213" s="14"/>
      <c r="W213" s="14"/>
      <c r="X213" s="14"/>
      <c r="Y213" s="13" t="s">
        <v>124</v>
      </c>
      <c r="Z213" s="14"/>
      <c r="AA213" s="14"/>
      <c r="AB213" s="14"/>
    </row>
    <row r="215" spans="1:31" ht="32.25" customHeight="1" x14ac:dyDescent="0.55000000000000004">
      <c r="A215" s="75" t="s">
        <v>0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1"/>
      <c r="AD215" s="1"/>
      <c r="AE215" s="1"/>
    </row>
    <row r="216" spans="1:31" ht="21.75" customHeight="1" x14ac:dyDescent="0.4">
      <c r="A216" s="76" t="s">
        <v>1681</v>
      </c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2"/>
      <c r="AD216" s="2"/>
      <c r="AE216" s="2"/>
    </row>
    <row r="217" spans="1:31" s="5" customFormat="1" ht="20.25" customHeight="1" x14ac:dyDescent="0.35">
      <c r="A217" s="3" t="s">
        <v>1</v>
      </c>
      <c r="B217" s="4"/>
      <c r="C217" s="3"/>
      <c r="D217" s="3"/>
      <c r="F217" s="3" t="s">
        <v>1454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s="7" customFormat="1" ht="90" x14ac:dyDescent="0.25">
      <c r="A218" s="6" t="s">
        <v>3</v>
      </c>
      <c r="B218" s="6" t="s">
        <v>4</v>
      </c>
      <c r="C218" s="6" t="s">
        <v>5</v>
      </c>
      <c r="D218" s="6" t="s">
        <v>6</v>
      </c>
      <c r="E218" s="6" t="s">
        <v>7</v>
      </c>
      <c r="F218" s="6" t="s">
        <v>8</v>
      </c>
      <c r="G218" s="6" t="s">
        <v>9</v>
      </c>
      <c r="H218" s="6" t="s">
        <v>10</v>
      </c>
      <c r="I218" s="6" t="s">
        <v>11</v>
      </c>
      <c r="J218" s="6" t="s">
        <v>12</v>
      </c>
      <c r="K218" s="6" t="s">
        <v>13</v>
      </c>
      <c r="L218" s="6" t="s">
        <v>14</v>
      </c>
      <c r="M218" s="6" t="s">
        <v>15</v>
      </c>
      <c r="N218" s="6" t="s">
        <v>16</v>
      </c>
      <c r="O218" s="6" t="s">
        <v>17</v>
      </c>
      <c r="P218" s="6" t="s">
        <v>18</v>
      </c>
      <c r="Q218" s="6" t="s">
        <v>19</v>
      </c>
      <c r="R218" s="6" t="s">
        <v>20</v>
      </c>
      <c r="S218" s="6" t="s">
        <v>21</v>
      </c>
      <c r="T218" s="6" t="s">
        <v>22</v>
      </c>
      <c r="U218" s="6" t="s">
        <v>23</v>
      </c>
      <c r="V218" s="6" t="s">
        <v>24</v>
      </c>
      <c r="W218" s="6" t="s">
        <v>25</v>
      </c>
      <c r="X218" s="6" t="s">
        <v>26</v>
      </c>
      <c r="Y218" s="6" t="s">
        <v>27</v>
      </c>
      <c r="Z218" s="6" t="s">
        <v>28</v>
      </c>
      <c r="AA218" s="6" t="s">
        <v>29</v>
      </c>
      <c r="AB218" s="6" t="s">
        <v>30</v>
      </c>
    </row>
    <row r="219" spans="1:31" s="15" customFormat="1" x14ac:dyDescent="0.25">
      <c r="A219" s="17">
        <v>1</v>
      </c>
      <c r="B219" s="17" t="s">
        <v>1399</v>
      </c>
      <c r="C219" s="17" t="s">
        <v>1392</v>
      </c>
      <c r="D219" s="17" t="s">
        <v>1401</v>
      </c>
      <c r="E219" s="17" t="s">
        <v>1402</v>
      </c>
      <c r="F219" s="17" t="s">
        <v>35</v>
      </c>
      <c r="G219" s="17" t="s">
        <v>45</v>
      </c>
      <c r="H219" s="17">
        <v>14259</v>
      </c>
      <c r="I219" s="17">
        <v>14224</v>
      </c>
      <c r="J219" s="17">
        <v>105</v>
      </c>
      <c r="K219" s="17" t="s">
        <v>37</v>
      </c>
      <c r="L219" s="18">
        <v>84268.27</v>
      </c>
      <c r="M219" s="18">
        <v>321.3</v>
      </c>
      <c r="N219" s="18">
        <v>2079.4299999999998</v>
      </c>
      <c r="O219" s="18">
        <v>86669</v>
      </c>
      <c r="P219" s="18">
        <v>4092.12</v>
      </c>
      <c r="Q219" s="18">
        <v>816.63</v>
      </c>
      <c r="R219" s="18">
        <v>47.25</v>
      </c>
      <c r="S219" s="18">
        <v>4956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88360.39</v>
      </c>
      <c r="Z219" s="18">
        <v>2896.06</v>
      </c>
      <c r="AA219" s="18">
        <v>368.55</v>
      </c>
      <c r="AB219" s="18">
        <v>91625</v>
      </c>
    </row>
    <row r="220" spans="1:31" s="15" customFormat="1" x14ac:dyDescent="0.25">
      <c r="A220" s="17">
        <v>2</v>
      </c>
      <c r="B220" s="17" t="s">
        <v>1391</v>
      </c>
      <c r="C220" s="17" t="s">
        <v>1392</v>
      </c>
      <c r="D220" s="17" t="s">
        <v>1403</v>
      </c>
      <c r="E220" s="17" t="s">
        <v>1404</v>
      </c>
      <c r="F220" s="17" t="s">
        <v>35</v>
      </c>
      <c r="G220" s="17" t="s">
        <v>45</v>
      </c>
      <c r="H220" s="17">
        <v>88668</v>
      </c>
      <c r="I220" s="17">
        <v>86905</v>
      </c>
      <c r="J220" s="17">
        <v>1763</v>
      </c>
      <c r="K220" s="17" t="s">
        <v>37</v>
      </c>
      <c r="L220" s="18">
        <v>73450.7</v>
      </c>
      <c r="M220" s="18">
        <v>681.3</v>
      </c>
      <c r="N220" s="18">
        <v>944</v>
      </c>
      <c r="O220" s="18">
        <v>75076</v>
      </c>
      <c r="P220" s="18">
        <v>10057.74</v>
      </c>
      <c r="Q220" s="18">
        <v>732.91</v>
      </c>
      <c r="R220" s="18">
        <v>793.35</v>
      </c>
      <c r="S220" s="18">
        <v>11584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83508.44</v>
      </c>
      <c r="Z220" s="18">
        <v>1676.91</v>
      </c>
      <c r="AA220" s="18">
        <v>1474.65</v>
      </c>
      <c r="AB220" s="18">
        <v>86660</v>
      </c>
    </row>
    <row r="221" spans="1:31" s="15" customFormat="1" x14ac:dyDescent="0.25">
      <c r="A221" s="17">
        <v>3</v>
      </c>
      <c r="B221" s="17" t="s">
        <v>1405</v>
      </c>
      <c r="C221" s="17" t="s">
        <v>1392</v>
      </c>
      <c r="D221" s="17" t="s">
        <v>1406</v>
      </c>
      <c r="E221" s="17" t="s">
        <v>1407</v>
      </c>
      <c r="F221" s="17" t="s">
        <v>35</v>
      </c>
      <c r="G221" s="17" t="s">
        <v>41</v>
      </c>
      <c r="H221" s="17">
        <v>16776</v>
      </c>
      <c r="I221" s="17">
        <v>16545</v>
      </c>
      <c r="J221" s="17">
        <v>7</v>
      </c>
      <c r="K221" s="17" t="s">
        <v>37</v>
      </c>
      <c r="L221" s="18">
        <v>80566.22</v>
      </c>
      <c r="M221" s="18">
        <v>1266.82</v>
      </c>
      <c r="N221" s="18">
        <v>4645.96</v>
      </c>
      <c r="O221" s="18">
        <v>86479</v>
      </c>
      <c r="P221" s="18">
        <v>1541.23</v>
      </c>
      <c r="Q221" s="18">
        <v>808.82</v>
      </c>
      <c r="R221" s="18">
        <v>103.95</v>
      </c>
      <c r="S221" s="18">
        <v>2454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82107.45</v>
      </c>
      <c r="Z221" s="18">
        <v>5454.78</v>
      </c>
      <c r="AA221" s="18">
        <v>1370.77</v>
      </c>
      <c r="AB221" s="18">
        <v>88933</v>
      </c>
    </row>
    <row r="222" spans="1:31" s="15" customFormat="1" x14ac:dyDescent="0.25">
      <c r="A222" s="17">
        <v>4</v>
      </c>
      <c r="B222" s="17" t="s">
        <v>1399</v>
      </c>
      <c r="C222" s="17" t="s">
        <v>1392</v>
      </c>
      <c r="D222" s="17" t="s">
        <v>1408</v>
      </c>
      <c r="E222" s="17" t="s">
        <v>1409</v>
      </c>
      <c r="F222" s="17" t="s">
        <v>35</v>
      </c>
      <c r="G222" s="17" t="s">
        <v>41</v>
      </c>
      <c r="H222" s="17">
        <v>37322</v>
      </c>
      <c r="I222" s="17">
        <v>37237</v>
      </c>
      <c r="J222" s="17">
        <v>85</v>
      </c>
      <c r="K222" s="17" t="s">
        <v>37</v>
      </c>
      <c r="L222" s="18">
        <v>38188.01</v>
      </c>
      <c r="M222" s="18">
        <v>571.11</v>
      </c>
      <c r="N222" s="18">
        <v>2994.88</v>
      </c>
      <c r="O222" s="18">
        <v>41754</v>
      </c>
      <c r="P222" s="18">
        <v>881.18</v>
      </c>
      <c r="Q222" s="18">
        <v>386.57</v>
      </c>
      <c r="R222" s="18">
        <v>38.25</v>
      </c>
      <c r="S222" s="18">
        <v>1306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39069.19</v>
      </c>
      <c r="Z222" s="18">
        <v>3381.45</v>
      </c>
      <c r="AA222" s="18">
        <v>609.36</v>
      </c>
      <c r="AB222" s="18">
        <v>43060</v>
      </c>
    </row>
    <row r="223" spans="1:31" s="15" customFormat="1" x14ac:dyDescent="0.25">
      <c r="A223" s="17">
        <v>5</v>
      </c>
      <c r="B223" s="17" t="s">
        <v>1410</v>
      </c>
      <c r="C223" s="17" t="s">
        <v>1392</v>
      </c>
      <c r="D223" s="17" t="s">
        <v>1411</v>
      </c>
      <c r="E223" s="17" t="s">
        <v>1412</v>
      </c>
      <c r="F223" s="17" t="s">
        <v>35</v>
      </c>
      <c r="G223" s="17" t="s">
        <v>45</v>
      </c>
      <c r="H223" s="17">
        <v>12744</v>
      </c>
      <c r="I223" s="17">
        <v>12208</v>
      </c>
      <c r="J223" s="17">
        <v>1608</v>
      </c>
      <c r="K223" s="17" t="s">
        <v>37</v>
      </c>
      <c r="L223" s="18">
        <v>-14343.03</v>
      </c>
      <c r="M223" s="18">
        <v>773.55</v>
      </c>
      <c r="N223" s="18">
        <v>890.48</v>
      </c>
      <c r="O223" s="18">
        <v>-12679</v>
      </c>
      <c r="P223" s="18">
        <v>8923.4</v>
      </c>
      <c r="Q223" s="18">
        <v>0</v>
      </c>
      <c r="R223" s="18">
        <v>723.6</v>
      </c>
      <c r="S223" s="18">
        <v>9647</v>
      </c>
      <c r="T223" s="18">
        <v>1930</v>
      </c>
      <c r="U223" s="18">
        <v>0</v>
      </c>
      <c r="V223" s="18">
        <v>0</v>
      </c>
      <c r="W223" s="18">
        <v>0</v>
      </c>
      <c r="X223" s="18"/>
      <c r="Y223" s="18">
        <v>0</v>
      </c>
      <c r="Z223" s="18">
        <v>0</v>
      </c>
      <c r="AA223" s="18">
        <v>0</v>
      </c>
      <c r="AB223" s="18">
        <v>0</v>
      </c>
    </row>
    <row r="224" spans="1:31" s="15" customFormat="1" x14ac:dyDescent="0.25">
      <c r="A224" s="17">
        <v>6</v>
      </c>
      <c r="B224" s="17" t="s">
        <v>1410</v>
      </c>
      <c r="C224" s="17" t="s">
        <v>1392</v>
      </c>
      <c r="D224" s="17" t="s">
        <v>1413</v>
      </c>
      <c r="E224" s="17" t="s">
        <v>1414</v>
      </c>
      <c r="F224" s="17" t="s">
        <v>35</v>
      </c>
      <c r="G224" s="17" t="s">
        <v>41</v>
      </c>
      <c r="H224" s="17">
        <v>103986</v>
      </c>
      <c r="I224" s="17">
        <v>100850</v>
      </c>
      <c r="J224" s="17">
        <v>3136</v>
      </c>
      <c r="K224" s="17" t="s">
        <v>37</v>
      </c>
      <c r="L224" s="18">
        <v>88274.42</v>
      </c>
      <c r="M224" s="18">
        <v>6018.35</v>
      </c>
      <c r="N224" s="18">
        <v>4565.2299999999996</v>
      </c>
      <c r="O224" s="18">
        <v>98858</v>
      </c>
      <c r="P224" s="18">
        <v>18035.91</v>
      </c>
      <c r="Q224" s="18">
        <v>926.89</v>
      </c>
      <c r="R224" s="18">
        <v>1411.2</v>
      </c>
      <c r="S224" s="18">
        <v>20374</v>
      </c>
      <c r="T224" s="18">
        <v>0</v>
      </c>
      <c r="U224" s="18">
        <v>0</v>
      </c>
      <c r="V224" s="18">
        <v>0</v>
      </c>
      <c r="W224" s="18">
        <v>0</v>
      </c>
      <c r="X224" s="18"/>
      <c r="Y224" s="18">
        <v>106310.33</v>
      </c>
      <c r="Z224" s="18">
        <v>5492.12</v>
      </c>
      <c r="AA224" s="18">
        <v>7429.55</v>
      </c>
      <c r="AB224" s="18">
        <v>119232</v>
      </c>
    </row>
    <row r="225" spans="1:28" s="15" customFormat="1" x14ac:dyDescent="0.25">
      <c r="A225" s="17">
        <v>7</v>
      </c>
      <c r="B225" s="17" t="s">
        <v>1391</v>
      </c>
      <c r="C225" s="17" t="s">
        <v>1392</v>
      </c>
      <c r="D225" s="17" t="s">
        <v>1415</v>
      </c>
      <c r="E225" s="17" t="s">
        <v>1416</v>
      </c>
      <c r="F225" s="17" t="s">
        <v>35</v>
      </c>
      <c r="G225" s="17" t="s">
        <v>41</v>
      </c>
      <c r="H225" s="17">
        <v>39350</v>
      </c>
      <c r="I225" s="17">
        <v>39350</v>
      </c>
      <c r="J225" s="17">
        <v>0</v>
      </c>
      <c r="K225" s="17" t="s">
        <v>59</v>
      </c>
      <c r="L225" s="18">
        <v>-70964.03</v>
      </c>
      <c r="M225" s="18">
        <v>2888.63</v>
      </c>
      <c r="N225" s="18">
        <v>51.4</v>
      </c>
      <c r="O225" s="18">
        <v>-68024</v>
      </c>
      <c r="P225" s="18">
        <v>578</v>
      </c>
      <c r="Q225" s="18">
        <v>0</v>
      </c>
      <c r="R225" s="18">
        <v>0</v>
      </c>
      <c r="S225" s="18">
        <v>578</v>
      </c>
      <c r="T225" s="18">
        <v>0</v>
      </c>
      <c r="U225" s="18">
        <v>0</v>
      </c>
      <c r="V225" s="18">
        <v>0</v>
      </c>
      <c r="W225" s="18">
        <v>0</v>
      </c>
      <c r="X225" s="18"/>
      <c r="Y225" s="18">
        <v>0</v>
      </c>
      <c r="Z225" s="18">
        <v>0</v>
      </c>
      <c r="AA225" s="18">
        <v>0</v>
      </c>
      <c r="AB225" s="18">
        <v>0</v>
      </c>
    </row>
    <row r="226" spans="1:28" s="15" customFormat="1" x14ac:dyDescent="0.25">
      <c r="A226" s="17">
        <v>8</v>
      </c>
      <c r="B226" s="17" t="s">
        <v>1399</v>
      </c>
      <c r="C226" s="17" t="s">
        <v>1392</v>
      </c>
      <c r="D226" s="17" t="s">
        <v>1417</v>
      </c>
      <c r="E226" s="17" t="s">
        <v>1418</v>
      </c>
      <c r="F226" s="17" t="s">
        <v>35</v>
      </c>
      <c r="G226" s="17" t="s">
        <v>41</v>
      </c>
      <c r="H226" s="17">
        <v>14157</v>
      </c>
      <c r="I226" s="17">
        <v>13654</v>
      </c>
      <c r="J226" s="17">
        <v>1509</v>
      </c>
      <c r="K226" s="17" t="s">
        <v>37</v>
      </c>
      <c r="L226" s="18">
        <v>58202.8</v>
      </c>
      <c r="M226" s="18">
        <v>4547.16</v>
      </c>
      <c r="N226" s="18">
        <v>3644.04</v>
      </c>
      <c r="O226" s="18">
        <v>66394</v>
      </c>
      <c r="P226" s="18">
        <v>8409</v>
      </c>
      <c r="Q226" s="18">
        <v>587.95000000000005</v>
      </c>
      <c r="R226" s="18">
        <v>679.05</v>
      </c>
      <c r="S226" s="18">
        <v>9676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66611.8</v>
      </c>
      <c r="Z226" s="18">
        <v>4231.99</v>
      </c>
      <c r="AA226" s="18">
        <v>5226.21</v>
      </c>
      <c r="AB226" s="18">
        <v>76070</v>
      </c>
    </row>
    <row r="227" spans="1:28" s="15" customFormat="1" x14ac:dyDescent="0.25">
      <c r="A227" s="17">
        <v>9</v>
      </c>
      <c r="B227" s="17" t="s">
        <v>1399</v>
      </c>
      <c r="C227" s="17" t="s">
        <v>1392</v>
      </c>
      <c r="D227" s="17" t="s">
        <v>1419</v>
      </c>
      <c r="E227" s="17" t="s">
        <v>1420</v>
      </c>
      <c r="F227" s="17" t="s">
        <v>35</v>
      </c>
      <c r="G227" s="17" t="s">
        <v>1205</v>
      </c>
      <c r="H227" s="17">
        <v>46121</v>
      </c>
      <c r="I227" s="17">
        <v>44807</v>
      </c>
      <c r="J227" s="17">
        <v>1314</v>
      </c>
      <c r="K227" s="17" t="s">
        <v>37</v>
      </c>
      <c r="L227" s="18">
        <v>13481.85</v>
      </c>
      <c r="M227" s="18">
        <v>6617.76</v>
      </c>
      <c r="N227" s="18">
        <v>236.39</v>
      </c>
      <c r="O227" s="18">
        <v>20336</v>
      </c>
      <c r="P227" s="18">
        <v>7837.66</v>
      </c>
      <c r="Q227" s="18">
        <v>168.04</v>
      </c>
      <c r="R227" s="18">
        <v>591.29999999999995</v>
      </c>
      <c r="S227" s="18">
        <v>8597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21319.51</v>
      </c>
      <c r="Z227" s="18">
        <v>404.43</v>
      </c>
      <c r="AA227" s="18">
        <v>7209.06</v>
      </c>
      <c r="AB227" s="18">
        <v>28933</v>
      </c>
    </row>
    <row r="228" spans="1:28" s="15" customFormat="1" x14ac:dyDescent="0.25">
      <c r="A228" s="17">
        <v>10</v>
      </c>
      <c r="B228" s="17" t="s">
        <v>1405</v>
      </c>
      <c r="C228" s="17" t="s">
        <v>1392</v>
      </c>
      <c r="D228" s="17" t="s">
        <v>1421</v>
      </c>
      <c r="E228" s="17" t="s">
        <v>1422</v>
      </c>
      <c r="F228" s="17" t="s">
        <v>35</v>
      </c>
      <c r="G228" s="17" t="s">
        <v>215</v>
      </c>
      <c r="H228" s="17">
        <v>2008</v>
      </c>
      <c r="I228" s="17">
        <v>2008</v>
      </c>
      <c r="J228" s="17">
        <v>0</v>
      </c>
      <c r="K228" s="17" t="s">
        <v>59</v>
      </c>
      <c r="L228" s="18">
        <v>51718.42</v>
      </c>
      <c r="M228" s="18">
        <v>1693.24</v>
      </c>
      <c r="N228" s="18">
        <v>11390.34</v>
      </c>
      <c r="O228" s="18">
        <v>64802</v>
      </c>
      <c r="P228" s="18">
        <v>577.17999999999995</v>
      </c>
      <c r="Q228" s="18">
        <v>528.82000000000005</v>
      </c>
      <c r="R228" s="18">
        <v>0</v>
      </c>
      <c r="S228" s="18">
        <v>1106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18">
        <v>52295.6</v>
      </c>
      <c r="Z228" s="18">
        <v>11919.16</v>
      </c>
      <c r="AA228" s="18">
        <v>1693.24</v>
      </c>
      <c r="AB228" s="18">
        <v>65908</v>
      </c>
    </row>
    <row r="229" spans="1:28" s="15" customFormat="1" x14ac:dyDescent="0.25">
      <c r="A229" s="17">
        <v>11</v>
      </c>
      <c r="B229" s="17" t="s">
        <v>1391</v>
      </c>
      <c r="C229" s="17" t="s">
        <v>1392</v>
      </c>
      <c r="D229" s="17" t="s">
        <v>1423</v>
      </c>
      <c r="E229" s="17" t="s">
        <v>1424</v>
      </c>
      <c r="F229" s="17" t="s">
        <v>35</v>
      </c>
      <c r="G229" s="17" t="s">
        <v>218</v>
      </c>
      <c r="H229" s="17">
        <v>9308</v>
      </c>
      <c r="I229" s="17">
        <v>8656</v>
      </c>
      <c r="J229" s="17">
        <v>652</v>
      </c>
      <c r="K229" s="17" t="s">
        <v>37</v>
      </c>
      <c r="L229" s="18">
        <v>83885.83</v>
      </c>
      <c r="M229" s="18">
        <v>5747.76</v>
      </c>
      <c r="N229" s="18">
        <v>12064.41</v>
      </c>
      <c r="O229" s="18">
        <v>101698</v>
      </c>
      <c r="P229" s="18">
        <v>3934.38</v>
      </c>
      <c r="Q229" s="18">
        <v>889.22</v>
      </c>
      <c r="R229" s="18">
        <v>293.39999999999998</v>
      </c>
      <c r="S229" s="18">
        <v>5117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87820.21</v>
      </c>
      <c r="Z229" s="18">
        <v>12953.63</v>
      </c>
      <c r="AA229" s="18">
        <v>6041.16</v>
      </c>
      <c r="AB229" s="18">
        <v>106815</v>
      </c>
    </row>
    <row r="230" spans="1:28" s="15" customFormat="1" x14ac:dyDescent="0.25">
      <c r="A230" s="17">
        <v>12</v>
      </c>
      <c r="B230" s="17" t="s">
        <v>1405</v>
      </c>
      <c r="C230" s="17" t="s">
        <v>1392</v>
      </c>
      <c r="D230" s="17" t="s">
        <v>1425</v>
      </c>
      <c r="E230" s="17" t="s">
        <v>1426</v>
      </c>
      <c r="F230" s="17" t="s">
        <v>35</v>
      </c>
      <c r="G230" s="17" t="s">
        <v>347</v>
      </c>
      <c r="H230" s="17">
        <v>371</v>
      </c>
      <c r="I230" s="17">
        <v>0</v>
      </c>
      <c r="J230" s="17">
        <v>371</v>
      </c>
      <c r="K230" s="17" t="s">
        <v>37</v>
      </c>
      <c r="L230" s="18">
        <v>25732.86</v>
      </c>
      <c r="M230" s="18">
        <v>0</v>
      </c>
      <c r="N230" s="18">
        <v>4390.1400000000003</v>
      </c>
      <c r="O230" s="18">
        <v>30123</v>
      </c>
      <c r="P230" s="18">
        <v>2777.51</v>
      </c>
      <c r="Q230" s="18">
        <v>253.54</v>
      </c>
      <c r="R230" s="18">
        <v>166.95</v>
      </c>
      <c r="S230" s="18">
        <v>3198</v>
      </c>
      <c r="T230" s="18">
        <v>400</v>
      </c>
      <c r="U230" s="18">
        <v>0</v>
      </c>
      <c r="V230" s="18">
        <v>0</v>
      </c>
      <c r="W230" s="18">
        <v>0</v>
      </c>
      <c r="X230" s="18"/>
      <c r="Y230" s="18">
        <v>28510.37</v>
      </c>
      <c r="Z230" s="18">
        <v>4643.68</v>
      </c>
      <c r="AA230" s="18">
        <v>166.95</v>
      </c>
      <c r="AB230" s="18">
        <v>33321</v>
      </c>
    </row>
    <row r="231" spans="1:28" s="15" customFormat="1" x14ac:dyDescent="0.25">
      <c r="A231" s="17">
        <v>13</v>
      </c>
      <c r="B231" s="17" t="s">
        <v>1391</v>
      </c>
      <c r="C231" s="17" t="s">
        <v>1392</v>
      </c>
      <c r="D231" s="17" t="s">
        <v>1395</v>
      </c>
      <c r="E231" s="17" t="s">
        <v>1396</v>
      </c>
      <c r="F231" s="17" t="s">
        <v>35</v>
      </c>
      <c r="G231" s="17" t="s">
        <v>1397</v>
      </c>
      <c r="H231" s="17">
        <v>637</v>
      </c>
      <c r="I231" s="17">
        <v>625</v>
      </c>
      <c r="J231" s="17">
        <v>12</v>
      </c>
      <c r="K231" s="17" t="s">
        <v>37</v>
      </c>
      <c r="L231" s="18">
        <v>14767.09</v>
      </c>
      <c r="M231" s="18">
        <v>265.54000000000002</v>
      </c>
      <c r="N231" s="18">
        <v>2390.37</v>
      </c>
      <c r="O231" s="18">
        <v>17423</v>
      </c>
      <c r="P231" s="18">
        <v>611.99</v>
      </c>
      <c r="Q231" s="18">
        <v>147.61000000000001</v>
      </c>
      <c r="R231" s="18">
        <v>5.4</v>
      </c>
      <c r="S231" s="18">
        <v>765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15379.08</v>
      </c>
      <c r="Z231" s="18">
        <v>2537.98</v>
      </c>
      <c r="AA231" s="18">
        <v>270.94</v>
      </c>
      <c r="AB231" s="18">
        <v>18188</v>
      </c>
    </row>
    <row r="232" spans="1:28" s="22" customFormat="1" x14ac:dyDescent="0.25">
      <c r="A232" s="19"/>
      <c r="B232" s="19"/>
      <c r="C232" s="10" t="s">
        <v>71</v>
      </c>
      <c r="D232" s="19"/>
      <c r="E232" s="19"/>
      <c r="F232" s="19"/>
      <c r="G232" s="19"/>
      <c r="H232" s="19"/>
      <c r="I232" s="19"/>
      <c r="J232" s="19">
        <f>SUM(J219:J231)</f>
        <v>10562</v>
      </c>
      <c r="K232" s="19"/>
      <c r="L232" s="20">
        <f t="shared" ref="L232:AB232" si="33">SUM(L219:L231)</f>
        <v>527229.41</v>
      </c>
      <c r="M232" s="20">
        <f t="shared" si="33"/>
        <v>31392.520000000004</v>
      </c>
      <c r="N232" s="20">
        <f t="shared" si="33"/>
        <v>50287.07</v>
      </c>
      <c r="O232" s="20">
        <f t="shared" si="33"/>
        <v>608909</v>
      </c>
      <c r="P232" s="20">
        <f t="shared" si="33"/>
        <v>68257.3</v>
      </c>
      <c r="Q232" s="20">
        <f t="shared" si="33"/>
        <v>6247</v>
      </c>
      <c r="R232" s="20">
        <f t="shared" si="33"/>
        <v>4853.7</v>
      </c>
      <c r="S232" s="20">
        <f t="shared" si="33"/>
        <v>79358</v>
      </c>
      <c r="T232" s="20">
        <f t="shared" si="33"/>
        <v>2330</v>
      </c>
      <c r="U232" s="20">
        <f t="shared" si="33"/>
        <v>0</v>
      </c>
      <c r="V232" s="20">
        <f t="shared" si="33"/>
        <v>0</v>
      </c>
      <c r="W232" s="20">
        <f t="shared" si="33"/>
        <v>0</v>
      </c>
      <c r="X232" s="20">
        <f t="shared" si="33"/>
        <v>0</v>
      </c>
      <c r="Y232" s="20">
        <f t="shared" si="33"/>
        <v>671292.37</v>
      </c>
      <c r="Z232" s="20">
        <f t="shared" si="33"/>
        <v>55592.189999999995</v>
      </c>
      <c r="AA232" s="20">
        <f t="shared" si="33"/>
        <v>31860.440000000002</v>
      </c>
      <c r="AB232" s="20">
        <f t="shared" si="33"/>
        <v>758745</v>
      </c>
    </row>
    <row r="233" spans="1:28" s="15" customFormat="1" x14ac:dyDescent="0.25">
      <c r="A233" s="17">
        <v>1</v>
      </c>
      <c r="B233" s="17" t="s">
        <v>1399</v>
      </c>
      <c r="C233" s="17" t="s">
        <v>1392</v>
      </c>
      <c r="D233" s="17" t="s">
        <v>1427</v>
      </c>
      <c r="E233" s="17" t="s">
        <v>1428</v>
      </c>
      <c r="F233" s="17" t="s">
        <v>75</v>
      </c>
      <c r="G233" s="17" t="s">
        <v>1142</v>
      </c>
      <c r="H233" s="17">
        <v>14674</v>
      </c>
      <c r="I233" s="17">
        <v>14482</v>
      </c>
      <c r="J233" s="17">
        <v>192</v>
      </c>
      <c r="K233" s="17" t="s">
        <v>37</v>
      </c>
      <c r="L233" s="18">
        <v>7563.83</v>
      </c>
      <c r="M233" s="18">
        <v>893.66</v>
      </c>
      <c r="N233" s="18">
        <v>329.51</v>
      </c>
      <c r="O233" s="18">
        <v>8787</v>
      </c>
      <c r="P233" s="18">
        <v>1656.76</v>
      </c>
      <c r="Q233" s="18">
        <v>75.33</v>
      </c>
      <c r="R233" s="18">
        <v>114.91</v>
      </c>
      <c r="S233" s="18">
        <v>1847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9220.59</v>
      </c>
      <c r="Z233" s="18">
        <v>404.84</v>
      </c>
      <c r="AA233" s="18">
        <v>1008.57</v>
      </c>
      <c r="AB233" s="18">
        <v>10634</v>
      </c>
    </row>
    <row r="234" spans="1:28" s="15" customFormat="1" x14ac:dyDescent="0.25">
      <c r="A234" s="17">
        <v>2</v>
      </c>
      <c r="B234" s="17" t="s">
        <v>1405</v>
      </c>
      <c r="C234" s="17" t="s">
        <v>1392</v>
      </c>
      <c r="D234" s="17" t="s">
        <v>1429</v>
      </c>
      <c r="E234" s="17" t="s">
        <v>1430</v>
      </c>
      <c r="F234" s="17" t="s">
        <v>75</v>
      </c>
      <c r="G234" s="17" t="s">
        <v>1142</v>
      </c>
      <c r="H234" s="17">
        <v>4245</v>
      </c>
      <c r="I234" s="17">
        <v>4098</v>
      </c>
      <c r="J234" s="17">
        <v>147</v>
      </c>
      <c r="K234" s="17" t="s">
        <v>37</v>
      </c>
      <c r="L234" s="18">
        <v>31193.200000000001</v>
      </c>
      <c r="M234" s="18">
        <v>377.19</v>
      </c>
      <c r="N234" s="18">
        <v>2497.61</v>
      </c>
      <c r="O234" s="18">
        <v>34068</v>
      </c>
      <c r="P234" s="18">
        <v>1380.74</v>
      </c>
      <c r="Q234" s="18">
        <v>309.27999999999997</v>
      </c>
      <c r="R234" s="18">
        <v>87.98</v>
      </c>
      <c r="S234" s="18">
        <v>1778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32573.94</v>
      </c>
      <c r="Z234" s="18">
        <v>2806.89</v>
      </c>
      <c r="AA234" s="18">
        <v>465.17</v>
      </c>
      <c r="AB234" s="18">
        <v>35846</v>
      </c>
    </row>
    <row r="235" spans="1:28" s="15" customFormat="1" x14ac:dyDescent="0.25">
      <c r="A235" s="17">
        <v>3</v>
      </c>
      <c r="B235" s="17" t="s">
        <v>1391</v>
      </c>
      <c r="C235" s="17" t="s">
        <v>1392</v>
      </c>
      <c r="D235" s="17" t="s">
        <v>1431</v>
      </c>
      <c r="E235" s="17" t="s">
        <v>1432</v>
      </c>
      <c r="F235" s="17" t="s">
        <v>75</v>
      </c>
      <c r="G235" s="17" t="s">
        <v>1142</v>
      </c>
      <c r="H235" s="17">
        <v>8930</v>
      </c>
      <c r="I235" s="17">
        <v>8713</v>
      </c>
      <c r="J235" s="17">
        <v>217</v>
      </c>
      <c r="K235" s="17" t="s">
        <v>37</v>
      </c>
      <c r="L235" s="18">
        <v>57639.44</v>
      </c>
      <c r="M235" s="18">
        <v>3293.96</v>
      </c>
      <c r="N235" s="18">
        <v>8950.6</v>
      </c>
      <c r="O235" s="18">
        <v>69884</v>
      </c>
      <c r="P235" s="18">
        <v>1983.87</v>
      </c>
      <c r="Q235" s="18">
        <v>600.26</v>
      </c>
      <c r="R235" s="18">
        <v>129.87</v>
      </c>
      <c r="S235" s="18">
        <v>2714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59623.31</v>
      </c>
      <c r="Z235" s="18">
        <v>9550.86</v>
      </c>
      <c r="AA235" s="18">
        <v>3423.83</v>
      </c>
      <c r="AB235" s="18">
        <v>72598</v>
      </c>
    </row>
    <row r="236" spans="1:28" s="15" customFormat="1" x14ac:dyDescent="0.25">
      <c r="A236" s="17">
        <v>4</v>
      </c>
      <c r="B236" s="17" t="s">
        <v>1399</v>
      </c>
      <c r="C236" s="17" t="s">
        <v>1392</v>
      </c>
      <c r="D236" s="17" t="s">
        <v>1433</v>
      </c>
      <c r="E236" s="17" t="s">
        <v>1434</v>
      </c>
      <c r="F236" s="17" t="s">
        <v>75</v>
      </c>
      <c r="G236" s="17" t="s">
        <v>1142</v>
      </c>
      <c r="H236" s="17">
        <v>2700</v>
      </c>
      <c r="I236" s="17">
        <v>2700</v>
      </c>
      <c r="J236" s="17">
        <v>0</v>
      </c>
      <c r="K236" s="17" t="s">
        <v>59</v>
      </c>
      <c r="L236" s="18">
        <v>9856.11</v>
      </c>
      <c r="M236" s="18">
        <v>89.67</v>
      </c>
      <c r="N236" s="18">
        <v>1975.22</v>
      </c>
      <c r="O236" s="18">
        <v>11921</v>
      </c>
      <c r="P236" s="18">
        <v>280.83999999999997</v>
      </c>
      <c r="Q236" s="18">
        <v>98.16</v>
      </c>
      <c r="R236" s="18">
        <v>0</v>
      </c>
      <c r="S236" s="18">
        <v>379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10136.950000000001</v>
      </c>
      <c r="Z236" s="18">
        <v>2073.38</v>
      </c>
      <c r="AA236" s="18">
        <v>89.67</v>
      </c>
      <c r="AB236" s="18">
        <v>12300</v>
      </c>
    </row>
    <row r="237" spans="1:28" s="15" customFormat="1" x14ac:dyDescent="0.25">
      <c r="A237" s="17">
        <v>5</v>
      </c>
      <c r="B237" s="17" t="s">
        <v>1399</v>
      </c>
      <c r="C237" s="17" t="s">
        <v>1392</v>
      </c>
      <c r="D237" s="17" t="s">
        <v>1435</v>
      </c>
      <c r="E237" s="17" t="s">
        <v>1436</v>
      </c>
      <c r="F237" s="17" t="s">
        <v>75</v>
      </c>
      <c r="G237" s="17" t="s">
        <v>1142</v>
      </c>
      <c r="H237" s="17">
        <v>22282</v>
      </c>
      <c r="I237" s="17">
        <v>21925</v>
      </c>
      <c r="J237" s="17">
        <v>357</v>
      </c>
      <c r="K237" s="17" t="s">
        <v>37</v>
      </c>
      <c r="L237" s="18">
        <v>67585.710000000006</v>
      </c>
      <c r="M237" s="18">
        <v>5130.59</v>
      </c>
      <c r="N237" s="18">
        <v>11993.7</v>
      </c>
      <c r="O237" s="18">
        <v>84710</v>
      </c>
      <c r="P237" s="18">
        <v>2785.27</v>
      </c>
      <c r="Q237" s="18">
        <v>710.07</v>
      </c>
      <c r="R237" s="18">
        <v>213.66</v>
      </c>
      <c r="S237" s="18">
        <v>3709</v>
      </c>
      <c r="T237" s="18">
        <v>90</v>
      </c>
      <c r="U237" s="18">
        <v>0</v>
      </c>
      <c r="V237" s="18">
        <v>0</v>
      </c>
      <c r="W237" s="18">
        <v>0</v>
      </c>
      <c r="X237" s="18"/>
      <c r="Y237" s="18">
        <v>70370.98</v>
      </c>
      <c r="Z237" s="18">
        <v>12703.77</v>
      </c>
      <c r="AA237" s="18">
        <v>5344.25</v>
      </c>
      <c r="AB237" s="18">
        <v>88419</v>
      </c>
    </row>
    <row r="238" spans="1:28" s="15" customFormat="1" x14ac:dyDescent="0.25">
      <c r="A238" s="17">
        <v>6</v>
      </c>
      <c r="B238" s="17" t="s">
        <v>1410</v>
      </c>
      <c r="C238" s="17" t="s">
        <v>1392</v>
      </c>
      <c r="D238" s="17" t="s">
        <v>1437</v>
      </c>
      <c r="E238" s="17" t="s">
        <v>1438</v>
      </c>
      <c r="F238" s="17" t="s">
        <v>75</v>
      </c>
      <c r="G238" s="17" t="s">
        <v>1142</v>
      </c>
      <c r="H238" s="17">
        <v>20476</v>
      </c>
      <c r="I238" s="17">
        <v>20159</v>
      </c>
      <c r="J238" s="17">
        <v>317</v>
      </c>
      <c r="K238" s="17" t="s">
        <v>37</v>
      </c>
      <c r="L238" s="18">
        <v>70752.759999999995</v>
      </c>
      <c r="M238" s="18">
        <v>1528.29</v>
      </c>
      <c r="N238" s="18">
        <v>4830.95</v>
      </c>
      <c r="O238" s="18">
        <v>77112</v>
      </c>
      <c r="P238" s="18">
        <v>2606.13</v>
      </c>
      <c r="Q238" s="18">
        <v>710.15</v>
      </c>
      <c r="R238" s="18">
        <v>189.72</v>
      </c>
      <c r="S238" s="18">
        <v>3506</v>
      </c>
      <c r="T238" s="18">
        <v>10</v>
      </c>
      <c r="U238" s="18">
        <v>0</v>
      </c>
      <c r="V238" s="18">
        <v>0</v>
      </c>
      <c r="W238" s="18">
        <v>0</v>
      </c>
      <c r="X238" s="18"/>
      <c r="Y238" s="18">
        <v>73358.89</v>
      </c>
      <c r="Z238" s="18">
        <v>5541.1</v>
      </c>
      <c r="AA238" s="18">
        <v>1718.01</v>
      </c>
      <c r="AB238" s="18">
        <v>80618</v>
      </c>
    </row>
    <row r="239" spans="1:28" s="15" customFormat="1" x14ac:dyDescent="0.25">
      <c r="A239" s="17">
        <v>7</v>
      </c>
      <c r="B239" s="17" t="s">
        <v>1410</v>
      </c>
      <c r="C239" s="17" t="s">
        <v>1392</v>
      </c>
      <c r="D239" s="17" t="s">
        <v>1439</v>
      </c>
      <c r="E239" s="17" t="s">
        <v>1440</v>
      </c>
      <c r="F239" s="17" t="s">
        <v>75</v>
      </c>
      <c r="G239" s="17" t="s">
        <v>1142</v>
      </c>
      <c r="H239" s="17">
        <v>5771</v>
      </c>
      <c r="I239" s="17">
        <v>5668</v>
      </c>
      <c r="J239" s="17">
        <v>103</v>
      </c>
      <c r="K239" s="17" t="s">
        <v>37</v>
      </c>
      <c r="L239" s="18">
        <v>20922.009999999998</v>
      </c>
      <c r="M239" s="18">
        <v>585.52</v>
      </c>
      <c r="N239" s="18">
        <v>4127.47</v>
      </c>
      <c r="O239" s="18">
        <v>25635</v>
      </c>
      <c r="P239" s="18">
        <v>1173.42</v>
      </c>
      <c r="Q239" s="18">
        <v>212.93</v>
      </c>
      <c r="R239" s="18">
        <v>61.65</v>
      </c>
      <c r="S239" s="18">
        <v>1448</v>
      </c>
      <c r="T239" s="18">
        <v>0</v>
      </c>
      <c r="U239" s="18">
        <v>0</v>
      </c>
      <c r="V239" s="18">
        <v>0</v>
      </c>
      <c r="W239" s="18">
        <v>0</v>
      </c>
      <c r="X239" s="18"/>
      <c r="Y239" s="18">
        <v>22095.43</v>
      </c>
      <c r="Z239" s="18">
        <v>4340.3999999999996</v>
      </c>
      <c r="AA239" s="18">
        <v>647.16999999999996</v>
      </c>
      <c r="AB239" s="18">
        <v>27083</v>
      </c>
    </row>
    <row r="240" spans="1:28" s="15" customFormat="1" x14ac:dyDescent="0.25">
      <c r="A240" s="17">
        <v>8</v>
      </c>
      <c r="B240" s="17" t="s">
        <v>1405</v>
      </c>
      <c r="C240" s="17" t="s">
        <v>1392</v>
      </c>
      <c r="D240" s="17" t="s">
        <v>1441</v>
      </c>
      <c r="E240" s="17" t="s">
        <v>1442</v>
      </c>
      <c r="F240" s="17" t="s">
        <v>75</v>
      </c>
      <c r="G240" s="17" t="s">
        <v>1142</v>
      </c>
      <c r="H240" s="17">
        <v>22578</v>
      </c>
      <c r="I240" s="17">
        <v>22440</v>
      </c>
      <c r="J240" s="17">
        <v>138</v>
      </c>
      <c r="K240" s="17" t="s">
        <v>37</v>
      </c>
      <c r="L240" s="18">
        <v>47609.8</v>
      </c>
      <c r="M240" s="18">
        <v>3446.67</v>
      </c>
      <c r="N240" s="18">
        <v>7928.53</v>
      </c>
      <c r="O240" s="18">
        <v>58985</v>
      </c>
      <c r="P240" s="18">
        <v>1256.79</v>
      </c>
      <c r="Q240" s="18">
        <v>503.62</v>
      </c>
      <c r="R240" s="18">
        <v>82.59</v>
      </c>
      <c r="S240" s="18">
        <v>1843</v>
      </c>
      <c r="T240" s="18">
        <v>0</v>
      </c>
      <c r="U240" s="18">
        <v>0</v>
      </c>
      <c r="V240" s="18">
        <v>0</v>
      </c>
      <c r="W240" s="18">
        <v>0</v>
      </c>
      <c r="X240" s="18"/>
      <c r="Y240" s="18">
        <v>48866.59</v>
      </c>
      <c r="Z240" s="18">
        <v>8432.15</v>
      </c>
      <c r="AA240" s="18">
        <v>3529.26</v>
      </c>
      <c r="AB240" s="18">
        <v>60828</v>
      </c>
    </row>
    <row r="241" spans="1:28" s="15" customFormat="1" x14ac:dyDescent="0.25">
      <c r="A241" s="17">
        <v>9</v>
      </c>
      <c r="B241" s="17" t="s">
        <v>1399</v>
      </c>
      <c r="C241" s="17" t="s">
        <v>1392</v>
      </c>
      <c r="D241" s="17" t="s">
        <v>1443</v>
      </c>
      <c r="E241" s="17" t="s">
        <v>1444</v>
      </c>
      <c r="F241" s="17" t="s">
        <v>75</v>
      </c>
      <c r="G241" s="17" t="s">
        <v>1142</v>
      </c>
      <c r="H241" s="17">
        <v>7918</v>
      </c>
      <c r="I241" s="17">
        <v>7784</v>
      </c>
      <c r="J241" s="17">
        <v>134</v>
      </c>
      <c r="K241" s="17" t="s">
        <v>37</v>
      </c>
      <c r="L241" s="18">
        <v>54088.35</v>
      </c>
      <c r="M241" s="18">
        <v>4028.19</v>
      </c>
      <c r="N241" s="18">
        <v>7977.46</v>
      </c>
      <c r="O241" s="18">
        <v>66094</v>
      </c>
      <c r="P241" s="18">
        <v>1197.9100000000001</v>
      </c>
      <c r="Q241" s="18">
        <v>574.89</v>
      </c>
      <c r="R241" s="18">
        <v>80.2</v>
      </c>
      <c r="S241" s="18">
        <v>1853</v>
      </c>
      <c r="T241" s="18">
        <v>3820</v>
      </c>
      <c r="U241" s="18">
        <v>0</v>
      </c>
      <c r="V241" s="18">
        <v>0</v>
      </c>
      <c r="W241" s="18">
        <v>0</v>
      </c>
      <c r="X241" s="18"/>
      <c r="Y241" s="18">
        <v>55286.26</v>
      </c>
      <c r="Z241" s="18">
        <v>8552.35</v>
      </c>
      <c r="AA241" s="18">
        <v>4108.3900000000003</v>
      </c>
      <c r="AB241" s="18">
        <v>67947</v>
      </c>
    </row>
    <row r="242" spans="1:28" s="15" customFormat="1" x14ac:dyDescent="0.25">
      <c r="A242" s="17">
        <v>10</v>
      </c>
      <c r="B242" s="17" t="s">
        <v>1391</v>
      </c>
      <c r="C242" s="17" t="s">
        <v>1392</v>
      </c>
      <c r="D242" s="17" t="s">
        <v>1445</v>
      </c>
      <c r="E242" s="17" t="s">
        <v>1446</v>
      </c>
      <c r="F242" s="17" t="s">
        <v>75</v>
      </c>
      <c r="G242" s="17" t="s">
        <v>1447</v>
      </c>
      <c r="H242" s="17">
        <v>18282</v>
      </c>
      <c r="I242" s="17">
        <v>18020</v>
      </c>
      <c r="J242" s="17">
        <v>262</v>
      </c>
      <c r="K242" s="17" t="s">
        <v>37</v>
      </c>
      <c r="L242" s="18">
        <v>52125.32</v>
      </c>
      <c r="M242" s="18">
        <v>3933.05</v>
      </c>
      <c r="N242" s="18">
        <v>7151.63</v>
      </c>
      <c r="O242" s="18">
        <v>63210</v>
      </c>
      <c r="P242" s="18">
        <v>2104.67</v>
      </c>
      <c r="Q242" s="18">
        <v>553.52</v>
      </c>
      <c r="R242" s="18">
        <v>156.81</v>
      </c>
      <c r="S242" s="18">
        <v>2815</v>
      </c>
      <c r="T242" s="18">
        <v>0</v>
      </c>
      <c r="U242" s="18">
        <v>0</v>
      </c>
      <c r="V242" s="18">
        <v>0</v>
      </c>
      <c r="W242" s="18">
        <v>0</v>
      </c>
      <c r="X242" s="18"/>
      <c r="Y242" s="18">
        <v>54229.99</v>
      </c>
      <c r="Z242" s="18">
        <v>7705.15</v>
      </c>
      <c r="AA242" s="18">
        <v>4089.86</v>
      </c>
      <c r="AB242" s="18">
        <v>66025</v>
      </c>
    </row>
    <row r="243" spans="1:28" s="15" customFormat="1" x14ac:dyDescent="0.25">
      <c r="A243" s="17">
        <v>11</v>
      </c>
      <c r="B243" s="17" t="s">
        <v>1410</v>
      </c>
      <c r="C243" s="17" t="s">
        <v>1392</v>
      </c>
      <c r="D243" s="17" t="s">
        <v>1448</v>
      </c>
      <c r="E243" s="17" t="s">
        <v>1449</v>
      </c>
      <c r="F243" s="17" t="s">
        <v>75</v>
      </c>
      <c r="G243" s="17" t="s">
        <v>114</v>
      </c>
      <c r="H243" s="17">
        <v>0</v>
      </c>
      <c r="I243" s="17">
        <v>0</v>
      </c>
      <c r="J243" s="17">
        <v>860</v>
      </c>
      <c r="K243" s="17" t="s">
        <v>107</v>
      </c>
      <c r="L243" s="18">
        <v>73973.25</v>
      </c>
      <c r="M243" s="18">
        <v>6633.18</v>
      </c>
      <c r="N243" s="18">
        <v>5284.57</v>
      </c>
      <c r="O243" s="18">
        <v>85891</v>
      </c>
      <c r="P243" s="18">
        <v>6007.19</v>
      </c>
      <c r="Q243" s="18">
        <v>778.1</v>
      </c>
      <c r="R243" s="18">
        <v>514.71</v>
      </c>
      <c r="S243" s="18">
        <v>7300</v>
      </c>
      <c r="T243" s="18">
        <v>340</v>
      </c>
      <c r="U243" s="18">
        <v>0</v>
      </c>
      <c r="V243" s="18">
        <v>0</v>
      </c>
      <c r="W243" s="18">
        <v>0</v>
      </c>
      <c r="X243" s="18"/>
      <c r="Y243" s="18">
        <v>79980.44</v>
      </c>
      <c r="Z243" s="18">
        <v>6062.67</v>
      </c>
      <c r="AA243" s="18">
        <v>7147.89</v>
      </c>
      <c r="AB243" s="18">
        <v>93191</v>
      </c>
    </row>
    <row r="244" spans="1:28" s="15" customFormat="1" x14ac:dyDescent="0.25">
      <c r="A244" s="17">
        <v>12</v>
      </c>
      <c r="B244" s="17" t="s">
        <v>1405</v>
      </c>
      <c r="C244" s="17" t="s">
        <v>1392</v>
      </c>
      <c r="D244" s="17" t="s">
        <v>1450</v>
      </c>
      <c r="E244" s="17" t="s">
        <v>1451</v>
      </c>
      <c r="F244" s="17" t="s">
        <v>75</v>
      </c>
      <c r="G244" s="17" t="s">
        <v>114</v>
      </c>
      <c r="H244" s="17">
        <v>0</v>
      </c>
      <c r="I244" s="17">
        <v>0</v>
      </c>
      <c r="J244" s="17">
        <v>860</v>
      </c>
      <c r="K244" s="17" t="s">
        <v>107</v>
      </c>
      <c r="L244" s="18">
        <v>15339.85</v>
      </c>
      <c r="M244" s="18">
        <v>7136.28</v>
      </c>
      <c r="N244" s="18">
        <v>323.87</v>
      </c>
      <c r="O244" s="18">
        <v>22800</v>
      </c>
      <c r="P244" s="18">
        <v>6007.54</v>
      </c>
      <c r="Q244" s="18">
        <v>196.75</v>
      </c>
      <c r="R244" s="18">
        <v>514.71</v>
      </c>
      <c r="S244" s="18">
        <v>6719</v>
      </c>
      <c r="T244" s="18">
        <v>190</v>
      </c>
      <c r="U244" s="18">
        <v>0</v>
      </c>
      <c r="V244" s="18">
        <v>0</v>
      </c>
      <c r="W244" s="18">
        <v>0</v>
      </c>
      <c r="X244" s="18"/>
      <c r="Y244" s="18">
        <v>21347.39</v>
      </c>
      <c r="Z244" s="18">
        <v>520.62</v>
      </c>
      <c r="AA244" s="18">
        <v>7650.99</v>
      </c>
      <c r="AB244" s="18">
        <v>29519</v>
      </c>
    </row>
    <row r="245" spans="1:28" s="15" customFormat="1" x14ac:dyDescent="0.25">
      <c r="A245" s="17">
        <v>13</v>
      </c>
      <c r="B245" s="17" t="s">
        <v>1399</v>
      </c>
      <c r="C245" s="17" t="s">
        <v>1392</v>
      </c>
      <c r="D245" s="17" t="s">
        <v>1452</v>
      </c>
      <c r="E245" s="17" t="s">
        <v>1453</v>
      </c>
      <c r="F245" s="17" t="s">
        <v>75</v>
      </c>
      <c r="G245" s="17" t="s">
        <v>114</v>
      </c>
      <c r="H245" s="17">
        <v>0</v>
      </c>
      <c r="I245" s="17">
        <v>0</v>
      </c>
      <c r="J245" s="17">
        <v>860</v>
      </c>
      <c r="K245" s="17" t="s">
        <v>107</v>
      </c>
      <c r="L245" s="18">
        <v>34481.589999999997</v>
      </c>
      <c r="M245" s="18">
        <v>3072.78</v>
      </c>
      <c r="N245" s="18">
        <v>2675.63</v>
      </c>
      <c r="O245" s="18">
        <v>40230</v>
      </c>
      <c r="P245" s="18">
        <v>6007.76</v>
      </c>
      <c r="Q245" s="18">
        <v>347.53</v>
      </c>
      <c r="R245" s="18">
        <v>514.71</v>
      </c>
      <c r="S245" s="18">
        <v>6870</v>
      </c>
      <c r="T245" s="18">
        <v>190</v>
      </c>
      <c r="U245" s="18">
        <v>0</v>
      </c>
      <c r="V245" s="18">
        <v>0</v>
      </c>
      <c r="W245" s="18">
        <v>0</v>
      </c>
      <c r="X245" s="18"/>
      <c r="Y245" s="18">
        <v>40489.35</v>
      </c>
      <c r="Z245" s="18">
        <v>3023.16</v>
      </c>
      <c r="AA245" s="18">
        <v>3587.49</v>
      </c>
      <c r="AB245" s="18">
        <v>47100</v>
      </c>
    </row>
    <row r="246" spans="1:28" s="15" customFormat="1" x14ac:dyDescent="0.25">
      <c r="A246" s="17">
        <v>14</v>
      </c>
      <c r="B246" s="17" t="s">
        <v>1391</v>
      </c>
      <c r="C246" s="17" t="s">
        <v>1392</v>
      </c>
      <c r="D246" s="17" t="s">
        <v>1393</v>
      </c>
      <c r="E246" s="17" t="s">
        <v>1394</v>
      </c>
      <c r="F246" s="17" t="s">
        <v>75</v>
      </c>
      <c r="G246" s="17" t="s">
        <v>114</v>
      </c>
      <c r="H246" s="17">
        <v>0</v>
      </c>
      <c r="I246" s="17">
        <v>0</v>
      </c>
      <c r="J246" s="17">
        <v>910</v>
      </c>
      <c r="K246" s="17" t="s">
        <v>107</v>
      </c>
      <c r="L246" s="18">
        <v>86566.71</v>
      </c>
      <c r="M246" s="18">
        <v>1089.28</v>
      </c>
      <c r="N246" s="18">
        <v>1093.01</v>
      </c>
      <c r="O246" s="18">
        <v>88749</v>
      </c>
      <c r="P246" s="18">
        <v>6349.4</v>
      </c>
      <c r="Q246" s="18">
        <v>846.96</v>
      </c>
      <c r="R246" s="18">
        <v>544.64</v>
      </c>
      <c r="S246" s="18">
        <v>7741</v>
      </c>
      <c r="T246" s="18">
        <v>190</v>
      </c>
      <c r="U246" s="18">
        <v>0</v>
      </c>
      <c r="V246" s="18">
        <v>0</v>
      </c>
      <c r="W246" s="18">
        <v>0</v>
      </c>
      <c r="X246" s="18"/>
      <c r="Y246" s="18">
        <v>92916.11</v>
      </c>
      <c r="Z246" s="18">
        <v>1939.97</v>
      </c>
      <c r="AA246" s="18">
        <v>1633.92</v>
      </c>
      <c r="AB246" s="18">
        <v>96490</v>
      </c>
    </row>
    <row r="247" spans="1:28" s="12" customFormat="1" ht="16.5" customHeight="1" x14ac:dyDescent="0.25">
      <c r="A247" s="10"/>
      <c r="B247" s="10"/>
      <c r="C247" s="10" t="s">
        <v>71</v>
      </c>
      <c r="D247" s="10"/>
      <c r="E247" s="10"/>
      <c r="F247" s="10"/>
      <c r="G247" s="10"/>
      <c r="H247" s="10"/>
      <c r="I247" s="10"/>
      <c r="J247" s="11">
        <f>SUM(J233:J246)</f>
        <v>5357</v>
      </c>
      <c r="K247" s="10"/>
      <c r="L247" s="11">
        <f t="shared" ref="L247:AB247" si="34">SUM(L233:L246)</f>
        <v>629697.92999999993</v>
      </c>
      <c r="M247" s="11">
        <f t="shared" si="34"/>
        <v>41238.31</v>
      </c>
      <c r="N247" s="11">
        <f t="shared" si="34"/>
        <v>67139.759999999995</v>
      </c>
      <c r="O247" s="11">
        <f t="shared" si="34"/>
        <v>738076</v>
      </c>
      <c r="P247" s="11">
        <f t="shared" si="34"/>
        <v>40798.29</v>
      </c>
      <c r="Q247" s="11">
        <f t="shared" si="34"/>
        <v>6517.5499999999993</v>
      </c>
      <c r="R247" s="11">
        <f t="shared" si="34"/>
        <v>3206.1600000000003</v>
      </c>
      <c r="S247" s="11">
        <f t="shared" si="34"/>
        <v>50522</v>
      </c>
      <c r="T247" s="11">
        <f t="shared" si="34"/>
        <v>4830</v>
      </c>
      <c r="U247" s="11">
        <f t="shared" si="34"/>
        <v>0</v>
      </c>
      <c r="V247" s="11">
        <f t="shared" si="34"/>
        <v>0</v>
      </c>
      <c r="W247" s="11">
        <f t="shared" si="34"/>
        <v>0</v>
      </c>
      <c r="X247" s="11">
        <f t="shared" si="34"/>
        <v>0</v>
      </c>
      <c r="Y247" s="11">
        <f t="shared" si="34"/>
        <v>670496.21999999986</v>
      </c>
      <c r="Z247" s="11">
        <f t="shared" si="34"/>
        <v>73657.310000000012</v>
      </c>
      <c r="AA247" s="11">
        <f t="shared" si="34"/>
        <v>44444.469999999994</v>
      </c>
      <c r="AB247" s="11">
        <f t="shared" si="34"/>
        <v>788598</v>
      </c>
    </row>
    <row r="248" spans="1:28" s="12" customFormat="1" ht="16.5" customHeight="1" x14ac:dyDescent="0.25">
      <c r="A248" s="10"/>
      <c r="B248" s="10"/>
      <c r="C248" s="10" t="s">
        <v>119</v>
      </c>
      <c r="D248" s="10"/>
      <c r="E248" s="10"/>
      <c r="F248" s="10"/>
      <c r="G248" s="10"/>
      <c r="H248" s="10"/>
      <c r="I248" s="10"/>
      <c r="J248" s="11">
        <f>J247+J232</f>
        <v>15919</v>
      </c>
      <c r="K248" s="11"/>
      <c r="L248" s="11">
        <f t="shared" ref="L248:AB248" si="35">L247+L232</f>
        <v>1156927.3399999999</v>
      </c>
      <c r="M248" s="11">
        <f t="shared" si="35"/>
        <v>72630.83</v>
      </c>
      <c r="N248" s="11">
        <f t="shared" si="35"/>
        <v>117426.82999999999</v>
      </c>
      <c r="O248" s="11">
        <f t="shared" si="35"/>
        <v>1346985</v>
      </c>
      <c r="P248" s="11">
        <f t="shared" si="35"/>
        <v>109055.59</v>
      </c>
      <c r="Q248" s="11">
        <f t="shared" si="35"/>
        <v>12764.55</v>
      </c>
      <c r="R248" s="11">
        <f t="shared" si="35"/>
        <v>8059.8600000000006</v>
      </c>
      <c r="S248" s="11">
        <f t="shared" si="35"/>
        <v>129880</v>
      </c>
      <c r="T248" s="11">
        <f t="shared" si="35"/>
        <v>7160</v>
      </c>
      <c r="U248" s="11">
        <f t="shared" si="35"/>
        <v>0</v>
      </c>
      <c r="V248" s="11">
        <f t="shared" si="35"/>
        <v>0</v>
      </c>
      <c r="W248" s="11">
        <f t="shared" si="35"/>
        <v>0</v>
      </c>
      <c r="X248" s="11">
        <f t="shared" si="35"/>
        <v>0</v>
      </c>
      <c r="Y248" s="11">
        <f t="shared" si="35"/>
        <v>1341788.5899999999</v>
      </c>
      <c r="Z248" s="11">
        <f t="shared" si="35"/>
        <v>129249.5</v>
      </c>
      <c r="AA248" s="11">
        <f t="shared" si="35"/>
        <v>76304.91</v>
      </c>
      <c r="AB248" s="11">
        <f t="shared" si="35"/>
        <v>1547343</v>
      </c>
    </row>
    <row r="249" spans="1:28" ht="18" customHeight="1" x14ac:dyDescent="0.25"/>
    <row r="250" spans="1:28" ht="18" customHeight="1" x14ac:dyDescent="0.25"/>
    <row r="253" spans="1:28" ht="15.75" x14ac:dyDescent="0.25">
      <c r="E253" s="13" t="s">
        <v>120</v>
      </c>
      <c r="G253" s="14"/>
      <c r="H253" s="14"/>
      <c r="I253" s="14"/>
      <c r="J253" s="14"/>
      <c r="K253" s="14"/>
      <c r="L253" s="13" t="s">
        <v>122</v>
      </c>
      <c r="M253" s="13"/>
      <c r="N253" s="13"/>
      <c r="O253" s="14"/>
      <c r="Q253" s="14"/>
      <c r="R253" s="13" t="s">
        <v>121</v>
      </c>
      <c r="T253" s="14"/>
      <c r="U253" s="14"/>
      <c r="W253" s="14"/>
      <c r="X253" s="14"/>
      <c r="Y253" s="13" t="s">
        <v>123</v>
      </c>
      <c r="Z253" s="14"/>
      <c r="AA253" s="14"/>
      <c r="AB253" s="14"/>
    </row>
    <row r="254" spans="1:28" ht="15.75" x14ac:dyDescent="0.25">
      <c r="E254" s="13" t="s">
        <v>124</v>
      </c>
      <c r="G254" s="14"/>
      <c r="H254" s="14"/>
      <c r="I254" s="14"/>
      <c r="J254" s="14"/>
      <c r="K254" s="14"/>
      <c r="L254" s="13" t="s">
        <v>124</v>
      </c>
      <c r="M254" s="13"/>
      <c r="N254" s="13"/>
      <c r="O254" s="14"/>
      <c r="Q254" s="14"/>
      <c r="R254" s="13" t="s">
        <v>124</v>
      </c>
      <c r="T254" s="14"/>
      <c r="U254" s="14"/>
      <c r="W254" s="14"/>
      <c r="X254" s="14"/>
      <c r="Y254" s="13" t="s">
        <v>124</v>
      </c>
      <c r="Z254" s="14"/>
      <c r="AA254" s="14"/>
      <c r="AB254" s="14"/>
    </row>
    <row r="257" spans="1:31" ht="32.25" customHeight="1" x14ac:dyDescent="0.55000000000000004">
      <c r="A257" s="75" t="s">
        <v>0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1"/>
      <c r="AD257" s="1"/>
      <c r="AE257" s="1"/>
    </row>
    <row r="258" spans="1:31" ht="21.75" customHeight="1" x14ac:dyDescent="0.4">
      <c r="A258" s="76" t="s">
        <v>1699</v>
      </c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2"/>
      <c r="AD258" s="2"/>
      <c r="AE258" s="2"/>
    </row>
    <row r="259" spans="1:31" s="5" customFormat="1" ht="20.25" customHeight="1" x14ac:dyDescent="0.35">
      <c r="A259" s="3" t="s">
        <v>1</v>
      </c>
      <c r="B259" s="4"/>
      <c r="C259" s="3"/>
      <c r="D259" s="3"/>
      <c r="F259" s="3" t="s">
        <v>1454</v>
      </c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s="7" customFormat="1" ht="90" x14ac:dyDescent="0.25">
      <c r="A260" s="6" t="s">
        <v>3</v>
      </c>
      <c r="B260" s="6" t="s">
        <v>4</v>
      </c>
      <c r="C260" s="6" t="s">
        <v>5</v>
      </c>
      <c r="D260" s="6" t="s">
        <v>6</v>
      </c>
      <c r="E260" s="6" t="s">
        <v>7</v>
      </c>
      <c r="F260" s="6" t="s">
        <v>8</v>
      </c>
      <c r="G260" s="6" t="s">
        <v>9</v>
      </c>
      <c r="H260" s="6" t="s">
        <v>10</v>
      </c>
      <c r="I260" s="6" t="s">
        <v>11</v>
      </c>
      <c r="J260" s="6" t="s">
        <v>12</v>
      </c>
      <c r="K260" s="6" t="s">
        <v>13</v>
      </c>
      <c r="L260" s="6" t="s">
        <v>14</v>
      </c>
      <c r="M260" s="6" t="s">
        <v>15</v>
      </c>
      <c r="N260" s="6" t="s">
        <v>16</v>
      </c>
      <c r="O260" s="6" t="s">
        <v>17</v>
      </c>
      <c r="P260" s="6" t="s">
        <v>18</v>
      </c>
      <c r="Q260" s="6" t="s">
        <v>19</v>
      </c>
      <c r="R260" s="6" t="s">
        <v>20</v>
      </c>
      <c r="S260" s="6" t="s">
        <v>21</v>
      </c>
      <c r="T260" s="6" t="s">
        <v>22</v>
      </c>
      <c r="U260" s="6" t="s">
        <v>23</v>
      </c>
      <c r="V260" s="6" t="s">
        <v>24</v>
      </c>
      <c r="W260" s="6" t="s">
        <v>25</v>
      </c>
      <c r="X260" s="6" t="s">
        <v>26</v>
      </c>
      <c r="Y260" s="6" t="s">
        <v>27</v>
      </c>
      <c r="Z260" s="6" t="s">
        <v>28</v>
      </c>
      <c r="AA260" s="6" t="s">
        <v>29</v>
      </c>
      <c r="AB260" s="6" t="s">
        <v>30</v>
      </c>
    </row>
    <row r="261" spans="1:31" s="15" customFormat="1" x14ac:dyDescent="0.25">
      <c r="A261" s="17">
        <v>1</v>
      </c>
      <c r="B261" s="17" t="s">
        <v>1399</v>
      </c>
      <c r="C261" s="17" t="s">
        <v>1392</v>
      </c>
      <c r="D261" s="17" t="s">
        <v>1401</v>
      </c>
      <c r="E261" s="17" t="s">
        <v>1402</v>
      </c>
      <c r="F261" s="17" t="s">
        <v>35</v>
      </c>
      <c r="G261" s="17" t="s">
        <v>45</v>
      </c>
      <c r="H261" s="17">
        <v>14259</v>
      </c>
      <c r="I261" s="17">
        <v>14224</v>
      </c>
      <c r="J261" s="17">
        <v>105</v>
      </c>
      <c r="K261" s="17" t="s">
        <v>37</v>
      </c>
      <c r="L261" s="18">
        <v>84268.27</v>
      </c>
      <c r="M261" s="18">
        <v>321.3</v>
      </c>
      <c r="N261" s="18">
        <v>2079.4299999999998</v>
      </c>
      <c r="O261" s="18">
        <v>86669</v>
      </c>
      <c r="P261" s="18">
        <v>4092.12</v>
      </c>
      <c r="Q261" s="18">
        <v>816.63</v>
      </c>
      <c r="R261" s="18">
        <v>47.25</v>
      </c>
      <c r="S261" s="18">
        <v>4956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88360.39</v>
      </c>
      <c r="Z261" s="18">
        <v>2896.06</v>
      </c>
      <c r="AA261" s="18">
        <v>368.55</v>
      </c>
      <c r="AB261" s="18">
        <v>91625</v>
      </c>
    </row>
    <row r="262" spans="1:31" s="15" customFormat="1" x14ac:dyDescent="0.25">
      <c r="A262" s="17">
        <v>2</v>
      </c>
      <c r="B262" s="17" t="s">
        <v>1391</v>
      </c>
      <c r="C262" s="17" t="s">
        <v>1392</v>
      </c>
      <c r="D262" s="17" t="s">
        <v>1403</v>
      </c>
      <c r="E262" s="17" t="s">
        <v>1404</v>
      </c>
      <c r="F262" s="17" t="s">
        <v>35</v>
      </c>
      <c r="G262" s="17" t="s">
        <v>45</v>
      </c>
      <c r="H262" s="17">
        <v>88668</v>
      </c>
      <c r="I262" s="17">
        <v>86905</v>
      </c>
      <c r="J262" s="17">
        <v>1763</v>
      </c>
      <c r="K262" s="17" t="s">
        <v>37</v>
      </c>
      <c r="L262" s="18">
        <v>73450.7</v>
      </c>
      <c r="M262" s="18">
        <v>681.3</v>
      </c>
      <c r="N262" s="18">
        <v>944</v>
      </c>
      <c r="O262" s="18">
        <v>75076</v>
      </c>
      <c r="P262" s="18">
        <v>10057.74</v>
      </c>
      <c r="Q262" s="18">
        <v>732.91</v>
      </c>
      <c r="R262" s="18">
        <v>793.35</v>
      </c>
      <c r="S262" s="18">
        <v>11584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83508.44</v>
      </c>
      <c r="Z262" s="18">
        <v>1676.91</v>
      </c>
      <c r="AA262" s="18">
        <v>1474.65</v>
      </c>
      <c r="AB262" s="18">
        <v>86660</v>
      </c>
    </row>
    <row r="263" spans="1:31" s="15" customFormat="1" x14ac:dyDescent="0.25">
      <c r="A263" s="17">
        <v>3</v>
      </c>
      <c r="B263" s="17" t="s">
        <v>1405</v>
      </c>
      <c r="C263" s="17" t="s">
        <v>1392</v>
      </c>
      <c r="D263" s="17" t="s">
        <v>1406</v>
      </c>
      <c r="E263" s="17" t="s">
        <v>1407</v>
      </c>
      <c r="F263" s="17" t="s">
        <v>35</v>
      </c>
      <c r="G263" s="17" t="s">
        <v>41</v>
      </c>
      <c r="H263" s="17">
        <v>16776</v>
      </c>
      <c r="I263" s="17">
        <v>16545</v>
      </c>
      <c r="J263" s="17">
        <v>7</v>
      </c>
      <c r="K263" s="17" t="s">
        <v>37</v>
      </c>
      <c r="L263" s="18">
        <v>80566.22</v>
      </c>
      <c r="M263" s="18">
        <v>1266.82</v>
      </c>
      <c r="N263" s="18">
        <v>4645.96</v>
      </c>
      <c r="O263" s="18">
        <v>86479</v>
      </c>
      <c r="P263" s="18">
        <v>1541.23</v>
      </c>
      <c r="Q263" s="18">
        <v>808.82</v>
      </c>
      <c r="R263" s="18">
        <v>103.95</v>
      </c>
      <c r="S263" s="18">
        <v>2454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82107.45</v>
      </c>
      <c r="Z263" s="18">
        <v>5454.78</v>
      </c>
      <c r="AA263" s="18">
        <v>1370.77</v>
      </c>
      <c r="AB263" s="18">
        <v>88933</v>
      </c>
    </row>
    <row r="264" spans="1:31" s="15" customFormat="1" x14ac:dyDescent="0.25">
      <c r="A264" s="17">
        <v>4</v>
      </c>
      <c r="B264" s="17" t="s">
        <v>1399</v>
      </c>
      <c r="C264" s="17" t="s">
        <v>1392</v>
      </c>
      <c r="D264" s="17" t="s">
        <v>1408</v>
      </c>
      <c r="E264" s="17" t="s">
        <v>1409</v>
      </c>
      <c r="F264" s="17" t="s">
        <v>35</v>
      </c>
      <c r="G264" s="17" t="s">
        <v>41</v>
      </c>
      <c r="H264" s="17">
        <v>37322</v>
      </c>
      <c r="I264" s="17">
        <v>37237</v>
      </c>
      <c r="J264" s="17">
        <v>85</v>
      </c>
      <c r="K264" s="17" t="s">
        <v>37</v>
      </c>
      <c r="L264" s="18">
        <v>38188.01</v>
      </c>
      <c r="M264" s="18">
        <v>571.11</v>
      </c>
      <c r="N264" s="18">
        <v>2994.88</v>
      </c>
      <c r="O264" s="18">
        <v>41754</v>
      </c>
      <c r="P264" s="18">
        <v>881.18</v>
      </c>
      <c r="Q264" s="18">
        <v>386.57</v>
      </c>
      <c r="R264" s="18">
        <v>38.25</v>
      </c>
      <c r="S264" s="18">
        <v>1306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18">
        <v>39069.19</v>
      </c>
      <c r="Z264" s="18">
        <v>3381.45</v>
      </c>
      <c r="AA264" s="18">
        <v>609.36</v>
      </c>
      <c r="AB264" s="18">
        <v>43060</v>
      </c>
    </row>
    <row r="265" spans="1:31" s="15" customFormat="1" x14ac:dyDescent="0.25">
      <c r="A265" s="17">
        <v>5</v>
      </c>
      <c r="B265" s="17" t="s">
        <v>1410</v>
      </c>
      <c r="C265" s="17" t="s">
        <v>1392</v>
      </c>
      <c r="D265" s="17" t="s">
        <v>1411</v>
      </c>
      <c r="E265" s="17" t="s">
        <v>1412</v>
      </c>
      <c r="F265" s="17" t="s">
        <v>35</v>
      </c>
      <c r="G265" s="17" t="s">
        <v>45</v>
      </c>
      <c r="H265" s="17">
        <v>12744</v>
      </c>
      <c r="I265" s="17">
        <v>12208</v>
      </c>
      <c r="J265" s="17">
        <v>1608</v>
      </c>
      <c r="K265" s="17" t="s">
        <v>37</v>
      </c>
      <c r="L265" s="18">
        <v>-14343.03</v>
      </c>
      <c r="M265" s="18">
        <v>773.55</v>
      </c>
      <c r="N265" s="18">
        <v>890.48</v>
      </c>
      <c r="O265" s="18">
        <v>-12679</v>
      </c>
      <c r="P265" s="18">
        <v>8923.4</v>
      </c>
      <c r="Q265" s="18">
        <v>0</v>
      </c>
      <c r="R265" s="18">
        <v>723.6</v>
      </c>
      <c r="S265" s="18">
        <v>9647</v>
      </c>
      <c r="T265" s="18">
        <v>1930</v>
      </c>
      <c r="U265" s="18">
        <v>0</v>
      </c>
      <c r="V265" s="18">
        <v>0</v>
      </c>
      <c r="W265" s="18">
        <v>0</v>
      </c>
      <c r="X265" s="18"/>
      <c r="Y265" s="18">
        <v>0</v>
      </c>
      <c r="Z265" s="18">
        <v>0</v>
      </c>
      <c r="AA265" s="18">
        <v>0</v>
      </c>
      <c r="AB265" s="18">
        <v>0</v>
      </c>
    </row>
    <row r="266" spans="1:31" s="15" customFormat="1" x14ac:dyDescent="0.25">
      <c r="A266" s="17">
        <v>6</v>
      </c>
      <c r="B266" s="17" t="s">
        <v>1410</v>
      </c>
      <c r="C266" s="17" t="s">
        <v>1392</v>
      </c>
      <c r="D266" s="17" t="s">
        <v>1413</v>
      </c>
      <c r="E266" s="17" t="s">
        <v>1414</v>
      </c>
      <c r="F266" s="17" t="s">
        <v>35</v>
      </c>
      <c r="G266" s="17" t="s">
        <v>41</v>
      </c>
      <c r="H266" s="17">
        <v>103986</v>
      </c>
      <c r="I266" s="17">
        <v>100850</v>
      </c>
      <c r="J266" s="17">
        <v>3136</v>
      </c>
      <c r="K266" s="17" t="s">
        <v>37</v>
      </c>
      <c r="L266" s="18">
        <v>88274.42</v>
      </c>
      <c r="M266" s="18">
        <v>6018.35</v>
      </c>
      <c r="N266" s="18">
        <v>4565.2299999999996</v>
      </c>
      <c r="O266" s="18">
        <v>98858</v>
      </c>
      <c r="P266" s="18">
        <v>18035.91</v>
      </c>
      <c r="Q266" s="18">
        <v>926.89</v>
      </c>
      <c r="R266" s="18">
        <v>1411.2</v>
      </c>
      <c r="S266" s="18">
        <v>20374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106310.33</v>
      </c>
      <c r="Z266" s="18">
        <v>5492.12</v>
      </c>
      <c r="AA266" s="18">
        <v>7429.55</v>
      </c>
      <c r="AB266" s="18">
        <v>119232</v>
      </c>
    </row>
    <row r="267" spans="1:31" s="15" customFormat="1" x14ac:dyDescent="0.25">
      <c r="A267" s="17">
        <v>7</v>
      </c>
      <c r="B267" s="17" t="s">
        <v>1391</v>
      </c>
      <c r="C267" s="17" t="s">
        <v>1392</v>
      </c>
      <c r="D267" s="17" t="s">
        <v>1415</v>
      </c>
      <c r="E267" s="17" t="s">
        <v>1416</v>
      </c>
      <c r="F267" s="17" t="s">
        <v>35</v>
      </c>
      <c r="G267" s="17" t="s">
        <v>41</v>
      </c>
      <c r="H267" s="17">
        <v>39350</v>
      </c>
      <c r="I267" s="17">
        <v>39350</v>
      </c>
      <c r="J267" s="17">
        <v>0</v>
      </c>
      <c r="K267" s="17" t="s">
        <v>59</v>
      </c>
      <c r="L267" s="18">
        <v>-70964.03</v>
      </c>
      <c r="M267" s="18">
        <v>2888.63</v>
      </c>
      <c r="N267" s="18">
        <v>51.4</v>
      </c>
      <c r="O267" s="18">
        <v>-68024</v>
      </c>
      <c r="P267" s="18">
        <v>578</v>
      </c>
      <c r="Q267" s="18">
        <v>0</v>
      </c>
      <c r="R267" s="18">
        <v>0</v>
      </c>
      <c r="S267" s="18">
        <v>578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0</v>
      </c>
      <c r="Z267" s="18">
        <v>0</v>
      </c>
      <c r="AA267" s="18">
        <v>0</v>
      </c>
      <c r="AB267" s="18">
        <v>0</v>
      </c>
    </row>
    <row r="268" spans="1:31" s="15" customFormat="1" x14ac:dyDescent="0.25">
      <c r="A268" s="17">
        <v>8</v>
      </c>
      <c r="B268" s="17" t="s">
        <v>1399</v>
      </c>
      <c r="C268" s="17" t="s">
        <v>1392</v>
      </c>
      <c r="D268" s="17" t="s">
        <v>1417</v>
      </c>
      <c r="E268" s="17" t="s">
        <v>1418</v>
      </c>
      <c r="F268" s="17" t="s">
        <v>35</v>
      </c>
      <c r="G268" s="17" t="s">
        <v>41</v>
      </c>
      <c r="H268" s="17">
        <v>14157</v>
      </c>
      <c r="I268" s="17">
        <v>13654</v>
      </c>
      <c r="J268" s="17">
        <v>1509</v>
      </c>
      <c r="K268" s="17" t="s">
        <v>37</v>
      </c>
      <c r="L268" s="18">
        <v>58202.8</v>
      </c>
      <c r="M268" s="18">
        <v>4547.16</v>
      </c>
      <c r="N268" s="18">
        <v>3644.04</v>
      </c>
      <c r="O268" s="18">
        <v>66394</v>
      </c>
      <c r="P268" s="18">
        <v>8409</v>
      </c>
      <c r="Q268" s="18">
        <v>587.95000000000005</v>
      </c>
      <c r="R268" s="18">
        <v>679.05</v>
      </c>
      <c r="S268" s="18">
        <v>9676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18">
        <v>66611.8</v>
      </c>
      <c r="Z268" s="18">
        <v>4231.99</v>
      </c>
      <c r="AA268" s="18">
        <v>5226.21</v>
      </c>
      <c r="AB268" s="18">
        <v>76070</v>
      </c>
    </row>
    <row r="269" spans="1:31" s="15" customFormat="1" x14ac:dyDescent="0.25">
      <c r="A269" s="17">
        <v>9</v>
      </c>
      <c r="B269" s="17" t="s">
        <v>1399</v>
      </c>
      <c r="C269" s="17" t="s">
        <v>1392</v>
      </c>
      <c r="D269" s="17" t="s">
        <v>1419</v>
      </c>
      <c r="E269" s="17" t="s">
        <v>1420</v>
      </c>
      <c r="F269" s="17" t="s">
        <v>35</v>
      </c>
      <c r="G269" s="17" t="s">
        <v>1205</v>
      </c>
      <c r="H269" s="17">
        <v>46121</v>
      </c>
      <c r="I269" s="17">
        <v>44807</v>
      </c>
      <c r="J269" s="17">
        <v>1314</v>
      </c>
      <c r="K269" s="17" t="s">
        <v>37</v>
      </c>
      <c r="L269" s="18">
        <v>13481.85</v>
      </c>
      <c r="M269" s="18">
        <v>6617.76</v>
      </c>
      <c r="N269" s="18">
        <v>236.39</v>
      </c>
      <c r="O269" s="18">
        <v>20336</v>
      </c>
      <c r="P269" s="18">
        <v>7837.66</v>
      </c>
      <c r="Q269" s="18">
        <v>168.04</v>
      </c>
      <c r="R269" s="18">
        <v>591.29999999999995</v>
      </c>
      <c r="S269" s="18">
        <v>8597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21319.51</v>
      </c>
      <c r="Z269" s="18">
        <v>404.43</v>
      </c>
      <c r="AA269" s="18">
        <v>7209.06</v>
      </c>
      <c r="AB269" s="18">
        <v>28933</v>
      </c>
    </row>
    <row r="270" spans="1:31" s="15" customFormat="1" x14ac:dyDescent="0.25">
      <c r="A270" s="17">
        <v>10</v>
      </c>
      <c r="B270" s="17" t="s">
        <v>1405</v>
      </c>
      <c r="C270" s="17" t="s">
        <v>1392</v>
      </c>
      <c r="D270" s="17" t="s">
        <v>1421</v>
      </c>
      <c r="E270" s="17" t="s">
        <v>1422</v>
      </c>
      <c r="F270" s="17" t="s">
        <v>35</v>
      </c>
      <c r="G270" s="17" t="s">
        <v>215</v>
      </c>
      <c r="H270" s="17">
        <v>2008</v>
      </c>
      <c r="I270" s="17">
        <v>2008</v>
      </c>
      <c r="J270" s="17">
        <v>0</v>
      </c>
      <c r="K270" s="17" t="s">
        <v>59</v>
      </c>
      <c r="L270" s="18">
        <v>51718.42</v>
      </c>
      <c r="M270" s="18">
        <v>1693.24</v>
      </c>
      <c r="N270" s="18">
        <v>11390.34</v>
      </c>
      <c r="O270" s="18">
        <v>64802</v>
      </c>
      <c r="P270" s="18">
        <v>577.17999999999995</v>
      </c>
      <c r="Q270" s="18">
        <v>528.82000000000005</v>
      </c>
      <c r="R270" s="18">
        <v>0</v>
      </c>
      <c r="S270" s="18">
        <v>1106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52295.6</v>
      </c>
      <c r="Z270" s="18">
        <v>11919.16</v>
      </c>
      <c r="AA270" s="18">
        <v>1693.24</v>
      </c>
      <c r="AB270" s="18">
        <v>65908</v>
      </c>
    </row>
    <row r="271" spans="1:31" s="15" customFormat="1" x14ac:dyDescent="0.25">
      <c r="A271" s="17">
        <v>11</v>
      </c>
      <c r="B271" s="17" t="s">
        <v>1391</v>
      </c>
      <c r="C271" s="17" t="s">
        <v>1392</v>
      </c>
      <c r="D271" s="17" t="s">
        <v>1423</v>
      </c>
      <c r="E271" s="17" t="s">
        <v>1424</v>
      </c>
      <c r="F271" s="17" t="s">
        <v>35</v>
      </c>
      <c r="G271" s="17" t="s">
        <v>218</v>
      </c>
      <c r="H271" s="17">
        <v>9308</v>
      </c>
      <c r="I271" s="17">
        <v>8656</v>
      </c>
      <c r="J271" s="17">
        <v>652</v>
      </c>
      <c r="K271" s="17" t="s">
        <v>37</v>
      </c>
      <c r="L271" s="18">
        <v>83885.83</v>
      </c>
      <c r="M271" s="18">
        <v>5747.76</v>
      </c>
      <c r="N271" s="18">
        <v>12064.41</v>
      </c>
      <c r="O271" s="18">
        <v>101698</v>
      </c>
      <c r="P271" s="18">
        <v>3934.38</v>
      </c>
      <c r="Q271" s="18">
        <v>889.22</v>
      </c>
      <c r="R271" s="18">
        <v>293.39999999999998</v>
      </c>
      <c r="S271" s="18">
        <v>5117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87820.21</v>
      </c>
      <c r="Z271" s="18">
        <v>12953.63</v>
      </c>
      <c r="AA271" s="18">
        <v>6041.16</v>
      </c>
      <c r="AB271" s="18">
        <v>106815</v>
      </c>
    </row>
    <row r="272" spans="1:31" s="15" customFormat="1" x14ac:dyDescent="0.25">
      <c r="A272" s="17">
        <v>12</v>
      </c>
      <c r="B272" s="17" t="s">
        <v>1405</v>
      </c>
      <c r="C272" s="17" t="s">
        <v>1392</v>
      </c>
      <c r="D272" s="17" t="s">
        <v>1425</v>
      </c>
      <c r="E272" s="17" t="s">
        <v>1426</v>
      </c>
      <c r="F272" s="17" t="s">
        <v>35</v>
      </c>
      <c r="G272" s="17" t="s">
        <v>347</v>
      </c>
      <c r="H272" s="17">
        <v>371</v>
      </c>
      <c r="I272" s="17">
        <v>0</v>
      </c>
      <c r="J272" s="17">
        <v>371</v>
      </c>
      <c r="K272" s="17" t="s">
        <v>37</v>
      </c>
      <c r="L272" s="18">
        <v>25732.86</v>
      </c>
      <c r="M272" s="18">
        <v>0</v>
      </c>
      <c r="N272" s="18">
        <v>4390.1400000000003</v>
      </c>
      <c r="O272" s="18">
        <v>30123</v>
      </c>
      <c r="P272" s="18">
        <v>2777.51</v>
      </c>
      <c r="Q272" s="18">
        <v>253.54</v>
      </c>
      <c r="R272" s="18">
        <v>166.95</v>
      </c>
      <c r="S272" s="18">
        <v>3198</v>
      </c>
      <c r="T272" s="18">
        <v>400</v>
      </c>
      <c r="U272" s="18">
        <v>0</v>
      </c>
      <c r="V272" s="18">
        <v>0</v>
      </c>
      <c r="W272" s="18">
        <v>0</v>
      </c>
      <c r="X272" s="18"/>
      <c r="Y272" s="18">
        <v>28510.37</v>
      </c>
      <c r="Z272" s="18">
        <v>4643.68</v>
      </c>
      <c r="AA272" s="18">
        <v>166.95</v>
      </c>
      <c r="AB272" s="18">
        <v>33321</v>
      </c>
    </row>
    <row r="273" spans="1:28" s="15" customFormat="1" x14ac:dyDescent="0.25">
      <c r="A273" s="17">
        <v>13</v>
      </c>
      <c r="B273" s="17" t="s">
        <v>1391</v>
      </c>
      <c r="C273" s="17" t="s">
        <v>1392</v>
      </c>
      <c r="D273" s="17" t="s">
        <v>1395</v>
      </c>
      <c r="E273" s="17" t="s">
        <v>1396</v>
      </c>
      <c r="F273" s="17" t="s">
        <v>35</v>
      </c>
      <c r="G273" s="17" t="s">
        <v>1397</v>
      </c>
      <c r="H273" s="17">
        <v>637</v>
      </c>
      <c r="I273" s="17">
        <v>625</v>
      </c>
      <c r="J273" s="17">
        <v>12</v>
      </c>
      <c r="K273" s="17" t="s">
        <v>37</v>
      </c>
      <c r="L273" s="18">
        <v>14767.09</v>
      </c>
      <c r="M273" s="18">
        <v>265.54000000000002</v>
      </c>
      <c r="N273" s="18">
        <v>2390.37</v>
      </c>
      <c r="O273" s="18">
        <v>17423</v>
      </c>
      <c r="P273" s="18">
        <v>611.99</v>
      </c>
      <c r="Q273" s="18">
        <v>147.61000000000001</v>
      </c>
      <c r="R273" s="18">
        <v>5.4</v>
      </c>
      <c r="S273" s="18">
        <v>765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18">
        <v>15379.08</v>
      </c>
      <c r="Z273" s="18">
        <v>2537.98</v>
      </c>
      <c r="AA273" s="18">
        <v>270.94</v>
      </c>
      <c r="AB273" s="18">
        <v>18188</v>
      </c>
    </row>
    <row r="274" spans="1:28" s="22" customFormat="1" x14ac:dyDescent="0.25">
      <c r="A274" s="19"/>
      <c r="B274" s="19"/>
      <c r="C274" s="10" t="s">
        <v>71</v>
      </c>
      <c r="D274" s="19"/>
      <c r="E274" s="19"/>
      <c r="F274" s="19"/>
      <c r="G274" s="19"/>
      <c r="H274" s="19"/>
      <c r="I274" s="19"/>
      <c r="J274" s="19">
        <f>SUM(J261:J273)</f>
        <v>10562</v>
      </c>
      <c r="K274" s="19"/>
      <c r="L274" s="20">
        <f t="shared" ref="L274:AB274" si="36">SUM(L261:L273)</f>
        <v>527229.41</v>
      </c>
      <c r="M274" s="20">
        <f t="shared" si="36"/>
        <v>31392.520000000004</v>
      </c>
      <c r="N274" s="20">
        <f t="shared" si="36"/>
        <v>50287.07</v>
      </c>
      <c r="O274" s="20">
        <f t="shared" si="36"/>
        <v>608909</v>
      </c>
      <c r="P274" s="20">
        <f t="shared" si="36"/>
        <v>68257.3</v>
      </c>
      <c r="Q274" s="20">
        <f t="shared" si="36"/>
        <v>6247</v>
      </c>
      <c r="R274" s="20">
        <f t="shared" si="36"/>
        <v>4853.7</v>
      </c>
      <c r="S274" s="20">
        <f t="shared" si="36"/>
        <v>79358</v>
      </c>
      <c r="T274" s="20">
        <f t="shared" si="36"/>
        <v>2330</v>
      </c>
      <c r="U274" s="20">
        <f t="shared" si="36"/>
        <v>0</v>
      </c>
      <c r="V274" s="20">
        <f t="shared" si="36"/>
        <v>0</v>
      </c>
      <c r="W274" s="20">
        <f t="shared" si="36"/>
        <v>0</v>
      </c>
      <c r="X274" s="20">
        <f t="shared" si="36"/>
        <v>0</v>
      </c>
      <c r="Y274" s="20">
        <f t="shared" si="36"/>
        <v>671292.37</v>
      </c>
      <c r="Z274" s="20">
        <f t="shared" si="36"/>
        <v>55592.189999999995</v>
      </c>
      <c r="AA274" s="20">
        <f t="shared" si="36"/>
        <v>31860.440000000002</v>
      </c>
      <c r="AB274" s="20">
        <f t="shared" si="36"/>
        <v>758745</v>
      </c>
    </row>
    <row r="275" spans="1:28" s="15" customFormat="1" x14ac:dyDescent="0.25">
      <c r="A275" s="17">
        <v>1</v>
      </c>
      <c r="B275" s="17" t="s">
        <v>1399</v>
      </c>
      <c r="C275" s="17" t="s">
        <v>1392</v>
      </c>
      <c r="D275" s="17" t="s">
        <v>1427</v>
      </c>
      <c r="E275" s="17" t="s">
        <v>1428</v>
      </c>
      <c r="F275" s="17" t="s">
        <v>75</v>
      </c>
      <c r="G275" s="17" t="s">
        <v>1142</v>
      </c>
      <c r="H275" s="17">
        <v>14674</v>
      </c>
      <c r="I275" s="17">
        <v>14482</v>
      </c>
      <c r="J275" s="17">
        <v>192</v>
      </c>
      <c r="K275" s="17" t="s">
        <v>37</v>
      </c>
      <c r="L275" s="18">
        <v>7563.83</v>
      </c>
      <c r="M275" s="18">
        <v>893.66</v>
      </c>
      <c r="N275" s="18">
        <v>329.51</v>
      </c>
      <c r="O275" s="18">
        <v>8787</v>
      </c>
      <c r="P275" s="18">
        <v>1656.76</v>
      </c>
      <c r="Q275" s="18">
        <v>75.33</v>
      </c>
      <c r="R275" s="18">
        <v>114.91</v>
      </c>
      <c r="S275" s="18">
        <v>1847</v>
      </c>
      <c r="T275" s="18">
        <v>0</v>
      </c>
      <c r="U275" s="18">
        <v>0</v>
      </c>
      <c r="V275" s="18">
        <v>0</v>
      </c>
      <c r="W275" s="18">
        <v>0</v>
      </c>
      <c r="X275" s="18"/>
      <c r="Y275" s="18">
        <v>9220.59</v>
      </c>
      <c r="Z275" s="18">
        <v>404.84</v>
      </c>
      <c r="AA275" s="18">
        <v>1008.57</v>
      </c>
      <c r="AB275" s="18">
        <v>10634</v>
      </c>
    </row>
    <row r="276" spans="1:28" s="15" customFormat="1" x14ac:dyDescent="0.25">
      <c r="A276" s="17">
        <v>2</v>
      </c>
      <c r="B276" s="17" t="s">
        <v>1405</v>
      </c>
      <c r="C276" s="17" t="s">
        <v>1392</v>
      </c>
      <c r="D276" s="17" t="s">
        <v>1429</v>
      </c>
      <c r="E276" s="17" t="s">
        <v>1430</v>
      </c>
      <c r="F276" s="17" t="s">
        <v>75</v>
      </c>
      <c r="G276" s="17" t="s">
        <v>1142</v>
      </c>
      <c r="H276" s="17">
        <v>4245</v>
      </c>
      <c r="I276" s="17">
        <v>4098</v>
      </c>
      <c r="J276" s="17">
        <v>147</v>
      </c>
      <c r="K276" s="17" t="s">
        <v>37</v>
      </c>
      <c r="L276" s="18">
        <v>31193.200000000001</v>
      </c>
      <c r="M276" s="18">
        <v>377.19</v>
      </c>
      <c r="N276" s="18">
        <v>2497.61</v>
      </c>
      <c r="O276" s="18">
        <v>34068</v>
      </c>
      <c r="P276" s="18">
        <v>1380.74</v>
      </c>
      <c r="Q276" s="18">
        <v>309.27999999999997</v>
      </c>
      <c r="R276" s="18">
        <v>87.98</v>
      </c>
      <c r="S276" s="18">
        <v>1778</v>
      </c>
      <c r="T276" s="18">
        <v>0</v>
      </c>
      <c r="U276" s="18">
        <v>0</v>
      </c>
      <c r="V276" s="18">
        <v>0</v>
      </c>
      <c r="W276" s="18">
        <v>0</v>
      </c>
      <c r="X276" s="18"/>
      <c r="Y276" s="18">
        <v>32573.94</v>
      </c>
      <c r="Z276" s="18">
        <v>2806.89</v>
      </c>
      <c r="AA276" s="18">
        <v>465.17</v>
      </c>
      <c r="AB276" s="18">
        <v>35846</v>
      </c>
    </row>
    <row r="277" spans="1:28" s="15" customFormat="1" x14ac:dyDescent="0.25">
      <c r="A277" s="17">
        <v>3</v>
      </c>
      <c r="B277" s="17" t="s">
        <v>1391</v>
      </c>
      <c r="C277" s="17" t="s">
        <v>1392</v>
      </c>
      <c r="D277" s="17" t="s">
        <v>1431</v>
      </c>
      <c r="E277" s="17" t="s">
        <v>1432</v>
      </c>
      <c r="F277" s="17" t="s">
        <v>75</v>
      </c>
      <c r="G277" s="17" t="s">
        <v>1142</v>
      </c>
      <c r="H277" s="17">
        <v>8930</v>
      </c>
      <c r="I277" s="17">
        <v>8713</v>
      </c>
      <c r="J277" s="17">
        <v>217</v>
      </c>
      <c r="K277" s="17" t="s">
        <v>37</v>
      </c>
      <c r="L277" s="18">
        <v>57639.44</v>
      </c>
      <c r="M277" s="18">
        <v>3293.96</v>
      </c>
      <c r="N277" s="18">
        <v>8950.6</v>
      </c>
      <c r="O277" s="18">
        <v>69884</v>
      </c>
      <c r="P277" s="18">
        <v>1983.87</v>
      </c>
      <c r="Q277" s="18">
        <v>600.26</v>
      </c>
      <c r="R277" s="18">
        <v>129.87</v>
      </c>
      <c r="S277" s="18">
        <v>2714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18">
        <v>59623.31</v>
      </c>
      <c r="Z277" s="18">
        <v>9550.86</v>
      </c>
      <c r="AA277" s="18">
        <v>3423.83</v>
      </c>
      <c r="AB277" s="18">
        <v>72598</v>
      </c>
    </row>
    <row r="278" spans="1:28" s="15" customFormat="1" x14ac:dyDescent="0.25">
      <c r="A278" s="17">
        <v>4</v>
      </c>
      <c r="B278" s="17" t="s">
        <v>1399</v>
      </c>
      <c r="C278" s="17" t="s">
        <v>1392</v>
      </c>
      <c r="D278" s="17" t="s">
        <v>1433</v>
      </c>
      <c r="E278" s="17" t="s">
        <v>1434</v>
      </c>
      <c r="F278" s="17" t="s">
        <v>75</v>
      </c>
      <c r="G278" s="17" t="s">
        <v>1142</v>
      </c>
      <c r="H278" s="17">
        <v>2700</v>
      </c>
      <c r="I278" s="17">
        <v>2700</v>
      </c>
      <c r="J278" s="17">
        <v>0</v>
      </c>
      <c r="K278" s="17" t="s">
        <v>59</v>
      </c>
      <c r="L278" s="18">
        <v>9856.11</v>
      </c>
      <c r="M278" s="18">
        <v>89.67</v>
      </c>
      <c r="N278" s="18">
        <v>1975.22</v>
      </c>
      <c r="O278" s="18">
        <v>11921</v>
      </c>
      <c r="P278" s="18">
        <v>280.83999999999997</v>
      </c>
      <c r="Q278" s="18">
        <v>98.16</v>
      </c>
      <c r="R278" s="18">
        <v>0</v>
      </c>
      <c r="S278" s="18">
        <v>379</v>
      </c>
      <c r="T278" s="18">
        <v>0</v>
      </c>
      <c r="U278" s="18">
        <v>0</v>
      </c>
      <c r="V278" s="18">
        <v>0</v>
      </c>
      <c r="W278" s="18">
        <v>0</v>
      </c>
      <c r="X278" s="18"/>
      <c r="Y278" s="18">
        <v>10136.950000000001</v>
      </c>
      <c r="Z278" s="18">
        <v>2073.38</v>
      </c>
      <c r="AA278" s="18">
        <v>89.67</v>
      </c>
      <c r="AB278" s="18">
        <v>12300</v>
      </c>
    </row>
    <row r="279" spans="1:28" s="15" customFormat="1" x14ac:dyDescent="0.25">
      <c r="A279" s="17">
        <v>5</v>
      </c>
      <c r="B279" s="17" t="s">
        <v>1399</v>
      </c>
      <c r="C279" s="17" t="s">
        <v>1392</v>
      </c>
      <c r="D279" s="17" t="s">
        <v>1435</v>
      </c>
      <c r="E279" s="17" t="s">
        <v>1436</v>
      </c>
      <c r="F279" s="17" t="s">
        <v>75</v>
      </c>
      <c r="G279" s="17" t="s">
        <v>1142</v>
      </c>
      <c r="H279" s="17">
        <v>22282</v>
      </c>
      <c r="I279" s="17">
        <v>21925</v>
      </c>
      <c r="J279" s="17">
        <v>357</v>
      </c>
      <c r="K279" s="17" t="s">
        <v>37</v>
      </c>
      <c r="L279" s="18">
        <v>67585.710000000006</v>
      </c>
      <c r="M279" s="18">
        <v>5130.59</v>
      </c>
      <c r="N279" s="18">
        <v>11993.7</v>
      </c>
      <c r="O279" s="18">
        <v>84710</v>
      </c>
      <c r="P279" s="18">
        <v>2785.27</v>
      </c>
      <c r="Q279" s="18">
        <v>710.07</v>
      </c>
      <c r="R279" s="18">
        <v>213.66</v>
      </c>
      <c r="S279" s="18">
        <v>3709</v>
      </c>
      <c r="T279" s="18">
        <v>90</v>
      </c>
      <c r="U279" s="18">
        <v>0</v>
      </c>
      <c r="V279" s="18">
        <v>0</v>
      </c>
      <c r="W279" s="18">
        <v>0</v>
      </c>
      <c r="X279" s="18"/>
      <c r="Y279" s="18">
        <v>70370.98</v>
      </c>
      <c r="Z279" s="18">
        <v>12703.77</v>
      </c>
      <c r="AA279" s="18">
        <v>5344.25</v>
      </c>
      <c r="AB279" s="18">
        <v>88419</v>
      </c>
    </row>
    <row r="280" spans="1:28" s="15" customFormat="1" x14ac:dyDescent="0.25">
      <c r="A280" s="17">
        <v>6</v>
      </c>
      <c r="B280" s="17" t="s">
        <v>1410</v>
      </c>
      <c r="C280" s="17" t="s">
        <v>1392</v>
      </c>
      <c r="D280" s="17" t="s">
        <v>1437</v>
      </c>
      <c r="E280" s="17" t="s">
        <v>1438</v>
      </c>
      <c r="F280" s="17" t="s">
        <v>75</v>
      </c>
      <c r="G280" s="17" t="s">
        <v>1142</v>
      </c>
      <c r="H280" s="17">
        <v>20476</v>
      </c>
      <c r="I280" s="17">
        <v>20159</v>
      </c>
      <c r="J280" s="17">
        <v>317</v>
      </c>
      <c r="K280" s="17" t="s">
        <v>37</v>
      </c>
      <c r="L280" s="18">
        <v>70752.759999999995</v>
      </c>
      <c r="M280" s="18">
        <v>1528.29</v>
      </c>
      <c r="N280" s="18">
        <v>4830.95</v>
      </c>
      <c r="O280" s="18">
        <v>77112</v>
      </c>
      <c r="P280" s="18">
        <v>2606.13</v>
      </c>
      <c r="Q280" s="18">
        <v>710.15</v>
      </c>
      <c r="R280" s="18">
        <v>189.72</v>
      </c>
      <c r="S280" s="18">
        <v>3506</v>
      </c>
      <c r="T280" s="18">
        <v>10</v>
      </c>
      <c r="U280" s="18">
        <v>0</v>
      </c>
      <c r="V280" s="18">
        <v>0</v>
      </c>
      <c r="W280" s="18">
        <v>0</v>
      </c>
      <c r="X280" s="18"/>
      <c r="Y280" s="18">
        <v>73358.89</v>
      </c>
      <c r="Z280" s="18">
        <v>5541.1</v>
      </c>
      <c r="AA280" s="18">
        <v>1718.01</v>
      </c>
      <c r="AB280" s="18">
        <v>80618</v>
      </c>
    </row>
    <row r="281" spans="1:28" s="15" customFormat="1" x14ac:dyDescent="0.25">
      <c r="A281" s="17">
        <v>7</v>
      </c>
      <c r="B281" s="17" t="s">
        <v>1410</v>
      </c>
      <c r="C281" s="17" t="s">
        <v>1392</v>
      </c>
      <c r="D281" s="17" t="s">
        <v>1439</v>
      </c>
      <c r="E281" s="17" t="s">
        <v>1440</v>
      </c>
      <c r="F281" s="17" t="s">
        <v>75</v>
      </c>
      <c r="G281" s="17" t="s">
        <v>1142</v>
      </c>
      <c r="H281" s="17">
        <v>5771</v>
      </c>
      <c r="I281" s="17">
        <v>5668</v>
      </c>
      <c r="J281" s="17">
        <v>103</v>
      </c>
      <c r="K281" s="17" t="s">
        <v>37</v>
      </c>
      <c r="L281" s="18">
        <v>20922.009999999998</v>
      </c>
      <c r="M281" s="18">
        <v>585.52</v>
      </c>
      <c r="N281" s="18">
        <v>4127.47</v>
      </c>
      <c r="O281" s="18">
        <v>25635</v>
      </c>
      <c r="P281" s="18">
        <v>1173.42</v>
      </c>
      <c r="Q281" s="18">
        <v>212.93</v>
      </c>
      <c r="R281" s="18">
        <v>61.65</v>
      </c>
      <c r="S281" s="18">
        <v>1448</v>
      </c>
      <c r="T281" s="18">
        <v>0</v>
      </c>
      <c r="U281" s="18">
        <v>0</v>
      </c>
      <c r="V281" s="18">
        <v>0</v>
      </c>
      <c r="W281" s="18">
        <v>0</v>
      </c>
      <c r="X281" s="18"/>
      <c r="Y281" s="18">
        <v>22095.43</v>
      </c>
      <c r="Z281" s="18">
        <v>4340.3999999999996</v>
      </c>
      <c r="AA281" s="18">
        <v>647.16999999999996</v>
      </c>
      <c r="AB281" s="18">
        <v>27083</v>
      </c>
    </row>
    <row r="282" spans="1:28" s="15" customFormat="1" x14ac:dyDescent="0.25">
      <c r="A282" s="17">
        <v>8</v>
      </c>
      <c r="B282" s="17" t="s">
        <v>1405</v>
      </c>
      <c r="C282" s="17" t="s">
        <v>1392</v>
      </c>
      <c r="D282" s="17" t="s">
        <v>1441</v>
      </c>
      <c r="E282" s="17" t="s">
        <v>1442</v>
      </c>
      <c r="F282" s="17" t="s">
        <v>75</v>
      </c>
      <c r="G282" s="17" t="s">
        <v>1142</v>
      </c>
      <c r="H282" s="17">
        <v>22578</v>
      </c>
      <c r="I282" s="17">
        <v>22440</v>
      </c>
      <c r="J282" s="17">
        <v>138</v>
      </c>
      <c r="K282" s="17" t="s">
        <v>37</v>
      </c>
      <c r="L282" s="18">
        <v>47609.8</v>
      </c>
      <c r="M282" s="18">
        <v>3446.67</v>
      </c>
      <c r="N282" s="18">
        <v>7928.53</v>
      </c>
      <c r="O282" s="18">
        <v>58985</v>
      </c>
      <c r="P282" s="18">
        <v>1256.79</v>
      </c>
      <c r="Q282" s="18">
        <v>503.62</v>
      </c>
      <c r="R282" s="18">
        <v>82.59</v>
      </c>
      <c r="S282" s="18">
        <v>1843</v>
      </c>
      <c r="T282" s="18">
        <v>0</v>
      </c>
      <c r="U282" s="18">
        <v>0</v>
      </c>
      <c r="V282" s="18">
        <v>0</v>
      </c>
      <c r="W282" s="18">
        <v>0</v>
      </c>
      <c r="X282" s="18"/>
      <c r="Y282" s="18">
        <v>48866.59</v>
      </c>
      <c r="Z282" s="18">
        <v>8432.15</v>
      </c>
      <c r="AA282" s="18">
        <v>3529.26</v>
      </c>
      <c r="AB282" s="18">
        <v>60828</v>
      </c>
    </row>
    <row r="283" spans="1:28" s="15" customFormat="1" x14ac:dyDescent="0.25">
      <c r="A283" s="17">
        <v>9</v>
      </c>
      <c r="B283" s="17" t="s">
        <v>1399</v>
      </c>
      <c r="C283" s="17" t="s">
        <v>1392</v>
      </c>
      <c r="D283" s="17" t="s">
        <v>1443</v>
      </c>
      <c r="E283" s="17" t="s">
        <v>1444</v>
      </c>
      <c r="F283" s="17" t="s">
        <v>75</v>
      </c>
      <c r="G283" s="17" t="s">
        <v>1142</v>
      </c>
      <c r="H283" s="17">
        <v>7918</v>
      </c>
      <c r="I283" s="17">
        <v>7784</v>
      </c>
      <c r="J283" s="17">
        <v>134</v>
      </c>
      <c r="K283" s="17" t="s">
        <v>37</v>
      </c>
      <c r="L283" s="18">
        <v>54088.35</v>
      </c>
      <c r="M283" s="18">
        <v>4028.19</v>
      </c>
      <c r="N283" s="18">
        <v>7977.46</v>
      </c>
      <c r="O283" s="18">
        <v>66094</v>
      </c>
      <c r="P283" s="18">
        <v>1197.9100000000001</v>
      </c>
      <c r="Q283" s="18">
        <v>574.89</v>
      </c>
      <c r="R283" s="18">
        <v>80.2</v>
      </c>
      <c r="S283" s="18">
        <v>1853</v>
      </c>
      <c r="T283" s="18">
        <v>3820</v>
      </c>
      <c r="U283" s="18">
        <v>0</v>
      </c>
      <c r="V283" s="18">
        <v>0</v>
      </c>
      <c r="W283" s="18">
        <v>0</v>
      </c>
      <c r="X283" s="18"/>
      <c r="Y283" s="18">
        <v>55286.26</v>
      </c>
      <c r="Z283" s="18">
        <v>8552.35</v>
      </c>
      <c r="AA283" s="18">
        <v>4108.3900000000003</v>
      </c>
      <c r="AB283" s="18">
        <v>67947</v>
      </c>
    </row>
    <row r="284" spans="1:28" s="15" customFormat="1" x14ac:dyDescent="0.25">
      <c r="A284" s="17">
        <v>10</v>
      </c>
      <c r="B284" s="17" t="s">
        <v>1391</v>
      </c>
      <c r="C284" s="17" t="s">
        <v>1392</v>
      </c>
      <c r="D284" s="17" t="s">
        <v>1445</v>
      </c>
      <c r="E284" s="17" t="s">
        <v>1446</v>
      </c>
      <c r="F284" s="17" t="s">
        <v>75</v>
      </c>
      <c r="G284" s="17" t="s">
        <v>1447</v>
      </c>
      <c r="H284" s="17">
        <v>18282</v>
      </c>
      <c r="I284" s="17">
        <v>18020</v>
      </c>
      <c r="J284" s="17">
        <v>262</v>
      </c>
      <c r="K284" s="17" t="s">
        <v>37</v>
      </c>
      <c r="L284" s="18">
        <v>52125.32</v>
      </c>
      <c r="M284" s="18">
        <v>3933.05</v>
      </c>
      <c r="N284" s="18">
        <v>7151.63</v>
      </c>
      <c r="O284" s="18">
        <v>63210</v>
      </c>
      <c r="P284" s="18">
        <v>2104.67</v>
      </c>
      <c r="Q284" s="18">
        <v>553.52</v>
      </c>
      <c r="R284" s="18">
        <v>156.81</v>
      </c>
      <c r="S284" s="18">
        <v>2815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54229.99</v>
      </c>
      <c r="Z284" s="18">
        <v>7705.15</v>
      </c>
      <c r="AA284" s="18">
        <v>4089.86</v>
      </c>
      <c r="AB284" s="18">
        <v>66025</v>
      </c>
    </row>
    <row r="285" spans="1:28" s="15" customFormat="1" x14ac:dyDescent="0.25">
      <c r="A285" s="17">
        <v>11</v>
      </c>
      <c r="B285" s="17" t="s">
        <v>1410</v>
      </c>
      <c r="C285" s="17" t="s">
        <v>1392</v>
      </c>
      <c r="D285" s="17" t="s">
        <v>1448</v>
      </c>
      <c r="E285" s="17" t="s">
        <v>1449</v>
      </c>
      <c r="F285" s="17" t="s">
        <v>75</v>
      </c>
      <c r="G285" s="17" t="s">
        <v>114</v>
      </c>
      <c r="H285" s="17">
        <v>0</v>
      </c>
      <c r="I285" s="17">
        <v>0</v>
      </c>
      <c r="J285" s="17">
        <v>860</v>
      </c>
      <c r="K285" s="17" t="s">
        <v>107</v>
      </c>
      <c r="L285" s="18">
        <v>73973.25</v>
      </c>
      <c r="M285" s="18">
        <v>6633.18</v>
      </c>
      <c r="N285" s="18">
        <v>5284.57</v>
      </c>
      <c r="O285" s="18">
        <v>85891</v>
      </c>
      <c r="P285" s="18">
        <v>6007.19</v>
      </c>
      <c r="Q285" s="18">
        <v>778.1</v>
      </c>
      <c r="R285" s="18">
        <v>514.71</v>
      </c>
      <c r="S285" s="18">
        <v>7300</v>
      </c>
      <c r="T285" s="18">
        <v>340</v>
      </c>
      <c r="U285" s="18">
        <v>0</v>
      </c>
      <c r="V285" s="18">
        <v>0</v>
      </c>
      <c r="W285" s="18">
        <v>0</v>
      </c>
      <c r="X285" s="18"/>
      <c r="Y285" s="18">
        <v>79980.44</v>
      </c>
      <c r="Z285" s="18">
        <v>6062.67</v>
      </c>
      <c r="AA285" s="18">
        <v>7147.89</v>
      </c>
      <c r="AB285" s="18">
        <v>93191</v>
      </c>
    </row>
    <row r="286" spans="1:28" s="15" customFormat="1" x14ac:dyDescent="0.25">
      <c r="A286" s="17">
        <v>12</v>
      </c>
      <c r="B286" s="17" t="s">
        <v>1405</v>
      </c>
      <c r="C286" s="17" t="s">
        <v>1392</v>
      </c>
      <c r="D286" s="17" t="s">
        <v>1450</v>
      </c>
      <c r="E286" s="17" t="s">
        <v>1451</v>
      </c>
      <c r="F286" s="17" t="s">
        <v>75</v>
      </c>
      <c r="G286" s="17" t="s">
        <v>114</v>
      </c>
      <c r="H286" s="17">
        <v>0</v>
      </c>
      <c r="I286" s="17">
        <v>0</v>
      </c>
      <c r="J286" s="17">
        <v>860</v>
      </c>
      <c r="K286" s="17" t="s">
        <v>107</v>
      </c>
      <c r="L286" s="18">
        <v>15339.85</v>
      </c>
      <c r="M286" s="18">
        <v>7136.28</v>
      </c>
      <c r="N286" s="18">
        <v>323.87</v>
      </c>
      <c r="O286" s="18">
        <v>22800</v>
      </c>
      <c r="P286" s="18">
        <v>6007.54</v>
      </c>
      <c r="Q286" s="18">
        <v>196.75</v>
      </c>
      <c r="R286" s="18">
        <v>514.71</v>
      </c>
      <c r="S286" s="18">
        <v>6719</v>
      </c>
      <c r="T286" s="18">
        <v>190</v>
      </c>
      <c r="U286" s="18">
        <v>0</v>
      </c>
      <c r="V286" s="18">
        <v>0</v>
      </c>
      <c r="W286" s="18">
        <v>0</v>
      </c>
      <c r="X286" s="18"/>
      <c r="Y286" s="18">
        <v>21347.39</v>
      </c>
      <c r="Z286" s="18">
        <v>520.62</v>
      </c>
      <c r="AA286" s="18">
        <v>7650.99</v>
      </c>
      <c r="AB286" s="18">
        <v>29519</v>
      </c>
    </row>
    <row r="287" spans="1:28" s="15" customFormat="1" x14ac:dyDescent="0.25">
      <c r="A287" s="17">
        <v>13</v>
      </c>
      <c r="B287" s="17" t="s">
        <v>1399</v>
      </c>
      <c r="C287" s="17" t="s">
        <v>1392</v>
      </c>
      <c r="D287" s="17" t="s">
        <v>1452</v>
      </c>
      <c r="E287" s="17" t="s">
        <v>1453</v>
      </c>
      <c r="F287" s="17" t="s">
        <v>75</v>
      </c>
      <c r="G287" s="17" t="s">
        <v>114</v>
      </c>
      <c r="H287" s="17">
        <v>0</v>
      </c>
      <c r="I287" s="17">
        <v>0</v>
      </c>
      <c r="J287" s="17">
        <v>860</v>
      </c>
      <c r="K287" s="17" t="s">
        <v>107</v>
      </c>
      <c r="L287" s="18">
        <v>34481.589999999997</v>
      </c>
      <c r="M287" s="18">
        <v>3072.78</v>
      </c>
      <c r="N287" s="18">
        <v>2675.63</v>
      </c>
      <c r="O287" s="18">
        <v>40230</v>
      </c>
      <c r="P287" s="18">
        <v>6007.76</v>
      </c>
      <c r="Q287" s="18">
        <v>347.53</v>
      </c>
      <c r="R287" s="18">
        <v>514.71</v>
      </c>
      <c r="S287" s="18">
        <v>6870</v>
      </c>
      <c r="T287" s="18">
        <v>190</v>
      </c>
      <c r="U287" s="18">
        <v>0</v>
      </c>
      <c r="V287" s="18">
        <v>0</v>
      </c>
      <c r="W287" s="18">
        <v>0</v>
      </c>
      <c r="X287" s="18"/>
      <c r="Y287" s="18">
        <v>40489.35</v>
      </c>
      <c r="Z287" s="18">
        <v>3023.16</v>
      </c>
      <c r="AA287" s="18">
        <v>3587.49</v>
      </c>
      <c r="AB287" s="18">
        <v>47100</v>
      </c>
    </row>
    <row r="288" spans="1:28" s="15" customFormat="1" x14ac:dyDescent="0.25">
      <c r="A288" s="17">
        <v>14</v>
      </c>
      <c r="B288" s="17" t="s">
        <v>1391</v>
      </c>
      <c r="C288" s="17" t="s">
        <v>1392</v>
      </c>
      <c r="D288" s="17" t="s">
        <v>1393</v>
      </c>
      <c r="E288" s="17" t="s">
        <v>1394</v>
      </c>
      <c r="F288" s="17" t="s">
        <v>75</v>
      </c>
      <c r="G288" s="17" t="s">
        <v>114</v>
      </c>
      <c r="H288" s="17">
        <v>0</v>
      </c>
      <c r="I288" s="17">
        <v>0</v>
      </c>
      <c r="J288" s="17">
        <v>910</v>
      </c>
      <c r="K288" s="17" t="s">
        <v>107</v>
      </c>
      <c r="L288" s="18">
        <v>86566.71</v>
      </c>
      <c r="M288" s="18">
        <v>1089.28</v>
      </c>
      <c r="N288" s="18">
        <v>1093.01</v>
      </c>
      <c r="O288" s="18">
        <v>88749</v>
      </c>
      <c r="P288" s="18">
        <v>6349.4</v>
      </c>
      <c r="Q288" s="18">
        <v>846.96</v>
      </c>
      <c r="R288" s="18">
        <v>544.64</v>
      </c>
      <c r="S288" s="18">
        <v>7741</v>
      </c>
      <c r="T288" s="18">
        <v>190</v>
      </c>
      <c r="U288" s="18">
        <v>0</v>
      </c>
      <c r="V288" s="18">
        <v>0</v>
      </c>
      <c r="W288" s="18">
        <v>0</v>
      </c>
      <c r="X288" s="18"/>
      <c r="Y288" s="18">
        <v>92916.11</v>
      </c>
      <c r="Z288" s="18">
        <v>1939.97</v>
      </c>
      <c r="AA288" s="18">
        <v>1633.92</v>
      </c>
      <c r="AB288" s="18">
        <v>96490</v>
      </c>
    </row>
    <row r="289" spans="1:31" s="12" customFormat="1" ht="16.5" customHeight="1" x14ac:dyDescent="0.25">
      <c r="A289" s="10"/>
      <c r="B289" s="10"/>
      <c r="C289" s="10" t="s">
        <v>71</v>
      </c>
      <c r="D289" s="10"/>
      <c r="E289" s="10"/>
      <c r="F289" s="10"/>
      <c r="G289" s="10"/>
      <c r="H289" s="10"/>
      <c r="I289" s="10"/>
      <c r="J289" s="11">
        <f>SUM(J275:J288)</f>
        <v>5357</v>
      </c>
      <c r="K289" s="10"/>
      <c r="L289" s="11">
        <f t="shared" ref="L289:AB289" si="37">SUM(L275:L288)</f>
        <v>629697.92999999993</v>
      </c>
      <c r="M289" s="11">
        <f t="shared" si="37"/>
        <v>41238.31</v>
      </c>
      <c r="N289" s="11">
        <f t="shared" si="37"/>
        <v>67139.759999999995</v>
      </c>
      <c r="O289" s="11">
        <f t="shared" si="37"/>
        <v>738076</v>
      </c>
      <c r="P289" s="11">
        <f t="shared" si="37"/>
        <v>40798.29</v>
      </c>
      <c r="Q289" s="11">
        <f t="shared" si="37"/>
        <v>6517.5499999999993</v>
      </c>
      <c r="R289" s="11">
        <f t="shared" si="37"/>
        <v>3206.1600000000003</v>
      </c>
      <c r="S289" s="11">
        <f t="shared" si="37"/>
        <v>50522</v>
      </c>
      <c r="T289" s="11">
        <f t="shared" si="37"/>
        <v>4830</v>
      </c>
      <c r="U289" s="11">
        <f t="shared" si="37"/>
        <v>0</v>
      </c>
      <c r="V289" s="11">
        <f t="shared" si="37"/>
        <v>0</v>
      </c>
      <c r="W289" s="11">
        <f t="shared" si="37"/>
        <v>0</v>
      </c>
      <c r="X289" s="11">
        <f t="shared" si="37"/>
        <v>0</v>
      </c>
      <c r="Y289" s="11">
        <f t="shared" si="37"/>
        <v>670496.21999999986</v>
      </c>
      <c r="Z289" s="11">
        <f t="shared" si="37"/>
        <v>73657.310000000012</v>
      </c>
      <c r="AA289" s="11">
        <f t="shared" si="37"/>
        <v>44444.469999999994</v>
      </c>
      <c r="AB289" s="11">
        <f t="shared" si="37"/>
        <v>788598</v>
      </c>
    </row>
    <row r="290" spans="1:31" s="12" customFormat="1" ht="16.5" customHeight="1" x14ac:dyDescent="0.25">
      <c r="A290" s="10"/>
      <c r="B290" s="10"/>
      <c r="C290" s="10" t="s">
        <v>119</v>
      </c>
      <c r="D290" s="10"/>
      <c r="E290" s="10"/>
      <c r="F290" s="10"/>
      <c r="G290" s="10"/>
      <c r="H290" s="10"/>
      <c r="I290" s="10"/>
      <c r="J290" s="11">
        <f>J289+J274</f>
        <v>15919</v>
      </c>
      <c r="K290" s="11"/>
      <c r="L290" s="11">
        <f t="shared" ref="L290:AB290" si="38">L289+L274</f>
        <v>1156927.3399999999</v>
      </c>
      <c r="M290" s="11">
        <f t="shared" si="38"/>
        <v>72630.83</v>
      </c>
      <c r="N290" s="11">
        <f t="shared" si="38"/>
        <v>117426.82999999999</v>
      </c>
      <c r="O290" s="11">
        <f t="shared" si="38"/>
        <v>1346985</v>
      </c>
      <c r="P290" s="11">
        <f t="shared" si="38"/>
        <v>109055.59</v>
      </c>
      <c r="Q290" s="11">
        <f t="shared" si="38"/>
        <v>12764.55</v>
      </c>
      <c r="R290" s="11">
        <f t="shared" si="38"/>
        <v>8059.8600000000006</v>
      </c>
      <c r="S290" s="11">
        <f t="shared" si="38"/>
        <v>129880</v>
      </c>
      <c r="T290" s="11">
        <f t="shared" si="38"/>
        <v>7160</v>
      </c>
      <c r="U290" s="11">
        <f t="shared" si="38"/>
        <v>0</v>
      </c>
      <c r="V290" s="11">
        <f t="shared" si="38"/>
        <v>0</v>
      </c>
      <c r="W290" s="11">
        <f t="shared" si="38"/>
        <v>0</v>
      </c>
      <c r="X290" s="11">
        <f t="shared" si="38"/>
        <v>0</v>
      </c>
      <c r="Y290" s="11">
        <f t="shared" si="38"/>
        <v>1341788.5899999999</v>
      </c>
      <c r="Z290" s="11">
        <f t="shared" si="38"/>
        <v>129249.5</v>
      </c>
      <c r="AA290" s="11">
        <f t="shared" si="38"/>
        <v>76304.91</v>
      </c>
      <c r="AB290" s="11">
        <f t="shared" si="38"/>
        <v>1547343</v>
      </c>
    </row>
    <row r="291" spans="1:31" ht="18" customHeight="1" x14ac:dyDescent="0.25"/>
    <row r="292" spans="1:31" ht="18" customHeight="1" x14ac:dyDescent="0.25"/>
    <row r="295" spans="1:31" ht="15.75" x14ac:dyDescent="0.25">
      <c r="E295" s="13" t="s">
        <v>120</v>
      </c>
      <c r="G295" s="14"/>
      <c r="H295" s="14"/>
      <c r="I295" s="14"/>
      <c r="J295" s="14"/>
      <c r="K295" s="14"/>
      <c r="L295" s="13" t="s">
        <v>122</v>
      </c>
      <c r="M295" s="13"/>
      <c r="N295" s="13"/>
      <c r="O295" s="14"/>
      <c r="Q295" s="14"/>
      <c r="R295" s="13" t="s">
        <v>121</v>
      </c>
      <c r="T295" s="14"/>
      <c r="U295" s="14"/>
      <c r="W295" s="14"/>
      <c r="X295" s="14"/>
      <c r="Y295" s="13" t="s">
        <v>123</v>
      </c>
      <c r="Z295" s="14"/>
      <c r="AA295" s="14"/>
      <c r="AB295" s="14"/>
    </row>
    <row r="296" spans="1:31" ht="15.75" x14ac:dyDescent="0.25">
      <c r="E296" s="13" t="s">
        <v>124</v>
      </c>
      <c r="G296" s="14"/>
      <c r="H296" s="14"/>
      <c r="I296" s="14"/>
      <c r="J296" s="14"/>
      <c r="K296" s="14"/>
      <c r="L296" s="13" t="s">
        <v>124</v>
      </c>
      <c r="M296" s="13"/>
      <c r="N296" s="13"/>
      <c r="O296" s="14"/>
      <c r="Q296" s="14"/>
      <c r="R296" s="13" t="s">
        <v>124</v>
      </c>
      <c r="T296" s="14"/>
      <c r="U296" s="14"/>
      <c r="W296" s="14"/>
      <c r="X296" s="14"/>
      <c r="Y296" s="13" t="s">
        <v>124</v>
      </c>
      <c r="Z296" s="14"/>
      <c r="AA296" s="14"/>
      <c r="AB296" s="14"/>
    </row>
    <row r="298" spans="1:31" ht="32.25" customHeight="1" x14ac:dyDescent="0.55000000000000004">
      <c r="A298" s="75" t="s">
        <v>0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1"/>
      <c r="AD298" s="1"/>
      <c r="AE298" s="1"/>
    </row>
    <row r="299" spans="1:31" ht="21.75" customHeight="1" x14ac:dyDescent="0.4">
      <c r="A299" s="76" t="s">
        <v>1701</v>
      </c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2"/>
      <c r="AD299" s="2"/>
      <c r="AE299" s="2"/>
    </row>
    <row r="300" spans="1:31" s="5" customFormat="1" ht="20.25" customHeight="1" x14ac:dyDescent="0.35">
      <c r="A300" s="3" t="s">
        <v>1</v>
      </c>
      <c r="B300" s="4"/>
      <c r="C300" s="3"/>
      <c r="D300" s="3"/>
      <c r="F300" s="3" t="s">
        <v>1454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s="7" customFormat="1" ht="90" x14ac:dyDescent="0.25">
      <c r="A301" s="6" t="s">
        <v>3</v>
      </c>
      <c r="B301" s="6" t="s">
        <v>4</v>
      </c>
      <c r="C301" s="6" t="s">
        <v>5</v>
      </c>
      <c r="D301" s="6" t="s">
        <v>6</v>
      </c>
      <c r="E301" s="6" t="s">
        <v>7</v>
      </c>
      <c r="F301" s="6" t="s">
        <v>8</v>
      </c>
      <c r="G301" s="6" t="s">
        <v>9</v>
      </c>
      <c r="H301" s="6" t="s">
        <v>10</v>
      </c>
      <c r="I301" s="6" t="s">
        <v>11</v>
      </c>
      <c r="J301" s="6" t="s">
        <v>12</v>
      </c>
      <c r="K301" s="6" t="s">
        <v>13</v>
      </c>
      <c r="L301" s="6" t="s">
        <v>14</v>
      </c>
      <c r="M301" s="6" t="s">
        <v>15</v>
      </c>
      <c r="N301" s="6" t="s">
        <v>16</v>
      </c>
      <c r="O301" s="6" t="s">
        <v>17</v>
      </c>
      <c r="P301" s="6" t="s">
        <v>18</v>
      </c>
      <c r="Q301" s="6" t="s">
        <v>19</v>
      </c>
      <c r="R301" s="6" t="s">
        <v>20</v>
      </c>
      <c r="S301" s="6" t="s">
        <v>21</v>
      </c>
      <c r="T301" s="6" t="s">
        <v>22</v>
      </c>
      <c r="U301" s="6" t="s">
        <v>23</v>
      </c>
      <c r="V301" s="6" t="s">
        <v>24</v>
      </c>
      <c r="W301" s="6" t="s">
        <v>25</v>
      </c>
      <c r="X301" s="6" t="s">
        <v>26</v>
      </c>
      <c r="Y301" s="6" t="s">
        <v>27</v>
      </c>
      <c r="Z301" s="6" t="s">
        <v>28</v>
      </c>
      <c r="AA301" s="6" t="s">
        <v>29</v>
      </c>
      <c r="AB301" s="6" t="s">
        <v>30</v>
      </c>
    </row>
    <row r="302" spans="1:31" s="15" customFormat="1" x14ac:dyDescent="0.25">
      <c r="A302" s="17">
        <v>1</v>
      </c>
      <c r="B302" s="17" t="s">
        <v>1399</v>
      </c>
      <c r="C302" s="17" t="s">
        <v>1392</v>
      </c>
      <c r="D302" s="17" t="s">
        <v>1401</v>
      </c>
      <c r="E302" s="17" t="s">
        <v>1402</v>
      </c>
      <c r="F302" s="17" t="s">
        <v>35</v>
      </c>
      <c r="G302" s="17" t="s">
        <v>45</v>
      </c>
      <c r="H302" s="17">
        <v>14434</v>
      </c>
      <c r="I302" s="17">
        <v>14259</v>
      </c>
      <c r="J302" s="17">
        <v>525</v>
      </c>
      <c r="K302" s="17" t="s">
        <v>37</v>
      </c>
      <c r="L302" s="18">
        <v>88360.39</v>
      </c>
      <c r="M302" s="18">
        <v>368.55</v>
      </c>
      <c r="N302" s="18">
        <v>2896.06</v>
      </c>
      <c r="O302" s="18">
        <v>91625</v>
      </c>
      <c r="P302" s="18">
        <v>6272.2</v>
      </c>
      <c r="Q302" s="18">
        <v>897.55</v>
      </c>
      <c r="R302" s="18">
        <v>236.25</v>
      </c>
      <c r="S302" s="18">
        <v>7406</v>
      </c>
      <c r="T302" s="18">
        <v>0</v>
      </c>
      <c r="U302" s="18">
        <v>0</v>
      </c>
      <c r="V302" s="18">
        <v>0</v>
      </c>
      <c r="W302" s="18">
        <v>0</v>
      </c>
      <c r="X302" s="18"/>
      <c r="Y302" s="18">
        <v>94632.59</v>
      </c>
      <c r="Z302" s="18">
        <v>3793.61</v>
      </c>
      <c r="AA302" s="18">
        <v>604.79999999999995</v>
      </c>
      <c r="AB302" s="18">
        <v>99031</v>
      </c>
    </row>
    <row r="303" spans="1:31" s="15" customFormat="1" x14ac:dyDescent="0.25">
      <c r="A303" s="17">
        <v>2</v>
      </c>
      <c r="B303" s="17" t="s">
        <v>1391</v>
      </c>
      <c r="C303" s="17" t="s">
        <v>1392</v>
      </c>
      <c r="D303" s="17" t="s">
        <v>1403</v>
      </c>
      <c r="E303" s="17" t="s">
        <v>1404</v>
      </c>
      <c r="F303" s="17" t="s">
        <v>35</v>
      </c>
      <c r="G303" s="17" t="s">
        <v>45</v>
      </c>
      <c r="H303" s="17">
        <v>89653</v>
      </c>
      <c r="I303" s="17">
        <v>88668</v>
      </c>
      <c r="J303" s="17">
        <v>985</v>
      </c>
      <c r="K303" s="17" t="s">
        <v>37</v>
      </c>
      <c r="L303" s="18">
        <v>83508.44</v>
      </c>
      <c r="M303" s="18">
        <v>1474.65</v>
      </c>
      <c r="N303" s="18">
        <v>1676.91</v>
      </c>
      <c r="O303" s="18">
        <v>86660</v>
      </c>
      <c r="P303" s="18">
        <v>6074.23</v>
      </c>
      <c r="Q303" s="18">
        <v>827.52</v>
      </c>
      <c r="R303" s="18">
        <v>443.25</v>
      </c>
      <c r="S303" s="18">
        <v>7345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89582.67</v>
      </c>
      <c r="Z303" s="18">
        <v>2504.4299999999998</v>
      </c>
      <c r="AA303" s="18">
        <v>1917.9</v>
      </c>
      <c r="AB303" s="18">
        <v>94005</v>
      </c>
    </row>
    <row r="304" spans="1:31" s="15" customFormat="1" x14ac:dyDescent="0.25">
      <c r="A304" s="17">
        <v>3</v>
      </c>
      <c r="B304" s="17" t="s">
        <v>1405</v>
      </c>
      <c r="C304" s="17" t="s">
        <v>1392</v>
      </c>
      <c r="D304" s="17" t="s">
        <v>1406</v>
      </c>
      <c r="E304" s="17" t="s">
        <v>1407</v>
      </c>
      <c r="F304" s="17" t="s">
        <v>35</v>
      </c>
      <c r="G304" s="17" t="s">
        <v>41</v>
      </c>
      <c r="H304" s="17">
        <v>17021</v>
      </c>
      <c r="I304" s="17">
        <v>16776</v>
      </c>
      <c r="J304" s="17">
        <v>8</v>
      </c>
      <c r="K304" s="17" t="s">
        <v>37</v>
      </c>
      <c r="L304" s="18">
        <v>82107.45</v>
      </c>
      <c r="M304" s="18">
        <v>1370.77</v>
      </c>
      <c r="N304" s="18">
        <v>5454.78</v>
      </c>
      <c r="O304" s="18">
        <v>88933</v>
      </c>
      <c r="P304" s="18">
        <v>1611.82</v>
      </c>
      <c r="Q304" s="18">
        <v>854.93</v>
      </c>
      <c r="R304" s="18">
        <v>110.25</v>
      </c>
      <c r="S304" s="18">
        <v>2577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83719.27</v>
      </c>
      <c r="Z304" s="18">
        <v>6309.71</v>
      </c>
      <c r="AA304" s="18">
        <v>1481.02</v>
      </c>
      <c r="AB304" s="18">
        <v>91510</v>
      </c>
    </row>
    <row r="305" spans="1:28" s="15" customFormat="1" x14ac:dyDescent="0.25">
      <c r="A305" s="17">
        <v>4</v>
      </c>
      <c r="B305" s="17" t="s">
        <v>1399</v>
      </c>
      <c r="C305" s="17" t="s">
        <v>1392</v>
      </c>
      <c r="D305" s="17" t="s">
        <v>1408</v>
      </c>
      <c r="E305" s="17" t="s">
        <v>1409</v>
      </c>
      <c r="F305" s="17" t="s">
        <v>35</v>
      </c>
      <c r="G305" s="17" t="s">
        <v>41</v>
      </c>
      <c r="H305" s="17">
        <v>37600</v>
      </c>
      <c r="I305" s="17">
        <v>37322</v>
      </c>
      <c r="J305" s="17">
        <v>278</v>
      </c>
      <c r="K305" s="17" t="s">
        <v>37</v>
      </c>
      <c r="L305" s="18">
        <v>39069.19</v>
      </c>
      <c r="M305" s="18">
        <v>609.36</v>
      </c>
      <c r="N305" s="18">
        <v>3381.45</v>
      </c>
      <c r="O305" s="18">
        <v>43060</v>
      </c>
      <c r="P305" s="18">
        <v>1883.18</v>
      </c>
      <c r="Q305" s="18">
        <v>405.72</v>
      </c>
      <c r="R305" s="18">
        <v>125.1</v>
      </c>
      <c r="S305" s="18">
        <v>2414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40952.370000000003</v>
      </c>
      <c r="Z305" s="18">
        <v>3787.17</v>
      </c>
      <c r="AA305" s="18">
        <v>734.46</v>
      </c>
      <c r="AB305" s="18">
        <v>45474</v>
      </c>
    </row>
    <row r="306" spans="1:28" s="15" customFormat="1" x14ac:dyDescent="0.25">
      <c r="A306" s="17">
        <v>5</v>
      </c>
      <c r="B306" s="17" t="s">
        <v>1410</v>
      </c>
      <c r="C306" s="17" t="s">
        <v>1392</v>
      </c>
      <c r="D306" s="17" t="s">
        <v>1411</v>
      </c>
      <c r="E306" s="17" t="s">
        <v>1412</v>
      </c>
      <c r="F306" s="17" t="s">
        <v>35</v>
      </c>
      <c r="G306" s="17" t="s">
        <v>45</v>
      </c>
      <c r="H306" s="17">
        <v>13292</v>
      </c>
      <c r="I306" s="17">
        <v>12744</v>
      </c>
      <c r="J306" s="17">
        <v>1644</v>
      </c>
      <c r="K306" s="17" t="s">
        <v>37</v>
      </c>
      <c r="L306" s="18">
        <v>-5419.63</v>
      </c>
      <c r="M306" s="18">
        <v>1497.15</v>
      </c>
      <c r="N306" s="18">
        <v>890.48</v>
      </c>
      <c r="O306" s="18">
        <v>-3032</v>
      </c>
      <c r="P306" s="18">
        <v>9110.2000000000007</v>
      </c>
      <c r="Q306" s="18">
        <v>0</v>
      </c>
      <c r="R306" s="18">
        <v>739.8</v>
      </c>
      <c r="S306" s="18">
        <v>9850</v>
      </c>
      <c r="T306" s="18">
        <v>1930</v>
      </c>
      <c r="U306" s="18">
        <v>0</v>
      </c>
      <c r="V306" s="18">
        <v>0</v>
      </c>
      <c r="W306" s="18">
        <v>0</v>
      </c>
      <c r="X306" s="18"/>
      <c r="Y306" s="18">
        <v>3690.57</v>
      </c>
      <c r="Z306" s="18">
        <v>890.48</v>
      </c>
      <c r="AA306" s="18">
        <v>2236.9499999999998</v>
      </c>
      <c r="AB306" s="18">
        <v>6818</v>
      </c>
    </row>
    <row r="307" spans="1:28" s="15" customFormat="1" x14ac:dyDescent="0.25">
      <c r="A307" s="17">
        <v>6</v>
      </c>
      <c r="B307" s="17" t="s">
        <v>1410</v>
      </c>
      <c r="C307" s="17" t="s">
        <v>1392</v>
      </c>
      <c r="D307" s="17" t="s">
        <v>1413</v>
      </c>
      <c r="E307" s="17" t="s">
        <v>1414</v>
      </c>
      <c r="F307" s="17" t="s">
        <v>35</v>
      </c>
      <c r="G307" s="17" t="s">
        <v>41</v>
      </c>
      <c r="H307" s="17">
        <v>105928</v>
      </c>
      <c r="I307" s="17">
        <v>103986</v>
      </c>
      <c r="J307" s="17">
        <v>1942</v>
      </c>
      <c r="K307" s="17" t="s">
        <v>37</v>
      </c>
      <c r="L307" s="18">
        <v>106310.33</v>
      </c>
      <c r="M307" s="18">
        <v>7429.55</v>
      </c>
      <c r="N307" s="18">
        <v>5492.12</v>
      </c>
      <c r="O307" s="18">
        <v>119232</v>
      </c>
      <c r="P307" s="18">
        <v>11893.54</v>
      </c>
      <c r="Q307" s="18">
        <v>1084.56</v>
      </c>
      <c r="R307" s="18">
        <v>873.9</v>
      </c>
      <c r="S307" s="18">
        <v>13852</v>
      </c>
      <c r="T307" s="18">
        <v>0</v>
      </c>
      <c r="U307" s="18">
        <v>106310.33</v>
      </c>
      <c r="V307" s="18">
        <v>5492.12</v>
      </c>
      <c r="W307" s="18">
        <v>7429.55</v>
      </c>
      <c r="X307" s="18">
        <v>119232</v>
      </c>
      <c r="Y307" s="18">
        <v>11893.54</v>
      </c>
      <c r="Z307" s="18">
        <v>1084.56</v>
      </c>
      <c r="AA307" s="18">
        <v>873.9</v>
      </c>
      <c r="AB307" s="18">
        <v>13852</v>
      </c>
    </row>
    <row r="308" spans="1:28" s="15" customFormat="1" x14ac:dyDescent="0.25">
      <c r="A308" s="17">
        <v>7</v>
      </c>
      <c r="B308" s="17" t="s">
        <v>1391</v>
      </c>
      <c r="C308" s="17" t="s">
        <v>1392</v>
      </c>
      <c r="D308" s="17" t="s">
        <v>1415</v>
      </c>
      <c r="E308" s="17" t="s">
        <v>1416</v>
      </c>
      <c r="F308" s="17" t="s">
        <v>35</v>
      </c>
      <c r="G308" s="17" t="s">
        <v>41</v>
      </c>
      <c r="H308" s="17">
        <v>39350</v>
      </c>
      <c r="I308" s="17">
        <v>39350</v>
      </c>
      <c r="J308" s="17">
        <v>0</v>
      </c>
      <c r="K308" s="17" t="s">
        <v>59</v>
      </c>
      <c r="L308" s="18">
        <v>-70386.03</v>
      </c>
      <c r="M308" s="18">
        <v>2888.63</v>
      </c>
      <c r="N308" s="18">
        <v>51.4</v>
      </c>
      <c r="O308" s="18">
        <v>-67446</v>
      </c>
      <c r="P308" s="18">
        <v>578</v>
      </c>
      <c r="Q308" s="18">
        <v>0</v>
      </c>
      <c r="R308" s="18">
        <v>0</v>
      </c>
      <c r="S308" s="18">
        <v>578</v>
      </c>
      <c r="T308" s="18">
        <v>0</v>
      </c>
      <c r="U308" s="18">
        <v>0</v>
      </c>
      <c r="V308" s="18">
        <v>0</v>
      </c>
      <c r="W308" s="18">
        <v>0</v>
      </c>
      <c r="X308" s="18"/>
      <c r="Y308" s="18">
        <v>0</v>
      </c>
      <c r="Z308" s="18">
        <v>0</v>
      </c>
      <c r="AA308" s="18">
        <v>0</v>
      </c>
      <c r="AB308" s="18">
        <v>0</v>
      </c>
    </row>
    <row r="309" spans="1:28" s="15" customFormat="1" x14ac:dyDescent="0.25">
      <c r="A309" s="17">
        <v>8</v>
      </c>
      <c r="B309" s="17" t="s">
        <v>1399</v>
      </c>
      <c r="C309" s="17" t="s">
        <v>1392</v>
      </c>
      <c r="D309" s="17" t="s">
        <v>1417</v>
      </c>
      <c r="E309" s="17" t="s">
        <v>1418</v>
      </c>
      <c r="F309" s="17" t="s">
        <v>35</v>
      </c>
      <c r="G309" s="17" t="s">
        <v>41</v>
      </c>
      <c r="H309" s="17">
        <v>14610</v>
      </c>
      <c r="I309" s="17">
        <v>14157</v>
      </c>
      <c r="J309" s="17">
        <v>1359</v>
      </c>
      <c r="K309" s="17" t="s">
        <v>37</v>
      </c>
      <c r="L309" s="18">
        <v>66611.8</v>
      </c>
      <c r="M309" s="18">
        <v>5226.21</v>
      </c>
      <c r="N309" s="18">
        <v>4231.99</v>
      </c>
      <c r="O309" s="18">
        <v>76070</v>
      </c>
      <c r="P309" s="18">
        <v>7630.53</v>
      </c>
      <c r="Q309" s="18">
        <v>699.92</v>
      </c>
      <c r="R309" s="18">
        <v>611.54999999999995</v>
      </c>
      <c r="S309" s="18">
        <v>8942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18">
        <v>74242.33</v>
      </c>
      <c r="Z309" s="18">
        <v>4931.91</v>
      </c>
      <c r="AA309" s="18">
        <v>5837.76</v>
      </c>
      <c r="AB309" s="18">
        <v>85012</v>
      </c>
    </row>
    <row r="310" spans="1:28" s="15" customFormat="1" x14ac:dyDescent="0.25">
      <c r="A310" s="17">
        <v>9</v>
      </c>
      <c r="B310" s="17" t="s">
        <v>1399</v>
      </c>
      <c r="C310" s="17" t="s">
        <v>1392</v>
      </c>
      <c r="D310" s="17" t="s">
        <v>1419</v>
      </c>
      <c r="E310" s="17" t="s">
        <v>1420</v>
      </c>
      <c r="F310" s="17" t="s">
        <v>35</v>
      </c>
      <c r="G310" s="17" t="s">
        <v>1205</v>
      </c>
      <c r="H310" s="17">
        <v>46350</v>
      </c>
      <c r="I310" s="17">
        <v>46121</v>
      </c>
      <c r="J310" s="17">
        <v>229</v>
      </c>
      <c r="K310" s="17" t="s">
        <v>37</v>
      </c>
      <c r="L310" s="18">
        <v>21319.51</v>
      </c>
      <c r="M310" s="18">
        <v>7209.06</v>
      </c>
      <c r="N310" s="18">
        <v>404.43</v>
      </c>
      <c r="O310" s="18">
        <v>28933</v>
      </c>
      <c r="P310" s="18">
        <v>2041.49</v>
      </c>
      <c r="Q310" s="18">
        <v>255.46</v>
      </c>
      <c r="R310" s="18">
        <v>103.05</v>
      </c>
      <c r="S310" s="18">
        <v>2400</v>
      </c>
      <c r="T310" s="18">
        <v>0</v>
      </c>
      <c r="U310" s="18">
        <v>0</v>
      </c>
      <c r="V310" s="18">
        <v>0</v>
      </c>
      <c r="W310" s="18">
        <v>0</v>
      </c>
      <c r="X310" s="18"/>
      <c r="Y310" s="18">
        <v>23361</v>
      </c>
      <c r="Z310" s="18">
        <v>659.89</v>
      </c>
      <c r="AA310" s="18">
        <v>7312.11</v>
      </c>
      <c r="AB310" s="18">
        <v>31333</v>
      </c>
    </row>
    <row r="311" spans="1:28" s="15" customFormat="1" x14ac:dyDescent="0.25">
      <c r="A311" s="17">
        <v>10</v>
      </c>
      <c r="B311" s="17" t="s">
        <v>1405</v>
      </c>
      <c r="C311" s="17" t="s">
        <v>1392</v>
      </c>
      <c r="D311" s="17" t="s">
        <v>1421</v>
      </c>
      <c r="E311" s="17" t="s">
        <v>1422</v>
      </c>
      <c r="F311" s="17" t="s">
        <v>35</v>
      </c>
      <c r="G311" s="17" t="s">
        <v>215</v>
      </c>
      <c r="H311" s="17">
        <v>2008</v>
      </c>
      <c r="I311" s="17">
        <v>2008</v>
      </c>
      <c r="J311" s="17">
        <v>0</v>
      </c>
      <c r="K311" s="17" t="s">
        <v>37</v>
      </c>
      <c r="L311" s="18">
        <v>52295.6</v>
      </c>
      <c r="M311" s="18">
        <v>1693.24</v>
      </c>
      <c r="N311" s="18">
        <v>11919.16</v>
      </c>
      <c r="O311" s="18">
        <v>65908</v>
      </c>
      <c r="P311" s="18">
        <v>907.81</v>
      </c>
      <c r="Q311" s="18">
        <v>555.19000000000005</v>
      </c>
      <c r="R311" s="18">
        <v>0</v>
      </c>
      <c r="S311" s="18">
        <v>1463</v>
      </c>
      <c r="T311" s="18">
        <v>0</v>
      </c>
      <c r="U311" s="18">
        <v>0</v>
      </c>
      <c r="V311" s="18">
        <v>0</v>
      </c>
      <c r="W311" s="18">
        <v>0</v>
      </c>
      <c r="X311" s="18"/>
      <c r="Y311" s="18">
        <v>53203.41</v>
      </c>
      <c r="Z311" s="18">
        <v>12474.35</v>
      </c>
      <c r="AA311" s="18">
        <v>1693.24</v>
      </c>
      <c r="AB311" s="18">
        <v>67371</v>
      </c>
    </row>
    <row r="312" spans="1:28" s="15" customFormat="1" x14ac:dyDescent="0.25">
      <c r="A312" s="17">
        <v>11</v>
      </c>
      <c r="B312" s="17" t="s">
        <v>1391</v>
      </c>
      <c r="C312" s="17" t="s">
        <v>1392</v>
      </c>
      <c r="D312" s="17" t="s">
        <v>1423</v>
      </c>
      <c r="E312" s="17" t="s">
        <v>1424</v>
      </c>
      <c r="F312" s="17" t="s">
        <v>35</v>
      </c>
      <c r="G312" s="17" t="s">
        <v>218</v>
      </c>
      <c r="H312" s="17">
        <v>9770</v>
      </c>
      <c r="I312" s="17">
        <v>9308</v>
      </c>
      <c r="J312" s="17">
        <v>462</v>
      </c>
      <c r="K312" s="17" t="s">
        <v>37</v>
      </c>
      <c r="L312" s="18">
        <v>87820.21</v>
      </c>
      <c r="M312" s="18">
        <v>6041.16</v>
      </c>
      <c r="N312" s="18">
        <v>12953.63</v>
      </c>
      <c r="O312" s="18">
        <v>106815</v>
      </c>
      <c r="P312" s="18">
        <v>2947.94</v>
      </c>
      <c r="Q312" s="18">
        <v>950.16</v>
      </c>
      <c r="R312" s="18">
        <v>207.9</v>
      </c>
      <c r="S312" s="18">
        <v>4106</v>
      </c>
      <c r="T312" s="18">
        <v>0</v>
      </c>
      <c r="U312" s="18">
        <v>17773.21</v>
      </c>
      <c r="V312" s="18">
        <v>12953.63</v>
      </c>
      <c r="W312" s="18">
        <v>6041.16</v>
      </c>
      <c r="X312" s="18">
        <v>36768</v>
      </c>
      <c r="Y312" s="18">
        <v>72994.94</v>
      </c>
      <c r="Z312" s="18">
        <v>950.16</v>
      </c>
      <c r="AA312" s="18">
        <v>207.9</v>
      </c>
      <c r="AB312" s="18">
        <v>74153</v>
      </c>
    </row>
    <row r="313" spans="1:28" s="15" customFormat="1" x14ac:dyDescent="0.25">
      <c r="A313" s="17">
        <v>12</v>
      </c>
      <c r="B313" s="17" t="s">
        <v>1405</v>
      </c>
      <c r="C313" s="17" t="s">
        <v>1392</v>
      </c>
      <c r="D313" s="17" t="s">
        <v>1425</v>
      </c>
      <c r="E313" s="17" t="s">
        <v>1426</v>
      </c>
      <c r="F313" s="17" t="s">
        <v>35</v>
      </c>
      <c r="G313" s="17" t="s">
        <v>347</v>
      </c>
      <c r="H313" s="17">
        <v>600</v>
      </c>
      <c r="I313" s="17">
        <v>371</v>
      </c>
      <c r="J313" s="17">
        <v>229</v>
      </c>
      <c r="K313" s="17" t="s">
        <v>37</v>
      </c>
      <c r="L313" s="18">
        <v>28510.37</v>
      </c>
      <c r="M313" s="18">
        <v>166.95</v>
      </c>
      <c r="N313" s="18">
        <v>4643.68</v>
      </c>
      <c r="O313" s="18">
        <v>33321</v>
      </c>
      <c r="P313" s="18">
        <v>2041.35</v>
      </c>
      <c r="Q313" s="18">
        <v>282.60000000000002</v>
      </c>
      <c r="R313" s="18">
        <v>103.05</v>
      </c>
      <c r="S313" s="18">
        <v>2427</v>
      </c>
      <c r="T313" s="18">
        <v>400</v>
      </c>
      <c r="U313" s="18">
        <v>0</v>
      </c>
      <c r="V313" s="18">
        <v>0</v>
      </c>
      <c r="W313" s="18">
        <v>0</v>
      </c>
      <c r="X313" s="18"/>
      <c r="Y313" s="18">
        <v>30551.72</v>
      </c>
      <c r="Z313" s="18">
        <v>4926.28</v>
      </c>
      <c r="AA313" s="18">
        <v>270</v>
      </c>
      <c r="AB313" s="18">
        <v>35748</v>
      </c>
    </row>
    <row r="314" spans="1:28" s="15" customFormat="1" x14ac:dyDescent="0.25">
      <c r="A314" s="17">
        <v>13</v>
      </c>
      <c r="B314" s="17" t="s">
        <v>1391</v>
      </c>
      <c r="C314" s="17" t="s">
        <v>1392</v>
      </c>
      <c r="D314" s="17" t="s">
        <v>1395</v>
      </c>
      <c r="E314" s="17" t="s">
        <v>1396</v>
      </c>
      <c r="F314" s="17" t="s">
        <v>35</v>
      </c>
      <c r="G314" s="17" t="s">
        <v>1397</v>
      </c>
      <c r="H314" s="17">
        <v>645</v>
      </c>
      <c r="I314" s="17">
        <v>637</v>
      </c>
      <c r="J314" s="17">
        <v>8</v>
      </c>
      <c r="K314" s="17" t="s">
        <v>37</v>
      </c>
      <c r="L314" s="18">
        <v>15379.08</v>
      </c>
      <c r="M314" s="18">
        <v>270.94</v>
      </c>
      <c r="N314" s="18">
        <v>2537.98</v>
      </c>
      <c r="O314" s="18">
        <v>18188</v>
      </c>
      <c r="P314" s="18">
        <v>481.56</v>
      </c>
      <c r="Q314" s="18">
        <v>158.84</v>
      </c>
      <c r="R314" s="18">
        <v>3.6</v>
      </c>
      <c r="S314" s="18">
        <v>644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15860.64</v>
      </c>
      <c r="Z314" s="18">
        <v>2696.82</v>
      </c>
      <c r="AA314" s="18">
        <v>274.54000000000002</v>
      </c>
      <c r="AB314" s="18">
        <v>18832</v>
      </c>
    </row>
    <row r="315" spans="1:28" s="22" customFormat="1" x14ac:dyDescent="0.25">
      <c r="A315" s="19"/>
      <c r="B315" s="19"/>
      <c r="C315" s="10" t="s">
        <v>71</v>
      </c>
      <c r="D315" s="19"/>
      <c r="E315" s="19"/>
      <c r="F315" s="19"/>
      <c r="G315" s="19"/>
      <c r="H315" s="19"/>
      <c r="I315" s="19"/>
      <c r="J315" s="19">
        <f>SUM(J302:J314)</f>
        <v>7669</v>
      </c>
      <c r="K315" s="19"/>
      <c r="L315" s="20">
        <f t="shared" ref="L315:AB315" si="39">SUM(L302:L314)</f>
        <v>595486.71</v>
      </c>
      <c r="M315" s="20">
        <f t="shared" si="39"/>
        <v>36246.22</v>
      </c>
      <c r="N315" s="20">
        <f t="shared" si="39"/>
        <v>56534.07</v>
      </c>
      <c r="O315" s="20">
        <f t="shared" si="39"/>
        <v>688267</v>
      </c>
      <c r="P315" s="20">
        <f t="shared" si="39"/>
        <v>53473.849999999991</v>
      </c>
      <c r="Q315" s="20">
        <f t="shared" si="39"/>
        <v>6972.4500000000007</v>
      </c>
      <c r="R315" s="20">
        <f t="shared" si="39"/>
        <v>3557.7000000000007</v>
      </c>
      <c r="S315" s="20">
        <f t="shared" si="39"/>
        <v>64004</v>
      </c>
      <c r="T315" s="20">
        <f t="shared" si="39"/>
        <v>2330</v>
      </c>
      <c r="U315" s="20">
        <f t="shared" si="39"/>
        <v>124083.54000000001</v>
      </c>
      <c r="V315" s="20">
        <f t="shared" si="39"/>
        <v>18445.75</v>
      </c>
      <c r="W315" s="20">
        <f t="shared" si="39"/>
        <v>13470.71</v>
      </c>
      <c r="X315" s="20">
        <f t="shared" si="39"/>
        <v>156000</v>
      </c>
      <c r="Y315" s="20">
        <f t="shared" si="39"/>
        <v>594685.04999999993</v>
      </c>
      <c r="Z315" s="20">
        <f t="shared" si="39"/>
        <v>45009.37</v>
      </c>
      <c r="AA315" s="20">
        <f t="shared" si="39"/>
        <v>23444.580000000005</v>
      </c>
      <c r="AB315" s="20">
        <f t="shared" si="39"/>
        <v>663139</v>
      </c>
    </row>
    <row r="316" spans="1:28" s="15" customFormat="1" x14ac:dyDescent="0.25">
      <c r="A316" s="17">
        <v>1</v>
      </c>
      <c r="B316" s="17" t="s">
        <v>1399</v>
      </c>
      <c r="C316" s="17" t="s">
        <v>1392</v>
      </c>
      <c r="D316" s="17" t="s">
        <v>1427</v>
      </c>
      <c r="E316" s="17" t="s">
        <v>1428</v>
      </c>
      <c r="F316" s="17" t="s">
        <v>75</v>
      </c>
      <c r="G316" s="17" t="s">
        <v>1142</v>
      </c>
      <c r="H316" s="17">
        <v>14850</v>
      </c>
      <c r="I316" s="17">
        <v>14674</v>
      </c>
      <c r="J316" s="17">
        <v>176</v>
      </c>
      <c r="K316" s="17" t="s">
        <v>37</v>
      </c>
      <c r="L316" s="18">
        <v>9220.59</v>
      </c>
      <c r="M316" s="18">
        <v>1008.57</v>
      </c>
      <c r="N316" s="18">
        <v>404.84</v>
      </c>
      <c r="O316" s="18">
        <v>10634</v>
      </c>
      <c r="P316" s="18">
        <v>1547.23</v>
      </c>
      <c r="Q316" s="18">
        <v>97.43</v>
      </c>
      <c r="R316" s="18">
        <v>105.34</v>
      </c>
      <c r="S316" s="18">
        <v>1750</v>
      </c>
      <c r="T316" s="18">
        <v>0</v>
      </c>
      <c r="U316" s="18">
        <v>0</v>
      </c>
      <c r="V316" s="18">
        <v>0</v>
      </c>
      <c r="W316" s="18">
        <v>0</v>
      </c>
      <c r="X316" s="18"/>
      <c r="Y316" s="18">
        <v>10767.82</v>
      </c>
      <c r="Z316" s="18">
        <v>502.27</v>
      </c>
      <c r="AA316" s="18">
        <v>1113.9100000000001</v>
      </c>
      <c r="AB316" s="18">
        <v>12384</v>
      </c>
    </row>
    <row r="317" spans="1:28" s="15" customFormat="1" x14ac:dyDescent="0.25">
      <c r="A317" s="17">
        <v>2</v>
      </c>
      <c r="B317" s="17" t="s">
        <v>1405</v>
      </c>
      <c r="C317" s="17" t="s">
        <v>1392</v>
      </c>
      <c r="D317" s="17" t="s">
        <v>1429</v>
      </c>
      <c r="E317" s="17" t="s">
        <v>1430</v>
      </c>
      <c r="F317" s="17" t="s">
        <v>75</v>
      </c>
      <c r="G317" s="17" t="s">
        <v>1142</v>
      </c>
      <c r="H317" s="17">
        <v>4413</v>
      </c>
      <c r="I317" s="17">
        <v>4245</v>
      </c>
      <c r="J317" s="17">
        <v>168</v>
      </c>
      <c r="K317" s="17" t="s">
        <v>37</v>
      </c>
      <c r="L317" s="18">
        <v>32573.94</v>
      </c>
      <c r="M317" s="18">
        <v>465.17</v>
      </c>
      <c r="N317" s="18">
        <v>2806.89</v>
      </c>
      <c r="O317" s="18">
        <v>35846</v>
      </c>
      <c r="P317" s="18">
        <v>1523.9</v>
      </c>
      <c r="Q317" s="18">
        <v>334.55</v>
      </c>
      <c r="R317" s="18">
        <v>100.55</v>
      </c>
      <c r="S317" s="18">
        <v>1959</v>
      </c>
      <c r="T317" s="18">
        <v>0</v>
      </c>
      <c r="U317" s="18">
        <v>0</v>
      </c>
      <c r="V317" s="18">
        <v>0</v>
      </c>
      <c r="W317" s="18">
        <v>0</v>
      </c>
      <c r="X317" s="18"/>
      <c r="Y317" s="18">
        <v>34097.839999999997</v>
      </c>
      <c r="Z317" s="18">
        <v>3141.44</v>
      </c>
      <c r="AA317" s="18">
        <v>565.72</v>
      </c>
      <c r="AB317" s="18">
        <v>37805</v>
      </c>
    </row>
    <row r="318" spans="1:28" s="15" customFormat="1" x14ac:dyDescent="0.25">
      <c r="A318" s="17">
        <v>3</v>
      </c>
      <c r="B318" s="17" t="s">
        <v>1391</v>
      </c>
      <c r="C318" s="17" t="s">
        <v>1392</v>
      </c>
      <c r="D318" s="17" t="s">
        <v>1431</v>
      </c>
      <c r="E318" s="17" t="s">
        <v>1432</v>
      </c>
      <c r="F318" s="17" t="s">
        <v>75</v>
      </c>
      <c r="G318" s="17" t="s">
        <v>1142</v>
      </c>
      <c r="H318" s="17">
        <v>9163</v>
      </c>
      <c r="I318" s="17">
        <v>8930</v>
      </c>
      <c r="J318" s="17">
        <v>233</v>
      </c>
      <c r="K318" s="17" t="s">
        <v>37</v>
      </c>
      <c r="L318" s="18">
        <v>59623.31</v>
      </c>
      <c r="M318" s="18">
        <v>3423.83</v>
      </c>
      <c r="N318" s="18">
        <v>9550.86</v>
      </c>
      <c r="O318" s="18">
        <v>72598</v>
      </c>
      <c r="P318" s="18">
        <v>2093.92</v>
      </c>
      <c r="Q318" s="18">
        <v>641.63</v>
      </c>
      <c r="R318" s="18">
        <v>139.44999999999999</v>
      </c>
      <c r="S318" s="18">
        <v>2875</v>
      </c>
      <c r="T318" s="18">
        <v>0</v>
      </c>
      <c r="U318" s="18">
        <v>0</v>
      </c>
      <c r="V318" s="18">
        <v>0</v>
      </c>
      <c r="W318" s="18">
        <v>0</v>
      </c>
      <c r="X318" s="18"/>
      <c r="Y318" s="18">
        <v>61717.23</v>
      </c>
      <c r="Z318" s="18">
        <v>10192.49</v>
      </c>
      <c r="AA318" s="18">
        <v>3563.28</v>
      </c>
      <c r="AB318" s="18">
        <v>75473</v>
      </c>
    </row>
    <row r="319" spans="1:28" s="15" customFormat="1" x14ac:dyDescent="0.25">
      <c r="A319" s="17">
        <v>4</v>
      </c>
      <c r="B319" s="17" t="s">
        <v>1399</v>
      </c>
      <c r="C319" s="17" t="s">
        <v>1392</v>
      </c>
      <c r="D319" s="17" t="s">
        <v>1433</v>
      </c>
      <c r="E319" s="17" t="s">
        <v>1434</v>
      </c>
      <c r="F319" s="17" t="s">
        <v>75</v>
      </c>
      <c r="G319" s="17" t="s">
        <v>1142</v>
      </c>
      <c r="H319" s="17">
        <v>2700</v>
      </c>
      <c r="I319" s="17">
        <v>2700</v>
      </c>
      <c r="J319" s="17">
        <v>0</v>
      </c>
      <c r="K319" s="17" t="s">
        <v>59</v>
      </c>
      <c r="L319" s="18">
        <v>10136.950000000001</v>
      </c>
      <c r="M319" s="18">
        <v>89.67</v>
      </c>
      <c r="N319" s="18">
        <v>2073.38</v>
      </c>
      <c r="O319" s="18">
        <v>12300</v>
      </c>
      <c r="P319" s="18">
        <v>281.64</v>
      </c>
      <c r="Q319" s="18">
        <v>104.36</v>
      </c>
      <c r="R319" s="18">
        <v>0</v>
      </c>
      <c r="S319" s="18">
        <v>386</v>
      </c>
      <c r="T319" s="18">
        <v>0</v>
      </c>
      <c r="U319" s="18">
        <v>0</v>
      </c>
      <c r="V319" s="18">
        <v>0</v>
      </c>
      <c r="W319" s="18">
        <v>0</v>
      </c>
      <c r="X319" s="18"/>
      <c r="Y319" s="18">
        <v>10418.59</v>
      </c>
      <c r="Z319" s="18">
        <v>2177.7399999999998</v>
      </c>
      <c r="AA319" s="18">
        <v>89.67</v>
      </c>
      <c r="AB319" s="18">
        <v>12686</v>
      </c>
    </row>
    <row r="320" spans="1:28" s="15" customFormat="1" x14ac:dyDescent="0.25">
      <c r="A320" s="17">
        <v>5</v>
      </c>
      <c r="B320" s="17" t="s">
        <v>1399</v>
      </c>
      <c r="C320" s="17" t="s">
        <v>1392</v>
      </c>
      <c r="D320" s="17" t="s">
        <v>1435</v>
      </c>
      <c r="E320" s="17" t="s">
        <v>1436</v>
      </c>
      <c r="F320" s="17" t="s">
        <v>75</v>
      </c>
      <c r="G320" s="17" t="s">
        <v>1142</v>
      </c>
      <c r="H320" s="17">
        <v>22282</v>
      </c>
      <c r="I320" s="17">
        <v>22282</v>
      </c>
      <c r="J320" s="17">
        <v>0</v>
      </c>
      <c r="K320" s="17" t="s">
        <v>59</v>
      </c>
      <c r="L320" s="18">
        <v>70370.98</v>
      </c>
      <c r="M320" s="18">
        <v>5344.25</v>
      </c>
      <c r="N320" s="18">
        <v>12703.77</v>
      </c>
      <c r="O320" s="18">
        <v>88419</v>
      </c>
      <c r="P320" s="18">
        <v>343.6</v>
      </c>
      <c r="Q320" s="18">
        <v>768.4</v>
      </c>
      <c r="R320" s="18">
        <v>0</v>
      </c>
      <c r="S320" s="18">
        <v>1112</v>
      </c>
      <c r="T320" s="18">
        <v>90</v>
      </c>
      <c r="U320" s="18">
        <v>0</v>
      </c>
      <c r="V320" s="18">
        <v>0</v>
      </c>
      <c r="W320" s="18">
        <v>0</v>
      </c>
      <c r="X320" s="18"/>
      <c r="Y320" s="18">
        <v>70714.58</v>
      </c>
      <c r="Z320" s="18">
        <v>13472.17</v>
      </c>
      <c r="AA320" s="18">
        <v>5344.25</v>
      </c>
      <c r="AB320" s="18">
        <v>89531</v>
      </c>
    </row>
    <row r="321" spans="1:28" s="15" customFormat="1" x14ac:dyDescent="0.25">
      <c r="A321" s="17">
        <v>6</v>
      </c>
      <c r="B321" s="17" t="s">
        <v>1410</v>
      </c>
      <c r="C321" s="17" t="s">
        <v>1392</v>
      </c>
      <c r="D321" s="17" t="s">
        <v>1437</v>
      </c>
      <c r="E321" s="17" t="s">
        <v>1438</v>
      </c>
      <c r="F321" s="17" t="s">
        <v>75</v>
      </c>
      <c r="G321" s="17" t="s">
        <v>1142</v>
      </c>
      <c r="H321" s="17">
        <v>20815</v>
      </c>
      <c r="I321" s="17">
        <v>20476</v>
      </c>
      <c r="J321" s="17">
        <v>339</v>
      </c>
      <c r="K321" s="17" t="s">
        <v>37</v>
      </c>
      <c r="L321" s="18">
        <v>73358.89</v>
      </c>
      <c r="M321" s="18">
        <v>1718.01</v>
      </c>
      <c r="N321" s="18">
        <v>5541.1</v>
      </c>
      <c r="O321" s="18">
        <v>80618</v>
      </c>
      <c r="P321" s="18">
        <v>2756.37</v>
      </c>
      <c r="Q321" s="18">
        <v>762.74</v>
      </c>
      <c r="R321" s="18">
        <v>202.89</v>
      </c>
      <c r="S321" s="18">
        <v>3722</v>
      </c>
      <c r="T321" s="18">
        <v>10</v>
      </c>
      <c r="U321" s="18">
        <v>0</v>
      </c>
      <c r="V321" s="18">
        <v>0</v>
      </c>
      <c r="W321" s="18">
        <v>0</v>
      </c>
      <c r="X321" s="18"/>
      <c r="Y321" s="18">
        <v>76115.259999999995</v>
      </c>
      <c r="Z321" s="18">
        <v>6303.84</v>
      </c>
      <c r="AA321" s="18">
        <v>1920.9</v>
      </c>
      <c r="AB321" s="18">
        <v>84340</v>
      </c>
    </row>
    <row r="322" spans="1:28" s="15" customFormat="1" x14ac:dyDescent="0.25">
      <c r="A322" s="17">
        <v>7</v>
      </c>
      <c r="B322" s="17" t="s">
        <v>1410</v>
      </c>
      <c r="C322" s="17" t="s">
        <v>1392</v>
      </c>
      <c r="D322" s="17" t="s">
        <v>1439</v>
      </c>
      <c r="E322" s="17" t="s">
        <v>1440</v>
      </c>
      <c r="F322" s="17" t="s">
        <v>75</v>
      </c>
      <c r="G322" s="17" t="s">
        <v>1142</v>
      </c>
      <c r="H322" s="17">
        <v>5830</v>
      </c>
      <c r="I322" s="17">
        <v>5771</v>
      </c>
      <c r="J322" s="17">
        <v>59</v>
      </c>
      <c r="K322" s="17" t="s">
        <v>37</v>
      </c>
      <c r="L322" s="18">
        <v>22095.43</v>
      </c>
      <c r="M322" s="18">
        <v>647.16999999999996</v>
      </c>
      <c r="N322" s="18">
        <v>4340.3999999999996</v>
      </c>
      <c r="O322" s="18">
        <v>27083</v>
      </c>
      <c r="P322" s="18">
        <v>872.45</v>
      </c>
      <c r="Q322" s="18">
        <v>229.24</v>
      </c>
      <c r="R322" s="18">
        <v>35.31</v>
      </c>
      <c r="S322" s="18">
        <v>1137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22967.88</v>
      </c>
      <c r="Z322" s="18">
        <v>4569.6400000000003</v>
      </c>
      <c r="AA322" s="18">
        <v>682.48</v>
      </c>
      <c r="AB322" s="18">
        <v>28220</v>
      </c>
    </row>
    <row r="323" spans="1:28" s="15" customFormat="1" x14ac:dyDescent="0.25">
      <c r="A323" s="17">
        <v>8</v>
      </c>
      <c r="B323" s="17" t="s">
        <v>1405</v>
      </c>
      <c r="C323" s="17" t="s">
        <v>1392</v>
      </c>
      <c r="D323" s="17" t="s">
        <v>1441</v>
      </c>
      <c r="E323" s="17" t="s">
        <v>1442</v>
      </c>
      <c r="F323" s="17" t="s">
        <v>75</v>
      </c>
      <c r="G323" s="17" t="s">
        <v>1142</v>
      </c>
      <c r="H323" s="17">
        <v>22785</v>
      </c>
      <c r="I323" s="17">
        <v>22578</v>
      </c>
      <c r="J323" s="17">
        <v>207</v>
      </c>
      <c r="K323" s="17" t="s">
        <v>37</v>
      </c>
      <c r="L323" s="18">
        <v>48866.59</v>
      </c>
      <c r="M323" s="18">
        <v>3529.26</v>
      </c>
      <c r="N323" s="18">
        <v>8432.15</v>
      </c>
      <c r="O323" s="18">
        <v>60828</v>
      </c>
      <c r="P323" s="18">
        <v>1727.94</v>
      </c>
      <c r="Q323" s="18">
        <v>535.16999999999996</v>
      </c>
      <c r="R323" s="18">
        <v>123.89</v>
      </c>
      <c r="S323" s="18">
        <v>2387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50594.53</v>
      </c>
      <c r="Z323" s="18">
        <v>8967.32</v>
      </c>
      <c r="AA323" s="18">
        <v>3653.15</v>
      </c>
      <c r="AB323" s="18">
        <v>63215</v>
      </c>
    </row>
    <row r="324" spans="1:28" s="15" customFormat="1" x14ac:dyDescent="0.25">
      <c r="A324" s="17">
        <v>9</v>
      </c>
      <c r="B324" s="17" t="s">
        <v>1399</v>
      </c>
      <c r="C324" s="17" t="s">
        <v>1392</v>
      </c>
      <c r="D324" s="17" t="s">
        <v>1443</v>
      </c>
      <c r="E324" s="17" t="s">
        <v>1444</v>
      </c>
      <c r="F324" s="17" t="s">
        <v>75</v>
      </c>
      <c r="G324" s="17" t="s">
        <v>1142</v>
      </c>
      <c r="H324" s="17">
        <v>8062</v>
      </c>
      <c r="I324" s="17">
        <v>7918</v>
      </c>
      <c r="J324" s="17">
        <v>144</v>
      </c>
      <c r="K324" s="17" t="s">
        <v>37</v>
      </c>
      <c r="L324" s="18">
        <v>55286.26</v>
      </c>
      <c r="M324" s="18">
        <v>4108.3900000000003</v>
      </c>
      <c r="N324" s="18">
        <v>8552.35</v>
      </c>
      <c r="O324" s="18">
        <v>67947</v>
      </c>
      <c r="P324" s="18">
        <v>1266.04</v>
      </c>
      <c r="Q324" s="18">
        <v>607.78</v>
      </c>
      <c r="R324" s="18">
        <v>86.18</v>
      </c>
      <c r="S324" s="18">
        <v>1960</v>
      </c>
      <c r="T324" s="18">
        <v>3820</v>
      </c>
      <c r="U324" s="18">
        <v>0</v>
      </c>
      <c r="V324" s="18">
        <v>0</v>
      </c>
      <c r="W324" s="18">
        <v>0</v>
      </c>
      <c r="X324" s="18"/>
      <c r="Y324" s="18">
        <v>56552.3</v>
      </c>
      <c r="Z324" s="18">
        <v>9160.1299999999992</v>
      </c>
      <c r="AA324" s="18">
        <v>4194.57</v>
      </c>
      <c r="AB324" s="18">
        <v>69907</v>
      </c>
    </row>
    <row r="325" spans="1:28" s="15" customFormat="1" x14ac:dyDescent="0.25">
      <c r="A325" s="17">
        <v>10</v>
      </c>
      <c r="B325" s="17" t="s">
        <v>1391</v>
      </c>
      <c r="C325" s="17" t="s">
        <v>1392</v>
      </c>
      <c r="D325" s="17" t="s">
        <v>1445</v>
      </c>
      <c r="E325" s="17" t="s">
        <v>1446</v>
      </c>
      <c r="F325" s="17" t="s">
        <v>75</v>
      </c>
      <c r="G325" s="17" t="s">
        <v>1447</v>
      </c>
      <c r="H325" s="17">
        <v>18587</v>
      </c>
      <c r="I325" s="17">
        <v>18282</v>
      </c>
      <c r="J325" s="17">
        <v>305</v>
      </c>
      <c r="K325" s="17" t="s">
        <v>37</v>
      </c>
      <c r="L325" s="18">
        <v>54229.99</v>
      </c>
      <c r="M325" s="18">
        <v>4089.86</v>
      </c>
      <c r="N325" s="18">
        <v>7705.15</v>
      </c>
      <c r="O325" s="18">
        <v>66025</v>
      </c>
      <c r="P325" s="18">
        <v>2398.38</v>
      </c>
      <c r="Q325" s="18">
        <v>592.08000000000004</v>
      </c>
      <c r="R325" s="18">
        <v>182.54</v>
      </c>
      <c r="S325" s="18">
        <v>3173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56628.37</v>
      </c>
      <c r="Z325" s="18">
        <v>8297.23</v>
      </c>
      <c r="AA325" s="18">
        <v>4272.3999999999996</v>
      </c>
      <c r="AB325" s="18">
        <v>69198</v>
      </c>
    </row>
    <row r="326" spans="1:28" s="15" customFormat="1" x14ac:dyDescent="0.25">
      <c r="A326" s="17">
        <v>11</v>
      </c>
      <c r="B326" s="17" t="s">
        <v>1410</v>
      </c>
      <c r="C326" s="17" t="s">
        <v>1392</v>
      </c>
      <c r="D326" s="17" t="s">
        <v>1448</v>
      </c>
      <c r="E326" s="17" t="s">
        <v>1449</v>
      </c>
      <c r="F326" s="17" t="s">
        <v>75</v>
      </c>
      <c r="G326" s="17" t="s">
        <v>114</v>
      </c>
      <c r="H326" s="17">
        <v>0</v>
      </c>
      <c r="I326" s="17">
        <v>0</v>
      </c>
      <c r="J326" s="17">
        <v>360</v>
      </c>
      <c r="K326" s="17" t="s">
        <v>107</v>
      </c>
      <c r="L326" s="18">
        <v>79980.44</v>
      </c>
      <c r="M326" s="18">
        <v>7147.89</v>
      </c>
      <c r="N326" s="18">
        <v>6062.67</v>
      </c>
      <c r="O326" s="18">
        <v>93191</v>
      </c>
      <c r="P326" s="18">
        <v>2587.65</v>
      </c>
      <c r="Q326" s="18">
        <v>869.89</v>
      </c>
      <c r="R326" s="18">
        <v>215.46</v>
      </c>
      <c r="S326" s="18">
        <v>3673</v>
      </c>
      <c r="T326" s="18">
        <v>340</v>
      </c>
      <c r="U326" s="18">
        <v>0</v>
      </c>
      <c r="V326" s="18">
        <v>0</v>
      </c>
      <c r="W326" s="18">
        <v>0</v>
      </c>
      <c r="X326" s="18"/>
      <c r="Y326" s="18">
        <v>82568.09</v>
      </c>
      <c r="Z326" s="18">
        <v>6932.56</v>
      </c>
      <c r="AA326" s="18">
        <v>7363.35</v>
      </c>
      <c r="AB326" s="18">
        <v>96864</v>
      </c>
    </row>
    <row r="327" spans="1:28" s="15" customFormat="1" x14ac:dyDescent="0.25">
      <c r="A327" s="17">
        <v>12</v>
      </c>
      <c r="B327" s="17" t="s">
        <v>1405</v>
      </c>
      <c r="C327" s="17" t="s">
        <v>1392</v>
      </c>
      <c r="D327" s="17" t="s">
        <v>1450</v>
      </c>
      <c r="E327" s="17" t="s">
        <v>1451</v>
      </c>
      <c r="F327" s="17" t="s">
        <v>75</v>
      </c>
      <c r="G327" s="17" t="s">
        <v>114</v>
      </c>
      <c r="H327" s="17">
        <v>0</v>
      </c>
      <c r="I327" s="17">
        <v>0</v>
      </c>
      <c r="J327" s="17">
        <v>360</v>
      </c>
      <c r="K327" s="17" t="s">
        <v>107</v>
      </c>
      <c r="L327" s="18">
        <v>21347.39</v>
      </c>
      <c r="M327" s="18">
        <v>7650.99</v>
      </c>
      <c r="N327" s="18">
        <v>520.62</v>
      </c>
      <c r="O327" s="18">
        <v>29519</v>
      </c>
      <c r="P327" s="18">
        <v>2587.33</v>
      </c>
      <c r="Q327" s="18">
        <v>269.20999999999998</v>
      </c>
      <c r="R327" s="18">
        <v>215.46</v>
      </c>
      <c r="S327" s="18">
        <v>3072</v>
      </c>
      <c r="T327" s="18">
        <v>190</v>
      </c>
      <c r="U327" s="18">
        <v>0</v>
      </c>
      <c r="V327" s="18">
        <v>0</v>
      </c>
      <c r="W327" s="18">
        <v>0</v>
      </c>
      <c r="X327" s="18"/>
      <c r="Y327" s="18">
        <v>23934.720000000001</v>
      </c>
      <c r="Z327" s="18">
        <v>789.83</v>
      </c>
      <c r="AA327" s="18">
        <v>7866.45</v>
      </c>
      <c r="AB327" s="18">
        <v>32591</v>
      </c>
    </row>
    <row r="328" spans="1:28" s="15" customFormat="1" x14ac:dyDescent="0.25">
      <c r="A328" s="17">
        <v>13</v>
      </c>
      <c r="B328" s="17" t="s">
        <v>1399</v>
      </c>
      <c r="C328" s="17" t="s">
        <v>1392</v>
      </c>
      <c r="D328" s="17" t="s">
        <v>1452</v>
      </c>
      <c r="E328" s="17" t="s">
        <v>1453</v>
      </c>
      <c r="F328" s="17" t="s">
        <v>75</v>
      </c>
      <c r="G328" s="17" t="s">
        <v>114</v>
      </c>
      <c r="H328" s="17">
        <v>0</v>
      </c>
      <c r="I328" s="17">
        <v>0</v>
      </c>
      <c r="J328" s="17">
        <v>360</v>
      </c>
      <c r="K328" s="17" t="s">
        <v>107</v>
      </c>
      <c r="L328" s="18">
        <v>40489.35</v>
      </c>
      <c r="M328" s="18">
        <v>3587.49</v>
      </c>
      <c r="N328" s="18">
        <v>3023.16</v>
      </c>
      <c r="O328" s="18">
        <v>47100</v>
      </c>
      <c r="P328" s="18">
        <v>2587.52</v>
      </c>
      <c r="Q328" s="18">
        <v>425.02</v>
      </c>
      <c r="R328" s="18">
        <v>215.46</v>
      </c>
      <c r="S328" s="18">
        <v>3228</v>
      </c>
      <c r="T328" s="18">
        <v>190</v>
      </c>
      <c r="U328" s="18">
        <v>0</v>
      </c>
      <c r="V328" s="18">
        <v>0</v>
      </c>
      <c r="W328" s="18">
        <v>0</v>
      </c>
      <c r="X328" s="18"/>
      <c r="Y328" s="18">
        <v>43076.87</v>
      </c>
      <c r="Z328" s="18">
        <v>3448.18</v>
      </c>
      <c r="AA328" s="18">
        <v>3802.95</v>
      </c>
      <c r="AB328" s="18">
        <v>50328</v>
      </c>
    </row>
    <row r="329" spans="1:28" s="15" customFormat="1" x14ac:dyDescent="0.25">
      <c r="A329" s="17">
        <v>14</v>
      </c>
      <c r="B329" s="17" t="s">
        <v>1391</v>
      </c>
      <c r="C329" s="17" t="s">
        <v>1392</v>
      </c>
      <c r="D329" s="17" t="s">
        <v>1393</v>
      </c>
      <c r="E329" s="17" t="s">
        <v>1394</v>
      </c>
      <c r="F329" s="17" t="s">
        <v>75</v>
      </c>
      <c r="G329" s="17" t="s">
        <v>114</v>
      </c>
      <c r="H329" s="17">
        <v>0</v>
      </c>
      <c r="I329" s="17">
        <v>0</v>
      </c>
      <c r="J329" s="17">
        <v>360</v>
      </c>
      <c r="K329" s="17" t="s">
        <v>107</v>
      </c>
      <c r="L329" s="18">
        <v>92916.11</v>
      </c>
      <c r="M329" s="18">
        <v>1633.92</v>
      </c>
      <c r="N329" s="18">
        <v>1939.97</v>
      </c>
      <c r="O329" s="18">
        <v>96490</v>
      </c>
      <c r="P329" s="18">
        <v>2587.69</v>
      </c>
      <c r="Q329" s="18">
        <v>944.85</v>
      </c>
      <c r="R329" s="18">
        <v>215.46</v>
      </c>
      <c r="S329" s="18">
        <v>3748</v>
      </c>
      <c r="T329" s="18">
        <v>190</v>
      </c>
      <c r="U329" s="18">
        <v>0</v>
      </c>
      <c r="V329" s="18">
        <v>0</v>
      </c>
      <c r="W329" s="18">
        <v>0</v>
      </c>
      <c r="X329" s="18"/>
      <c r="Y329" s="18">
        <v>95503.8</v>
      </c>
      <c r="Z329" s="18">
        <v>2884.82</v>
      </c>
      <c r="AA329" s="18">
        <v>1849.38</v>
      </c>
      <c r="AB329" s="18">
        <v>100238</v>
      </c>
    </row>
    <row r="330" spans="1:28" s="12" customFormat="1" ht="16.5" customHeight="1" x14ac:dyDescent="0.25">
      <c r="A330" s="10"/>
      <c r="B330" s="10"/>
      <c r="C330" s="10" t="s">
        <v>71</v>
      </c>
      <c r="D330" s="10"/>
      <c r="E330" s="10"/>
      <c r="F330" s="10"/>
      <c r="G330" s="10"/>
      <c r="H330" s="10"/>
      <c r="I330" s="10"/>
      <c r="J330" s="11">
        <f>SUM(J316:J329)</f>
        <v>3071</v>
      </c>
      <c r="K330" s="10"/>
      <c r="L330" s="11">
        <f t="shared" ref="L330:AB330" si="40">SUM(L316:L329)</f>
        <v>670496.21999999986</v>
      </c>
      <c r="M330" s="11">
        <f t="shared" si="40"/>
        <v>44444.469999999994</v>
      </c>
      <c r="N330" s="11">
        <f t="shared" si="40"/>
        <v>73657.310000000012</v>
      </c>
      <c r="O330" s="11">
        <f t="shared" si="40"/>
        <v>788598</v>
      </c>
      <c r="P330" s="11">
        <f t="shared" si="40"/>
        <v>25161.660000000003</v>
      </c>
      <c r="Q330" s="11">
        <f t="shared" si="40"/>
        <v>7182.35</v>
      </c>
      <c r="R330" s="11">
        <f t="shared" si="40"/>
        <v>1837.99</v>
      </c>
      <c r="S330" s="11">
        <f t="shared" si="40"/>
        <v>34182</v>
      </c>
      <c r="T330" s="11">
        <f t="shared" si="40"/>
        <v>4830</v>
      </c>
      <c r="U330" s="11">
        <f t="shared" si="40"/>
        <v>0</v>
      </c>
      <c r="V330" s="11">
        <f t="shared" si="40"/>
        <v>0</v>
      </c>
      <c r="W330" s="11">
        <f t="shared" si="40"/>
        <v>0</v>
      </c>
      <c r="X330" s="11">
        <f t="shared" si="40"/>
        <v>0</v>
      </c>
      <c r="Y330" s="11">
        <f t="shared" si="40"/>
        <v>695657.88</v>
      </c>
      <c r="Z330" s="11">
        <f t="shared" si="40"/>
        <v>80839.659999999989</v>
      </c>
      <c r="AA330" s="11">
        <f t="shared" si="40"/>
        <v>46282.459999999992</v>
      </c>
      <c r="AB330" s="11">
        <f t="shared" si="40"/>
        <v>822780</v>
      </c>
    </row>
    <row r="331" spans="1:28" s="12" customFormat="1" ht="16.5" customHeight="1" x14ac:dyDescent="0.25">
      <c r="A331" s="10"/>
      <c r="B331" s="10"/>
      <c r="C331" s="10" t="s">
        <v>119</v>
      </c>
      <c r="D331" s="10"/>
      <c r="E331" s="10"/>
      <c r="F331" s="10"/>
      <c r="G331" s="10"/>
      <c r="H331" s="10"/>
      <c r="I331" s="10"/>
      <c r="J331" s="11">
        <f>J330+J315</f>
        <v>10740</v>
      </c>
      <c r="K331" s="11"/>
      <c r="L331" s="11">
        <f t="shared" ref="L331:AB331" si="41">L330+L315</f>
        <v>1265982.9299999997</v>
      </c>
      <c r="M331" s="11">
        <f t="shared" si="41"/>
        <v>80690.69</v>
      </c>
      <c r="N331" s="11">
        <f t="shared" si="41"/>
        <v>130191.38</v>
      </c>
      <c r="O331" s="11">
        <f t="shared" si="41"/>
        <v>1476865</v>
      </c>
      <c r="P331" s="11">
        <f t="shared" si="41"/>
        <v>78635.509999999995</v>
      </c>
      <c r="Q331" s="11">
        <f t="shared" si="41"/>
        <v>14154.800000000001</v>
      </c>
      <c r="R331" s="11">
        <f t="shared" si="41"/>
        <v>5395.6900000000005</v>
      </c>
      <c r="S331" s="11">
        <f t="shared" si="41"/>
        <v>98186</v>
      </c>
      <c r="T331" s="11">
        <f t="shared" si="41"/>
        <v>7160</v>
      </c>
      <c r="U331" s="11">
        <f t="shared" si="41"/>
        <v>124083.54000000001</v>
      </c>
      <c r="V331" s="11">
        <f t="shared" si="41"/>
        <v>18445.75</v>
      </c>
      <c r="W331" s="11">
        <f t="shared" si="41"/>
        <v>13470.71</v>
      </c>
      <c r="X331" s="11">
        <f t="shared" si="41"/>
        <v>156000</v>
      </c>
      <c r="Y331" s="11">
        <f t="shared" si="41"/>
        <v>1290342.93</v>
      </c>
      <c r="Z331" s="11">
        <f t="shared" si="41"/>
        <v>125849.03</v>
      </c>
      <c r="AA331" s="11">
        <f t="shared" si="41"/>
        <v>69727.039999999994</v>
      </c>
      <c r="AB331" s="11">
        <f t="shared" si="41"/>
        <v>1485919</v>
      </c>
    </row>
    <row r="332" spans="1:28" ht="18" customHeight="1" x14ac:dyDescent="0.25"/>
    <row r="333" spans="1:28" ht="18" customHeight="1" x14ac:dyDescent="0.25"/>
    <row r="336" spans="1:28" ht="15.75" x14ac:dyDescent="0.25">
      <c r="E336" s="13" t="s">
        <v>120</v>
      </c>
      <c r="G336" s="14"/>
      <c r="H336" s="14"/>
      <c r="I336" s="14"/>
      <c r="J336" s="14"/>
      <c r="K336" s="14"/>
      <c r="L336" s="13" t="s">
        <v>122</v>
      </c>
      <c r="M336" s="13"/>
      <c r="N336" s="13"/>
      <c r="O336" s="14"/>
      <c r="Q336" s="14"/>
      <c r="R336" s="13" t="s">
        <v>121</v>
      </c>
      <c r="T336" s="14"/>
      <c r="U336" s="14"/>
      <c r="W336" s="14"/>
      <c r="X336" s="14"/>
      <c r="Y336" s="13" t="s">
        <v>123</v>
      </c>
      <c r="Z336" s="14"/>
      <c r="AA336" s="14"/>
      <c r="AB336" s="14"/>
    </row>
    <row r="337" spans="1:31" ht="15.75" x14ac:dyDescent="0.25">
      <c r="E337" s="13" t="s">
        <v>124</v>
      </c>
      <c r="G337" s="14"/>
      <c r="H337" s="14"/>
      <c r="I337" s="14"/>
      <c r="J337" s="14"/>
      <c r="K337" s="14"/>
      <c r="L337" s="13" t="s">
        <v>124</v>
      </c>
      <c r="M337" s="13"/>
      <c r="N337" s="13"/>
      <c r="O337" s="14"/>
      <c r="Q337" s="14"/>
      <c r="R337" s="13" t="s">
        <v>124</v>
      </c>
      <c r="T337" s="14"/>
      <c r="U337" s="14"/>
      <c r="W337" s="14"/>
      <c r="X337" s="14"/>
      <c r="Y337" s="13" t="s">
        <v>124</v>
      </c>
      <c r="Z337" s="14"/>
      <c r="AA337" s="14"/>
      <c r="AB337" s="14"/>
    </row>
    <row r="339" spans="1:31" ht="32.25" customHeight="1" x14ac:dyDescent="0.55000000000000004">
      <c r="A339" s="75" t="s">
        <v>0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1"/>
      <c r="AD339" s="1"/>
      <c r="AE339" s="1"/>
    </row>
    <row r="340" spans="1:31" ht="21.75" customHeight="1" x14ac:dyDescent="0.4">
      <c r="A340" s="76" t="s">
        <v>1704</v>
      </c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2"/>
      <c r="AD340" s="2"/>
      <c r="AE340" s="2"/>
    </row>
    <row r="341" spans="1:31" s="5" customFormat="1" ht="20.25" customHeight="1" x14ac:dyDescent="0.35">
      <c r="A341" s="3" t="s">
        <v>1</v>
      </c>
      <c r="B341" s="4"/>
      <c r="C341" s="3"/>
      <c r="D341" s="3"/>
      <c r="F341" s="3" t="s">
        <v>1454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s="7" customFormat="1" ht="90" x14ac:dyDescent="0.25">
      <c r="A342" s="6" t="s">
        <v>3</v>
      </c>
      <c r="B342" s="6" t="s">
        <v>4</v>
      </c>
      <c r="C342" s="6" t="s">
        <v>5</v>
      </c>
      <c r="D342" s="6" t="s">
        <v>6</v>
      </c>
      <c r="E342" s="6" t="s">
        <v>7</v>
      </c>
      <c r="F342" s="6" t="s">
        <v>8</v>
      </c>
      <c r="G342" s="6" t="s">
        <v>9</v>
      </c>
      <c r="H342" s="6" t="s">
        <v>10</v>
      </c>
      <c r="I342" s="6" t="s">
        <v>11</v>
      </c>
      <c r="J342" s="6" t="s">
        <v>12</v>
      </c>
      <c r="K342" s="6" t="s">
        <v>13</v>
      </c>
      <c r="L342" s="6" t="s">
        <v>14</v>
      </c>
      <c r="M342" s="6" t="s">
        <v>15</v>
      </c>
      <c r="N342" s="6" t="s">
        <v>16</v>
      </c>
      <c r="O342" s="6" t="s">
        <v>17</v>
      </c>
      <c r="P342" s="6" t="s">
        <v>18</v>
      </c>
      <c r="Q342" s="6" t="s">
        <v>19</v>
      </c>
      <c r="R342" s="6" t="s">
        <v>20</v>
      </c>
      <c r="S342" s="6" t="s">
        <v>21</v>
      </c>
      <c r="T342" s="6" t="s">
        <v>22</v>
      </c>
      <c r="U342" s="6" t="s">
        <v>23</v>
      </c>
      <c r="V342" s="6" t="s">
        <v>24</v>
      </c>
      <c r="W342" s="6" t="s">
        <v>25</v>
      </c>
      <c r="X342" s="6" t="s">
        <v>26</v>
      </c>
      <c r="Y342" s="6" t="s">
        <v>27</v>
      </c>
      <c r="Z342" s="6" t="s">
        <v>28</v>
      </c>
      <c r="AA342" s="6" t="s">
        <v>29</v>
      </c>
      <c r="AB342" s="6" t="s">
        <v>30</v>
      </c>
    </row>
    <row r="343" spans="1:31" s="15" customFormat="1" x14ac:dyDescent="0.25">
      <c r="A343" s="17">
        <v>1</v>
      </c>
      <c r="B343" s="17" t="s">
        <v>1399</v>
      </c>
      <c r="C343" s="17" t="s">
        <v>1392</v>
      </c>
      <c r="D343" s="17" t="s">
        <v>1401</v>
      </c>
      <c r="E343" s="17" t="s">
        <v>1402</v>
      </c>
      <c r="F343" s="17" t="s">
        <v>35</v>
      </c>
      <c r="G343" s="17" t="s">
        <v>45</v>
      </c>
      <c r="H343" s="17">
        <v>14726</v>
      </c>
      <c r="I343" s="17">
        <v>14434</v>
      </c>
      <c r="J343" s="17">
        <v>876</v>
      </c>
      <c r="K343" s="17" t="s">
        <v>37</v>
      </c>
      <c r="L343" s="18">
        <v>94632.59</v>
      </c>
      <c r="M343" s="18">
        <v>604.79999999999995</v>
      </c>
      <c r="N343" s="18">
        <v>3793.61</v>
      </c>
      <c r="O343" s="18">
        <v>99031</v>
      </c>
      <c r="P343" s="18">
        <v>8094.05</v>
      </c>
      <c r="Q343" s="18">
        <v>953.75</v>
      </c>
      <c r="R343" s="18">
        <v>394.2</v>
      </c>
      <c r="S343" s="18">
        <v>9442</v>
      </c>
      <c r="T343" s="18">
        <v>0</v>
      </c>
      <c r="U343" s="18">
        <v>48690.39</v>
      </c>
      <c r="V343" s="18">
        <v>2896.06</v>
      </c>
      <c r="W343" s="18">
        <v>368.55</v>
      </c>
      <c r="X343" s="18">
        <v>51955</v>
      </c>
      <c r="Y343" s="18">
        <v>54036.25</v>
      </c>
      <c r="Z343" s="18">
        <v>1851.3</v>
      </c>
      <c r="AA343" s="18">
        <v>630.45000000000005</v>
      </c>
      <c r="AB343" s="18">
        <v>56518</v>
      </c>
    </row>
    <row r="344" spans="1:31" s="15" customFormat="1" x14ac:dyDescent="0.25">
      <c r="A344" s="17">
        <v>2</v>
      </c>
      <c r="B344" s="17" t="s">
        <v>1391</v>
      </c>
      <c r="C344" s="17" t="s">
        <v>1392</v>
      </c>
      <c r="D344" s="17" t="s">
        <v>1403</v>
      </c>
      <c r="E344" s="17" t="s">
        <v>1404</v>
      </c>
      <c r="F344" s="17" t="s">
        <v>35</v>
      </c>
      <c r="G344" s="17" t="s">
        <v>45</v>
      </c>
      <c r="H344" s="17">
        <v>90538</v>
      </c>
      <c r="I344" s="17">
        <v>89653</v>
      </c>
      <c r="J344" s="17">
        <v>885</v>
      </c>
      <c r="K344" s="17" t="s">
        <v>37</v>
      </c>
      <c r="L344" s="18">
        <v>89582.67</v>
      </c>
      <c r="M344" s="18">
        <v>1917.9</v>
      </c>
      <c r="N344" s="18">
        <v>2504.4299999999998</v>
      </c>
      <c r="O344" s="18">
        <v>94005</v>
      </c>
      <c r="P344" s="18">
        <v>5500.66</v>
      </c>
      <c r="Q344" s="18">
        <v>915.09</v>
      </c>
      <c r="R344" s="18">
        <v>398.25</v>
      </c>
      <c r="S344" s="18">
        <v>6814</v>
      </c>
      <c r="T344" s="18">
        <v>0</v>
      </c>
      <c r="U344" s="18">
        <v>0</v>
      </c>
      <c r="V344" s="18">
        <v>0</v>
      </c>
      <c r="W344" s="18">
        <v>0</v>
      </c>
      <c r="X344" s="18"/>
      <c r="Y344" s="18">
        <v>95083.33</v>
      </c>
      <c r="Z344" s="18">
        <v>3419.52</v>
      </c>
      <c r="AA344" s="18">
        <v>2316.15</v>
      </c>
      <c r="AB344" s="18">
        <v>100819</v>
      </c>
    </row>
    <row r="345" spans="1:31" s="15" customFormat="1" x14ac:dyDescent="0.25">
      <c r="A345" s="17">
        <v>3</v>
      </c>
      <c r="B345" s="17" t="s">
        <v>1405</v>
      </c>
      <c r="C345" s="17" t="s">
        <v>1392</v>
      </c>
      <c r="D345" s="17" t="s">
        <v>1406</v>
      </c>
      <c r="E345" s="17" t="s">
        <v>1407</v>
      </c>
      <c r="F345" s="17" t="s">
        <v>35</v>
      </c>
      <c r="G345" s="17" t="s">
        <v>41</v>
      </c>
      <c r="H345" s="17">
        <v>17285</v>
      </c>
      <c r="I345" s="17">
        <v>17021</v>
      </c>
      <c r="J345" s="17">
        <v>8</v>
      </c>
      <c r="K345" s="17" t="s">
        <v>37</v>
      </c>
      <c r="L345" s="18">
        <v>83719.27</v>
      </c>
      <c r="M345" s="18">
        <v>1481.02</v>
      </c>
      <c r="N345" s="18">
        <v>6309.71</v>
      </c>
      <c r="O345" s="18">
        <v>91510</v>
      </c>
      <c r="P345" s="18">
        <v>1706.83</v>
      </c>
      <c r="Q345" s="18">
        <v>872.37</v>
      </c>
      <c r="R345" s="18">
        <v>118.8</v>
      </c>
      <c r="S345" s="18">
        <v>2698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85426.1</v>
      </c>
      <c r="Z345" s="18">
        <v>7182.08</v>
      </c>
      <c r="AA345" s="18">
        <v>1599.82</v>
      </c>
      <c r="AB345" s="18">
        <v>94208</v>
      </c>
    </row>
    <row r="346" spans="1:31" s="15" customFormat="1" x14ac:dyDescent="0.25">
      <c r="A346" s="17">
        <v>4</v>
      </c>
      <c r="B346" s="17" t="s">
        <v>1399</v>
      </c>
      <c r="C346" s="17" t="s">
        <v>1392</v>
      </c>
      <c r="D346" s="17" t="s">
        <v>1408</v>
      </c>
      <c r="E346" s="17" t="s">
        <v>1409</v>
      </c>
      <c r="F346" s="17" t="s">
        <v>35</v>
      </c>
      <c r="G346" s="17" t="s">
        <v>41</v>
      </c>
      <c r="H346" s="17">
        <v>37650</v>
      </c>
      <c r="I346" s="17">
        <v>37600</v>
      </c>
      <c r="J346" s="17">
        <v>50</v>
      </c>
      <c r="K346" s="17" t="s">
        <v>37</v>
      </c>
      <c r="L346" s="18">
        <v>40952.370000000003</v>
      </c>
      <c r="M346" s="18">
        <v>734.46</v>
      </c>
      <c r="N346" s="18">
        <v>3787.17</v>
      </c>
      <c r="O346" s="18">
        <v>45474</v>
      </c>
      <c r="P346" s="18">
        <v>699.11</v>
      </c>
      <c r="Q346" s="18">
        <v>421.39</v>
      </c>
      <c r="R346" s="18">
        <v>22.5</v>
      </c>
      <c r="S346" s="18">
        <v>1143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41651.480000000003</v>
      </c>
      <c r="Z346" s="18">
        <v>4208.5600000000004</v>
      </c>
      <c r="AA346" s="18">
        <v>756.96</v>
      </c>
      <c r="AB346" s="18">
        <v>46617</v>
      </c>
    </row>
    <row r="347" spans="1:31" s="15" customFormat="1" x14ac:dyDescent="0.25">
      <c r="A347" s="17">
        <v>5</v>
      </c>
      <c r="B347" s="17" t="s">
        <v>1410</v>
      </c>
      <c r="C347" s="17" t="s">
        <v>1392</v>
      </c>
      <c r="D347" s="17" t="s">
        <v>1411</v>
      </c>
      <c r="E347" s="17" t="s">
        <v>1412</v>
      </c>
      <c r="F347" s="17" t="s">
        <v>35</v>
      </c>
      <c r="G347" s="17" t="s">
        <v>45</v>
      </c>
      <c r="H347" s="17">
        <v>13871</v>
      </c>
      <c r="I347" s="17">
        <v>13292</v>
      </c>
      <c r="J347" s="17">
        <v>1737</v>
      </c>
      <c r="K347" s="17" t="s">
        <v>37</v>
      </c>
      <c r="L347" s="18">
        <v>3690.57</v>
      </c>
      <c r="M347" s="18">
        <v>2236.9499999999998</v>
      </c>
      <c r="N347" s="18">
        <v>890.48</v>
      </c>
      <c r="O347" s="18">
        <v>6818</v>
      </c>
      <c r="P347" s="18">
        <v>9592.76</v>
      </c>
      <c r="Q347" s="18">
        <v>33.590000000000003</v>
      </c>
      <c r="R347" s="18">
        <v>781.65</v>
      </c>
      <c r="S347" s="18">
        <v>10408</v>
      </c>
      <c r="T347" s="18">
        <v>1930</v>
      </c>
      <c r="U347" s="18">
        <v>0</v>
      </c>
      <c r="V347" s="18">
        <v>0</v>
      </c>
      <c r="W347" s="18">
        <v>0</v>
      </c>
      <c r="X347" s="18"/>
      <c r="Y347" s="18">
        <v>13283.33</v>
      </c>
      <c r="Z347" s="18">
        <v>924.07</v>
      </c>
      <c r="AA347" s="18">
        <v>3018.6</v>
      </c>
      <c r="AB347" s="18">
        <v>17226</v>
      </c>
    </row>
    <row r="348" spans="1:31" s="15" customFormat="1" x14ac:dyDescent="0.25">
      <c r="A348" s="17">
        <v>6</v>
      </c>
      <c r="B348" s="17" t="s">
        <v>1410</v>
      </c>
      <c r="C348" s="17" t="s">
        <v>1392</v>
      </c>
      <c r="D348" s="17" t="s">
        <v>1413</v>
      </c>
      <c r="E348" s="17" t="s">
        <v>1414</v>
      </c>
      <c r="F348" s="17" t="s">
        <v>35</v>
      </c>
      <c r="G348" s="17" t="s">
        <v>41</v>
      </c>
      <c r="H348" s="17">
        <v>107942</v>
      </c>
      <c r="I348" s="17">
        <v>105928</v>
      </c>
      <c r="J348" s="17">
        <v>2014</v>
      </c>
      <c r="K348" s="17" t="s">
        <v>37</v>
      </c>
      <c r="L348" s="18">
        <v>11893.54</v>
      </c>
      <c r="M348" s="18">
        <v>873.9</v>
      </c>
      <c r="N348" s="18">
        <v>1084.56</v>
      </c>
      <c r="O348" s="18">
        <v>13852</v>
      </c>
      <c r="P348" s="18">
        <v>12267.35</v>
      </c>
      <c r="Q348" s="18">
        <v>72.349999999999994</v>
      </c>
      <c r="R348" s="18">
        <v>906.3</v>
      </c>
      <c r="S348" s="18">
        <v>13246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24160.89</v>
      </c>
      <c r="Z348" s="18">
        <v>1156.9100000000001</v>
      </c>
      <c r="AA348" s="18">
        <v>1780.2</v>
      </c>
      <c r="AB348" s="18">
        <v>27098</v>
      </c>
    </row>
    <row r="349" spans="1:31" s="15" customFormat="1" x14ac:dyDescent="0.25">
      <c r="A349" s="17">
        <v>7</v>
      </c>
      <c r="B349" s="17" t="s">
        <v>1391</v>
      </c>
      <c r="C349" s="17" t="s">
        <v>1392</v>
      </c>
      <c r="D349" s="17" t="s">
        <v>1415</v>
      </c>
      <c r="E349" s="17" t="s">
        <v>1416</v>
      </c>
      <c r="F349" s="17" t="s">
        <v>35</v>
      </c>
      <c r="G349" s="17" t="s">
        <v>41</v>
      </c>
      <c r="H349" s="17">
        <v>39350</v>
      </c>
      <c r="I349" s="17">
        <v>39350</v>
      </c>
      <c r="J349" s="17">
        <v>0</v>
      </c>
      <c r="K349" s="17" t="s">
        <v>302</v>
      </c>
      <c r="L349" s="18">
        <v>-69808.03</v>
      </c>
      <c r="M349" s="18">
        <v>2888.63</v>
      </c>
      <c r="N349" s="18">
        <v>51.4</v>
      </c>
      <c r="O349" s="18">
        <v>-66868</v>
      </c>
      <c r="P349" s="18">
        <v>578</v>
      </c>
      <c r="Q349" s="18">
        <v>0</v>
      </c>
      <c r="R349" s="18">
        <v>0</v>
      </c>
      <c r="S349" s="18">
        <v>578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0</v>
      </c>
      <c r="Z349" s="18">
        <v>0</v>
      </c>
      <c r="AA349" s="18">
        <v>0</v>
      </c>
      <c r="AB349" s="18">
        <v>0</v>
      </c>
    </row>
    <row r="350" spans="1:31" s="15" customFormat="1" x14ac:dyDescent="0.25">
      <c r="A350" s="17">
        <v>8</v>
      </c>
      <c r="B350" s="17" t="s">
        <v>1399</v>
      </c>
      <c r="C350" s="17" t="s">
        <v>1392</v>
      </c>
      <c r="D350" s="17" t="s">
        <v>1417</v>
      </c>
      <c r="E350" s="17" t="s">
        <v>1418</v>
      </c>
      <c r="F350" s="17" t="s">
        <v>35</v>
      </c>
      <c r="G350" s="17" t="s">
        <v>41</v>
      </c>
      <c r="H350" s="17">
        <v>15044</v>
      </c>
      <c r="I350" s="17">
        <v>14610</v>
      </c>
      <c r="J350" s="17">
        <v>1302</v>
      </c>
      <c r="K350" s="17" t="s">
        <v>37</v>
      </c>
      <c r="L350" s="18">
        <v>74242.33</v>
      </c>
      <c r="M350" s="18">
        <v>5837.76</v>
      </c>
      <c r="N350" s="18">
        <v>4931.91</v>
      </c>
      <c r="O350" s="18">
        <v>85012</v>
      </c>
      <c r="P350" s="18">
        <v>7335.06</v>
      </c>
      <c r="Q350" s="18">
        <v>789.04</v>
      </c>
      <c r="R350" s="18">
        <v>585.9</v>
      </c>
      <c r="S350" s="18">
        <v>8710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81577.39</v>
      </c>
      <c r="Z350" s="18">
        <v>5720.95</v>
      </c>
      <c r="AA350" s="18">
        <v>6423.66</v>
      </c>
      <c r="AB350" s="18">
        <v>93722</v>
      </c>
    </row>
    <row r="351" spans="1:31" s="15" customFormat="1" x14ac:dyDescent="0.25">
      <c r="A351" s="17">
        <v>9</v>
      </c>
      <c r="B351" s="17" t="s">
        <v>1399</v>
      </c>
      <c r="C351" s="17" t="s">
        <v>1392</v>
      </c>
      <c r="D351" s="17" t="s">
        <v>1419</v>
      </c>
      <c r="E351" s="17" t="s">
        <v>1420</v>
      </c>
      <c r="F351" s="17" t="s">
        <v>35</v>
      </c>
      <c r="G351" s="17" t="s">
        <v>1205</v>
      </c>
      <c r="H351" s="17">
        <v>49589</v>
      </c>
      <c r="I351" s="17">
        <v>46350</v>
      </c>
      <c r="J351" s="17">
        <v>3239</v>
      </c>
      <c r="K351" s="17" t="s">
        <v>37</v>
      </c>
      <c r="L351" s="18">
        <v>23361</v>
      </c>
      <c r="M351" s="18">
        <v>7312.11</v>
      </c>
      <c r="N351" s="18">
        <v>659.89</v>
      </c>
      <c r="O351" s="18">
        <v>31333</v>
      </c>
      <c r="P351" s="18">
        <v>17937.5</v>
      </c>
      <c r="Q351" s="18">
        <v>306.95</v>
      </c>
      <c r="R351" s="18">
        <v>1457.55</v>
      </c>
      <c r="S351" s="18">
        <v>19702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41298.5</v>
      </c>
      <c r="Z351" s="18">
        <v>966.84</v>
      </c>
      <c r="AA351" s="18">
        <v>8769.66</v>
      </c>
      <c r="AB351" s="18">
        <v>51035</v>
      </c>
    </row>
    <row r="352" spans="1:31" s="15" customFormat="1" x14ac:dyDescent="0.25">
      <c r="A352" s="17">
        <v>10</v>
      </c>
      <c r="B352" s="17" t="s">
        <v>1405</v>
      </c>
      <c r="C352" s="17" t="s">
        <v>1392</v>
      </c>
      <c r="D352" s="17" t="s">
        <v>1421</v>
      </c>
      <c r="E352" s="17" t="s">
        <v>1422</v>
      </c>
      <c r="F352" s="17" t="s">
        <v>35</v>
      </c>
      <c r="G352" s="17" t="s">
        <v>215</v>
      </c>
      <c r="H352" s="17">
        <v>2050</v>
      </c>
      <c r="I352" s="17">
        <v>2008</v>
      </c>
      <c r="J352" s="17">
        <v>126</v>
      </c>
      <c r="K352" s="17" t="s">
        <v>37</v>
      </c>
      <c r="L352" s="18">
        <v>53203.41</v>
      </c>
      <c r="M352" s="18">
        <v>1693.24</v>
      </c>
      <c r="N352" s="18">
        <v>12474.35</v>
      </c>
      <c r="O352" s="18">
        <v>67371</v>
      </c>
      <c r="P352" s="18">
        <v>1561.28</v>
      </c>
      <c r="Q352" s="18">
        <v>563.02</v>
      </c>
      <c r="R352" s="18">
        <v>56.7</v>
      </c>
      <c r="S352" s="18">
        <v>2181</v>
      </c>
      <c r="T352" s="18">
        <v>0</v>
      </c>
      <c r="U352" s="18">
        <v>0</v>
      </c>
      <c r="V352" s="18">
        <v>0</v>
      </c>
      <c r="W352" s="18">
        <v>0</v>
      </c>
      <c r="X352" s="18"/>
      <c r="Y352" s="18">
        <v>54764.69</v>
      </c>
      <c r="Z352" s="18">
        <v>13037.37</v>
      </c>
      <c r="AA352" s="18">
        <v>1749.94</v>
      </c>
      <c r="AB352" s="18">
        <v>69552</v>
      </c>
    </row>
    <row r="353" spans="1:28" s="15" customFormat="1" x14ac:dyDescent="0.25">
      <c r="A353" s="17">
        <v>11</v>
      </c>
      <c r="B353" s="17" t="s">
        <v>1391</v>
      </c>
      <c r="C353" s="17" t="s">
        <v>1392</v>
      </c>
      <c r="D353" s="17" t="s">
        <v>1423</v>
      </c>
      <c r="E353" s="17" t="s">
        <v>1424</v>
      </c>
      <c r="F353" s="17" t="s">
        <v>35</v>
      </c>
      <c r="G353" s="17" t="s">
        <v>218</v>
      </c>
      <c r="H353" s="17">
        <v>10264</v>
      </c>
      <c r="I353" s="17">
        <v>9770</v>
      </c>
      <c r="J353" s="17">
        <v>494</v>
      </c>
      <c r="K353" s="17" t="s">
        <v>37</v>
      </c>
      <c r="L353" s="18">
        <v>72994.94</v>
      </c>
      <c r="M353" s="18">
        <v>207.9</v>
      </c>
      <c r="N353" s="18">
        <v>950.16</v>
      </c>
      <c r="O353" s="18">
        <v>74153</v>
      </c>
      <c r="P353" s="18">
        <v>3114</v>
      </c>
      <c r="Q353" s="18">
        <v>741.7</v>
      </c>
      <c r="R353" s="18">
        <v>222.3</v>
      </c>
      <c r="S353" s="18">
        <v>4078</v>
      </c>
      <c r="T353" s="18">
        <v>0</v>
      </c>
      <c r="U353" s="18">
        <v>0</v>
      </c>
      <c r="V353" s="18">
        <v>0</v>
      </c>
      <c r="W353" s="18">
        <v>0</v>
      </c>
      <c r="X353" s="18"/>
      <c r="Y353" s="18">
        <v>76108.94</v>
      </c>
      <c r="Z353" s="18">
        <v>1691.86</v>
      </c>
      <c r="AA353" s="18">
        <v>430.2</v>
      </c>
      <c r="AB353" s="18">
        <v>78231</v>
      </c>
    </row>
    <row r="354" spans="1:28" s="15" customFormat="1" x14ac:dyDescent="0.25">
      <c r="A354" s="17">
        <v>12</v>
      </c>
      <c r="B354" s="17" t="s">
        <v>1405</v>
      </c>
      <c r="C354" s="17" t="s">
        <v>1392</v>
      </c>
      <c r="D354" s="17" t="s">
        <v>1425</v>
      </c>
      <c r="E354" s="17" t="s">
        <v>1426</v>
      </c>
      <c r="F354" s="17" t="s">
        <v>35</v>
      </c>
      <c r="G354" s="17" t="s">
        <v>347</v>
      </c>
      <c r="H354" s="17">
        <v>600</v>
      </c>
      <c r="I354" s="17">
        <v>600</v>
      </c>
      <c r="J354" s="17">
        <v>0</v>
      </c>
      <c r="K354" s="17" t="s">
        <v>59</v>
      </c>
      <c r="L354" s="18">
        <v>30551.72</v>
      </c>
      <c r="M354" s="18">
        <v>270</v>
      </c>
      <c r="N354" s="18">
        <v>4926.28</v>
      </c>
      <c r="O354" s="18">
        <v>35748</v>
      </c>
      <c r="P354" s="18">
        <v>852.52</v>
      </c>
      <c r="Q354" s="18">
        <v>308.48</v>
      </c>
      <c r="R354" s="18">
        <v>0</v>
      </c>
      <c r="S354" s="18">
        <v>1161</v>
      </c>
      <c r="T354" s="18">
        <v>400</v>
      </c>
      <c r="U354" s="18">
        <v>0</v>
      </c>
      <c r="V354" s="18">
        <v>0</v>
      </c>
      <c r="W354" s="18">
        <v>0</v>
      </c>
      <c r="X354" s="18"/>
      <c r="Y354" s="18">
        <v>31404.240000000002</v>
      </c>
      <c r="Z354" s="18">
        <v>5234.76</v>
      </c>
      <c r="AA354" s="18">
        <v>270</v>
      </c>
      <c r="AB354" s="18">
        <v>36909</v>
      </c>
    </row>
    <row r="355" spans="1:28" s="15" customFormat="1" x14ac:dyDescent="0.25">
      <c r="A355" s="17">
        <v>13</v>
      </c>
      <c r="B355" s="17" t="s">
        <v>1391</v>
      </c>
      <c r="C355" s="17" t="s">
        <v>1392</v>
      </c>
      <c r="D355" s="17" t="s">
        <v>1395</v>
      </c>
      <c r="E355" s="17" t="s">
        <v>1396</v>
      </c>
      <c r="F355" s="17" t="s">
        <v>35</v>
      </c>
      <c r="G355" s="17" t="s">
        <v>1397</v>
      </c>
      <c r="H355" s="17">
        <v>653</v>
      </c>
      <c r="I355" s="17">
        <v>645</v>
      </c>
      <c r="J355" s="17">
        <v>8</v>
      </c>
      <c r="K355" s="17" t="s">
        <v>37</v>
      </c>
      <c r="L355" s="18">
        <v>15860.64</v>
      </c>
      <c r="M355" s="18">
        <v>274.54000000000002</v>
      </c>
      <c r="N355" s="18">
        <v>2696.82</v>
      </c>
      <c r="O355" s="18">
        <v>18832</v>
      </c>
      <c r="P355" s="18">
        <v>536.92999999999995</v>
      </c>
      <c r="Q355" s="18">
        <v>164.47</v>
      </c>
      <c r="R355" s="18">
        <v>3.6</v>
      </c>
      <c r="S355" s="18">
        <v>705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16397.57</v>
      </c>
      <c r="Z355" s="18">
        <v>2861.29</v>
      </c>
      <c r="AA355" s="18">
        <v>278.14</v>
      </c>
      <c r="AB355" s="18">
        <v>19537</v>
      </c>
    </row>
    <row r="356" spans="1:28" s="22" customFormat="1" x14ac:dyDescent="0.25">
      <c r="A356" s="19"/>
      <c r="B356" s="19"/>
      <c r="C356" s="10" t="s">
        <v>71</v>
      </c>
      <c r="D356" s="19"/>
      <c r="E356" s="19"/>
      <c r="F356" s="19"/>
      <c r="G356" s="19"/>
      <c r="H356" s="19"/>
      <c r="I356" s="19"/>
      <c r="J356" s="20">
        <f>SUM(J343:J355)</f>
        <v>10739</v>
      </c>
      <c r="K356" s="20"/>
      <c r="L356" s="20">
        <f t="shared" ref="L356:AB356" si="42">SUM(L343:L355)</f>
        <v>524877.02</v>
      </c>
      <c r="M356" s="20">
        <f t="shared" si="42"/>
        <v>26333.210000000003</v>
      </c>
      <c r="N356" s="20">
        <f t="shared" si="42"/>
        <v>45060.770000000004</v>
      </c>
      <c r="O356" s="20">
        <f t="shared" si="42"/>
        <v>596271</v>
      </c>
      <c r="P356" s="20">
        <f t="shared" si="42"/>
        <v>69776.05</v>
      </c>
      <c r="Q356" s="20">
        <f t="shared" si="42"/>
        <v>6142.2</v>
      </c>
      <c r="R356" s="20">
        <f t="shared" si="42"/>
        <v>4947.75</v>
      </c>
      <c r="S356" s="20">
        <f t="shared" si="42"/>
        <v>80866</v>
      </c>
      <c r="T356" s="20">
        <f t="shared" si="42"/>
        <v>2330</v>
      </c>
      <c r="U356" s="20">
        <f t="shared" si="42"/>
        <v>48690.39</v>
      </c>
      <c r="V356" s="20">
        <f t="shared" si="42"/>
        <v>2896.06</v>
      </c>
      <c r="W356" s="20">
        <f t="shared" si="42"/>
        <v>368.55</v>
      </c>
      <c r="X356" s="20">
        <f t="shared" si="42"/>
        <v>51955</v>
      </c>
      <c r="Y356" s="20">
        <f t="shared" si="42"/>
        <v>615192.71000000008</v>
      </c>
      <c r="Z356" s="20">
        <f t="shared" si="42"/>
        <v>48255.51</v>
      </c>
      <c r="AA356" s="20">
        <f t="shared" si="42"/>
        <v>28023.78</v>
      </c>
      <c r="AB356" s="20">
        <f t="shared" si="42"/>
        <v>691472</v>
      </c>
    </row>
    <row r="357" spans="1:28" s="15" customFormat="1" x14ac:dyDescent="0.25">
      <c r="A357" s="17">
        <v>1</v>
      </c>
      <c r="B357" s="17" t="s">
        <v>1399</v>
      </c>
      <c r="C357" s="17" t="s">
        <v>1392</v>
      </c>
      <c r="D357" s="17" t="s">
        <v>1427</v>
      </c>
      <c r="E357" s="17" t="s">
        <v>1428</v>
      </c>
      <c r="F357" s="17" t="s">
        <v>75</v>
      </c>
      <c r="G357" s="17" t="s">
        <v>1142</v>
      </c>
      <c r="H357" s="17">
        <v>15021</v>
      </c>
      <c r="I357" s="17">
        <v>14850</v>
      </c>
      <c r="J357" s="17">
        <v>171</v>
      </c>
      <c r="K357" s="17" t="s">
        <v>37</v>
      </c>
      <c r="L357" s="18">
        <v>10767.82</v>
      </c>
      <c r="M357" s="18">
        <v>1113.9100000000001</v>
      </c>
      <c r="N357" s="18">
        <v>502.27</v>
      </c>
      <c r="O357" s="18">
        <v>12384</v>
      </c>
      <c r="P357" s="18">
        <v>1513.59</v>
      </c>
      <c r="Q357" s="18">
        <v>115.07</v>
      </c>
      <c r="R357" s="18">
        <v>102.34</v>
      </c>
      <c r="S357" s="18">
        <v>1731</v>
      </c>
      <c r="T357" s="18">
        <v>0</v>
      </c>
      <c r="U357" s="18">
        <v>3393.59</v>
      </c>
      <c r="V357" s="18">
        <v>404.84</v>
      </c>
      <c r="W357" s="18">
        <v>1008.57</v>
      </c>
      <c r="X357" s="18">
        <v>4807</v>
      </c>
      <c r="Y357" s="18">
        <v>8887.82</v>
      </c>
      <c r="Z357" s="18">
        <v>212.5</v>
      </c>
      <c r="AA357" s="18">
        <v>207.68</v>
      </c>
      <c r="AB357" s="18">
        <v>9308</v>
      </c>
    </row>
    <row r="358" spans="1:28" s="15" customFormat="1" x14ac:dyDescent="0.25">
      <c r="A358" s="17">
        <v>2</v>
      </c>
      <c r="B358" s="17" t="s">
        <v>1405</v>
      </c>
      <c r="C358" s="17" t="s">
        <v>1392</v>
      </c>
      <c r="D358" s="17" t="s">
        <v>1429</v>
      </c>
      <c r="E358" s="17" t="s">
        <v>1430</v>
      </c>
      <c r="F358" s="17" t="s">
        <v>75</v>
      </c>
      <c r="G358" s="17" t="s">
        <v>1142</v>
      </c>
      <c r="H358" s="17">
        <v>4563</v>
      </c>
      <c r="I358" s="17">
        <v>4413</v>
      </c>
      <c r="J358" s="17">
        <v>150</v>
      </c>
      <c r="K358" s="17" t="s">
        <v>37</v>
      </c>
      <c r="L358" s="18">
        <v>34097.839999999997</v>
      </c>
      <c r="M358" s="18">
        <v>565.72</v>
      </c>
      <c r="N358" s="18">
        <v>3141.44</v>
      </c>
      <c r="O358" s="18">
        <v>37805</v>
      </c>
      <c r="P358" s="18">
        <v>1400.61</v>
      </c>
      <c r="Q358" s="18">
        <v>350.61</v>
      </c>
      <c r="R358" s="18">
        <v>89.78</v>
      </c>
      <c r="S358" s="18">
        <v>1841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35498.449999999997</v>
      </c>
      <c r="Z358" s="18">
        <v>3492.05</v>
      </c>
      <c r="AA358" s="18">
        <v>655.5</v>
      </c>
      <c r="AB358" s="18">
        <v>39646</v>
      </c>
    </row>
    <row r="359" spans="1:28" s="15" customFormat="1" x14ac:dyDescent="0.25">
      <c r="A359" s="17">
        <v>3</v>
      </c>
      <c r="B359" s="17" t="s">
        <v>1391</v>
      </c>
      <c r="C359" s="17" t="s">
        <v>1392</v>
      </c>
      <c r="D359" s="17" t="s">
        <v>1431</v>
      </c>
      <c r="E359" s="17" t="s">
        <v>1432</v>
      </c>
      <c r="F359" s="17" t="s">
        <v>75</v>
      </c>
      <c r="G359" s="17" t="s">
        <v>1142</v>
      </c>
      <c r="H359" s="17">
        <v>9535</v>
      </c>
      <c r="I359" s="17">
        <v>9163</v>
      </c>
      <c r="J359" s="17">
        <v>372</v>
      </c>
      <c r="K359" s="17" t="s">
        <v>37</v>
      </c>
      <c r="L359" s="18">
        <v>61717.23</v>
      </c>
      <c r="M359" s="18">
        <v>3563.28</v>
      </c>
      <c r="N359" s="18">
        <v>10192.49</v>
      </c>
      <c r="O359" s="18">
        <v>75473</v>
      </c>
      <c r="P359" s="18">
        <v>3044.22</v>
      </c>
      <c r="Q359" s="18">
        <v>664.14</v>
      </c>
      <c r="R359" s="18">
        <v>222.64</v>
      </c>
      <c r="S359" s="18">
        <v>3931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64761.45</v>
      </c>
      <c r="Z359" s="18">
        <v>10856.63</v>
      </c>
      <c r="AA359" s="18">
        <v>3785.92</v>
      </c>
      <c r="AB359" s="18">
        <v>79404</v>
      </c>
    </row>
    <row r="360" spans="1:28" s="15" customFormat="1" x14ac:dyDescent="0.25">
      <c r="A360" s="17">
        <v>4</v>
      </c>
      <c r="B360" s="17" t="s">
        <v>1399</v>
      </c>
      <c r="C360" s="17" t="s">
        <v>1392</v>
      </c>
      <c r="D360" s="17" t="s">
        <v>1433</v>
      </c>
      <c r="E360" s="17" t="s">
        <v>1434</v>
      </c>
      <c r="F360" s="17" t="s">
        <v>75</v>
      </c>
      <c r="G360" s="17" t="s">
        <v>1142</v>
      </c>
      <c r="H360" s="17">
        <v>2700</v>
      </c>
      <c r="I360" s="17">
        <v>2700</v>
      </c>
      <c r="J360" s="17">
        <v>0</v>
      </c>
      <c r="K360" s="17" t="s">
        <v>59</v>
      </c>
      <c r="L360" s="18">
        <v>10418.59</v>
      </c>
      <c r="M360" s="18">
        <v>89.67</v>
      </c>
      <c r="N360" s="18">
        <v>2177.7399999999998</v>
      </c>
      <c r="O360" s="18">
        <v>12686</v>
      </c>
      <c r="P360" s="18">
        <v>281.73</v>
      </c>
      <c r="Q360" s="18">
        <v>107.27</v>
      </c>
      <c r="R360" s="18">
        <v>0</v>
      </c>
      <c r="S360" s="18">
        <v>389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10700.32</v>
      </c>
      <c r="Z360" s="18">
        <v>2285.0100000000002</v>
      </c>
      <c r="AA360" s="18">
        <v>89.67</v>
      </c>
      <c r="AB360" s="18">
        <v>13075</v>
      </c>
    </row>
    <row r="361" spans="1:28" s="15" customFormat="1" x14ac:dyDescent="0.25">
      <c r="A361" s="17">
        <v>5</v>
      </c>
      <c r="B361" s="17" t="s">
        <v>1399</v>
      </c>
      <c r="C361" s="17" t="s">
        <v>1392</v>
      </c>
      <c r="D361" s="17" t="s">
        <v>1435</v>
      </c>
      <c r="E361" s="17" t="s">
        <v>1436</v>
      </c>
      <c r="F361" s="17" t="s">
        <v>75</v>
      </c>
      <c r="G361" s="17" t="s">
        <v>1142</v>
      </c>
      <c r="H361" s="17">
        <v>23130</v>
      </c>
      <c r="I361" s="17">
        <v>22282</v>
      </c>
      <c r="J361" s="17">
        <v>848</v>
      </c>
      <c r="K361" s="17" t="s">
        <v>37</v>
      </c>
      <c r="L361" s="18">
        <v>70714.58</v>
      </c>
      <c r="M361" s="18">
        <v>5344.25</v>
      </c>
      <c r="N361" s="18">
        <v>13472.17</v>
      </c>
      <c r="O361" s="18">
        <v>89531</v>
      </c>
      <c r="P361" s="18">
        <v>6144.13</v>
      </c>
      <c r="Q361" s="18">
        <v>784.34</v>
      </c>
      <c r="R361" s="18">
        <v>507.53</v>
      </c>
      <c r="S361" s="18">
        <v>7436</v>
      </c>
      <c r="T361" s="18">
        <v>90</v>
      </c>
      <c r="U361" s="18">
        <v>0</v>
      </c>
      <c r="V361" s="18">
        <v>0</v>
      </c>
      <c r="W361" s="18">
        <v>0</v>
      </c>
      <c r="X361" s="18"/>
      <c r="Y361" s="18">
        <v>76858.710000000006</v>
      </c>
      <c r="Z361" s="18">
        <v>14256.51</v>
      </c>
      <c r="AA361" s="18">
        <v>5851.78</v>
      </c>
      <c r="AB361" s="18">
        <v>96967</v>
      </c>
    </row>
    <row r="362" spans="1:28" s="15" customFormat="1" x14ac:dyDescent="0.25">
      <c r="A362" s="17">
        <v>6</v>
      </c>
      <c r="B362" s="17" t="s">
        <v>1410</v>
      </c>
      <c r="C362" s="17" t="s">
        <v>1392</v>
      </c>
      <c r="D362" s="17" t="s">
        <v>1437</v>
      </c>
      <c r="E362" s="17" t="s">
        <v>1438</v>
      </c>
      <c r="F362" s="17" t="s">
        <v>75</v>
      </c>
      <c r="G362" s="17" t="s">
        <v>1142</v>
      </c>
      <c r="H362" s="17">
        <v>21227</v>
      </c>
      <c r="I362" s="17">
        <v>20815</v>
      </c>
      <c r="J362" s="17">
        <v>412</v>
      </c>
      <c r="K362" s="17" t="s">
        <v>37</v>
      </c>
      <c r="L362" s="18">
        <v>76115.259999999995</v>
      </c>
      <c r="M362" s="18">
        <v>1920.9</v>
      </c>
      <c r="N362" s="18">
        <v>6303.84</v>
      </c>
      <c r="O362" s="18">
        <v>84340</v>
      </c>
      <c r="P362" s="18">
        <v>3255.86</v>
      </c>
      <c r="Q362" s="18">
        <v>792.56</v>
      </c>
      <c r="R362" s="18">
        <v>246.58</v>
      </c>
      <c r="S362" s="18">
        <v>4295</v>
      </c>
      <c r="T362" s="18">
        <v>10</v>
      </c>
      <c r="U362" s="18">
        <v>0</v>
      </c>
      <c r="V362" s="18">
        <v>0</v>
      </c>
      <c r="W362" s="18">
        <v>0</v>
      </c>
      <c r="X362" s="18"/>
      <c r="Y362" s="18">
        <v>79371.12</v>
      </c>
      <c r="Z362" s="18">
        <v>7096.4</v>
      </c>
      <c r="AA362" s="18">
        <v>2167.48</v>
      </c>
      <c r="AB362" s="18">
        <v>88635</v>
      </c>
    </row>
    <row r="363" spans="1:28" s="15" customFormat="1" x14ac:dyDescent="0.25">
      <c r="A363" s="17">
        <v>7</v>
      </c>
      <c r="B363" s="17" t="s">
        <v>1410</v>
      </c>
      <c r="C363" s="17" t="s">
        <v>1392</v>
      </c>
      <c r="D363" s="17" t="s">
        <v>1439</v>
      </c>
      <c r="E363" s="17" t="s">
        <v>1440</v>
      </c>
      <c r="F363" s="17" t="s">
        <v>75</v>
      </c>
      <c r="G363" s="17" t="s">
        <v>1142</v>
      </c>
      <c r="H363" s="17">
        <v>5902</v>
      </c>
      <c r="I363" s="17">
        <v>5830</v>
      </c>
      <c r="J363" s="17">
        <v>72</v>
      </c>
      <c r="K363" s="17" t="s">
        <v>37</v>
      </c>
      <c r="L363" s="18">
        <v>22967.88</v>
      </c>
      <c r="M363" s="18">
        <v>682.48</v>
      </c>
      <c r="N363" s="18">
        <v>4569.6400000000003</v>
      </c>
      <c r="O363" s="18">
        <v>28220</v>
      </c>
      <c r="P363" s="18">
        <v>960.76</v>
      </c>
      <c r="Q363" s="18">
        <v>240.15</v>
      </c>
      <c r="R363" s="18">
        <v>43.09</v>
      </c>
      <c r="S363" s="18">
        <v>1244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23928.639999999999</v>
      </c>
      <c r="Z363" s="18">
        <v>4809.79</v>
      </c>
      <c r="AA363" s="18">
        <v>725.57</v>
      </c>
      <c r="AB363" s="18">
        <v>29464</v>
      </c>
    </row>
    <row r="364" spans="1:28" s="15" customFormat="1" x14ac:dyDescent="0.25">
      <c r="A364" s="17">
        <v>8</v>
      </c>
      <c r="B364" s="17" t="s">
        <v>1405</v>
      </c>
      <c r="C364" s="17" t="s">
        <v>1392</v>
      </c>
      <c r="D364" s="17" t="s">
        <v>1441</v>
      </c>
      <c r="E364" s="17" t="s">
        <v>1442</v>
      </c>
      <c r="F364" s="17" t="s">
        <v>75</v>
      </c>
      <c r="G364" s="17" t="s">
        <v>1142</v>
      </c>
      <c r="H364" s="17">
        <v>23024</v>
      </c>
      <c r="I364" s="17">
        <v>22785</v>
      </c>
      <c r="J364" s="17">
        <v>239</v>
      </c>
      <c r="K364" s="17" t="s">
        <v>37</v>
      </c>
      <c r="L364" s="18">
        <v>50594.53</v>
      </c>
      <c r="M364" s="18">
        <v>3653.15</v>
      </c>
      <c r="N364" s="18">
        <v>8967.32</v>
      </c>
      <c r="O364" s="18">
        <v>63215</v>
      </c>
      <c r="P364" s="18">
        <v>1947.04</v>
      </c>
      <c r="Q364" s="18">
        <v>551.91999999999996</v>
      </c>
      <c r="R364" s="18">
        <v>143.04</v>
      </c>
      <c r="S364" s="18">
        <v>2642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52541.57</v>
      </c>
      <c r="Z364" s="18">
        <v>9519.24</v>
      </c>
      <c r="AA364" s="18">
        <v>3796.19</v>
      </c>
      <c r="AB364" s="18">
        <v>65857</v>
      </c>
    </row>
    <row r="365" spans="1:28" s="15" customFormat="1" x14ac:dyDescent="0.25">
      <c r="A365" s="17">
        <v>9</v>
      </c>
      <c r="B365" s="17" t="s">
        <v>1399</v>
      </c>
      <c r="C365" s="17" t="s">
        <v>1392</v>
      </c>
      <c r="D365" s="17" t="s">
        <v>1443</v>
      </c>
      <c r="E365" s="17" t="s">
        <v>1444</v>
      </c>
      <c r="F365" s="17" t="s">
        <v>75</v>
      </c>
      <c r="G365" s="17" t="s">
        <v>1142</v>
      </c>
      <c r="H365" s="17">
        <v>8180</v>
      </c>
      <c r="I365" s="17">
        <v>8062</v>
      </c>
      <c r="J365" s="17">
        <v>118</v>
      </c>
      <c r="K365" s="17" t="s">
        <v>37</v>
      </c>
      <c r="L365" s="18">
        <v>56552.3</v>
      </c>
      <c r="M365" s="18">
        <v>4194.57</v>
      </c>
      <c r="N365" s="18">
        <v>9160.1299999999992</v>
      </c>
      <c r="O365" s="18">
        <v>69907</v>
      </c>
      <c r="P365" s="18">
        <v>1087.98</v>
      </c>
      <c r="Q365" s="18">
        <v>621.4</v>
      </c>
      <c r="R365" s="18">
        <v>70.62</v>
      </c>
      <c r="S365" s="18">
        <v>1780</v>
      </c>
      <c r="T365" s="18">
        <v>3820</v>
      </c>
      <c r="U365" s="18">
        <v>0</v>
      </c>
      <c r="V365" s="18">
        <v>0</v>
      </c>
      <c r="W365" s="18">
        <v>0</v>
      </c>
      <c r="X365" s="18"/>
      <c r="Y365" s="18">
        <v>57640.28</v>
      </c>
      <c r="Z365" s="18">
        <v>9781.5300000000007</v>
      </c>
      <c r="AA365" s="18">
        <v>4265.1899999999996</v>
      </c>
      <c r="AB365" s="18">
        <v>71687</v>
      </c>
    </row>
    <row r="366" spans="1:28" s="15" customFormat="1" x14ac:dyDescent="0.25">
      <c r="A366" s="17">
        <v>10</v>
      </c>
      <c r="B366" s="17" t="s">
        <v>1391</v>
      </c>
      <c r="C366" s="17" t="s">
        <v>1392</v>
      </c>
      <c r="D366" s="17" t="s">
        <v>1445</v>
      </c>
      <c r="E366" s="17" t="s">
        <v>1446</v>
      </c>
      <c r="F366" s="17" t="s">
        <v>75</v>
      </c>
      <c r="G366" s="17" t="s">
        <v>1447</v>
      </c>
      <c r="H366" s="17">
        <v>18825</v>
      </c>
      <c r="I366" s="17">
        <v>18587</v>
      </c>
      <c r="J366" s="17">
        <v>238</v>
      </c>
      <c r="K366" s="17" t="s">
        <v>37</v>
      </c>
      <c r="L366" s="18">
        <v>56628.37</v>
      </c>
      <c r="M366" s="18">
        <v>4272.3999999999996</v>
      </c>
      <c r="N366" s="18">
        <v>8297.23</v>
      </c>
      <c r="O366" s="18">
        <v>69198</v>
      </c>
      <c r="P366" s="18">
        <v>1940.29</v>
      </c>
      <c r="Q366" s="18">
        <v>617.27</v>
      </c>
      <c r="R366" s="18">
        <v>142.44</v>
      </c>
      <c r="S366" s="18">
        <v>2700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58568.66</v>
      </c>
      <c r="Z366" s="18">
        <v>8914.5</v>
      </c>
      <c r="AA366" s="18">
        <v>4414.84</v>
      </c>
      <c r="AB366" s="18">
        <v>71898</v>
      </c>
    </row>
    <row r="367" spans="1:28" s="15" customFormat="1" x14ac:dyDescent="0.25">
      <c r="A367" s="17">
        <v>11</v>
      </c>
      <c r="B367" s="17" t="s">
        <v>1410</v>
      </c>
      <c r="C367" s="17" t="s">
        <v>1392</v>
      </c>
      <c r="D367" s="17" t="s">
        <v>1448</v>
      </c>
      <c r="E367" s="17" t="s">
        <v>1449</v>
      </c>
      <c r="F367" s="17" t="s">
        <v>75</v>
      </c>
      <c r="G367" s="17" t="s">
        <v>114</v>
      </c>
      <c r="H367" s="17">
        <v>0</v>
      </c>
      <c r="I367" s="17">
        <v>0</v>
      </c>
      <c r="J367" s="17">
        <v>207</v>
      </c>
      <c r="K367" s="17" t="s">
        <v>107</v>
      </c>
      <c r="L367" s="18">
        <v>82568.09</v>
      </c>
      <c r="M367" s="18">
        <v>7363.35</v>
      </c>
      <c r="N367" s="18">
        <v>6932.56</v>
      </c>
      <c r="O367" s="18">
        <v>96864</v>
      </c>
      <c r="P367" s="18">
        <v>1540.9</v>
      </c>
      <c r="Q367" s="18">
        <v>916.21</v>
      </c>
      <c r="R367" s="18">
        <v>123.89</v>
      </c>
      <c r="S367" s="18">
        <v>2581</v>
      </c>
      <c r="T367" s="18">
        <v>340</v>
      </c>
      <c r="U367" s="18">
        <v>0</v>
      </c>
      <c r="V367" s="18">
        <v>0</v>
      </c>
      <c r="W367" s="18">
        <v>0</v>
      </c>
      <c r="X367" s="18"/>
      <c r="Y367" s="18">
        <v>84108.99</v>
      </c>
      <c r="Z367" s="18">
        <v>7848.77</v>
      </c>
      <c r="AA367" s="18">
        <v>7487.24</v>
      </c>
      <c r="AB367" s="18">
        <v>99445</v>
      </c>
    </row>
    <row r="368" spans="1:28" s="15" customFormat="1" x14ac:dyDescent="0.25">
      <c r="A368" s="17">
        <v>12</v>
      </c>
      <c r="B368" s="17" t="s">
        <v>1405</v>
      </c>
      <c r="C368" s="17" t="s">
        <v>1392</v>
      </c>
      <c r="D368" s="17" t="s">
        <v>1450</v>
      </c>
      <c r="E368" s="17" t="s">
        <v>1451</v>
      </c>
      <c r="F368" s="17" t="s">
        <v>75</v>
      </c>
      <c r="G368" s="17" t="s">
        <v>114</v>
      </c>
      <c r="H368" s="17">
        <v>0</v>
      </c>
      <c r="I368" s="17">
        <v>0</v>
      </c>
      <c r="J368" s="17">
        <v>91</v>
      </c>
      <c r="K368" s="17" t="s">
        <v>107</v>
      </c>
      <c r="L368" s="18">
        <v>23934.720000000001</v>
      </c>
      <c r="M368" s="18">
        <v>7866.45</v>
      </c>
      <c r="N368" s="18">
        <v>789.83</v>
      </c>
      <c r="O368" s="18">
        <v>32591</v>
      </c>
      <c r="P368" s="18">
        <v>747.01</v>
      </c>
      <c r="Q368" s="18">
        <v>315.52999999999997</v>
      </c>
      <c r="R368" s="18">
        <v>54.46</v>
      </c>
      <c r="S368" s="18">
        <v>1117</v>
      </c>
      <c r="T368" s="18">
        <v>190</v>
      </c>
      <c r="U368" s="18">
        <v>0</v>
      </c>
      <c r="V368" s="18">
        <v>0</v>
      </c>
      <c r="W368" s="18">
        <v>0</v>
      </c>
      <c r="X368" s="18"/>
      <c r="Y368" s="18">
        <v>24681.73</v>
      </c>
      <c r="Z368" s="18">
        <v>1105.3599999999999</v>
      </c>
      <c r="AA368" s="18">
        <v>7920.91</v>
      </c>
      <c r="AB368" s="18">
        <v>33708</v>
      </c>
    </row>
    <row r="369" spans="1:31" s="15" customFormat="1" x14ac:dyDescent="0.25">
      <c r="A369" s="17">
        <v>13</v>
      </c>
      <c r="B369" s="17" t="s">
        <v>1399</v>
      </c>
      <c r="C369" s="17" t="s">
        <v>1392</v>
      </c>
      <c r="D369" s="17" t="s">
        <v>1452</v>
      </c>
      <c r="E369" s="17" t="s">
        <v>1453</v>
      </c>
      <c r="F369" s="17" t="s">
        <v>75</v>
      </c>
      <c r="G369" s="17" t="s">
        <v>114</v>
      </c>
      <c r="H369" s="17">
        <v>0</v>
      </c>
      <c r="I369" s="17">
        <v>0</v>
      </c>
      <c r="J369" s="17">
        <v>104</v>
      </c>
      <c r="K369" s="17" t="s">
        <v>107</v>
      </c>
      <c r="L369" s="18">
        <v>43076.87</v>
      </c>
      <c r="M369" s="18">
        <v>3802.95</v>
      </c>
      <c r="N369" s="18">
        <v>3448.18</v>
      </c>
      <c r="O369" s="18">
        <v>50328</v>
      </c>
      <c r="P369" s="18">
        <v>836.42</v>
      </c>
      <c r="Q369" s="18">
        <v>471.34</v>
      </c>
      <c r="R369" s="18">
        <v>62.24</v>
      </c>
      <c r="S369" s="18">
        <v>1370</v>
      </c>
      <c r="T369" s="18">
        <v>190</v>
      </c>
      <c r="U369" s="18">
        <v>0</v>
      </c>
      <c r="V369" s="18">
        <v>0</v>
      </c>
      <c r="W369" s="18">
        <v>0</v>
      </c>
      <c r="X369" s="18"/>
      <c r="Y369" s="18">
        <v>43913.29</v>
      </c>
      <c r="Z369" s="18">
        <v>3919.52</v>
      </c>
      <c r="AA369" s="18">
        <v>3865.19</v>
      </c>
      <c r="AB369" s="18">
        <v>51698</v>
      </c>
    </row>
    <row r="370" spans="1:31" s="15" customFormat="1" x14ac:dyDescent="0.25">
      <c r="A370" s="17">
        <v>14</v>
      </c>
      <c r="B370" s="17" t="s">
        <v>1391</v>
      </c>
      <c r="C370" s="17" t="s">
        <v>1392</v>
      </c>
      <c r="D370" s="17" t="s">
        <v>1393</v>
      </c>
      <c r="E370" s="17" t="s">
        <v>1394</v>
      </c>
      <c r="F370" s="17" t="s">
        <v>75</v>
      </c>
      <c r="G370" s="17" t="s">
        <v>114</v>
      </c>
      <c r="H370" s="17">
        <v>0</v>
      </c>
      <c r="I370" s="17">
        <v>0</v>
      </c>
      <c r="J370" s="17">
        <v>360</v>
      </c>
      <c r="K370" s="17" t="s">
        <v>107</v>
      </c>
      <c r="L370" s="18">
        <v>95503.8</v>
      </c>
      <c r="M370" s="18">
        <v>1849.38</v>
      </c>
      <c r="N370" s="18">
        <v>2884.82</v>
      </c>
      <c r="O370" s="18">
        <v>100238</v>
      </c>
      <c r="P370" s="18">
        <v>2587.64</v>
      </c>
      <c r="Q370" s="18">
        <v>992.9</v>
      </c>
      <c r="R370" s="18">
        <v>215.46</v>
      </c>
      <c r="S370" s="18">
        <v>3796</v>
      </c>
      <c r="T370" s="18">
        <v>190</v>
      </c>
      <c r="U370" s="18">
        <v>94295.44</v>
      </c>
      <c r="V370" s="18">
        <v>3877.72</v>
      </c>
      <c r="W370" s="18">
        <v>2064.84</v>
      </c>
      <c r="X370" s="18">
        <v>100238</v>
      </c>
      <c r="Y370" s="18">
        <v>3796</v>
      </c>
      <c r="Z370" s="18">
        <v>0</v>
      </c>
      <c r="AA370" s="18">
        <v>0</v>
      </c>
      <c r="AB370" s="18">
        <v>3796</v>
      </c>
    </row>
    <row r="371" spans="1:31" s="12" customFormat="1" ht="16.5" customHeight="1" x14ac:dyDescent="0.25">
      <c r="A371" s="10"/>
      <c r="B371" s="10"/>
      <c r="C371" s="10" t="s">
        <v>71</v>
      </c>
      <c r="D371" s="10"/>
      <c r="E371" s="10"/>
      <c r="F371" s="10"/>
      <c r="G371" s="10"/>
      <c r="H371" s="10"/>
      <c r="I371" s="10"/>
      <c r="J371" s="11">
        <f>SUM(J357:J370)</f>
        <v>3382</v>
      </c>
      <c r="K371" s="10"/>
      <c r="L371" s="11">
        <f t="shared" ref="L371:AB371" si="43">SUM(L357:L370)</f>
        <v>695657.88</v>
      </c>
      <c r="M371" s="11">
        <f t="shared" si="43"/>
        <v>46282.459999999992</v>
      </c>
      <c r="N371" s="11">
        <f t="shared" si="43"/>
        <v>80839.659999999989</v>
      </c>
      <c r="O371" s="11">
        <f t="shared" si="43"/>
        <v>822780</v>
      </c>
      <c r="P371" s="11">
        <f t="shared" si="43"/>
        <v>27288.179999999997</v>
      </c>
      <c r="Q371" s="11">
        <f t="shared" si="43"/>
        <v>7540.7099999999991</v>
      </c>
      <c r="R371" s="11">
        <f t="shared" si="43"/>
        <v>2024.1100000000001</v>
      </c>
      <c r="S371" s="11">
        <f t="shared" si="43"/>
        <v>36853</v>
      </c>
      <c r="T371" s="11">
        <f t="shared" si="43"/>
        <v>4830</v>
      </c>
      <c r="U371" s="11">
        <f t="shared" si="43"/>
        <v>97689.03</v>
      </c>
      <c r="V371" s="11">
        <f t="shared" si="43"/>
        <v>4282.5599999999995</v>
      </c>
      <c r="W371" s="11">
        <f t="shared" si="43"/>
        <v>3073.4100000000003</v>
      </c>
      <c r="X371" s="11">
        <f t="shared" si="43"/>
        <v>105045</v>
      </c>
      <c r="Y371" s="11">
        <f t="shared" si="43"/>
        <v>625257.03</v>
      </c>
      <c r="Z371" s="11">
        <f t="shared" si="43"/>
        <v>84097.810000000012</v>
      </c>
      <c r="AA371" s="11">
        <f t="shared" si="43"/>
        <v>45233.16</v>
      </c>
      <c r="AB371" s="11">
        <f t="shared" si="43"/>
        <v>754588</v>
      </c>
    </row>
    <row r="372" spans="1:31" s="12" customFormat="1" ht="16.5" customHeight="1" x14ac:dyDescent="0.25">
      <c r="A372" s="10"/>
      <c r="B372" s="10"/>
      <c r="C372" s="10" t="s">
        <v>119</v>
      </c>
      <c r="D372" s="10"/>
      <c r="E372" s="10"/>
      <c r="F372" s="10"/>
      <c r="G372" s="10"/>
      <c r="H372" s="10"/>
      <c r="I372" s="10"/>
      <c r="J372" s="11">
        <f>J371+J356</f>
        <v>14121</v>
      </c>
      <c r="K372" s="11"/>
      <c r="L372" s="11">
        <f t="shared" ref="L372:AB372" si="44">L371+L356</f>
        <v>1220534.8999999999</v>
      </c>
      <c r="M372" s="11">
        <f t="shared" si="44"/>
        <v>72615.67</v>
      </c>
      <c r="N372" s="11">
        <f t="shared" si="44"/>
        <v>125900.43</v>
      </c>
      <c r="O372" s="11">
        <f t="shared" si="44"/>
        <v>1419051</v>
      </c>
      <c r="P372" s="11">
        <f t="shared" si="44"/>
        <v>97064.23</v>
      </c>
      <c r="Q372" s="11">
        <f t="shared" si="44"/>
        <v>13682.91</v>
      </c>
      <c r="R372" s="11">
        <f t="shared" si="44"/>
        <v>6971.8600000000006</v>
      </c>
      <c r="S372" s="11">
        <f t="shared" si="44"/>
        <v>117719</v>
      </c>
      <c r="T372" s="11">
        <f t="shared" si="44"/>
        <v>7160</v>
      </c>
      <c r="U372" s="11">
        <f t="shared" si="44"/>
        <v>146379.41999999998</v>
      </c>
      <c r="V372" s="11">
        <f t="shared" si="44"/>
        <v>7178.619999999999</v>
      </c>
      <c r="W372" s="11">
        <f t="shared" si="44"/>
        <v>3441.9600000000005</v>
      </c>
      <c r="X372" s="11">
        <f t="shared" si="44"/>
        <v>157000</v>
      </c>
      <c r="Y372" s="11">
        <f t="shared" si="44"/>
        <v>1240449.7400000002</v>
      </c>
      <c r="Z372" s="11">
        <f t="shared" si="44"/>
        <v>132353.32</v>
      </c>
      <c r="AA372" s="11">
        <f t="shared" si="44"/>
        <v>73256.94</v>
      </c>
      <c r="AB372" s="11">
        <f t="shared" si="44"/>
        <v>1446060</v>
      </c>
    </row>
    <row r="373" spans="1:31" ht="18" customHeight="1" x14ac:dyDescent="0.25"/>
    <row r="374" spans="1:31" ht="18" customHeight="1" x14ac:dyDescent="0.25"/>
    <row r="377" spans="1:31" ht="15.75" x14ac:dyDescent="0.25">
      <c r="E377" s="13" t="s">
        <v>120</v>
      </c>
      <c r="G377" s="14"/>
      <c r="H377" s="14"/>
      <c r="I377" s="14"/>
      <c r="J377" s="14"/>
      <c r="K377" s="14"/>
      <c r="L377" s="13" t="s">
        <v>122</v>
      </c>
      <c r="M377" s="13"/>
      <c r="N377" s="13"/>
      <c r="O377" s="14"/>
      <c r="Q377" s="14"/>
      <c r="R377" s="13" t="s">
        <v>121</v>
      </c>
      <c r="T377" s="14"/>
      <c r="U377" s="14"/>
      <c r="W377" s="14"/>
      <c r="X377" s="14"/>
      <c r="Y377" s="13" t="s">
        <v>123</v>
      </c>
      <c r="Z377" s="14"/>
      <c r="AA377" s="14"/>
      <c r="AB377" s="14"/>
    </row>
    <row r="378" spans="1:31" ht="15.75" x14ac:dyDescent="0.25">
      <c r="E378" s="13" t="s">
        <v>124</v>
      </c>
      <c r="G378" s="14"/>
      <c r="H378" s="14"/>
      <c r="I378" s="14"/>
      <c r="J378" s="14"/>
      <c r="K378" s="14"/>
      <c r="L378" s="13" t="s">
        <v>124</v>
      </c>
      <c r="M378" s="13"/>
      <c r="N378" s="13"/>
      <c r="O378" s="14"/>
      <c r="Q378" s="14"/>
      <c r="R378" s="13" t="s">
        <v>124</v>
      </c>
      <c r="T378" s="14"/>
      <c r="U378" s="14"/>
      <c r="W378" s="14"/>
      <c r="X378" s="14"/>
      <c r="Y378" s="13" t="s">
        <v>124</v>
      </c>
      <c r="Z378" s="14"/>
      <c r="AA378" s="14"/>
      <c r="AB378" s="14"/>
    </row>
    <row r="380" spans="1:31" ht="32.25" customHeight="1" x14ac:dyDescent="0.55000000000000004">
      <c r="A380" s="75" t="s">
        <v>0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1"/>
      <c r="AD380" s="1"/>
      <c r="AE380" s="1"/>
    </row>
    <row r="381" spans="1:31" ht="21.75" customHeight="1" x14ac:dyDescent="0.4">
      <c r="A381" s="76" t="s">
        <v>1708</v>
      </c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2"/>
      <c r="AD381" s="2"/>
      <c r="AE381" s="2"/>
    </row>
    <row r="382" spans="1:31" s="5" customFormat="1" ht="20.25" customHeight="1" x14ac:dyDescent="0.35">
      <c r="A382" s="3" t="s">
        <v>1</v>
      </c>
      <c r="B382" s="4"/>
      <c r="C382" s="3"/>
      <c r="D382" s="3"/>
      <c r="F382" s="3" t="s">
        <v>1454</v>
      </c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s="7" customFormat="1" ht="90" x14ac:dyDescent="0.25">
      <c r="A383" s="6" t="s">
        <v>3</v>
      </c>
      <c r="B383" s="6" t="s">
        <v>4</v>
      </c>
      <c r="C383" s="6" t="s">
        <v>5</v>
      </c>
      <c r="D383" s="6" t="s">
        <v>6</v>
      </c>
      <c r="E383" s="6" t="s">
        <v>7</v>
      </c>
      <c r="F383" s="6" t="s">
        <v>8</v>
      </c>
      <c r="G383" s="6" t="s">
        <v>9</v>
      </c>
      <c r="H383" s="6" t="s">
        <v>10</v>
      </c>
      <c r="I383" s="6" t="s">
        <v>11</v>
      </c>
      <c r="J383" s="6" t="s">
        <v>12</v>
      </c>
      <c r="K383" s="6" t="s">
        <v>13</v>
      </c>
      <c r="L383" s="6" t="s">
        <v>14</v>
      </c>
      <c r="M383" s="6" t="s">
        <v>15</v>
      </c>
      <c r="N383" s="6" t="s">
        <v>16</v>
      </c>
      <c r="O383" s="6" t="s">
        <v>17</v>
      </c>
      <c r="P383" s="6" t="s">
        <v>18</v>
      </c>
      <c r="Q383" s="6" t="s">
        <v>19</v>
      </c>
      <c r="R383" s="6" t="s">
        <v>20</v>
      </c>
      <c r="S383" s="6" t="s">
        <v>21</v>
      </c>
      <c r="T383" s="6" t="s">
        <v>22</v>
      </c>
      <c r="U383" s="6" t="s">
        <v>23</v>
      </c>
      <c r="V383" s="6" t="s">
        <v>24</v>
      </c>
      <c r="W383" s="6" t="s">
        <v>25</v>
      </c>
      <c r="X383" s="6" t="s">
        <v>26</v>
      </c>
      <c r="Y383" s="6" t="s">
        <v>27</v>
      </c>
      <c r="Z383" s="6" t="s">
        <v>28</v>
      </c>
      <c r="AA383" s="6" t="s">
        <v>29</v>
      </c>
      <c r="AB383" s="6" t="s">
        <v>30</v>
      </c>
    </row>
    <row r="384" spans="1:31" s="15" customFormat="1" x14ac:dyDescent="0.25">
      <c r="A384" s="17">
        <v>1</v>
      </c>
      <c r="B384" s="17" t="s">
        <v>1399</v>
      </c>
      <c r="C384" s="17" t="s">
        <v>1392</v>
      </c>
      <c r="D384" s="17" t="s">
        <v>1401</v>
      </c>
      <c r="E384" s="17" t="s">
        <v>1402</v>
      </c>
      <c r="F384" s="17" t="s">
        <v>35</v>
      </c>
      <c r="G384" s="17" t="s">
        <v>45</v>
      </c>
      <c r="H384" s="17">
        <v>14918</v>
      </c>
      <c r="I384" s="17">
        <v>14726</v>
      </c>
      <c r="J384" s="17">
        <v>576</v>
      </c>
      <c r="K384" s="17" t="s">
        <v>37</v>
      </c>
      <c r="L384" s="18">
        <v>54036.25</v>
      </c>
      <c r="M384" s="18">
        <v>1851.3</v>
      </c>
      <c r="N384" s="18">
        <v>630.45000000000005</v>
      </c>
      <c r="O384" s="18">
        <v>56518</v>
      </c>
      <c r="P384" s="18">
        <v>6733.28</v>
      </c>
      <c r="Q384" s="18">
        <v>18.52</v>
      </c>
      <c r="R384" s="18">
        <v>259.2</v>
      </c>
      <c r="S384" s="18">
        <v>7011</v>
      </c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60769.53</v>
      </c>
      <c r="Z384" s="18">
        <v>1869.82</v>
      </c>
      <c r="AA384" s="18">
        <v>889.65</v>
      </c>
      <c r="AB384" s="18">
        <v>63529</v>
      </c>
    </row>
    <row r="385" spans="1:28" s="15" customFormat="1" x14ac:dyDescent="0.25">
      <c r="A385" s="17">
        <v>2</v>
      </c>
      <c r="B385" s="17" t="s">
        <v>1391</v>
      </c>
      <c r="C385" s="17" t="s">
        <v>1392</v>
      </c>
      <c r="D385" s="17" t="s">
        <v>1403</v>
      </c>
      <c r="E385" s="17" t="s">
        <v>1404</v>
      </c>
      <c r="F385" s="17" t="s">
        <v>35</v>
      </c>
      <c r="G385" s="17" t="s">
        <v>45</v>
      </c>
      <c r="H385" s="17">
        <v>91593</v>
      </c>
      <c r="I385" s="17">
        <v>90538</v>
      </c>
      <c r="J385" s="17">
        <v>1055</v>
      </c>
      <c r="K385" s="17" t="s">
        <v>37</v>
      </c>
      <c r="L385" s="18">
        <v>95083.33</v>
      </c>
      <c r="M385" s="18">
        <v>3419.52</v>
      </c>
      <c r="N385" s="18">
        <v>2316.15</v>
      </c>
      <c r="O385" s="18">
        <v>100819</v>
      </c>
      <c r="P385" s="18">
        <v>6686.78</v>
      </c>
      <c r="Q385" s="18">
        <v>946.47</v>
      </c>
      <c r="R385" s="18">
        <v>474.75</v>
      </c>
      <c r="S385" s="18">
        <v>8108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101770.11</v>
      </c>
      <c r="Z385" s="18">
        <v>4365.99</v>
      </c>
      <c r="AA385" s="18">
        <v>2790.9</v>
      </c>
      <c r="AB385" s="18">
        <v>108927</v>
      </c>
    </row>
    <row r="386" spans="1:28" s="15" customFormat="1" x14ac:dyDescent="0.25">
      <c r="A386" s="17">
        <v>3</v>
      </c>
      <c r="B386" s="17" t="s">
        <v>1405</v>
      </c>
      <c r="C386" s="17" t="s">
        <v>1392</v>
      </c>
      <c r="D386" s="17" t="s">
        <v>1406</v>
      </c>
      <c r="E386" s="17" t="s">
        <v>1407</v>
      </c>
      <c r="F386" s="17" t="s">
        <v>35</v>
      </c>
      <c r="G386" s="17" t="s">
        <v>41</v>
      </c>
      <c r="H386" s="17">
        <v>17505</v>
      </c>
      <c r="I386" s="17">
        <v>17285</v>
      </c>
      <c r="J386" s="17">
        <v>7</v>
      </c>
      <c r="K386" s="17" t="s">
        <v>37</v>
      </c>
      <c r="L386" s="18">
        <v>85426.1</v>
      </c>
      <c r="M386" s="18">
        <v>7182.08</v>
      </c>
      <c r="N386" s="18">
        <v>1599.82</v>
      </c>
      <c r="O386" s="18">
        <v>94208</v>
      </c>
      <c r="P386" s="18">
        <v>1488.26</v>
      </c>
      <c r="Q386" s="18">
        <v>861.74</v>
      </c>
      <c r="R386" s="18">
        <v>99</v>
      </c>
      <c r="S386" s="18">
        <v>2449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86914.36</v>
      </c>
      <c r="Z386" s="18">
        <v>8043.82</v>
      </c>
      <c r="AA386" s="18">
        <v>1698.82</v>
      </c>
      <c r="AB386" s="18">
        <v>96657</v>
      </c>
    </row>
    <row r="387" spans="1:28" s="15" customFormat="1" x14ac:dyDescent="0.25">
      <c r="A387" s="17">
        <v>4</v>
      </c>
      <c r="B387" s="17" t="s">
        <v>1399</v>
      </c>
      <c r="C387" s="17" t="s">
        <v>1392</v>
      </c>
      <c r="D387" s="17" t="s">
        <v>1408</v>
      </c>
      <c r="E387" s="17" t="s">
        <v>1409</v>
      </c>
      <c r="F387" s="17" t="s">
        <v>35</v>
      </c>
      <c r="G387" s="17" t="s">
        <v>41</v>
      </c>
      <c r="H387" s="17">
        <v>37653</v>
      </c>
      <c r="I387" s="17">
        <v>37650</v>
      </c>
      <c r="J387" s="17">
        <v>3</v>
      </c>
      <c r="K387" s="17" t="s">
        <v>37</v>
      </c>
      <c r="L387" s="18">
        <v>41651.480000000003</v>
      </c>
      <c r="M387" s="18">
        <v>4208.5600000000004</v>
      </c>
      <c r="N387" s="18">
        <v>756.96</v>
      </c>
      <c r="O387" s="18">
        <v>46617</v>
      </c>
      <c r="P387" s="18">
        <v>456.93</v>
      </c>
      <c r="Q387" s="18">
        <v>420.72</v>
      </c>
      <c r="R387" s="18">
        <v>1.35</v>
      </c>
      <c r="S387" s="18">
        <v>879</v>
      </c>
      <c r="T387" s="18">
        <v>0</v>
      </c>
      <c r="U387" s="18">
        <v>0</v>
      </c>
      <c r="V387" s="18">
        <v>0</v>
      </c>
      <c r="W387" s="18">
        <v>0</v>
      </c>
      <c r="X387" s="18"/>
      <c r="Y387" s="18">
        <v>42108.41</v>
      </c>
      <c r="Z387" s="18">
        <v>4629.28</v>
      </c>
      <c r="AA387" s="18">
        <v>758.31</v>
      </c>
      <c r="AB387" s="18">
        <v>47496</v>
      </c>
    </row>
    <row r="388" spans="1:28" s="15" customFormat="1" x14ac:dyDescent="0.25">
      <c r="A388" s="17">
        <v>5</v>
      </c>
      <c r="B388" s="17" t="s">
        <v>1410</v>
      </c>
      <c r="C388" s="17" t="s">
        <v>1392</v>
      </c>
      <c r="D388" s="17" t="s">
        <v>1411</v>
      </c>
      <c r="E388" s="17" t="s">
        <v>1412</v>
      </c>
      <c r="F388" s="17" t="s">
        <v>35</v>
      </c>
      <c r="G388" s="17" t="s">
        <v>45</v>
      </c>
      <c r="H388" s="17">
        <v>14408</v>
      </c>
      <c r="I388" s="17">
        <v>13871</v>
      </c>
      <c r="J388" s="17">
        <v>1611</v>
      </c>
      <c r="K388" s="17" t="s">
        <v>37</v>
      </c>
      <c r="L388" s="18">
        <v>13283.33</v>
      </c>
      <c r="M388" s="18">
        <v>924.07</v>
      </c>
      <c r="N388" s="18">
        <v>3018.6</v>
      </c>
      <c r="O388" s="18">
        <v>17226</v>
      </c>
      <c r="P388" s="18">
        <v>9486.44</v>
      </c>
      <c r="Q388" s="18">
        <v>114.61</v>
      </c>
      <c r="R388" s="18">
        <v>724.95</v>
      </c>
      <c r="S388" s="18">
        <v>10326</v>
      </c>
      <c r="T388" s="18">
        <v>1930</v>
      </c>
      <c r="U388" s="18">
        <v>0</v>
      </c>
      <c r="V388" s="18">
        <v>0</v>
      </c>
      <c r="W388" s="18">
        <v>0</v>
      </c>
      <c r="X388" s="18"/>
      <c r="Y388" s="18">
        <v>22769.77</v>
      </c>
      <c r="Z388" s="18">
        <v>1038.68</v>
      </c>
      <c r="AA388" s="18">
        <v>3743.55</v>
      </c>
      <c r="AB388" s="18">
        <v>27552</v>
      </c>
    </row>
    <row r="389" spans="1:28" s="15" customFormat="1" x14ac:dyDescent="0.25">
      <c r="A389" s="17">
        <v>6</v>
      </c>
      <c r="B389" s="17" t="s">
        <v>1410</v>
      </c>
      <c r="C389" s="17" t="s">
        <v>1392</v>
      </c>
      <c r="D389" s="17" t="s">
        <v>1413</v>
      </c>
      <c r="E389" s="17" t="s">
        <v>1414</v>
      </c>
      <c r="F389" s="17" t="s">
        <v>35</v>
      </c>
      <c r="G389" s="17" t="s">
        <v>41</v>
      </c>
      <c r="H389" s="17">
        <v>109708</v>
      </c>
      <c r="I389" s="17">
        <v>107942</v>
      </c>
      <c r="J389" s="17">
        <v>1766</v>
      </c>
      <c r="K389" s="17" t="s">
        <v>37</v>
      </c>
      <c r="L389" s="18">
        <v>24160.89</v>
      </c>
      <c r="M389" s="18">
        <v>1156.9100000000001</v>
      </c>
      <c r="N389" s="18">
        <v>1780.2</v>
      </c>
      <c r="O389" s="18">
        <v>27098</v>
      </c>
      <c r="P389" s="18">
        <v>11141.37</v>
      </c>
      <c r="Q389" s="18">
        <v>197.93</v>
      </c>
      <c r="R389" s="18">
        <v>794.7</v>
      </c>
      <c r="S389" s="18">
        <v>12134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35302.26</v>
      </c>
      <c r="Z389" s="18">
        <v>1354.84</v>
      </c>
      <c r="AA389" s="18">
        <v>2574.9</v>
      </c>
      <c r="AB389" s="18">
        <v>39232</v>
      </c>
    </row>
    <row r="390" spans="1:28" s="15" customFormat="1" x14ac:dyDescent="0.25">
      <c r="A390" s="17">
        <v>7</v>
      </c>
      <c r="B390" s="17" t="s">
        <v>1391</v>
      </c>
      <c r="C390" s="17" t="s">
        <v>1392</v>
      </c>
      <c r="D390" s="17" t="s">
        <v>1415</v>
      </c>
      <c r="E390" s="17" t="s">
        <v>1416</v>
      </c>
      <c r="F390" s="17" t="s">
        <v>35</v>
      </c>
      <c r="G390" s="17" t="s">
        <v>41</v>
      </c>
      <c r="H390" s="17">
        <v>39350</v>
      </c>
      <c r="I390" s="17">
        <v>39350</v>
      </c>
      <c r="J390" s="17">
        <v>0</v>
      </c>
      <c r="K390" s="17" t="s">
        <v>59</v>
      </c>
      <c r="L390" s="18">
        <v>-69230.03</v>
      </c>
      <c r="M390" s="18">
        <v>51.4</v>
      </c>
      <c r="N390" s="18">
        <v>2888.63</v>
      </c>
      <c r="O390" s="18">
        <v>-66290</v>
      </c>
      <c r="P390" s="18">
        <v>577</v>
      </c>
      <c r="Q390" s="18">
        <v>0</v>
      </c>
      <c r="R390" s="18">
        <v>0</v>
      </c>
      <c r="S390" s="18">
        <v>577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0</v>
      </c>
      <c r="Z390" s="18">
        <v>0</v>
      </c>
      <c r="AA390" s="18">
        <v>0</v>
      </c>
      <c r="AB390" s="18">
        <v>0</v>
      </c>
    </row>
    <row r="391" spans="1:28" s="15" customFormat="1" x14ac:dyDescent="0.25">
      <c r="A391" s="17">
        <v>8</v>
      </c>
      <c r="B391" s="17" t="s">
        <v>1399</v>
      </c>
      <c r="C391" s="17" t="s">
        <v>1392</v>
      </c>
      <c r="D391" s="17" t="s">
        <v>1417</v>
      </c>
      <c r="E391" s="17" t="s">
        <v>1418</v>
      </c>
      <c r="F391" s="17" t="s">
        <v>35</v>
      </c>
      <c r="G391" s="17" t="s">
        <v>41</v>
      </c>
      <c r="H391" s="17">
        <v>15531</v>
      </c>
      <c r="I391" s="17">
        <v>15044</v>
      </c>
      <c r="J391" s="17">
        <v>1461</v>
      </c>
      <c r="K391" s="17" t="s">
        <v>37</v>
      </c>
      <c r="L391" s="18">
        <v>81577.39</v>
      </c>
      <c r="M391" s="18">
        <v>5720.95</v>
      </c>
      <c r="N391" s="18">
        <v>6423.66</v>
      </c>
      <c r="O391" s="18">
        <v>93722</v>
      </c>
      <c r="P391" s="18">
        <v>8656.51</v>
      </c>
      <c r="Q391" s="18">
        <v>843.04</v>
      </c>
      <c r="R391" s="18">
        <v>657.45</v>
      </c>
      <c r="S391" s="18">
        <v>10157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90233.9</v>
      </c>
      <c r="Z391" s="18">
        <v>6563.99</v>
      </c>
      <c r="AA391" s="18">
        <v>7081.11</v>
      </c>
      <c r="AB391" s="18">
        <v>103879</v>
      </c>
    </row>
    <row r="392" spans="1:28" s="15" customFormat="1" x14ac:dyDescent="0.25">
      <c r="A392" s="17">
        <v>9</v>
      </c>
      <c r="B392" s="17" t="s">
        <v>1399</v>
      </c>
      <c r="C392" s="17" t="s">
        <v>1392</v>
      </c>
      <c r="D392" s="17" t="s">
        <v>1419</v>
      </c>
      <c r="E392" s="17" t="s">
        <v>1420</v>
      </c>
      <c r="F392" s="17" t="s">
        <v>35</v>
      </c>
      <c r="G392" s="17" t="s">
        <v>1205</v>
      </c>
      <c r="H392" s="17">
        <v>51765</v>
      </c>
      <c r="I392" s="17">
        <v>49589</v>
      </c>
      <c r="J392" s="17">
        <v>2176</v>
      </c>
      <c r="K392" s="17" t="s">
        <v>37</v>
      </c>
      <c r="L392" s="18">
        <v>41298.5</v>
      </c>
      <c r="M392" s="18">
        <v>966.84</v>
      </c>
      <c r="N392" s="18">
        <v>8769.66</v>
      </c>
      <c r="O392" s="18">
        <v>51035</v>
      </c>
      <c r="P392" s="18">
        <v>13160.63</v>
      </c>
      <c r="Q392" s="18">
        <v>410.17</v>
      </c>
      <c r="R392" s="18">
        <v>979.2</v>
      </c>
      <c r="S392" s="18">
        <v>14550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54459.13</v>
      </c>
      <c r="Z392" s="18">
        <v>1377.01</v>
      </c>
      <c r="AA392" s="18">
        <v>9748.86</v>
      </c>
      <c r="AB392" s="18">
        <v>65585</v>
      </c>
    </row>
    <row r="393" spans="1:28" s="15" customFormat="1" x14ac:dyDescent="0.25">
      <c r="A393" s="17">
        <v>10</v>
      </c>
      <c r="B393" s="17" t="s">
        <v>1405</v>
      </c>
      <c r="C393" s="17" t="s">
        <v>1392</v>
      </c>
      <c r="D393" s="17" t="s">
        <v>1421</v>
      </c>
      <c r="E393" s="17" t="s">
        <v>1422</v>
      </c>
      <c r="F393" s="17" t="s">
        <v>35</v>
      </c>
      <c r="G393" s="17" t="s">
        <v>215</v>
      </c>
      <c r="H393" s="17">
        <v>2051</v>
      </c>
      <c r="I393" s="17">
        <v>2050</v>
      </c>
      <c r="J393" s="17">
        <v>3</v>
      </c>
      <c r="K393" s="17" t="s">
        <v>37</v>
      </c>
      <c r="L393" s="18">
        <v>54764.69</v>
      </c>
      <c r="M393" s="18">
        <v>13037.37</v>
      </c>
      <c r="N393" s="18">
        <v>1749.94</v>
      </c>
      <c r="O393" s="18">
        <v>69552</v>
      </c>
      <c r="P393" s="18">
        <v>594.04999999999995</v>
      </c>
      <c r="Q393" s="18">
        <v>557.6</v>
      </c>
      <c r="R393" s="18">
        <v>1.35</v>
      </c>
      <c r="S393" s="18">
        <v>1153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55358.74</v>
      </c>
      <c r="Z393" s="18">
        <v>13594.97</v>
      </c>
      <c r="AA393" s="18">
        <v>1751.29</v>
      </c>
      <c r="AB393" s="18">
        <v>70705</v>
      </c>
    </row>
    <row r="394" spans="1:28" s="15" customFormat="1" x14ac:dyDescent="0.25">
      <c r="A394" s="17">
        <v>11</v>
      </c>
      <c r="B394" s="17" t="s">
        <v>1391</v>
      </c>
      <c r="C394" s="17" t="s">
        <v>1392</v>
      </c>
      <c r="D394" s="17" t="s">
        <v>1423</v>
      </c>
      <c r="E394" s="17" t="s">
        <v>1424</v>
      </c>
      <c r="F394" s="17" t="s">
        <v>35</v>
      </c>
      <c r="G394" s="17" t="s">
        <v>218</v>
      </c>
      <c r="H394" s="17">
        <v>10778</v>
      </c>
      <c r="I394" s="17">
        <v>10264</v>
      </c>
      <c r="J394" s="17">
        <v>514</v>
      </c>
      <c r="K394" s="17" t="s">
        <v>37</v>
      </c>
      <c r="L394" s="18">
        <v>76108.94</v>
      </c>
      <c r="M394" s="18">
        <v>1691.86</v>
      </c>
      <c r="N394" s="18">
        <v>430.2</v>
      </c>
      <c r="O394" s="18">
        <v>78231</v>
      </c>
      <c r="P394" s="18">
        <v>3392.88</v>
      </c>
      <c r="Q394" s="18">
        <v>749.82</v>
      </c>
      <c r="R394" s="18">
        <v>231.3</v>
      </c>
      <c r="S394" s="18">
        <v>4374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79501.820000000007</v>
      </c>
      <c r="Z394" s="18">
        <v>2441.6799999999998</v>
      </c>
      <c r="AA394" s="18">
        <v>661.5</v>
      </c>
      <c r="AB394" s="18">
        <v>82605</v>
      </c>
    </row>
    <row r="395" spans="1:28" s="15" customFormat="1" x14ac:dyDescent="0.25">
      <c r="A395" s="17">
        <v>12</v>
      </c>
      <c r="B395" s="17" t="s">
        <v>1405</v>
      </c>
      <c r="C395" s="17" t="s">
        <v>1392</v>
      </c>
      <c r="D395" s="17" t="s">
        <v>1425</v>
      </c>
      <c r="E395" s="17" t="s">
        <v>1426</v>
      </c>
      <c r="F395" s="17" t="s">
        <v>35</v>
      </c>
      <c r="G395" s="17" t="s">
        <v>347</v>
      </c>
      <c r="H395" s="17">
        <v>600</v>
      </c>
      <c r="I395" s="17">
        <v>600</v>
      </c>
      <c r="J395" s="17">
        <v>0</v>
      </c>
      <c r="K395" s="17" t="s">
        <v>59</v>
      </c>
      <c r="L395" s="18">
        <v>31404.240000000002</v>
      </c>
      <c r="M395" s="18">
        <v>5234.76</v>
      </c>
      <c r="N395" s="18">
        <v>270</v>
      </c>
      <c r="O395" s="18">
        <v>36909</v>
      </c>
      <c r="P395" s="18">
        <v>852.23</v>
      </c>
      <c r="Q395" s="18">
        <v>312.77</v>
      </c>
      <c r="R395" s="18">
        <v>0</v>
      </c>
      <c r="S395" s="18">
        <v>1165</v>
      </c>
      <c r="T395" s="18">
        <v>400</v>
      </c>
      <c r="U395" s="18">
        <v>0</v>
      </c>
      <c r="V395" s="18">
        <v>0</v>
      </c>
      <c r="W395" s="18">
        <v>0</v>
      </c>
      <c r="X395" s="18"/>
      <c r="Y395" s="18">
        <v>32256.47</v>
      </c>
      <c r="Z395" s="18">
        <v>5547.53</v>
      </c>
      <c r="AA395" s="18">
        <v>270</v>
      </c>
      <c r="AB395" s="18">
        <v>38074</v>
      </c>
    </row>
    <row r="396" spans="1:28" s="15" customFormat="1" x14ac:dyDescent="0.25">
      <c r="A396" s="17">
        <v>13</v>
      </c>
      <c r="B396" s="17" t="s">
        <v>1391</v>
      </c>
      <c r="C396" s="17" t="s">
        <v>1392</v>
      </c>
      <c r="D396" s="17" t="s">
        <v>1395</v>
      </c>
      <c r="E396" s="17" t="s">
        <v>1396</v>
      </c>
      <c r="F396" s="17" t="s">
        <v>35</v>
      </c>
      <c r="G396" s="17" t="s">
        <v>1397</v>
      </c>
      <c r="H396" s="17">
        <v>750</v>
      </c>
      <c r="I396" s="17">
        <v>653</v>
      </c>
      <c r="J396" s="17">
        <v>97</v>
      </c>
      <c r="K396" s="17" t="s">
        <v>37</v>
      </c>
      <c r="L396" s="18">
        <v>16397.57</v>
      </c>
      <c r="M396" s="18">
        <v>2861.29</v>
      </c>
      <c r="N396" s="18">
        <v>278.14</v>
      </c>
      <c r="O396" s="18">
        <v>19537</v>
      </c>
      <c r="P396" s="18">
        <v>976.12</v>
      </c>
      <c r="Q396" s="18">
        <v>164.23</v>
      </c>
      <c r="R396" s="18">
        <v>43.65</v>
      </c>
      <c r="S396" s="18">
        <v>1184</v>
      </c>
      <c r="T396" s="18">
        <v>0</v>
      </c>
      <c r="U396" s="18">
        <v>0</v>
      </c>
      <c r="V396" s="18">
        <v>0</v>
      </c>
      <c r="W396" s="18">
        <v>0</v>
      </c>
      <c r="X396" s="18"/>
      <c r="Y396" s="18">
        <v>17373.689999999999</v>
      </c>
      <c r="Z396" s="18">
        <v>3025.52</v>
      </c>
      <c r="AA396" s="18">
        <v>321.79000000000002</v>
      </c>
      <c r="AB396" s="18">
        <v>20721</v>
      </c>
    </row>
    <row r="397" spans="1:28" s="22" customFormat="1" x14ac:dyDescent="0.25">
      <c r="A397" s="19"/>
      <c r="B397" s="19"/>
      <c r="C397" s="10" t="s">
        <v>71</v>
      </c>
      <c r="D397" s="19"/>
      <c r="E397" s="19"/>
      <c r="F397" s="19"/>
      <c r="G397" s="19"/>
      <c r="H397" s="19"/>
      <c r="I397" s="19"/>
      <c r="J397" s="19">
        <f>SUM(J384:J396)</f>
        <v>9269</v>
      </c>
      <c r="K397" s="19"/>
      <c r="L397" s="19">
        <f t="shared" ref="L397:AB397" si="45">SUM(L384:L396)</f>
        <v>545962.68000000005</v>
      </c>
      <c r="M397" s="19">
        <f t="shared" si="45"/>
        <v>48306.91</v>
      </c>
      <c r="N397" s="19">
        <f t="shared" si="45"/>
        <v>30912.41</v>
      </c>
      <c r="O397" s="19">
        <f t="shared" si="45"/>
        <v>625182</v>
      </c>
      <c r="P397" s="19">
        <f t="shared" si="45"/>
        <v>64202.48000000001</v>
      </c>
      <c r="Q397" s="19">
        <f t="shared" si="45"/>
        <v>5597.619999999999</v>
      </c>
      <c r="R397" s="19">
        <f t="shared" si="45"/>
        <v>4266.8999999999987</v>
      </c>
      <c r="S397" s="19">
        <f t="shared" si="45"/>
        <v>74067</v>
      </c>
      <c r="T397" s="19">
        <f t="shared" si="45"/>
        <v>2330</v>
      </c>
      <c r="U397" s="19">
        <f t="shared" si="45"/>
        <v>0</v>
      </c>
      <c r="V397" s="19">
        <f t="shared" si="45"/>
        <v>0</v>
      </c>
      <c r="W397" s="19">
        <f t="shared" si="45"/>
        <v>0</v>
      </c>
      <c r="X397" s="19">
        <f t="shared" si="45"/>
        <v>0</v>
      </c>
      <c r="Y397" s="19">
        <f t="shared" si="45"/>
        <v>678818.19</v>
      </c>
      <c r="Z397" s="19">
        <f t="shared" si="45"/>
        <v>53853.12999999999</v>
      </c>
      <c r="AA397" s="19">
        <f t="shared" si="45"/>
        <v>32290.68</v>
      </c>
      <c r="AB397" s="19">
        <f t="shared" si="45"/>
        <v>764962</v>
      </c>
    </row>
    <row r="398" spans="1:28" s="15" customFormat="1" x14ac:dyDescent="0.25">
      <c r="A398" s="17">
        <v>1</v>
      </c>
      <c r="B398" s="17" t="s">
        <v>1399</v>
      </c>
      <c r="C398" s="17" t="s">
        <v>1392</v>
      </c>
      <c r="D398" s="17" t="s">
        <v>1427</v>
      </c>
      <c r="E398" s="17" t="s">
        <v>1428</v>
      </c>
      <c r="F398" s="17" t="s">
        <v>75</v>
      </c>
      <c r="G398" s="17" t="s">
        <v>1142</v>
      </c>
      <c r="H398" s="17">
        <v>15180</v>
      </c>
      <c r="I398" s="17">
        <v>15021</v>
      </c>
      <c r="J398" s="17">
        <v>159</v>
      </c>
      <c r="K398" s="17" t="s">
        <v>37</v>
      </c>
      <c r="L398" s="18">
        <v>8887.82</v>
      </c>
      <c r="M398" s="18">
        <v>212.5</v>
      </c>
      <c r="N398" s="18">
        <v>207.68</v>
      </c>
      <c r="O398" s="18">
        <v>9308</v>
      </c>
      <c r="P398" s="18">
        <v>1485.77</v>
      </c>
      <c r="Q398" s="18">
        <v>3.07</v>
      </c>
      <c r="R398" s="18">
        <v>95.16</v>
      </c>
      <c r="S398" s="18">
        <v>1584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10373.59</v>
      </c>
      <c r="Z398" s="18">
        <v>215.57</v>
      </c>
      <c r="AA398" s="18">
        <v>302.83999999999997</v>
      </c>
      <c r="AB398" s="18">
        <v>10892</v>
      </c>
    </row>
    <row r="399" spans="1:28" s="15" customFormat="1" x14ac:dyDescent="0.25">
      <c r="A399" s="17">
        <v>2</v>
      </c>
      <c r="B399" s="17" t="s">
        <v>1405</v>
      </c>
      <c r="C399" s="17" t="s">
        <v>1392</v>
      </c>
      <c r="D399" s="17" t="s">
        <v>1429</v>
      </c>
      <c r="E399" s="17" t="s">
        <v>1430</v>
      </c>
      <c r="F399" s="17" t="s">
        <v>75</v>
      </c>
      <c r="G399" s="17" t="s">
        <v>1142</v>
      </c>
      <c r="H399" s="17">
        <v>4715</v>
      </c>
      <c r="I399" s="17">
        <v>4563</v>
      </c>
      <c r="J399" s="17">
        <v>152</v>
      </c>
      <c r="K399" s="17" t="s">
        <v>37</v>
      </c>
      <c r="L399" s="18">
        <v>35498.449999999997</v>
      </c>
      <c r="M399" s="18">
        <v>3492.05</v>
      </c>
      <c r="N399" s="18">
        <v>655.5</v>
      </c>
      <c r="O399" s="18">
        <v>39646</v>
      </c>
      <c r="P399" s="18">
        <v>1466.44</v>
      </c>
      <c r="Q399" s="18">
        <v>354.59</v>
      </c>
      <c r="R399" s="18">
        <v>90.97</v>
      </c>
      <c r="S399" s="18">
        <v>1912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36964.89</v>
      </c>
      <c r="Z399" s="18">
        <v>3846.64</v>
      </c>
      <c r="AA399" s="18">
        <v>746.47</v>
      </c>
      <c r="AB399" s="18">
        <v>41558</v>
      </c>
    </row>
    <row r="400" spans="1:28" s="15" customFormat="1" x14ac:dyDescent="0.25">
      <c r="A400" s="17">
        <v>3</v>
      </c>
      <c r="B400" s="17" t="s">
        <v>1391</v>
      </c>
      <c r="C400" s="17" t="s">
        <v>1392</v>
      </c>
      <c r="D400" s="17" t="s">
        <v>1431</v>
      </c>
      <c r="E400" s="17" t="s">
        <v>1432</v>
      </c>
      <c r="F400" s="17" t="s">
        <v>75</v>
      </c>
      <c r="G400" s="17" t="s">
        <v>1142</v>
      </c>
      <c r="H400" s="17">
        <v>9674</v>
      </c>
      <c r="I400" s="17">
        <v>9535</v>
      </c>
      <c r="J400" s="17">
        <v>139</v>
      </c>
      <c r="K400" s="17" t="s">
        <v>37</v>
      </c>
      <c r="L400" s="18">
        <v>64761.45</v>
      </c>
      <c r="M400" s="18">
        <v>10856.63</v>
      </c>
      <c r="N400" s="18">
        <v>3785.92</v>
      </c>
      <c r="O400" s="18">
        <v>79404</v>
      </c>
      <c r="P400" s="18">
        <v>1497.58</v>
      </c>
      <c r="Q400" s="18">
        <v>670.23</v>
      </c>
      <c r="R400" s="18">
        <v>83.19</v>
      </c>
      <c r="S400" s="18">
        <v>2251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66259.03</v>
      </c>
      <c r="Z400" s="18">
        <v>11526.86</v>
      </c>
      <c r="AA400" s="18">
        <v>3869.11</v>
      </c>
      <c r="AB400" s="18">
        <v>81655</v>
      </c>
    </row>
    <row r="401" spans="1:28" s="15" customFormat="1" x14ac:dyDescent="0.25">
      <c r="A401" s="17">
        <v>4</v>
      </c>
      <c r="B401" s="17" t="s">
        <v>1399</v>
      </c>
      <c r="C401" s="17" t="s">
        <v>1392</v>
      </c>
      <c r="D401" s="17" t="s">
        <v>1433</v>
      </c>
      <c r="E401" s="17" t="s">
        <v>1434</v>
      </c>
      <c r="F401" s="17" t="s">
        <v>75</v>
      </c>
      <c r="G401" s="17" t="s">
        <v>1142</v>
      </c>
      <c r="H401" s="17">
        <v>2700</v>
      </c>
      <c r="I401" s="17">
        <v>2700</v>
      </c>
      <c r="J401" s="17">
        <v>0</v>
      </c>
      <c r="K401" s="17" t="s">
        <v>59</v>
      </c>
      <c r="L401" s="18">
        <v>10700.32</v>
      </c>
      <c r="M401" s="18">
        <v>2285.0100000000002</v>
      </c>
      <c r="N401" s="18">
        <v>89.67</v>
      </c>
      <c r="O401" s="18">
        <v>13075</v>
      </c>
      <c r="P401" s="18">
        <v>281.42</v>
      </c>
      <c r="Q401" s="18">
        <v>106.58</v>
      </c>
      <c r="R401" s="18">
        <v>0</v>
      </c>
      <c r="S401" s="18">
        <v>388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10981.74</v>
      </c>
      <c r="Z401" s="18">
        <v>2391.59</v>
      </c>
      <c r="AA401" s="18">
        <v>89.67</v>
      </c>
      <c r="AB401" s="18">
        <v>13463</v>
      </c>
    </row>
    <row r="402" spans="1:28" s="15" customFormat="1" x14ac:dyDescent="0.25">
      <c r="A402" s="17">
        <v>5</v>
      </c>
      <c r="B402" s="17" t="s">
        <v>1399</v>
      </c>
      <c r="C402" s="17" t="s">
        <v>1392</v>
      </c>
      <c r="D402" s="17" t="s">
        <v>1435</v>
      </c>
      <c r="E402" s="17" t="s">
        <v>1436</v>
      </c>
      <c r="F402" s="17" t="s">
        <v>75</v>
      </c>
      <c r="G402" s="17" t="s">
        <v>1142</v>
      </c>
      <c r="H402" s="17">
        <v>23819</v>
      </c>
      <c r="I402" s="17">
        <v>23130</v>
      </c>
      <c r="J402" s="17">
        <v>689</v>
      </c>
      <c r="K402" s="17" t="s">
        <v>37</v>
      </c>
      <c r="L402" s="18">
        <v>76858.710000000006</v>
      </c>
      <c r="M402" s="18">
        <v>14256.51</v>
      </c>
      <c r="N402" s="18">
        <v>5851.78</v>
      </c>
      <c r="O402" s="18">
        <v>96967</v>
      </c>
      <c r="P402" s="18">
        <v>5290.56</v>
      </c>
      <c r="Q402" s="18">
        <v>796.07</v>
      </c>
      <c r="R402" s="18">
        <v>412.37</v>
      </c>
      <c r="S402" s="18">
        <v>6499</v>
      </c>
      <c r="T402" s="18">
        <v>90</v>
      </c>
      <c r="U402" s="18">
        <v>0</v>
      </c>
      <c r="V402" s="18">
        <v>0</v>
      </c>
      <c r="W402" s="18">
        <v>0</v>
      </c>
      <c r="X402" s="18"/>
      <c r="Y402" s="18">
        <v>82149.27</v>
      </c>
      <c r="Z402" s="18">
        <v>15052.58</v>
      </c>
      <c r="AA402" s="18">
        <v>6264.15</v>
      </c>
      <c r="AB402" s="18">
        <v>103466</v>
      </c>
    </row>
    <row r="403" spans="1:28" s="15" customFormat="1" x14ac:dyDescent="0.25">
      <c r="A403" s="17">
        <v>6</v>
      </c>
      <c r="B403" s="17" t="s">
        <v>1410</v>
      </c>
      <c r="C403" s="17" t="s">
        <v>1392</v>
      </c>
      <c r="D403" s="17" t="s">
        <v>1437</v>
      </c>
      <c r="E403" s="17" t="s">
        <v>1438</v>
      </c>
      <c r="F403" s="17" t="s">
        <v>75</v>
      </c>
      <c r="G403" s="17" t="s">
        <v>1142</v>
      </c>
      <c r="H403" s="17">
        <v>21626</v>
      </c>
      <c r="I403" s="17">
        <v>21227</v>
      </c>
      <c r="J403" s="17">
        <v>399</v>
      </c>
      <c r="K403" s="17" t="s">
        <v>37</v>
      </c>
      <c r="L403" s="18">
        <v>79371.12</v>
      </c>
      <c r="M403" s="18">
        <v>7096.4</v>
      </c>
      <c r="N403" s="18">
        <v>2167.48</v>
      </c>
      <c r="O403" s="18">
        <v>88635</v>
      </c>
      <c r="P403" s="18">
        <v>3302.16</v>
      </c>
      <c r="Q403" s="18">
        <v>799.04</v>
      </c>
      <c r="R403" s="18">
        <v>238.8</v>
      </c>
      <c r="S403" s="18">
        <v>4340</v>
      </c>
      <c r="T403" s="18">
        <v>10</v>
      </c>
      <c r="U403" s="18">
        <v>0</v>
      </c>
      <c r="V403" s="18">
        <v>0</v>
      </c>
      <c r="W403" s="18">
        <v>0</v>
      </c>
      <c r="X403" s="18"/>
      <c r="Y403" s="18">
        <v>82673.279999999999</v>
      </c>
      <c r="Z403" s="18">
        <v>7895.44</v>
      </c>
      <c r="AA403" s="18">
        <v>2406.2800000000002</v>
      </c>
      <c r="AB403" s="18">
        <v>92975</v>
      </c>
    </row>
    <row r="404" spans="1:28" s="15" customFormat="1" x14ac:dyDescent="0.25">
      <c r="A404" s="17">
        <v>7</v>
      </c>
      <c r="B404" s="17" t="s">
        <v>1410</v>
      </c>
      <c r="C404" s="17" t="s">
        <v>1392</v>
      </c>
      <c r="D404" s="17" t="s">
        <v>1439</v>
      </c>
      <c r="E404" s="17" t="s">
        <v>1440</v>
      </c>
      <c r="F404" s="17" t="s">
        <v>75</v>
      </c>
      <c r="G404" s="17" t="s">
        <v>1142</v>
      </c>
      <c r="H404" s="17">
        <v>5985</v>
      </c>
      <c r="I404" s="17">
        <v>5902</v>
      </c>
      <c r="J404" s="17">
        <v>83</v>
      </c>
      <c r="K404" s="17" t="s">
        <v>37</v>
      </c>
      <c r="L404" s="18">
        <v>23928.639999999999</v>
      </c>
      <c r="M404" s="18">
        <v>4809.79</v>
      </c>
      <c r="N404" s="18">
        <v>725.57</v>
      </c>
      <c r="O404" s="18">
        <v>29464</v>
      </c>
      <c r="P404" s="18">
        <v>1064.46</v>
      </c>
      <c r="Q404" s="18">
        <v>241.86</v>
      </c>
      <c r="R404" s="18">
        <v>49.68</v>
      </c>
      <c r="S404" s="18">
        <v>1356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24993.1</v>
      </c>
      <c r="Z404" s="18">
        <v>5051.6499999999996</v>
      </c>
      <c r="AA404" s="18">
        <v>775.25</v>
      </c>
      <c r="AB404" s="18">
        <v>30820</v>
      </c>
    </row>
    <row r="405" spans="1:28" s="15" customFormat="1" x14ac:dyDescent="0.25">
      <c r="A405" s="17">
        <v>8</v>
      </c>
      <c r="B405" s="17" t="s">
        <v>1405</v>
      </c>
      <c r="C405" s="17" t="s">
        <v>1392</v>
      </c>
      <c r="D405" s="17" t="s">
        <v>1441</v>
      </c>
      <c r="E405" s="17" t="s">
        <v>1442</v>
      </c>
      <c r="F405" s="17" t="s">
        <v>75</v>
      </c>
      <c r="G405" s="17" t="s">
        <v>1142</v>
      </c>
      <c r="H405" s="17">
        <v>23257</v>
      </c>
      <c r="I405" s="17">
        <v>23024</v>
      </c>
      <c r="J405" s="17">
        <v>233</v>
      </c>
      <c r="K405" s="17" t="s">
        <v>37</v>
      </c>
      <c r="L405" s="18">
        <v>52541.57</v>
      </c>
      <c r="M405" s="18">
        <v>9519.24</v>
      </c>
      <c r="N405" s="18">
        <v>3796.19</v>
      </c>
      <c r="O405" s="18">
        <v>65857</v>
      </c>
      <c r="P405" s="18">
        <v>1985.92</v>
      </c>
      <c r="Q405" s="18">
        <v>553.63</v>
      </c>
      <c r="R405" s="18">
        <v>139.44999999999999</v>
      </c>
      <c r="S405" s="18">
        <v>2679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54527.49</v>
      </c>
      <c r="Z405" s="18">
        <v>10072.870000000001</v>
      </c>
      <c r="AA405" s="18">
        <v>3935.64</v>
      </c>
      <c r="AB405" s="18">
        <v>68536</v>
      </c>
    </row>
    <row r="406" spans="1:28" s="15" customFormat="1" x14ac:dyDescent="0.25">
      <c r="A406" s="17">
        <v>9</v>
      </c>
      <c r="B406" s="17" t="s">
        <v>1399</v>
      </c>
      <c r="C406" s="17" t="s">
        <v>1392</v>
      </c>
      <c r="D406" s="17" t="s">
        <v>1443</v>
      </c>
      <c r="E406" s="17" t="s">
        <v>1444</v>
      </c>
      <c r="F406" s="17" t="s">
        <v>75</v>
      </c>
      <c r="G406" s="17" t="s">
        <v>1142</v>
      </c>
      <c r="H406" s="17">
        <v>8372</v>
      </c>
      <c r="I406" s="17">
        <v>8180</v>
      </c>
      <c r="J406" s="17">
        <v>192</v>
      </c>
      <c r="K406" s="17" t="s">
        <v>37</v>
      </c>
      <c r="L406" s="18">
        <v>57640.28</v>
      </c>
      <c r="M406" s="18">
        <v>9781.5300000000007</v>
      </c>
      <c r="N406" s="18">
        <v>4265.1899999999996</v>
      </c>
      <c r="O406" s="18">
        <v>71687</v>
      </c>
      <c r="P406" s="18">
        <v>1659.44</v>
      </c>
      <c r="Q406" s="18">
        <v>613.65</v>
      </c>
      <c r="R406" s="18">
        <v>114.91</v>
      </c>
      <c r="S406" s="18">
        <v>2388</v>
      </c>
      <c r="T406" s="18">
        <v>3820</v>
      </c>
      <c r="U406" s="18">
        <v>0</v>
      </c>
      <c r="V406" s="18">
        <v>0</v>
      </c>
      <c r="W406" s="18">
        <v>0</v>
      </c>
      <c r="X406" s="18"/>
      <c r="Y406" s="18">
        <v>59299.72</v>
      </c>
      <c r="Z406" s="18">
        <v>10395.18</v>
      </c>
      <c r="AA406" s="18">
        <v>4380.1000000000004</v>
      </c>
      <c r="AB406" s="18">
        <v>74075</v>
      </c>
    </row>
    <row r="407" spans="1:28" s="15" customFormat="1" x14ac:dyDescent="0.25">
      <c r="A407" s="17">
        <v>10</v>
      </c>
      <c r="B407" s="17" t="s">
        <v>1391</v>
      </c>
      <c r="C407" s="17" t="s">
        <v>1392</v>
      </c>
      <c r="D407" s="17" t="s">
        <v>1445</v>
      </c>
      <c r="E407" s="17" t="s">
        <v>1446</v>
      </c>
      <c r="F407" s="17" t="s">
        <v>75</v>
      </c>
      <c r="G407" s="17" t="s">
        <v>1447</v>
      </c>
      <c r="H407" s="17">
        <v>19146</v>
      </c>
      <c r="I407" s="17">
        <v>18825</v>
      </c>
      <c r="J407" s="17">
        <v>321</v>
      </c>
      <c r="K407" s="17" t="s">
        <v>37</v>
      </c>
      <c r="L407" s="18">
        <v>58568.66</v>
      </c>
      <c r="M407" s="18">
        <v>8914.5</v>
      </c>
      <c r="N407" s="18">
        <v>4414.84</v>
      </c>
      <c r="O407" s="18">
        <v>71898</v>
      </c>
      <c r="P407" s="18">
        <v>2617.7600000000002</v>
      </c>
      <c r="Q407" s="18">
        <v>620.12</v>
      </c>
      <c r="R407" s="18">
        <v>192.12</v>
      </c>
      <c r="S407" s="18">
        <v>3430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61186.42</v>
      </c>
      <c r="Z407" s="18">
        <v>9534.6200000000008</v>
      </c>
      <c r="AA407" s="18">
        <v>4606.96</v>
      </c>
      <c r="AB407" s="18">
        <v>75328</v>
      </c>
    </row>
    <row r="408" spans="1:28" s="15" customFormat="1" x14ac:dyDescent="0.25">
      <c r="A408" s="17">
        <v>11</v>
      </c>
      <c r="B408" s="17" t="s">
        <v>1410</v>
      </c>
      <c r="C408" s="17" t="s">
        <v>1392</v>
      </c>
      <c r="D408" s="17" t="s">
        <v>1448</v>
      </c>
      <c r="E408" s="17" t="s">
        <v>1449</v>
      </c>
      <c r="F408" s="17" t="s">
        <v>75</v>
      </c>
      <c r="G408" s="17" t="s">
        <v>114</v>
      </c>
      <c r="H408" s="17">
        <v>0</v>
      </c>
      <c r="I408" s="17">
        <v>0</v>
      </c>
      <c r="J408" s="17">
        <v>207</v>
      </c>
      <c r="K408" s="17" t="s">
        <v>107</v>
      </c>
      <c r="L408" s="18">
        <v>84108.99</v>
      </c>
      <c r="M408" s="18">
        <v>7848.77</v>
      </c>
      <c r="N408" s="18">
        <v>7487.24</v>
      </c>
      <c r="O408" s="18">
        <v>99445</v>
      </c>
      <c r="P408" s="18">
        <v>1610.92</v>
      </c>
      <c r="Q408" s="18">
        <v>908.19</v>
      </c>
      <c r="R408" s="18">
        <v>123.89</v>
      </c>
      <c r="S408" s="18">
        <v>2643</v>
      </c>
      <c r="T408" s="18">
        <v>340</v>
      </c>
      <c r="U408" s="18">
        <v>0</v>
      </c>
      <c r="V408" s="18">
        <v>0</v>
      </c>
      <c r="W408" s="18">
        <v>0</v>
      </c>
      <c r="X408" s="18"/>
      <c r="Y408" s="18">
        <v>85719.91</v>
      </c>
      <c r="Z408" s="18">
        <v>8756.9599999999991</v>
      </c>
      <c r="AA408" s="18">
        <v>7611.13</v>
      </c>
      <c r="AB408" s="18">
        <v>102088</v>
      </c>
    </row>
    <row r="409" spans="1:28" s="15" customFormat="1" x14ac:dyDescent="0.25">
      <c r="A409" s="17">
        <v>12</v>
      </c>
      <c r="B409" s="17" t="s">
        <v>1405</v>
      </c>
      <c r="C409" s="17" t="s">
        <v>1392</v>
      </c>
      <c r="D409" s="17" t="s">
        <v>1450</v>
      </c>
      <c r="E409" s="17" t="s">
        <v>1451</v>
      </c>
      <c r="F409" s="17" t="s">
        <v>75</v>
      </c>
      <c r="G409" s="17" t="s">
        <v>114</v>
      </c>
      <c r="H409" s="17">
        <v>0</v>
      </c>
      <c r="I409" s="17">
        <v>0</v>
      </c>
      <c r="J409" s="17">
        <v>91</v>
      </c>
      <c r="K409" s="17" t="s">
        <v>107</v>
      </c>
      <c r="L409" s="18">
        <v>24681.73</v>
      </c>
      <c r="M409" s="18">
        <v>1105.3599999999999</v>
      </c>
      <c r="N409" s="18">
        <v>7920.91</v>
      </c>
      <c r="O409" s="18">
        <v>33708</v>
      </c>
      <c r="P409" s="18">
        <v>778.25</v>
      </c>
      <c r="Q409" s="18">
        <v>322.29000000000002</v>
      </c>
      <c r="R409" s="18">
        <v>54.46</v>
      </c>
      <c r="S409" s="18">
        <v>1155</v>
      </c>
      <c r="T409" s="18">
        <v>190</v>
      </c>
      <c r="U409" s="18">
        <v>0</v>
      </c>
      <c r="V409" s="18">
        <v>0</v>
      </c>
      <c r="W409" s="18">
        <v>0</v>
      </c>
      <c r="X409" s="18"/>
      <c r="Y409" s="18">
        <v>25459.98</v>
      </c>
      <c r="Z409" s="18">
        <v>1427.65</v>
      </c>
      <c r="AA409" s="18">
        <v>7975.37</v>
      </c>
      <c r="AB409" s="18">
        <v>34863</v>
      </c>
    </row>
    <row r="410" spans="1:28" s="15" customFormat="1" x14ac:dyDescent="0.25">
      <c r="A410" s="17">
        <v>13</v>
      </c>
      <c r="B410" s="17" t="s">
        <v>1399</v>
      </c>
      <c r="C410" s="17" t="s">
        <v>1392</v>
      </c>
      <c r="D410" s="17" t="s">
        <v>1452</v>
      </c>
      <c r="E410" s="17" t="s">
        <v>1453</v>
      </c>
      <c r="F410" s="17" t="s">
        <v>75</v>
      </c>
      <c r="G410" s="17" t="s">
        <v>114</v>
      </c>
      <c r="H410" s="17">
        <v>0</v>
      </c>
      <c r="I410" s="17">
        <v>0</v>
      </c>
      <c r="J410" s="17">
        <v>104</v>
      </c>
      <c r="K410" s="17" t="s">
        <v>107</v>
      </c>
      <c r="L410" s="18">
        <v>43913.29</v>
      </c>
      <c r="M410" s="18">
        <v>3919.52</v>
      </c>
      <c r="N410" s="18">
        <v>3865.19</v>
      </c>
      <c r="O410" s="18">
        <v>51698</v>
      </c>
      <c r="P410" s="18">
        <v>872.17</v>
      </c>
      <c r="Q410" s="18">
        <v>473.59</v>
      </c>
      <c r="R410" s="18">
        <v>62.24</v>
      </c>
      <c r="S410" s="18">
        <v>1408</v>
      </c>
      <c r="T410" s="18">
        <v>190</v>
      </c>
      <c r="U410" s="18">
        <v>0</v>
      </c>
      <c r="V410" s="18">
        <v>0</v>
      </c>
      <c r="W410" s="18">
        <v>0</v>
      </c>
      <c r="X410" s="18"/>
      <c r="Y410" s="18">
        <v>44785.46</v>
      </c>
      <c r="Z410" s="18">
        <v>4393.1099999999997</v>
      </c>
      <c r="AA410" s="18">
        <v>3927.43</v>
      </c>
      <c r="AB410" s="18">
        <v>53106</v>
      </c>
    </row>
    <row r="411" spans="1:28" s="15" customFormat="1" x14ac:dyDescent="0.25">
      <c r="A411" s="17">
        <v>14</v>
      </c>
      <c r="B411" s="17" t="s">
        <v>1391</v>
      </c>
      <c r="C411" s="17" t="s">
        <v>1392</v>
      </c>
      <c r="D411" s="17" t="s">
        <v>1393</v>
      </c>
      <c r="E411" s="17" t="s">
        <v>1394</v>
      </c>
      <c r="F411" s="17" t="s">
        <v>75</v>
      </c>
      <c r="G411" s="17" t="s">
        <v>114</v>
      </c>
      <c r="H411" s="17">
        <v>0</v>
      </c>
      <c r="I411" s="17">
        <v>0</v>
      </c>
      <c r="J411" s="17">
        <v>360</v>
      </c>
      <c r="K411" s="17" t="s">
        <v>107</v>
      </c>
      <c r="L411" s="18">
        <v>3796</v>
      </c>
      <c r="M411" s="18">
        <v>0</v>
      </c>
      <c r="N411" s="18">
        <v>0</v>
      </c>
      <c r="O411" s="18">
        <v>3796</v>
      </c>
      <c r="P411" s="18">
        <v>2709.54</v>
      </c>
      <c r="Q411" s="18">
        <v>1</v>
      </c>
      <c r="R411" s="18">
        <v>215.46</v>
      </c>
      <c r="S411" s="18">
        <v>2926</v>
      </c>
      <c r="T411" s="18">
        <v>190</v>
      </c>
      <c r="U411" s="18">
        <v>0</v>
      </c>
      <c r="V411" s="18">
        <v>0</v>
      </c>
      <c r="W411" s="18">
        <v>0</v>
      </c>
      <c r="X411" s="18"/>
      <c r="Y411" s="18">
        <v>6505.54</v>
      </c>
      <c r="Z411" s="18">
        <v>1</v>
      </c>
      <c r="AA411" s="18">
        <v>215.46</v>
      </c>
      <c r="AB411" s="18">
        <v>6722</v>
      </c>
    </row>
    <row r="412" spans="1:28" s="12" customFormat="1" ht="16.5" customHeight="1" x14ac:dyDescent="0.25">
      <c r="A412" s="10"/>
      <c r="B412" s="10"/>
      <c r="C412" s="10" t="s">
        <v>71</v>
      </c>
      <c r="D412" s="10"/>
      <c r="E412" s="10"/>
      <c r="F412" s="10"/>
      <c r="G412" s="10"/>
      <c r="H412" s="10"/>
      <c r="I412" s="10"/>
      <c r="J412" s="11">
        <f>SUM(J398:J411)</f>
        <v>3129</v>
      </c>
      <c r="K412" s="10"/>
      <c r="L412" s="11">
        <f t="shared" ref="L412:AB412" si="46">SUM(L398:L411)</f>
        <v>625257.03</v>
      </c>
      <c r="M412" s="11">
        <f t="shared" si="46"/>
        <v>84097.810000000012</v>
      </c>
      <c r="N412" s="11">
        <f t="shared" si="46"/>
        <v>45233.16</v>
      </c>
      <c r="O412" s="11">
        <f t="shared" si="46"/>
        <v>754588</v>
      </c>
      <c r="P412" s="11">
        <f t="shared" si="46"/>
        <v>26622.39</v>
      </c>
      <c r="Q412" s="11">
        <f t="shared" si="46"/>
        <v>6463.9100000000008</v>
      </c>
      <c r="R412" s="11">
        <f t="shared" si="46"/>
        <v>1872.7000000000003</v>
      </c>
      <c r="S412" s="11">
        <f t="shared" si="46"/>
        <v>34959</v>
      </c>
      <c r="T412" s="11">
        <f t="shared" si="46"/>
        <v>4830</v>
      </c>
      <c r="U412" s="11">
        <f t="shared" si="46"/>
        <v>0</v>
      </c>
      <c r="V412" s="11">
        <f t="shared" si="46"/>
        <v>0</v>
      </c>
      <c r="W412" s="11">
        <f t="shared" si="46"/>
        <v>0</v>
      </c>
      <c r="X412" s="11">
        <f t="shared" si="46"/>
        <v>0</v>
      </c>
      <c r="Y412" s="11">
        <f t="shared" si="46"/>
        <v>651879.41999999993</v>
      </c>
      <c r="Z412" s="11">
        <f t="shared" si="46"/>
        <v>90561.719999999987</v>
      </c>
      <c r="AA412" s="11">
        <f t="shared" si="46"/>
        <v>47105.86</v>
      </c>
      <c r="AB412" s="11">
        <f t="shared" si="46"/>
        <v>789547</v>
      </c>
    </row>
    <row r="413" spans="1:28" s="12" customFormat="1" ht="16.5" customHeight="1" x14ac:dyDescent="0.25">
      <c r="A413" s="10"/>
      <c r="B413" s="10"/>
      <c r="C413" s="10" t="s">
        <v>119</v>
      </c>
      <c r="D413" s="10"/>
      <c r="E413" s="10"/>
      <c r="F413" s="10"/>
      <c r="G413" s="10"/>
      <c r="H413" s="10"/>
      <c r="I413" s="10"/>
      <c r="J413" s="11">
        <f>J412+J397</f>
        <v>12398</v>
      </c>
      <c r="K413" s="11"/>
      <c r="L413" s="11">
        <f t="shared" ref="L413:AB413" si="47">L412+L397</f>
        <v>1171219.71</v>
      </c>
      <c r="M413" s="11">
        <f t="shared" si="47"/>
        <v>132404.72000000003</v>
      </c>
      <c r="N413" s="11">
        <f t="shared" si="47"/>
        <v>76145.570000000007</v>
      </c>
      <c r="O413" s="11">
        <f t="shared" si="47"/>
        <v>1379770</v>
      </c>
      <c r="P413" s="11">
        <f t="shared" si="47"/>
        <v>90824.87000000001</v>
      </c>
      <c r="Q413" s="11">
        <f t="shared" si="47"/>
        <v>12061.529999999999</v>
      </c>
      <c r="R413" s="11">
        <f t="shared" si="47"/>
        <v>6139.5999999999985</v>
      </c>
      <c r="S413" s="11">
        <f t="shared" si="47"/>
        <v>109026</v>
      </c>
      <c r="T413" s="11">
        <f t="shared" si="47"/>
        <v>7160</v>
      </c>
      <c r="U413" s="11">
        <f t="shared" si="47"/>
        <v>0</v>
      </c>
      <c r="V413" s="11">
        <f t="shared" si="47"/>
        <v>0</v>
      </c>
      <c r="W413" s="11">
        <f t="shared" si="47"/>
        <v>0</v>
      </c>
      <c r="X413" s="11">
        <f t="shared" si="47"/>
        <v>0</v>
      </c>
      <c r="Y413" s="11">
        <f t="shared" si="47"/>
        <v>1330697.6099999999</v>
      </c>
      <c r="Z413" s="11">
        <f t="shared" si="47"/>
        <v>144414.84999999998</v>
      </c>
      <c r="AA413" s="11">
        <f t="shared" si="47"/>
        <v>79396.540000000008</v>
      </c>
      <c r="AB413" s="11">
        <f t="shared" si="47"/>
        <v>1554509</v>
      </c>
    </row>
    <row r="414" spans="1:28" ht="18" customHeight="1" x14ac:dyDescent="0.25">
      <c r="AB414" s="60"/>
    </row>
    <row r="415" spans="1:28" ht="18" customHeight="1" x14ac:dyDescent="0.25">
      <c r="AB415" s="34"/>
    </row>
    <row r="418" spans="1:31" ht="15.75" x14ac:dyDescent="0.25">
      <c r="E418" s="13" t="s">
        <v>120</v>
      </c>
      <c r="G418" s="14"/>
      <c r="H418" s="14"/>
      <c r="I418" s="14"/>
      <c r="J418" s="14"/>
      <c r="K418" s="14"/>
      <c r="L418" s="13" t="s">
        <v>122</v>
      </c>
      <c r="M418" s="13"/>
      <c r="N418" s="13"/>
      <c r="O418" s="14"/>
      <c r="Q418" s="14"/>
      <c r="R418" s="13" t="s">
        <v>121</v>
      </c>
      <c r="T418" s="14"/>
      <c r="U418" s="14"/>
      <c r="W418" s="14"/>
      <c r="X418" s="14"/>
      <c r="Y418" s="13" t="s">
        <v>123</v>
      </c>
      <c r="Z418" s="14"/>
      <c r="AA418" s="14"/>
      <c r="AB418" s="14"/>
    </row>
    <row r="419" spans="1:31" ht="15.75" x14ac:dyDescent="0.25">
      <c r="E419" s="13" t="s">
        <v>124</v>
      </c>
      <c r="G419" s="14"/>
      <c r="H419" s="14"/>
      <c r="I419" s="14"/>
      <c r="J419" s="14"/>
      <c r="K419" s="14"/>
      <c r="L419" s="13" t="s">
        <v>124</v>
      </c>
      <c r="M419" s="13"/>
      <c r="N419" s="13"/>
      <c r="O419" s="14"/>
      <c r="Q419" s="14"/>
      <c r="R419" s="13" t="s">
        <v>124</v>
      </c>
      <c r="T419" s="14"/>
      <c r="U419" s="14"/>
      <c r="W419" s="14"/>
      <c r="X419" s="14"/>
      <c r="Y419" s="13" t="s">
        <v>124</v>
      </c>
      <c r="Z419" s="14"/>
      <c r="AA419" s="14"/>
      <c r="AB419" s="14"/>
    </row>
    <row r="421" spans="1:31" ht="32.25" customHeight="1" x14ac:dyDescent="0.55000000000000004">
      <c r="A421" s="75" t="s">
        <v>0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1"/>
      <c r="AD421" s="1"/>
      <c r="AE421" s="1"/>
    </row>
    <row r="422" spans="1:31" ht="21.75" customHeight="1" x14ac:dyDescent="0.4">
      <c r="A422" s="76" t="s">
        <v>1711</v>
      </c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2"/>
      <c r="AD422" s="2"/>
      <c r="AE422" s="2"/>
    </row>
    <row r="423" spans="1:31" s="5" customFormat="1" ht="20.25" customHeight="1" x14ac:dyDescent="0.35">
      <c r="A423" s="3" t="s">
        <v>1</v>
      </c>
      <c r="B423" s="4"/>
      <c r="C423" s="3"/>
      <c r="D423" s="3"/>
      <c r="F423" s="3" t="s">
        <v>1454</v>
      </c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s="7" customFormat="1" ht="90" x14ac:dyDescent="0.25">
      <c r="A424" s="6" t="s">
        <v>3</v>
      </c>
      <c r="B424" s="6" t="s">
        <v>4</v>
      </c>
      <c r="C424" s="6" t="s">
        <v>5</v>
      </c>
      <c r="D424" s="6" t="s">
        <v>6</v>
      </c>
      <c r="E424" s="6" t="s">
        <v>7</v>
      </c>
      <c r="F424" s="6" t="s">
        <v>8</v>
      </c>
      <c r="G424" s="6" t="s">
        <v>9</v>
      </c>
      <c r="H424" s="6" t="s">
        <v>10</v>
      </c>
      <c r="I424" s="6" t="s">
        <v>11</v>
      </c>
      <c r="J424" s="6" t="s">
        <v>12</v>
      </c>
      <c r="K424" s="6" t="s">
        <v>13</v>
      </c>
      <c r="L424" s="6" t="s">
        <v>14</v>
      </c>
      <c r="M424" s="6" t="s">
        <v>15</v>
      </c>
      <c r="N424" s="6" t="s">
        <v>16</v>
      </c>
      <c r="O424" s="6" t="s">
        <v>17</v>
      </c>
      <c r="P424" s="6" t="s">
        <v>18</v>
      </c>
      <c r="Q424" s="6" t="s">
        <v>19</v>
      </c>
      <c r="R424" s="6" t="s">
        <v>20</v>
      </c>
      <c r="S424" s="6" t="s">
        <v>21</v>
      </c>
      <c r="T424" s="6" t="s">
        <v>22</v>
      </c>
      <c r="U424" s="6" t="s">
        <v>23</v>
      </c>
      <c r="V424" s="6" t="s">
        <v>24</v>
      </c>
      <c r="W424" s="6" t="s">
        <v>25</v>
      </c>
      <c r="X424" s="6" t="s">
        <v>26</v>
      </c>
      <c r="Y424" s="6" t="s">
        <v>27</v>
      </c>
      <c r="Z424" s="6" t="s">
        <v>28</v>
      </c>
      <c r="AA424" s="6" t="s">
        <v>29</v>
      </c>
      <c r="AB424" s="6" t="s">
        <v>30</v>
      </c>
    </row>
    <row r="425" spans="1:31" s="15" customFormat="1" x14ac:dyDescent="0.25">
      <c r="A425" s="17">
        <v>1</v>
      </c>
      <c r="B425" s="17" t="s">
        <v>1399</v>
      </c>
      <c r="C425" s="17" t="s">
        <v>1392</v>
      </c>
      <c r="D425" s="17" t="s">
        <v>1401</v>
      </c>
      <c r="E425" s="17" t="s">
        <v>1402</v>
      </c>
      <c r="F425" s="17" t="s">
        <v>35</v>
      </c>
      <c r="G425" s="17" t="s">
        <v>45</v>
      </c>
      <c r="H425" s="17">
        <v>15400</v>
      </c>
      <c r="I425" s="17">
        <v>15152</v>
      </c>
      <c r="J425" s="17">
        <v>744</v>
      </c>
      <c r="K425" s="17" t="s">
        <v>37</v>
      </c>
      <c r="L425" s="18">
        <v>68199.12</v>
      </c>
      <c r="M425" s="18">
        <v>2474.33</v>
      </c>
      <c r="N425" s="18">
        <v>1205.55</v>
      </c>
      <c r="O425" s="18">
        <v>71879</v>
      </c>
      <c r="P425" s="18">
        <v>7662.3</v>
      </c>
      <c r="Q425" s="18">
        <v>657.9</v>
      </c>
      <c r="R425" s="18">
        <v>334.8</v>
      </c>
      <c r="S425" s="18">
        <v>8655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75861.42</v>
      </c>
      <c r="Z425" s="18">
        <v>3132.23</v>
      </c>
      <c r="AA425" s="18">
        <v>1540.35</v>
      </c>
      <c r="AB425" s="18">
        <v>80534</v>
      </c>
    </row>
    <row r="426" spans="1:31" s="15" customFormat="1" x14ac:dyDescent="0.25">
      <c r="A426" s="17">
        <v>2</v>
      </c>
      <c r="B426" s="17" t="s">
        <v>1391</v>
      </c>
      <c r="C426" s="17" t="s">
        <v>1392</v>
      </c>
      <c r="D426" s="17" t="s">
        <v>1403</v>
      </c>
      <c r="E426" s="17" t="s">
        <v>1404</v>
      </c>
      <c r="F426" s="17" t="s">
        <v>35</v>
      </c>
      <c r="G426" s="17" t="s">
        <v>45</v>
      </c>
      <c r="H426" s="17">
        <v>93761</v>
      </c>
      <c r="I426" s="17">
        <v>92536</v>
      </c>
      <c r="J426" s="17">
        <v>1225</v>
      </c>
      <c r="K426" s="17" t="s">
        <v>37</v>
      </c>
      <c r="L426" s="18">
        <v>107892.72</v>
      </c>
      <c r="M426" s="18">
        <v>5413.03</v>
      </c>
      <c r="N426" s="18">
        <v>3215.25</v>
      </c>
      <c r="O426" s="18">
        <v>116521</v>
      </c>
      <c r="P426" s="18">
        <v>8342.2199999999993</v>
      </c>
      <c r="Q426" s="18">
        <v>1080.53</v>
      </c>
      <c r="R426" s="18">
        <v>551.25</v>
      </c>
      <c r="S426" s="18">
        <v>9974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116234.94</v>
      </c>
      <c r="Z426" s="18">
        <v>6493.56</v>
      </c>
      <c r="AA426" s="18">
        <v>3766.5</v>
      </c>
      <c r="AB426" s="18">
        <v>126495</v>
      </c>
    </row>
    <row r="427" spans="1:31" s="15" customFormat="1" x14ac:dyDescent="0.25">
      <c r="A427" s="17">
        <v>3</v>
      </c>
      <c r="B427" s="17" t="s">
        <v>1405</v>
      </c>
      <c r="C427" s="17" t="s">
        <v>1392</v>
      </c>
      <c r="D427" s="17" t="s">
        <v>1406</v>
      </c>
      <c r="E427" s="17" t="s">
        <v>1407</v>
      </c>
      <c r="F427" s="17" t="s">
        <v>35</v>
      </c>
      <c r="G427" s="17" t="s">
        <v>41</v>
      </c>
      <c r="H427" s="17">
        <v>17970</v>
      </c>
      <c r="I427" s="17">
        <v>17727</v>
      </c>
      <c r="J427" s="17">
        <v>8</v>
      </c>
      <c r="K427" s="17" t="s">
        <v>37</v>
      </c>
      <c r="L427" s="18">
        <v>88413.19</v>
      </c>
      <c r="M427" s="18">
        <v>8952.09</v>
      </c>
      <c r="N427" s="18">
        <v>1798.72</v>
      </c>
      <c r="O427" s="18">
        <v>99164</v>
      </c>
      <c r="P427" s="18">
        <v>1604</v>
      </c>
      <c r="Q427" s="18">
        <v>894.65</v>
      </c>
      <c r="R427" s="18">
        <v>109.35</v>
      </c>
      <c r="S427" s="18">
        <v>2608</v>
      </c>
      <c r="T427" s="18">
        <v>0</v>
      </c>
      <c r="U427" s="18">
        <v>0</v>
      </c>
      <c r="V427" s="18">
        <v>0</v>
      </c>
      <c r="W427" s="18">
        <v>0</v>
      </c>
      <c r="X427" s="18"/>
      <c r="Y427" s="18">
        <v>90017.19</v>
      </c>
      <c r="Z427" s="18">
        <v>9846.74</v>
      </c>
      <c r="AA427" s="18">
        <v>1908.07</v>
      </c>
      <c r="AB427" s="18">
        <v>101772</v>
      </c>
    </row>
    <row r="428" spans="1:31" s="15" customFormat="1" x14ac:dyDescent="0.25">
      <c r="A428" s="17">
        <v>4</v>
      </c>
      <c r="B428" s="17" t="s">
        <v>1399</v>
      </c>
      <c r="C428" s="17" t="s">
        <v>1392</v>
      </c>
      <c r="D428" s="17" t="s">
        <v>1408</v>
      </c>
      <c r="E428" s="17" t="s">
        <v>1409</v>
      </c>
      <c r="F428" s="17" t="s">
        <v>35</v>
      </c>
      <c r="G428" s="17" t="s">
        <v>41</v>
      </c>
      <c r="H428" s="17">
        <v>38075</v>
      </c>
      <c r="I428" s="17">
        <v>37850</v>
      </c>
      <c r="J428" s="17">
        <v>225</v>
      </c>
      <c r="K428" s="17" t="s">
        <v>37</v>
      </c>
      <c r="L428" s="18">
        <v>43637.95</v>
      </c>
      <c r="M428" s="18">
        <v>5070.09</v>
      </c>
      <c r="N428" s="18">
        <v>846.96</v>
      </c>
      <c r="O428" s="18">
        <v>49555</v>
      </c>
      <c r="P428" s="18">
        <v>1684.45</v>
      </c>
      <c r="Q428" s="18">
        <v>437.3</v>
      </c>
      <c r="R428" s="18">
        <v>101.25</v>
      </c>
      <c r="S428" s="18">
        <v>2223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45322.400000000001</v>
      </c>
      <c r="Z428" s="18">
        <v>5507.39</v>
      </c>
      <c r="AA428" s="18">
        <v>948.21</v>
      </c>
      <c r="AB428" s="18">
        <v>51778</v>
      </c>
    </row>
    <row r="429" spans="1:31" s="15" customFormat="1" x14ac:dyDescent="0.25">
      <c r="A429" s="17">
        <v>5</v>
      </c>
      <c r="B429" s="17" t="s">
        <v>1410</v>
      </c>
      <c r="C429" s="17" t="s">
        <v>1392</v>
      </c>
      <c r="D429" s="17" t="s">
        <v>1411</v>
      </c>
      <c r="E429" s="17" t="s">
        <v>1412</v>
      </c>
      <c r="F429" s="17" t="s">
        <v>35</v>
      </c>
      <c r="G429" s="17" t="s">
        <v>45</v>
      </c>
      <c r="H429" s="17">
        <v>15291</v>
      </c>
      <c r="I429" s="17">
        <v>14841</v>
      </c>
      <c r="J429" s="17">
        <v>1350</v>
      </c>
      <c r="K429" s="17" t="s">
        <v>37</v>
      </c>
      <c r="L429" s="18">
        <v>32070.91</v>
      </c>
      <c r="M429" s="18">
        <v>1264.99</v>
      </c>
      <c r="N429" s="18">
        <v>4328.1000000000004</v>
      </c>
      <c r="O429" s="18">
        <v>37664</v>
      </c>
      <c r="P429" s="18">
        <v>9362.65</v>
      </c>
      <c r="Q429" s="18">
        <v>317.85000000000002</v>
      </c>
      <c r="R429" s="18">
        <v>607.5</v>
      </c>
      <c r="S429" s="18">
        <v>10288</v>
      </c>
      <c r="T429" s="18">
        <v>1930</v>
      </c>
      <c r="U429" s="18">
        <v>0</v>
      </c>
      <c r="V429" s="18">
        <v>0</v>
      </c>
      <c r="W429" s="18">
        <v>0</v>
      </c>
      <c r="X429" s="18"/>
      <c r="Y429" s="18">
        <v>41433.56</v>
      </c>
      <c r="Z429" s="18">
        <v>1582.84</v>
      </c>
      <c r="AA429" s="18">
        <v>4935.6000000000004</v>
      </c>
      <c r="AB429" s="18">
        <v>47952</v>
      </c>
    </row>
    <row r="430" spans="1:31" s="15" customFormat="1" x14ac:dyDescent="0.25">
      <c r="A430" s="17">
        <v>6</v>
      </c>
      <c r="B430" s="17" t="s">
        <v>1410</v>
      </c>
      <c r="C430" s="17" t="s">
        <v>1392</v>
      </c>
      <c r="D430" s="17" t="s">
        <v>1413</v>
      </c>
      <c r="E430" s="17" t="s">
        <v>1414</v>
      </c>
      <c r="F430" s="17" t="s">
        <v>35</v>
      </c>
      <c r="G430" s="17" t="s">
        <v>41</v>
      </c>
      <c r="H430" s="17">
        <v>113169</v>
      </c>
      <c r="I430" s="17">
        <v>111334</v>
      </c>
      <c r="J430" s="17">
        <v>1835</v>
      </c>
      <c r="K430" s="17" t="s">
        <v>37</v>
      </c>
      <c r="L430" s="18">
        <v>45668.86</v>
      </c>
      <c r="M430" s="18">
        <v>1690.54</v>
      </c>
      <c r="N430" s="18">
        <v>3306.6</v>
      </c>
      <c r="O430" s="18">
        <v>50666</v>
      </c>
      <c r="P430" s="18">
        <v>11577.29</v>
      </c>
      <c r="Q430" s="18">
        <v>437.96</v>
      </c>
      <c r="R430" s="18">
        <v>825.75</v>
      </c>
      <c r="S430" s="18">
        <v>12841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57246.15</v>
      </c>
      <c r="Z430" s="18">
        <v>2128.5</v>
      </c>
      <c r="AA430" s="18">
        <v>4132.3500000000004</v>
      </c>
      <c r="AB430" s="18">
        <v>63507</v>
      </c>
    </row>
    <row r="431" spans="1:31" s="15" customFormat="1" x14ac:dyDescent="0.25">
      <c r="A431" s="17">
        <v>7</v>
      </c>
      <c r="B431" s="17" t="s">
        <v>1399</v>
      </c>
      <c r="C431" s="17" t="s">
        <v>1392</v>
      </c>
      <c r="D431" s="17" t="s">
        <v>1417</v>
      </c>
      <c r="E431" s="17" t="s">
        <v>1418</v>
      </c>
      <c r="F431" s="17" t="s">
        <v>35</v>
      </c>
      <c r="G431" s="17" t="s">
        <v>41</v>
      </c>
      <c r="H431" s="17">
        <v>16500</v>
      </c>
      <c r="I431" s="17">
        <v>16031</v>
      </c>
      <c r="J431" s="17">
        <v>1407</v>
      </c>
      <c r="K431" s="17" t="s">
        <v>37</v>
      </c>
      <c r="L431" s="18">
        <v>99106.78</v>
      </c>
      <c r="M431" s="18">
        <v>7526.11</v>
      </c>
      <c r="N431" s="18">
        <v>7756.11</v>
      </c>
      <c r="O431" s="18">
        <v>114389</v>
      </c>
      <c r="P431" s="18">
        <v>8357.7800000000007</v>
      </c>
      <c r="Q431" s="18">
        <v>1024.07</v>
      </c>
      <c r="R431" s="18">
        <v>633.15</v>
      </c>
      <c r="S431" s="18">
        <v>10015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107464.56</v>
      </c>
      <c r="Z431" s="18">
        <v>8550.18</v>
      </c>
      <c r="AA431" s="18">
        <v>8389.26</v>
      </c>
      <c r="AB431" s="18">
        <v>124404</v>
      </c>
    </row>
    <row r="432" spans="1:31" s="15" customFormat="1" x14ac:dyDescent="0.25">
      <c r="A432" s="17">
        <v>8</v>
      </c>
      <c r="B432" s="17" t="s">
        <v>1399</v>
      </c>
      <c r="C432" s="17" t="s">
        <v>1392</v>
      </c>
      <c r="D432" s="17" t="s">
        <v>1419</v>
      </c>
      <c r="E432" s="17" t="s">
        <v>1420</v>
      </c>
      <c r="F432" s="17" t="s">
        <v>35</v>
      </c>
      <c r="G432" s="17" t="s">
        <v>1205</v>
      </c>
      <c r="H432" s="17">
        <v>56214</v>
      </c>
      <c r="I432" s="17">
        <v>54085</v>
      </c>
      <c r="J432" s="17">
        <v>2129</v>
      </c>
      <c r="K432" s="17" t="s">
        <v>37</v>
      </c>
      <c r="L432" s="18">
        <v>68746.63</v>
      </c>
      <c r="M432" s="18">
        <v>1974.51</v>
      </c>
      <c r="N432" s="18">
        <v>10792.86</v>
      </c>
      <c r="O432" s="18">
        <v>81514</v>
      </c>
      <c r="P432" s="18">
        <v>13231.1</v>
      </c>
      <c r="Q432" s="18">
        <v>723.85</v>
      </c>
      <c r="R432" s="18">
        <v>958.05</v>
      </c>
      <c r="S432" s="18">
        <v>14913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81977.73</v>
      </c>
      <c r="Z432" s="18">
        <v>2698.36</v>
      </c>
      <c r="AA432" s="18">
        <v>11750.91</v>
      </c>
      <c r="AB432" s="18">
        <v>96427</v>
      </c>
    </row>
    <row r="433" spans="1:28" s="15" customFormat="1" x14ac:dyDescent="0.25">
      <c r="A433" s="17">
        <v>9</v>
      </c>
      <c r="B433" s="17" t="s">
        <v>1405</v>
      </c>
      <c r="C433" s="17" t="s">
        <v>1392</v>
      </c>
      <c r="D433" s="17" t="s">
        <v>1421</v>
      </c>
      <c r="E433" s="17" t="s">
        <v>1422</v>
      </c>
      <c r="F433" s="17" t="s">
        <v>35</v>
      </c>
      <c r="G433" s="17" t="s">
        <v>215</v>
      </c>
      <c r="H433" s="17">
        <v>2065</v>
      </c>
      <c r="I433" s="17">
        <v>2055</v>
      </c>
      <c r="J433" s="17">
        <v>30</v>
      </c>
      <c r="K433" s="17" t="s">
        <v>37</v>
      </c>
      <c r="L433" s="18">
        <v>59522.99</v>
      </c>
      <c r="M433" s="18">
        <v>14182.32</v>
      </c>
      <c r="N433" s="18">
        <v>1756.69</v>
      </c>
      <c r="O433" s="18">
        <v>75462</v>
      </c>
      <c r="P433" s="18">
        <v>1293.1600000000001</v>
      </c>
      <c r="Q433" s="18">
        <v>593.34</v>
      </c>
      <c r="R433" s="18">
        <v>13.5</v>
      </c>
      <c r="S433" s="18">
        <v>1900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60816.15</v>
      </c>
      <c r="Z433" s="18">
        <v>14775.66</v>
      </c>
      <c r="AA433" s="18">
        <v>1770.19</v>
      </c>
      <c r="AB433" s="18">
        <v>77362</v>
      </c>
    </row>
    <row r="434" spans="1:28" s="15" customFormat="1" x14ac:dyDescent="0.25">
      <c r="A434" s="17">
        <v>10</v>
      </c>
      <c r="B434" s="17" t="s">
        <v>1391</v>
      </c>
      <c r="C434" s="17" t="s">
        <v>1392</v>
      </c>
      <c r="D434" s="17" t="s">
        <v>1423</v>
      </c>
      <c r="E434" s="17" t="s">
        <v>1424</v>
      </c>
      <c r="F434" s="17" t="s">
        <v>35</v>
      </c>
      <c r="G434" s="17" t="s">
        <v>218</v>
      </c>
      <c r="H434" s="17">
        <v>11759</v>
      </c>
      <c r="I434" s="17">
        <v>11258</v>
      </c>
      <c r="J434" s="17">
        <v>501</v>
      </c>
      <c r="K434" s="17" t="s">
        <v>37</v>
      </c>
      <c r="L434" s="18">
        <v>82706.39</v>
      </c>
      <c r="M434" s="18">
        <v>3253.11</v>
      </c>
      <c r="N434" s="18">
        <v>877.5</v>
      </c>
      <c r="O434" s="18">
        <v>86837</v>
      </c>
      <c r="P434" s="18">
        <v>3320.68</v>
      </c>
      <c r="Q434" s="18">
        <v>819.87</v>
      </c>
      <c r="R434" s="18">
        <v>225.45</v>
      </c>
      <c r="S434" s="18">
        <v>4366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86027.07</v>
      </c>
      <c r="Z434" s="18">
        <v>4072.98</v>
      </c>
      <c r="AA434" s="18">
        <v>1102.95</v>
      </c>
      <c r="AB434" s="18">
        <v>91203</v>
      </c>
    </row>
    <row r="435" spans="1:28" s="15" customFormat="1" x14ac:dyDescent="0.25">
      <c r="A435" s="17">
        <v>11</v>
      </c>
      <c r="B435" s="17" t="s">
        <v>1405</v>
      </c>
      <c r="C435" s="17" t="s">
        <v>1392</v>
      </c>
      <c r="D435" s="17" t="s">
        <v>1425</v>
      </c>
      <c r="E435" s="17" t="s">
        <v>1426</v>
      </c>
      <c r="F435" s="17" t="s">
        <v>35</v>
      </c>
      <c r="G435" s="17" t="s">
        <v>347</v>
      </c>
      <c r="H435" s="17">
        <v>600</v>
      </c>
      <c r="I435" s="17">
        <v>600</v>
      </c>
      <c r="J435" s="17">
        <v>0</v>
      </c>
      <c r="K435" s="17" t="s">
        <v>59</v>
      </c>
      <c r="L435" s="18">
        <v>33109.339999999997</v>
      </c>
      <c r="M435" s="18">
        <v>5879.66</v>
      </c>
      <c r="N435" s="18">
        <v>270</v>
      </c>
      <c r="O435" s="18">
        <v>39259</v>
      </c>
      <c r="P435" s="18">
        <v>852.19</v>
      </c>
      <c r="Q435" s="18">
        <v>329.81</v>
      </c>
      <c r="R435" s="18">
        <v>0</v>
      </c>
      <c r="S435" s="18">
        <v>1182</v>
      </c>
      <c r="T435" s="18">
        <v>400</v>
      </c>
      <c r="U435" s="18">
        <v>0</v>
      </c>
      <c r="V435" s="18">
        <v>0</v>
      </c>
      <c r="W435" s="18">
        <v>0</v>
      </c>
      <c r="X435" s="18"/>
      <c r="Y435" s="18">
        <v>33961.53</v>
      </c>
      <c r="Z435" s="18">
        <v>6209.47</v>
      </c>
      <c r="AA435" s="18">
        <v>270</v>
      </c>
      <c r="AB435" s="18">
        <v>40441</v>
      </c>
    </row>
    <row r="436" spans="1:28" s="15" customFormat="1" x14ac:dyDescent="0.25">
      <c r="A436" s="17">
        <v>12</v>
      </c>
      <c r="B436" s="17" t="s">
        <v>1391</v>
      </c>
      <c r="C436" s="17" t="s">
        <v>1392</v>
      </c>
      <c r="D436" s="17" t="s">
        <v>1395</v>
      </c>
      <c r="E436" s="17" t="s">
        <v>1396</v>
      </c>
      <c r="F436" s="17" t="s">
        <v>35</v>
      </c>
      <c r="G436" s="17" t="s">
        <v>1397</v>
      </c>
      <c r="H436" s="17">
        <v>756</v>
      </c>
      <c r="I436" s="17">
        <v>755</v>
      </c>
      <c r="J436" s="17">
        <v>1</v>
      </c>
      <c r="K436" s="17" t="s">
        <v>37</v>
      </c>
      <c r="L436" s="18">
        <v>18941.34</v>
      </c>
      <c r="M436" s="18">
        <v>3203.62</v>
      </c>
      <c r="N436" s="18">
        <v>324.04000000000002</v>
      </c>
      <c r="O436" s="18">
        <v>22469</v>
      </c>
      <c r="P436" s="18">
        <v>445.23</v>
      </c>
      <c r="Q436" s="18">
        <v>185.32</v>
      </c>
      <c r="R436" s="18">
        <v>0.45</v>
      </c>
      <c r="S436" s="18">
        <v>631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19386.57</v>
      </c>
      <c r="Z436" s="18">
        <v>3388.94</v>
      </c>
      <c r="AA436" s="18">
        <v>324.49</v>
      </c>
      <c r="AB436" s="18">
        <v>23100</v>
      </c>
    </row>
    <row r="437" spans="1:28" s="28" customFormat="1" x14ac:dyDescent="0.25">
      <c r="A437" s="29"/>
      <c r="B437" s="29"/>
      <c r="C437" s="10" t="s">
        <v>71</v>
      </c>
      <c r="D437" s="29"/>
      <c r="E437" s="29"/>
      <c r="F437" s="29"/>
      <c r="G437" s="29"/>
      <c r="H437" s="29"/>
      <c r="I437" s="29"/>
      <c r="J437" s="29">
        <f>SUM(J425:J436)</f>
        <v>9455</v>
      </c>
      <c r="K437" s="29"/>
      <c r="L437" s="30">
        <f t="shared" ref="L437:AB437" si="48">SUM(L425:L436)</f>
        <v>748016.22</v>
      </c>
      <c r="M437" s="30">
        <f t="shared" si="48"/>
        <v>60884.4</v>
      </c>
      <c r="N437" s="30">
        <f t="shared" si="48"/>
        <v>36478.380000000005</v>
      </c>
      <c r="O437" s="30">
        <f t="shared" si="48"/>
        <v>845379</v>
      </c>
      <c r="P437" s="30">
        <f t="shared" si="48"/>
        <v>67733.05</v>
      </c>
      <c r="Q437" s="30">
        <f t="shared" si="48"/>
        <v>7502.4500000000007</v>
      </c>
      <c r="R437" s="30">
        <f t="shared" si="48"/>
        <v>4360.5</v>
      </c>
      <c r="S437" s="30">
        <f t="shared" si="48"/>
        <v>79596</v>
      </c>
      <c r="T437" s="30">
        <f t="shared" si="48"/>
        <v>2330</v>
      </c>
      <c r="U437" s="30">
        <f t="shared" si="48"/>
        <v>0</v>
      </c>
      <c r="V437" s="30">
        <f t="shared" si="48"/>
        <v>0</v>
      </c>
      <c r="W437" s="30">
        <f t="shared" si="48"/>
        <v>0</v>
      </c>
      <c r="X437" s="30">
        <f t="shared" si="48"/>
        <v>0</v>
      </c>
      <c r="Y437" s="30">
        <f t="shared" si="48"/>
        <v>815749.2699999999</v>
      </c>
      <c r="Z437" s="30">
        <f t="shared" si="48"/>
        <v>68386.850000000006</v>
      </c>
      <c r="AA437" s="30">
        <f t="shared" si="48"/>
        <v>40838.879999999997</v>
      </c>
      <c r="AB437" s="30">
        <f t="shared" si="48"/>
        <v>924975</v>
      </c>
    </row>
    <row r="438" spans="1:28" s="15" customFormat="1" x14ac:dyDescent="0.25">
      <c r="A438" s="17">
        <v>1</v>
      </c>
      <c r="B438" s="17" t="s">
        <v>1399</v>
      </c>
      <c r="C438" s="17" t="s">
        <v>1392</v>
      </c>
      <c r="D438" s="17" t="s">
        <v>1427</v>
      </c>
      <c r="E438" s="17" t="s">
        <v>1428</v>
      </c>
      <c r="F438" s="17" t="s">
        <v>75</v>
      </c>
      <c r="G438" s="17" t="s">
        <v>1142</v>
      </c>
      <c r="H438" s="17">
        <v>15677</v>
      </c>
      <c r="I438" s="17">
        <v>15430</v>
      </c>
      <c r="J438" s="17">
        <v>247</v>
      </c>
      <c r="K438" s="17" t="s">
        <v>37</v>
      </c>
      <c r="L438" s="18">
        <v>12512.01</v>
      </c>
      <c r="M438" s="18">
        <v>318.52</v>
      </c>
      <c r="N438" s="18">
        <v>452.47</v>
      </c>
      <c r="O438" s="18">
        <v>13283</v>
      </c>
      <c r="P438" s="18">
        <v>2117.21</v>
      </c>
      <c r="Q438" s="18">
        <v>118.96</v>
      </c>
      <c r="R438" s="18">
        <v>147.83000000000001</v>
      </c>
      <c r="S438" s="18">
        <v>2384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14629.22</v>
      </c>
      <c r="Z438" s="18">
        <v>437.48</v>
      </c>
      <c r="AA438" s="18">
        <v>600.29999999999995</v>
      </c>
      <c r="AB438" s="18">
        <v>15667</v>
      </c>
    </row>
    <row r="439" spans="1:28" s="15" customFormat="1" x14ac:dyDescent="0.25">
      <c r="A439" s="17">
        <v>2</v>
      </c>
      <c r="B439" s="17" t="s">
        <v>1405</v>
      </c>
      <c r="C439" s="17" t="s">
        <v>1392</v>
      </c>
      <c r="D439" s="17" t="s">
        <v>1429</v>
      </c>
      <c r="E439" s="17" t="s">
        <v>1430</v>
      </c>
      <c r="F439" s="17" t="s">
        <v>75</v>
      </c>
      <c r="G439" s="17" t="s">
        <v>1142</v>
      </c>
      <c r="H439" s="17">
        <v>5047</v>
      </c>
      <c r="I439" s="17">
        <v>4883</v>
      </c>
      <c r="J439" s="17">
        <v>164</v>
      </c>
      <c r="K439" s="17" t="s">
        <v>37</v>
      </c>
      <c r="L439" s="18">
        <v>38545.93</v>
      </c>
      <c r="M439" s="18">
        <v>4229.05</v>
      </c>
      <c r="N439" s="18">
        <v>847.02</v>
      </c>
      <c r="O439" s="18">
        <v>43622</v>
      </c>
      <c r="P439" s="18">
        <v>1552.77</v>
      </c>
      <c r="Q439" s="18">
        <v>386.08</v>
      </c>
      <c r="R439" s="18">
        <v>98.15</v>
      </c>
      <c r="S439" s="18">
        <v>2037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40098.699999999997</v>
      </c>
      <c r="Z439" s="18">
        <v>4615.13</v>
      </c>
      <c r="AA439" s="18">
        <v>945.17</v>
      </c>
      <c r="AB439" s="18">
        <v>45659</v>
      </c>
    </row>
    <row r="440" spans="1:28" s="15" customFormat="1" x14ac:dyDescent="0.25">
      <c r="A440" s="17">
        <v>3</v>
      </c>
      <c r="B440" s="17" t="s">
        <v>1391</v>
      </c>
      <c r="C440" s="17" t="s">
        <v>1392</v>
      </c>
      <c r="D440" s="17" t="s">
        <v>1431</v>
      </c>
      <c r="E440" s="17" t="s">
        <v>1432</v>
      </c>
      <c r="F440" s="17" t="s">
        <v>75</v>
      </c>
      <c r="G440" s="17" t="s">
        <v>1142</v>
      </c>
      <c r="H440" s="17">
        <v>10178</v>
      </c>
      <c r="I440" s="17">
        <v>9810</v>
      </c>
      <c r="J440" s="17">
        <v>368</v>
      </c>
      <c r="K440" s="17" t="s">
        <v>37</v>
      </c>
      <c r="L440" s="18">
        <v>67735.350000000006</v>
      </c>
      <c r="M440" s="18">
        <v>12244.14</v>
      </c>
      <c r="N440" s="18">
        <v>3950.51</v>
      </c>
      <c r="O440" s="18">
        <v>83930</v>
      </c>
      <c r="P440" s="18">
        <v>3142.16</v>
      </c>
      <c r="Q440" s="18">
        <v>709.59</v>
      </c>
      <c r="R440" s="18">
        <v>220.25</v>
      </c>
      <c r="S440" s="18">
        <v>4072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70877.509999999995</v>
      </c>
      <c r="Z440" s="18">
        <v>12953.73</v>
      </c>
      <c r="AA440" s="18">
        <v>4170.76</v>
      </c>
      <c r="AB440" s="18">
        <v>88002</v>
      </c>
    </row>
    <row r="441" spans="1:28" s="15" customFormat="1" x14ac:dyDescent="0.25">
      <c r="A441" s="17">
        <v>4</v>
      </c>
      <c r="B441" s="17" t="s">
        <v>1399</v>
      </c>
      <c r="C441" s="17" t="s">
        <v>1392</v>
      </c>
      <c r="D441" s="17" t="s">
        <v>1433</v>
      </c>
      <c r="E441" s="17" t="s">
        <v>1434</v>
      </c>
      <c r="F441" s="17" t="s">
        <v>75</v>
      </c>
      <c r="G441" s="17" t="s">
        <v>1142</v>
      </c>
      <c r="H441" s="17">
        <v>2700</v>
      </c>
      <c r="I441" s="17">
        <v>2700</v>
      </c>
      <c r="J441" s="17">
        <v>0</v>
      </c>
      <c r="K441" s="17" t="s">
        <v>59</v>
      </c>
      <c r="L441" s="18">
        <v>11262.65</v>
      </c>
      <c r="M441" s="18">
        <v>2504.6799999999998</v>
      </c>
      <c r="N441" s="18">
        <v>89.67</v>
      </c>
      <c r="O441" s="18">
        <v>13857</v>
      </c>
      <c r="P441" s="18">
        <v>280.79000000000002</v>
      </c>
      <c r="Q441" s="18">
        <v>112.21</v>
      </c>
      <c r="R441" s="18">
        <v>0</v>
      </c>
      <c r="S441" s="18">
        <v>393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11543.44</v>
      </c>
      <c r="Z441" s="18">
        <v>2616.89</v>
      </c>
      <c r="AA441" s="18">
        <v>89.67</v>
      </c>
      <c r="AB441" s="18">
        <v>14250</v>
      </c>
    </row>
    <row r="442" spans="1:28" s="15" customFormat="1" x14ac:dyDescent="0.25">
      <c r="A442" s="17">
        <v>5</v>
      </c>
      <c r="B442" s="17" t="s">
        <v>1399</v>
      </c>
      <c r="C442" s="17" t="s">
        <v>1392</v>
      </c>
      <c r="D442" s="17" t="s">
        <v>1435</v>
      </c>
      <c r="E442" s="17" t="s">
        <v>1436</v>
      </c>
      <c r="F442" s="17" t="s">
        <v>75</v>
      </c>
      <c r="G442" s="17" t="s">
        <v>1142</v>
      </c>
      <c r="H442" s="17">
        <v>25246</v>
      </c>
      <c r="I442" s="17">
        <v>23819</v>
      </c>
      <c r="J442" s="17">
        <v>1427</v>
      </c>
      <c r="K442" s="17" t="s">
        <v>37</v>
      </c>
      <c r="L442" s="18">
        <v>82493.27</v>
      </c>
      <c r="M442" s="18">
        <v>15939.58</v>
      </c>
      <c r="N442" s="18">
        <v>6264.15</v>
      </c>
      <c r="O442" s="18">
        <v>104697</v>
      </c>
      <c r="P442" s="18">
        <v>10589.98</v>
      </c>
      <c r="Q442" s="18">
        <v>885.96</v>
      </c>
      <c r="R442" s="18">
        <v>854.06</v>
      </c>
      <c r="S442" s="18">
        <v>12330</v>
      </c>
      <c r="T442" s="18">
        <v>90</v>
      </c>
      <c r="U442" s="18">
        <v>0</v>
      </c>
      <c r="V442" s="18">
        <v>0</v>
      </c>
      <c r="W442" s="18">
        <v>0</v>
      </c>
      <c r="X442" s="18"/>
      <c r="Y442" s="18">
        <v>93083.25</v>
      </c>
      <c r="Z442" s="18">
        <v>16825.54</v>
      </c>
      <c r="AA442" s="18">
        <v>7118.21</v>
      </c>
      <c r="AB442" s="18">
        <v>117027</v>
      </c>
    </row>
    <row r="443" spans="1:28" s="15" customFormat="1" x14ac:dyDescent="0.25">
      <c r="A443" s="17">
        <v>6</v>
      </c>
      <c r="B443" s="17" t="s">
        <v>1410</v>
      </c>
      <c r="C443" s="17" t="s">
        <v>1392</v>
      </c>
      <c r="D443" s="17" t="s">
        <v>1437</v>
      </c>
      <c r="E443" s="17" t="s">
        <v>1438</v>
      </c>
      <c r="F443" s="17" t="s">
        <v>75</v>
      </c>
      <c r="G443" s="17" t="s">
        <v>1142</v>
      </c>
      <c r="H443" s="17">
        <v>22459</v>
      </c>
      <c r="I443" s="17">
        <v>21996</v>
      </c>
      <c r="J443" s="17">
        <v>463</v>
      </c>
      <c r="K443" s="17" t="s">
        <v>37</v>
      </c>
      <c r="L443" s="18">
        <v>85767.19</v>
      </c>
      <c r="M443" s="18">
        <v>8758.08</v>
      </c>
      <c r="N443" s="18">
        <v>2627.73</v>
      </c>
      <c r="O443" s="18">
        <v>97153</v>
      </c>
      <c r="P443" s="18">
        <v>3761.41</v>
      </c>
      <c r="Q443" s="18">
        <v>868.48</v>
      </c>
      <c r="R443" s="18">
        <v>277.11</v>
      </c>
      <c r="S443" s="18">
        <v>4907</v>
      </c>
      <c r="T443" s="18">
        <v>10</v>
      </c>
      <c r="U443" s="18">
        <v>0</v>
      </c>
      <c r="V443" s="18">
        <v>0</v>
      </c>
      <c r="W443" s="18">
        <v>0</v>
      </c>
      <c r="X443" s="18"/>
      <c r="Y443" s="18">
        <v>89528.6</v>
      </c>
      <c r="Z443" s="18">
        <v>9626.56</v>
      </c>
      <c r="AA443" s="18">
        <v>2904.84</v>
      </c>
      <c r="AB443" s="18">
        <v>102060</v>
      </c>
    </row>
    <row r="444" spans="1:28" s="15" customFormat="1" x14ac:dyDescent="0.25">
      <c r="A444" s="17">
        <v>7</v>
      </c>
      <c r="B444" s="17" t="s">
        <v>1399</v>
      </c>
      <c r="C444" s="17" t="s">
        <v>1392</v>
      </c>
      <c r="D444" s="17" t="s">
        <v>1712</v>
      </c>
      <c r="E444" s="17" t="s">
        <v>1713</v>
      </c>
      <c r="F444" s="17" t="s">
        <v>75</v>
      </c>
      <c r="G444" s="17" t="s">
        <v>1142</v>
      </c>
      <c r="H444" s="17">
        <v>1859</v>
      </c>
      <c r="I444" s="17">
        <v>1859</v>
      </c>
      <c r="J444" s="17">
        <v>0</v>
      </c>
      <c r="K444" s="17" t="s">
        <v>59</v>
      </c>
      <c r="L444" s="18">
        <v>-111218.23</v>
      </c>
      <c r="M444" s="18">
        <v>87.23</v>
      </c>
      <c r="N444" s="18">
        <v>0</v>
      </c>
      <c r="O444" s="18">
        <v>-111131</v>
      </c>
      <c r="P444" s="18">
        <v>188</v>
      </c>
      <c r="Q444" s="18">
        <v>0</v>
      </c>
      <c r="R444" s="18">
        <v>0</v>
      </c>
      <c r="S444" s="18">
        <v>188</v>
      </c>
      <c r="T444" s="18">
        <v>100</v>
      </c>
      <c r="U444" s="18">
        <v>0</v>
      </c>
      <c r="V444" s="18">
        <v>0</v>
      </c>
      <c r="W444" s="18">
        <v>0</v>
      </c>
      <c r="X444" s="18"/>
      <c r="Y444" s="18">
        <v>0</v>
      </c>
      <c r="Z444" s="18">
        <v>0</v>
      </c>
      <c r="AA444" s="18">
        <v>0</v>
      </c>
      <c r="AB444" s="18">
        <v>0</v>
      </c>
    </row>
    <row r="445" spans="1:28" s="15" customFormat="1" x14ac:dyDescent="0.25">
      <c r="A445" s="17">
        <v>8</v>
      </c>
      <c r="B445" s="17" t="s">
        <v>1410</v>
      </c>
      <c r="C445" s="17" t="s">
        <v>1392</v>
      </c>
      <c r="D445" s="17" t="s">
        <v>1439</v>
      </c>
      <c r="E445" s="17" t="s">
        <v>1440</v>
      </c>
      <c r="F445" s="17" t="s">
        <v>75</v>
      </c>
      <c r="G445" s="17" t="s">
        <v>1142</v>
      </c>
      <c r="H445" s="17">
        <v>6145</v>
      </c>
      <c r="I445" s="17">
        <v>6058</v>
      </c>
      <c r="J445" s="17">
        <v>87</v>
      </c>
      <c r="K445" s="17" t="s">
        <v>37</v>
      </c>
      <c r="L445" s="18">
        <v>25986.34</v>
      </c>
      <c r="M445" s="18">
        <v>5312.72</v>
      </c>
      <c r="N445" s="18">
        <v>818.94</v>
      </c>
      <c r="O445" s="18">
        <v>32118</v>
      </c>
      <c r="P445" s="18">
        <v>1093.72</v>
      </c>
      <c r="Q445" s="18">
        <v>263.20999999999998</v>
      </c>
      <c r="R445" s="18">
        <v>52.07</v>
      </c>
      <c r="S445" s="18">
        <v>1409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27080.06</v>
      </c>
      <c r="Z445" s="18">
        <v>5575.93</v>
      </c>
      <c r="AA445" s="18">
        <v>871.01</v>
      </c>
      <c r="AB445" s="18">
        <v>33527</v>
      </c>
    </row>
    <row r="446" spans="1:28" s="15" customFormat="1" x14ac:dyDescent="0.25">
      <c r="A446" s="17">
        <v>9</v>
      </c>
      <c r="B446" s="17" t="s">
        <v>1405</v>
      </c>
      <c r="C446" s="17" t="s">
        <v>1392</v>
      </c>
      <c r="D446" s="17" t="s">
        <v>1441</v>
      </c>
      <c r="E446" s="17" t="s">
        <v>1442</v>
      </c>
      <c r="F446" s="17" t="s">
        <v>75</v>
      </c>
      <c r="G446" s="17" t="s">
        <v>1142</v>
      </c>
      <c r="H446" s="17">
        <v>23747</v>
      </c>
      <c r="I446" s="17">
        <v>23489</v>
      </c>
      <c r="J446" s="17">
        <v>258</v>
      </c>
      <c r="K446" s="17" t="s">
        <v>37</v>
      </c>
      <c r="L446" s="18">
        <v>56505.440000000002</v>
      </c>
      <c r="M446" s="18">
        <v>10667.07</v>
      </c>
      <c r="N446" s="18">
        <v>4074.49</v>
      </c>
      <c r="O446" s="18">
        <v>71247</v>
      </c>
      <c r="P446" s="18">
        <v>2164.67</v>
      </c>
      <c r="Q446" s="18">
        <v>595.91999999999996</v>
      </c>
      <c r="R446" s="18">
        <v>154.41</v>
      </c>
      <c r="S446" s="18">
        <v>2915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58670.11</v>
      </c>
      <c r="Z446" s="18">
        <v>11262.99</v>
      </c>
      <c r="AA446" s="18">
        <v>4228.8999999999996</v>
      </c>
      <c r="AB446" s="18">
        <v>74162</v>
      </c>
    </row>
    <row r="447" spans="1:28" s="15" customFormat="1" x14ac:dyDescent="0.25">
      <c r="A447" s="17">
        <v>10</v>
      </c>
      <c r="B447" s="17" t="s">
        <v>1399</v>
      </c>
      <c r="C447" s="17" t="s">
        <v>1392</v>
      </c>
      <c r="D447" s="17" t="s">
        <v>1443</v>
      </c>
      <c r="E447" s="17" t="s">
        <v>1444</v>
      </c>
      <c r="F447" s="17" t="s">
        <v>75</v>
      </c>
      <c r="G447" s="17" t="s">
        <v>1142</v>
      </c>
      <c r="H447" s="17">
        <v>8784</v>
      </c>
      <c r="I447" s="17">
        <v>8549</v>
      </c>
      <c r="J447" s="17">
        <v>235</v>
      </c>
      <c r="K447" s="17" t="s">
        <v>37</v>
      </c>
      <c r="L447" s="18">
        <v>60852.04</v>
      </c>
      <c r="M447" s="18">
        <v>11044.93</v>
      </c>
      <c r="N447" s="18">
        <v>4486.03</v>
      </c>
      <c r="O447" s="18">
        <v>76383</v>
      </c>
      <c r="P447" s="18">
        <v>1968.71</v>
      </c>
      <c r="Q447" s="18">
        <v>645.64</v>
      </c>
      <c r="R447" s="18">
        <v>140.65</v>
      </c>
      <c r="S447" s="18">
        <v>2755</v>
      </c>
      <c r="T447" s="18">
        <v>3820</v>
      </c>
      <c r="U447" s="18">
        <v>0</v>
      </c>
      <c r="V447" s="18">
        <v>0</v>
      </c>
      <c r="W447" s="18">
        <v>0</v>
      </c>
      <c r="X447" s="18"/>
      <c r="Y447" s="18">
        <v>62820.75</v>
      </c>
      <c r="Z447" s="18">
        <v>11690.57</v>
      </c>
      <c r="AA447" s="18">
        <v>4626.68</v>
      </c>
      <c r="AB447" s="18">
        <v>79138</v>
      </c>
    </row>
    <row r="448" spans="1:28" s="15" customFormat="1" x14ac:dyDescent="0.25">
      <c r="A448" s="17">
        <v>11</v>
      </c>
      <c r="B448" s="17" t="s">
        <v>1391</v>
      </c>
      <c r="C448" s="17" t="s">
        <v>1392</v>
      </c>
      <c r="D448" s="17" t="s">
        <v>1445</v>
      </c>
      <c r="E448" s="17" t="s">
        <v>1446</v>
      </c>
      <c r="F448" s="17" t="s">
        <v>75</v>
      </c>
      <c r="G448" s="17" t="s">
        <v>1447</v>
      </c>
      <c r="H448" s="17">
        <v>19732</v>
      </c>
      <c r="I448" s="17">
        <v>19496</v>
      </c>
      <c r="J448" s="17">
        <v>236</v>
      </c>
      <c r="K448" s="17" t="s">
        <v>37</v>
      </c>
      <c r="L448" s="18">
        <v>64012.19</v>
      </c>
      <c r="M448" s="18">
        <v>10201.370000000001</v>
      </c>
      <c r="N448" s="18">
        <v>4816.4399999999996</v>
      </c>
      <c r="O448" s="18">
        <v>79030</v>
      </c>
      <c r="P448" s="18">
        <v>2006.63</v>
      </c>
      <c r="Q448" s="18">
        <v>674.12</v>
      </c>
      <c r="R448" s="18">
        <v>141.25</v>
      </c>
      <c r="S448" s="18">
        <v>2822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66018.820000000007</v>
      </c>
      <c r="Z448" s="18">
        <v>10875.49</v>
      </c>
      <c r="AA448" s="18">
        <v>4957.6899999999996</v>
      </c>
      <c r="AB448" s="18">
        <v>81852</v>
      </c>
    </row>
    <row r="449" spans="1:28" s="15" customFormat="1" x14ac:dyDescent="0.25">
      <c r="A449" s="17">
        <v>12</v>
      </c>
      <c r="B449" s="17" t="s">
        <v>1410</v>
      </c>
      <c r="C449" s="17" t="s">
        <v>1392</v>
      </c>
      <c r="D449" s="17" t="s">
        <v>1448</v>
      </c>
      <c r="E449" s="17" t="s">
        <v>1449</v>
      </c>
      <c r="F449" s="17" t="s">
        <v>75</v>
      </c>
      <c r="G449" s="17" t="s">
        <v>114</v>
      </c>
      <c r="H449" s="17">
        <v>0</v>
      </c>
      <c r="I449" s="17">
        <v>0</v>
      </c>
      <c r="J449" s="17">
        <v>207</v>
      </c>
      <c r="K449" s="17" t="s">
        <v>107</v>
      </c>
      <c r="L449" s="18">
        <v>87330.7</v>
      </c>
      <c r="M449" s="18">
        <v>9713.2800000000007</v>
      </c>
      <c r="N449" s="18">
        <v>7735.02</v>
      </c>
      <c r="O449" s="18">
        <v>104779</v>
      </c>
      <c r="P449" s="18">
        <v>1611.55</v>
      </c>
      <c r="Q449" s="18">
        <v>942.56</v>
      </c>
      <c r="R449" s="18">
        <v>123.89</v>
      </c>
      <c r="S449" s="18">
        <v>2678</v>
      </c>
      <c r="T449" s="18">
        <v>340</v>
      </c>
      <c r="U449" s="18">
        <v>0</v>
      </c>
      <c r="V449" s="18">
        <v>0</v>
      </c>
      <c r="W449" s="18">
        <v>0</v>
      </c>
      <c r="X449" s="18"/>
      <c r="Y449" s="18">
        <v>88942.25</v>
      </c>
      <c r="Z449" s="18">
        <v>10655.84</v>
      </c>
      <c r="AA449" s="18">
        <v>7858.91</v>
      </c>
      <c r="AB449" s="18">
        <v>107457</v>
      </c>
    </row>
    <row r="450" spans="1:28" s="15" customFormat="1" x14ac:dyDescent="0.25">
      <c r="A450" s="17">
        <v>13</v>
      </c>
      <c r="B450" s="17" t="s">
        <v>1405</v>
      </c>
      <c r="C450" s="17" t="s">
        <v>1392</v>
      </c>
      <c r="D450" s="17" t="s">
        <v>1450</v>
      </c>
      <c r="E450" s="17" t="s">
        <v>1451</v>
      </c>
      <c r="F450" s="17" t="s">
        <v>75</v>
      </c>
      <c r="G450" s="17" t="s">
        <v>114</v>
      </c>
      <c r="H450" s="17">
        <v>0</v>
      </c>
      <c r="I450" s="17">
        <v>0</v>
      </c>
      <c r="J450" s="17">
        <v>91</v>
      </c>
      <c r="K450" s="17" t="s">
        <v>107</v>
      </c>
      <c r="L450" s="18">
        <v>26237.91</v>
      </c>
      <c r="M450" s="18">
        <v>1769.26</v>
      </c>
      <c r="N450" s="18">
        <v>8029.83</v>
      </c>
      <c r="O450" s="18">
        <v>36037</v>
      </c>
      <c r="P450" s="18">
        <v>778.75</v>
      </c>
      <c r="Q450" s="18">
        <v>338.79</v>
      </c>
      <c r="R450" s="18">
        <v>54.46</v>
      </c>
      <c r="S450" s="18">
        <v>1172</v>
      </c>
      <c r="T450" s="18">
        <v>190</v>
      </c>
      <c r="U450" s="18">
        <v>0</v>
      </c>
      <c r="V450" s="18">
        <v>0</v>
      </c>
      <c r="W450" s="18">
        <v>0</v>
      </c>
      <c r="X450" s="18"/>
      <c r="Y450" s="18">
        <v>27016.66</v>
      </c>
      <c r="Z450" s="18">
        <v>2108.0500000000002</v>
      </c>
      <c r="AA450" s="18">
        <v>8084.29</v>
      </c>
      <c r="AB450" s="18">
        <v>37209</v>
      </c>
    </row>
    <row r="451" spans="1:28" s="15" customFormat="1" x14ac:dyDescent="0.25">
      <c r="A451" s="17">
        <v>14</v>
      </c>
      <c r="B451" s="17" t="s">
        <v>1399</v>
      </c>
      <c r="C451" s="17" t="s">
        <v>1392</v>
      </c>
      <c r="D451" s="17" t="s">
        <v>1452</v>
      </c>
      <c r="E451" s="17" t="s">
        <v>1453</v>
      </c>
      <c r="F451" s="17" t="s">
        <v>75</v>
      </c>
      <c r="G451" s="17" t="s">
        <v>114</v>
      </c>
      <c r="H451" s="17">
        <v>0</v>
      </c>
      <c r="I451" s="17">
        <v>0</v>
      </c>
      <c r="J451" s="17">
        <v>104</v>
      </c>
      <c r="K451" s="17" t="s">
        <v>107</v>
      </c>
      <c r="L451" s="18">
        <v>45657.22</v>
      </c>
      <c r="M451" s="18">
        <v>4892.1099999999997</v>
      </c>
      <c r="N451" s="18">
        <v>3989.67</v>
      </c>
      <c r="O451" s="18">
        <v>54539</v>
      </c>
      <c r="P451" s="18">
        <v>871.65</v>
      </c>
      <c r="Q451" s="18">
        <v>492.11</v>
      </c>
      <c r="R451" s="18">
        <v>62.24</v>
      </c>
      <c r="S451" s="18">
        <v>1426</v>
      </c>
      <c r="T451" s="18">
        <v>190</v>
      </c>
      <c r="U451" s="18">
        <v>0</v>
      </c>
      <c r="V451" s="18">
        <v>0</v>
      </c>
      <c r="W451" s="18">
        <v>0</v>
      </c>
      <c r="X451" s="18"/>
      <c r="Y451" s="18">
        <v>46528.87</v>
      </c>
      <c r="Z451" s="18">
        <v>5384.22</v>
      </c>
      <c r="AA451" s="18">
        <v>4051.91</v>
      </c>
      <c r="AB451" s="18">
        <v>55965</v>
      </c>
    </row>
    <row r="452" spans="1:28" s="15" customFormat="1" x14ac:dyDescent="0.25">
      <c r="A452" s="17">
        <v>15</v>
      </c>
      <c r="B452" s="17" t="s">
        <v>1391</v>
      </c>
      <c r="C452" s="17" t="s">
        <v>1392</v>
      </c>
      <c r="D452" s="17" t="s">
        <v>1393</v>
      </c>
      <c r="E452" s="17" t="s">
        <v>1394</v>
      </c>
      <c r="F452" s="17" t="s">
        <v>75</v>
      </c>
      <c r="G452" s="17" t="s">
        <v>114</v>
      </c>
      <c r="H452" s="17">
        <v>0</v>
      </c>
      <c r="I452" s="17">
        <v>0</v>
      </c>
      <c r="J452" s="17">
        <v>360</v>
      </c>
      <c r="K452" s="17" t="s">
        <v>107</v>
      </c>
      <c r="L452" s="18">
        <v>9215.27</v>
      </c>
      <c r="M452" s="18">
        <v>56.81</v>
      </c>
      <c r="N452" s="18">
        <v>430.92</v>
      </c>
      <c r="O452" s="18">
        <v>9703</v>
      </c>
      <c r="P452" s="18">
        <v>2709.73</v>
      </c>
      <c r="Q452" s="18">
        <v>82.81</v>
      </c>
      <c r="R452" s="18">
        <v>215.46</v>
      </c>
      <c r="S452" s="18">
        <v>3008</v>
      </c>
      <c r="T452" s="18">
        <v>190</v>
      </c>
      <c r="U452" s="18">
        <v>0</v>
      </c>
      <c r="V452" s="18">
        <v>0</v>
      </c>
      <c r="W452" s="18">
        <v>0</v>
      </c>
      <c r="X452" s="18"/>
      <c r="Y452" s="18">
        <v>11925</v>
      </c>
      <c r="Z452" s="18">
        <v>139.62</v>
      </c>
      <c r="AA452" s="18">
        <v>646.38</v>
      </c>
      <c r="AB452" s="18">
        <v>12711</v>
      </c>
    </row>
    <row r="453" spans="1:28" s="12" customFormat="1" ht="16.5" customHeight="1" x14ac:dyDescent="0.25">
      <c r="A453" s="10"/>
      <c r="B453" s="10"/>
      <c r="C453" s="10" t="s">
        <v>71</v>
      </c>
      <c r="D453" s="10"/>
      <c r="E453" s="10"/>
      <c r="F453" s="10"/>
      <c r="G453" s="10"/>
      <c r="H453" s="10"/>
      <c r="I453" s="10"/>
      <c r="J453" s="11">
        <f>SUM(J438:J452)</f>
        <v>4247</v>
      </c>
      <c r="K453" s="10"/>
      <c r="L453" s="11">
        <f t="shared" ref="L453:AB453" si="49">SUM(L438:L452)</f>
        <v>562895.28</v>
      </c>
      <c r="M453" s="11">
        <f t="shared" si="49"/>
        <v>97738.829999999987</v>
      </c>
      <c r="N453" s="11">
        <f t="shared" si="49"/>
        <v>48612.89</v>
      </c>
      <c r="O453" s="11">
        <f t="shared" si="49"/>
        <v>709247</v>
      </c>
      <c r="P453" s="11">
        <f t="shared" si="49"/>
        <v>34837.730000000003</v>
      </c>
      <c r="Q453" s="11">
        <f t="shared" si="49"/>
        <v>7116.44</v>
      </c>
      <c r="R453" s="11">
        <f t="shared" si="49"/>
        <v>2541.83</v>
      </c>
      <c r="S453" s="11">
        <f t="shared" si="49"/>
        <v>44496</v>
      </c>
      <c r="T453" s="11">
        <f t="shared" si="49"/>
        <v>4930</v>
      </c>
      <c r="U453" s="11">
        <f t="shared" si="49"/>
        <v>0</v>
      </c>
      <c r="V453" s="11">
        <f t="shared" si="49"/>
        <v>0</v>
      </c>
      <c r="W453" s="11">
        <f t="shared" si="49"/>
        <v>0</v>
      </c>
      <c r="X453" s="11">
        <f t="shared" si="49"/>
        <v>0</v>
      </c>
      <c r="Y453" s="11">
        <f t="shared" si="49"/>
        <v>708763.24</v>
      </c>
      <c r="Z453" s="11">
        <f t="shared" si="49"/>
        <v>104768.04000000001</v>
      </c>
      <c r="AA453" s="11">
        <f t="shared" si="49"/>
        <v>51154.719999999994</v>
      </c>
      <c r="AB453" s="11">
        <f t="shared" si="49"/>
        <v>864686</v>
      </c>
    </row>
    <row r="454" spans="1:28" s="12" customFormat="1" ht="16.5" customHeight="1" x14ac:dyDescent="0.25">
      <c r="A454" s="10"/>
      <c r="B454" s="10"/>
      <c r="C454" s="10" t="s">
        <v>119</v>
      </c>
      <c r="D454" s="10"/>
      <c r="E454" s="10"/>
      <c r="F454" s="10"/>
      <c r="G454" s="10"/>
      <c r="H454" s="10"/>
      <c r="I454" s="10"/>
      <c r="J454" s="11">
        <f>J453+J437</f>
        <v>13702</v>
      </c>
      <c r="K454" s="11"/>
      <c r="L454" s="11">
        <f t="shared" ref="L454:AB454" si="50">L453+L437</f>
        <v>1310911.5</v>
      </c>
      <c r="M454" s="11">
        <f t="shared" si="50"/>
        <v>158623.22999999998</v>
      </c>
      <c r="N454" s="11">
        <f t="shared" si="50"/>
        <v>85091.27</v>
      </c>
      <c r="O454" s="11">
        <f t="shared" si="50"/>
        <v>1554626</v>
      </c>
      <c r="P454" s="11">
        <f t="shared" si="50"/>
        <v>102570.78</v>
      </c>
      <c r="Q454" s="11">
        <f t="shared" si="50"/>
        <v>14618.89</v>
      </c>
      <c r="R454" s="11">
        <f t="shared" si="50"/>
        <v>6902.33</v>
      </c>
      <c r="S454" s="11">
        <f t="shared" si="50"/>
        <v>124092</v>
      </c>
      <c r="T454" s="11">
        <f t="shared" si="50"/>
        <v>7260</v>
      </c>
      <c r="U454" s="11">
        <f t="shared" si="50"/>
        <v>0</v>
      </c>
      <c r="V454" s="11">
        <f t="shared" si="50"/>
        <v>0</v>
      </c>
      <c r="W454" s="11">
        <f t="shared" si="50"/>
        <v>0</v>
      </c>
      <c r="X454" s="11">
        <f t="shared" si="50"/>
        <v>0</v>
      </c>
      <c r="Y454" s="11">
        <f t="shared" si="50"/>
        <v>1524512.5099999998</v>
      </c>
      <c r="Z454" s="11">
        <f t="shared" si="50"/>
        <v>173154.89</v>
      </c>
      <c r="AA454" s="11">
        <f t="shared" si="50"/>
        <v>91993.599999999991</v>
      </c>
      <c r="AB454" s="11">
        <f t="shared" si="50"/>
        <v>1789661</v>
      </c>
    </row>
    <row r="455" spans="1:28" ht="18" customHeight="1" x14ac:dyDescent="0.25">
      <c r="AB455" s="60"/>
    </row>
    <row r="456" spans="1:28" ht="18" customHeight="1" x14ac:dyDescent="0.25">
      <c r="AB456" s="34"/>
    </row>
    <row r="459" spans="1:28" ht="15.75" x14ac:dyDescent="0.25">
      <c r="E459" s="13" t="s">
        <v>120</v>
      </c>
      <c r="G459" s="14"/>
      <c r="H459" s="14"/>
      <c r="I459" s="14"/>
      <c r="J459" s="14"/>
      <c r="K459" s="14"/>
      <c r="L459" s="13" t="s">
        <v>122</v>
      </c>
      <c r="M459" s="13"/>
      <c r="N459" s="13"/>
      <c r="O459" s="14"/>
      <c r="Q459" s="14"/>
      <c r="R459" s="13" t="s">
        <v>121</v>
      </c>
      <c r="T459" s="14"/>
      <c r="U459" s="14"/>
      <c r="W459" s="14"/>
      <c r="X459" s="14"/>
      <c r="Y459" s="13" t="s">
        <v>123</v>
      </c>
      <c r="Z459" s="14"/>
      <c r="AA459" s="14"/>
      <c r="AB459" s="14"/>
    </row>
    <row r="460" spans="1:28" ht="15.75" x14ac:dyDescent="0.25">
      <c r="E460" s="13" t="s">
        <v>124</v>
      </c>
      <c r="G460" s="14"/>
      <c r="H460" s="14"/>
      <c r="I460" s="14"/>
      <c r="J460" s="14"/>
      <c r="K460" s="14"/>
      <c r="L460" s="13" t="s">
        <v>124</v>
      </c>
      <c r="M460" s="13"/>
      <c r="N460" s="13"/>
      <c r="O460" s="14"/>
      <c r="Q460" s="14"/>
      <c r="R460" s="13" t="s">
        <v>124</v>
      </c>
      <c r="T460" s="14"/>
      <c r="U460" s="14"/>
      <c r="W460" s="14"/>
      <c r="X460" s="14"/>
      <c r="Y460" s="13" t="s">
        <v>124</v>
      </c>
      <c r="Z460" s="14"/>
      <c r="AA460" s="14"/>
      <c r="AB460" s="14"/>
    </row>
    <row r="470" spans="1:31" ht="32.25" customHeight="1" x14ac:dyDescent="0.55000000000000004">
      <c r="A470" s="75" t="s">
        <v>0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1"/>
      <c r="AD470" s="1"/>
      <c r="AE470" s="1"/>
    </row>
    <row r="471" spans="1:31" ht="21.75" customHeight="1" x14ac:dyDescent="0.4">
      <c r="A471" s="76" t="s">
        <v>1714</v>
      </c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2"/>
      <c r="AD471" s="2"/>
      <c r="AE471" s="2"/>
    </row>
    <row r="472" spans="1:31" s="5" customFormat="1" ht="20.25" customHeight="1" x14ac:dyDescent="0.35">
      <c r="A472" s="3" t="s">
        <v>1</v>
      </c>
      <c r="B472" s="4"/>
      <c r="C472" s="3"/>
      <c r="D472" s="3"/>
      <c r="F472" s="3" t="s">
        <v>1454</v>
      </c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s="7" customFormat="1" ht="90" x14ac:dyDescent="0.25">
      <c r="A473" s="6" t="s">
        <v>3</v>
      </c>
      <c r="B473" s="6" t="s">
        <v>4</v>
      </c>
      <c r="C473" s="6" t="s">
        <v>5</v>
      </c>
      <c r="D473" s="6" t="s">
        <v>6</v>
      </c>
      <c r="E473" s="6" t="s">
        <v>7</v>
      </c>
      <c r="F473" s="6" t="s">
        <v>8</v>
      </c>
      <c r="G473" s="6" t="s">
        <v>9</v>
      </c>
      <c r="H473" s="6" t="s">
        <v>10</v>
      </c>
      <c r="I473" s="6" t="s">
        <v>11</v>
      </c>
      <c r="J473" s="6" t="s">
        <v>12</v>
      </c>
      <c r="K473" s="6" t="s">
        <v>13</v>
      </c>
      <c r="L473" s="6" t="s">
        <v>14</v>
      </c>
      <c r="M473" s="6" t="s">
        <v>15</v>
      </c>
      <c r="N473" s="6" t="s">
        <v>16</v>
      </c>
      <c r="O473" s="6" t="s">
        <v>17</v>
      </c>
      <c r="P473" s="6" t="s">
        <v>18</v>
      </c>
      <c r="Q473" s="6" t="s">
        <v>19</v>
      </c>
      <c r="R473" s="6" t="s">
        <v>20</v>
      </c>
      <c r="S473" s="6" t="s">
        <v>21</v>
      </c>
      <c r="T473" s="6" t="s">
        <v>22</v>
      </c>
      <c r="U473" s="6" t="s">
        <v>23</v>
      </c>
      <c r="V473" s="6" t="s">
        <v>24</v>
      </c>
      <c r="W473" s="6" t="s">
        <v>25</v>
      </c>
      <c r="X473" s="6" t="s">
        <v>26</v>
      </c>
      <c r="Y473" s="6" t="s">
        <v>27</v>
      </c>
      <c r="Z473" s="6" t="s">
        <v>28</v>
      </c>
      <c r="AA473" s="6" t="s">
        <v>29</v>
      </c>
      <c r="AB473" s="6" t="s">
        <v>30</v>
      </c>
    </row>
    <row r="474" spans="1:31" s="15" customFormat="1" x14ac:dyDescent="0.25">
      <c r="A474" s="17">
        <v>1</v>
      </c>
      <c r="B474" s="17" t="s">
        <v>1399</v>
      </c>
      <c r="C474" s="17" t="s">
        <v>1392</v>
      </c>
      <c r="D474" s="17" t="s">
        <v>1401</v>
      </c>
      <c r="E474" s="17" t="s">
        <v>1402</v>
      </c>
      <c r="F474" s="17" t="s">
        <v>35</v>
      </c>
      <c r="G474" s="17" t="s">
        <v>45</v>
      </c>
      <c r="H474" s="17">
        <v>15635</v>
      </c>
      <c r="I474" s="17">
        <v>15400</v>
      </c>
      <c r="J474" s="17">
        <v>705</v>
      </c>
      <c r="K474" s="17" t="s">
        <v>37</v>
      </c>
      <c r="L474" s="18">
        <v>75861.42</v>
      </c>
      <c r="M474" s="18">
        <v>3132.23</v>
      </c>
      <c r="N474" s="18">
        <v>1540.35</v>
      </c>
      <c r="O474" s="18">
        <v>80534</v>
      </c>
      <c r="P474" s="18">
        <v>7446.26</v>
      </c>
      <c r="Q474" s="18">
        <v>762.49</v>
      </c>
      <c r="R474" s="18">
        <v>317.25</v>
      </c>
      <c r="S474" s="18">
        <v>8526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83307.679999999993</v>
      </c>
      <c r="Z474" s="18">
        <v>3894.72</v>
      </c>
      <c r="AA474" s="18">
        <v>1857.6</v>
      </c>
      <c r="AB474" s="18">
        <v>89060</v>
      </c>
    </row>
    <row r="475" spans="1:31" s="15" customFormat="1" x14ac:dyDescent="0.25">
      <c r="A475" s="17">
        <v>2</v>
      </c>
      <c r="B475" s="17" t="s">
        <v>1391</v>
      </c>
      <c r="C475" s="17" t="s">
        <v>1392</v>
      </c>
      <c r="D475" s="17" t="s">
        <v>1403</v>
      </c>
      <c r="E475" s="17" t="s">
        <v>1404</v>
      </c>
      <c r="F475" s="17" t="s">
        <v>35</v>
      </c>
      <c r="G475" s="17" t="s">
        <v>45</v>
      </c>
      <c r="H475" s="17">
        <v>95226</v>
      </c>
      <c r="I475" s="17">
        <v>93761</v>
      </c>
      <c r="J475" s="17">
        <v>1465</v>
      </c>
      <c r="K475" s="17" t="s">
        <v>37</v>
      </c>
      <c r="L475" s="18">
        <v>116234.94</v>
      </c>
      <c r="M475" s="18">
        <v>6493.56</v>
      </c>
      <c r="N475" s="18">
        <v>3766.5</v>
      </c>
      <c r="O475" s="18">
        <v>126495</v>
      </c>
      <c r="P475" s="18">
        <v>9724.24</v>
      </c>
      <c r="Q475" s="18">
        <v>1198.51</v>
      </c>
      <c r="R475" s="18">
        <v>659.25</v>
      </c>
      <c r="S475" s="18">
        <v>11582</v>
      </c>
      <c r="T475" s="18">
        <v>0</v>
      </c>
      <c r="U475" s="18">
        <v>0</v>
      </c>
      <c r="V475" s="18">
        <v>0</v>
      </c>
      <c r="W475" s="18">
        <v>0</v>
      </c>
      <c r="X475" s="18">
        <v>138077</v>
      </c>
      <c r="Y475" s="18">
        <v>125959.18</v>
      </c>
      <c r="Z475" s="18">
        <v>7692.07</v>
      </c>
      <c r="AA475" s="18">
        <v>4425.75</v>
      </c>
      <c r="AB475" s="18">
        <f>X475-138077</f>
        <v>0</v>
      </c>
    </row>
    <row r="476" spans="1:31" s="15" customFormat="1" x14ac:dyDescent="0.25">
      <c r="A476" s="17">
        <v>3</v>
      </c>
      <c r="B476" s="17" t="s">
        <v>1405</v>
      </c>
      <c r="C476" s="17" t="s">
        <v>1392</v>
      </c>
      <c r="D476" s="17" t="s">
        <v>1406</v>
      </c>
      <c r="E476" s="17" t="s">
        <v>1407</v>
      </c>
      <c r="F476" s="17" t="s">
        <v>35</v>
      </c>
      <c r="G476" s="17" t="s">
        <v>41</v>
      </c>
      <c r="H476" s="17">
        <v>18329</v>
      </c>
      <c r="I476" s="17">
        <v>17970</v>
      </c>
      <c r="J476" s="17">
        <v>11</v>
      </c>
      <c r="K476" s="17" t="s">
        <v>37</v>
      </c>
      <c r="L476" s="18">
        <v>90017.19</v>
      </c>
      <c r="M476" s="18">
        <v>9846.74</v>
      </c>
      <c r="N476" s="18">
        <v>1908.07</v>
      </c>
      <c r="O476" s="18">
        <v>101772</v>
      </c>
      <c r="P476" s="18">
        <v>2186.5500000000002</v>
      </c>
      <c r="Q476" s="18">
        <v>941.9</v>
      </c>
      <c r="R476" s="18">
        <v>161.55000000000001</v>
      </c>
      <c r="S476" s="18">
        <v>3290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92203.74</v>
      </c>
      <c r="Z476" s="18">
        <v>10788.64</v>
      </c>
      <c r="AA476" s="18">
        <v>2069.62</v>
      </c>
      <c r="AB476" s="18">
        <v>105062</v>
      </c>
    </row>
    <row r="477" spans="1:31" s="15" customFormat="1" x14ac:dyDescent="0.25">
      <c r="A477" s="17">
        <v>4</v>
      </c>
      <c r="B477" s="17" t="s">
        <v>1399</v>
      </c>
      <c r="C477" s="17" t="s">
        <v>1392</v>
      </c>
      <c r="D477" s="17" t="s">
        <v>1408</v>
      </c>
      <c r="E477" s="17" t="s">
        <v>1409</v>
      </c>
      <c r="F477" s="17" t="s">
        <v>35</v>
      </c>
      <c r="G477" s="17" t="s">
        <v>41</v>
      </c>
      <c r="H477" s="17">
        <v>38326</v>
      </c>
      <c r="I477" s="17">
        <v>38075</v>
      </c>
      <c r="J477" s="17">
        <v>251</v>
      </c>
      <c r="K477" s="17" t="s">
        <v>37</v>
      </c>
      <c r="L477" s="18">
        <v>45322.400000000001</v>
      </c>
      <c r="M477" s="18">
        <v>5507.39</v>
      </c>
      <c r="N477" s="18">
        <v>948.21</v>
      </c>
      <c r="O477" s="18">
        <v>51778</v>
      </c>
      <c r="P477" s="18">
        <v>1828.25</v>
      </c>
      <c r="Q477" s="18">
        <v>469.8</v>
      </c>
      <c r="R477" s="18">
        <v>112.95</v>
      </c>
      <c r="S477" s="18">
        <v>2411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47150.65</v>
      </c>
      <c r="Z477" s="18">
        <v>5977.19</v>
      </c>
      <c r="AA477" s="18">
        <v>1061.1600000000001</v>
      </c>
      <c r="AB477" s="18">
        <v>54189</v>
      </c>
    </row>
    <row r="478" spans="1:31" s="15" customFormat="1" x14ac:dyDescent="0.25">
      <c r="A478" s="17">
        <v>5</v>
      </c>
      <c r="B478" s="17" t="s">
        <v>1410</v>
      </c>
      <c r="C478" s="17" t="s">
        <v>1392</v>
      </c>
      <c r="D478" s="17" t="s">
        <v>1411</v>
      </c>
      <c r="E478" s="17" t="s">
        <v>1412</v>
      </c>
      <c r="F478" s="17" t="s">
        <v>35</v>
      </c>
      <c r="G478" s="17" t="s">
        <v>45</v>
      </c>
      <c r="H478" s="17">
        <v>15753</v>
      </c>
      <c r="I478" s="17">
        <v>15291</v>
      </c>
      <c r="J478" s="17">
        <v>1386</v>
      </c>
      <c r="K478" s="17" t="s">
        <v>37</v>
      </c>
      <c r="L478" s="18">
        <v>41433.56</v>
      </c>
      <c r="M478" s="18">
        <v>1582.84</v>
      </c>
      <c r="N478" s="18">
        <v>4935.6000000000004</v>
      </c>
      <c r="O478" s="18">
        <v>47952</v>
      </c>
      <c r="P478" s="18">
        <v>9726.68</v>
      </c>
      <c r="Q478" s="18">
        <v>432.62</v>
      </c>
      <c r="R478" s="18">
        <v>623.70000000000005</v>
      </c>
      <c r="S478" s="18">
        <v>10783</v>
      </c>
      <c r="T478" s="18">
        <v>1930</v>
      </c>
      <c r="U478" s="18">
        <v>0</v>
      </c>
      <c r="V478" s="18">
        <v>0</v>
      </c>
      <c r="W478" s="18">
        <v>0</v>
      </c>
      <c r="X478" s="18"/>
      <c r="Y478" s="18">
        <v>51160.24</v>
      </c>
      <c r="Z478" s="18">
        <v>2015.46</v>
      </c>
      <c r="AA478" s="18">
        <v>5559.3</v>
      </c>
      <c r="AB478" s="18">
        <v>58735</v>
      </c>
    </row>
    <row r="479" spans="1:31" s="15" customFormat="1" x14ac:dyDescent="0.25">
      <c r="A479" s="17">
        <v>6</v>
      </c>
      <c r="B479" s="17" t="s">
        <v>1410</v>
      </c>
      <c r="C479" s="17" t="s">
        <v>1392</v>
      </c>
      <c r="D479" s="17" t="s">
        <v>1413</v>
      </c>
      <c r="E479" s="17" t="s">
        <v>1414</v>
      </c>
      <c r="F479" s="17" t="s">
        <v>35</v>
      </c>
      <c r="G479" s="17" t="s">
        <v>41</v>
      </c>
      <c r="H479" s="17">
        <v>114947</v>
      </c>
      <c r="I479" s="17">
        <v>113169</v>
      </c>
      <c r="J479" s="17">
        <v>1778</v>
      </c>
      <c r="K479" s="17" t="s">
        <v>37</v>
      </c>
      <c r="L479" s="18">
        <v>57246.15</v>
      </c>
      <c r="M479" s="18">
        <v>2128.5</v>
      </c>
      <c r="N479" s="18">
        <v>4132.3500000000004</v>
      </c>
      <c r="O479" s="18">
        <v>63507</v>
      </c>
      <c r="P479" s="18">
        <v>11482.53</v>
      </c>
      <c r="Q479" s="18">
        <v>576.37</v>
      </c>
      <c r="R479" s="18">
        <v>800.1</v>
      </c>
      <c r="S479" s="18">
        <v>12859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68728.679999999993</v>
      </c>
      <c r="Z479" s="18">
        <v>2704.87</v>
      </c>
      <c r="AA479" s="18">
        <v>4932.45</v>
      </c>
      <c r="AB479" s="18">
        <v>76366</v>
      </c>
    </row>
    <row r="480" spans="1:31" s="15" customFormat="1" x14ac:dyDescent="0.25">
      <c r="A480" s="17">
        <v>7</v>
      </c>
      <c r="B480" s="17" t="s">
        <v>1391</v>
      </c>
      <c r="C480" s="17" t="s">
        <v>1392</v>
      </c>
      <c r="D480" s="17" t="s">
        <v>1415</v>
      </c>
      <c r="E480" s="17" t="s">
        <v>1416</v>
      </c>
      <c r="F480" s="17" t="s">
        <v>35</v>
      </c>
      <c r="G480" s="17" t="s">
        <v>41</v>
      </c>
      <c r="H480" s="17">
        <v>39350</v>
      </c>
      <c r="I480" s="17">
        <v>39350</v>
      </c>
      <c r="J480" s="17">
        <v>0</v>
      </c>
      <c r="K480" s="17" t="s">
        <v>59</v>
      </c>
      <c r="L480" s="18">
        <v>-67498.03</v>
      </c>
      <c r="M480" s="18">
        <v>51.4</v>
      </c>
      <c r="N480" s="18">
        <v>2888.63</v>
      </c>
      <c r="O480" s="18">
        <v>-64558</v>
      </c>
      <c r="P480" s="18">
        <v>578</v>
      </c>
      <c r="Q480" s="18">
        <v>0</v>
      </c>
      <c r="R480" s="18">
        <v>0</v>
      </c>
      <c r="S480" s="18">
        <v>578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0</v>
      </c>
      <c r="Z480" s="18">
        <v>0</v>
      </c>
      <c r="AA480" s="18">
        <v>0</v>
      </c>
      <c r="AB480" s="18">
        <v>0</v>
      </c>
    </row>
    <row r="481" spans="1:28" s="15" customFormat="1" x14ac:dyDescent="0.25">
      <c r="A481" s="17">
        <v>8</v>
      </c>
      <c r="B481" s="17" t="s">
        <v>1399</v>
      </c>
      <c r="C481" s="17" t="s">
        <v>1392</v>
      </c>
      <c r="D481" s="17" t="s">
        <v>1417</v>
      </c>
      <c r="E481" s="17" t="s">
        <v>1418</v>
      </c>
      <c r="F481" s="17" t="s">
        <v>35</v>
      </c>
      <c r="G481" s="17" t="s">
        <v>41</v>
      </c>
      <c r="H481" s="17">
        <v>17004</v>
      </c>
      <c r="I481" s="17">
        <v>16500</v>
      </c>
      <c r="J481" s="17">
        <v>1512</v>
      </c>
      <c r="K481" s="17" t="s">
        <v>37</v>
      </c>
      <c r="L481" s="18">
        <v>107464.56</v>
      </c>
      <c r="M481" s="18">
        <v>8550.18</v>
      </c>
      <c r="N481" s="18">
        <v>8389.26</v>
      </c>
      <c r="O481" s="18">
        <v>124404</v>
      </c>
      <c r="P481" s="18">
        <v>8938.4</v>
      </c>
      <c r="Q481" s="18">
        <v>1155.2</v>
      </c>
      <c r="R481" s="18">
        <v>680.4</v>
      </c>
      <c r="S481" s="18">
        <v>10774</v>
      </c>
      <c r="T481" s="18">
        <v>0</v>
      </c>
      <c r="U481" s="18">
        <v>0</v>
      </c>
      <c r="V481" s="18">
        <v>0</v>
      </c>
      <c r="W481" s="18">
        <v>0</v>
      </c>
      <c r="X481" s="18">
        <v>11663</v>
      </c>
      <c r="Y481" s="18">
        <v>116402.96</v>
      </c>
      <c r="Z481" s="18">
        <v>9705.3799999999992</v>
      </c>
      <c r="AA481" s="18">
        <v>9069.66</v>
      </c>
      <c r="AB481" s="18">
        <f>135178-X481</f>
        <v>123515</v>
      </c>
    </row>
    <row r="482" spans="1:28" s="15" customFormat="1" x14ac:dyDescent="0.25">
      <c r="A482" s="17">
        <v>9</v>
      </c>
      <c r="B482" s="17" t="s">
        <v>1399</v>
      </c>
      <c r="C482" s="17" t="s">
        <v>1392</v>
      </c>
      <c r="D482" s="17" t="s">
        <v>1419</v>
      </c>
      <c r="E482" s="17" t="s">
        <v>1420</v>
      </c>
      <c r="F482" s="17" t="s">
        <v>35</v>
      </c>
      <c r="G482" s="17" t="s">
        <v>1205</v>
      </c>
      <c r="H482" s="17">
        <v>58170</v>
      </c>
      <c r="I482" s="17">
        <v>56214</v>
      </c>
      <c r="J482" s="17">
        <v>1956</v>
      </c>
      <c r="K482" s="17" t="s">
        <v>37</v>
      </c>
      <c r="L482" s="18">
        <v>81977.73</v>
      </c>
      <c r="M482" s="18">
        <v>2698.36</v>
      </c>
      <c r="N482" s="18">
        <v>11750.91</v>
      </c>
      <c r="O482" s="18">
        <v>96427</v>
      </c>
      <c r="P482" s="18">
        <v>12384.49</v>
      </c>
      <c r="Q482" s="18">
        <v>902.31</v>
      </c>
      <c r="R482" s="18">
        <v>880.2</v>
      </c>
      <c r="S482" s="18">
        <v>14167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94362.22</v>
      </c>
      <c r="Z482" s="18">
        <v>3600.67</v>
      </c>
      <c r="AA482" s="18">
        <v>12631.11</v>
      </c>
      <c r="AB482" s="18">
        <v>110594</v>
      </c>
    </row>
    <row r="483" spans="1:28" s="15" customFormat="1" x14ac:dyDescent="0.25">
      <c r="A483" s="17">
        <v>10</v>
      </c>
      <c r="B483" s="17" t="s">
        <v>1405</v>
      </c>
      <c r="C483" s="17" t="s">
        <v>1392</v>
      </c>
      <c r="D483" s="17" t="s">
        <v>1421</v>
      </c>
      <c r="E483" s="17" t="s">
        <v>1422</v>
      </c>
      <c r="F483" s="17" t="s">
        <v>35</v>
      </c>
      <c r="G483" s="17" t="s">
        <v>215</v>
      </c>
      <c r="H483" s="17">
        <v>2065</v>
      </c>
      <c r="I483" s="17">
        <v>2065</v>
      </c>
      <c r="J483" s="17">
        <v>0</v>
      </c>
      <c r="K483" s="17" t="s">
        <v>37</v>
      </c>
      <c r="L483" s="18">
        <v>60816.15</v>
      </c>
      <c r="M483" s="18">
        <v>14775.66</v>
      </c>
      <c r="N483" s="18">
        <v>1770.19</v>
      </c>
      <c r="O483" s="18">
        <v>77362</v>
      </c>
      <c r="P483" s="18">
        <v>1017.37</v>
      </c>
      <c r="Q483" s="18">
        <v>640.63</v>
      </c>
      <c r="R483" s="18">
        <v>0</v>
      </c>
      <c r="S483" s="18">
        <v>1658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61833.52</v>
      </c>
      <c r="Z483" s="18">
        <v>15416.29</v>
      </c>
      <c r="AA483" s="18">
        <v>1770.19</v>
      </c>
      <c r="AB483" s="18">
        <v>79020</v>
      </c>
    </row>
    <row r="484" spans="1:28" s="15" customFormat="1" x14ac:dyDescent="0.25">
      <c r="A484" s="17">
        <v>11</v>
      </c>
      <c r="B484" s="17" t="s">
        <v>1391</v>
      </c>
      <c r="C484" s="17" t="s">
        <v>1392</v>
      </c>
      <c r="D484" s="17" t="s">
        <v>1423</v>
      </c>
      <c r="E484" s="17" t="s">
        <v>1424</v>
      </c>
      <c r="F484" s="17" t="s">
        <v>35</v>
      </c>
      <c r="G484" s="17" t="s">
        <v>218</v>
      </c>
      <c r="H484" s="17">
        <v>12275</v>
      </c>
      <c r="I484" s="17">
        <v>11759</v>
      </c>
      <c r="J484" s="17">
        <v>516</v>
      </c>
      <c r="K484" s="17" t="s">
        <v>37</v>
      </c>
      <c r="L484" s="18">
        <v>86027.07</v>
      </c>
      <c r="M484" s="18">
        <v>4072.98</v>
      </c>
      <c r="N484" s="18">
        <v>1102.95</v>
      </c>
      <c r="O484" s="18">
        <v>91203</v>
      </c>
      <c r="P484" s="18">
        <v>3513.01</v>
      </c>
      <c r="Q484" s="18">
        <v>883.79</v>
      </c>
      <c r="R484" s="18">
        <v>232.2</v>
      </c>
      <c r="S484" s="18">
        <v>4629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89540.08</v>
      </c>
      <c r="Z484" s="18">
        <v>4956.7700000000004</v>
      </c>
      <c r="AA484" s="18">
        <v>1335.15</v>
      </c>
      <c r="AB484" s="18">
        <v>95832</v>
      </c>
    </row>
    <row r="485" spans="1:28" s="15" customFormat="1" x14ac:dyDescent="0.25">
      <c r="A485" s="17">
        <v>12</v>
      </c>
      <c r="B485" s="17" t="s">
        <v>1405</v>
      </c>
      <c r="C485" s="17" t="s">
        <v>1392</v>
      </c>
      <c r="D485" s="17" t="s">
        <v>1425</v>
      </c>
      <c r="E485" s="17" t="s">
        <v>1426</v>
      </c>
      <c r="F485" s="17" t="s">
        <v>35</v>
      </c>
      <c r="G485" s="17" t="s">
        <v>347</v>
      </c>
      <c r="H485" s="17">
        <v>600</v>
      </c>
      <c r="I485" s="17">
        <v>600</v>
      </c>
      <c r="J485" s="17">
        <v>0</v>
      </c>
      <c r="K485" s="17" t="s">
        <v>59</v>
      </c>
      <c r="L485" s="18">
        <v>33961.53</v>
      </c>
      <c r="M485" s="18">
        <v>6209.47</v>
      </c>
      <c r="N485" s="18">
        <v>270</v>
      </c>
      <c r="O485" s="18">
        <v>40441</v>
      </c>
      <c r="P485" s="18">
        <v>852.25</v>
      </c>
      <c r="Q485" s="18">
        <v>349.75</v>
      </c>
      <c r="R485" s="18">
        <v>0</v>
      </c>
      <c r="S485" s="18">
        <v>1202</v>
      </c>
      <c r="T485" s="18">
        <v>400</v>
      </c>
      <c r="U485" s="18">
        <v>0</v>
      </c>
      <c r="V485" s="18">
        <v>0</v>
      </c>
      <c r="W485" s="18">
        <v>0</v>
      </c>
      <c r="X485" s="18"/>
      <c r="Y485" s="18">
        <v>34813.78</v>
      </c>
      <c r="Z485" s="18">
        <v>6559.22</v>
      </c>
      <c r="AA485" s="18">
        <v>270</v>
      </c>
      <c r="AB485" s="18">
        <v>41643</v>
      </c>
    </row>
    <row r="486" spans="1:28" s="15" customFormat="1" x14ac:dyDescent="0.25">
      <c r="A486" s="17">
        <v>13</v>
      </c>
      <c r="B486" s="17" t="s">
        <v>1391</v>
      </c>
      <c r="C486" s="17" t="s">
        <v>1392</v>
      </c>
      <c r="D486" s="17" t="s">
        <v>1395</v>
      </c>
      <c r="E486" s="17" t="s">
        <v>1396</v>
      </c>
      <c r="F486" s="17" t="s">
        <v>35</v>
      </c>
      <c r="G486" s="17" t="s">
        <v>1397</v>
      </c>
      <c r="H486" s="17">
        <v>756</v>
      </c>
      <c r="I486" s="17">
        <v>756</v>
      </c>
      <c r="J486" s="17">
        <v>0</v>
      </c>
      <c r="K486" s="17" t="s">
        <v>37</v>
      </c>
      <c r="L486" s="18">
        <v>19386.57</v>
      </c>
      <c r="M486" s="18">
        <v>3388.94</v>
      </c>
      <c r="N486" s="18">
        <v>324.49</v>
      </c>
      <c r="O486" s="18">
        <v>23100</v>
      </c>
      <c r="P486" s="18">
        <v>495.39</v>
      </c>
      <c r="Q486" s="18">
        <v>201.61</v>
      </c>
      <c r="R486" s="18">
        <v>0</v>
      </c>
      <c r="S486" s="18">
        <v>697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19881.96</v>
      </c>
      <c r="Z486" s="18">
        <v>3590.55</v>
      </c>
      <c r="AA486" s="18">
        <v>324.49</v>
      </c>
      <c r="AB486" s="18">
        <v>23797</v>
      </c>
    </row>
    <row r="487" spans="1:28" s="22" customFormat="1" x14ac:dyDescent="0.25">
      <c r="A487" s="19"/>
      <c r="B487" s="19"/>
      <c r="C487" s="10" t="s">
        <v>71</v>
      </c>
      <c r="D487" s="19"/>
      <c r="E487" s="19"/>
      <c r="F487" s="19"/>
      <c r="G487" s="19"/>
      <c r="H487" s="19"/>
      <c r="I487" s="19"/>
      <c r="J487" s="19">
        <f>SUM(J474:J486)</f>
        <v>9580</v>
      </c>
      <c r="K487" s="19"/>
      <c r="L487" s="20">
        <f t="shared" ref="L487:AB487" si="51">SUM(L474:L486)</f>
        <v>748251.24000000011</v>
      </c>
      <c r="M487" s="20">
        <f t="shared" si="51"/>
        <v>68438.25</v>
      </c>
      <c r="N487" s="20">
        <f t="shared" si="51"/>
        <v>43727.51</v>
      </c>
      <c r="O487" s="20">
        <f t="shared" si="51"/>
        <v>860417</v>
      </c>
      <c r="P487" s="20">
        <f t="shared" si="51"/>
        <v>70173.42</v>
      </c>
      <c r="Q487" s="20">
        <f t="shared" si="51"/>
        <v>8514.9800000000014</v>
      </c>
      <c r="R487" s="20">
        <f t="shared" si="51"/>
        <v>4467.6000000000004</v>
      </c>
      <c r="S487" s="20">
        <f t="shared" si="51"/>
        <v>83156</v>
      </c>
      <c r="T487" s="20">
        <f t="shared" si="51"/>
        <v>2330</v>
      </c>
      <c r="U487" s="20">
        <f t="shared" si="51"/>
        <v>0</v>
      </c>
      <c r="V487" s="20">
        <f t="shared" si="51"/>
        <v>0</v>
      </c>
      <c r="W487" s="20">
        <f t="shared" si="51"/>
        <v>0</v>
      </c>
      <c r="X487" s="20">
        <f t="shared" si="51"/>
        <v>149740</v>
      </c>
      <c r="Y487" s="20">
        <f t="shared" si="51"/>
        <v>885344.69</v>
      </c>
      <c r="Z487" s="20">
        <f t="shared" si="51"/>
        <v>76901.83</v>
      </c>
      <c r="AA487" s="20">
        <f t="shared" si="51"/>
        <v>45306.48</v>
      </c>
      <c r="AB487" s="20">
        <f t="shared" si="51"/>
        <v>857813</v>
      </c>
    </row>
    <row r="488" spans="1:28" s="15" customFormat="1" x14ac:dyDescent="0.25">
      <c r="A488" s="17">
        <v>1</v>
      </c>
      <c r="B488" s="17" t="s">
        <v>1399</v>
      </c>
      <c r="C488" s="17" t="s">
        <v>1392</v>
      </c>
      <c r="D488" s="17" t="s">
        <v>1427</v>
      </c>
      <c r="E488" s="17" t="s">
        <v>1428</v>
      </c>
      <c r="F488" s="17" t="s">
        <v>75</v>
      </c>
      <c r="G488" s="17" t="s">
        <v>1142</v>
      </c>
      <c r="H488" s="17">
        <v>15920</v>
      </c>
      <c r="I488" s="17">
        <v>15677</v>
      </c>
      <c r="J488" s="17">
        <v>243</v>
      </c>
      <c r="K488" s="17" t="s">
        <v>37</v>
      </c>
      <c r="L488" s="18">
        <v>14629.22</v>
      </c>
      <c r="M488" s="18">
        <v>437.48</v>
      </c>
      <c r="N488" s="18">
        <v>600.29999999999995</v>
      </c>
      <c r="O488" s="18">
        <v>15667</v>
      </c>
      <c r="P488" s="18">
        <v>2088.75</v>
      </c>
      <c r="Q488" s="18">
        <v>146.81</v>
      </c>
      <c r="R488" s="18">
        <v>145.44</v>
      </c>
      <c r="S488" s="18">
        <v>2381</v>
      </c>
      <c r="T488" s="18">
        <v>0</v>
      </c>
      <c r="U488" s="18">
        <v>0</v>
      </c>
      <c r="V488" s="18">
        <v>0</v>
      </c>
      <c r="W488" s="18">
        <v>0</v>
      </c>
      <c r="X488" s="18"/>
      <c r="Y488" s="18">
        <v>16717.97</v>
      </c>
      <c r="Z488" s="18">
        <v>584.29</v>
      </c>
      <c r="AA488" s="18">
        <v>745.74</v>
      </c>
      <c r="AB488" s="18">
        <v>18048</v>
      </c>
    </row>
    <row r="489" spans="1:28" s="15" customFormat="1" x14ac:dyDescent="0.25">
      <c r="A489" s="17">
        <v>2</v>
      </c>
      <c r="B489" s="17" t="s">
        <v>1405</v>
      </c>
      <c r="C489" s="17" t="s">
        <v>1392</v>
      </c>
      <c r="D489" s="17" t="s">
        <v>1429</v>
      </c>
      <c r="E489" s="17" t="s">
        <v>1430</v>
      </c>
      <c r="F489" s="17" t="s">
        <v>75</v>
      </c>
      <c r="G489" s="17" t="s">
        <v>1142</v>
      </c>
      <c r="H489" s="17">
        <v>5207</v>
      </c>
      <c r="I489" s="17">
        <v>5047</v>
      </c>
      <c r="J489" s="17">
        <v>160</v>
      </c>
      <c r="K489" s="17" t="s">
        <v>37</v>
      </c>
      <c r="L489" s="18">
        <v>40098.699999999997</v>
      </c>
      <c r="M489" s="18">
        <v>4615.13</v>
      </c>
      <c r="N489" s="18">
        <v>945.17</v>
      </c>
      <c r="O489" s="18">
        <v>45659</v>
      </c>
      <c r="P489" s="18">
        <v>1523.83</v>
      </c>
      <c r="Q489" s="18">
        <v>416.41</v>
      </c>
      <c r="R489" s="18">
        <v>95.76</v>
      </c>
      <c r="S489" s="18">
        <v>2036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41622.53</v>
      </c>
      <c r="Z489" s="18">
        <v>5031.54</v>
      </c>
      <c r="AA489" s="18">
        <v>1040.93</v>
      </c>
      <c r="AB489" s="18">
        <v>47695</v>
      </c>
    </row>
    <row r="490" spans="1:28" s="15" customFormat="1" x14ac:dyDescent="0.25">
      <c r="A490" s="17">
        <v>3</v>
      </c>
      <c r="B490" s="17" t="s">
        <v>1391</v>
      </c>
      <c r="C490" s="17" t="s">
        <v>1392</v>
      </c>
      <c r="D490" s="17" t="s">
        <v>1431</v>
      </c>
      <c r="E490" s="17" t="s">
        <v>1432</v>
      </c>
      <c r="F490" s="17" t="s">
        <v>75</v>
      </c>
      <c r="G490" s="17" t="s">
        <v>1142</v>
      </c>
      <c r="H490" s="17">
        <v>10496</v>
      </c>
      <c r="I490" s="17">
        <v>10178</v>
      </c>
      <c r="J490" s="17">
        <v>318</v>
      </c>
      <c r="K490" s="17" t="s">
        <v>37</v>
      </c>
      <c r="L490" s="18">
        <v>70877.509999999995</v>
      </c>
      <c r="M490" s="18">
        <v>12953.73</v>
      </c>
      <c r="N490" s="18">
        <v>4170.76</v>
      </c>
      <c r="O490" s="18">
        <v>88002</v>
      </c>
      <c r="P490" s="18">
        <v>2782.88</v>
      </c>
      <c r="Q490" s="18">
        <v>759.8</v>
      </c>
      <c r="R490" s="18">
        <v>190.32</v>
      </c>
      <c r="S490" s="18">
        <v>3733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73660.39</v>
      </c>
      <c r="Z490" s="18">
        <v>13713.53</v>
      </c>
      <c r="AA490" s="18">
        <v>4361.08</v>
      </c>
      <c r="AB490" s="18">
        <v>91735</v>
      </c>
    </row>
    <row r="491" spans="1:28" s="15" customFormat="1" x14ac:dyDescent="0.25">
      <c r="A491" s="17">
        <v>4</v>
      </c>
      <c r="B491" s="17" t="s">
        <v>1399</v>
      </c>
      <c r="C491" s="17" t="s">
        <v>1392</v>
      </c>
      <c r="D491" s="17" t="s">
        <v>1433</v>
      </c>
      <c r="E491" s="17" t="s">
        <v>1434</v>
      </c>
      <c r="F491" s="17" t="s">
        <v>75</v>
      </c>
      <c r="G491" s="17" t="s">
        <v>1142</v>
      </c>
      <c r="H491" s="17">
        <v>2700</v>
      </c>
      <c r="I491" s="17">
        <v>2700</v>
      </c>
      <c r="J491" s="17">
        <v>0</v>
      </c>
      <c r="K491" s="17" t="s">
        <v>59</v>
      </c>
      <c r="L491" s="18">
        <v>11543.44</v>
      </c>
      <c r="M491" s="18">
        <v>2616.89</v>
      </c>
      <c r="N491" s="18">
        <v>89.67</v>
      </c>
      <c r="O491" s="18">
        <v>14250</v>
      </c>
      <c r="P491" s="18">
        <v>281.10000000000002</v>
      </c>
      <c r="Q491" s="18">
        <v>118.9</v>
      </c>
      <c r="R491" s="18">
        <v>0</v>
      </c>
      <c r="S491" s="18">
        <v>400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11824.54</v>
      </c>
      <c r="Z491" s="18">
        <v>2735.79</v>
      </c>
      <c r="AA491" s="18">
        <v>89.67</v>
      </c>
      <c r="AB491" s="18">
        <v>14650</v>
      </c>
    </row>
    <row r="492" spans="1:28" s="15" customFormat="1" x14ac:dyDescent="0.25">
      <c r="A492" s="17">
        <v>5</v>
      </c>
      <c r="B492" s="17" t="s">
        <v>1399</v>
      </c>
      <c r="C492" s="17" t="s">
        <v>1392</v>
      </c>
      <c r="D492" s="17" t="s">
        <v>1435</v>
      </c>
      <c r="E492" s="17" t="s">
        <v>1436</v>
      </c>
      <c r="F492" s="17" t="s">
        <v>75</v>
      </c>
      <c r="G492" s="17" t="s">
        <v>1142</v>
      </c>
      <c r="H492" s="17">
        <v>26020</v>
      </c>
      <c r="I492" s="17">
        <v>25246</v>
      </c>
      <c r="J492" s="17">
        <v>774</v>
      </c>
      <c r="K492" s="17" t="s">
        <v>37</v>
      </c>
      <c r="L492" s="18">
        <v>93083.25</v>
      </c>
      <c r="M492" s="18">
        <v>16825.54</v>
      </c>
      <c r="N492" s="18">
        <v>7118.21</v>
      </c>
      <c r="O492" s="18">
        <v>117027</v>
      </c>
      <c r="P492" s="18">
        <v>5900.75</v>
      </c>
      <c r="Q492" s="18">
        <v>982.01</v>
      </c>
      <c r="R492" s="18">
        <v>463.24</v>
      </c>
      <c r="S492" s="18">
        <v>7346</v>
      </c>
      <c r="T492" s="18">
        <v>90</v>
      </c>
      <c r="U492" s="18">
        <v>0</v>
      </c>
      <c r="V492" s="18">
        <v>0</v>
      </c>
      <c r="W492" s="18">
        <v>0</v>
      </c>
      <c r="X492" s="18"/>
      <c r="Y492" s="18">
        <v>98984</v>
      </c>
      <c r="Z492" s="18">
        <v>17807.55</v>
      </c>
      <c r="AA492" s="18">
        <v>7581.45</v>
      </c>
      <c r="AB492" s="18">
        <v>124373</v>
      </c>
    </row>
    <row r="493" spans="1:28" s="15" customFormat="1" x14ac:dyDescent="0.25">
      <c r="A493" s="17">
        <v>6</v>
      </c>
      <c r="B493" s="17" t="s">
        <v>1410</v>
      </c>
      <c r="C493" s="17" t="s">
        <v>1392</v>
      </c>
      <c r="D493" s="17" t="s">
        <v>1437</v>
      </c>
      <c r="E493" s="17" t="s">
        <v>1438</v>
      </c>
      <c r="F493" s="17" t="s">
        <v>75</v>
      </c>
      <c r="G493" s="17" t="s">
        <v>1142</v>
      </c>
      <c r="H493" s="17">
        <v>22917</v>
      </c>
      <c r="I493" s="17">
        <v>22459</v>
      </c>
      <c r="J493" s="17">
        <v>458</v>
      </c>
      <c r="K493" s="17" t="s">
        <v>37</v>
      </c>
      <c r="L493" s="18">
        <v>89528.6</v>
      </c>
      <c r="M493" s="18">
        <v>9626.56</v>
      </c>
      <c r="N493" s="18">
        <v>2904.84</v>
      </c>
      <c r="O493" s="18">
        <v>102060</v>
      </c>
      <c r="P493" s="18">
        <v>3725.59</v>
      </c>
      <c r="Q493" s="18">
        <v>936.3</v>
      </c>
      <c r="R493" s="18">
        <v>274.11</v>
      </c>
      <c r="S493" s="18">
        <v>4936</v>
      </c>
      <c r="T493" s="18">
        <v>10</v>
      </c>
      <c r="U493" s="18">
        <v>0</v>
      </c>
      <c r="V493" s="18">
        <v>0</v>
      </c>
      <c r="W493" s="18">
        <v>0</v>
      </c>
      <c r="X493" s="18"/>
      <c r="Y493" s="18">
        <v>93254.19</v>
      </c>
      <c r="Z493" s="18">
        <v>10562.86</v>
      </c>
      <c r="AA493" s="18">
        <v>3178.95</v>
      </c>
      <c r="AB493" s="18">
        <v>106996</v>
      </c>
    </row>
    <row r="494" spans="1:28" s="15" customFormat="1" x14ac:dyDescent="0.25">
      <c r="A494" s="17">
        <v>7</v>
      </c>
      <c r="B494" s="17" t="s">
        <v>1399</v>
      </c>
      <c r="C494" s="17" t="s">
        <v>1392</v>
      </c>
      <c r="D494" s="17" t="s">
        <v>1712</v>
      </c>
      <c r="E494" s="17" t="s">
        <v>1713</v>
      </c>
      <c r="F494" s="17" t="s">
        <v>75</v>
      </c>
      <c r="G494" s="17" t="s">
        <v>1142</v>
      </c>
      <c r="H494" s="17">
        <v>1859</v>
      </c>
      <c r="I494" s="17">
        <v>1859</v>
      </c>
      <c r="J494" s="17">
        <v>0</v>
      </c>
      <c r="K494" s="17" t="s">
        <v>59</v>
      </c>
      <c r="L494" s="18">
        <v>-111030.23</v>
      </c>
      <c r="M494" s="18">
        <v>87.23</v>
      </c>
      <c r="N494" s="18">
        <v>0</v>
      </c>
      <c r="O494" s="18">
        <v>-110943</v>
      </c>
      <c r="P494" s="18">
        <v>188</v>
      </c>
      <c r="Q494" s="18">
        <v>0</v>
      </c>
      <c r="R494" s="18">
        <v>0</v>
      </c>
      <c r="S494" s="18">
        <v>188</v>
      </c>
      <c r="T494" s="18">
        <v>100</v>
      </c>
      <c r="U494" s="18">
        <v>0</v>
      </c>
      <c r="V494" s="18">
        <v>0</v>
      </c>
      <c r="W494" s="18">
        <v>0</v>
      </c>
      <c r="X494" s="18"/>
      <c r="Y494" s="18">
        <v>0</v>
      </c>
      <c r="Z494" s="18">
        <v>0</v>
      </c>
      <c r="AA494" s="18">
        <v>0</v>
      </c>
      <c r="AB494" s="18">
        <v>0</v>
      </c>
    </row>
    <row r="495" spans="1:28" s="15" customFormat="1" x14ac:dyDescent="0.25">
      <c r="A495" s="17">
        <v>8</v>
      </c>
      <c r="B495" s="17" t="s">
        <v>1410</v>
      </c>
      <c r="C495" s="17" t="s">
        <v>1392</v>
      </c>
      <c r="D495" s="17" t="s">
        <v>1439</v>
      </c>
      <c r="E495" s="17" t="s">
        <v>1440</v>
      </c>
      <c r="F495" s="17" t="s">
        <v>75</v>
      </c>
      <c r="G495" s="17" t="s">
        <v>1142</v>
      </c>
      <c r="H495" s="17">
        <v>6230</v>
      </c>
      <c r="I495" s="17">
        <v>6145</v>
      </c>
      <c r="J495" s="17">
        <v>85</v>
      </c>
      <c r="K495" s="17" t="s">
        <v>37</v>
      </c>
      <c r="L495" s="18">
        <v>27080.06</v>
      </c>
      <c r="M495" s="18">
        <v>5575.93</v>
      </c>
      <c r="N495" s="18">
        <v>871.01</v>
      </c>
      <c r="O495" s="18">
        <v>33527</v>
      </c>
      <c r="P495" s="18">
        <v>1078.6500000000001</v>
      </c>
      <c r="Q495" s="18">
        <v>283.48</v>
      </c>
      <c r="R495" s="18">
        <v>50.87</v>
      </c>
      <c r="S495" s="18">
        <v>1413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28158.71</v>
      </c>
      <c r="Z495" s="18">
        <v>5859.41</v>
      </c>
      <c r="AA495" s="18">
        <v>921.88</v>
      </c>
      <c r="AB495" s="18">
        <v>34940</v>
      </c>
    </row>
    <row r="496" spans="1:28" s="15" customFormat="1" x14ac:dyDescent="0.25">
      <c r="A496" s="17">
        <v>9</v>
      </c>
      <c r="B496" s="17" t="s">
        <v>1405</v>
      </c>
      <c r="C496" s="17" t="s">
        <v>1392</v>
      </c>
      <c r="D496" s="17" t="s">
        <v>1441</v>
      </c>
      <c r="E496" s="17" t="s">
        <v>1442</v>
      </c>
      <c r="F496" s="17" t="s">
        <v>75</v>
      </c>
      <c r="G496" s="17" t="s">
        <v>1142</v>
      </c>
      <c r="H496" s="17">
        <v>24028</v>
      </c>
      <c r="I496" s="17">
        <v>23747</v>
      </c>
      <c r="J496" s="17">
        <v>281</v>
      </c>
      <c r="K496" s="17" t="s">
        <v>37</v>
      </c>
      <c r="L496" s="18">
        <v>58670.11</v>
      </c>
      <c r="M496" s="18">
        <v>11262.99</v>
      </c>
      <c r="N496" s="18">
        <v>4228.8999999999996</v>
      </c>
      <c r="O496" s="18">
        <v>74162</v>
      </c>
      <c r="P496" s="18">
        <v>2329.69</v>
      </c>
      <c r="Q496" s="18">
        <v>639.13</v>
      </c>
      <c r="R496" s="18">
        <v>168.18</v>
      </c>
      <c r="S496" s="18">
        <v>3137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60999.8</v>
      </c>
      <c r="Z496" s="18">
        <v>11902.12</v>
      </c>
      <c r="AA496" s="18">
        <v>4397.08</v>
      </c>
      <c r="AB496" s="18">
        <v>77299</v>
      </c>
    </row>
    <row r="497" spans="1:31" s="15" customFormat="1" x14ac:dyDescent="0.25">
      <c r="A497" s="17">
        <v>10</v>
      </c>
      <c r="B497" s="17" t="s">
        <v>1399</v>
      </c>
      <c r="C497" s="17" t="s">
        <v>1392</v>
      </c>
      <c r="D497" s="17" t="s">
        <v>1443</v>
      </c>
      <c r="E497" s="17" t="s">
        <v>1444</v>
      </c>
      <c r="F497" s="17" t="s">
        <v>75</v>
      </c>
      <c r="G497" s="17" t="s">
        <v>1142</v>
      </c>
      <c r="H497" s="17">
        <v>8988</v>
      </c>
      <c r="I497" s="17">
        <v>8784</v>
      </c>
      <c r="J497" s="17">
        <v>204</v>
      </c>
      <c r="K497" s="17" t="s">
        <v>37</v>
      </c>
      <c r="L497" s="18">
        <v>62820.75</v>
      </c>
      <c r="M497" s="18">
        <v>11690.57</v>
      </c>
      <c r="N497" s="18">
        <v>4626.68</v>
      </c>
      <c r="O497" s="18">
        <v>79138</v>
      </c>
      <c r="P497" s="18">
        <v>1745.8</v>
      </c>
      <c r="Q497" s="18">
        <v>687.11</v>
      </c>
      <c r="R497" s="18">
        <v>122.09</v>
      </c>
      <c r="S497" s="18">
        <v>2555</v>
      </c>
      <c r="T497" s="18">
        <v>3820</v>
      </c>
      <c r="U497" s="18">
        <v>0</v>
      </c>
      <c r="V497" s="18">
        <v>0</v>
      </c>
      <c r="W497" s="18">
        <v>0</v>
      </c>
      <c r="X497" s="18"/>
      <c r="Y497" s="18">
        <v>64566.55</v>
      </c>
      <c r="Z497" s="18">
        <v>12377.68</v>
      </c>
      <c r="AA497" s="18">
        <v>4748.7700000000004</v>
      </c>
      <c r="AB497" s="18">
        <v>81693</v>
      </c>
    </row>
    <row r="498" spans="1:31" s="15" customFormat="1" x14ac:dyDescent="0.25">
      <c r="A498" s="17">
        <v>11</v>
      </c>
      <c r="B498" s="17" t="s">
        <v>1391</v>
      </c>
      <c r="C498" s="17" t="s">
        <v>1392</v>
      </c>
      <c r="D498" s="17" t="s">
        <v>1445</v>
      </c>
      <c r="E498" s="17" t="s">
        <v>1446</v>
      </c>
      <c r="F498" s="17" t="s">
        <v>75</v>
      </c>
      <c r="G498" s="17" t="s">
        <v>1447</v>
      </c>
      <c r="H498" s="17">
        <v>20042</v>
      </c>
      <c r="I498" s="17">
        <v>19732</v>
      </c>
      <c r="J498" s="17">
        <v>310</v>
      </c>
      <c r="K498" s="17" t="s">
        <v>37</v>
      </c>
      <c r="L498" s="18">
        <v>66018.820000000007</v>
      </c>
      <c r="M498" s="18">
        <v>10875.49</v>
      </c>
      <c r="N498" s="18">
        <v>4957.6899999999996</v>
      </c>
      <c r="O498" s="18">
        <v>81852</v>
      </c>
      <c r="P498" s="18">
        <v>2538.06</v>
      </c>
      <c r="Q498" s="18">
        <v>723.4</v>
      </c>
      <c r="R498" s="18">
        <v>185.54</v>
      </c>
      <c r="S498" s="18">
        <v>3447</v>
      </c>
      <c r="T498" s="18">
        <v>0</v>
      </c>
      <c r="U498" s="18">
        <v>0</v>
      </c>
      <c r="V498" s="18">
        <v>0</v>
      </c>
      <c r="W498" s="18">
        <v>0</v>
      </c>
      <c r="X498" s="18"/>
      <c r="Y498" s="18">
        <v>68556.88</v>
      </c>
      <c r="Z498" s="18">
        <v>11598.89</v>
      </c>
      <c r="AA498" s="18">
        <v>5143.2299999999996</v>
      </c>
      <c r="AB498" s="18">
        <v>85299</v>
      </c>
    </row>
    <row r="499" spans="1:31" s="15" customFormat="1" x14ac:dyDescent="0.25">
      <c r="A499" s="17">
        <v>12</v>
      </c>
      <c r="B499" s="17" t="s">
        <v>1410</v>
      </c>
      <c r="C499" s="17" t="s">
        <v>1392</v>
      </c>
      <c r="D499" s="17" t="s">
        <v>1448</v>
      </c>
      <c r="E499" s="17" t="s">
        <v>1449</v>
      </c>
      <c r="F499" s="17" t="s">
        <v>75</v>
      </c>
      <c r="G499" s="17" t="s">
        <v>114</v>
      </c>
      <c r="H499" s="17">
        <v>0</v>
      </c>
      <c r="I499" s="17">
        <v>0</v>
      </c>
      <c r="J499" s="17">
        <v>207</v>
      </c>
      <c r="K499" s="17" t="s">
        <v>107</v>
      </c>
      <c r="L499" s="18">
        <v>88942.25</v>
      </c>
      <c r="M499" s="18">
        <v>10655.84</v>
      </c>
      <c r="N499" s="18">
        <v>7858.91</v>
      </c>
      <c r="O499" s="18">
        <v>107457</v>
      </c>
      <c r="P499" s="18">
        <v>1610.93</v>
      </c>
      <c r="Q499" s="18">
        <v>992.18</v>
      </c>
      <c r="R499" s="18">
        <v>123.89</v>
      </c>
      <c r="S499" s="18">
        <v>2727</v>
      </c>
      <c r="T499" s="18">
        <v>340</v>
      </c>
      <c r="U499" s="18">
        <v>0</v>
      </c>
      <c r="V499" s="18">
        <v>0</v>
      </c>
      <c r="W499" s="18">
        <v>0</v>
      </c>
      <c r="X499" s="18"/>
      <c r="Y499" s="18">
        <v>90553.18</v>
      </c>
      <c r="Z499" s="18">
        <v>11648.02</v>
      </c>
      <c r="AA499" s="18">
        <v>7982.8</v>
      </c>
      <c r="AB499" s="18">
        <v>110184</v>
      </c>
    </row>
    <row r="500" spans="1:31" s="15" customFormat="1" x14ac:dyDescent="0.25">
      <c r="A500" s="17">
        <v>13</v>
      </c>
      <c r="B500" s="17" t="s">
        <v>1405</v>
      </c>
      <c r="C500" s="17" t="s">
        <v>1392</v>
      </c>
      <c r="D500" s="17" t="s">
        <v>1450</v>
      </c>
      <c r="E500" s="17" t="s">
        <v>1451</v>
      </c>
      <c r="F500" s="17" t="s">
        <v>75</v>
      </c>
      <c r="G500" s="17" t="s">
        <v>114</v>
      </c>
      <c r="H500" s="17">
        <v>0</v>
      </c>
      <c r="I500" s="17">
        <v>0</v>
      </c>
      <c r="J500" s="17">
        <v>91</v>
      </c>
      <c r="K500" s="17" t="s">
        <v>107</v>
      </c>
      <c r="L500" s="18">
        <v>27016.66</v>
      </c>
      <c r="M500" s="18">
        <v>2108.0500000000002</v>
      </c>
      <c r="N500" s="18">
        <v>8084.29</v>
      </c>
      <c r="O500" s="18">
        <v>37209</v>
      </c>
      <c r="P500" s="18">
        <v>778.72</v>
      </c>
      <c r="Q500" s="18">
        <v>358.82</v>
      </c>
      <c r="R500" s="18">
        <v>54.46</v>
      </c>
      <c r="S500" s="18">
        <v>1192</v>
      </c>
      <c r="T500" s="18">
        <v>190</v>
      </c>
      <c r="U500" s="18">
        <v>0</v>
      </c>
      <c r="V500" s="18">
        <v>0</v>
      </c>
      <c r="W500" s="18">
        <v>0</v>
      </c>
      <c r="X500" s="18"/>
      <c r="Y500" s="18">
        <v>27795.38</v>
      </c>
      <c r="Z500" s="18">
        <v>2466.87</v>
      </c>
      <c r="AA500" s="18">
        <v>8138.75</v>
      </c>
      <c r="AB500" s="18">
        <v>38401</v>
      </c>
    </row>
    <row r="501" spans="1:31" s="15" customFormat="1" x14ac:dyDescent="0.25">
      <c r="A501" s="17">
        <v>14</v>
      </c>
      <c r="B501" s="17" t="s">
        <v>1399</v>
      </c>
      <c r="C501" s="17" t="s">
        <v>1392</v>
      </c>
      <c r="D501" s="17" t="s">
        <v>1452</v>
      </c>
      <c r="E501" s="17" t="s">
        <v>1453</v>
      </c>
      <c r="F501" s="17" t="s">
        <v>75</v>
      </c>
      <c r="G501" s="17" t="s">
        <v>114</v>
      </c>
      <c r="H501" s="17">
        <v>0</v>
      </c>
      <c r="I501" s="17">
        <v>0</v>
      </c>
      <c r="J501" s="17">
        <v>104</v>
      </c>
      <c r="K501" s="17" t="s">
        <v>107</v>
      </c>
      <c r="L501" s="18">
        <v>46528.87</v>
      </c>
      <c r="M501" s="18">
        <v>5384.22</v>
      </c>
      <c r="N501" s="18">
        <v>4051.91</v>
      </c>
      <c r="O501" s="18">
        <v>55965</v>
      </c>
      <c r="P501" s="18">
        <v>871.45</v>
      </c>
      <c r="Q501" s="18">
        <v>518.30999999999995</v>
      </c>
      <c r="R501" s="18">
        <v>62.24</v>
      </c>
      <c r="S501" s="18">
        <v>1452</v>
      </c>
      <c r="T501" s="18">
        <v>190</v>
      </c>
      <c r="U501" s="18">
        <v>0</v>
      </c>
      <c r="V501" s="18">
        <v>0</v>
      </c>
      <c r="W501" s="18">
        <v>0</v>
      </c>
      <c r="X501" s="18"/>
      <c r="Y501" s="18">
        <v>47400.32</v>
      </c>
      <c r="Z501" s="18">
        <v>5902.53</v>
      </c>
      <c r="AA501" s="18">
        <v>4114.1499999999996</v>
      </c>
      <c r="AB501" s="18">
        <v>57417</v>
      </c>
    </row>
    <row r="502" spans="1:31" s="15" customFormat="1" x14ac:dyDescent="0.25">
      <c r="A502" s="17">
        <v>15</v>
      </c>
      <c r="B502" s="17" t="s">
        <v>1391</v>
      </c>
      <c r="C502" s="17" t="s">
        <v>1392</v>
      </c>
      <c r="D502" s="17" t="s">
        <v>1393</v>
      </c>
      <c r="E502" s="17" t="s">
        <v>1394</v>
      </c>
      <c r="F502" s="17" t="s">
        <v>75</v>
      </c>
      <c r="G502" s="17" t="s">
        <v>114</v>
      </c>
      <c r="H502" s="17">
        <v>0</v>
      </c>
      <c r="I502" s="17">
        <v>0</v>
      </c>
      <c r="J502" s="17">
        <v>360</v>
      </c>
      <c r="K502" s="17" t="s">
        <v>107</v>
      </c>
      <c r="L502" s="18">
        <v>11925</v>
      </c>
      <c r="M502" s="18">
        <v>139.62</v>
      </c>
      <c r="N502" s="18">
        <v>646.38</v>
      </c>
      <c r="O502" s="18">
        <v>12711</v>
      </c>
      <c r="P502" s="18">
        <v>2710.28</v>
      </c>
      <c r="Q502" s="18">
        <v>116.26</v>
      </c>
      <c r="R502" s="18">
        <v>215.46</v>
      </c>
      <c r="S502" s="18">
        <v>3042</v>
      </c>
      <c r="T502" s="18">
        <v>190</v>
      </c>
      <c r="U502" s="18">
        <v>0</v>
      </c>
      <c r="V502" s="18">
        <v>0</v>
      </c>
      <c r="W502" s="18">
        <v>0</v>
      </c>
      <c r="X502" s="18"/>
      <c r="Y502" s="18">
        <v>14635.28</v>
      </c>
      <c r="Z502" s="18">
        <v>255.88</v>
      </c>
      <c r="AA502" s="18">
        <v>861.84</v>
      </c>
      <c r="AB502" s="18">
        <v>15753</v>
      </c>
    </row>
    <row r="503" spans="1:31" s="12" customFormat="1" ht="16.5" customHeight="1" x14ac:dyDescent="0.25">
      <c r="A503" s="10"/>
      <c r="B503" s="10"/>
      <c r="C503" s="10" t="s">
        <v>71</v>
      </c>
      <c r="D503" s="10"/>
      <c r="E503" s="10"/>
      <c r="F503" s="10"/>
      <c r="G503" s="10"/>
      <c r="H503" s="10"/>
      <c r="I503" s="10"/>
      <c r="J503" s="11">
        <f>SUM(J488:J502)</f>
        <v>3595</v>
      </c>
      <c r="K503" s="10"/>
      <c r="L503" s="11">
        <f t="shared" ref="L503:AB503" si="52">SUM(L488:L502)</f>
        <v>597733.01</v>
      </c>
      <c r="M503" s="11">
        <f t="shared" si="52"/>
        <v>104855.27</v>
      </c>
      <c r="N503" s="11">
        <f t="shared" si="52"/>
        <v>51154.719999999994</v>
      </c>
      <c r="O503" s="11">
        <f t="shared" si="52"/>
        <v>753743</v>
      </c>
      <c r="P503" s="11">
        <f t="shared" si="52"/>
        <v>30154.480000000003</v>
      </c>
      <c r="Q503" s="11">
        <f t="shared" si="52"/>
        <v>7678.92</v>
      </c>
      <c r="R503" s="11">
        <f t="shared" si="52"/>
        <v>2151.6</v>
      </c>
      <c r="S503" s="11">
        <f t="shared" si="52"/>
        <v>39985</v>
      </c>
      <c r="T503" s="11">
        <f t="shared" si="52"/>
        <v>4930</v>
      </c>
      <c r="U503" s="11">
        <f t="shared" si="52"/>
        <v>0</v>
      </c>
      <c r="V503" s="11">
        <f t="shared" si="52"/>
        <v>0</v>
      </c>
      <c r="W503" s="11">
        <f t="shared" si="52"/>
        <v>0</v>
      </c>
      <c r="X503" s="11">
        <f t="shared" si="52"/>
        <v>0</v>
      </c>
      <c r="Y503" s="11">
        <f t="shared" si="52"/>
        <v>738729.72</v>
      </c>
      <c r="Z503" s="11">
        <f t="shared" si="52"/>
        <v>112446.95999999999</v>
      </c>
      <c r="AA503" s="11">
        <f t="shared" si="52"/>
        <v>53306.32</v>
      </c>
      <c r="AB503" s="11">
        <f t="shared" si="52"/>
        <v>904483</v>
      </c>
    </row>
    <row r="504" spans="1:31" s="12" customFormat="1" ht="16.5" customHeight="1" x14ac:dyDescent="0.25">
      <c r="A504" s="10"/>
      <c r="B504" s="10"/>
      <c r="C504" s="10" t="s">
        <v>119</v>
      </c>
      <c r="D504" s="10"/>
      <c r="E504" s="10"/>
      <c r="F504" s="10"/>
      <c r="G504" s="10"/>
      <c r="H504" s="10"/>
      <c r="I504" s="10"/>
      <c r="J504" s="11">
        <f>J503+J487</f>
        <v>13175</v>
      </c>
      <c r="K504" s="11"/>
      <c r="L504" s="11">
        <f t="shared" ref="L504:AB504" si="53">L503+L487</f>
        <v>1345984.25</v>
      </c>
      <c r="M504" s="11">
        <f t="shared" si="53"/>
        <v>173293.52000000002</v>
      </c>
      <c r="N504" s="11">
        <f t="shared" si="53"/>
        <v>94882.23</v>
      </c>
      <c r="O504" s="11">
        <f t="shared" si="53"/>
        <v>1614160</v>
      </c>
      <c r="P504" s="11">
        <f t="shared" si="53"/>
        <v>100327.9</v>
      </c>
      <c r="Q504" s="11">
        <f t="shared" si="53"/>
        <v>16193.900000000001</v>
      </c>
      <c r="R504" s="11">
        <f t="shared" si="53"/>
        <v>6619.2000000000007</v>
      </c>
      <c r="S504" s="11">
        <f t="shared" si="53"/>
        <v>123141</v>
      </c>
      <c r="T504" s="11">
        <f t="shared" si="53"/>
        <v>7260</v>
      </c>
      <c r="U504" s="11">
        <f t="shared" si="53"/>
        <v>0</v>
      </c>
      <c r="V504" s="11">
        <f t="shared" si="53"/>
        <v>0</v>
      </c>
      <c r="W504" s="11">
        <f t="shared" si="53"/>
        <v>0</v>
      </c>
      <c r="X504" s="11">
        <f t="shared" si="53"/>
        <v>149740</v>
      </c>
      <c r="Y504" s="11">
        <f t="shared" si="53"/>
        <v>1624074.41</v>
      </c>
      <c r="Z504" s="11">
        <f t="shared" si="53"/>
        <v>189348.78999999998</v>
      </c>
      <c r="AA504" s="11">
        <f t="shared" si="53"/>
        <v>98612.800000000003</v>
      </c>
      <c r="AB504" s="11">
        <f t="shared" si="53"/>
        <v>1762296</v>
      </c>
    </row>
    <row r="505" spans="1:31" ht="18" customHeight="1" x14ac:dyDescent="0.25">
      <c r="AB505" s="60"/>
    </row>
    <row r="506" spans="1:31" ht="18" customHeight="1" x14ac:dyDescent="0.25">
      <c r="AB506" s="34"/>
    </row>
    <row r="509" spans="1:31" ht="15.75" x14ac:dyDescent="0.25">
      <c r="E509" s="13" t="s">
        <v>120</v>
      </c>
      <c r="G509" s="14"/>
      <c r="H509" s="14"/>
      <c r="I509" s="14"/>
      <c r="J509" s="14"/>
      <c r="K509" s="14"/>
      <c r="L509" s="13" t="s">
        <v>122</v>
      </c>
      <c r="M509" s="13"/>
      <c r="N509" s="13"/>
      <c r="O509" s="14"/>
      <c r="Q509" s="14"/>
      <c r="R509" s="13" t="s">
        <v>121</v>
      </c>
      <c r="T509" s="14"/>
      <c r="U509" s="14"/>
      <c r="W509" s="14"/>
      <c r="X509" s="14"/>
      <c r="Y509" s="13" t="s">
        <v>123</v>
      </c>
      <c r="Z509" s="14"/>
      <c r="AA509" s="14"/>
      <c r="AB509" s="14"/>
    </row>
    <row r="510" spans="1:31" ht="15.75" x14ac:dyDescent="0.25">
      <c r="E510" s="13" t="s">
        <v>124</v>
      </c>
      <c r="G510" s="14"/>
      <c r="H510" s="14"/>
      <c r="I510" s="14"/>
      <c r="J510" s="14"/>
      <c r="K510" s="14"/>
      <c r="L510" s="13" t="s">
        <v>124</v>
      </c>
      <c r="M510" s="13"/>
      <c r="N510" s="13"/>
      <c r="O510" s="14"/>
      <c r="Q510" s="14"/>
      <c r="R510" s="13" t="s">
        <v>124</v>
      </c>
      <c r="T510" s="14"/>
      <c r="U510" s="14"/>
      <c r="W510" s="14"/>
      <c r="X510" s="14"/>
      <c r="Y510" s="13" t="s">
        <v>124</v>
      </c>
      <c r="Z510" s="14"/>
      <c r="AA510" s="14"/>
      <c r="AB510" s="14"/>
    </row>
    <row r="512" spans="1:31" ht="32.25" customHeight="1" x14ac:dyDescent="0.55000000000000004">
      <c r="A512" s="75" t="s">
        <v>0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1"/>
      <c r="AD512" s="1"/>
      <c r="AE512" s="1"/>
    </row>
    <row r="513" spans="1:31" ht="21.75" customHeight="1" x14ac:dyDescent="0.4">
      <c r="A513" s="76" t="s">
        <v>1723</v>
      </c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2"/>
      <c r="AD513" s="2"/>
      <c r="AE513" s="2"/>
    </row>
    <row r="514" spans="1:31" s="5" customFormat="1" ht="20.25" customHeight="1" x14ac:dyDescent="0.35">
      <c r="A514" s="3" t="s">
        <v>1</v>
      </c>
      <c r="B514" s="4"/>
      <c r="C514" s="3"/>
      <c r="D514" s="3"/>
      <c r="F514" s="3" t="s">
        <v>1454</v>
      </c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s="7" customFormat="1" ht="90" x14ac:dyDescent="0.25">
      <c r="A515" s="6" t="s">
        <v>3</v>
      </c>
      <c r="B515" s="6" t="s">
        <v>4</v>
      </c>
      <c r="C515" s="6" t="s">
        <v>5</v>
      </c>
      <c r="D515" s="6" t="s">
        <v>6</v>
      </c>
      <c r="E515" s="6" t="s">
        <v>7</v>
      </c>
      <c r="F515" s="6" t="s">
        <v>8</v>
      </c>
      <c r="G515" s="6" t="s">
        <v>9</v>
      </c>
      <c r="H515" s="6" t="s">
        <v>10</v>
      </c>
      <c r="I515" s="6" t="s">
        <v>11</v>
      </c>
      <c r="J515" s="6" t="s">
        <v>12</v>
      </c>
      <c r="K515" s="6" t="s">
        <v>13</v>
      </c>
      <c r="L515" s="6" t="s">
        <v>14</v>
      </c>
      <c r="M515" s="6" t="s">
        <v>15</v>
      </c>
      <c r="N515" s="6" t="s">
        <v>16</v>
      </c>
      <c r="O515" s="6" t="s">
        <v>17</v>
      </c>
      <c r="P515" s="6" t="s">
        <v>18</v>
      </c>
      <c r="Q515" s="6" t="s">
        <v>19</v>
      </c>
      <c r="R515" s="6" t="s">
        <v>20</v>
      </c>
      <c r="S515" s="6" t="s">
        <v>21</v>
      </c>
      <c r="T515" s="6" t="s">
        <v>22</v>
      </c>
      <c r="U515" s="6" t="s">
        <v>23</v>
      </c>
      <c r="V515" s="6" t="s">
        <v>24</v>
      </c>
      <c r="W515" s="6" t="s">
        <v>25</v>
      </c>
      <c r="X515" s="6" t="s">
        <v>26</v>
      </c>
      <c r="Y515" s="6" t="s">
        <v>27</v>
      </c>
      <c r="Z515" s="6" t="s">
        <v>28</v>
      </c>
      <c r="AA515" s="6" t="s">
        <v>29</v>
      </c>
      <c r="AB515" s="6" t="s">
        <v>30</v>
      </c>
    </row>
    <row r="516" spans="1:31" s="15" customFormat="1" x14ac:dyDescent="0.25">
      <c r="A516" s="17">
        <v>1</v>
      </c>
      <c r="B516" s="17" t="s">
        <v>1399</v>
      </c>
      <c r="C516" s="17" t="s">
        <v>1392</v>
      </c>
      <c r="D516" s="17" t="s">
        <v>1401</v>
      </c>
      <c r="E516" s="17" t="s">
        <v>1402</v>
      </c>
      <c r="F516" s="17" t="s">
        <v>35</v>
      </c>
      <c r="G516" s="17" t="s">
        <v>45</v>
      </c>
      <c r="H516" s="17">
        <v>15941</v>
      </c>
      <c r="I516" s="17">
        <v>15635</v>
      </c>
      <c r="J516" s="17">
        <v>918</v>
      </c>
      <c r="K516" s="17" t="s">
        <v>37</v>
      </c>
      <c r="L516" s="18">
        <v>83307.679999999993</v>
      </c>
      <c r="M516" s="18">
        <v>1857.6</v>
      </c>
      <c r="N516" s="18">
        <v>3894.72</v>
      </c>
      <c r="O516" s="18">
        <v>89060</v>
      </c>
      <c r="P516" s="18">
        <v>8624.09</v>
      </c>
      <c r="Q516" s="18">
        <v>843.81</v>
      </c>
      <c r="R516" s="18">
        <v>413.1</v>
      </c>
      <c r="S516" s="18">
        <v>9881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91931.77</v>
      </c>
      <c r="Z516" s="18">
        <v>4738.53</v>
      </c>
      <c r="AA516" s="18">
        <v>2270.6999999999998</v>
      </c>
      <c r="AB516" s="18">
        <v>98941</v>
      </c>
    </row>
    <row r="517" spans="1:31" s="15" customFormat="1" x14ac:dyDescent="0.25">
      <c r="A517" s="17">
        <v>2</v>
      </c>
      <c r="B517" s="17" t="s">
        <v>1391</v>
      </c>
      <c r="C517" s="17" t="s">
        <v>1392</v>
      </c>
      <c r="D517" s="17" t="s">
        <v>1403</v>
      </c>
      <c r="E517" s="17" t="s">
        <v>1404</v>
      </c>
      <c r="F517" s="17" t="s">
        <v>35</v>
      </c>
      <c r="G517" s="17" t="s">
        <v>45</v>
      </c>
      <c r="H517" s="17">
        <v>96846</v>
      </c>
      <c r="I517" s="17">
        <v>95226</v>
      </c>
      <c r="J517" s="17">
        <v>1620</v>
      </c>
      <c r="K517" s="17" t="s">
        <v>37</v>
      </c>
      <c r="L517" s="18">
        <v>0</v>
      </c>
      <c r="M517" s="18">
        <v>0</v>
      </c>
      <c r="N517" s="18">
        <v>0</v>
      </c>
      <c r="O517" s="18">
        <v>0</v>
      </c>
      <c r="P517" s="18">
        <v>10580.68</v>
      </c>
      <c r="Q517" s="18">
        <v>777.32</v>
      </c>
      <c r="R517" s="18">
        <v>729</v>
      </c>
      <c r="S517" s="18">
        <v>12087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10580.68</v>
      </c>
      <c r="Z517" s="18">
        <v>777.32</v>
      </c>
      <c r="AA517" s="18">
        <v>729</v>
      </c>
      <c r="AB517" s="18">
        <v>12087</v>
      </c>
    </row>
    <row r="518" spans="1:31" s="15" customFormat="1" x14ac:dyDescent="0.25">
      <c r="A518" s="17">
        <v>3</v>
      </c>
      <c r="B518" s="17" t="s">
        <v>1405</v>
      </c>
      <c r="C518" s="17" t="s">
        <v>1392</v>
      </c>
      <c r="D518" s="17" t="s">
        <v>1406</v>
      </c>
      <c r="E518" s="17" t="s">
        <v>1407</v>
      </c>
      <c r="F518" s="17" t="s">
        <v>35</v>
      </c>
      <c r="G518" s="17" t="s">
        <v>41</v>
      </c>
      <c r="H518" s="17">
        <v>18640</v>
      </c>
      <c r="I518" s="17">
        <v>18329</v>
      </c>
      <c r="J518" s="17">
        <v>10</v>
      </c>
      <c r="K518" s="17" t="s">
        <v>37</v>
      </c>
      <c r="L518" s="18">
        <v>92203.74</v>
      </c>
      <c r="M518" s="18">
        <v>2069.62</v>
      </c>
      <c r="N518" s="18">
        <v>10788.64</v>
      </c>
      <c r="O518" s="18">
        <v>105062</v>
      </c>
      <c r="P518" s="18">
        <v>1944.86</v>
      </c>
      <c r="Q518" s="18">
        <v>963.19</v>
      </c>
      <c r="R518" s="18">
        <v>139.94999999999999</v>
      </c>
      <c r="S518" s="18">
        <v>3048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94148.6</v>
      </c>
      <c r="Z518" s="18">
        <v>11751.83</v>
      </c>
      <c r="AA518" s="18">
        <v>2209.5700000000002</v>
      </c>
      <c r="AB518" s="18">
        <v>108110</v>
      </c>
    </row>
    <row r="519" spans="1:31" s="15" customFormat="1" x14ac:dyDescent="0.25">
      <c r="A519" s="17">
        <v>4</v>
      </c>
      <c r="B519" s="17" t="s">
        <v>1399</v>
      </c>
      <c r="C519" s="17" t="s">
        <v>1392</v>
      </c>
      <c r="D519" s="17" t="s">
        <v>1408</v>
      </c>
      <c r="E519" s="17" t="s">
        <v>1409</v>
      </c>
      <c r="F519" s="17" t="s">
        <v>35</v>
      </c>
      <c r="G519" s="17" t="s">
        <v>41</v>
      </c>
      <c r="H519" s="17">
        <v>38717</v>
      </c>
      <c r="I519" s="17">
        <v>38326</v>
      </c>
      <c r="J519" s="17">
        <v>391</v>
      </c>
      <c r="K519" s="17" t="s">
        <v>37</v>
      </c>
      <c r="L519" s="18">
        <v>47150.65</v>
      </c>
      <c r="M519" s="18">
        <v>1061.1600000000001</v>
      </c>
      <c r="N519" s="18">
        <v>5977.19</v>
      </c>
      <c r="O519" s="18">
        <v>54189</v>
      </c>
      <c r="P519" s="18">
        <v>2601.92</v>
      </c>
      <c r="Q519" s="18">
        <v>489.13</v>
      </c>
      <c r="R519" s="18">
        <v>175.95</v>
      </c>
      <c r="S519" s="18">
        <v>3267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49752.57</v>
      </c>
      <c r="Z519" s="18">
        <v>6466.32</v>
      </c>
      <c r="AA519" s="18">
        <v>1237.1099999999999</v>
      </c>
      <c r="AB519" s="18">
        <v>57456</v>
      </c>
    </row>
    <row r="520" spans="1:31" s="15" customFormat="1" x14ac:dyDescent="0.25">
      <c r="A520" s="17">
        <v>5</v>
      </c>
      <c r="B520" s="17" t="s">
        <v>1410</v>
      </c>
      <c r="C520" s="17" t="s">
        <v>1392</v>
      </c>
      <c r="D520" s="17" t="s">
        <v>1411</v>
      </c>
      <c r="E520" s="17" t="s">
        <v>1412</v>
      </c>
      <c r="F520" s="17" t="s">
        <v>35</v>
      </c>
      <c r="G520" s="17" t="s">
        <v>45</v>
      </c>
      <c r="H520" s="17">
        <v>16297</v>
      </c>
      <c r="I520" s="17">
        <v>15753</v>
      </c>
      <c r="J520" s="17">
        <v>1632</v>
      </c>
      <c r="K520" s="17" t="s">
        <v>37</v>
      </c>
      <c r="L520" s="18">
        <v>51160.24</v>
      </c>
      <c r="M520" s="18">
        <v>5559.3</v>
      </c>
      <c r="N520" s="18">
        <v>2015.46</v>
      </c>
      <c r="O520" s="18">
        <v>58735</v>
      </c>
      <c r="P520" s="18">
        <v>9602.7999999999993</v>
      </c>
      <c r="Q520" s="18">
        <v>537.79999999999995</v>
      </c>
      <c r="R520" s="18">
        <v>734.4</v>
      </c>
      <c r="S520" s="18">
        <v>10875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60763.040000000001</v>
      </c>
      <c r="Z520" s="18">
        <v>2553.2600000000002</v>
      </c>
      <c r="AA520" s="18">
        <v>6293.7</v>
      </c>
      <c r="AB520" s="18">
        <v>69610</v>
      </c>
    </row>
    <row r="521" spans="1:31" s="15" customFormat="1" x14ac:dyDescent="0.25">
      <c r="A521" s="17">
        <v>6</v>
      </c>
      <c r="B521" s="17" t="s">
        <v>1410</v>
      </c>
      <c r="C521" s="17" t="s">
        <v>1392</v>
      </c>
      <c r="D521" s="17" t="s">
        <v>1413</v>
      </c>
      <c r="E521" s="17" t="s">
        <v>1414</v>
      </c>
      <c r="F521" s="17" t="s">
        <v>35</v>
      </c>
      <c r="G521" s="17" t="s">
        <v>41</v>
      </c>
      <c r="H521" s="17">
        <v>116945</v>
      </c>
      <c r="I521" s="17">
        <v>114947</v>
      </c>
      <c r="J521" s="17">
        <v>1998</v>
      </c>
      <c r="K521" s="17" t="s">
        <v>37</v>
      </c>
      <c r="L521" s="18">
        <v>68728.679999999993</v>
      </c>
      <c r="M521" s="18">
        <v>4932.45</v>
      </c>
      <c r="N521" s="18">
        <v>2704.87</v>
      </c>
      <c r="O521" s="18">
        <v>76366</v>
      </c>
      <c r="P521" s="18">
        <v>11489.06</v>
      </c>
      <c r="Q521" s="18">
        <v>703.84</v>
      </c>
      <c r="R521" s="18">
        <v>899.1</v>
      </c>
      <c r="S521" s="18">
        <v>13092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80217.740000000005</v>
      </c>
      <c r="Z521" s="18">
        <v>3408.71</v>
      </c>
      <c r="AA521" s="18">
        <v>5831.55</v>
      </c>
      <c r="AB521" s="18">
        <v>89458</v>
      </c>
    </row>
    <row r="522" spans="1:31" s="15" customFormat="1" x14ac:dyDescent="0.25">
      <c r="A522" s="17">
        <v>7</v>
      </c>
      <c r="B522" s="17" t="s">
        <v>1391</v>
      </c>
      <c r="C522" s="17" t="s">
        <v>1392</v>
      </c>
      <c r="D522" s="17" t="s">
        <v>1415</v>
      </c>
      <c r="E522" s="17" t="s">
        <v>1416</v>
      </c>
      <c r="F522" s="17" t="s">
        <v>35</v>
      </c>
      <c r="G522" s="17" t="s">
        <v>41</v>
      </c>
      <c r="H522" s="17">
        <v>39350</v>
      </c>
      <c r="I522" s="17">
        <v>39350</v>
      </c>
      <c r="J522" s="17">
        <v>0</v>
      </c>
      <c r="K522" s="17" t="s">
        <v>59</v>
      </c>
      <c r="L522" s="18">
        <v>-66920.03</v>
      </c>
      <c r="M522" s="18">
        <v>2888.63</v>
      </c>
      <c r="N522" s="18">
        <v>51.4</v>
      </c>
      <c r="O522" s="18">
        <v>0</v>
      </c>
      <c r="P522" s="18">
        <v>578</v>
      </c>
      <c r="Q522" s="18">
        <v>0</v>
      </c>
      <c r="R522" s="18">
        <v>0</v>
      </c>
      <c r="S522" s="18">
        <v>578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0</v>
      </c>
      <c r="Z522" s="18">
        <v>0</v>
      </c>
      <c r="AA522" s="18">
        <v>0</v>
      </c>
      <c r="AB522" s="18">
        <v>0</v>
      </c>
    </row>
    <row r="523" spans="1:31" s="15" customFormat="1" x14ac:dyDescent="0.25">
      <c r="A523" s="17">
        <v>8</v>
      </c>
      <c r="B523" s="17" t="s">
        <v>1399</v>
      </c>
      <c r="C523" s="17" t="s">
        <v>1392</v>
      </c>
      <c r="D523" s="17" t="s">
        <v>1417</v>
      </c>
      <c r="E523" s="17" t="s">
        <v>1418</v>
      </c>
      <c r="F523" s="17" t="s">
        <v>35</v>
      </c>
      <c r="G523" s="17" t="s">
        <v>41</v>
      </c>
      <c r="H523" s="17">
        <v>17634</v>
      </c>
      <c r="I523" s="17">
        <v>17004</v>
      </c>
      <c r="J523" s="17">
        <v>1890</v>
      </c>
      <c r="K523" s="17" t="s">
        <v>37</v>
      </c>
      <c r="L523" s="18">
        <v>116402.96</v>
      </c>
      <c r="M523" s="18">
        <v>680.4</v>
      </c>
      <c r="N523" s="18">
        <v>6431.64</v>
      </c>
      <c r="O523" s="18">
        <v>123515</v>
      </c>
      <c r="P523" s="18">
        <v>11029.29</v>
      </c>
      <c r="Q523" s="18">
        <v>1239.21</v>
      </c>
      <c r="R523" s="18">
        <v>850.5</v>
      </c>
      <c r="S523" s="18">
        <v>13119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127432.25</v>
      </c>
      <c r="Z523" s="18">
        <v>7670.85</v>
      </c>
      <c r="AA523" s="18">
        <v>1530.9</v>
      </c>
      <c r="AB523" s="18">
        <v>136634</v>
      </c>
    </row>
    <row r="524" spans="1:31" s="15" customFormat="1" x14ac:dyDescent="0.25">
      <c r="A524" s="17">
        <v>9</v>
      </c>
      <c r="B524" s="17" t="s">
        <v>1399</v>
      </c>
      <c r="C524" s="17" t="s">
        <v>1392</v>
      </c>
      <c r="D524" s="17" t="s">
        <v>1419</v>
      </c>
      <c r="E524" s="17" t="s">
        <v>1420</v>
      </c>
      <c r="F524" s="17" t="s">
        <v>35</v>
      </c>
      <c r="G524" s="17" t="s">
        <v>1205</v>
      </c>
      <c r="H524" s="17">
        <v>60121</v>
      </c>
      <c r="I524" s="17">
        <v>58170</v>
      </c>
      <c r="J524" s="17">
        <v>1951</v>
      </c>
      <c r="K524" s="17" t="s">
        <v>37</v>
      </c>
      <c r="L524" s="18">
        <v>94362.22</v>
      </c>
      <c r="M524" s="18">
        <v>12631.11</v>
      </c>
      <c r="N524" s="18">
        <v>3600.67</v>
      </c>
      <c r="O524" s="18">
        <v>110594</v>
      </c>
      <c r="P524" s="18">
        <v>12081.36</v>
      </c>
      <c r="Q524" s="18">
        <v>1043.69</v>
      </c>
      <c r="R524" s="18">
        <v>877.95</v>
      </c>
      <c r="S524" s="18">
        <v>14003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106443.58</v>
      </c>
      <c r="Z524" s="18">
        <v>4644.3599999999997</v>
      </c>
      <c r="AA524" s="18">
        <v>13509.06</v>
      </c>
      <c r="AB524" s="18">
        <v>124597</v>
      </c>
    </row>
    <row r="525" spans="1:31" s="15" customFormat="1" x14ac:dyDescent="0.25">
      <c r="A525" s="17">
        <v>10</v>
      </c>
      <c r="B525" s="17" t="s">
        <v>1405</v>
      </c>
      <c r="C525" s="17" t="s">
        <v>1392</v>
      </c>
      <c r="D525" s="17" t="s">
        <v>1421</v>
      </c>
      <c r="E525" s="17" t="s">
        <v>1422</v>
      </c>
      <c r="F525" s="17" t="s">
        <v>35</v>
      </c>
      <c r="G525" s="17" t="s">
        <v>215</v>
      </c>
      <c r="H525" s="17">
        <v>2065</v>
      </c>
      <c r="I525" s="17">
        <v>2065</v>
      </c>
      <c r="J525" s="17">
        <v>0</v>
      </c>
      <c r="K525" s="17" t="s">
        <v>37</v>
      </c>
      <c r="L525" s="18">
        <v>61833.52</v>
      </c>
      <c r="M525" s="18">
        <v>1770.19</v>
      </c>
      <c r="N525" s="18">
        <v>15416.29</v>
      </c>
      <c r="O525" s="18">
        <v>79020</v>
      </c>
      <c r="P525" s="18">
        <v>742.5</v>
      </c>
      <c r="Q525" s="18">
        <v>652.5</v>
      </c>
      <c r="R525" s="18">
        <v>0</v>
      </c>
      <c r="S525" s="18">
        <v>1395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62576.02</v>
      </c>
      <c r="Z525" s="18">
        <v>16068.79</v>
      </c>
      <c r="AA525" s="18">
        <v>1770.19</v>
      </c>
      <c r="AB525" s="18">
        <v>80415</v>
      </c>
    </row>
    <row r="526" spans="1:31" s="15" customFormat="1" x14ac:dyDescent="0.25">
      <c r="A526" s="17">
        <v>11</v>
      </c>
      <c r="B526" s="17" t="s">
        <v>1391</v>
      </c>
      <c r="C526" s="17" t="s">
        <v>1392</v>
      </c>
      <c r="D526" s="17" t="s">
        <v>1423</v>
      </c>
      <c r="E526" s="17" t="s">
        <v>1424</v>
      </c>
      <c r="F526" s="17" t="s">
        <v>35</v>
      </c>
      <c r="G526" s="17" t="s">
        <v>218</v>
      </c>
      <c r="H526" s="17">
        <v>12293</v>
      </c>
      <c r="I526" s="17">
        <v>12275</v>
      </c>
      <c r="J526" s="17">
        <v>18</v>
      </c>
      <c r="K526" s="17" t="s">
        <v>37</v>
      </c>
      <c r="L526" s="18">
        <v>89540.08</v>
      </c>
      <c r="M526" s="18">
        <v>1335.15</v>
      </c>
      <c r="N526" s="18">
        <v>4956.7700000000004</v>
      </c>
      <c r="O526" s="18">
        <v>95832</v>
      </c>
      <c r="P526" s="18">
        <v>649.33000000000004</v>
      </c>
      <c r="Q526" s="18">
        <v>921.57</v>
      </c>
      <c r="R526" s="18">
        <v>8.1</v>
      </c>
      <c r="S526" s="18">
        <v>1579</v>
      </c>
      <c r="T526" s="18">
        <v>0</v>
      </c>
      <c r="U526" s="18">
        <v>0</v>
      </c>
      <c r="V526" s="18">
        <v>0</v>
      </c>
      <c r="W526" s="18">
        <v>0</v>
      </c>
      <c r="X526" s="18"/>
      <c r="Y526" s="18">
        <v>90189.41</v>
      </c>
      <c r="Z526" s="18">
        <v>5878.34</v>
      </c>
      <c r="AA526" s="18">
        <v>1343.25</v>
      </c>
      <c r="AB526" s="18">
        <v>97411</v>
      </c>
    </row>
    <row r="527" spans="1:31" s="15" customFormat="1" x14ac:dyDescent="0.25">
      <c r="A527" s="17">
        <v>12</v>
      </c>
      <c r="B527" s="17" t="s">
        <v>1405</v>
      </c>
      <c r="C527" s="17" t="s">
        <v>1392</v>
      </c>
      <c r="D527" s="17" t="s">
        <v>1425</v>
      </c>
      <c r="E527" s="17" t="s">
        <v>1426</v>
      </c>
      <c r="F527" s="17" t="s">
        <v>35</v>
      </c>
      <c r="G527" s="17" t="s">
        <v>347</v>
      </c>
      <c r="H527" s="17">
        <v>600</v>
      </c>
      <c r="I527" s="17">
        <v>600</v>
      </c>
      <c r="J527" s="17">
        <v>0</v>
      </c>
      <c r="K527" s="17" t="s">
        <v>59</v>
      </c>
      <c r="L527" s="18">
        <v>34813.78</v>
      </c>
      <c r="M527" s="18">
        <v>270</v>
      </c>
      <c r="N527" s="18">
        <v>6559.22</v>
      </c>
      <c r="O527" s="18">
        <v>41643</v>
      </c>
      <c r="P527" s="18">
        <v>852.44</v>
      </c>
      <c r="Q527" s="18">
        <v>358.56</v>
      </c>
      <c r="R527" s="18">
        <v>0</v>
      </c>
      <c r="S527" s="18">
        <v>1211</v>
      </c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35666.22</v>
      </c>
      <c r="Z527" s="18">
        <v>6917.78</v>
      </c>
      <c r="AA527" s="18">
        <v>270</v>
      </c>
      <c r="AB527" s="18">
        <v>42854</v>
      </c>
    </row>
    <row r="528" spans="1:31" s="15" customFormat="1" x14ac:dyDescent="0.25">
      <c r="A528" s="17">
        <v>13</v>
      </c>
      <c r="B528" s="17" t="s">
        <v>1391</v>
      </c>
      <c r="C528" s="17" t="s">
        <v>1392</v>
      </c>
      <c r="D528" s="17" t="s">
        <v>1395</v>
      </c>
      <c r="E528" s="17" t="s">
        <v>1396</v>
      </c>
      <c r="F528" s="17" t="s">
        <v>35</v>
      </c>
      <c r="G528" s="17" t="s">
        <v>1397</v>
      </c>
      <c r="H528" s="17">
        <v>756</v>
      </c>
      <c r="I528" s="17">
        <v>756</v>
      </c>
      <c r="J528" s="17">
        <v>0</v>
      </c>
      <c r="K528" s="17" t="s">
        <v>37</v>
      </c>
      <c r="L528" s="18">
        <v>19881.96</v>
      </c>
      <c r="M528" s="18">
        <v>324.49</v>
      </c>
      <c r="N528" s="18">
        <v>3590.55</v>
      </c>
      <c r="O528" s="18">
        <v>23797</v>
      </c>
      <c r="P528" s="18">
        <v>494.52</v>
      </c>
      <c r="Q528" s="18">
        <v>206.48</v>
      </c>
      <c r="R528" s="18">
        <v>0</v>
      </c>
      <c r="S528" s="18">
        <v>701</v>
      </c>
      <c r="T528" s="18">
        <v>0</v>
      </c>
      <c r="U528" s="18">
        <v>0</v>
      </c>
      <c r="V528" s="18">
        <v>0</v>
      </c>
      <c r="W528" s="18">
        <v>0</v>
      </c>
      <c r="X528" s="18"/>
      <c r="Y528" s="18">
        <v>20376.48</v>
      </c>
      <c r="Z528" s="18">
        <v>3797.03</v>
      </c>
      <c r="AA528" s="18">
        <v>324.49</v>
      </c>
      <c r="AB528" s="18">
        <v>24498</v>
      </c>
    </row>
    <row r="529" spans="1:28" s="22" customFormat="1" x14ac:dyDescent="0.25">
      <c r="A529" s="19"/>
      <c r="B529" s="19"/>
      <c r="C529" s="19"/>
      <c r="D529" s="19"/>
      <c r="E529" s="19"/>
      <c r="F529" s="19"/>
      <c r="G529" s="19"/>
      <c r="H529" s="19"/>
      <c r="I529" s="19"/>
      <c r="J529" s="20">
        <f>SUM(J516:J528)</f>
        <v>10428</v>
      </c>
      <c r="K529" s="20"/>
      <c r="L529" s="20">
        <f t="shared" ref="L529:AB529" si="54">SUM(L516:L528)</f>
        <v>692465.48</v>
      </c>
      <c r="M529" s="20">
        <f t="shared" si="54"/>
        <v>35380.100000000006</v>
      </c>
      <c r="N529" s="20">
        <f t="shared" si="54"/>
        <v>65987.42</v>
      </c>
      <c r="O529" s="20">
        <f t="shared" si="54"/>
        <v>857813</v>
      </c>
      <c r="P529" s="20">
        <f t="shared" si="54"/>
        <v>71270.850000000006</v>
      </c>
      <c r="Q529" s="20">
        <f t="shared" si="54"/>
        <v>8737.0999999999985</v>
      </c>
      <c r="R529" s="20">
        <f t="shared" si="54"/>
        <v>4828.05</v>
      </c>
      <c r="S529" s="20">
        <f t="shared" si="54"/>
        <v>84836</v>
      </c>
      <c r="T529" s="20">
        <f t="shared" si="54"/>
        <v>0</v>
      </c>
      <c r="U529" s="20">
        <f t="shared" si="54"/>
        <v>0</v>
      </c>
      <c r="V529" s="20">
        <f t="shared" si="54"/>
        <v>0</v>
      </c>
      <c r="W529" s="20">
        <f t="shared" si="54"/>
        <v>0</v>
      </c>
      <c r="X529" s="20">
        <f t="shared" si="54"/>
        <v>0</v>
      </c>
      <c r="Y529" s="20">
        <f t="shared" si="54"/>
        <v>830078.36</v>
      </c>
      <c r="Z529" s="20">
        <f t="shared" si="54"/>
        <v>74673.119999999995</v>
      </c>
      <c r="AA529" s="20">
        <f t="shared" si="54"/>
        <v>37319.520000000004</v>
      </c>
      <c r="AB529" s="20">
        <f t="shared" si="54"/>
        <v>942071</v>
      </c>
    </row>
    <row r="530" spans="1:28" s="15" customFormat="1" x14ac:dyDescent="0.25">
      <c r="A530" s="17">
        <v>1</v>
      </c>
      <c r="B530" s="17" t="s">
        <v>1399</v>
      </c>
      <c r="C530" s="17" t="s">
        <v>1392</v>
      </c>
      <c r="D530" s="17" t="s">
        <v>1427</v>
      </c>
      <c r="E530" s="17" t="s">
        <v>1428</v>
      </c>
      <c r="F530" s="17" t="s">
        <v>75</v>
      </c>
      <c r="G530" s="17" t="s">
        <v>1142</v>
      </c>
      <c r="H530" s="17">
        <v>16159</v>
      </c>
      <c r="I530" s="17">
        <v>15920</v>
      </c>
      <c r="J530" s="17">
        <v>239</v>
      </c>
      <c r="K530" s="17" t="s">
        <v>37</v>
      </c>
      <c r="L530" s="18">
        <v>16717.97</v>
      </c>
      <c r="M530" s="18">
        <v>745.74</v>
      </c>
      <c r="N530" s="18">
        <v>584.29</v>
      </c>
      <c r="O530" s="18">
        <v>18048</v>
      </c>
      <c r="P530" s="18">
        <v>2059.9299999999998</v>
      </c>
      <c r="Q530" s="18">
        <v>170.03</v>
      </c>
      <c r="R530" s="18">
        <v>143.04</v>
      </c>
      <c r="S530" s="18">
        <v>2373</v>
      </c>
      <c r="T530" s="18">
        <v>0</v>
      </c>
      <c r="U530" s="18">
        <v>0</v>
      </c>
      <c r="V530" s="18">
        <v>0</v>
      </c>
      <c r="W530" s="18">
        <v>0</v>
      </c>
      <c r="X530" s="18"/>
      <c r="Y530" s="18">
        <v>18777.900000000001</v>
      </c>
      <c r="Z530" s="18">
        <v>754.32</v>
      </c>
      <c r="AA530" s="18">
        <v>888.78</v>
      </c>
      <c r="AB530" s="18">
        <v>20421</v>
      </c>
    </row>
    <row r="531" spans="1:28" s="15" customFormat="1" x14ac:dyDescent="0.25">
      <c r="A531" s="17">
        <v>2</v>
      </c>
      <c r="B531" s="17" t="s">
        <v>1405</v>
      </c>
      <c r="C531" s="17" t="s">
        <v>1392</v>
      </c>
      <c r="D531" s="17" t="s">
        <v>1429</v>
      </c>
      <c r="E531" s="17" t="s">
        <v>1430</v>
      </c>
      <c r="F531" s="17" t="s">
        <v>75</v>
      </c>
      <c r="G531" s="17" t="s">
        <v>1142</v>
      </c>
      <c r="H531" s="17">
        <v>5398</v>
      </c>
      <c r="I531" s="17">
        <v>5207</v>
      </c>
      <c r="J531" s="17">
        <v>191</v>
      </c>
      <c r="K531" s="17" t="s">
        <v>37</v>
      </c>
      <c r="L531" s="18">
        <v>41622.53</v>
      </c>
      <c r="M531" s="18">
        <v>1040.93</v>
      </c>
      <c r="N531" s="18">
        <v>5031.54</v>
      </c>
      <c r="O531" s="18">
        <v>47695</v>
      </c>
      <c r="P531" s="18">
        <v>1746.39</v>
      </c>
      <c r="Q531" s="18">
        <v>433.3</v>
      </c>
      <c r="R531" s="18">
        <v>114.31</v>
      </c>
      <c r="S531" s="18">
        <v>2294</v>
      </c>
      <c r="T531" s="18">
        <v>0</v>
      </c>
      <c r="U531" s="18">
        <v>0</v>
      </c>
      <c r="V531" s="18">
        <v>0</v>
      </c>
      <c r="W531" s="18">
        <v>0</v>
      </c>
      <c r="X531" s="18"/>
      <c r="Y531" s="18">
        <v>43368.92</v>
      </c>
      <c r="Z531" s="18">
        <v>5464.84</v>
      </c>
      <c r="AA531" s="18">
        <v>1155.24</v>
      </c>
      <c r="AB531" s="18">
        <v>49989</v>
      </c>
    </row>
    <row r="532" spans="1:28" s="15" customFormat="1" x14ac:dyDescent="0.25">
      <c r="A532" s="17">
        <v>3</v>
      </c>
      <c r="B532" s="17" t="s">
        <v>1391</v>
      </c>
      <c r="C532" s="17" t="s">
        <v>1392</v>
      </c>
      <c r="D532" s="17" t="s">
        <v>1431</v>
      </c>
      <c r="E532" s="17" t="s">
        <v>1432</v>
      </c>
      <c r="F532" s="17" t="s">
        <v>75</v>
      </c>
      <c r="G532" s="17" t="s">
        <v>1142</v>
      </c>
      <c r="H532" s="17">
        <v>10835</v>
      </c>
      <c r="I532" s="17">
        <v>10496</v>
      </c>
      <c r="J532" s="17">
        <v>339</v>
      </c>
      <c r="K532" s="17" t="s">
        <v>37</v>
      </c>
      <c r="L532" s="18">
        <v>73660.39</v>
      </c>
      <c r="M532" s="18">
        <v>4361.08</v>
      </c>
      <c r="N532" s="18">
        <v>13713.53</v>
      </c>
      <c r="O532" s="18">
        <v>91735</v>
      </c>
      <c r="P532" s="18">
        <v>2933.76</v>
      </c>
      <c r="Q532" s="18">
        <v>792.35</v>
      </c>
      <c r="R532" s="18">
        <v>202.89</v>
      </c>
      <c r="S532" s="18">
        <v>3929</v>
      </c>
      <c r="T532" s="18">
        <v>0</v>
      </c>
      <c r="U532" s="18">
        <v>0</v>
      </c>
      <c r="V532" s="18">
        <v>0</v>
      </c>
      <c r="W532" s="18">
        <v>0</v>
      </c>
      <c r="X532" s="18"/>
      <c r="Y532" s="18">
        <v>76594.149999999994</v>
      </c>
      <c r="Z532" s="18">
        <v>14505.88</v>
      </c>
      <c r="AA532" s="18">
        <v>4563.97</v>
      </c>
      <c r="AB532" s="18">
        <v>95664</v>
      </c>
    </row>
    <row r="533" spans="1:28" s="15" customFormat="1" x14ac:dyDescent="0.25">
      <c r="A533" s="17">
        <v>4</v>
      </c>
      <c r="B533" s="17" t="s">
        <v>1399</v>
      </c>
      <c r="C533" s="17" t="s">
        <v>1392</v>
      </c>
      <c r="D533" s="17" t="s">
        <v>1433</v>
      </c>
      <c r="E533" s="17" t="s">
        <v>1434</v>
      </c>
      <c r="F533" s="17" t="s">
        <v>75</v>
      </c>
      <c r="G533" s="17" t="s">
        <v>1142</v>
      </c>
      <c r="H533" s="17">
        <v>2700</v>
      </c>
      <c r="I533" s="17">
        <v>2700</v>
      </c>
      <c r="J533" s="17">
        <v>0</v>
      </c>
      <c r="K533" s="17" t="s">
        <v>59</v>
      </c>
      <c r="L533" s="18">
        <v>11824.54</v>
      </c>
      <c r="M533" s="18">
        <v>89.67</v>
      </c>
      <c r="N533" s="18">
        <v>2735.79</v>
      </c>
      <c r="O533" s="18">
        <v>14650</v>
      </c>
      <c r="P533" s="18">
        <v>281.2</v>
      </c>
      <c r="Q533" s="18">
        <v>121.8</v>
      </c>
      <c r="R533" s="18">
        <v>0</v>
      </c>
      <c r="S533" s="18">
        <v>403</v>
      </c>
      <c r="T533" s="18">
        <v>0</v>
      </c>
      <c r="U533" s="18">
        <v>0</v>
      </c>
      <c r="V533" s="18">
        <v>0</v>
      </c>
      <c r="W533" s="18">
        <v>0</v>
      </c>
      <c r="X533" s="18"/>
      <c r="Y533" s="18">
        <v>12105.74</v>
      </c>
      <c r="Z533" s="18">
        <v>2857.59</v>
      </c>
      <c r="AA533" s="18">
        <v>89.67</v>
      </c>
      <c r="AB533" s="18">
        <v>15053</v>
      </c>
    </row>
    <row r="534" spans="1:28" s="15" customFormat="1" x14ac:dyDescent="0.25">
      <c r="A534" s="17">
        <v>5</v>
      </c>
      <c r="B534" s="17" t="s">
        <v>1399</v>
      </c>
      <c r="C534" s="17" t="s">
        <v>1392</v>
      </c>
      <c r="D534" s="17" t="s">
        <v>1435</v>
      </c>
      <c r="E534" s="17" t="s">
        <v>1436</v>
      </c>
      <c r="F534" s="17" t="s">
        <v>75</v>
      </c>
      <c r="G534" s="17" t="s">
        <v>1142</v>
      </c>
      <c r="H534" s="17"/>
      <c r="I534" s="17"/>
      <c r="J534" s="17"/>
      <c r="K534" s="17"/>
      <c r="L534" s="18">
        <v>98984</v>
      </c>
      <c r="M534" s="18">
        <v>7581.45</v>
      </c>
      <c r="N534" s="18">
        <v>17807.55</v>
      </c>
      <c r="O534" s="18">
        <v>124373</v>
      </c>
      <c r="P534" s="18">
        <v>0</v>
      </c>
      <c r="Q534" s="18">
        <v>0</v>
      </c>
      <c r="R534" s="18">
        <v>0</v>
      </c>
      <c r="S534" s="18"/>
      <c r="T534" s="18">
        <v>0</v>
      </c>
      <c r="U534" s="18">
        <v>0</v>
      </c>
      <c r="V534" s="18">
        <v>0</v>
      </c>
      <c r="W534" s="18">
        <v>0</v>
      </c>
      <c r="X534" s="18"/>
      <c r="Y534" s="18">
        <v>98984</v>
      </c>
      <c r="Z534" s="18">
        <v>17807.55</v>
      </c>
      <c r="AA534" s="18">
        <v>7581.45</v>
      </c>
      <c r="AB534" s="18">
        <v>124373</v>
      </c>
    </row>
    <row r="535" spans="1:28" s="15" customFormat="1" x14ac:dyDescent="0.25">
      <c r="A535" s="17">
        <v>6</v>
      </c>
      <c r="B535" s="17" t="s">
        <v>1410</v>
      </c>
      <c r="C535" s="17" t="s">
        <v>1392</v>
      </c>
      <c r="D535" s="17" t="s">
        <v>1437</v>
      </c>
      <c r="E535" s="17" t="s">
        <v>1438</v>
      </c>
      <c r="F535" s="17" t="s">
        <v>75</v>
      </c>
      <c r="G535" s="17" t="s">
        <v>1142</v>
      </c>
      <c r="H535" s="17">
        <v>23428</v>
      </c>
      <c r="I535" s="17">
        <v>22917</v>
      </c>
      <c r="J535" s="17">
        <v>511</v>
      </c>
      <c r="K535" s="17" t="s">
        <v>37</v>
      </c>
      <c r="L535" s="18">
        <v>93254.19</v>
      </c>
      <c r="M535" s="18">
        <v>3178.95</v>
      </c>
      <c r="N535" s="18">
        <v>10562.86</v>
      </c>
      <c r="O535" s="18">
        <v>106996</v>
      </c>
      <c r="P535" s="18">
        <v>4106.3500000000004</v>
      </c>
      <c r="Q535" s="18">
        <v>977.82</v>
      </c>
      <c r="R535" s="18">
        <v>305.83</v>
      </c>
      <c r="S535" s="18">
        <v>5390</v>
      </c>
      <c r="T535" s="18">
        <v>0</v>
      </c>
      <c r="U535" s="18">
        <v>0</v>
      </c>
      <c r="V535" s="18">
        <v>0</v>
      </c>
      <c r="W535" s="18">
        <v>0</v>
      </c>
      <c r="X535" s="18"/>
      <c r="Y535" s="18">
        <v>97360.54</v>
      </c>
      <c r="Z535" s="18">
        <v>11540.68</v>
      </c>
      <c r="AA535" s="18">
        <v>3484.78</v>
      </c>
      <c r="AB535" s="18">
        <v>112386</v>
      </c>
    </row>
    <row r="536" spans="1:28" s="15" customFormat="1" x14ac:dyDescent="0.25">
      <c r="A536" s="17">
        <v>7</v>
      </c>
      <c r="B536" s="17" t="s">
        <v>1399</v>
      </c>
      <c r="C536" s="17" t="s">
        <v>1392</v>
      </c>
      <c r="D536" s="17" t="s">
        <v>1712</v>
      </c>
      <c r="E536" s="17" t="s">
        <v>1713</v>
      </c>
      <c r="F536" s="17" t="s">
        <v>75</v>
      </c>
      <c r="G536" s="17" t="s">
        <v>1142</v>
      </c>
      <c r="H536" s="17">
        <v>1859</v>
      </c>
      <c r="I536" s="17">
        <v>1859</v>
      </c>
      <c r="J536" s="17">
        <v>0</v>
      </c>
      <c r="K536" s="17" t="s">
        <v>59</v>
      </c>
      <c r="L536" s="18">
        <v>-110842.23</v>
      </c>
      <c r="M536" s="18">
        <v>0</v>
      </c>
      <c r="N536" s="18">
        <v>87.23</v>
      </c>
      <c r="O536" s="18">
        <v>0</v>
      </c>
      <c r="P536" s="18">
        <v>188</v>
      </c>
      <c r="Q536" s="18">
        <v>0</v>
      </c>
      <c r="R536" s="18">
        <v>0</v>
      </c>
      <c r="S536" s="18">
        <v>188</v>
      </c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0</v>
      </c>
      <c r="Z536" s="18">
        <v>0</v>
      </c>
      <c r="AA536" s="18">
        <v>0</v>
      </c>
      <c r="AB536" s="18">
        <v>0</v>
      </c>
    </row>
    <row r="537" spans="1:28" s="15" customFormat="1" x14ac:dyDescent="0.25">
      <c r="A537" s="17">
        <v>8</v>
      </c>
      <c r="B537" s="17" t="s">
        <v>1410</v>
      </c>
      <c r="C537" s="17" t="s">
        <v>1392</v>
      </c>
      <c r="D537" s="17" t="s">
        <v>1439</v>
      </c>
      <c r="E537" s="17" t="s">
        <v>1440</v>
      </c>
      <c r="F537" s="17" t="s">
        <v>75</v>
      </c>
      <c r="G537" s="17" t="s">
        <v>1142</v>
      </c>
      <c r="H537" s="17">
        <v>6328</v>
      </c>
      <c r="I537" s="17">
        <v>6230</v>
      </c>
      <c r="J537" s="17">
        <v>98</v>
      </c>
      <c r="K537" s="17" t="s">
        <v>37</v>
      </c>
      <c r="L537" s="18">
        <v>28158.71</v>
      </c>
      <c r="M537" s="18">
        <v>921.88</v>
      </c>
      <c r="N537" s="18">
        <v>5859.41</v>
      </c>
      <c r="O537" s="18">
        <v>34940</v>
      </c>
      <c r="P537" s="18">
        <v>1172.1199999999999</v>
      </c>
      <c r="Q537" s="18">
        <v>295.23</v>
      </c>
      <c r="R537" s="18">
        <v>58.65</v>
      </c>
      <c r="S537" s="18">
        <v>1526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29330.83</v>
      </c>
      <c r="Z537" s="18">
        <v>6154.64</v>
      </c>
      <c r="AA537" s="18">
        <v>980.53</v>
      </c>
      <c r="AB537" s="18">
        <v>36466</v>
      </c>
    </row>
    <row r="538" spans="1:28" s="15" customFormat="1" x14ac:dyDescent="0.25">
      <c r="A538" s="17">
        <v>9</v>
      </c>
      <c r="B538" s="17" t="s">
        <v>1405</v>
      </c>
      <c r="C538" s="17" t="s">
        <v>1392</v>
      </c>
      <c r="D538" s="17" t="s">
        <v>1441</v>
      </c>
      <c r="E538" s="17" t="s">
        <v>1442</v>
      </c>
      <c r="F538" s="17" t="s">
        <v>75</v>
      </c>
      <c r="G538" s="17" t="s">
        <v>1142</v>
      </c>
      <c r="H538" s="17">
        <v>24028</v>
      </c>
      <c r="I538" s="17">
        <v>24028</v>
      </c>
      <c r="J538" s="17">
        <v>0</v>
      </c>
      <c r="K538" s="17" t="s">
        <v>37</v>
      </c>
      <c r="L538" s="18">
        <v>60999.8</v>
      </c>
      <c r="M538" s="18">
        <v>4397.08</v>
      </c>
      <c r="N538" s="18">
        <v>11902.12</v>
      </c>
      <c r="O538" s="18">
        <v>77299</v>
      </c>
      <c r="P538" s="18">
        <v>312.88</v>
      </c>
      <c r="Q538" s="18">
        <v>664.12</v>
      </c>
      <c r="R538" s="18">
        <v>0</v>
      </c>
      <c r="S538" s="18">
        <v>977</v>
      </c>
      <c r="T538" s="18">
        <v>0</v>
      </c>
      <c r="U538" s="18">
        <v>0</v>
      </c>
      <c r="V538" s="18">
        <v>0</v>
      </c>
      <c r="W538" s="18">
        <v>0</v>
      </c>
      <c r="X538" s="18"/>
      <c r="Y538" s="18">
        <v>61312.68</v>
      </c>
      <c r="Z538" s="18">
        <v>12566.24</v>
      </c>
      <c r="AA538" s="18">
        <v>4397.08</v>
      </c>
      <c r="AB538" s="18">
        <v>78276</v>
      </c>
    </row>
    <row r="539" spans="1:28" s="15" customFormat="1" x14ac:dyDescent="0.25">
      <c r="A539" s="17">
        <v>10</v>
      </c>
      <c r="B539" s="17" t="s">
        <v>1399</v>
      </c>
      <c r="C539" s="17" t="s">
        <v>1392</v>
      </c>
      <c r="D539" s="17" t="s">
        <v>1443</v>
      </c>
      <c r="E539" s="17" t="s">
        <v>1444</v>
      </c>
      <c r="F539" s="17" t="s">
        <v>75</v>
      </c>
      <c r="G539" s="17" t="s">
        <v>1142</v>
      </c>
      <c r="H539" s="17">
        <v>9177</v>
      </c>
      <c r="I539" s="17">
        <v>8988</v>
      </c>
      <c r="J539" s="17">
        <v>189</v>
      </c>
      <c r="K539" s="17" t="s">
        <v>37</v>
      </c>
      <c r="L539" s="18">
        <v>64566.55</v>
      </c>
      <c r="M539" s="18">
        <v>4748.7700000000004</v>
      </c>
      <c r="N539" s="18">
        <v>12377.68</v>
      </c>
      <c r="O539" s="18">
        <v>81693</v>
      </c>
      <c r="P539" s="18">
        <v>1638.33</v>
      </c>
      <c r="Q539" s="18">
        <v>707.55</v>
      </c>
      <c r="R539" s="18">
        <v>113.12</v>
      </c>
      <c r="S539" s="18">
        <v>2459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66204.88</v>
      </c>
      <c r="Z539" s="18">
        <v>13085.23</v>
      </c>
      <c r="AA539" s="18">
        <v>4861.8900000000003</v>
      </c>
      <c r="AB539" s="18">
        <v>84152</v>
      </c>
    </row>
    <row r="540" spans="1:28" s="15" customFormat="1" x14ac:dyDescent="0.25">
      <c r="A540" s="17">
        <v>11</v>
      </c>
      <c r="B540" s="17" t="s">
        <v>1391</v>
      </c>
      <c r="C540" s="17" t="s">
        <v>1392</v>
      </c>
      <c r="D540" s="17" t="s">
        <v>1445</v>
      </c>
      <c r="E540" s="17" t="s">
        <v>1446</v>
      </c>
      <c r="F540" s="17" t="s">
        <v>75</v>
      </c>
      <c r="G540" s="17" t="s">
        <v>1447</v>
      </c>
      <c r="H540" s="17">
        <v>20351</v>
      </c>
      <c r="I540" s="17">
        <v>20042</v>
      </c>
      <c r="J540" s="17">
        <v>309</v>
      </c>
      <c r="K540" s="17" t="s">
        <v>37</v>
      </c>
      <c r="L540" s="18">
        <v>68556.88</v>
      </c>
      <c r="M540" s="18">
        <v>5143.2299999999996</v>
      </c>
      <c r="N540" s="18">
        <v>11598.89</v>
      </c>
      <c r="O540" s="18">
        <v>85299</v>
      </c>
      <c r="P540" s="18">
        <v>2531.1999999999998</v>
      </c>
      <c r="Q540" s="18">
        <v>748.86</v>
      </c>
      <c r="R540" s="18">
        <v>184.94</v>
      </c>
      <c r="S540" s="18">
        <v>3465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71088.08</v>
      </c>
      <c r="Z540" s="18">
        <v>12347.75</v>
      </c>
      <c r="AA540" s="18">
        <v>5328.17</v>
      </c>
      <c r="AB540" s="18">
        <v>88764</v>
      </c>
    </row>
    <row r="541" spans="1:28" s="15" customFormat="1" x14ac:dyDescent="0.25">
      <c r="A541" s="17">
        <v>12</v>
      </c>
      <c r="B541" s="17" t="s">
        <v>1410</v>
      </c>
      <c r="C541" s="17" t="s">
        <v>1392</v>
      </c>
      <c r="D541" s="17" t="s">
        <v>1448</v>
      </c>
      <c r="E541" s="17" t="s">
        <v>1449</v>
      </c>
      <c r="F541" s="17" t="s">
        <v>75</v>
      </c>
      <c r="G541" s="17" t="s">
        <v>114</v>
      </c>
      <c r="H541" s="17">
        <v>0</v>
      </c>
      <c r="I541" s="17">
        <v>0</v>
      </c>
      <c r="J541" s="17">
        <v>207</v>
      </c>
      <c r="K541" s="17" t="s">
        <v>107</v>
      </c>
      <c r="L541" s="18">
        <v>90553.18</v>
      </c>
      <c r="M541" s="18">
        <v>7982.8</v>
      </c>
      <c r="N541" s="18">
        <v>11648.02</v>
      </c>
      <c r="O541" s="18">
        <v>110184</v>
      </c>
      <c r="P541" s="18">
        <v>1611</v>
      </c>
      <c r="Q541" s="18">
        <v>1010.11</v>
      </c>
      <c r="R541" s="18">
        <v>123.89</v>
      </c>
      <c r="S541" s="18">
        <v>2745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92164.18</v>
      </c>
      <c r="Z541" s="18">
        <v>12658.13</v>
      </c>
      <c r="AA541" s="18">
        <v>8106.69</v>
      </c>
      <c r="AB541" s="18">
        <v>112929</v>
      </c>
    </row>
    <row r="542" spans="1:28" s="15" customFormat="1" x14ac:dyDescent="0.25">
      <c r="A542" s="17">
        <v>13</v>
      </c>
      <c r="B542" s="17" t="s">
        <v>1405</v>
      </c>
      <c r="C542" s="17" t="s">
        <v>1392</v>
      </c>
      <c r="D542" s="17" t="s">
        <v>1450</v>
      </c>
      <c r="E542" s="17" t="s">
        <v>1451</v>
      </c>
      <c r="F542" s="17" t="s">
        <v>75</v>
      </c>
      <c r="G542" s="17" t="s">
        <v>114</v>
      </c>
      <c r="H542" s="17">
        <v>0</v>
      </c>
      <c r="I542" s="17">
        <v>0</v>
      </c>
      <c r="J542" s="17">
        <v>91</v>
      </c>
      <c r="K542" s="17" t="s">
        <v>107</v>
      </c>
      <c r="L542" s="18">
        <v>27795.38</v>
      </c>
      <c r="M542" s="18">
        <v>8138.75</v>
      </c>
      <c r="N542" s="18">
        <v>2466.87</v>
      </c>
      <c r="O542" s="18">
        <v>38401</v>
      </c>
      <c r="P542" s="18">
        <v>778.11</v>
      </c>
      <c r="Q542" s="18">
        <v>367.43</v>
      </c>
      <c r="R542" s="18">
        <v>54.46</v>
      </c>
      <c r="S542" s="18">
        <v>1200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28573.49</v>
      </c>
      <c r="Z542" s="18">
        <v>2834.3</v>
      </c>
      <c r="AA542" s="18">
        <v>8193.2099999999991</v>
      </c>
      <c r="AB542" s="18">
        <v>39601</v>
      </c>
    </row>
    <row r="543" spans="1:28" s="15" customFormat="1" x14ac:dyDescent="0.25">
      <c r="A543" s="17">
        <v>14</v>
      </c>
      <c r="B543" s="17" t="s">
        <v>1399</v>
      </c>
      <c r="C543" s="17" t="s">
        <v>1392</v>
      </c>
      <c r="D543" s="17" t="s">
        <v>1452</v>
      </c>
      <c r="E543" s="17" t="s">
        <v>1453</v>
      </c>
      <c r="F543" s="17" t="s">
        <v>75</v>
      </c>
      <c r="G543" s="17" t="s">
        <v>114</v>
      </c>
      <c r="H543" s="17">
        <v>0</v>
      </c>
      <c r="I543" s="17">
        <v>0</v>
      </c>
      <c r="J543" s="17">
        <v>104</v>
      </c>
      <c r="K543" s="17" t="s">
        <v>107</v>
      </c>
      <c r="L543" s="18">
        <v>47400.32</v>
      </c>
      <c r="M543" s="18">
        <v>4114.1499999999996</v>
      </c>
      <c r="N543" s="18">
        <v>5902.53</v>
      </c>
      <c r="O543" s="18">
        <v>57417</v>
      </c>
      <c r="P543" s="18">
        <v>871.8</v>
      </c>
      <c r="Q543" s="18">
        <v>527.96</v>
      </c>
      <c r="R543" s="18">
        <v>62.24</v>
      </c>
      <c r="S543" s="18">
        <v>1462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48272.12</v>
      </c>
      <c r="Z543" s="18">
        <v>6430.49</v>
      </c>
      <c r="AA543" s="18">
        <v>4176.3900000000003</v>
      </c>
      <c r="AB543" s="18">
        <v>58879</v>
      </c>
    </row>
    <row r="544" spans="1:28" s="15" customFormat="1" x14ac:dyDescent="0.25">
      <c r="A544" s="17">
        <v>15</v>
      </c>
      <c r="B544" s="17" t="s">
        <v>1391</v>
      </c>
      <c r="C544" s="17" t="s">
        <v>1392</v>
      </c>
      <c r="D544" s="17" t="s">
        <v>1393</v>
      </c>
      <c r="E544" s="17" t="s">
        <v>1394</v>
      </c>
      <c r="F544" s="17" t="s">
        <v>75</v>
      </c>
      <c r="G544" s="17" t="s">
        <v>114</v>
      </c>
      <c r="H544" s="17">
        <v>0</v>
      </c>
      <c r="I544" s="17">
        <v>0</v>
      </c>
      <c r="J544" s="17">
        <v>360</v>
      </c>
      <c r="K544" s="17" t="s">
        <v>107</v>
      </c>
      <c r="L544" s="18">
        <v>14635.28</v>
      </c>
      <c r="M544" s="18">
        <v>861.84</v>
      </c>
      <c r="N544" s="18">
        <v>255.88</v>
      </c>
      <c r="O544" s="18">
        <v>15753</v>
      </c>
      <c r="P544" s="18">
        <v>2710.06</v>
      </c>
      <c r="Q544" s="18">
        <v>146.47999999999999</v>
      </c>
      <c r="R544" s="18">
        <v>215.46</v>
      </c>
      <c r="S544" s="18">
        <v>3072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17345.34</v>
      </c>
      <c r="Z544" s="18">
        <v>402.36</v>
      </c>
      <c r="AA544" s="18">
        <v>1077.3</v>
      </c>
      <c r="AB544" s="18">
        <v>18825</v>
      </c>
    </row>
    <row r="545" spans="1:28" s="12" customFormat="1" ht="16.5" customHeight="1" x14ac:dyDescent="0.25">
      <c r="A545" s="10"/>
      <c r="B545" s="10"/>
      <c r="C545" s="10" t="s">
        <v>71</v>
      </c>
      <c r="D545" s="10"/>
      <c r="E545" s="10"/>
      <c r="F545" s="10"/>
      <c r="G545" s="10"/>
      <c r="H545" s="10"/>
      <c r="I545" s="10"/>
      <c r="J545" s="11">
        <f>SUM(J530:J544)</f>
        <v>2638</v>
      </c>
      <c r="K545" s="10"/>
      <c r="L545" s="11">
        <f t="shared" ref="L545:AB545" si="55">SUM(L530:L544)</f>
        <v>627887.49</v>
      </c>
      <c r="M545" s="11">
        <f t="shared" si="55"/>
        <v>53306.32</v>
      </c>
      <c r="N545" s="11">
        <f t="shared" si="55"/>
        <v>112534.19</v>
      </c>
      <c r="O545" s="11">
        <f t="shared" si="55"/>
        <v>904483</v>
      </c>
      <c r="P545" s="11">
        <f t="shared" si="55"/>
        <v>22941.13</v>
      </c>
      <c r="Q545" s="11">
        <f t="shared" si="55"/>
        <v>6963.0399999999991</v>
      </c>
      <c r="R545" s="11">
        <f t="shared" si="55"/>
        <v>1578.8300000000002</v>
      </c>
      <c r="S545" s="11">
        <f t="shared" si="55"/>
        <v>31483</v>
      </c>
      <c r="T545" s="11">
        <f t="shared" si="55"/>
        <v>0</v>
      </c>
      <c r="U545" s="11">
        <f t="shared" si="55"/>
        <v>0</v>
      </c>
      <c r="V545" s="11">
        <f t="shared" si="55"/>
        <v>0</v>
      </c>
      <c r="W545" s="11">
        <f t="shared" si="55"/>
        <v>0</v>
      </c>
      <c r="X545" s="11">
        <f t="shared" si="55"/>
        <v>0</v>
      </c>
      <c r="Y545" s="11">
        <f t="shared" si="55"/>
        <v>761482.84999999986</v>
      </c>
      <c r="Z545" s="11">
        <f t="shared" si="55"/>
        <v>119410.00000000001</v>
      </c>
      <c r="AA545" s="11">
        <f t="shared" si="55"/>
        <v>54885.15</v>
      </c>
      <c r="AB545" s="11">
        <f t="shared" si="55"/>
        <v>935778</v>
      </c>
    </row>
    <row r="546" spans="1:28" s="12" customFormat="1" ht="16.5" customHeight="1" x14ac:dyDescent="0.25">
      <c r="A546" s="10"/>
      <c r="B546" s="10"/>
      <c r="C546" s="10" t="s">
        <v>119</v>
      </c>
      <c r="D546" s="10"/>
      <c r="E546" s="10"/>
      <c r="F546" s="10"/>
      <c r="G546" s="10"/>
      <c r="H546" s="10"/>
      <c r="I546" s="10"/>
      <c r="J546" s="11">
        <f>J545+J529</f>
        <v>13066</v>
      </c>
      <c r="K546" s="11"/>
      <c r="L546" s="11">
        <f t="shared" ref="L546:AB546" si="56">L545+L529</f>
        <v>1320352.97</v>
      </c>
      <c r="M546" s="11">
        <f t="shared" si="56"/>
        <v>88686.420000000013</v>
      </c>
      <c r="N546" s="11">
        <f t="shared" si="56"/>
        <v>178521.61</v>
      </c>
      <c r="O546" s="11">
        <f t="shared" si="56"/>
        <v>1762296</v>
      </c>
      <c r="P546" s="11">
        <f t="shared" si="56"/>
        <v>94211.98000000001</v>
      </c>
      <c r="Q546" s="11">
        <f t="shared" si="56"/>
        <v>15700.139999999998</v>
      </c>
      <c r="R546" s="11">
        <f t="shared" si="56"/>
        <v>6406.88</v>
      </c>
      <c r="S546" s="11">
        <f t="shared" si="56"/>
        <v>116319</v>
      </c>
      <c r="T546" s="11">
        <f t="shared" si="56"/>
        <v>0</v>
      </c>
      <c r="U546" s="11">
        <f t="shared" si="56"/>
        <v>0</v>
      </c>
      <c r="V546" s="11">
        <f t="shared" si="56"/>
        <v>0</v>
      </c>
      <c r="W546" s="11">
        <f t="shared" si="56"/>
        <v>0</v>
      </c>
      <c r="X546" s="11">
        <f t="shared" si="56"/>
        <v>0</v>
      </c>
      <c r="Y546" s="11">
        <f t="shared" si="56"/>
        <v>1591561.21</v>
      </c>
      <c r="Z546" s="11">
        <f t="shared" si="56"/>
        <v>194083.12</v>
      </c>
      <c r="AA546" s="11">
        <f t="shared" si="56"/>
        <v>92204.670000000013</v>
      </c>
      <c r="AB546" s="11">
        <f t="shared" si="56"/>
        <v>1877849</v>
      </c>
    </row>
    <row r="547" spans="1:28" ht="18" customHeight="1" x14ac:dyDescent="0.25">
      <c r="AB547" s="60"/>
    </row>
    <row r="548" spans="1:28" ht="18" customHeight="1" x14ac:dyDescent="0.25">
      <c r="O548" s="34"/>
      <c r="AB548" s="34"/>
    </row>
    <row r="551" spans="1:28" ht="15.75" x14ac:dyDescent="0.25">
      <c r="E551" s="13" t="s">
        <v>120</v>
      </c>
      <c r="G551" s="14"/>
      <c r="H551" s="14"/>
      <c r="I551" s="14"/>
      <c r="J551" s="14"/>
      <c r="K551" s="14"/>
      <c r="L551" s="13" t="s">
        <v>122</v>
      </c>
      <c r="M551" s="13"/>
      <c r="N551" s="13"/>
      <c r="O551" s="14"/>
      <c r="Q551" s="14"/>
      <c r="R551" s="13" t="s">
        <v>121</v>
      </c>
      <c r="T551" s="14"/>
      <c r="U551" s="14"/>
      <c r="W551" s="14"/>
      <c r="X551" s="14"/>
      <c r="Y551" s="13" t="s">
        <v>123</v>
      </c>
      <c r="Z551" s="14"/>
      <c r="AA551" s="14"/>
      <c r="AB551" s="14"/>
    </row>
    <row r="552" spans="1:28" ht="15.75" x14ac:dyDescent="0.25">
      <c r="E552" s="13" t="s">
        <v>124</v>
      </c>
      <c r="G552" s="14"/>
      <c r="H552" s="14"/>
      <c r="I552" s="14"/>
      <c r="J552" s="14"/>
      <c r="K552" s="14"/>
      <c r="L552" s="13" t="s">
        <v>124</v>
      </c>
      <c r="M552" s="13"/>
      <c r="N552" s="13"/>
      <c r="O552" s="14"/>
      <c r="Q552" s="14"/>
      <c r="R552" s="13" t="s">
        <v>124</v>
      </c>
      <c r="T552" s="14"/>
      <c r="U552" s="14"/>
      <c r="W552" s="14"/>
      <c r="X552" s="14"/>
      <c r="Y552" s="13" t="s">
        <v>124</v>
      </c>
      <c r="Z552" s="14"/>
      <c r="AA552" s="14"/>
      <c r="AB552" s="14"/>
    </row>
    <row r="555" spans="1:28" x14ac:dyDescent="0.25">
      <c r="O555">
        <v>89060</v>
      </c>
      <c r="P555">
        <v>89060</v>
      </c>
      <c r="Q555">
        <f>O555-P555</f>
        <v>0</v>
      </c>
    </row>
    <row r="556" spans="1:28" x14ac:dyDescent="0.25">
      <c r="O556">
        <v>0</v>
      </c>
      <c r="P556">
        <v>138077</v>
      </c>
      <c r="Q556">
        <f t="shared" ref="Q556:Q583" si="57">O556-P556</f>
        <v>-138077</v>
      </c>
    </row>
    <row r="557" spans="1:28" x14ac:dyDescent="0.25">
      <c r="O557">
        <v>105062</v>
      </c>
      <c r="P557">
        <v>105062</v>
      </c>
      <c r="Q557">
        <f t="shared" si="57"/>
        <v>0</v>
      </c>
    </row>
    <row r="558" spans="1:28" x14ac:dyDescent="0.25">
      <c r="O558">
        <v>54189</v>
      </c>
      <c r="P558">
        <v>54189</v>
      </c>
      <c r="Q558">
        <f t="shared" si="57"/>
        <v>0</v>
      </c>
    </row>
    <row r="559" spans="1:28" x14ac:dyDescent="0.25">
      <c r="O559">
        <v>58735</v>
      </c>
      <c r="P559">
        <v>58735</v>
      </c>
      <c r="Q559">
        <f t="shared" si="57"/>
        <v>0</v>
      </c>
    </row>
    <row r="560" spans="1:28" x14ac:dyDescent="0.25">
      <c r="O560">
        <v>76366</v>
      </c>
      <c r="P560">
        <v>76366</v>
      </c>
      <c r="Q560">
        <f t="shared" si="57"/>
        <v>0</v>
      </c>
    </row>
    <row r="561" spans="15:17" x14ac:dyDescent="0.25">
      <c r="O561">
        <v>0</v>
      </c>
      <c r="P561">
        <v>0</v>
      </c>
      <c r="Q561">
        <f t="shared" si="57"/>
        <v>0</v>
      </c>
    </row>
    <row r="562" spans="15:17" x14ac:dyDescent="0.25">
      <c r="O562">
        <v>123515</v>
      </c>
      <c r="P562">
        <v>135178</v>
      </c>
      <c r="Q562">
        <f t="shared" si="57"/>
        <v>-11663</v>
      </c>
    </row>
    <row r="563" spans="15:17" x14ac:dyDescent="0.25">
      <c r="O563">
        <v>110594</v>
      </c>
      <c r="P563">
        <v>110594</v>
      </c>
      <c r="Q563">
        <f t="shared" si="57"/>
        <v>0</v>
      </c>
    </row>
    <row r="564" spans="15:17" x14ac:dyDescent="0.25">
      <c r="O564">
        <v>79020</v>
      </c>
      <c r="P564">
        <v>79020</v>
      </c>
      <c r="Q564">
        <f t="shared" si="57"/>
        <v>0</v>
      </c>
    </row>
    <row r="565" spans="15:17" x14ac:dyDescent="0.25">
      <c r="O565">
        <v>95832</v>
      </c>
      <c r="P565">
        <v>95832</v>
      </c>
      <c r="Q565">
        <f t="shared" si="57"/>
        <v>0</v>
      </c>
    </row>
    <row r="566" spans="15:17" x14ac:dyDescent="0.25">
      <c r="O566">
        <v>41643</v>
      </c>
      <c r="P566">
        <v>41643</v>
      </c>
      <c r="Q566">
        <f t="shared" si="57"/>
        <v>0</v>
      </c>
    </row>
    <row r="567" spans="15:17" x14ac:dyDescent="0.25">
      <c r="O567">
        <v>23797</v>
      </c>
      <c r="P567">
        <v>23797</v>
      </c>
      <c r="Q567">
        <f t="shared" si="57"/>
        <v>0</v>
      </c>
    </row>
    <row r="568" spans="15:17" x14ac:dyDescent="0.25">
      <c r="O568">
        <v>857813</v>
      </c>
      <c r="P568">
        <v>1007553</v>
      </c>
      <c r="Q568">
        <f t="shared" si="57"/>
        <v>-149740</v>
      </c>
    </row>
    <row r="569" spans="15:17" x14ac:dyDescent="0.25">
      <c r="O569">
        <v>18048</v>
      </c>
      <c r="P569">
        <v>18048</v>
      </c>
      <c r="Q569">
        <f t="shared" si="57"/>
        <v>0</v>
      </c>
    </row>
    <row r="570" spans="15:17" x14ac:dyDescent="0.25">
      <c r="O570">
        <v>47695</v>
      </c>
      <c r="P570">
        <v>47695</v>
      </c>
      <c r="Q570">
        <f t="shared" si="57"/>
        <v>0</v>
      </c>
    </row>
    <row r="571" spans="15:17" x14ac:dyDescent="0.25">
      <c r="O571">
        <v>91735</v>
      </c>
      <c r="P571">
        <v>91735</v>
      </c>
      <c r="Q571">
        <f t="shared" si="57"/>
        <v>0</v>
      </c>
    </row>
    <row r="572" spans="15:17" x14ac:dyDescent="0.25">
      <c r="O572">
        <v>14650</v>
      </c>
      <c r="P572">
        <v>14650</v>
      </c>
      <c r="Q572">
        <f t="shared" si="57"/>
        <v>0</v>
      </c>
    </row>
    <row r="573" spans="15:17" x14ac:dyDescent="0.25">
      <c r="O573">
        <v>124373</v>
      </c>
      <c r="P573">
        <v>124373</v>
      </c>
      <c r="Q573">
        <f t="shared" si="57"/>
        <v>0</v>
      </c>
    </row>
    <row r="574" spans="15:17" x14ac:dyDescent="0.25">
      <c r="O574">
        <v>106996</v>
      </c>
      <c r="P574">
        <v>106996</v>
      </c>
      <c r="Q574">
        <f t="shared" si="57"/>
        <v>0</v>
      </c>
    </row>
    <row r="575" spans="15:17" x14ac:dyDescent="0.25">
      <c r="O575">
        <v>0</v>
      </c>
      <c r="P575">
        <v>0</v>
      </c>
      <c r="Q575">
        <f t="shared" si="57"/>
        <v>0</v>
      </c>
    </row>
    <row r="576" spans="15:17" x14ac:dyDescent="0.25">
      <c r="O576">
        <v>34940</v>
      </c>
      <c r="P576">
        <v>34940</v>
      </c>
      <c r="Q576">
        <f t="shared" si="57"/>
        <v>0</v>
      </c>
    </row>
    <row r="577" spans="15:17" x14ac:dyDescent="0.25">
      <c r="O577">
        <v>77299</v>
      </c>
      <c r="P577">
        <v>77299</v>
      </c>
      <c r="Q577">
        <f t="shared" si="57"/>
        <v>0</v>
      </c>
    </row>
    <row r="578" spans="15:17" x14ac:dyDescent="0.25">
      <c r="O578">
        <v>81693</v>
      </c>
      <c r="P578">
        <v>81693</v>
      </c>
      <c r="Q578">
        <f t="shared" si="57"/>
        <v>0</v>
      </c>
    </row>
    <row r="579" spans="15:17" x14ac:dyDescent="0.25">
      <c r="O579">
        <v>85299</v>
      </c>
      <c r="P579">
        <v>85299</v>
      </c>
      <c r="Q579">
        <f t="shared" si="57"/>
        <v>0</v>
      </c>
    </row>
    <row r="580" spans="15:17" x14ac:dyDescent="0.25">
      <c r="O580">
        <v>110184</v>
      </c>
      <c r="P580">
        <v>110184</v>
      </c>
      <c r="Q580">
        <f t="shared" si="57"/>
        <v>0</v>
      </c>
    </row>
    <row r="581" spans="15:17" x14ac:dyDescent="0.25">
      <c r="O581">
        <v>38401</v>
      </c>
      <c r="P581">
        <v>38401</v>
      </c>
      <c r="Q581">
        <f t="shared" si="57"/>
        <v>0</v>
      </c>
    </row>
    <row r="582" spans="15:17" x14ac:dyDescent="0.25">
      <c r="O582">
        <v>57417</v>
      </c>
      <c r="P582">
        <v>57417</v>
      </c>
      <c r="Q582">
        <f t="shared" si="57"/>
        <v>0</v>
      </c>
    </row>
    <row r="583" spans="15:17" x14ac:dyDescent="0.25">
      <c r="O583">
        <v>15753</v>
      </c>
      <c r="P583">
        <v>15753</v>
      </c>
      <c r="Q583">
        <f t="shared" si="57"/>
        <v>0</v>
      </c>
    </row>
  </sheetData>
  <mergeCells count="26">
    <mergeCell ref="A1:AB1"/>
    <mergeCell ref="A2:AB2"/>
    <mergeCell ref="A42:AB42"/>
    <mergeCell ref="A43:AB43"/>
    <mergeCell ref="A85:AB85"/>
    <mergeCell ref="A257:AB257"/>
    <mergeCell ref="A258:AB258"/>
    <mergeCell ref="A86:AB86"/>
    <mergeCell ref="A215:AB215"/>
    <mergeCell ref="A216:AB216"/>
    <mergeCell ref="A174:AB174"/>
    <mergeCell ref="A175:AB175"/>
    <mergeCell ref="A126:AB126"/>
    <mergeCell ref="A127:AB127"/>
    <mergeCell ref="A380:AB380"/>
    <mergeCell ref="A381:AB381"/>
    <mergeCell ref="A339:AB339"/>
    <mergeCell ref="A340:AB340"/>
    <mergeCell ref="A298:AB298"/>
    <mergeCell ref="A299:AB299"/>
    <mergeCell ref="A512:AB512"/>
    <mergeCell ref="A513:AB513"/>
    <mergeCell ref="A470:AB470"/>
    <mergeCell ref="A471:AB471"/>
    <mergeCell ref="A421:AB421"/>
    <mergeCell ref="A422:AB422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1" manualBreakCount="11">
    <brk id="41" max="16383" man="1"/>
    <brk id="84" max="16383" man="1"/>
    <brk id="124" max="27" man="1"/>
    <brk id="214" max="16383" man="1"/>
    <brk id="256" max="16383" man="1"/>
    <brk id="297" max="16383" man="1"/>
    <brk id="338" max="16383" man="1"/>
    <brk id="379" max="16383" man="1"/>
    <brk id="420" max="16383" man="1"/>
    <brk id="469" max="16383" man="1"/>
    <brk id="5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699"/>
  <sheetViews>
    <sheetView view="pageBreakPreview" topLeftCell="A583" zoomScaleNormal="100" zoomScaleSheetLayoutView="100" workbookViewId="0">
      <selection activeCell="Q629" sqref="Q629"/>
    </sheetView>
  </sheetViews>
  <sheetFormatPr defaultRowHeight="15" x14ac:dyDescent="0.25"/>
  <cols>
    <col min="1" max="1" width="4.140625" customWidth="1"/>
    <col min="2" max="2" width="8.7109375" customWidth="1"/>
    <col min="3" max="3" width="8.42578125" customWidth="1"/>
    <col min="4" max="4" width="9.140625" hidden="1" customWidth="1"/>
    <col min="5" max="5" width="13.140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4" width="7.7109375" customWidth="1"/>
    <col min="15" max="15" width="8.57031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7" customWidth="1"/>
    <col min="21" max="21" width="8.85546875" customWidth="1"/>
    <col min="22" max="22" width="7.28515625" customWidth="1"/>
    <col min="23" max="23" width="5.85546875" customWidth="1"/>
    <col min="24" max="24" width="8" customWidth="1"/>
    <col min="25" max="25" width="7.85546875" customWidth="1"/>
    <col min="26" max="26" width="6.85546875" customWidth="1"/>
    <col min="27" max="27" width="7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1398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1307</v>
      </c>
      <c r="C5" s="17" t="s">
        <v>1308</v>
      </c>
      <c r="D5" s="17" t="s">
        <v>1309</v>
      </c>
      <c r="E5" s="17" t="s">
        <v>1310</v>
      </c>
      <c r="F5" s="17" t="s">
        <v>35</v>
      </c>
      <c r="G5" s="17" t="s">
        <v>1181</v>
      </c>
      <c r="H5" s="17">
        <v>26164</v>
      </c>
      <c r="I5" s="17">
        <v>25550</v>
      </c>
      <c r="J5" s="17">
        <v>614</v>
      </c>
      <c r="K5" s="17" t="s">
        <v>37</v>
      </c>
      <c r="L5" s="18">
        <v>353844.72</v>
      </c>
      <c r="M5" s="18">
        <v>20903.150000000001</v>
      </c>
      <c r="N5" s="18">
        <v>5239.08</v>
      </c>
      <c r="O5" s="18">
        <v>379986.95</v>
      </c>
      <c r="P5" s="18">
        <v>3477.46</v>
      </c>
      <c r="Q5" s="18">
        <v>3523.26</v>
      </c>
      <c r="R5" s="18">
        <v>273.54000000000002</v>
      </c>
      <c r="S5" s="18">
        <v>7274.26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AB5" si="0">L5+P5-U5</f>
        <v>357322.18</v>
      </c>
      <c r="Z5" s="9">
        <f t="shared" si="0"/>
        <v>24426.410000000003</v>
      </c>
      <c r="AA5" s="9">
        <f t="shared" si="0"/>
        <v>5512.62</v>
      </c>
      <c r="AB5" s="9">
        <f t="shared" si="0"/>
        <v>387261.21</v>
      </c>
    </row>
    <row r="6" spans="1:31" x14ac:dyDescent="0.25">
      <c r="A6" s="17">
        <v>2</v>
      </c>
      <c r="B6" s="17" t="s">
        <v>1311</v>
      </c>
      <c r="C6" s="17" t="s">
        <v>1308</v>
      </c>
      <c r="D6" s="17" t="s">
        <v>1312</v>
      </c>
      <c r="E6" s="17" t="s">
        <v>1313</v>
      </c>
      <c r="F6" s="17" t="s">
        <v>35</v>
      </c>
      <c r="G6" s="17" t="s">
        <v>137</v>
      </c>
      <c r="H6" s="17">
        <v>19304</v>
      </c>
      <c r="I6" s="17">
        <v>18917</v>
      </c>
      <c r="J6" s="17">
        <v>1161</v>
      </c>
      <c r="K6" s="17" t="s">
        <v>37</v>
      </c>
      <c r="L6" s="18">
        <v>253289.39</v>
      </c>
      <c r="M6" s="18">
        <v>15030.49</v>
      </c>
      <c r="N6" s="18">
        <v>3448.17</v>
      </c>
      <c r="O6" s="18">
        <v>271768.05</v>
      </c>
      <c r="P6" s="18">
        <v>6888.54</v>
      </c>
      <c r="Q6" s="18">
        <v>2526.25</v>
      </c>
      <c r="R6" s="18">
        <v>517.23</v>
      </c>
      <c r="S6" s="18">
        <v>9932.02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ref="Y6:Y21" si="1">L6+P6-U6</f>
        <v>260177.93000000002</v>
      </c>
      <c r="Z6" s="9">
        <f t="shared" ref="Z6:Z21" si="2">M6+Q6-V6</f>
        <v>17556.739999999998</v>
      </c>
      <c r="AA6" s="9">
        <f t="shared" ref="AA6:AA21" si="3">N6+R6-W6</f>
        <v>3965.4</v>
      </c>
      <c r="AB6" s="9">
        <f t="shared" ref="AB6:AB21" si="4">O6+S6-X6</f>
        <v>281700.07</v>
      </c>
    </row>
    <row r="7" spans="1:31" x14ac:dyDescent="0.25">
      <c r="A7" s="17">
        <v>3</v>
      </c>
      <c r="B7" s="17" t="s">
        <v>1314</v>
      </c>
      <c r="C7" s="17" t="s">
        <v>1308</v>
      </c>
      <c r="D7" s="17" t="s">
        <v>1315</v>
      </c>
      <c r="E7" s="17" t="s">
        <v>1316</v>
      </c>
      <c r="F7" s="17" t="s">
        <v>35</v>
      </c>
      <c r="G7" s="17" t="s">
        <v>1317</v>
      </c>
      <c r="H7" s="17">
        <v>4479</v>
      </c>
      <c r="I7" s="17">
        <v>4479</v>
      </c>
      <c r="J7" s="17">
        <v>0</v>
      </c>
      <c r="K7" s="17" t="s">
        <v>302</v>
      </c>
      <c r="L7" s="18">
        <v>12879</v>
      </c>
      <c r="M7" s="18">
        <v>1428.68</v>
      </c>
      <c r="N7" s="18">
        <v>0</v>
      </c>
      <c r="O7" s="18">
        <v>14307.68</v>
      </c>
      <c r="P7" s="18">
        <v>475</v>
      </c>
      <c r="Q7" s="18">
        <v>126.57</v>
      </c>
      <c r="R7" s="18">
        <v>0</v>
      </c>
      <c r="S7" s="18">
        <v>601.57000000000005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1"/>
        <v>13354</v>
      </c>
      <c r="Z7" s="9">
        <f t="shared" si="2"/>
        <v>1555.25</v>
      </c>
      <c r="AA7" s="9">
        <f t="shared" si="3"/>
        <v>0</v>
      </c>
      <c r="AB7" s="9">
        <f t="shared" si="4"/>
        <v>14909.25</v>
      </c>
    </row>
    <row r="8" spans="1:31" x14ac:dyDescent="0.25">
      <c r="A8" s="17">
        <v>4</v>
      </c>
      <c r="B8" s="17" t="s">
        <v>1318</v>
      </c>
      <c r="C8" s="17" t="s">
        <v>1308</v>
      </c>
      <c r="D8" s="17" t="s">
        <v>1319</v>
      </c>
      <c r="E8" s="17" t="s">
        <v>1320</v>
      </c>
      <c r="F8" s="17" t="s">
        <v>35</v>
      </c>
      <c r="G8" s="17" t="s">
        <v>1321</v>
      </c>
      <c r="H8" s="17">
        <v>58</v>
      </c>
      <c r="I8" s="17">
        <v>4</v>
      </c>
      <c r="J8" s="17">
        <v>162</v>
      </c>
      <c r="K8" s="17" t="s">
        <v>37</v>
      </c>
      <c r="L8" s="18">
        <v>51418.26</v>
      </c>
      <c r="M8" s="18">
        <v>12695.63</v>
      </c>
      <c r="N8" s="18">
        <v>2328.4899999999998</v>
      </c>
      <c r="O8" s="18">
        <v>66442.38</v>
      </c>
      <c r="P8" s="18">
        <v>1290.93</v>
      </c>
      <c r="Q8" s="18">
        <v>534.84</v>
      </c>
      <c r="R8" s="18">
        <v>72.17</v>
      </c>
      <c r="S8" s="18">
        <v>1897.94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1"/>
        <v>52709.19</v>
      </c>
      <c r="Z8" s="9">
        <f t="shared" si="2"/>
        <v>13230.47</v>
      </c>
      <c r="AA8" s="9">
        <f t="shared" si="3"/>
        <v>2400.66</v>
      </c>
      <c r="AB8" s="9">
        <f t="shared" si="4"/>
        <v>68340.320000000007</v>
      </c>
    </row>
    <row r="9" spans="1:31" x14ac:dyDescent="0.25">
      <c r="A9" s="17">
        <v>5</v>
      </c>
      <c r="B9" s="17" t="s">
        <v>1322</v>
      </c>
      <c r="C9" s="17" t="s">
        <v>1308</v>
      </c>
      <c r="D9" s="17" t="s">
        <v>1323</v>
      </c>
      <c r="E9" s="17" t="s">
        <v>1324</v>
      </c>
      <c r="F9" s="17" t="s">
        <v>35</v>
      </c>
      <c r="G9" s="17" t="s">
        <v>1055</v>
      </c>
      <c r="H9" s="17">
        <v>21849</v>
      </c>
      <c r="I9" s="17">
        <v>21837</v>
      </c>
      <c r="J9" s="17">
        <v>36</v>
      </c>
      <c r="K9" s="17" t="s">
        <v>37</v>
      </c>
      <c r="L9" s="18">
        <v>317395.09999999998</v>
      </c>
      <c r="M9" s="18">
        <v>21980.91</v>
      </c>
      <c r="N9" s="18">
        <v>316.75</v>
      </c>
      <c r="O9" s="18">
        <v>339692.76</v>
      </c>
      <c r="P9" s="18">
        <v>5139.79</v>
      </c>
      <c r="Q9" s="18">
        <v>3173.6</v>
      </c>
      <c r="R9" s="18">
        <v>16.04</v>
      </c>
      <c r="S9" s="18">
        <v>8329.43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1"/>
        <v>322534.88999999996</v>
      </c>
      <c r="Z9" s="9">
        <f t="shared" si="2"/>
        <v>25154.51</v>
      </c>
      <c r="AA9" s="9">
        <f t="shared" si="3"/>
        <v>332.79</v>
      </c>
      <c r="AB9" s="9">
        <f t="shared" si="4"/>
        <v>348022.19</v>
      </c>
    </row>
    <row r="10" spans="1:31" x14ac:dyDescent="0.25">
      <c r="A10" s="17">
        <v>6</v>
      </c>
      <c r="B10" s="17" t="s">
        <v>1307</v>
      </c>
      <c r="C10" s="17" t="s">
        <v>1308</v>
      </c>
      <c r="D10" s="17" t="s">
        <v>1325</v>
      </c>
      <c r="E10" s="17" t="s">
        <v>1326</v>
      </c>
      <c r="F10" s="17" t="s">
        <v>35</v>
      </c>
      <c r="G10" s="17" t="s">
        <v>1055</v>
      </c>
      <c r="H10" s="17">
        <v>172071</v>
      </c>
      <c r="I10" s="17">
        <v>170110</v>
      </c>
      <c r="J10" s="17">
        <v>1961</v>
      </c>
      <c r="K10" s="17" t="s">
        <v>37</v>
      </c>
      <c r="L10" s="18">
        <v>257156.91</v>
      </c>
      <c r="M10" s="18">
        <v>15631.02</v>
      </c>
      <c r="N10" s="18">
        <v>2644.49</v>
      </c>
      <c r="O10" s="18">
        <v>275432.42</v>
      </c>
      <c r="P10" s="18">
        <v>11038.04</v>
      </c>
      <c r="Q10" s="18">
        <v>2572.89</v>
      </c>
      <c r="R10" s="18">
        <v>873.63</v>
      </c>
      <c r="S10" s="18">
        <v>14484.56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1"/>
        <v>268194.95</v>
      </c>
      <c r="Z10" s="9">
        <f t="shared" si="2"/>
        <v>18203.91</v>
      </c>
      <c r="AA10" s="9">
        <f t="shared" si="3"/>
        <v>3518.12</v>
      </c>
      <c r="AB10" s="9">
        <f t="shared" si="4"/>
        <v>289916.98</v>
      </c>
    </row>
    <row r="11" spans="1:31" x14ac:dyDescent="0.25">
      <c r="A11" s="17">
        <v>7</v>
      </c>
      <c r="B11" s="17" t="s">
        <v>1307</v>
      </c>
      <c r="C11" s="17" t="s">
        <v>1308</v>
      </c>
      <c r="D11" s="17" t="s">
        <v>1327</v>
      </c>
      <c r="E11" s="17" t="s">
        <v>1328</v>
      </c>
      <c r="F11" s="17" t="s">
        <v>35</v>
      </c>
      <c r="G11" s="17" t="s">
        <v>1055</v>
      </c>
      <c r="H11" s="17">
        <v>5186</v>
      </c>
      <c r="I11" s="17">
        <v>4790</v>
      </c>
      <c r="J11" s="17">
        <v>1188</v>
      </c>
      <c r="K11" s="17" t="s">
        <v>37</v>
      </c>
      <c r="L11" s="18">
        <v>725630.04</v>
      </c>
      <c r="M11" s="18">
        <v>47697.19</v>
      </c>
      <c r="N11" s="18">
        <v>3060.59</v>
      </c>
      <c r="O11" s="18">
        <v>776387.82</v>
      </c>
      <c r="P11" s="18">
        <v>7210.57</v>
      </c>
      <c r="Q11" s="18">
        <v>7246.97</v>
      </c>
      <c r="R11" s="18">
        <v>529.25</v>
      </c>
      <c r="S11" s="18">
        <v>14986.79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1"/>
        <v>732840.61</v>
      </c>
      <c r="Z11" s="9">
        <f t="shared" si="2"/>
        <v>54944.160000000003</v>
      </c>
      <c r="AA11" s="9">
        <f t="shared" si="3"/>
        <v>3589.84</v>
      </c>
      <c r="AB11" s="9">
        <f t="shared" si="4"/>
        <v>791374.61</v>
      </c>
    </row>
    <row r="12" spans="1:31" x14ac:dyDescent="0.25">
      <c r="A12" s="17">
        <v>8</v>
      </c>
      <c r="B12" s="17" t="s">
        <v>1311</v>
      </c>
      <c r="C12" s="17" t="s">
        <v>1308</v>
      </c>
      <c r="D12" s="17" t="s">
        <v>1329</v>
      </c>
      <c r="E12" s="17" t="s">
        <v>1330</v>
      </c>
      <c r="F12" s="17" t="s">
        <v>35</v>
      </c>
      <c r="G12" s="17" t="s">
        <v>1055</v>
      </c>
      <c r="H12" s="17">
        <v>356</v>
      </c>
      <c r="I12" s="17">
        <v>265</v>
      </c>
      <c r="J12" s="17">
        <v>273</v>
      </c>
      <c r="K12" s="17" t="s">
        <v>37</v>
      </c>
      <c r="L12" s="18">
        <v>51364.38</v>
      </c>
      <c r="M12" s="18">
        <v>5506.74</v>
      </c>
      <c r="N12" s="18">
        <v>2876.08</v>
      </c>
      <c r="O12" s="18">
        <v>59747.199999999997</v>
      </c>
      <c r="P12" s="18">
        <v>6512.47</v>
      </c>
      <c r="Q12" s="18">
        <v>516.36</v>
      </c>
      <c r="R12" s="18">
        <v>121.62</v>
      </c>
      <c r="S12" s="18">
        <v>7150.45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1"/>
        <v>57876.85</v>
      </c>
      <c r="Z12" s="9">
        <f t="shared" si="2"/>
        <v>6023.0999999999995</v>
      </c>
      <c r="AA12" s="9">
        <f t="shared" si="3"/>
        <v>2997.7</v>
      </c>
      <c r="AB12" s="9">
        <f t="shared" si="4"/>
        <v>66897.649999999994</v>
      </c>
    </row>
    <row r="13" spans="1:31" x14ac:dyDescent="0.25">
      <c r="A13" s="17">
        <v>9</v>
      </c>
      <c r="B13" s="17" t="s">
        <v>1331</v>
      </c>
      <c r="C13" s="17" t="s">
        <v>1308</v>
      </c>
      <c r="D13" s="17" t="s">
        <v>1332</v>
      </c>
      <c r="E13" s="17" t="s">
        <v>1333</v>
      </c>
      <c r="F13" s="17" t="s">
        <v>35</v>
      </c>
      <c r="G13" s="17" t="s">
        <v>215</v>
      </c>
      <c r="H13" s="17">
        <v>70188</v>
      </c>
      <c r="I13" s="17">
        <v>69300</v>
      </c>
      <c r="J13" s="17">
        <v>2664</v>
      </c>
      <c r="K13" s="17" t="s">
        <v>37</v>
      </c>
      <c r="L13" s="18">
        <v>352786.33</v>
      </c>
      <c r="M13" s="18">
        <v>20779.5</v>
      </c>
      <c r="N13" s="18">
        <v>6773.38</v>
      </c>
      <c r="O13" s="18">
        <v>380339.21</v>
      </c>
      <c r="P13" s="18">
        <v>13739.46</v>
      </c>
      <c r="Q13" s="18">
        <v>3514.73</v>
      </c>
      <c r="R13" s="18">
        <v>1186.81</v>
      </c>
      <c r="S13" s="18">
        <v>18441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1"/>
        <v>366525.79000000004</v>
      </c>
      <c r="Z13" s="9">
        <f t="shared" si="2"/>
        <v>24294.23</v>
      </c>
      <c r="AA13" s="9">
        <f t="shared" si="3"/>
        <v>7960.1900000000005</v>
      </c>
      <c r="AB13" s="9">
        <f t="shared" si="4"/>
        <v>398780.21</v>
      </c>
    </row>
    <row r="14" spans="1:31" x14ac:dyDescent="0.25">
      <c r="A14" s="17">
        <v>10</v>
      </c>
      <c r="B14" s="17" t="s">
        <v>1311</v>
      </c>
      <c r="C14" s="17" t="s">
        <v>1308</v>
      </c>
      <c r="D14" s="17" t="s">
        <v>1334</v>
      </c>
      <c r="E14" s="17" t="s">
        <v>1335</v>
      </c>
      <c r="F14" s="17" t="s">
        <v>35</v>
      </c>
      <c r="G14" s="17" t="s">
        <v>1205</v>
      </c>
      <c r="H14" s="17">
        <v>54842</v>
      </c>
      <c r="I14" s="17">
        <v>54842</v>
      </c>
      <c r="J14" s="17">
        <v>0</v>
      </c>
      <c r="K14" s="17" t="s">
        <v>59</v>
      </c>
      <c r="L14" s="18">
        <v>736.73</v>
      </c>
      <c r="M14" s="18">
        <v>154.47999999999999</v>
      </c>
      <c r="N14" s="18">
        <v>0</v>
      </c>
      <c r="O14" s="18">
        <v>891.21</v>
      </c>
      <c r="P14" s="18">
        <v>736.25</v>
      </c>
      <c r="Q14" s="18">
        <v>115.99</v>
      </c>
      <c r="R14" s="18">
        <v>0</v>
      </c>
      <c r="S14" s="18">
        <v>852.24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1"/>
        <v>1472.98</v>
      </c>
      <c r="Z14" s="9">
        <f t="shared" si="2"/>
        <v>270.46999999999997</v>
      </c>
      <c r="AA14" s="9">
        <f t="shared" si="3"/>
        <v>0</v>
      </c>
      <c r="AB14" s="9">
        <f t="shared" si="4"/>
        <v>1743.45</v>
      </c>
    </row>
    <row r="15" spans="1:31" x14ac:dyDescent="0.25">
      <c r="A15" s="17">
        <v>11</v>
      </c>
      <c r="B15" s="17" t="s">
        <v>1307</v>
      </c>
      <c r="C15" s="17" t="s">
        <v>1308</v>
      </c>
      <c r="D15" s="17" t="s">
        <v>1336</v>
      </c>
      <c r="E15" s="17" t="s">
        <v>1337</v>
      </c>
      <c r="F15" s="17" t="s">
        <v>35</v>
      </c>
      <c r="G15" s="17" t="s">
        <v>1181</v>
      </c>
      <c r="H15" s="17">
        <v>55454</v>
      </c>
      <c r="I15" s="17">
        <v>55018</v>
      </c>
      <c r="J15" s="17">
        <v>436</v>
      </c>
      <c r="K15" s="17" t="s">
        <v>37</v>
      </c>
      <c r="L15" s="18">
        <v>2442.86</v>
      </c>
      <c r="M15" s="18">
        <v>1380.37</v>
      </c>
      <c r="N15" s="18">
        <v>155.03</v>
      </c>
      <c r="O15" s="18">
        <v>3978.26</v>
      </c>
      <c r="P15" s="18">
        <v>3153.29</v>
      </c>
      <c r="Q15" s="18">
        <v>1008.51</v>
      </c>
      <c r="R15" s="18">
        <v>194.24</v>
      </c>
      <c r="S15" s="18">
        <v>4356.04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1"/>
        <v>5596.15</v>
      </c>
      <c r="Z15" s="9">
        <f t="shared" si="2"/>
        <v>2388.88</v>
      </c>
      <c r="AA15" s="9">
        <f t="shared" si="3"/>
        <v>349.27</v>
      </c>
      <c r="AB15" s="9">
        <f t="shared" si="4"/>
        <v>8334.2999999999993</v>
      </c>
    </row>
    <row r="16" spans="1:31" x14ac:dyDescent="0.25">
      <c r="A16" s="17">
        <v>12</v>
      </c>
      <c r="B16" s="17" t="s">
        <v>1318</v>
      </c>
      <c r="C16" s="17" t="s">
        <v>1308</v>
      </c>
      <c r="D16" s="17" t="s">
        <v>1338</v>
      </c>
      <c r="E16" s="17" t="s">
        <v>1339</v>
      </c>
      <c r="F16" s="17" t="s">
        <v>35</v>
      </c>
      <c r="G16" s="17" t="s">
        <v>1340</v>
      </c>
      <c r="H16" s="17">
        <v>19270</v>
      </c>
      <c r="I16" s="17">
        <v>19151</v>
      </c>
      <c r="J16" s="17">
        <v>357</v>
      </c>
      <c r="K16" s="17" t="s">
        <v>37</v>
      </c>
      <c r="L16" s="18">
        <v>92095.92</v>
      </c>
      <c r="M16" s="18">
        <v>18032.349999999999</v>
      </c>
      <c r="N16" s="18">
        <v>5576.28</v>
      </c>
      <c r="O16" s="18">
        <v>115704.55</v>
      </c>
      <c r="P16" s="18">
        <v>3289.48</v>
      </c>
      <c r="Q16" s="18">
        <v>968.12</v>
      </c>
      <c r="R16" s="18">
        <v>159.04</v>
      </c>
      <c r="S16" s="18">
        <v>4416.6400000000003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 t="shared" si="1"/>
        <v>95385.4</v>
      </c>
      <c r="Z16" s="9">
        <f t="shared" si="2"/>
        <v>19000.469999999998</v>
      </c>
      <c r="AA16" s="9">
        <f t="shared" si="3"/>
        <v>5735.32</v>
      </c>
      <c r="AB16" s="9">
        <f t="shared" si="4"/>
        <v>120121.19</v>
      </c>
    </row>
    <row r="17" spans="1:28" x14ac:dyDescent="0.25">
      <c r="A17" s="17">
        <v>13</v>
      </c>
      <c r="B17" s="17" t="s">
        <v>1341</v>
      </c>
      <c r="C17" s="17" t="s">
        <v>1308</v>
      </c>
      <c r="D17" s="17" t="s">
        <v>1342</v>
      </c>
      <c r="E17" s="17" t="s">
        <v>1343</v>
      </c>
      <c r="F17" s="17" t="s">
        <v>35</v>
      </c>
      <c r="G17" s="17" t="s">
        <v>347</v>
      </c>
      <c r="H17" s="17">
        <v>41938</v>
      </c>
      <c r="I17" s="17">
        <v>41504</v>
      </c>
      <c r="J17" s="17">
        <v>1302</v>
      </c>
      <c r="K17" s="17" t="s">
        <v>37</v>
      </c>
      <c r="L17" s="18">
        <v>425039.15</v>
      </c>
      <c r="M17" s="18">
        <v>25154.78</v>
      </c>
      <c r="N17" s="18">
        <v>4518.71</v>
      </c>
      <c r="O17" s="18">
        <v>454712.64</v>
      </c>
      <c r="P17" s="18">
        <v>10784.28</v>
      </c>
      <c r="Q17" s="18">
        <v>4225.3599999999997</v>
      </c>
      <c r="R17" s="18">
        <v>580.04</v>
      </c>
      <c r="S17" s="18">
        <v>15589.68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1"/>
        <v>435823.43000000005</v>
      </c>
      <c r="Z17" s="9">
        <f t="shared" si="2"/>
        <v>29380.14</v>
      </c>
      <c r="AA17" s="9">
        <f t="shared" si="3"/>
        <v>5098.75</v>
      </c>
      <c r="AB17" s="9">
        <f t="shared" si="4"/>
        <v>470302.32</v>
      </c>
    </row>
    <row r="18" spans="1:28" x14ac:dyDescent="0.25">
      <c r="A18" s="17">
        <v>14</v>
      </c>
      <c r="B18" s="17" t="s">
        <v>1322</v>
      </c>
      <c r="C18" s="17" t="s">
        <v>1308</v>
      </c>
      <c r="D18" s="17" t="s">
        <v>1344</v>
      </c>
      <c r="E18" s="17" t="s">
        <v>1345</v>
      </c>
      <c r="F18" s="17" t="s">
        <v>35</v>
      </c>
      <c r="G18" s="17" t="s">
        <v>1346</v>
      </c>
      <c r="H18" s="17">
        <v>2484</v>
      </c>
      <c r="I18" s="17">
        <v>2484</v>
      </c>
      <c r="J18" s="17">
        <v>0</v>
      </c>
      <c r="K18" s="17" t="s">
        <v>37</v>
      </c>
      <c r="L18" s="18">
        <v>18105.490000000002</v>
      </c>
      <c r="M18" s="18">
        <v>2645.88</v>
      </c>
      <c r="N18" s="18">
        <v>375.81</v>
      </c>
      <c r="O18" s="18">
        <v>21127.18</v>
      </c>
      <c r="P18" s="18">
        <v>570</v>
      </c>
      <c r="Q18" s="18">
        <v>182.15</v>
      </c>
      <c r="R18" s="18">
        <v>0</v>
      </c>
      <c r="S18" s="18">
        <v>752.15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1"/>
        <v>18675.490000000002</v>
      </c>
      <c r="Z18" s="9">
        <f t="shared" si="2"/>
        <v>2828.03</v>
      </c>
      <c r="AA18" s="9">
        <f t="shared" si="3"/>
        <v>375.81</v>
      </c>
      <c r="AB18" s="9">
        <f t="shared" si="4"/>
        <v>21879.33</v>
      </c>
    </row>
    <row r="19" spans="1:28" x14ac:dyDescent="0.25">
      <c r="A19" s="17">
        <v>15</v>
      </c>
      <c r="B19" s="17" t="s">
        <v>1322</v>
      </c>
      <c r="C19" s="17" t="s">
        <v>1308</v>
      </c>
      <c r="D19" s="17" t="s">
        <v>1347</v>
      </c>
      <c r="E19" s="17" t="s">
        <v>1348</v>
      </c>
      <c r="F19" s="17" t="s">
        <v>35</v>
      </c>
      <c r="G19" s="17" t="s">
        <v>1346</v>
      </c>
      <c r="H19" s="17">
        <v>491</v>
      </c>
      <c r="I19" s="17">
        <v>488</v>
      </c>
      <c r="J19" s="17">
        <v>3</v>
      </c>
      <c r="K19" s="17" t="s">
        <v>37</v>
      </c>
      <c r="L19" s="18">
        <v>21331.03</v>
      </c>
      <c r="M19" s="18">
        <v>4543.8900000000003</v>
      </c>
      <c r="N19" s="18">
        <v>81.650000000000006</v>
      </c>
      <c r="O19" s="18">
        <v>25956.57</v>
      </c>
      <c r="P19" s="18">
        <v>584.66999999999996</v>
      </c>
      <c r="Q19" s="18">
        <v>211.4</v>
      </c>
      <c r="R19" s="18">
        <v>1.34</v>
      </c>
      <c r="S19" s="18">
        <v>797.41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1"/>
        <v>21915.699999999997</v>
      </c>
      <c r="Z19" s="9">
        <f t="shared" si="2"/>
        <v>4755.29</v>
      </c>
      <c r="AA19" s="9">
        <f t="shared" si="3"/>
        <v>82.990000000000009</v>
      </c>
      <c r="AB19" s="9">
        <f t="shared" si="4"/>
        <v>26753.98</v>
      </c>
    </row>
    <row r="20" spans="1:28" x14ac:dyDescent="0.25">
      <c r="A20" s="17">
        <v>16</v>
      </c>
      <c r="B20" s="17" t="s">
        <v>1314</v>
      </c>
      <c r="C20" s="17" t="s">
        <v>1308</v>
      </c>
      <c r="D20" s="17" t="s">
        <v>1349</v>
      </c>
      <c r="E20" s="17" t="s">
        <v>1350</v>
      </c>
      <c r="F20" s="17" t="s">
        <v>35</v>
      </c>
      <c r="G20" s="17" t="s">
        <v>1351</v>
      </c>
      <c r="H20" s="17">
        <v>6021</v>
      </c>
      <c r="I20" s="17">
        <v>5519</v>
      </c>
      <c r="J20" s="17">
        <v>1506</v>
      </c>
      <c r="K20" s="17" t="s">
        <v>37</v>
      </c>
      <c r="L20" s="18">
        <v>188013.56</v>
      </c>
      <c r="M20" s="18">
        <v>11204.43</v>
      </c>
      <c r="N20" s="18">
        <v>3921.29</v>
      </c>
      <c r="O20" s="18">
        <v>203139.28</v>
      </c>
      <c r="P20" s="18">
        <v>8528.09</v>
      </c>
      <c r="Q20" s="18">
        <v>1868.07</v>
      </c>
      <c r="R20" s="18">
        <v>670.92</v>
      </c>
      <c r="S20" s="18">
        <v>11067.08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1"/>
        <v>196541.65</v>
      </c>
      <c r="Z20" s="9">
        <f t="shared" si="2"/>
        <v>13072.5</v>
      </c>
      <c r="AA20" s="9">
        <f t="shared" si="3"/>
        <v>4592.21</v>
      </c>
      <c r="AB20" s="9">
        <f t="shared" si="4"/>
        <v>214206.36</v>
      </c>
    </row>
    <row r="21" spans="1:28" x14ac:dyDescent="0.25">
      <c r="A21" s="17">
        <v>17</v>
      </c>
      <c r="B21" s="17" t="s">
        <v>1352</v>
      </c>
      <c r="C21" s="17" t="s">
        <v>1308</v>
      </c>
      <c r="D21" s="17" t="s">
        <v>1353</v>
      </c>
      <c r="E21" s="17" t="s">
        <v>1354</v>
      </c>
      <c r="F21" s="17" t="s">
        <v>35</v>
      </c>
      <c r="G21" s="17" t="s">
        <v>1010</v>
      </c>
      <c r="H21" s="17">
        <v>3386</v>
      </c>
      <c r="I21" s="17">
        <v>2954</v>
      </c>
      <c r="J21" s="17">
        <v>432</v>
      </c>
      <c r="K21" s="17" t="s">
        <v>37</v>
      </c>
      <c r="L21" s="18">
        <v>31281.37</v>
      </c>
      <c r="M21" s="18">
        <v>1095.28</v>
      </c>
      <c r="N21" s="18">
        <v>1316</v>
      </c>
      <c r="O21" s="18">
        <v>33692.65</v>
      </c>
      <c r="P21" s="18">
        <v>2587.48</v>
      </c>
      <c r="Q21" s="18">
        <v>314.24</v>
      </c>
      <c r="R21" s="18">
        <v>192.46</v>
      </c>
      <c r="S21" s="18">
        <v>3094.18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1"/>
        <v>33868.85</v>
      </c>
      <c r="Z21" s="9">
        <f t="shared" si="2"/>
        <v>1409.52</v>
      </c>
      <c r="AA21" s="9">
        <f t="shared" si="3"/>
        <v>1508.46</v>
      </c>
      <c r="AB21" s="9">
        <f t="shared" si="4"/>
        <v>36786.83</v>
      </c>
    </row>
    <row r="22" spans="1:28" s="12" customFormat="1" x14ac:dyDescent="0.25">
      <c r="A22" s="19"/>
      <c r="B22" s="19"/>
      <c r="C22" s="10" t="s">
        <v>71</v>
      </c>
      <c r="D22" s="19"/>
      <c r="E22" s="19"/>
      <c r="F22" s="19"/>
      <c r="G22" s="19"/>
      <c r="H22" s="19"/>
      <c r="I22" s="19"/>
      <c r="J22" s="19">
        <f>SUM(J5:J21)</f>
        <v>12095</v>
      </c>
      <c r="K22" s="19"/>
      <c r="L22" s="20">
        <f t="shared" ref="L22:AB22" si="5">SUM(L5:L21)</f>
        <v>3154810.2399999998</v>
      </c>
      <c r="M22" s="20">
        <f t="shared" si="5"/>
        <v>225864.77000000002</v>
      </c>
      <c r="N22" s="20">
        <f t="shared" si="5"/>
        <v>42631.8</v>
      </c>
      <c r="O22" s="20">
        <f t="shared" si="5"/>
        <v>3423306.8099999996</v>
      </c>
      <c r="P22" s="20">
        <f t="shared" si="5"/>
        <v>86005.8</v>
      </c>
      <c r="Q22" s="20">
        <f t="shared" si="5"/>
        <v>32629.310000000005</v>
      </c>
      <c r="R22" s="20">
        <f t="shared" si="5"/>
        <v>5388.33</v>
      </c>
      <c r="S22" s="20">
        <f t="shared" si="5"/>
        <v>124023.43999999999</v>
      </c>
      <c r="T22" s="20">
        <f t="shared" si="5"/>
        <v>0</v>
      </c>
      <c r="U22" s="20">
        <f t="shared" si="5"/>
        <v>0</v>
      </c>
      <c r="V22" s="20">
        <f t="shared" si="5"/>
        <v>0</v>
      </c>
      <c r="W22" s="20">
        <f t="shared" si="5"/>
        <v>0</v>
      </c>
      <c r="X22" s="20">
        <f t="shared" si="5"/>
        <v>0</v>
      </c>
      <c r="Y22" s="20">
        <f t="shared" si="5"/>
        <v>3240816.0400000005</v>
      </c>
      <c r="Z22" s="20">
        <f t="shared" si="5"/>
        <v>258494.08000000005</v>
      </c>
      <c r="AA22" s="20">
        <f t="shared" si="5"/>
        <v>48020.13</v>
      </c>
      <c r="AB22" s="20">
        <f t="shared" si="5"/>
        <v>3547330.2499999995</v>
      </c>
    </row>
    <row r="23" spans="1:28" x14ac:dyDescent="0.25">
      <c r="A23" s="17">
        <v>1</v>
      </c>
      <c r="B23" s="17" t="s">
        <v>1341</v>
      </c>
      <c r="C23" s="17" t="s">
        <v>1308</v>
      </c>
      <c r="D23" s="17" t="s">
        <v>1355</v>
      </c>
      <c r="E23" s="17" t="s">
        <v>1356</v>
      </c>
      <c r="F23" s="17" t="s">
        <v>75</v>
      </c>
      <c r="G23" s="17" t="s">
        <v>76</v>
      </c>
      <c r="H23" s="17">
        <v>12185</v>
      </c>
      <c r="I23" s="17">
        <v>12091</v>
      </c>
      <c r="J23" s="17">
        <v>94</v>
      </c>
      <c r="K23" s="17" t="s">
        <v>37</v>
      </c>
      <c r="L23" s="18">
        <v>30966.31</v>
      </c>
      <c r="M23" s="18">
        <v>6645.96</v>
      </c>
      <c r="N23" s="18">
        <v>1817.92</v>
      </c>
      <c r="O23" s="18">
        <v>39430.19</v>
      </c>
      <c r="P23" s="18">
        <v>972.26</v>
      </c>
      <c r="Q23" s="18">
        <v>323.48</v>
      </c>
      <c r="R23" s="18">
        <v>55.84</v>
      </c>
      <c r="S23" s="18">
        <v>1351.58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ref="Y23:Y40" si="6">L23+P23-U23</f>
        <v>31938.57</v>
      </c>
      <c r="Z23" s="9">
        <f t="shared" ref="Z23:Z40" si="7">M23+Q23-V23</f>
        <v>6969.4400000000005</v>
      </c>
      <c r="AA23" s="9">
        <f t="shared" ref="AA23:AA40" si="8">N23+R23-W23</f>
        <v>1873.76</v>
      </c>
      <c r="AB23" s="9">
        <f t="shared" ref="AB23:AB40" si="9">O23+S23-X23</f>
        <v>40781.770000000004</v>
      </c>
    </row>
    <row r="24" spans="1:28" x14ac:dyDescent="0.25">
      <c r="A24" s="17">
        <v>2</v>
      </c>
      <c r="B24" s="17" t="s">
        <v>1314</v>
      </c>
      <c r="C24" s="17" t="s">
        <v>1308</v>
      </c>
      <c r="D24" s="17" t="s">
        <v>1357</v>
      </c>
      <c r="E24" s="17" t="s">
        <v>1358</v>
      </c>
      <c r="F24" s="17" t="s">
        <v>75</v>
      </c>
      <c r="G24" s="17" t="s">
        <v>76</v>
      </c>
      <c r="H24" s="17">
        <v>5470</v>
      </c>
      <c r="I24" s="17">
        <v>5378</v>
      </c>
      <c r="J24" s="17">
        <v>92</v>
      </c>
      <c r="K24" s="17" t="s">
        <v>37</v>
      </c>
      <c r="L24" s="18">
        <v>20745.72</v>
      </c>
      <c r="M24" s="18">
        <v>3846.18</v>
      </c>
      <c r="N24" s="18">
        <v>1184.71</v>
      </c>
      <c r="O24" s="18">
        <v>25776.61</v>
      </c>
      <c r="P24" s="18">
        <v>849.18</v>
      </c>
      <c r="Q24" s="18">
        <v>216.95</v>
      </c>
      <c r="R24" s="18">
        <v>54.65</v>
      </c>
      <c r="S24" s="18">
        <v>1120.78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6"/>
        <v>21594.9</v>
      </c>
      <c r="Z24" s="9">
        <f t="shared" si="7"/>
        <v>4063.1299999999997</v>
      </c>
      <c r="AA24" s="9">
        <f t="shared" si="8"/>
        <v>1239.3600000000001</v>
      </c>
      <c r="AB24" s="9">
        <f t="shared" si="9"/>
        <v>26897.39</v>
      </c>
    </row>
    <row r="25" spans="1:28" x14ac:dyDescent="0.25">
      <c r="A25" s="17">
        <v>3</v>
      </c>
      <c r="B25" s="17" t="s">
        <v>1331</v>
      </c>
      <c r="C25" s="17" t="s">
        <v>1308</v>
      </c>
      <c r="D25" s="17" t="s">
        <v>1359</v>
      </c>
      <c r="E25" s="17" t="s">
        <v>1360</v>
      </c>
      <c r="F25" s="17" t="s">
        <v>75</v>
      </c>
      <c r="G25" s="17" t="s">
        <v>76</v>
      </c>
      <c r="H25" s="17">
        <v>0</v>
      </c>
      <c r="I25" s="17">
        <v>0</v>
      </c>
      <c r="J25" s="17">
        <v>0</v>
      </c>
      <c r="K25" s="17" t="s">
        <v>59</v>
      </c>
      <c r="L25" s="18">
        <v>9912.76</v>
      </c>
      <c r="M25" s="18">
        <v>2220.21</v>
      </c>
      <c r="N25" s="18">
        <v>355.26</v>
      </c>
      <c r="O25" s="18">
        <v>12488.23</v>
      </c>
      <c r="P25" s="18">
        <v>192.5</v>
      </c>
      <c r="Q25" s="18">
        <v>101.79</v>
      </c>
      <c r="R25" s="18">
        <v>0</v>
      </c>
      <c r="S25" s="18">
        <v>294.29000000000002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6"/>
        <v>10105.26</v>
      </c>
      <c r="Z25" s="9">
        <f t="shared" si="7"/>
        <v>2322</v>
      </c>
      <c r="AA25" s="9">
        <f t="shared" si="8"/>
        <v>355.26</v>
      </c>
      <c r="AB25" s="9">
        <f t="shared" si="9"/>
        <v>12782.52</v>
      </c>
    </row>
    <row r="26" spans="1:28" x14ac:dyDescent="0.25">
      <c r="A26" s="17">
        <v>4</v>
      </c>
      <c r="B26" s="17" t="s">
        <v>1318</v>
      </c>
      <c r="C26" s="17" t="s">
        <v>1308</v>
      </c>
      <c r="D26" s="17" t="s">
        <v>1361</v>
      </c>
      <c r="E26" s="17" t="s">
        <v>1362</v>
      </c>
      <c r="F26" s="17" t="s">
        <v>75</v>
      </c>
      <c r="G26" s="17" t="s">
        <v>76</v>
      </c>
      <c r="H26" s="17">
        <v>16085</v>
      </c>
      <c r="I26" s="17">
        <v>15906</v>
      </c>
      <c r="J26" s="17">
        <v>179</v>
      </c>
      <c r="K26" s="17" t="s">
        <v>37</v>
      </c>
      <c r="L26" s="18">
        <v>54637.75</v>
      </c>
      <c r="M26" s="18">
        <v>11255.43</v>
      </c>
      <c r="N26" s="18">
        <v>4174.55</v>
      </c>
      <c r="O26" s="18">
        <v>70067.73</v>
      </c>
      <c r="P26" s="18">
        <v>1445.66</v>
      </c>
      <c r="Q26" s="18">
        <v>581.22</v>
      </c>
      <c r="R26" s="18">
        <v>106.33</v>
      </c>
      <c r="S26" s="18">
        <v>2133.21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6"/>
        <v>56083.41</v>
      </c>
      <c r="Z26" s="9">
        <f t="shared" si="7"/>
        <v>11836.65</v>
      </c>
      <c r="AA26" s="9">
        <f t="shared" si="8"/>
        <v>4280.88</v>
      </c>
      <c r="AB26" s="9">
        <f t="shared" si="9"/>
        <v>72200.94</v>
      </c>
    </row>
    <row r="27" spans="1:28" x14ac:dyDescent="0.25">
      <c r="A27" s="17">
        <v>5</v>
      </c>
      <c r="B27" s="17" t="s">
        <v>1331</v>
      </c>
      <c r="C27" s="17" t="s">
        <v>1308</v>
      </c>
      <c r="D27" s="17" t="s">
        <v>1363</v>
      </c>
      <c r="E27" s="17" t="s">
        <v>1364</v>
      </c>
      <c r="F27" s="17" t="s">
        <v>75</v>
      </c>
      <c r="G27" s="17" t="s">
        <v>76</v>
      </c>
      <c r="H27" s="17">
        <v>14223</v>
      </c>
      <c r="I27" s="17">
        <v>13866</v>
      </c>
      <c r="J27" s="17">
        <v>357</v>
      </c>
      <c r="K27" s="17" t="s">
        <v>37</v>
      </c>
      <c r="L27" s="18">
        <v>64112.83</v>
      </c>
      <c r="M27" s="18">
        <v>12624.24</v>
      </c>
      <c r="N27" s="18">
        <v>5010.4799999999996</v>
      </c>
      <c r="O27" s="18">
        <v>81747.55</v>
      </c>
      <c r="P27" s="18">
        <v>2609.7800000000002</v>
      </c>
      <c r="Q27" s="18">
        <v>677.96</v>
      </c>
      <c r="R27" s="18">
        <v>212.06</v>
      </c>
      <c r="S27" s="18">
        <v>3499.8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6"/>
        <v>66722.61</v>
      </c>
      <c r="Z27" s="9">
        <f t="shared" si="7"/>
        <v>13302.2</v>
      </c>
      <c r="AA27" s="9">
        <f t="shared" si="8"/>
        <v>5222.54</v>
      </c>
      <c r="AB27" s="9">
        <f t="shared" si="9"/>
        <v>85247.35</v>
      </c>
    </row>
    <row r="28" spans="1:28" x14ac:dyDescent="0.25">
      <c r="A28" s="17">
        <v>6</v>
      </c>
      <c r="B28" s="17" t="s">
        <v>1331</v>
      </c>
      <c r="C28" s="17" t="s">
        <v>1308</v>
      </c>
      <c r="D28" s="17" t="s">
        <v>1365</v>
      </c>
      <c r="E28" s="17" t="s">
        <v>1366</v>
      </c>
      <c r="F28" s="17" t="s">
        <v>75</v>
      </c>
      <c r="G28" s="17" t="s">
        <v>76</v>
      </c>
      <c r="H28" s="17">
        <v>1221</v>
      </c>
      <c r="I28" s="17">
        <v>1221</v>
      </c>
      <c r="J28" s="17">
        <v>0</v>
      </c>
      <c r="K28" s="17" t="s">
        <v>59</v>
      </c>
      <c r="L28" s="18">
        <v>6723.19</v>
      </c>
      <c r="M28" s="18">
        <v>1303.49</v>
      </c>
      <c r="N28" s="18">
        <v>141.41</v>
      </c>
      <c r="O28" s="18">
        <v>8168.09</v>
      </c>
      <c r="P28" s="18">
        <v>165</v>
      </c>
      <c r="Q28" s="18">
        <v>67.88</v>
      </c>
      <c r="R28" s="18">
        <v>0</v>
      </c>
      <c r="S28" s="18">
        <v>232.88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6"/>
        <v>6888.19</v>
      </c>
      <c r="Z28" s="9">
        <f t="shared" si="7"/>
        <v>1371.37</v>
      </c>
      <c r="AA28" s="9">
        <f t="shared" si="8"/>
        <v>141.41</v>
      </c>
      <c r="AB28" s="9">
        <f t="shared" si="9"/>
        <v>8400.9699999999993</v>
      </c>
    </row>
    <row r="29" spans="1:28" x14ac:dyDescent="0.25">
      <c r="A29" s="17">
        <v>7</v>
      </c>
      <c r="B29" s="17" t="s">
        <v>1307</v>
      </c>
      <c r="C29" s="17" t="s">
        <v>1308</v>
      </c>
      <c r="D29" s="17" t="s">
        <v>1367</v>
      </c>
      <c r="E29" s="17" t="s">
        <v>1368</v>
      </c>
      <c r="F29" s="17" t="s">
        <v>75</v>
      </c>
      <c r="G29" s="17" t="s">
        <v>76</v>
      </c>
      <c r="H29" s="17">
        <v>57231</v>
      </c>
      <c r="I29" s="17">
        <v>57231</v>
      </c>
      <c r="J29" s="17">
        <v>0</v>
      </c>
      <c r="K29" s="17" t="s">
        <v>59</v>
      </c>
      <c r="L29" s="18">
        <v>389177.22</v>
      </c>
      <c r="M29" s="18">
        <v>18906.189999999999</v>
      </c>
      <c r="N29" s="18">
        <v>36044.720000000001</v>
      </c>
      <c r="O29" s="18">
        <v>444128.13</v>
      </c>
      <c r="P29" s="18">
        <v>353.08</v>
      </c>
      <c r="Q29" s="18">
        <v>4250.9399999999996</v>
      </c>
      <c r="R29" s="18">
        <v>0</v>
      </c>
      <c r="S29" s="18">
        <v>4604.0200000000004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6"/>
        <v>389530.3</v>
      </c>
      <c r="Z29" s="9">
        <f t="shared" si="7"/>
        <v>23157.129999999997</v>
      </c>
      <c r="AA29" s="9">
        <f t="shared" si="8"/>
        <v>36044.720000000001</v>
      </c>
      <c r="AB29" s="9">
        <f t="shared" si="9"/>
        <v>448732.15</v>
      </c>
    </row>
    <row r="30" spans="1:28" x14ac:dyDescent="0.25">
      <c r="A30" s="17">
        <v>8</v>
      </c>
      <c r="B30" s="17" t="s">
        <v>1311</v>
      </c>
      <c r="C30" s="17" t="s">
        <v>1308</v>
      </c>
      <c r="D30" s="17" t="s">
        <v>1369</v>
      </c>
      <c r="E30" s="17" t="s">
        <v>1370</v>
      </c>
      <c r="F30" s="17" t="s">
        <v>75</v>
      </c>
      <c r="G30" s="17" t="s">
        <v>76</v>
      </c>
      <c r="H30" s="17">
        <v>9349</v>
      </c>
      <c r="I30" s="17">
        <v>9253</v>
      </c>
      <c r="J30" s="17">
        <v>96</v>
      </c>
      <c r="K30" s="17" t="s">
        <v>37</v>
      </c>
      <c r="L30" s="18">
        <v>-105638.54</v>
      </c>
      <c r="M30" s="18">
        <v>14.33</v>
      </c>
      <c r="N30" s="18">
        <v>939.94</v>
      </c>
      <c r="O30" s="18">
        <v>-104684.27</v>
      </c>
      <c r="P30" s="18">
        <v>902.84</v>
      </c>
      <c r="Q30" s="18">
        <v>0</v>
      </c>
      <c r="R30" s="18">
        <v>57.02</v>
      </c>
      <c r="S30" s="18">
        <v>959.86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6"/>
        <v>-104735.7</v>
      </c>
      <c r="Z30" s="9">
        <f t="shared" si="7"/>
        <v>14.33</v>
      </c>
      <c r="AA30" s="9">
        <f t="shared" si="8"/>
        <v>996.96</v>
      </c>
      <c r="AB30" s="9">
        <f t="shared" si="9"/>
        <v>-103724.41</v>
      </c>
    </row>
    <row r="31" spans="1:28" x14ac:dyDescent="0.25">
      <c r="A31" s="17">
        <v>9</v>
      </c>
      <c r="B31" s="17" t="s">
        <v>1307</v>
      </c>
      <c r="C31" s="17" t="s">
        <v>1308</v>
      </c>
      <c r="D31" s="17" t="s">
        <v>1371</v>
      </c>
      <c r="E31" s="17" t="s">
        <v>1372</v>
      </c>
      <c r="F31" s="17" t="s">
        <v>75</v>
      </c>
      <c r="G31" s="17" t="s">
        <v>76</v>
      </c>
      <c r="H31" s="17">
        <v>38135</v>
      </c>
      <c r="I31" s="17">
        <v>37756</v>
      </c>
      <c r="J31" s="17">
        <v>379</v>
      </c>
      <c r="K31" s="17" t="s">
        <v>37</v>
      </c>
      <c r="L31" s="18">
        <v>109334.98</v>
      </c>
      <c r="M31" s="18">
        <v>6332.42</v>
      </c>
      <c r="N31" s="18">
        <v>1089.99</v>
      </c>
      <c r="O31" s="18">
        <v>116757.39</v>
      </c>
      <c r="P31" s="18">
        <v>2863.66</v>
      </c>
      <c r="Q31" s="18">
        <v>1089.6300000000001</v>
      </c>
      <c r="R31" s="18">
        <v>225.13</v>
      </c>
      <c r="S31" s="18">
        <v>4178.42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6"/>
        <v>112198.64</v>
      </c>
      <c r="Z31" s="9">
        <f t="shared" si="7"/>
        <v>7422.05</v>
      </c>
      <c r="AA31" s="9">
        <f t="shared" si="8"/>
        <v>1315.12</v>
      </c>
      <c r="AB31" s="9">
        <f t="shared" si="9"/>
        <v>120935.81</v>
      </c>
    </row>
    <row r="32" spans="1:28" x14ac:dyDescent="0.25">
      <c r="A32" s="17">
        <v>10</v>
      </c>
      <c r="B32" s="17" t="s">
        <v>1322</v>
      </c>
      <c r="C32" s="17" t="s">
        <v>1308</v>
      </c>
      <c r="D32" s="17" t="s">
        <v>1373</v>
      </c>
      <c r="E32" s="17" t="s">
        <v>1374</v>
      </c>
      <c r="F32" s="17" t="s">
        <v>75</v>
      </c>
      <c r="G32" s="17" t="s">
        <v>76</v>
      </c>
      <c r="H32" s="17">
        <v>22704</v>
      </c>
      <c r="I32" s="17">
        <v>22608</v>
      </c>
      <c r="J32" s="17">
        <v>96</v>
      </c>
      <c r="K32" s="17" t="s">
        <v>37</v>
      </c>
      <c r="L32" s="18">
        <v>-73453.37</v>
      </c>
      <c r="M32" s="18">
        <v>11.48</v>
      </c>
      <c r="N32" s="18">
        <v>760.87</v>
      </c>
      <c r="O32" s="18">
        <v>-72681.02</v>
      </c>
      <c r="P32" s="18">
        <v>902.84</v>
      </c>
      <c r="Q32" s="18">
        <v>0</v>
      </c>
      <c r="R32" s="18">
        <v>57.02</v>
      </c>
      <c r="S32" s="18">
        <v>959.86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6"/>
        <v>-72550.53</v>
      </c>
      <c r="Z32" s="9">
        <f t="shared" si="7"/>
        <v>11.48</v>
      </c>
      <c r="AA32" s="9">
        <f t="shared" si="8"/>
        <v>817.89</v>
      </c>
      <c r="AB32" s="9">
        <f t="shared" si="9"/>
        <v>-71721.16</v>
      </c>
    </row>
    <row r="33" spans="1:28" x14ac:dyDescent="0.25">
      <c r="A33" s="17">
        <v>11</v>
      </c>
      <c r="B33" s="17" t="s">
        <v>1314</v>
      </c>
      <c r="C33" s="17" t="s">
        <v>1308</v>
      </c>
      <c r="D33" s="17" t="s">
        <v>1375</v>
      </c>
      <c r="E33" s="17" t="s">
        <v>1376</v>
      </c>
      <c r="F33" s="17" t="s">
        <v>75</v>
      </c>
      <c r="G33" s="17" t="s">
        <v>76</v>
      </c>
      <c r="H33" s="17">
        <v>6653</v>
      </c>
      <c r="I33" s="17">
        <v>6545</v>
      </c>
      <c r="J33" s="17">
        <v>108</v>
      </c>
      <c r="K33" s="17" t="s">
        <v>37</v>
      </c>
      <c r="L33" s="18">
        <v>-56602.99</v>
      </c>
      <c r="M33" s="18">
        <v>9.57</v>
      </c>
      <c r="N33" s="18">
        <v>655.66</v>
      </c>
      <c r="O33" s="18">
        <v>-55937.760000000002</v>
      </c>
      <c r="P33" s="18">
        <v>981.32</v>
      </c>
      <c r="Q33" s="18">
        <v>0</v>
      </c>
      <c r="R33" s="18">
        <v>64.150000000000006</v>
      </c>
      <c r="S33" s="18">
        <v>1045.47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6"/>
        <v>-55621.67</v>
      </c>
      <c r="Z33" s="9">
        <f t="shared" si="7"/>
        <v>9.57</v>
      </c>
      <c r="AA33" s="9">
        <f t="shared" si="8"/>
        <v>719.81</v>
      </c>
      <c r="AB33" s="9">
        <f t="shared" si="9"/>
        <v>-54892.29</v>
      </c>
    </row>
    <row r="34" spans="1:28" x14ac:dyDescent="0.25">
      <c r="A34" s="17">
        <v>12</v>
      </c>
      <c r="B34" s="17" t="s">
        <v>1322</v>
      </c>
      <c r="C34" s="17" t="s">
        <v>1308</v>
      </c>
      <c r="D34" s="17" t="s">
        <v>1377</v>
      </c>
      <c r="E34" s="17" t="s">
        <v>1378</v>
      </c>
      <c r="F34" s="17" t="s">
        <v>75</v>
      </c>
      <c r="G34" s="17" t="s">
        <v>76</v>
      </c>
      <c r="H34" s="17">
        <v>21243</v>
      </c>
      <c r="I34" s="17">
        <v>20924</v>
      </c>
      <c r="J34" s="17">
        <v>319</v>
      </c>
      <c r="K34" s="17" t="s">
        <v>37</v>
      </c>
      <c r="L34" s="18">
        <v>49157.91</v>
      </c>
      <c r="M34" s="18">
        <v>9599.23</v>
      </c>
      <c r="N34" s="18">
        <v>3393.03</v>
      </c>
      <c r="O34" s="18">
        <v>62150.17</v>
      </c>
      <c r="P34" s="18">
        <v>2471.2600000000002</v>
      </c>
      <c r="Q34" s="18">
        <v>502.74</v>
      </c>
      <c r="R34" s="18">
        <v>189.49</v>
      </c>
      <c r="S34" s="18">
        <v>3163.49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6"/>
        <v>51629.170000000006</v>
      </c>
      <c r="Z34" s="9">
        <f t="shared" si="7"/>
        <v>10101.969999999999</v>
      </c>
      <c r="AA34" s="9">
        <f t="shared" si="8"/>
        <v>3582.5200000000004</v>
      </c>
      <c r="AB34" s="9">
        <f t="shared" si="9"/>
        <v>65313.659999999996</v>
      </c>
    </row>
    <row r="35" spans="1:28" x14ac:dyDescent="0.25">
      <c r="A35" s="17">
        <v>13</v>
      </c>
      <c r="B35" s="17" t="s">
        <v>1341</v>
      </c>
      <c r="C35" s="17" t="s">
        <v>1308</v>
      </c>
      <c r="D35" s="17" t="s">
        <v>1379</v>
      </c>
      <c r="E35" s="17" t="s">
        <v>1380</v>
      </c>
      <c r="F35" s="17" t="s">
        <v>75</v>
      </c>
      <c r="G35" s="17" t="s">
        <v>114</v>
      </c>
      <c r="H35" s="17">
        <v>0</v>
      </c>
      <c r="I35" s="17">
        <v>0</v>
      </c>
      <c r="J35" s="17">
        <v>360</v>
      </c>
      <c r="K35" s="17" t="s">
        <v>107</v>
      </c>
      <c r="L35" s="18">
        <v>125964.72</v>
      </c>
      <c r="M35" s="18">
        <v>5286.53</v>
      </c>
      <c r="N35" s="18">
        <v>855.36</v>
      </c>
      <c r="O35" s="18">
        <v>132106.60999999999</v>
      </c>
      <c r="P35" s="18">
        <v>2464.4</v>
      </c>
      <c r="Q35" s="18">
        <v>1255.7</v>
      </c>
      <c r="R35" s="18">
        <v>213.84</v>
      </c>
      <c r="S35" s="18">
        <v>3933.94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6"/>
        <v>128429.12</v>
      </c>
      <c r="Z35" s="9">
        <f t="shared" si="7"/>
        <v>6542.23</v>
      </c>
      <c r="AA35" s="9">
        <f t="shared" si="8"/>
        <v>1069.2</v>
      </c>
      <c r="AB35" s="9">
        <f t="shared" si="9"/>
        <v>136040.54999999999</v>
      </c>
    </row>
    <row r="36" spans="1:28" x14ac:dyDescent="0.25">
      <c r="A36" s="17">
        <v>14</v>
      </c>
      <c r="B36" s="17" t="s">
        <v>1314</v>
      </c>
      <c r="C36" s="17" t="s">
        <v>1308</v>
      </c>
      <c r="D36" s="17" t="s">
        <v>1381</v>
      </c>
      <c r="E36" s="17" t="s">
        <v>1382</v>
      </c>
      <c r="F36" s="17" t="s">
        <v>75</v>
      </c>
      <c r="G36" s="17" t="s">
        <v>114</v>
      </c>
      <c r="H36" s="17">
        <v>0</v>
      </c>
      <c r="I36" s="17">
        <v>0</v>
      </c>
      <c r="J36" s="17">
        <v>360</v>
      </c>
      <c r="K36" s="17" t="s">
        <v>107</v>
      </c>
      <c r="L36" s="18">
        <v>106682.96</v>
      </c>
      <c r="M36" s="18">
        <v>4348.62</v>
      </c>
      <c r="N36" s="18">
        <v>855.36</v>
      </c>
      <c r="O36" s="18">
        <v>111886.94</v>
      </c>
      <c r="P36" s="18">
        <v>2464.4</v>
      </c>
      <c r="Q36" s="18">
        <v>1062.8800000000001</v>
      </c>
      <c r="R36" s="18">
        <v>213.84</v>
      </c>
      <c r="S36" s="18">
        <v>3741.12</v>
      </c>
      <c r="T36" s="18">
        <v>0</v>
      </c>
      <c r="U36" s="18">
        <v>0</v>
      </c>
      <c r="V36" s="18">
        <v>0</v>
      </c>
      <c r="W36" s="18">
        <v>0</v>
      </c>
      <c r="X36" s="18"/>
      <c r="Y36" s="9">
        <f t="shared" si="6"/>
        <v>109147.36</v>
      </c>
      <c r="Z36" s="9">
        <f t="shared" si="7"/>
        <v>5411.5</v>
      </c>
      <c r="AA36" s="9">
        <f t="shared" si="8"/>
        <v>1069.2</v>
      </c>
      <c r="AB36" s="9">
        <f t="shared" si="9"/>
        <v>115628.06</v>
      </c>
    </row>
    <row r="37" spans="1:28" x14ac:dyDescent="0.25">
      <c r="A37" s="17">
        <v>15</v>
      </c>
      <c r="B37" s="17" t="s">
        <v>1318</v>
      </c>
      <c r="C37" s="17" t="s">
        <v>1308</v>
      </c>
      <c r="D37" s="17" t="s">
        <v>1383</v>
      </c>
      <c r="E37" s="17" t="s">
        <v>1384</v>
      </c>
      <c r="F37" s="17" t="s">
        <v>75</v>
      </c>
      <c r="G37" s="17" t="s">
        <v>114</v>
      </c>
      <c r="H37" s="17">
        <v>0</v>
      </c>
      <c r="I37" s="17">
        <v>0</v>
      </c>
      <c r="J37" s="17">
        <v>360</v>
      </c>
      <c r="K37" s="17" t="s">
        <v>107</v>
      </c>
      <c r="L37" s="18">
        <v>111034.12</v>
      </c>
      <c r="M37" s="18">
        <v>4664.49</v>
      </c>
      <c r="N37" s="18">
        <v>855.36</v>
      </c>
      <c r="O37" s="18">
        <v>116553.97</v>
      </c>
      <c r="P37" s="18">
        <v>2464.4</v>
      </c>
      <c r="Q37" s="18">
        <v>1106.3900000000001</v>
      </c>
      <c r="R37" s="18">
        <v>213.84</v>
      </c>
      <c r="S37" s="18">
        <v>3784.63</v>
      </c>
      <c r="T37" s="18">
        <v>0</v>
      </c>
      <c r="U37" s="18">
        <v>0</v>
      </c>
      <c r="V37" s="18">
        <v>0</v>
      </c>
      <c r="W37" s="18">
        <v>0</v>
      </c>
      <c r="X37" s="18"/>
      <c r="Y37" s="9">
        <f t="shared" si="6"/>
        <v>113498.51999999999</v>
      </c>
      <c r="Z37" s="9">
        <f t="shared" si="7"/>
        <v>5770.88</v>
      </c>
      <c r="AA37" s="9">
        <f t="shared" si="8"/>
        <v>1069.2</v>
      </c>
      <c r="AB37" s="9">
        <f t="shared" si="9"/>
        <v>120338.6</v>
      </c>
    </row>
    <row r="38" spans="1:28" x14ac:dyDescent="0.25">
      <c r="A38" s="17">
        <v>16</v>
      </c>
      <c r="B38" s="17" t="s">
        <v>1331</v>
      </c>
      <c r="C38" s="17" t="s">
        <v>1308</v>
      </c>
      <c r="D38" s="17" t="s">
        <v>1385</v>
      </c>
      <c r="E38" s="17" t="s">
        <v>1386</v>
      </c>
      <c r="F38" s="17" t="s">
        <v>75</v>
      </c>
      <c r="G38" s="17" t="s">
        <v>114</v>
      </c>
      <c r="H38" s="17">
        <v>0</v>
      </c>
      <c r="I38" s="17">
        <v>0</v>
      </c>
      <c r="J38" s="17">
        <v>360</v>
      </c>
      <c r="K38" s="17" t="s">
        <v>107</v>
      </c>
      <c r="L38" s="18">
        <v>110643.74</v>
      </c>
      <c r="M38" s="18">
        <v>4648.6499999999996</v>
      </c>
      <c r="N38" s="18">
        <v>855.36</v>
      </c>
      <c r="O38" s="18">
        <v>116147.75</v>
      </c>
      <c r="P38" s="18">
        <v>2464.4</v>
      </c>
      <c r="Q38" s="18">
        <v>1102.49</v>
      </c>
      <c r="R38" s="18">
        <v>213.84</v>
      </c>
      <c r="S38" s="18">
        <v>3780.73</v>
      </c>
      <c r="T38" s="18">
        <v>0</v>
      </c>
      <c r="U38" s="18">
        <v>0</v>
      </c>
      <c r="V38" s="18">
        <v>0</v>
      </c>
      <c r="W38" s="18">
        <v>0</v>
      </c>
      <c r="X38" s="18"/>
      <c r="Y38" s="9">
        <f t="shared" si="6"/>
        <v>113108.14</v>
      </c>
      <c r="Z38" s="9">
        <f t="shared" si="7"/>
        <v>5751.1399999999994</v>
      </c>
      <c r="AA38" s="9">
        <f t="shared" si="8"/>
        <v>1069.2</v>
      </c>
      <c r="AB38" s="9">
        <f t="shared" si="9"/>
        <v>119928.48</v>
      </c>
    </row>
    <row r="39" spans="1:28" x14ac:dyDescent="0.25">
      <c r="A39" s="17">
        <v>17</v>
      </c>
      <c r="B39" s="17" t="s">
        <v>1322</v>
      </c>
      <c r="C39" s="17" t="s">
        <v>1308</v>
      </c>
      <c r="D39" s="17" t="s">
        <v>1387</v>
      </c>
      <c r="E39" s="17" t="s">
        <v>1388</v>
      </c>
      <c r="F39" s="17" t="s">
        <v>75</v>
      </c>
      <c r="G39" s="17" t="s">
        <v>114</v>
      </c>
      <c r="H39" s="17">
        <v>0</v>
      </c>
      <c r="I39" s="17">
        <v>0</v>
      </c>
      <c r="J39" s="17">
        <v>360</v>
      </c>
      <c r="K39" s="17" t="s">
        <v>107</v>
      </c>
      <c r="L39" s="18">
        <v>121337.23</v>
      </c>
      <c r="M39" s="18">
        <v>5095.88</v>
      </c>
      <c r="N39" s="18">
        <v>855.36</v>
      </c>
      <c r="O39" s="18">
        <v>127288.47</v>
      </c>
      <c r="P39" s="18">
        <v>2464.4</v>
      </c>
      <c r="Q39" s="18">
        <v>1209.42</v>
      </c>
      <c r="R39" s="18">
        <v>213.84</v>
      </c>
      <c r="S39" s="18">
        <v>3887.66</v>
      </c>
      <c r="T39" s="18">
        <v>0</v>
      </c>
      <c r="U39" s="18">
        <v>0</v>
      </c>
      <c r="V39" s="18">
        <v>0</v>
      </c>
      <c r="W39" s="18">
        <v>0</v>
      </c>
      <c r="X39" s="18"/>
      <c r="Y39" s="9">
        <f t="shared" si="6"/>
        <v>123801.62999999999</v>
      </c>
      <c r="Z39" s="9">
        <f t="shared" si="7"/>
        <v>6305.3</v>
      </c>
      <c r="AA39" s="9">
        <f t="shared" si="8"/>
        <v>1069.2</v>
      </c>
      <c r="AB39" s="9">
        <f t="shared" si="9"/>
        <v>131176.13</v>
      </c>
    </row>
    <row r="40" spans="1:28" x14ac:dyDescent="0.25">
      <c r="A40" s="17">
        <v>18</v>
      </c>
      <c r="B40" s="17" t="s">
        <v>1311</v>
      </c>
      <c r="C40" s="17" t="s">
        <v>1308</v>
      </c>
      <c r="D40" s="17" t="s">
        <v>1389</v>
      </c>
      <c r="E40" s="17" t="s">
        <v>1390</v>
      </c>
      <c r="F40" s="17" t="s">
        <v>75</v>
      </c>
      <c r="G40" s="17" t="s">
        <v>114</v>
      </c>
      <c r="H40" s="17">
        <v>0</v>
      </c>
      <c r="I40" s="17">
        <v>0</v>
      </c>
      <c r="J40" s="17">
        <v>360</v>
      </c>
      <c r="K40" s="17" t="s">
        <v>107</v>
      </c>
      <c r="L40" s="18">
        <v>145475.53</v>
      </c>
      <c r="M40" s="18">
        <v>6166.36</v>
      </c>
      <c r="N40" s="18">
        <v>855.36</v>
      </c>
      <c r="O40" s="18">
        <v>152497.25</v>
      </c>
      <c r="P40" s="18">
        <v>2464.4</v>
      </c>
      <c r="Q40" s="18">
        <v>1450.81</v>
      </c>
      <c r="R40" s="18">
        <v>213.84</v>
      </c>
      <c r="S40" s="18">
        <v>4129.05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si="6"/>
        <v>147939.93</v>
      </c>
      <c r="Z40" s="9">
        <f t="shared" si="7"/>
        <v>7617.17</v>
      </c>
      <c r="AA40" s="9">
        <f t="shared" si="8"/>
        <v>1069.2</v>
      </c>
      <c r="AB40" s="9">
        <f t="shared" si="9"/>
        <v>156626.29999999999</v>
      </c>
    </row>
    <row r="41" spans="1:28" s="12" customFormat="1" ht="16.5" customHeight="1" x14ac:dyDescent="0.25">
      <c r="A41" s="10"/>
      <c r="B41" s="10"/>
      <c r="C41" s="10" t="s">
        <v>71</v>
      </c>
      <c r="D41" s="10"/>
      <c r="E41" s="10"/>
      <c r="F41" s="10"/>
      <c r="G41" s="10"/>
      <c r="H41" s="10"/>
      <c r="I41" s="10"/>
      <c r="J41" s="11">
        <f>SUM(J23:J40)</f>
        <v>3880</v>
      </c>
      <c r="K41" s="10"/>
      <c r="L41" s="11">
        <f t="shared" ref="L41:AB41" si="10">SUM(L23:L40)</f>
        <v>1220212.07</v>
      </c>
      <c r="M41" s="11">
        <f t="shared" si="10"/>
        <v>102979.26</v>
      </c>
      <c r="N41" s="11">
        <f t="shared" si="10"/>
        <v>60700.700000000012</v>
      </c>
      <c r="O41" s="11">
        <f t="shared" si="10"/>
        <v>1383892.03</v>
      </c>
      <c r="P41" s="11">
        <f t="shared" si="10"/>
        <v>29495.78000000001</v>
      </c>
      <c r="Q41" s="11">
        <f t="shared" si="10"/>
        <v>15000.279999999997</v>
      </c>
      <c r="R41" s="11">
        <f t="shared" si="10"/>
        <v>2304.73</v>
      </c>
      <c r="S41" s="11">
        <f t="shared" si="10"/>
        <v>46800.790000000008</v>
      </c>
      <c r="T41" s="11">
        <f t="shared" si="10"/>
        <v>0</v>
      </c>
      <c r="U41" s="11">
        <f t="shared" si="10"/>
        <v>0</v>
      </c>
      <c r="V41" s="11">
        <f t="shared" si="10"/>
        <v>0</v>
      </c>
      <c r="W41" s="11">
        <f t="shared" si="10"/>
        <v>0</v>
      </c>
      <c r="X41" s="11">
        <f t="shared" si="10"/>
        <v>0</v>
      </c>
      <c r="Y41" s="11">
        <f t="shared" si="10"/>
        <v>1249707.8499999999</v>
      </c>
      <c r="Z41" s="11">
        <f t="shared" si="10"/>
        <v>117979.54000000001</v>
      </c>
      <c r="AA41" s="11">
        <f t="shared" si="10"/>
        <v>63005.429999999978</v>
      </c>
      <c r="AB41" s="11">
        <f t="shared" si="10"/>
        <v>1430692.82</v>
      </c>
    </row>
    <row r="42" spans="1:28" s="12" customFormat="1" ht="16.5" customHeight="1" x14ac:dyDescent="0.25">
      <c r="A42" s="10"/>
      <c r="B42" s="10"/>
      <c r="C42" s="10" t="s">
        <v>119</v>
      </c>
      <c r="D42" s="10"/>
      <c r="E42" s="10"/>
      <c r="F42" s="10"/>
      <c r="G42" s="10"/>
      <c r="H42" s="10"/>
      <c r="I42" s="10"/>
      <c r="J42" s="11">
        <f>J41+J22</f>
        <v>15975</v>
      </c>
      <c r="K42" s="11"/>
      <c r="L42" s="11">
        <f t="shared" ref="L42:AB42" si="11">L41+L22</f>
        <v>4375022.3099999996</v>
      </c>
      <c r="M42" s="11">
        <f t="shared" si="11"/>
        <v>328844.03000000003</v>
      </c>
      <c r="N42" s="11">
        <f t="shared" si="11"/>
        <v>103332.50000000001</v>
      </c>
      <c r="O42" s="11">
        <f t="shared" si="11"/>
        <v>4807198.84</v>
      </c>
      <c r="P42" s="11">
        <f t="shared" si="11"/>
        <v>115501.58000000002</v>
      </c>
      <c r="Q42" s="11">
        <f t="shared" si="11"/>
        <v>47629.590000000004</v>
      </c>
      <c r="R42" s="11">
        <f t="shared" si="11"/>
        <v>7693.0599999999995</v>
      </c>
      <c r="S42" s="11">
        <f t="shared" si="11"/>
        <v>170824.22999999998</v>
      </c>
      <c r="T42" s="11">
        <f t="shared" si="11"/>
        <v>0</v>
      </c>
      <c r="U42" s="11">
        <f t="shared" si="11"/>
        <v>0</v>
      </c>
      <c r="V42" s="11">
        <f t="shared" si="11"/>
        <v>0</v>
      </c>
      <c r="W42" s="11">
        <f t="shared" si="11"/>
        <v>0</v>
      </c>
      <c r="X42" s="11">
        <f t="shared" si="11"/>
        <v>0</v>
      </c>
      <c r="Y42" s="11">
        <f t="shared" si="11"/>
        <v>4490523.8900000006</v>
      </c>
      <c r="Z42" s="11">
        <f t="shared" si="11"/>
        <v>376473.62000000005</v>
      </c>
      <c r="AA42" s="11">
        <f t="shared" si="11"/>
        <v>111025.55999999997</v>
      </c>
      <c r="AB42" s="11">
        <f t="shared" si="11"/>
        <v>4978023.0699999994</v>
      </c>
    </row>
    <row r="43" spans="1:28" ht="18" customHeight="1" x14ac:dyDescent="0.25"/>
    <row r="44" spans="1:28" ht="18" customHeight="1" x14ac:dyDescent="0.25"/>
    <row r="47" spans="1:28" ht="15.75" x14ac:dyDescent="0.25">
      <c r="E47" s="13" t="s">
        <v>120</v>
      </c>
      <c r="G47" s="14"/>
      <c r="H47" s="14"/>
      <c r="I47" s="14"/>
      <c r="J47" s="14"/>
      <c r="K47" s="14"/>
      <c r="L47" s="13" t="s">
        <v>122</v>
      </c>
      <c r="M47" s="13"/>
      <c r="N47" s="13"/>
      <c r="O47" s="14"/>
      <c r="Q47" s="14"/>
      <c r="R47" s="13" t="s">
        <v>121</v>
      </c>
      <c r="T47" s="14"/>
      <c r="U47" s="14"/>
      <c r="W47" s="14"/>
      <c r="X47" s="14"/>
      <c r="Y47" s="13" t="s">
        <v>123</v>
      </c>
      <c r="Z47" s="14"/>
      <c r="AA47" s="14"/>
      <c r="AB47" s="14"/>
    </row>
    <row r="48" spans="1:28" ht="15.75" x14ac:dyDescent="0.25">
      <c r="E48" s="13" t="s">
        <v>124</v>
      </c>
      <c r="G48" s="14"/>
      <c r="H48" s="14"/>
      <c r="I48" s="14"/>
      <c r="J48" s="14"/>
      <c r="K48" s="14"/>
      <c r="L48" s="13" t="s">
        <v>124</v>
      </c>
      <c r="M48" s="13"/>
      <c r="N48" s="13"/>
      <c r="O48" s="14"/>
      <c r="Q48" s="14"/>
      <c r="R48" s="13" t="s">
        <v>124</v>
      </c>
      <c r="T48" s="14"/>
      <c r="U48" s="14"/>
      <c r="W48" s="14"/>
      <c r="X48" s="14"/>
      <c r="Y48" s="13" t="s">
        <v>124</v>
      </c>
      <c r="Z48" s="14"/>
      <c r="AA48" s="14"/>
      <c r="AB48" s="14"/>
    </row>
    <row r="49" spans="1:31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31" ht="32.25" customHeight="1" x14ac:dyDescent="0.55000000000000004">
      <c r="A50" s="75" t="s">
        <v>0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1"/>
      <c r="AD50" s="1"/>
      <c r="AE50" s="1"/>
    </row>
    <row r="51" spans="1:31" ht="21.75" customHeight="1" x14ac:dyDescent="0.4">
      <c r="A51" s="76" t="s">
        <v>1575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2"/>
      <c r="AD51" s="2"/>
      <c r="AE51" s="2"/>
    </row>
    <row r="52" spans="1:31" s="5" customFormat="1" ht="20.25" customHeight="1" x14ac:dyDescent="0.35">
      <c r="A52" s="3" t="s">
        <v>1</v>
      </c>
      <c r="B52" s="4"/>
      <c r="C52" s="3"/>
      <c r="D52" s="3"/>
      <c r="F52" s="3" t="s">
        <v>1398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s="7" customFormat="1" ht="90" x14ac:dyDescent="0.25">
      <c r="A53" s="6" t="s">
        <v>3</v>
      </c>
      <c r="B53" s="6" t="s">
        <v>4</v>
      </c>
      <c r="C53" s="6" t="s">
        <v>5</v>
      </c>
      <c r="D53" s="6" t="s">
        <v>6</v>
      </c>
      <c r="E53" s="6" t="s">
        <v>7</v>
      </c>
      <c r="F53" s="6" t="s">
        <v>8</v>
      </c>
      <c r="G53" s="6" t="s">
        <v>9</v>
      </c>
      <c r="H53" s="6" t="s">
        <v>10</v>
      </c>
      <c r="I53" s="6" t="s">
        <v>11</v>
      </c>
      <c r="J53" s="6" t="s">
        <v>12</v>
      </c>
      <c r="K53" s="6" t="s">
        <v>13</v>
      </c>
      <c r="L53" s="6" t="s">
        <v>14</v>
      </c>
      <c r="M53" s="6" t="s">
        <v>15</v>
      </c>
      <c r="N53" s="6" t="s">
        <v>16</v>
      </c>
      <c r="O53" s="6" t="s">
        <v>17</v>
      </c>
      <c r="P53" s="6" t="s">
        <v>18</v>
      </c>
      <c r="Q53" s="6" t="s">
        <v>19</v>
      </c>
      <c r="R53" s="6" t="s">
        <v>20</v>
      </c>
      <c r="S53" s="6" t="s">
        <v>21</v>
      </c>
      <c r="T53" s="6" t="s">
        <v>22</v>
      </c>
      <c r="U53" s="6" t="s">
        <v>23</v>
      </c>
      <c r="V53" s="6" t="s">
        <v>24</v>
      </c>
      <c r="W53" s="6" t="s">
        <v>25</v>
      </c>
      <c r="X53" s="6" t="s">
        <v>26</v>
      </c>
      <c r="Y53" s="6" t="s">
        <v>27</v>
      </c>
      <c r="Z53" s="6" t="s">
        <v>28</v>
      </c>
      <c r="AA53" s="6" t="s">
        <v>29</v>
      </c>
      <c r="AB53" s="6" t="s">
        <v>30</v>
      </c>
    </row>
    <row r="54" spans="1:31" s="15" customFormat="1" x14ac:dyDescent="0.25">
      <c r="A54" s="17">
        <v>1</v>
      </c>
      <c r="B54" s="17" t="s">
        <v>1307</v>
      </c>
      <c r="C54" s="17" t="s">
        <v>1308</v>
      </c>
      <c r="D54" s="17" t="s">
        <v>1309</v>
      </c>
      <c r="E54" s="17" t="s">
        <v>1310</v>
      </c>
      <c r="F54" s="17" t="s">
        <v>35</v>
      </c>
      <c r="G54" s="17" t="s">
        <v>1181</v>
      </c>
      <c r="H54" s="17">
        <v>28052</v>
      </c>
      <c r="I54" s="17">
        <v>26164</v>
      </c>
      <c r="J54" s="17">
        <v>1888</v>
      </c>
      <c r="K54" s="17" t="s">
        <v>37</v>
      </c>
      <c r="L54" s="18">
        <v>357322.18</v>
      </c>
      <c r="M54" s="18">
        <v>24426.41</v>
      </c>
      <c r="N54" s="18">
        <v>5512.62</v>
      </c>
      <c r="O54" s="18">
        <v>387261.21</v>
      </c>
      <c r="P54" s="18">
        <v>10062.870000000001</v>
      </c>
      <c r="Q54" s="18">
        <v>3731.79</v>
      </c>
      <c r="R54" s="18">
        <v>841.1</v>
      </c>
      <c r="S54" s="18">
        <v>14635.76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ref="Y54" si="12">L54+P54-U54</f>
        <v>367385.05</v>
      </c>
      <c r="Z54" s="9">
        <f t="shared" ref="Z54" si="13">M54+Q54-V54</f>
        <v>28158.2</v>
      </c>
      <c r="AA54" s="9">
        <f t="shared" ref="AA54" si="14">N54+R54-W54</f>
        <v>6353.72</v>
      </c>
      <c r="AB54" s="9">
        <f t="shared" ref="AB54" si="15">O54+S54-X54</f>
        <v>401896.97000000003</v>
      </c>
    </row>
    <row r="55" spans="1:31" s="15" customFormat="1" x14ac:dyDescent="0.25">
      <c r="A55" s="17">
        <v>2</v>
      </c>
      <c r="B55" s="17" t="s">
        <v>1311</v>
      </c>
      <c r="C55" s="17" t="s">
        <v>1308</v>
      </c>
      <c r="D55" s="17" t="s">
        <v>1312</v>
      </c>
      <c r="E55" s="17" t="s">
        <v>1313</v>
      </c>
      <c r="F55" s="17" t="s">
        <v>35</v>
      </c>
      <c r="G55" s="17" t="s">
        <v>137</v>
      </c>
      <c r="H55" s="17">
        <v>19771</v>
      </c>
      <c r="I55" s="17">
        <v>19304</v>
      </c>
      <c r="J55" s="17">
        <v>1401</v>
      </c>
      <c r="K55" s="17" t="s">
        <v>37</v>
      </c>
      <c r="L55" s="18">
        <v>260177.93</v>
      </c>
      <c r="M55" s="18">
        <v>17556.740000000002</v>
      </c>
      <c r="N55" s="18">
        <v>3965.4</v>
      </c>
      <c r="O55" s="18">
        <v>281700.07</v>
      </c>
      <c r="P55" s="18">
        <v>8253.51</v>
      </c>
      <c r="Q55" s="18">
        <v>2694.92</v>
      </c>
      <c r="R55" s="18">
        <v>624.15</v>
      </c>
      <c r="S55" s="18">
        <v>11572.58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ref="Y55:Y70" si="16">L55+P55-U55</f>
        <v>268431.44</v>
      </c>
      <c r="Z55" s="9">
        <f t="shared" ref="Z55:Z70" si="17">M55+Q55-V55</f>
        <v>20251.660000000003</v>
      </c>
      <c r="AA55" s="9">
        <f t="shared" ref="AA55:AA70" si="18">N55+R55-W55</f>
        <v>4589.55</v>
      </c>
      <c r="AB55" s="9">
        <f t="shared" ref="AB55:AB70" si="19">O55+S55-X55</f>
        <v>293272.65000000002</v>
      </c>
    </row>
    <row r="56" spans="1:31" s="15" customFormat="1" x14ac:dyDescent="0.25">
      <c r="A56" s="17">
        <v>3</v>
      </c>
      <c r="B56" s="17" t="s">
        <v>1314</v>
      </c>
      <c r="C56" s="17" t="s">
        <v>1308</v>
      </c>
      <c r="D56" s="17" t="s">
        <v>1315</v>
      </c>
      <c r="E56" s="17" t="s">
        <v>1316</v>
      </c>
      <c r="F56" s="17" t="s">
        <v>35</v>
      </c>
      <c r="G56" s="17" t="s">
        <v>1317</v>
      </c>
      <c r="H56" s="17">
        <v>4479</v>
      </c>
      <c r="I56" s="17">
        <v>4479</v>
      </c>
      <c r="J56" s="17">
        <v>0</v>
      </c>
      <c r="K56" s="17" t="s">
        <v>302</v>
      </c>
      <c r="L56" s="18">
        <v>13354</v>
      </c>
      <c r="M56" s="18">
        <v>1555.25</v>
      </c>
      <c r="N56" s="18">
        <v>0</v>
      </c>
      <c r="O56" s="18">
        <v>14909.25</v>
      </c>
      <c r="P56" s="18">
        <v>415</v>
      </c>
      <c r="Q56" s="18">
        <v>135.77000000000001</v>
      </c>
      <c r="R56" s="18">
        <v>0</v>
      </c>
      <c r="S56" s="18">
        <v>550.77</v>
      </c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si="16"/>
        <v>13769</v>
      </c>
      <c r="Z56" s="9">
        <f t="shared" si="17"/>
        <v>1691.02</v>
      </c>
      <c r="AA56" s="9">
        <f t="shared" si="18"/>
        <v>0</v>
      </c>
      <c r="AB56" s="9">
        <f t="shared" si="19"/>
        <v>15460.02</v>
      </c>
    </row>
    <row r="57" spans="1:31" s="15" customFormat="1" x14ac:dyDescent="0.25">
      <c r="A57" s="17">
        <v>4</v>
      </c>
      <c r="B57" s="17" t="s">
        <v>1318</v>
      </c>
      <c r="C57" s="17" t="s">
        <v>1308</v>
      </c>
      <c r="D57" s="17" t="s">
        <v>1319</v>
      </c>
      <c r="E57" s="17" t="s">
        <v>1320</v>
      </c>
      <c r="F57" s="17" t="s">
        <v>35</v>
      </c>
      <c r="G57" s="17" t="s">
        <v>1321</v>
      </c>
      <c r="H57" s="17">
        <v>494</v>
      </c>
      <c r="I57" s="17">
        <v>58</v>
      </c>
      <c r="J57" s="17">
        <v>1308</v>
      </c>
      <c r="K57" s="17" t="s">
        <v>37</v>
      </c>
      <c r="L57" s="18">
        <v>52709.19</v>
      </c>
      <c r="M57" s="18">
        <v>13230.47</v>
      </c>
      <c r="N57" s="18">
        <v>2400.66</v>
      </c>
      <c r="O57" s="18">
        <v>68340.320000000007</v>
      </c>
      <c r="P57" s="18">
        <v>8292.1</v>
      </c>
      <c r="Q57" s="18">
        <v>563.1</v>
      </c>
      <c r="R57" s="18">
        <v>582.71</v>
      </c>
      <c r="S57" s="18">
        <v>9437.91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6"/>
        <v>61001.29</v>
      </c>
      <c r="Z57" s="9">
        <f t="shared" si="17"/>
        <v>13793.57</v>
      </c>
      <c r="AA57" s="9">
        <f t="shared" si="18"/>
        <v>2983.37</v>
      </c>
      <c r="AB57" s="9">
        <f t="shared" si="19"/>
        <v>77778.23000000001</v>
      </c>
    </row>
    <row r="58" spans="1:31" s="15" customFormat="1" x14ac:dyDescent="0.25">
      <c r="A58" s="17">
        <v>5</v>
      </c>
      <c r="B58" s="17" t="s">
        <v>1322</v>
      </c>
      <c r="C58" s="17" t="s">
        <v>1308</v>
      </c>
      <c r="D58" s="17" t="s">
        <v>1323</v>
      </c>
      <c r="E58" s="17" t="s">
        <v>1324</v>
      </c>
      <c r="F58" s="17" t="s">
        <v>35</v>
      </c>
      <c r="G58" s="17" t="s">
        <v>1055</v>
      </c>
      <c r="H58" s="17">
        <v>21861</v>
      </c>
      <c r="I58" s="17">
        <v>21849</v>
      </c>
      <c r="J58" s="17">
        <v>36</v>
      </c>
      <c r="K58" s="17" t="s">
        <v>37</v>
      </c>
      <c r="L58" s="18">
        <v>322534.89</v>
      </c>
      <c r="M58" s="18">
        <v>25154.51</v>
      </c>
      <c r="N58" s="18">
        <v>332.79</v>
      </c>
      <c r="O58" s="18">
        <v>348022.19</v>
      </c>
      <c r="P58" s="18">
        <v>916.95</v>
      </c>
      <c r="Q58" s="18">
        <v>3312.24</v>
      </c>
      <c r="R58" s="18">
        <v>16.04</v>
      </c>
      <c r="S58" s="18">
        <v>4245.2299999999996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6"/>
        <v>323451.84000000003</v>
      </c>
      <c r="Z58" s="9">
        <f t="shared" si="17"/>
        <v>28466.75</v>
      </c>
      <c r="AA58" s="9">
        <f t="shared" si="18"/>
        <v>348.83000000000004</v>
      </c>
      <c r="AB58" s="9">
        <f t="shared" si="19"/>
        <v>352267.42</v>
      </c>
    </row>
    <row r="59" spans="1:31" s="15" customFormat="1" x14ac:dyDescent="0.25">
      <c r="A59" s="17">
        <v>6</v>
      </c>
      <c r="B59" s="17" t="s">
        <v>1307</v>
      </c>
      <c r="C59" s="17" t="s">
        <v>1308</v>
      </c>
      <c r="D59" s="17" t="s">
        <v>1325</v>
      </c>
      <c r="E59" s="17" t="s">
        <v>1326</v>
      </c>
      <c r="F59" s="17" t="s">
        <v>35</v>
      </c>
      <c r="G59" s="17" t="s">
        <v>1055</v>
      </c>
      <c r="H59" s="17">
        <v>172756</v>
      </c>
      <c r="I59" s="17">
        <v>172071</v>
      </c>
      <c r="J59" s="17">
        <v>685</v>
      </c>
      <c r="K59" s="17" t="s">
        <v>37</v>
      </c>
      <c r="L59" s="18">
        <v>268194.95</v>
      </c>
      <c r="M59" s="18">
        <v>18203.91</v>
      </c>
      <c r="N59" s="18">
        <v>3518.12</v>
      </c>
      <c r="O59" s="18">
        <v>289916.98</v>
      </c>
      <c r="P59" s="18">
        <v>4721.68</v>
      </c>
      <c r="Q59" s="18">
        <v>2752.11</v>
      </c>
      <c r="R59" s="18">
        <v>305.17</v>
      </c>
      <c r="S59" s="18">
        <v>7778.96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6"/>
        <v>272916.63</v>
      </c>
      <c r="Z59" s="9">
        <f t="shared" si="17"/>
        <v>20956.02</v>
      </c>
      <c r="AA59" s="9">
        <f t="shared" si="18"/>
        <v>3823.29</v>
      </c>
      <c r="AB59" s="9">
        <f t="shared" si="19"/>
        <v>297695.94</v>
      </c>
    </row>
    <row r="60" spans="1:31" s="15" customFormat="1" x14ac:dyDescent="0.25">
      <c r="A60" s="17">
        <v>7</v>
      </c>
      <c r="B60" s="17" t="s">
        <v>1307</v>
      </c>
      <c r="C60" s="17" t="s">
        <v>1308</v>
      </c>
      <c r="D60" s="17" t="s">
        <v>1327</v>
      </c>
      <c r="E60" s="17" t="s">
        <v>1328</v>
      </c>
      <c r="F60" s="17" t="s">
        <v>35</v>
      </c>
      <c r="G60" s="17" t="s">
        <v>1055</v>
      </c>
      <c r="H60" s="17">
        <v>5545</v>
      </c>
      <c r="I60" s="17">
        <v>5186</v>
      </c>
      <c r="J60" s="17">
        <v>1077</v>
      </c>
      <c r="K60" s="17" t="s">
        <v>37</v>
      </c>
      <c r="L60" s="18">
        <v>732840.61</v>
      </c>
      <c r="M60" s="18">
        <v>54944.160000000003</v>
      </c>
      <c r="N60" s="18">
        <v>3589.84</v>
      </c>
      <c r="O60" s="18">
        <v>791374.61</v>
      </c>
      <c r="P60" s="18">
        <v>6227.48</v>
      </c>
      <c r="Q60" s="18">
        <v>7573.66</v>
      </c>
      <c r="R60" s="18">
        <v>479.8</v>
      </c>
      <c r="S60" s="18">
        <v>14280.94</v>
      </c>
      <c r="T60" s="18">
        <v>0</v>
      </c>
      <c r="U60" s="18">
        <v>91466</v>
      </c>
      <c r="V60" s="18">
        <v>54944.160000000003</v>
      </c>
      <c r="W60" s="18">
        <v>3589.84</v>
      </c>
      <c r="X60" s="18">
        <v>150000</v>
      </c>
      <c r="Y60" s="9">
        <f t="shared" si="16"/>
        <v>647602.09</v>
      </c>
      <c r="Z60" s="9">
        <f t="shared" si="17"/>
        <v>7573.6600000000035</v>
      </c>
      <c r="AA60" s="9">
        <f t="shared" si="18"/>
        <v>479.80000000000018</v>
      </c>
      <c r="AB60" s="9">
        <f t="shared" si="19"/>
        <v>655655.54999999993</v>
      </c>
    </row>
    <row r="61" spans="1:31" s="15" customFormat="1" x14ac:dyDescent="0.25">
      <c r="A61" s="17">
        <v>8</v>
      </c>
      <c r="B61" s="17" t="s">
        <v>1311</v>
      </c>
      <c r="C61" s="17" t="s">
        <v>1308</v>
      </c>
      <c r="D61" s="17" t="s">
        <v>1329</v>
      </c>
      <c r="E61" s="17" t="s">
        <v>1330</v>
      </c>
      <c r="F61" s="17" t="s">
        <v>35</v>
      </c>
      <c r="G61" s="17" t="s">
        <v>1055</v>
      </c>
      <c r="H61" s="17">
        <v>462</v>
      </c>
      <c r="I61" s="17">
        <v>356</v>
      </c>
      <c r="J61" s="17">
        <v>318</v>
      </c>
      <c r="K61" s="17" t="s">
        <v>37</v>
      </c>
      <c r="L61" s="18">
        <v>57876.85</v>
      </c>
      <c r="M61" s="18">
        <v>6023.1</v>
      </c>
      <c r="N61" s="18">
        <v>2997.7</v>
      </c>
      <c r="O61" s="18">
        <v>66897.649999999994</v>
      </c>
      <c r="P61" s="18">
        <v>3432.6</v>
      </c>
      <c r="Q61" s="18">
        <v>598.07000000000005</v>
      </c>
      <c r="R61" s="18">
        <v>141.66999999999999</v>
      </c>
      <c r="S61" s="18">
        <v>4172.34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6"/>
        <v>61309.45</v>
      </c>
      <c r="Z61" s="9">
        <f t="shared" si="17"/>
        <v>6621.17</v>
      </c>
      <c r="AA61" s="9">
        <f t="shared" si="18"/>
        <v>3139.37</v>
      </c>
      <c r="AB61" s="9">
        <f t="shared" si="19"/>
        <v>71069.989999999991</v>
      </c>
    </row>
    <row r="62" spans="1:31" s="15" customFormat="1" x14ac:dyDescent="0.25">
      <c r="A62" s="17">
        <v>9</v>
      </c>
      <c r="B62" s="17" t="s">
        <v>1331</v>
      </c>
      <c r="C62" s="17" t="s">
        <v>1308</v>
      </c>
      <c r="D62" s="17" t="s">
        <v>1332</v>
      </c>
      <c r="E62" s="17" t="s">
        <v>1333</v>
      </c>
      <c r="F62" s="17" t="s">
        <v>35</v>
      </c>
      <c r="G62" s="17" t="s">
        <v>215</v>
      </c>
      <c r="H62" s="17">
        <v>70932</v>
      </c>
      <c r="I62" s="17">
        <v>70188</v>
      </c>
      <c r="J62" s="17">
        <v>2232</v>
      </c>
      <c r="K62" s="17" t="s">
        <v>37</v>
      </c>
      <c r="L62" s="18">
        <v>366525.79</v>
      </c>
      <c r="M62" s="18">
        <v>24294.23</v>
      </c>
      <c r="N62" s="18">
        <v>7960.19</v>
      </c>
      <c r="O62" s="18">
        <v>398780.21</v>
      </c>
      <c r="P62" s="18">
        <v>12177.77</v>
      </c>
      <c r="Q62" s="18">
        <v>3800.03</v>
      </c>
      <c r="R62" s="18">
        <v>994.36</v>
      </c>
      <c r="S62" s="18">
        <v>16972.16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6"/>
        <v>378703.56</v>
      </c>
      <c r="Z62" s="9">
        <f t="shared" si="17"/>
        <v>28094.26</v>
      </c>
      <c r="AA62" s="9">
        <f t="shared" si="18"/>
        <v>8954.5499999999993</v>
      </c>
      <c r="AB62" s="9">
        <f t="shared" si="19"/>
        <v>415752.37</v>
      </c>
    </row>
    <row r="63" spans="1:31" s="15" customFormat="1" x14ac:dyDescent="0.25">
      <c r="A63" s="17">
        <v>10</v>
      </c>
      <c r="B63" s="17" t="s">
        <v>1311</v>
      </c>
      <c r="C63" s="17" t="s">
        <v>1308</v>
      </c>
      <c r="D63" s="17" t="s">
        <v>1334</v>
      </c>
      <c r="E63" s="17" t="s">
        <v>1335</v>
      </c>
      <c r="F63" s="17" t="s">
        <v>35</v>
      </c>
      <c r="G63" s="17" t="s">
        <v>1205</v>
      </c>
      <c r="H63" s="17">
        <v>54842</v>
      </c>
      <c r="I63" s="17">
        <v>54842</v>
      </c>
      <c r="J63" s="17">
        <v>0</v>
      </c>
      <c r="K63" s="17" t="s">
        <v>59</v>
      </c>
      <c r="L63" s="18">
        <v>1472.98</v>
      </c>
      <c r="M63" s="18">
        <v>270.47000000000003</v>
      </c>
      <c r="N63" s="18">
        <v>0</v>
      </c>
      <c r="O63" s="18">
        <v>1743.45</v>
      </c>
      <c r="P63" s="18">
        <v>813.5</v>
      </c>
      <c r="Q63" s="18">
        <v>11.78</v>
      </c>
      <c r="R63" s="18">
        <v>0</v>
      </c>
      <c r="S63" s="18">
        <v>825.28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6"/>
        <v>2286.48</v>
      </c>
      <c r="Z63" s="9">
        <f t="shared" si="17"/>
        <v>282.25</v>
      </c>
      <c r="AA63" s="9">
        <f t="shared" si="18"/>
        <v>0</v>
      </c>
      <c r="AB63" s="9">
        <f t="shared" si="19"/>
        <v>2568.73</v>
      </c>
    </row>
    <row r="64" spans="1:31" s="15" customFormat="1" x14ac:dyDescent="0.25">
      <c r="A64" s="17">
        <v>11</v>
      </c>
      <c r="B64" s="17" t="s">
        <v>1307</v>
      </c>
      <c r="C64" s="17" t="s">
        <v>1308</v>
      </c>
      <c r="D64" s="17" t="s">
        <v>1336</v>
      </c>
      <c r="E64" s="17" t="s">
        <v>1337</v>
      </c>
      <c r="F64" s="17" t="s">
        <v>35</v>
      </c>
      <c r="G64" s="17" t="s">
        <v>1181</v>
      </c>
      <c r="H64" s="17">
        <v>56522</v>
      </c>
      <c r="I64" s="17">
        <v>55454</v>
      </c>
      <c r="J64" s="17">
        <v>1068</v>
      </c>
      <c r="K64" s="17" t="s">
        <v>37</v>
      </c>
      <c r="L64" s="18">
        <v>5596.15</v>
      </c>
      <c r="M64" s="18">
        <v>2388.88</v>
      </c>
      <c r="N64" s="18">
        <v>349.27</v>
      </c>
      <c r="O64" s="18">
        <v>8334.2999999999993</v>
      </c>
      <c r="P64" s="18">
        <v>6493.09</v>
      </c>
      <c r="Q64" s="18">
        <v>45.81</v>
      </c>
      <c r="R64" s="18">
        <v>475.79</v>
      </c>
      <c r="S64" s="18">
        <v>7014.69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6"/>
        <v>12089.24</v>
      </c>
      <c r="Z64" s="9">
        <f t="shared" si="17"/>
        <v>2434.69</v>
      </c>
      <c r="AA64" s="9">
        <f t="shared" si="18"/>
        <v>825.06</v>
      </c>
      <c r="AB64" s="9">
        <f t="shared" si="19"/>
        <v>15348.989999999998</v>
      </c>
    </row>
    <row r="65" spans="1:28" s="15" customFormat="1" x14ac:dyDescent="0.25">
      <c r="A65" s="17">
        <v>12</v>
      </c>
      <c r="B65" s="17" t="s">
        <v>1318</v>
      </c>
      <c r="C65" s="17" t="s">
        <v>1308</v>
      </c>
      <c r="D65" s="17" t="s">
        <v>1338</v>
      </c>
      <c r="E65" s="17" t="s">
        <v>1339</v>
      </c>
      <c r="F65" s="17" t="s">
        <v>35</v>
      </c>
      <c r="G65" s="17" t="s">
        <v>1340</v>
      </c>
      <c r="H65" s="17">
        <v>19494</v>
      </c>
      <c r="I65" s="17">
        <v>19270</v>
      </c>
      <c r="J65" s="17">
        <v>672</v>
      </c>
      <c r="K65" s="17" t="s">
        <v>37</v>
      </c>
      <c r="L65" s="18">
        <v>95385.4</v>
      </c>
      <c r="M65" s="18">
        <v>19000.47</v>
      </c>
      <c r="N65" s="18">
        <v>5735.32</v>
      </c>
      <c r="O65" s="18">
        <v>120121.19</v>
      </c>
      <c r="P65" s="18">
        <v>5030.6499999999996</v>
      </c>
      <c r="Q65" s="18">
        <v>1028.82</v>
      </c>
      <c r="R65" s="18">
        <v>299.38</v>
      </c>
      <c r="S65" s="18">
        <v>6358.85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si="16"/>
        <v>100416.04999999999</v>
      </c>
      <c r="Z65" s="9">
        <f t="shared" si="17"/>
        <v>20029.29</v>
      </c>
      <c r="AA65" s="9">
        <f t="shared" si="18"/>
        <v>6034.7</v>
      </c>
      <c r="AB65" s="9">
        <f t="shared" si="19"/>
        <v>126480.04000000001</v>
      </c>
    </row>
    <row r="66" spans="1:28" s="15" customFormat="1" x14ac:dyDescent="0.25">
      <c r="A66" s="17">
        <v>13</v>
      </c>
      <c r="B66" s="17" t="s">
        <v>1341</v>
      </c>
      <c r="C66" s="17" t="s">
        <v>1308</v>
      </c>
      <c r="D66" s="17" t="s">
        <v>1342</v>
      </c>
      <c r="E66" s="17" t="s">
        <v>1343</v>
      </c>
      <c r="F66" s="17" t="s">
        <v>35</v>
      </c>
      <c r="G66" s="17" t="s">
        <v>347</v>
      </c>
      <c r="H66" s="17">
        <v>42562</v>
      </c>
      <c r="I66" s="17">
        <v>41938</v>
      </c>
      <c r="J66" s="17">
        <v>1872</v>
      </c>
      <c r="K66" s="17" t="s">
        <v>37</v>
      </c>
      <c r="L66" s="18">
        <v>435823.43</v>
      </c>
      <c r="M66" s="18">
        <v>29380.14</v>
      </c>
      <c r="N66" s="18">
        <v>5098.75</v>
      </c>
      <c r="O66" s="18">
        <v>470302.32</v>
      </c>
      <c r="P66" s="18">
        <v>13625.03</v>
      </c>
      <c r="Q66" s="18">
        <v>4503.16</v>
      </c>
      <c r="R66" s="18">
        <v>833.98</v>
      </c>
      <c r="S66" s="18">
        <v>18962.169999999998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si="16"/>
        <v>449448.46</v>
      </c>
      <c r="Z66" s="9">
        <f t="shared" si="17"/>
        <v>33883.300000000003</v>
      </c>
      <c r="AA66" s="9">
        <f t="shared" si="18"/>
        <v>5932.73</v>
      </c>
      <c r="AB66" s="9">
        <f t="shared" si="19"/>
        <v>489264.49</v>
      </c>
    </row>
    <row r="67" spans="1:28" s="15" customFormat="1" x14ac:dyDescent="0.25">
      <c r="A67" s="17">
        <v>14</v>
      </c>
      <c r="B67" s="17" t="s">
        <v>1322</v>
      </c>
      <c r="C67" s="17" t="s">
        <v>1308</v>
      </c>
      <c r="D67" s="17" t="s">
        <v>1344</v>
      </c>
      <c r="E67" s="17" t="s">
        <v>1345</v>
      </c>
      <c r="F67" s="17" t="s">
        <v>35</v>
      </c>
      <c r="G67" s="17" t="s">
        <v>1346</v>
      </c>
      <c r="H67" s="17">
        <v>2484</v>
      </c>
      <c r="I67" s="17">
        <v>2484</v>
      </c>
      <c r="J67" s="17">
        <v>0</v>
      </c>
      <c r="K67" s="17" t="s">
        <v>37</v>
      </c>
      <c r="L67" s="18">
        <v>18675.490000000002</v>
      </c>
      <c r="M67" s="18">
        <v>2828.03</v>
      </c>
      <c r="N67" s="18">
        <v>375.81</v>
      </c>
      <c r="O67" s="18">
        <v>21879.33</v>
      </c>
      <c r="P67" s="18">
        <v>630</v>
      </c>
      <c r="Q67" s="18">
        <v>194.2</v>
      </c>
      <c r="R67" s="18">
        <v>0</v>
      </c>
      <c r="S67" s="18">
        <v>824.2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6"/>
        <v>19305.490000000002</v>
      </c>
      <c r="Z67" s="9">
        <f t="shared" si="17"/>
        <v>3022.23</v>
      </c>
      <c r="AA67" s="9">
        <f t="shared" si="18"/>
        <v>375.81</v>
      </c>
      <c r="AB67" s="9">
        <f t="shared" si="19"/>
        <v>22703.530000000002</v>
      </c>
    </row>
    <row r="68" spans="1:28" s="15" customFormat="1" x14ac:dyDescent="0.25">
      <c r="A68" s="17">
        <v>15</v>
      </c>
      <c r="B68" s="17" t="s">
        <v>1322</v>
      </c>
      <c r="C68" s="17" t="s">
        <v>1308</v>
      </c>
      <c r="D68" s="17" t="s">
        <v>1347</v>
      </c>
      <c r="E68" s="17" t="s">
        <v>1348</v>
      </c>
      <c r="F68" s="17" t="s">
        <v>35</v>
      </c>
      <c r="G68" s="17" t="s">
        <v>1346</v>
      </c>
      <c r="H68" s="17">
        <v>491</v>
      </c>
      <c r="I68" s="17">
        <v>491</v>
      </c>
      <c r="J68" s="17">
        <v>0</v>
      </c>
      <c r="K68" s="17" t="s">
        <v>59</v>
      </c>
      <c r="L68" s="18">
        <v>21915.7</v>
      </c>
      <c r="M68" s="18">
        <v>4755.29</v>
      </c>
      <c r="N68" s="18">
        <v>82.99</v>
      </c>
      <c r="O68" s="18">
        <v>26753.98</v>
      </c>
      <c r="P68" s="18">
        <v>631.20000000000005</v>
      </c>
      <c r="Q68" s="18">
        <v>224.58</v>
      </c>
      <c r="R68" s="18">
        <v>0</v>
      </c>
      <c r="S68" s="18">
        <v>855.78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22546.9</v>
      </c>
      <c r="Z68" s="9">
        <f t="shared" si="17"/>
        <v>4979.87</v>
      </c>
      <c r="AA68" s="9">
        <f t="shared" si="18"/>
        <v>82.99</v>
      </c>
      <c r="AB68" s="9">
        <f t="shared" si="19"/>
        <v>27609.759999999998</v>
      </c>
    </row>
    <row r="69" spans="1:28" s="15" customFormat="1" x14ac:dyDescent="0.25">
      <c r="A69" s="17">
        <v>16</v>
      </c>
      <c r="B69" s="17" t="s">
        <v>1314</v>
      </c>
      <c r="C69" s="17" t="s">
        <v>1308</v>
      </c>
      <c r="D69" s="17" t="s">
        <v>1349</v>
      </c>
      <c r="E69" s="17" t="s">
        <v>1350</v>
      </c>
      <c r="F69" s="17" t="s">
        <v>35</v>
      </c>
      <c r="G69" s="17" t="s">
        <v>1351</v>
      </c>
      <c r="H69" s="17">
        <v>6461</v>
      </c>
      <c r="I69" s="17">
        <v>6021</v>
      </c>
      <c r="J69" s="17">
        <v>1320</v>
      </c>
      <c r="K69" s="17" t="s">
        <v>37</v>
      </c>
      <c r="L69" s="18">
        <v>196541.65</v>
      </c>
      <c r="M69" s="18">
        <v>13072.5</v>
      </c>
      <c r="N69" s="18">
        <v>4592.21</v>
      </c>
      <c r="O69" s="18">
        <v>214206.36</v>
      </c>
      <c r="P69" s="18">
        <v>7758.64</v>
      </c>
      <c r="Q69" s="18">
        <v>2035.46</v>
      </c>
      <c r="R69" s="18">
        <v>588.05999999999995</v>
      </c>
      <c r="S69" s="18">
        <v>10382.16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6"/>
        <v>204300.29</v>
      </c>
      <c r="Z69" s="9">
        <f t="shared" si="17"/>
        <v>15107.96</v>
      </c>
      <c r="AA69" s="9">
        <f t="shared" si="18"/>
        <v>5180.2700000000004</v>
      </c>
      <c r="AB69" s="9">
        <f t="shared" si="19"/>
        <v>224588.52</v>
      </c>
    </row>
    <row r="70" spans="1:28" s="15" customFormat="1" x14ac:dyDescent="0.25">
      <c r="A70" s="17">
        <v>17</v>
      </c>
      <c r="B70" s="17" t="s">
        <v>1352</v>
      </c>
      <c r="C70" s="17" t="s">
        <v>1308</v>
      </c>
      <c r="D70" s="17" t="s">
        <v>1353</v>
      </c>
      <c r="E70" s="17" t="s">
        <v>1354</v>
      </c>
      <c r="F70" s="17" t="s">
        <v>35</v>
      </c>
      <c r="G70" s="17" t="s">
        <v>1010</v>
      </c>
      <c r="H70" s="17">
        <v>3644</v>
      </c>
      <c r="I70" s="17">
        <v>3386</v>
      </c>
      <c r="J70" s="17">
        <v>258</v>
      </c>
      <c r="K70" s="17" t="s">
        <v>37</v>
      </c>
      <c r="L70" s="18">
        <v>33868.85</v>
      </c>
      <c r="M70" s="18">
        <v>1409.52</v>
      </c>
      <c r="N70" s="18">
        <v>1508.46</v>
      </c>
      <c r="O70" s="18">
        <v>36786.83</v>
      </c>
      <c r="P70" s="18">
        <v>1752.1</v>
      </c>
      <c r="Q70" s="18">
        <v>352.59</v>
      </c>
      <c r="R70" s="18">
        <v>114.94</v>
      </c>
      <c r="S70" s="18">
        <v>2219.63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35620.949999999997</v>
      </c>
      <c r="Z70" s="9">
        <f t="shared" si="17"/>
        <v>1762.11</v>
      </c>
      <c r="AA70" s="9">
        <f t="shared" si="18"/>
        <v>1623.4</v>
      </c>
      <c r="AB70" s="9">
        <f t="shared" si="19"/>
        <v>39006.46</v>
      </c>
    </row>
    <row r="71" spans="1:28" s="22" customFormat="1" x14ac:dyDescent="0.25">
      <c r="A71" s="19"/>
      <c r="B71" s="19"/>
      <c r="C71" s="19"/>
      <c r="D71" s="19"/>
      <c r="E71" s="10" t="s">
        <v>71</v>
      </c>
      <c r="F71" s="19"/>
      <c r="G71" s="19"/>
      <c r="H71" s="19"/>
      <c r="I71" s="19"/>
      <c r="J71" s="19">
        <f>SUM(J54:J70)</f>
        <v>14135</v>
      </c>
      <c r="K71" s="19"/>
      <c r="L71" s="20">
        <f t="shared" ref="L71:AB71" si="20">SUM(L54:L70)</f>
        <v>3240816.0400000005</v>
      </c>
      <c r="M71" s="20">
        <f t="shared" si="20"/>
        <v>258494.08000000005</v>
      </c>
      <c r="N71" s="20">
        <f t="shared" si="20"/>
        <v>48020.13</v>
      </c>
      <c r="O71" s="20">
        <f t="shared" si="20"/>
        <v>3547330.2499999995</v>
      </c>
      <c r="P71" s="20">
        <f t="shared" si="20"/>
        <v>91234.17</v>
      </c>
      <c r="Q71" s="20">
        <f t="shared" si="20"/>
        <v>33558.089999999997</v>
      </c>
      <c r="R71" s="20">
        <f t="shared" si="20"/>
        <v>6297.1500000000005</v>
      </c>
      <c r="S71" s="20">
        <f t="shared" si="20"/>
        <v>131089.41</v>
      </c>
      <c r="T71" s="20">
        <f t="shared" si="20"/>
        <v>0</v>
      </c>
      <c r="U71" s="20">
        <f t="shared" si="20"/>
        <v>91466</v>
      </c>
      <c r="V71" s="20">
        <f t="shared" si="20"/>
        <v>54944.160000000003</v>
      </c>
      <c r="W71" s="20">
        <f t="shared" si="20"/>
        <v>3589.84</v>
      </c>
      <c r="X71" s="20">
        <f t="shared" si="20"/>
        <v>150000</v>
      </c>
      <c r="Y71" s="20">
        <f t="shared" si="20"/>
        <v>3240584.21</v>
      </c>
      <c r="Z71" s="20">
        <f t="shared" si="20"/>
        <v>237108.01</v>
      </c>
      <c r="AA71" s="20">
        <f t="shared" si="20"/>
        <v>50727.439999999995</v>
      </c>
      <c r="AB71" s="20">
        <f t="shared" si="20"/>
        <v>3528419.6599999992</v>
      </c>
    </row>
    <row r="72" spans="1:28" s="15" customFormat="1" x14ac:dyDescent="0.25">
      <c r="A72" s="17">
        <v>1</v>
      </c>
      <c r="B72" s="17" t="s">
        <v>1341</v>
      </c>
      <c r="C72" s="17" t="s">
        <v>1308</v>
      </c>
      <c r="D72" s="17" t="s">
        <v>1355</v>
      </c>
      <c r="E72" s="17" t="s">
        <v>1356</v>
      </c>
      <c r="F72" s="17" t="s">
        <v>75</v>
      </c>
      <c r="G72" s="17" t="s">
        <v>76</v>
      </c>
      <c r="H72" s="17">
        <v>12277</v>
      </c>
      <c r="I72" s="17">
        <v>12185</v>
      </c>
      <c r="J72" s="17">
        <v>92</v>
      </c>
      <c r="K72" s="17" t="s">
        <v>37</v>
      </c>
      <c r="L72" s="18">
        <v>31938.57</v>
      </c>
      <c r="M72" s="18">
        <v>6969.44</v>
      </c>
      <c r="N72" s="18">
        <v>1873.76</v>
      </c>
      <c r="O72" s="18">
        <v>40781.769999999997</v>
      </c>
      <c r="P72" s="18">
        <v>1011.81</v>
      </c>
      <c r="Q72" s="18">
        <v>344.6</v>
      </c>
      <c r="R72" s="18">
        <v>54.65</v>
      </c>
      <c r="S72" s="18">
        <v>1411.06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ref="Y72:Y89" si="21">L72+P72-U72</f>
        <v>32950.379999999997</v>
      </c>
      <c r="Z72" s="9">
        <f t="shared" ref="Z72:Z89" si="22">M72+Q72-V72</f>
        <v>7314.04</v>
      </c>
      <c r="AA72" s="9">
        <f t="shared" ref="AA72:AA89" si="23">N72+R72-W72</f>
        <v>1928.41</v>
      </c>
      <c r="AB72" s="9">
        <f t="shared" ref="AB72:AB89" si="24">O72+S72-X72</f>
        <v>42192.829999999994</v>
      </c>
    </row>
    <row r="73" spans="1:28" s="15" customFormat="1" x14ac:dyDescent="0.25">
      <c r="A73" s="17">
        <v>2</v>
      </c>
      <c r="B73" s="17" t="s">
        <v>1314</v>
      </c>
      <c r="C73" s="17" t="s">
        <v>1308</v>
      </c>
      <c r="D73" s="17" t="s">
        <v>1357</v>
      </c>
      <c r="E73" s="17" t="s">
        <v>1358</v>
      </c>
      <c r="F73" s="17" t="s">
        <v>75</v>
      </c>
      <c r="G73" s="17" t="s">
        <v>76</v>
      </c>
      <c r="H73" s="17">
        <v>5542</v>
      </c>
      <c r="I73" s="17">
        <v>5470</v>
      </c>
      <c r="J73" s="17">
        <v>72</v>
      </c>
      <c r="K73" s="17" t="s">
        <v>37</v>
      </c>
      <c r="L73" s="18">
        <v>21594.9</v>
      </c>
      <c r="M73" s="18">
        <v>4063.13</v>
      </c>
      <c r="N73" s="18">
        <v>1239.3599999999999</v>
      </c>
      <c r="O73" s="18">
        <v>26897.39</v>
      </c>
      <c r="P73" s="18">
        <v>751.96</v>
      </c>
      <c r="Q73" s="18">
        <v>231.73</v>
      </c>
      <c r="R73" s="18">
        <v>42.77</v>
      </c>
      <c r="S73" s="18">
        <v>1026.46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21"/>
        <v>22346.86</v>
      </c>
      <c r="Z73" s="9">
        <f t="shared" si="22"/>
        <v>4294.8599999999997</v>
      </c>
      <c r="AA73" s="9">
        <f t="shared" si="23"/>
        <v>1282.1299999999999</v>
      </c>
      <c r="AB73" s="9">
        <f t="shared" si="24"/>
        <v>27923.85</v>
      </c>
    </row>
    <row r="74" spans="1:28" s="15" customFormat="1" x14ac:dyDescent="0.25">
      <c r="A74" s="17">
        <v>3</v>
      </c>
      <c r="B74" s="17" t="s">
        <v>1331</v>
      </c>
      <c r="C74" s="17" t="s">
        <v>1308</v>
      </c>
      <c r="D74" s="17" t="s">
        <v>1359</v>
      </c>
      <c r="E74" s="17" t="s">
        <v>1360</v>
      </c>
      <c r="F74" s="17" t="s">
        <v>75</v>
      </c>
      <c r="G74" s="17" t="s">
        <v>76</v>
      </c>
      <c r="H74" s="17">
        <v>0</v>
      </c>
      <c r="I74" s="17">
        <v>0</v>
      </c>
      <c r="J74" s="17">
        <v>0</v>
      </c>
      <c r="K74" s="17" t="s">
        <v>59</v>
      </c>
      <c r="L74" s="18">
        <v>10105.26</v>
      </c>
      <c r="M74" s="18">
        <v>2322</v>
      </c>
      <c r="N74" s="18">
        <v>355.26</v>
      </c>
      <c r="O74" s="18">
        <v>12782.52</v>
      </c>
      <c r="P74" s="18">
        <v>210</v>
      </c>
      <c r="Q74" s="18">
        <v>107.19</v>
      </c>
      <c r="R74" s="18">
        <v>0</v>
      </c>
      <c r="S74" s="18">
        <v>317.19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21"/>
        <v>10315.26</v>
      </c>
      <c r="Z74" s="9">
        <f t="shared" si="22"/>
        <v>2429.19</v>
      </c>
      <c r="AA74" s="9">
        <f t="shared" si="23"/>
        <v>355.26</v>
      </c>
      <c r="AB74" s="9">
        <f t="shared" si="24"/>
        <v>13099.710000000001</v>
      </c>
    </row>
    <row r="75" spans="1:28" s="15" customFormat="1" x14ac:dyDescent="0.25">
      <c r="A75" s="17">
        <v>4</v>
      </c>
      <c r="B75" s="17" t="s">
        <v>1318</v>
      </c>
      <c r="C75" s="17" t="s">
        <v>1308</v>
      </c>
      <c r="D75" s="17" t="s">
        <v>1361</v>
      </c>
      <c r="E75" s="17" t="s">
        <v>1362</v>
      </c>
      <c r="F75" s="17" t="s">
        <v>75</v>
      </c>
      <c r="G75" s="17" t="s">
        <v>76</v>
      </c>
      <c r="H75" s="17">
        <v>16274</v>
      </c>
      <c r="I75" s="17">
        <v>16085</v>
      </c>
      <c r="J75" s="17">
        <v>189</v>
      </c>
      <c r="K75" s="17" t="s">
        <v>37</v>
      </c>
      <c r="L75" s="18">
        <v>56083.41</v>
      </c>
      <c r="M75" s="18">
        <v>11836.65</v>
      </c>
      <c r="N75" s="18">
        <v>4280.88</v>
      </c>
      <c r="O75" s="18">
        <v>72200.94</v>
      </c>
      <c r="P75" s="18">
        <v>1568.21</v>
      </c>
      <c r="Q75" s="18">
        <v>616.52</v>
      </c>
      <c r="R75" s="18">
        <v>112.27</v>
      </c>
      <c r="S75" s="18">
        <v>2297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si="21"/>
        <v>57651.62</v>
      </c>
      <c r="Z75" s="9">
        <f t="shared" si="22"/>
        <v>12453.17</v>
      </c>
      <c r="AA75" s="9">
        <f t="shared" si="23"/>
        <v>4393.1500000000005</v>
      </c>
      <c r="AB75" s="9">
        <f t="shared" si="24"/>
        <v>74497.94</v>
      </c>
    </row>
    <row r="76" spans="1:28" s="15" customFormat="1" x14ac:dyDescent="0.25">
      <c r="A76" s="17">
        <v>5</v>
      </c>
      <c r="B76" s="17" t="s">
        <v>1331</v>
      </c>
      <c r="C76" s="17" t="s">
        <v>1308</v>
      </c>
      <c r="D76" s="17" t="s">
        <v>1363</v>
      </c>
      <c r="E76" s="17" t="s">
        <v>1364</v>
      </c>
      <c r="F76" s="17" t="s">
        <v>75</v>
      </c>
      <c r="G76" s="17" t="s">
        <v>76</v>
      </c>
      <c r="H76" s="17">
        <v>14568</v>
      </c>
      <c r="I76" s="17">
        <v>14223</v>
      </c>
      <c r="J76" s="17">
        <v>345</v>
      </c>
      <c r="K76" s="17" t="s">
        <v>37</v>
      </c>
      <c r="L76" s="18">
        <v>66722.61</v>
      </c>
      <c r="M76" s="18">
        <v>13302.2</v>
      </c>
      <c r="N76" s="18">
        <v>5222.54</v>
      </c>
      <c r="O76" s="18">
        <v>85247.35</v>
      </c>
      <c r="P76" s="18">
        <v>2599.67</v>
      </c>
      <c r="Q76" s="18">
        <v>730.26</v>
      </c>
      <c r="R76" s="18">
        <v>204.93</v>
      </c>
      <c r="S76" s="18">
        <v>3534.86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21"/>
        <v>69322.28</v>
      </c>
      <c r="Z76" s="9">
        <f t="shared" si="22"/>
        <v>14032.460000000001</v>
      </c>
      <c r="AA76" s="9">
        <f t="shared" si="23"/>
        <v>5427.47</v>
      </c>
      <c r="AB76" s="9">
        <f t="shared" si="24"/>
        <v>88782.21</v>
      </c>
    </row>
    <row r="77" spans="1:28" s="15" customFormat="1" x14ac:dyDescent="0.25">
      <c r="A77" s="17">
        <v>6</v>
      </c>
      <c r="B77" s="17" t="s">
        <v>1331</v>
      </c>
      <c r="C77" s="17" t="s">
        <v>1308</v>
      </c>
      <c r="D77" s="17" t="s">
        <v>1365</v>
      </c>
      <c r="E77" s="17" t="s">
        <v>1366</v>
      </c>
      <c r="F77" s="17" t="s">
        <v>75</v>
      </c>
      <c r="G77" s="17" t="s">
        <v>76</v>
      </c>
      <c r="H77" s="17">
        <v>1221</v>
      </c>
      <c r="I77" s="17">
        <v>1221</v>
      </c>
      <c r="J77" s="17">
        <v>0</v>
      </c>
      <c r="K77" s="17" t="s">
        <v>59</v>
      </c>
      <c r="L77" s="18">
        <v>6888.19</v>
      </c>
      <c r="M77" s="18">
        <v>1371.37</v>
      </c>
      <c r="N77" s="18">
        <v>141.41</v>
      </c>
      <c r="O77" s="18">
        <v>8400.9699999999993</v>
      </c>
      <c r="P77" s="18">
        <v>180</v>
      </c>
      <c r="Q77" s="18">
        <v>71.86</v>
      </c>
      <c r="R77" s="18">
        <v>0</v>
      </c>
      <c r="S77" s="18">
        <v>251.86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21"/>
        <v>7068.19</v>
      </c>
      <c r="Z77" s="9">
        <f t="shared" si="22"/>
        <v>1443.2299999999998</v>
      </c>
      <c r="AA77" s="9">
        <f t="shared" si="23"/>
        <v>141.41</v>
      </c>
      <c r="AB77" s="9">
        <f t="shared" si="24"/>
        <v>8652.83</v>
      </c>
    </row>
    <row r="78" spans="1:28" s="15" customFormat="1" x14ac:dyDescent="0.25">
      <c r="A78" s="17">
        <v>7</v>
      </c>
      <c r="B78" s="17" t="s">
        <v>1307</v>
      </c>
      <c r="C78" s="17" t="s">
        <v>1308</v>
      </c>
      <c r="D78" s="17" t="s">
        <v>1367</v>
      </c>
      <c r="E78" s="17" t="s">
        <v>1368</v>
      </c>
      <c r="F78" s="17" t="s">
        <v>75</v>
      </c>
      <c r="G78" s="17" t="s">
        <v>76</v>
      </c>
      <c r="H78" s="17">
        <v>57231</v>
      </c>
      <c r="I78" s="17">
        <v>57231</v>
      </c>
      <c r="J78" s="17">
        <v>0</v>
      </c>
      <c r="K78" s="17" t="s">
        <v>59</v>
      </c>
      <c r="L78" s="18">
        <v>389530.3</v>
      </c>
      <c r="M78" s="18">
        <v>23157.13</v>
      </c>
      <c r="N78" s="18">
        <v>36044.720000000001</v>
      </c>
      <c r="O78" s="18">
        <v>448732.15</v>
      </c>
      <c r="P78" s="18">
        <v>353.08</v>
      </c>
      <c r="Q78" s="18">
        <v>4395.96</v>
      </c>
      <c r="R78" s="18">
        <v>0</v>
      </c>
      <c r="S78" s="18">
        <v>4749.04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21"/>
        <v>389883.38</v>
      </c>
      <c r="Z78" s="9">
        <f t="shared" si="22"/>
        <v>27553.09</v>
      </c>
      <c r="AA78" s="9">
        <f t="shared" si="23"/>
        <v>36044.720000000001</v>
      </c>
      <c r="AB78" s="9">
        <f t="shared" si="24"/>
        <v>453481.19</v>
      </c>
    </row>
    <row r="79" spans="1:28" s="15" customFormat="1" x14ac:dyDescent="0.25">
      <c r="A79" s="17">
        <v>8</v>
      </c>
      <c r="B79" s="17" t="s">
        <v>1311</v>
      </c>
      <c r="C79" s="17" t="s">
        <v>1308</v>
      </c>
      <c r="D79" s="17" t="s">
        <v>1369</v>
      </c>
      <c r="E79" s="17" t="s">
        <v>1370</v>
      </c>
      <c r="F79" s="17" t="s">
        <v>75</v>
      </c>
      <c r="G79" s="17" t="s">
        <v>76</v>
      </c>
      <c r="H79" s="17">
        <v>9465</v>
      </c>
      <c r="I79" s="17">
        <v>9349</v>
      </c>
      <c r="J79" s="17">
        <v>116</v>
      </c>
      <c r="K79" s="17" t="s">
        <v>37</v>
      </c>
      <c r="L79" s="18">
        <v>-104735.7</v>
      </c>
      <c r="M79" s="18">
        <v>14.33</v>
      </c>
      <c r="N79" s="18">
        <v>996.96</v>
      </c>
      <c r="O79" s="18">
        <v>-103724.41</v>
      </c>
      <c r="P79" s="18">
        <v>1085</v>
      </c>
      <c r="Q79" s="18">
        <v>0</v>
      </c>
      <c r="R79" s="18">
        <v>68.900000000000006</v>
      </c>
      <c r="S79" s="18">
        <v>1153.9000000000001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21"/>
        <v>-103650.7</v>
      </c>
      <c r="Z79" s="9">
        <f t="shared" si="22"/>
        <v>14.33</v>
      </c>
      <c r="AA79" s="9">
        <f t="shared" si="23"/>
        <v>1065.8600000000001</v>
      </c>
      <c r="AB79" s="9">
        <f t="shared" si="24"/>
        <v>-102570.51000000001</v>
      </c>
    </row>
    <row r="80" spans="1:28" s="15" customFormat="1" x14ac:dyDescent="0.25">
      <c r="A80" s="17">
        <v>9</v>
      </c>
      <c r="B80" s="17" t="s">
        <v>1307</v>
      </c>
      <c r="C80" s="17" t="s">
        <v>1308</v>
      </c>
      <c r="D80" s="17" t="s">
        <v>1371</v>
      </c>
      <c r="E80" s="17" t="s">
        <v>1372</v>
      </c>
      <c r="F80" s="17" t="s">
        <v>75</v>
      </c>
      <c r="G80" s="17" t="s">
        <v>76</v>
      </c>
      <c r="H80" s="17">
        <v>38504</v>
      </c>
      <c r="I80" s="17">
        <v>38135</v>
      </c>
      <c r="J80" s="17">
        <v>369</v>
      </c>
      <c r="K80" s="17" t="s">
        <v>37</v>
      </c>
      <c r="L80" s="18">
        <v>112198.64</v>
      </c>
      <c r="M80" s="18">
        <v>7422.05</v>
      </c>
      <c r="N80" s="18">
        <v>1315.12</v>
      </c>
      <c r="O80" s="18">
        <v>120935.81</v>
      </c>
      <c r="P80" s="18">
        <v>2887.88</v>
      </c>
      <c r="Q80" s="18">
        <v>1158.56</v>
      </c>
      <c r="R80" s="18">
        <v>219.19</v>
      </c>
      <c r="S80" s="18">
        <v>4265.63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21"/>
        <v>115086.52</v>
      </c>
      <c r="Z80" s="9">
        <f t="shared" si="22"/>
        <v>8580.61</v>
      </c>
      <c r="AA80" s="9">
        <f t="shared" si="23"/>
        <v>1534.31</v>
      </c>
      <c r="AB80" s="9">
        <f t="shared" si="24"/>
        <v>125201.44</v>
      </c>
    </row>
    <row r="81" spans="1:28" s="15" customFormat="1" x14ac:dyDescent="0.25">
      <c r="A81" s="17">
        <v>10</v>
      </c>
      <c r="B81" s="17" t="s">
        <v>1322</v>
      </c>
      <c r="C81" s="17" t="s">
        <v>1308</v>
      </c>
      <c r="D81" s="17" t="s">
        <v>1373</v>
      </c>
      <c r="E81" s="17" t="s">
        <v>1374</v>
      </c>
      <c r="F81" s="17" t="s">
        <v>75</v>
      </c>
      <c r="G81" s="17" t="s">
        <v>76</v>
      </c>
      <c r="H81" s="17">
        <v>22817</v>
      </c>
      <c r="I81" s="17">
        <v>22704</v>
      </c>
      <c r="J81" s="17">
        <v>113</v>
      </c>
      <c r="K81" s="17" t="s">
        <v>37</v>
      </c>
      <c r="L81" s="18">
        <v>-72550.53</v>
      </c>
      <c r="M81" s="18">
        <v>11.48</v>
      </c>
      <c r="N81" s="18">
        <v>817.89</v>
      </c>
      <c r="O81" s="18">
        <v>-71721.16</v>
      </c>
      <c r="P81" s="18">
        <v>1062.69</v>
      </c>
      <c r="Q81" s="18">
        <v>0</v>
      </c>
      <c r="R81" s="18">
        <v>67.12</v>
      </c>
      <c r="S81" s="18">
        <v>1129.81</v>
      </c>
      <c r="T81" s="18">
        <v>0</v>
      </c>
      <c r="U81" s="18">
        <v>0</v>
      </c>
      <c r="V81" s="18">
        <v>0</v>
      </c>
      <c r="W81" s="18">
        <v>0</v>
      </c>
      <c r="X81" s="18"/>
      <c r="Y81" s="9">
        <f t="shared" si="21"/>
        <v>-71487.839999999997</v>
      </c>
      <c r="Z81" s="9">
        <f t="shared" si="22"/>
        <v>11.48</v>
      </c>
      <c r="AA81" s="9">
        <f t="shared" si="23"/>
        <v>885.01</v>
      </c>
      <c r="AB81" s="9">
        <f t="shared" si="24"/>
        <v>-70591.350000000006</v>
      </c>
    </row>
    <row r="82" spans="1:28" s="15" customFormat="1" x14ac:dyDescent="0.25">
      <c r="A82" s="17">
        <v>11</v>
      </c>
      <c r="B82" s="17" t="s">
        <v>1314</v>
      </c>
      <c r="C82" s="17" t="s">
        <v>1308</v>
      </c>
      <c r="D82" s="17" t="s">
        <v>1375</v>
      </c>
      <c r="E82" s="17" t="s">
        <v>1376</v>
      </c>
      <c r="F82" s="17" t="s">
        <v>75</v>
      </c>
      <c r="G82" s="17" t="s">
        <v>76</v>
      </c>
      <c r="H82" s="17">
        <v>6770</v>
      </c>
      <c r="I82" s="17">
        <v>6653</v>
      </c>
      <c r="J82" s="17">
        <v>117</v>
      </c>
      <c r="K82" s="17" t="s">
        <v>37</v>
      </c>
      <c r="L82" s="18">
        <v>-55621.67</v>
      </c>
      <c r="M82" s="18">
        <v>9.57</v>
      </c>
      <c r="N82" s="18">
        <v>719.81</v>
      </c>
      <c r="O82" s="18">
        <v>-54892.29</v>
      </c>
      <c r="P82" s="18">
        <v>1075.79</v>
      </c>
      <c r="Q82" s="18">
        <v>0</v>
      </c>
      <c r="R82" s="18">
        <v>69.5</v>
      </c>
      <c r="S82" s="18">
        <v>1145.29</v>
      </c>
      <c r="T82" s="18">
        <v>0</v>
      </c>
      <c r="U82" s="18">
        <v>0</v>
      </c>
      <c r="V82" s="18">
        <v>0</v>
      </c>
      <c r="W82" s="18">
        <v>0</v>
      </c>
      <c r="X82" s="18"/>
      <c r="Y82" s="9">
        <f t="shared" si="21"/>
        <v>-54545.88</v>
      </c>
      <c r="Z82" s="9">
        <f t="shared" si="22"/>
        <v>9.57</v>
      </c>
      <c r="AA82" s="9">
        <f t="shared" si="23"/>
        <v>789.31</v>
      </c>
      <c r="AB82" s="9">
        <f t="shared" si="24"/>
        <v>-53747</v>
      </c>
    </row>
    <row r="83" spans="1:28" s="15" customFormat="1" x14ac:dyDescent="0.25">
      <c r="A83" s="17">
        <v>12</v>
      </c>
      <c r="B83" s="17" t="s">
        <v>1322</v>
      </c>
      <c r="C83" s="17" t="s">
        <v>1308</v>
      </c>
      <c r="D83" s="17" t="s">
        <v>1377</v>
      </c>
      <c r="E83" s="17" t="s">
        <v>1378</v>
      </c>
      <c r="F83" s="17" t="s">
        <v>75</v>
      </c>
      <c r="G83" s="17" t="s">
        <v>76</v>
      </c>
      <c r="H83" s="17">
        <v>21623</v>
      </c>
      <c r="I83" s="17">
        <v>21243</v>
      </c>
      <c r="J83" s="17">
        <v>380</v>
      </c>
      <c r="K83" s="17" t="s">
        <v>37</v>
      </c>
      <c r="L83" s="18">
        <v>51629.17</v>
      </c>
      <c r="M83" s="18">
        <v>10101.969999999999</v>
      </c>
      <c r="N83" s="18">
        <v>3582.52</v>
      </c>
      <c r="O83" s="18">
        <v>65313.66</v>
      </c>
      <c r="P83" s="18">
        <v>2940.09</v>
      </c>
      <c r="Q83" s="18">
        <v>558.11</v>
      </c>
      <c r="R83" s="18">
        <v>225.72</v>
      </c>
      <c r="S83" s="18">
        <v>3723.92</v>
      </c>
      <c r="T83" s="18">
        <v>0</v>
      </c>
      <c r="U83" s="18">
        <v>0</v>
      </c>
      <c r="V83" s="18">
        <v>0</v>
      </c>
      <c r="W83" s="18">
        <v>0</v>
      </c>
      <c r="X83" s="18"/>
      <c r="Y83" s="9">
        <f t="shared" si="21"/>
        <v>54569.259999999995</v>
      </c>
      <c r="Z83" s="9">
        <f t="shared" si="22"/>
        <v>10660.08</v>
      </c>
      <c r="AA83" s="9">
        <f t="shared" si="23"/>
        <v>3808.24</v>
      </c>
      <c r="AB83" s="9">
        <f t="shared" si="24"/>
        <v>69037.58</v>
      </c>
    </row>
    <row r="84" spans="1:28" s="15" customFormat="1" x14ac:dyDescent="0.25">
      <c r="A84" s="17">
        <v>13</v>
      </c>
      <c r="B84" s="17" t="s">
        <v>1341</v>
      </c>
      <c r="C84" s="17" t="s">
        <v>1308</v>
      </c>
      <c r="D84" s="17" t="s">
        <v>1379</v>
      </c>
      <c r="E84" s="17" t="s">
        <v>1380</v>
      </c>
      <c r="F84" s="17" t="s">
        <v>75</v>
      </c>
      <c r="G84" s="17" t="s">
        <v>114</v>
      </c>
      <c r="H84" s="17">
        <v>0</v>
      </c>
      <c r="I84" s="17">
        <v>0</v>
      </c>
      <c r="J84" s="17">
        <v>360</v>
      </c>
      <c r="K84" s="17" t="s">
        <v>107</v>
      </c>
      <c r="L84" s="18">
        <v>128429.12</v>
      </c>
      <c r="M84" s="18">
        <v>6542.23</v>
      </c>
      <c r="N84" s="18">
        <v>1069.2</v>
      </c>
      <c r="O84" s="18">
        <v>136040.54999999999</v>
      </c>
      <c r="P84" s="18">
        <v>2535.2399999999998</v>
      </c>
      <c r="Q84" s="18">
        <v>1325.65</v>
      </c>
      <c r="R84" s="18">
        <v>213.84</v>
      </c>
      <c r="S84" s="18">
        <v>4074.73</v>
      </c>
      <c r="T84" s="18">
        <v>0</v>
      </c>
      <c r="U84" s="18">
        <v>0</v>
      </c>
      <c r="V84" s="18">
        <v>0</v>
      </c>
      <c r="W84" s="18">
        <v>0</v>
      </c>
      <c r="X84" s="18"/>
      <c r="Y84" s="9">
        <f t="shared" si="21"/>
        <v>130964.36</v>
      </c>
      <c r="Z84" s="9">
        <f t="shared" si="22"/>
        <v>7867.8799999999992</v>
      </c>
      <c r="AA84" s="9">
        <f t="shared" si="23"/>
        <v>1283.04</v>
      </c>
      <c r="AB84" s="9">
        <f t="shared" si="24"/>
        <v>140115.28</v>
      </c>
    </row>
    <row r="85" spans="1:28" s="15" customFormat="1" x14ac:dyDescent="0.25">
      <c r="A85" s="17">
        <v>14</v>
      </c>
      <c r="B85" s="17" t="s">
        <v>1314</v>
      </c>
      <c r="C85" s="17" t="s">
        <v>1308</v>
      </c>
      <c r="D85" s="17" t="s">
        <v>1381</v>
      </c>
      <c r="E85" s="17" t="s">
        <v>1382</v>
      </c>
      <c r="F85" s="17" t="s">
        <v>75</v>
      </c>
      <c r="G85" s="17" t="s">
        <v>114</v>
      </c>
      <c r="H85" s="17">
        <v>0</v>
      </c>
      <c r="I85" s="17">
        <v>0</v>
      </c>
      <c r="J85" s="17">
        <v>360</v>
      </c>
      <c r="K85" s="17" t="s">
        <v>107</v>
      </c>
      <c r="L85" s="18">
        <v>109147.36</v>
      </c>
      <c r="M85" s="18">
        <v>5411.5</v>
      </c>
      <c r="N85" s="18">
        <v>1069.2</v>
      </c>
      <c r="O85" s="18">
        <v>115628.06</v>
      </c>
      <c r="P85" s="18">
        <v>2535.2399999999998</v>
      </c>
      <c r="Q85" s="18">
        <v>1126.4100000000001</v>
      </c>
      <c r="R85" s="18">
        <v>213.84</v>
      </c>
      <c r="S85" s="18">
        <v>3875.49</v>
      </c>
      <c r="T85" s="18">
        <v>0</v>
      </c>
      <c r="U85" s="18">
        <v>0</v>
      </c>
      <c r="V85" s="18">
        <v>0</v>
      </c>
      <c r="W85" s="18">
        <v>0</v>
      </c>
      <c r="X85" s="18"/>
      <c r="Y85" s="9">
        <f t="shared" si="21"/>
        <v>111682.6</v>
      </c>
      <c r="Z85" s="9">
        <f t="shared" si="22"/>
        <v>6537.91</v>
      </c>
      <c r="AA85" s="9">
        <f t="shared" si="23"/>
        <v>1283.04</v>
      </c>
      <c r="AB85" s="9">
        <f t="shared" si="24"/>
        <v>119503.55</v>
      </c>
    </row>
    <row r="86" spans="1:28" s="15" customFormat="1" x14ac:dyDescent="0.25">
      <c r="A86" s="17">
        <v>15</v>
      </c>
      <c r="B86" s="17" t="s">
        <v>1318</v>
      </c>
      <c r="C86" s="17" t="s">
        <v>1308</v>
      </c>
      <c r="D86" s="17" t="s">
        <v>1383</v>
      </c>
      <c r="E86" s="17" t="s">
        <v>1384</v>
      </c>
      <c r="F86" s="17" t="s">
        <v>75</v>
      </c>
      <c r="G86" s="17" t="s">
        <v>114</v>
      </c>
      <c r="H86" s="17">
        <v>0</v>
      </c>
      <c r="I86" s="17">
        <v>0</v>
      </c>
      <c r="J86" s="17">
        <v>360</v>
      </c>
      <c r="K86" s="17" t="s">
        <v>107</v>
      </c>
      <c r="L86" s="18">
        <v>113498.52</v>
      </c>
      <c r="M86" s="18">
        <v>5770.88</v>
      </c>
      <c r="N86" s="18">
        <v>1069.2</v>
      </c>
      <c r="O86" s="18">
        <v>120338.6</v>
      </c>
      <c r="P86" s="18">
        <v>2535.2399999999998</v>
      </c>
      <c r="Q86" s="18">
        <v>1171.3699999999999</v>
      </c>
      <c r="R86" s="18">
        <v>213.84</v>
      </c>
      <c r="S86" s="18">
        <v>3920.45</v>
      </c>
      <c r="T86" s="18">
        <v>0</v>
      </c>
      <c r="U86" s="18">
        <v>0</v>
      </c>
      <c r="V86" s="18">
        <v>0</v>
      </c>
      <c r="W86" s="18">
        <v>0</v>
      </c>
      <c r="X86" s="18"/>
      <c r="Y86" s="9">
        <f t="shared" si="21"/>
        <v>116033.76000000001</v>
      </c>
      <c r="Z86" s="9">
        <f t="shared" si="22"/>
        <v>6942.25</v>
      </c>
      <c r="AA86" s="9">
        <f t="shared" si="23"/>
        <v>1283.04</v>
      </c>
      <c r="AB86" s="9">
        <f t="shared" si="24"/>
        <v>124259.05</v>
      </c>
    </row>
    <row r="87" spans="1:28" s="15" customFormat="1" x14ac:dyDescent="0.25">
      <c r="A87" s="17">
        <v>16</v>
      </c>
      <c r="B87" s="17" t="s">
        <v>1331</v>
      </c>
      <c r="C87" s="17" t="s">
        <v>1308</v>
      </c>
      <c r="D87" s="17" t="s">
        <v>1385</v>
      </c>
      <c r="E87" s="17" t="s">
        <v>1386</v>
      </c>
      <c r="F87" s="17" t="s">
        <v>75</v>
      </c>
      <c r="G87" s="17" t="s">
        <v>114</v>
      </c>
      <c r="H87" s="17">
        <v>0</v>
      </c>
      <c r="I87" s="17">
        <v>0</v>
      </c>
      <c r="J87" s="17">
        <v>360</v>
      </c>
      <c r="K87" s="17" t="s">
        <v>107</v>
      </c>
      <c r="L87" s="18">
        <v>113108.14</v>
      </c>
      <c r="M87" s="18">
        <v>5751.14</v>
      </c>
      <c r="N87" s="18">
        <v>1069.2</v>
      </c>
      <c r="O87" s="18">
        <v>119928.48</v>
      </c>
      <c r="P87" s="18">
        <v>2535.2399999999998</v>
      </c>
      <c r="Q87" s="18">
        <v>1167.3399999999999</v>
      </c>
      <c r="R87" s="18">
        <v>213.84</v>
      </c>
      <c r="S87" s="18">
        <v>3916.42</v>
      </c>
      <c r="T87" s="18">
        <v>0</v>
      </c>
      <c r="U87" s="18">
        <v>0</v>
      </c>
      <c r="V87" s="18">
        <v>0</v>
      </c>
      <c r="W87" s="18">
        <v>0</v>
      </c>
      <c r="X87" s="18"/>
      <c r="Y87" s="9">
        <f t="shared" si="21"/>
        <v>115643.38</v>
      </c>
      <c r="Z87" s="9">
        <f t="shared" si="22"/>
        <v>6918.4800000000005</v>
      </c>
      <c r="AA87" s="9">
        <f t="shared" si="23"/>
        <v>1283.04</v>
      </c>
      <c r="AB87" s="9">
        <f t="shared" si="24"/>
        <v>123844.9</v>
      </c>
    </row>
    <row r="88" spans="1:28" s="15" customFormat="1" x14ac:dyDescent="0.25">
      <c r="A88" s="17">
        <v>17</v>
      </c>
      <c r="B88" s="17" t="s">
        <v>1322</v>
      </c>
      <c r="C88" s="17" t="s">
        <v>1308</v>
      </c>
      <c r="D88" s="17" t="s">
        <v>1387</v>
      </c>
      <c r="E88" s="17" t="s">
        <v>1388</v>
      </c>
      <c r="F88" s="17" t="s">
        <v>75</v>
      </c>
      <c r="G88" s="17" t="s">
        <v>114</v>
      </c>
      <c r="H88" s="17">
        <v>0</v>
      </c>
      <c r="I88" s="17">
        <v>0</v>
      </c>
      <c r="J88" s="17">
        <v>360</v>
      </c>
      <c r="K88" s="17" t="s">
        <v>107</v>
      </c>
      <c r="L88" s="18">
        <v>123801.63</v>
      </c>
      <c r="M88" s="18">
        <v>6305.3</v>
      </c>
      <c r="N88" s="18">
        <v>1069.2</v>
      </c>
      <c r="O88" s="18">
        <v>131176.13</v>
      </c>
      <c r="P88" s="18">
        <v>2535.2399999999998</v>
      </c>
      <c r="Q88" s="18">
        <v>1277.8399999999999</v>
      </c>
      <c r="R88" s="18">
        <v>213.84</v>
      </c>
      <c r="S88" s="18">
        <v>4026.92</v>
      </c>
      <c r="T88" s="18">
        <v>0</v>
      </c>
      <c r="U88" s="18">
        <v>0</v>
      </c>
      <c r="V88" s="18">
        <v>0</v>
      </c>
      <c r="W88" s="18">
        <v>0</v>
      </c>
      <c r="X88" s="18"/>
      <c r="Y88" s="9">
        <f t="shared" si="21"/>
        <v>126336.87000000001</v>
      </c>
      <c r="Z88" s="9">
        <f t="shared" si="22"/>
        <v>7583.14</v>
      </c>
      <c r="AA88" s="9">
        <f t="shared" si="23"/>
        <v>1283.04</v>
      </c>
      <c r="AB88" s="9">
        <f t="shared" si="24"/>
        <v>135203.05000000002</v>
      </c>
    </row>
    <row r="89" spans="1:28" s="15" customFormat="1" x14ac:dyDescent="0.25">
      <c r="A89" s="17">
        <v>18</v>
      </c>
      <c r="B89" s="17" t="s">
        <v>1311</v>
      </c>
      <c r="C89" s="17" t="s">
        <v>1308</v>
      </c>
      <c r="D89" s="17" t="s">
        <v>1389</v>
      </c>
      <c r="E89" s="17" t="s">
        <v>1390</v>
      </c>
      <c r="F89" s="17" t="s">
        <v>75</v>
      </c>
      <c r="G89" s="17" t="s">
        <v>114</v>
      </c>
      <c r="H89" s="17">
        <v>0</v>
      </c>
      <c r="I89" s="17">
        <v>0</v>
      </c>
      <c r="J89" s="17">
        <v>360</v>
      </c>
      <c r="K89" s="17" t="s">
        <v>107</v>
      </c>
      <c r="L89" s="18">
        <v>147939.93</v>
      </c>
      <c r="M89" s="18">
        <v>7617.17</v>
      </c>
      <c r="N89" s="18">
        <v>1069.2</v>
      </c>
      <c r="O89" s="18">
        <v>156626.29999999999</v>
      </c>
      <c r="P89" s="18">
        <v>2535.2399999999998</v>
      </c>
      <c r="Q89" s="18">
        <v>1527.27</v>
      </c>
      <c r="R89" s="18">
        <v>213.84</v>
      </c>
      <c r="S89" s="18">
        <v>4276.3500000000004</v>
      </c>
      <c r="T89" s="18">
        <v>0</v>
      </c>
      <c r="U89" s="18">
        <v>0</v>
      </c>
      <c r="V89" s="18">
        <v>0</v>
      </c>
      <c r="W89" s="18">
        <v>0</v>
      </c>
      <c r="X89" s="18"/>
      <c r="Y89" s="9">
        <f t="shared" si="21"/>
        <v>150475.16999999998</v>
      </c>
      <c r="Z89" s="9">
        <f t="shared" si="22"/>
        <v>9144.44</v>
      </c>
      <c r="AA89" s="9">
        <f t="shared" si="23"/>
        <v>1283.04</v>
      </c>
      <c r="AB89" s="9">
        <f t="shared" si="24"/>
        <v>160902.65</v>
      </c>
    </row>
    <row r="90" spans="1:28" s="12" customFormat="1" ht="16.5" customHeight="1" x14ac:dyDescent="0.25">
      <c r="A90" s="10"/>
      <c r="B90" s="10"/>
      <c r="C90" s="10" t="s">
        <v>71</v>
      </c>
      <c r="D90" s="10"/>
      <c r="E90" s="10"/>
      <c r="F90" s="10"/>
      <c r="G90" s="10"/>
      <c r="H90" s="10"/>
      <c r="I90" s="10"/>
      <c r="J90" s="11">
        <f>SUM(J72:J89)</f>
        <v>3953</v>
      </c>
      <c r="K90" s="10"/>
      <c r="L90" s="11">
        <f t="shared" ref="L90:AB90" si="25">SUM(L72:L89)</f>
        <v>1249707.8499999999</v>
      </c>
      <c r="M90" s="11">
        <f t="shared" si="25"/>
        <v>117979.54000000001</v>
      </c>
      <c r="N90" s="11">
        <f t="shared" si="25"/>
        <v>63005.429999999978</v>
      </c>
      <c r="O90" s="11">
        <f t="shared" si="25"/>
        <v>1430692.82</v>
      </c>
      <c r="P90" s="11">
        <f t="shared" si="25"/>
        <v>30937.619999999988</v>
      </c>
      <c r="Q90" s="11">
        <f t="shared" si="25"/>
        <v>15810.670000000002</v>
      </c>
      <c r="R90" s="11">
        <f t="shared" si="25"/>
        <v>2348.0899999999997</v>
      </c>
      <c r="S90" s="11">
        <f t="shared" si="25"/>
        <v>49096.38</v>
      </c>
      <c r="T90" s="11">
        <f t="shared" si="25"/>
        <v>0</v>
      </c>
      <c r="U90" s="11">
        <f t="shared" si="25"/>
        <v>0</v>
      </c>
      <c r="V90" s="11">
        <f t="shared" si="25"/>
        <v>0</v>
      </c>
      <c r="W90" s="11">
        <f t="shared" si="25"/>
        <v>0</v>
      </c>
      <c r="X90" s="11">
        <f t="shared" si="25"/>
        <v>0</v>
      </c>
      <c r="Y90" s="11">
        <f t="shared" si="25"/>
        <v>1280645.47</v>
      </c>
      <c r="Z90" s="11">
        <f t="shared" si="25"/>
        <v>133790.21000000002</v>
      </c>
      <c r="AA90" s="11">
        <f t="shared" si="25"/>
        <v>65353.520000000004</v>
      </c>
      <c r="AB90" s="11">
        <f t="shared" si="25"/>
        <v>1479789.2</v>
      </c>
    </row>
    <row r="91" spans="1:28" s="12" customFormat="1" ht="16.5" customHeight="1" x14ac:dyDescent="0.25">
      <c r="A91" s="10"/>
      <c r="B91" s="10"/>
      <c r="C91" s="10" t="s">
        <v>119</v>
      </c>
      <c r="D91" s="10"/>
      <c r="E91" s="10"/>
      <c r="F91" s="10"/>
      <c r="G91" s="10"/>
      <c r="H91" s="10"/>
      <c r="I91" s="10"/>
      <c r="J91" s="11">
        <f>J90+J71</f>
        <v>18088</v>
      </c>
      <c r="K91" s="11"/>
      <c r="L91" s="11">
        <f t="shared" ref="L91:AB91" si="26">L90+L71</f>
        <v>4490523.8900000006</v>
      </c>
      <c r="M91" s="11">
        <f t="shared" si="26"/>
        <v>376473.62000000005</v>
      </c>
      <c r="N91" s="11">
        <f t="shared" si="26"/>
        <v>111025.55999999997</v>
      </c>
      <c r="O91" s="11">
        <f t="shared" si="26"/>
        <v>4978023.0699999994</v>
      </c>
      <c r="P91" s="11">
        <f t="shared" si="26"/>
        <v>122171.78999999998</v>
      </c>
      <c r="Q91" s="11">
        <f t="shared" si="26"/>
        <v>49368.759999999995</v>
      </c>
      <c r="R91" s="11">
        <f t="shared" si="26"/>
        <v>8645.24</v>
      </c>
      <c r="S91" s="11">
        <f t="shared" si="26"/>
        <v>180185.79</v>
      </c>
      <c r="T91" s="11">
        <f t="shared" si="26"/>
        <v>0</v>
      </c>
      <c r="U91" s="11">
        <f t="shared" si="26"/>
        <v>91466</v>
      </c>
      <c r="V91" s="11">
        <f t="shared" si="26"/>
        <v>54944.160000000003</v>
      </c>
      <c r="W91" s="11">
        <f t="shared" si="26"/>
        <v>3589.84</v>
      </c>
      <c r="X91" s="11">
        <f t="shared" si="26"/>
        <v>150000</v>
      </c>
      <c r="Y91" s="11">
        <f t="shared" si="26"/>
        <v>4521229.68</v>
      </c>
      <c r="Z91" s="11">
        <f t="shared" si="26"/>
        <v>370898.22000000003</v>
      </c>
      <c r="AA91" s="11">
        <f t="shared" si="26"/>
        <v>116080.95999999999</v>
      </c>
      <c r="AB91" s="11">
        <f t="shared" si="26"/>
        <v>5008208.8599999994</v>
      </c>
    </row>
    <row r="92" spans="1:28" s="12" customFormat="1" ht="16.5" customHeight="1" x14ac:dyDescent="0.25">
      <c r="A92" s="10"/>
      <c r="B92" s="10"/>
      <c r="C92" s="10" t="s">
        <v>1598</v>
      </c>
      <c r="D92" s="10"/>
      <c r="E92" s="10"/>
      <c r="F92" s="10"/>
      <c r="G92" s="10"/>
      <c r="H92" s="10"/>
      <c r="I92" s="10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>
        <f>Y71+Y72+Y73+Y74+Y75+Y76+Y77+Y78+Y80+Y83+Y84+Y85+Y86+Y87+Y88+Y89</f>
        <v>4750914.0999999987</v>
      </c>
      <c r="Z92" s="11">
        <f t="shared" ref="Z92:AB92" si="27">Z71+Z72+Z73+Z74+Z75+Z76+Z77+Z78+Z80+Z83+Z84+Z85+Z86+Z87+Z88+Z89</f>
        <v>370862.84</v>
      </c>
      <c r="AA92" s="11">
        <f t="shared" si="27"/>
        <v>113340.77999999997</v>
      </c>
      <c r="AB92" s="11">
        <f t="shared" si="27"/>
        <v>5235117.7200000007</v>
      </c>
    </row>
    <row r="93" spans="1:28" ht="18" customHeight="1" x14ac:dyDescent="0.25"/>
    <row r="94" spans="1:28" ht="18" customHeight="1" x14ac:dyDescent="0.25"/>
    <row r="97" spans="1:31" ht="15.75" x14ac:dyDescent="0.25">
      <c r="E97" s="13" t="s">
        <v>120</v>
      </c>
      <c r="G97" s="14"/>
      <c r="H97" s="14"/>
      <c r="I97" s="14"/>
      <c r="J97" s="14"/>
      <c r="K97" s="14"/>
      <c r="L97" s="13" t="s">
        <v>122</v>
      </c>
      <c r="M97" s="13"/>
      <c r="N97" s="13"/>
      <c r="O97" s="14"/>
      <c r="Q97" s="14"/>
      <c r="R97" s="13" t="s">
        <v>121</v>
      </c>
      <c r="T97" s="14"/>
      <c r="U97" s="14"/>
      <c r="W97" s="14"/>
      <c r="X97" s="14"/>
      <c r="Y97" s="13" t="s">
        <v>123</v>
      </c>
      <c r="Z97" s="14"/>
      <c r="AA97" s="14"/>
      <c r="AB97" s="14"/>
    </row>
    <row r="98" spans="1:31" ht="15.75" x14ac:dyDescent="0.25">
      <c r="E98" s="13" t="s">
        <v>124</v>
      </c>
      <c r="G98" s="14"/>
      <c r="H98" s="14"/>
      <c r="I98" s="14"/>
      <c r="J98" s="14"/>
      <c r="K98" s="14"/>
      <c r="L98" s="13" t="s">
        <v>124</v>
      </c>
      <c r="M98" s="13"/>
      <c r="N98" s="13"/>
      <c r="O98" s="14"/>
      <c r="Q98" s="14"/>
      <c r="R98" s="13" t="s">
        <v>124</v>
      </c>
      <c r="T98" s="14"/>
      <c r="U98" s="14"/>
      <c r="W98" s="14"/>
      <c r="X98" s="14"/>
      <c r="Y98" s="13" t="s">
        <v>124</v>
      </c>
      <c r="Z98" s="14"/>
      <c r="AA98" s="14"/>
      <c r="AB98" s="14"/>
    </row>
    <row r="99" spans="1:31" ht="32.25" customHeight="1" x14ac:dyDescent="0.55000000000000004">
      <c r="A99" s="75" t="s">
        <v>0</v>
      </c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1"/>
      <c r="AD99" s="1"/>
      <c r="AE99" s="1"/>
    </row>
    <row r="100" spans="1:31" ht="21.75" customHeight="1" x14ac:dyDescent="0.4">
      <c r="A100" s="76" t="s">
        <v>1650</v>
      </c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2"/>
      <c r="AD100" s="2"/>
      <c r="AE100" s="2"/>
    </row>
    <row r="101" spans="1:31" s="5" customFormat="1" ht="20.25" customHeight="1" x14ac:dyDescent="0.35">
      <c r="A101" s="3" t="s">
        <v>1</v>
      </c>
      <c r="B101" s="4"/>
      <c r="C101" s="3"/>
      <c r="D101" s="3"/>
      <c r="F101" s="3" t="s">
        <v>1398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s="7" customFormat="1" ht="90" x14ac:dyDescent="0.25">
      <c r="A102" s="6" t="s">
        <v>3</v>
      </c>
      <c r="B102" s="6" t="s">
        <v>4</v>
      </c>
      <c r="C102" s="6" t="s">
        <v>5</v>
      </c>
      <c r="D102" s="6" t="s">
        <v>6</v>
      </c>
      <c r="E102" s="6" t="s">
        <v>7</v>
      </c>
      <c r="F102" s="6" t="s">
        <v>8</v>
      </c>
      <c r="G102" s="6" t="s">
        <v>9</v>
      </c>
      <c r="H102" s="6" t="s">
        <v>10</v>
      </c>
      <c r="I102" s="6" t="s">
        <v>11</v>
      </c>
      <c r="J102" s="6" t="s">
        <v>12</v>
      </c>
      <c r="K102" s="6" t="s">
        <v>13</v>
      </c>
      <c r="L102" s="6" t="s">
        <v>14</v>
      </c>
      <c r="M102" s="6" t="s">
        <v>15</v>
      </c>
      <c r="N102" s="6" t="s">
        <v>16</v>
      </c>
      <c r="O102" s="6" t="s">
        <v>17</v>
      </c>
      <c r="P102" s="6" t="s">
        <v>18</v>
      </c>
      <c r="Q102" s="6" t="s">
        <v>19</v>
      </c>
      <c r="R102" s="6" t="s">
        <v>20</v>
      </c>
      <c r="S102" s="6" t="s">
        <v>21</v>
      </c>
      <c r="T102" s="6" t="s">
        <v>22</v>
      </c>
      <c r="U102" s="6" t="s">
        <v>23</v>
      </c>
      <c r="V102" s="6" t="s">
        <v>24</v>
      </c>
      <c r="W102" s="6" t="s">
        <v>25</v>
      </c>
      <c r="X102" s="6" t="s">
        <v>26</v>
      </c>
      <c r="Y102" s="6" t="s">
        <v>27</v>
      </c>
      <c r="Z102" s="6" t="s">
        <v>28</v>
      </c>
      <c r="AA102" s="6" t="s">
        <v>29</v>
      </c>
      <c r="AB102" s="6" t="s">
        <v>30</v>
      </c>
    </row>
    <row r="103" spans="1:31" s="15" customFormat="1" x14ac:dyDescent="0.25">
      <c r="A103" s="17">
        <v>1</v>
      </c>
      <c r="B103" s="17" t="s">
        <v>1307</v>
      </c>
      <c r="C103" s="17" t="s">
        <v>1665</v>
      </c>
      <c r="D103" s="17" t="s">
        <v>1309</v>
      </c>
      <c r="E103" s="17" t="s">
        <v>1310</v>
      </c>
      <c r="F103" s="17" t="s">
        <v>35</v>
      </c>
      <c r="G103" s="17" t="s">
        <v>1181</v>
      </c>
      <c r="H103" s="17">
        <v>30402</v>
      </c>
      <c r="I103" s="17">
        <v>28052</v>
      </c>
      <c r="J103" s="17">
        <v>2350</v>
      </c>
      <c r="K103" s="17" t="s">
        <v>37</v>
      </c>
      <c r="L103" s="18">
        <v>367385.05</v>
      </c>
      <c r="M103" s="18">
        <v>28158.2</v>
      </c>
      <c r="N103" s="18">
        <v>6353.72</v>
      </c>
      <c r="O103" s="18">
        <v>401896.97</v>
      </c>
      <c r="P103" s="18">
        <v>12107.5</v>
      </c>
      <c r="Q103" s="18">
        <v>3811.08</v>
      </c>
      <c r="R103" s="18">
        <v>1046.93</v>
      </c>
      <c r="S103" s="18">
        <v>16965.509999999998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379492.55</v>
      </c>
      <c r="Z103" s="18">
        <v>31969.279999999999</v>
      </c>
      <c r="AA103" s="18">
        <v>7400.65</v>
      </c>
      <c r="AB103" s="18">
        <v>418862.48</v>
      </c>
    </row>
    <row r="104" spans="1:31" s="15" customFormat="1" x14ac:dyDescent="0.25">
      <c r="A104" s="17">
        <v>2</v>
      </c>
      <c r="B104" s="17" t="s">
        <v>1311</v>
      </c>
      <c r="C104" s="17" t="s">
        <v>1665</v>
      </c>
      <c r="D104" s="17" t="s">
        <v>1312</v>
      </c>
      <c r="E104" s="17" t="s">
        <v>1313</v>
      </c>
      <c r="F104" s="17" t="s">
        <v>35</v>
      </c>
      <c r="G104" s="17" t="s">
        <v>137</v>
      </c>
      <c r="H104" s="17">
        <v>20006</v>
      </c>
      <c r="I104" s="17">
        <v>19771</v>
      </c>
      <c r="J104" s="17">
        <v>705</v>
      </c>
      <c r="K104" s="17" t="s">
        <v>37</v>
      </c>
      <c r="L104" s="18">
        <v>268431.44</v>
      </c>
      <c r="M104" s="18">
        <v>20251.66</v>
      </c>
      <c r="N104" s="18">
        <v>4589.55</v>
      </c>
      <c r="O104" s="18">
        <v>293272.65000000002</v>
      </c>
      <c r="P104" s="18">
        <v>4653.5</v>
      </c>
      <c r="Q104" s="18">
        <v>2779.79</v>
      </c>
      <c r="R104" s="18">
        <v>314.08</v>
      </c>
      <c r="S104" s="18">
        <v>7747.37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273084.94</v>
      </c>
      <c r="Z104" s="18">
        <v>23031.45</v>
      </c>
      <c r="AA104" s="18">
        <v>4903.63</v>
      </c>
      <c r="AB104" s="18">
        <v>301020.02</v>
      </c>
    </row>
    <row r="105" spans="1:31" s="15" customFormat="1" x14ac:dyDescent="0.25">
      <c r="A105" s="17">
        <v>3</v>
      </c>
      <c r="B105" s="17" t="s">
        <v>1314</v>
      </c>
      <c r="C105" s="17" t="s">
        <v>1665</v>
      </c>
      <c r="D105" s="17" t="s">
        <v>1315</v>
      </c>
      <c r="E105" s="17" t="s">
        <v>1316</v>
      </c>
      <c r="F105" s="17" t="s">
        <v>35</v>
      </c>
      <c r="G105" s="17" t="s">
        <v>1317</v>
      </c>
      <c r="H105" s="17">
        <v>4479</v>
      </c>
      <c r="I105" s="17">
        <v>4479</v>
      </c>
      <c r="J105" s="17">
        <v>0</v>
      </c>
      <c r="K105" s="17" t="s">
        <v>302</v>
      </c>
      <c r="L105" s="18">
        <v>13769</v>
      </c>
      <c r="M105" s="18">
        <v>1691.02</v>
      </c>
      <c r="N105" s="18">
        <v>0</v>
      </c>
      <c r="O105" s="18">
        <v>15460.02</v>
      </c>
      <c r="P105" s="18">
        <v>475</v>
      </c>
      <c r="Q105" s="18">
        <v>140.34</v>
      </c>
      <c r="R105" s="18">
        <v>0</v>
      </c>
      <c r="S105" s="18">
        <v>615.34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14244</v>
      </c>
      <c r="Z105" s="18">
        <v>1831.36</v>
      </c>
      <c r="AA105" s="18">
        <v>0</v>
      </c>
      <c r="AB105" s="18">
        <v>16075.36</v>
      </c>
    </row>
    <row r="106" spans="1:31" s="15" customFormat="1" x14ac:dyDescent="0.25">
      <c r="A106" s="17">
        <v>4</v>
      </c>
      <c r="B106" s="17" t="s">
        <v>1318</v>
      </c>
      <c r="C106" s="17" t="s">
        <v>1665</v>
      </c>
      <c r="D106" s="17" t="s">
        <v>1319</v>
      </c>
      <c r="E106" s="17" t="s">
        <v>1320</v>
      </c>
      <c r="F106" s="17" t="s">
        <v>35</v>
      </c>
      <c r="G106" s="17" t="s">
        <v>1321</v>
      </c>
      <c r="H106" s="17">
        <v>689</v>
      </c>
      <c r="I106" s="17">
        <v>494</v>
      </c>
      <c r="J106" s="17">
        <v>585</v>
      </c>
      <c r="K106" s="17" t="s">
        <v>37</v>
      </c>
      <c r="L106" s="18">
        <v>61001.29</v>
      </c>
      <c r="M106" s="18">
        <v>13793.57</v>
      </c>
      <c r="N106" s="18">
        <v>2983.37</v>
      </c>
      <c r="O106" s="18">
        <v>77778.23</v>
      </c>
      <c r="P106" s="18">
        <v>3394.5</v>
      </c>
      <c r="Q106" s="18">
        <v>619.76</v>
      </c>
      <c r="R106" s="18">
        <v>260.62</v>
      </c>
      <c r="S106" s="18">
        <v>4274.88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64395.79</v>
      </c>
      <c r="Z106" s="18">
        <v>14413.33</v>
      </c>
      <c r="AA106" s="18">
        <v>3243.99</v>
      </c>
      <c r="AB106" s="18">
        <v>82053.11</v>
      </c>
    </row>
    <row r="107" spans="1:31" s="15" customFormat="1" x14ac:dyDescent="0.25">
      <c r="A107" s="17">
        <v>5</v>
      </c>
      <c r="B107" s="17" t="s">
        <v>1322</v>
      </c>
      <c r="C107" s="17" t="s">
        <v>1665</v>
      </c>
      <c r="D107" s="17" t="s">
        <v>1323</v>
      </c>
      <c r="E107" s="17" t="s">
        <v>1324</v>
      </c>
      <c r="F107" s="17" t="s">
        <v>35</v>
      </c>
      <c r="G107" s="17" t="s">
        <v>1055</v>
      </c>
      <c r="H107" s="17">
        <v>21861</v>
      </c>
      <c r="I107" s="17">
        <v>21861</v>
      </c>
      <c r="J107" s="17">
        <v>40</v>
      </c>
      <c r="K107" s="17" t="s">
        <v>1090</v>
      </c>
      <c r="L107" s="18">
        <v>323451.84000000003</v>
      </c>
      <c r="M107" s="18">
        <v>28466.75</v>
      </c>
      <c r="N107" s="18">
        <v>348.83</v>
      </c>
      <c r="O107" s="18">
        <v>352267.42</v>
      </c>
      <c r="P107" s="18">
        <v>498.99</v>
      </c>
      <c r="Q107" s="18">
        <v>3341.59</v>
      </c>
      <c r="R107" s="18">
        <v>0</v>
      </c>
      <c r="S107" s="18">
        <v>3840.58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323950.83</v>
      </c>
      <c r="Z107" s="18">
        <v>31808.34</v>
      </c>
      <c r="AA107" s="18">
        <v>348.83</v>
      </c>
      <c r="AB107" s="18">
        <v>356108</v>
      </c>
    </row>
    <row r="108" spans="1:31" s="15" customFormat="1" x14ac:dyDescent="0.25">
      <c r="A108" s="17">
        <v>6</v>
      </c>
      <c r="B108" s="17" t="s">
        <v>1307</v>
      </c>
      <c r="C108" s="17" t="s">
        <v>1665</v>
      </c>
      <c r="D108" s="17" t="s">
        <v>1325</v>
      </c>
      <c r="E108" s="17" t="s">
        <v>1326</v>
      </c>
      <c r="F108" s="17" t="s">
        <v>35</v>
      </c>
      <c r="G108" s="17" t="s">
        <v>1055</v>
      </c>
      <c r="H108" s="17">
        <v>173581</v>
      </c>
      <c r="I108" s="17">
        <v>172756</v>
      </c>
      <c r="J108" s="17">
        <v>825</v>
      </c>
      <c r="K108" s="17" t="s">
        <v>37</v>
      </c>
      <c r="L108" s="18">
        <v>272916.63</v>
      </c>
      <c r="M108" s="18">
        <v>20956.02</v>
      </c>
      <c r="N108" s="18">
        <v>3823.29</v>
      </c>
      <c r="O108" s="18">
        <v>297695.94</v>
      </c>
      <c r="P108" s="18">
        <v>6577.5</v>
      </c>
      <c r="Q108" s="18">
        <v>2836.19</v>
      </c>
      <c r="R108" s="18">
        <v>367.54</v>
      </c>
      <c r="S108" s="18">
        <v>9781.23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279494.13</v>
      </c>
      <c r="Z108" s="18">
        <v>23792.21</v>
      </c>
      <c r="AA108" s="18">
        <v>4190.83</v>
      </c>
      <c r="AB108" s="18">
        <v>307477.17</v>
      </c>
    </row>
    <row r="109" spans="1:31" s="15" customFormat="1" x14ac:dyDescent="0.25">
      <c r="A109" s="17">
        <v>7</v>
      </c>
      <c r="B109" s="17" t="s">
        <v>1307</v>
      </c>
      <c r="C109" s="17" t="s">
        <v>1665</v>
      </c>
      <c r="D109" s="17" t="s">
        <v>1327</v>
      </c>
      <c r="E109" s="17" t="s">
        <v>1328</v>
      </c>
      <c r="F109" s="17" t="s">
        <v>35</v>
      </c>
      <c r="G109" s="17" t="s">
        <v>1055</v>
      </c>
      <c r="H109" s="17">
        <v>5973</v>
      </c>
      <c r="I109" s="17">
        <v>5545</v>
      </c>
      <c r="J109" s="17">
        <v>1284</v>
      </c>
      <c r="K109" s="17" t="s">
        <v>37</v>
      </c>
      <c r="L109" s="18">
        <v>647602.09</v>
      </c>
      <c r="M109" s="18">
        <v>7573.66</v>
      </c>
      <c r="N109" s="18">
        <v>479.8</v>
      </c>
      <c r="O109" s="18">
        <v>655655.55000000005</v>
      </c>
      <c r="P109" s="18">
        <v>7614.55</v>
      </c>
      <c r="Q109" s="18">
        <v>7616.1</v>
      </c>
      <c r="R109" s="18">
        <v>572.02</v>
      </c>
      <c r="S109" s="18">
        <v>15802.67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655216.64000000001</v>
      </c>
      <c r="Z109" s="18">
        <v>15189.76</v>
      </c>
      <c r="AA109" s="18">
        <v>1051.82</v>
      </c>
      <c r="AB109" s="18">
        <v>671458.22</v>
      </c>
    </row>
    <row r="110" spans="1:31" s="15" customFormat="1" x14ac:dyDescent="0.25">
      <c r="A110" s="17">
        <v>8</v>
      </c>
      <c r="B110" s="17" t="s">
        <v>1311</v>
      </c>
      <c r="C110" s="17" t="s">
        <v>1665</v>
      </c>
      <c r="D110" s="17" t="s">
        <v>1329</v>
      </c>
      <c r="E110" s="17" t="s">
        <v>1330</v>
      </c>
      <c r="F110" s="17" t="s">
        <v>35</v>
      </c>
      <c r="G110" s="17" t="s">
        <v>1055</v>
      </c>
      <c r="H110" s="17">
        <v>622</v>
      </c>
      <c r="I110" s="17">
        <v>462</v>
      </c>
      <c r="J110" s="17">
        <v>480</v>
      </c>
      <c r="K110" s="17" t="s">
        <v>37</v>
      </c>
      <c r="L110" s="18">
        <v>61309.45</v>
      </c>
      <c r="M110" s="18">
        <v>6621.17</v>
      </c>
      <c r="N110" s="18">
        <v>3139.37</v>
      </c>
      <c r="O110" s="18">
        <v>71069.990000000005</v>
      </c>
      <c r="P110" s="18">
        <v>4181</v>
      </c>
      <c r="Q110" s="18">
        <v>649.29</v>
      </c>
      <c r="R110" s="18">
        <v>213.84</v>
      </c>
      <c r="S110" s="18">
        <v>5044.13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65490.45</v>
      </c>
      <c r="Z110" s="18">
        <v>7270.46</v>
      </c>
      <c r="AA110" s="18">
        <v>3353.21</v>
      </c>
      <c r="AB110" s="18">
        <v>76114.12</v>
      </c>
    </row>
    <row r="111" spans="1:31" s="15" customFormat="1" x14ac:dyDescent="0.25">
      <c r="A111" s="17">
        <v>9</v>
      </c>
      <c r="B111" s="17" t="s">
        <v>1331</v>
      </c>
      <c r="C111" s="17" t="s">
        <v>1665</v>
      </c>
      <c r="D111" s="17" t="s">
        <v>1332</v>
      </c>
      <c r="E111" s="17" t="s">
        <v>1333</v>
      </c>
      <c r="F111" s="17" t="s">
        <v>35</v>
      </c>
      <c r="G111" s="17" t="s">
        <v>215</v>
      </c>
      <c r="H111" s="17">
        <v>71672</v>
      </c>
      <c r="I111" s="17">
        <v>70932</v>
      </c>
      <c r="J111" s="17">
        <v>2220</v>
      </c>
      <c r="K111" s="17" t="s">
        <v>37</v>
      </c>
      <c r="L111" s="18">
        <v>378703.56</v>
      </c>
      <c r="M111" s="18">
        <v>28094.26</v>
      </c>
      <c r="N111" s="18">
        <v>8954.5499999999993</v>
      </c>
      <c r="O111" s="18">
        <v>415752.37</v>
      </c>
      <c r="P111" s="18">
        <v>11701.5</v>
      </c>
      <c r="Q111" s="18">
        <v>3944.33</v>
      </c>
      <c r="R111" s="18">
        <v>989.01</v>
      </c>
      <c r="S111" s="18">
        <v>16634.84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390405.06</v>
      </c>
      <c r="Z111" s="18">
        <v>32038.59</v>
      </c>
      <c r="AA111" s="18">
        <v>9943.56</v>
      </c>
      <c r="AB111" s="18">
        <v>432387.21</v>
      </c>
    </row>
    <row r="112" spans="1:31" s="15" customFormat="1" x14ac:dyDescent="0.25">
      <c r="A112" s="17">
        <v>10</v>
      </c>
      <c r="B112" s="17" t="s">
        <v>1311</v>
      </c>
      <c r="C112" s="17" t="s">
        <v>1665</v>
      </c>
      <c r="D112" s="17" t="s">
        <v>1334</v>
      </c>
      <c r="E112" s="17" t="s">
        <v>1335</v>
      </c>
      <c r="F112" s="17" t="s">
        <v>35</v>
      </c>
      <c r="G112" s="17" t="s">
        <v>1205</v>
      </c>
      <c r="H112" s="17">
        <v>54842</v>
      </c>
      <c r="I112" s="17">
        <v>54842</v>
      </c>
      <c r="J112" s="17">
        <v>0</v>
      </c>
      <c r="K112" s="17" t="s">
        <v>59</v>
      </c>
      <c r="L112" s="18">
        <v>2286.48</v>
      </c>
      <c r="M112" s="18">
        <v>282.25</v>
      </c>
      <c r="N112" s="18">
        <v>0</v>
      </c>
      <c r="O112" s="18">
        <v>2568.73</v>
      </c>
      <c r="P112" s="18">
        <v>736.25</v>
      </c>
      <c r="Q112" s="18">
        <v>19.829999999999998</v>
      </c>
      <c r="R112" s="18">
        <v>0</v>
      </c>
      <c r="S112" s="18">
        <v>756.08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3022.73</v>
      </c>
      <c r="Z112" s="18">
        <v>302.08</v>
      </c>
      <c r="AA112" s="18">
        <v>0</v>
      </c>
      <c r="AB112" s="18">
        <v>3324.81</v>
      </c>
    </row>
    <row r="113" spans="1:28" s="15" customFormat="1" x14ac:dyDescent="0.25">
      <c r="A113" s="17">
        <v>11</v>
      </c>
      <c r="B113" s="17" t="s">
        <v>1307</v>
      </c>
      <c r="C113" s="17" t="s">
        <v>1665</v>
      </c>
      <c r="D113" s="17" t="s">
        <v>1336</v>
      </c>
      <c r="E113" s="17" t="s">
        <v>1337</v>
      </c>
      <c r="F113" s="17" t="s">
        <v>35</v>
      </c>
      <c r="G113" s="17" t="s">
        <v>1181</v>
      </c>
      <c r="H113" s="17">
        <v>57370</v>
      </c>
      <c r="I113" s="17">
        <v>56522</v>
      </c>
      <c r="J113" s="17">
        <v>848</v>
      </c>
      <c r="K113" s="17" t="s">
        <v>37</v>
      </c>
      <c r="L113" s="18">
        <v>12089.24</v>
      </c>
      <c r="M113" s="18">
        <v>2434.69</v>
      </c>
      <c r="N113" s="18">
        <v>825.06</v>
      </c>
      <c r="O113" s="18">
        <v>15348.99</v>
      </c>
      <c r="P113" s="18">
        <v>5266.35</v>
      </c>
      <c r="Q113" s="18">
        <v>100.93</v>
      </c>
      <c r="R113" s="18">
        <v>377.78</v>
      </c>
      <c r="S113" s="18">
        <v>5745.06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17355.59</v>
      </c>
      <c r="Z113" s="18">
        <v>2535.62</v>
      </c>
      <c r="AA113" s="18">
        <v>1202.8399999999999</v>
      </c>
      <c r="AB113" s="18">
        <v>21094.05</v>
      </c>
    </row>
    <row r="114" spans="1:28" s="15" customFormat="1" x14ac:dyDescent="0.25">
      <c r="A114" s="17">
        <v>12</v>
      </c>
      <c r="B114" s="17" t="s">
        <v>1318</v>
      </c>
      <c r="C114" s="17" t="s">
        <v>1665</v>
      </c>
      <c r="D114" s="17" t="s">
        <v>1338</v>
      </c>
      <c r="E114" s="17" t="s">
        <v>1339</v>
      </c>
      <c r="F114" s="17" t="s">
        <v>35</v>
      </c>
      <c r="G114" s="17" t="s">
        <v>1340</v>
      </c>
      <c r="H114" s="17">
        <v>19805</v>
      </c>
      <c r="I114" s="17">
        <v>19494</v>
      </c>
      <c r="J114" s="17">
        <v>933</v>
      </c>
      <c r="K114" s="17" t="s">
        <v>37</v>
      </c>
      <c r="L114" s="18">
        <v>100416.05</v>
      </c>
      <c r="M114" s="18">
        <v>20029.29</v>
      </c>
      <c r="N114" s="18">
        <v>6034.7</v>
      </c>
      <c r="O114" s="18">
        <v>126480.04</v>
      </c>
      <c r="P114" s="18">
        <v>6352.1</v>
      </c>
      <c r="Q114" s="18">
        <v>1075.1099999999999</v>
      </c>
      <c r="R114" s="18">
        <v>415.65</v>
      </c>
      <c r="S114" s="18">
        <v>7842.86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106768.15</v>
      </c>
      <c r="Z114" s="18">
        <v>21104.400000000001</v>
      </c>
      <c r="AA114" s="18">
        <v>6450.35</v>
      </c>
      <c r="AB114" s="18">
        <v>134322.9</v>
      </c>
    </row>
    <row r="115" spans="1:28" s="15" customFormat="1" x14ac:dyDescent="0.25">
      <c r="A115" s="17">
        <v>13</v>
      </c>
      <c r="B115" s="17" t="s">
        <v>1341</v>
      </c>
      <c r="C115" s="17" t="s">
        <v>1665</v>
      </c>
      <c r="D115" s="17" t="s">
        <v>1342</v>
      </c>
      <c r="E115" s="17" t="s">
        <v>1343</v>
      </c>
      <c r="F115" s="17" t="s">
        <v>35</v>
      </c>
      <c r="G115" s="17" t="s">
        <v>347</v>
      </c>
      <c r="H115" s="17">
        <v>43126</v>
      </c>
      <c r="I115" s="17">
        <v>42562</v>
      </c>
      <c r="J115" s="17">
        <v>1692</v>
      </c>
      <c r="K115" s="17" t="s">
        <v>37</v>
      </c>
      <c r="L115" s="18">
        <v>449448.46</v>
      </c>
      <c r="M115" s="18">
        <v>33883.300000000003</v>
      </c>
      <c r="N115" s="18">
        <v>5932.73</v>
      </c>
      <c r="O115" s="18">
        <v>489264.49</v>
      </c>
      <c r="P115" s="18">
        <v>9752.9</v>
      </c>
      <c r="Q115" s="18">
        <v>4638.13</v>
      </c>
      <c r="R115" s="18">
        <v>753.79</v>
      </c>
      <c r="S115" s="18">
        <v>15144.82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459201.36</v>
      </c>
      <c r="Z115" s="18">
        <v>38521.43</v>
      </c>
      <c r="AA115" s="18">
        <v>6686.52</v>
      </c>
      <c r="AB115" s="18">
        <v>504409.31</v>
      </c>
    </row>
    <row r="116" spans="1:28" s="15" customFormat="1" x14ac:dyDescent="0.25">
      <c r="A116" s="17">
        <v>14</v>
      </c>
      <c r="B116" s="17" t="s">
        <v>1322</v>
      </c>
      <c r="C116" s="17" t="s">
        <v>1665</v>
      </c>
      <c r="D116" s="17" t="s">
        <v>1344</v>
      </c>
      <c r="E116" s="17" t="s">
        <v>1345</v>
      </c>
      <c r="F116" s="17" t="s">
        <v>35</v>
      </c>
      <c r="G116" s="17" t="s">
        <v>1346</v>
      </c>
      <c r="H116" s="17">
        <v>2484</v>
      </c>
      <c r="I116" s="17">
        <v>2484</v>
      </c>
      <c r="J116" s="17">
        <v>0</v>
      </c>
      <c r="K116" s="17" t="s">
        <v>59</v>
      </c>
      <c r="L116" s="18">
        <v>19305.490000000002</v>
      </c>
      <c r="M116" s="18">
        <v>3022.23</v>
      </c>
      <c r="N116" s="18">
        <v>375.81</v>
      </c>
      <c r="O116" s="18">
        <v>22703.53</v>
      </c>
      <c r="P116" s="18">
        <v>570</v>
      </c>
      <c r="Q116" s="18">
        <v>200.43</v>
      </c>
      <c r="R116" s="18">
        <v>0</v>
      </c>
      <c r="S116" s="18">
        <v>770.43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19875.490000000002</v>
      </c>
      <c r="Z116" s="18">
        <v>3222.66</v>
      </c>
      <c r="AA116" s="18">
        <v>375.81</v>
      </c>
      <c r="AB116" s="18">
        <v>23473.96</v>
      </c>
    </row>
    <row r="117" spans="1:28" s="15" customFormat="1" x14ac:dyDescent="0.25">
      <c r="A117" s="17">
        <v>15</v>
      </c>
      <c r="B117" s="17" t="s">
        <v>1322</v>
      </c>
      <c r="C117" s="17" t="s">
        <v>1665</v>
      </c>
      <c r="D117" s="17" t="s">
        <v>1347</v>
      </c>
      <c r="E117" s="17" t="s">
        <v>1348</v>
      </c>
      <c r="F117" s="17" t="s">
        <v>35</v>
      </c>
      <c r="G117" s="17" t="s">
        <v>1346</v>
      </c>
      <c r="H117" s="17">
        <v>494</v>
      </c>
      <c r="I117" s="17">
        <v>491</v>
      </c>
      <c r="J117" s="17">
        <v>3</v>
      </c>
      <c r="K117" s="17" t="s">
        <v>37</v>
      </c>
      <c r="L117" s="18">
        <v>22546.9</v>
      </c>
      <c r="M117" s="18">
        <v>4979.87</v>
      </c>
      <c r="N117" s="18">
        <v>82.99</v>
      </c>
      <c r="O117" s="18">
        <v>27609.759999999998</v>
      </c>
      <c r="P117" s="18">
        <v>584.85</v>
      </c>
      <c r="Q117" s="18">
        <v>230.9</v>
      </c>
      <c r="R117" s="18">
        <v>1.34</v>
      </c>
      <c r="S117" s="18">
        <v>817.09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23131.75</v>
      </c>
      <c r="Z117" s="18">
        <v>5210.7700000000004</v>
      </c>
      <c r="AA117" s="18">
        <v>84.33</v>
      </c>
      <c r="AB117" s="18">
        <v>28426.85</v>
      </c>
    </row>
    <row r="118" spans="1:28" s="15" customFormat="1" x14ac:dyDescent="0.25">
      <c r="A118" s="17">
        <v>16</v>
      </c>
      <c r="B118" s="17" t="s">
        <v>1314</v>
      </c>
      <c r="C118" s="17" t="s">
        <v>1665</v>
      </c>
      <c r="D118" s="17" t="s">
        <v>1349</v>
      </c>
      <c r="E118" s="17" t="s">
        <v>1350</v>
      </c>
      <c r="F118" s="17" t="s">
        <v>35</v>
      </c>
      <c r="G118" s="17" t="s">
        <v>1351</v>
      </c>
      <c r="H118" s="17">
        <v>6895</v>
      </c>
      <c r="I118" s="17">
        <v>6461</v>
      </c>
      <c r="J118" s="17">
        <v>1302</v>
      </c>
      <c r="K118" s="17" t="s">
        <v>37</v>
      </c>
      <c r="L118" s="18">
        <v>204300.29</v>
      </c>
      <c r="M118" s="18">
        <v>15107.96</v>
      </c>
      <c r="N118" s="18">
        <v>5180.2700000000004</v>
      </c>
      <c r="O118" s="18">
        <v>224588.52</v>
      </c>
      <c r="P118" s="18">
        <v>7608.65</v>
      </c>
      <c r="Q118" s="18">
        <v>2125.6799999999998</v>
      </c>
      <c r="R118" s="18">
        <v>580.04</v>
      </c>
      <c r="S118" s="18">
        <v>10314.370000000001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18">
        <v>211908.94</v>
      </c>
      <c r="Z118" s="18">
        <v>17233.64</v>
      </c>
      <c r="AA118" s="18">
        <v>5760.31</v>
      </c>
      <c r="AB118" s="18">
        <v>234902.89</v>
      </c>
    </row>
    <row r="119" spans="1:28" s="15" customFormat="1" x14ac:dyDescent="0.25">
      <c r="A119" s="17">
        <v>17</v>
      </c>
      <c r="B119" s="17" t="s">
        <v>1352</v>
      </c>
      <c r="C119" s="17" t="s">
        <v>1665</v>
      </c>
      <c r="D119" s="17" t="s">
        <v>1353</v>
      </c>
      <c r="E119" s="17" t="s">
        <v>1354</v>
      </c>
      <c r="F119" s="17" t="s">
        <v>35</v>
      </c>
      <c r="G119" s="17" t="s">
        <v>1010</v>
      </c>
      <c r="H119" s="17">
        <v>4099</v>
      </c>
      <c r="I119" s="17">
        <v>3644</v>
      </c>
      <c r="J119" s="17">
        <v>455</v>
      </c>
      <c r="K119" s="17" t="s">
        <v>37</v>
      </c>
      <c r="L119" s="18">
        <v>35620.949999999997</v>
      </c>
      <c r="M119" s="18">
        <v>1762.11</v>
      </c>
      <c r="N119" s="18">
        <v>1623.4</v>
      </c>
      <c r="O119" s="18">
        <v>39006.46</v>
      </c>
      <c r="P119" s="18">
        <v>2727.25</v>
      </c>
      <c r="Q119" s="18">
        <v>376.15</v>
      </c>
      <c r="R119" s="18">
        <v>202.7</v>
      </c>
      <c r="S119" s="18">
        <v>3306.1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38348.199999999997</v>
      </c>
      <c r="Z119" s="18">
        <v>2138.2600000000002</v>
      </c>
      <c r="AA119" s="18">
        <v>1826.1</v>
      </c>
      <c r="AB119" s="18">
        <v>42312.56</v>
      </c>
    </row>
    <row r="120" spans="1:28" s="22" customFormat="1" x14ac:dyDescent="0.25">
      <c r="A120" s="19"/>
      <c r="B120" s="19"/>
      <c r="C120" s="10" t="s">
        <v>71</v>
      </c>
      <c r="D120" s="19"/>
      <c r="E120" s="19"/>
      <c r="F120" s="19"/>
      <c r="G120" s="19"/>
      <c r="H120" s="19"/>
      <c r="I120" s="19"/>
      <c r="J120" s="19">
        <f>SUM(J103:J119)</f>
        <v>13722</v>
      </c>
      <c r="K120" s="19"/>
      <c r="L120" s="20">
        <f t="shared" ref="L120:AB120" si="28">SUM(L103:L119)</f>
        <v>3240584.21</v>
      </c>
      <c r="M120" s="20">
        <f t="shared" si="28"/>
        <v>237108.01</v>
      </c>
      <c r="N120" s="20">
        <f t="shared" si="28"/>
        <v>50727.439999999995</v>
      </c>
      <c r="O120" s="20">
        <f t="shared" si="28"/>
        <v>3528419.66</v>
      </c>
      <c r="P120" s="20">
        <f t="shared" si="28"/>
        <v>84802.39</v>
      </c>
      <c r="Q120" s="20">
        <f t="shared" si="28"/>
        <v>34505.630000000005</v>
      </c>
      <c r="R120" s="20">
        <f t="shared" si="28"/>
        <v>6095.3399999999992</v>
      </c>
      <c r="S120" s="20">
        <f t="shared" si="28"/>
        <v>125403.35999999999</v>
      </c>
      <c r="T120" s="20">
        <f t="shared" si="28"/>
        <v>0</v>
      </c>
      <c r="U120" s="20">
        <f t="shared" si="28"/>
        <v>0</v>
      </c>
      <c r="V120" s="20">
        <f t="shared" si="28"/>
        <v>0</v>
      </c>
      <c r="W120" s="20">
        <f t="shared" si="28"/>
        <v>0</v>
      </c>
      <c r="X120" s="20">
        <f t="shared" si="28"/>
        <v>0</v>
      </c>
      <c r="Y120" s="20">
        <f>SUM(Y103:Y119)</f>
        <v>3325386.6</v>
      </c>
      <c r="Z120" s="20">
        <f t="shared" si="28"/>
        <v>271613.63999999996</v>
      </c>
      <c r="AA120" s="20">
        <f t="shared" si="28"/>
        <v>56822.779999999992</v>
      </c>
      <c r="AB120" s="20">
        <f t="shared" si="28"/>
        <v>3653823.02</v>
      </c>
    </row>
    <row r="121" spans="1:28" s="15" customFormat="1" x14ac:dyDescent="0.25">
      <c r="A121" s="17">
        <v>1</v>
      </c>
      <c r="B121" s="17" t="s">
        <v>1341</v>
      </c>
      <c r="C121" s="17" t="s">
        <v>1665</v>
      </c>
      <c r="D121" s="17" t="s">
        <v>1355</v>
      </c>
      <c r="E121" s="17" t="s">
        <v>1356</v>
      </c>
      <c r="F121" s="17" t="s">
        <v>75</v>
      </c>
      <c r="G121" s="17" t="s">
        <v>76</v>
      </c>
      <c r="H121" s="17">
        <v>12373</v>
      </c>
      <c r="I121" s="17">
        <v>12277</v>
      </c>
      <c r="J121" s="17">
        <v>96</v>
      </c>
      <c r="K121" s="17" t="s">
        <v>37</v>
      </c>
      <c r="L121" s="18">
        <v>32950.379999999997</v>
      </c>
      <c r="M121" s="18">
        <v>7314.04</v>
      </c>
      <c r="N121" s="18">
        <v>1928.41</v>
      </c>
      <c r="O121" s="18">
        <v>42192.83</v>
      </c>
      <c r="P121" s="18">
        <v>991.1</v>
      </c>
      <c r="Q121" s="18">
        <v>355.43</v>
      </c>
      <c r="R121" s="18">
        <v>57.02</v>
      </c>
      <c r="S121" s="18">
        <v>1403.55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18">
        <v>33941.480000000003</v>
      </c>
      <c r="Z121" s="18">
        <v>7669.47</v>
      </c>
      <c r="AA121" s="18">
        <v>1985.43</v>
      </c>
      <c r="AB121" s="18">
        <v>43596.38</v>
      </c>
    </row>
    <row r="122" spans="1:28" s="15" customFormat="1" x14ac:dyDescent="0.25">
      <c r="A122" s="17">
        <v>2</v>
      </c>
      <c r="B122" s="17" t="s">
        <v>1314</v>
      </c>
      <c r="C122" s="17" t="s">
        <v>1665</v>
      </c>
      <c r="D122" s="17" t="s">
        <v>1357</v>
      </c>
      <c r="E122" s="17" t="s">
        <v>1358</v>
      </c>
      <c r="F122" s="17" t="s">
        <v>75</v>
      </c>
      <c r="G122" s="17" t="s">
        <v>76</v>
      </c>
      <c r="H122" s="17">
        <v>5621</v>
      </c>
      <c r="I122" s="17">
        <v>5542</v>
      </c>
      <c r="J122" s="17">
        <v>79</v>
      </c>
      <c r="K122" s="17" t="s">
        <v>37</v>
      </c>
      <c r="L122" s="18">
        <v>22346.86</v>
      </c>
      <c r="M122" s="18">
        <v>4294.8599999999997</v>
      </c>
      <c r="N122" s="18">
        <v>1282.1300000000001</v>
      </c>
      <c r="O122" s="18">
        <v>27923.85</v>
      </c>
      <c r="P122" s="18">
        <v>768.9</v>
      </c>
      <c r="Q122" s="18">
        <v>240.45</v>
      </c>
      <c r="R122" s="18">
        <v>46.93</v>
      </c>
      <c r="S122" s="18">
        <v>1056.28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18">
        <v>23115.759999999998</v>
      </c>
      <c r="Z122" s="18">
        <v>4535.3100000000004</v>
      </c>
      <c r="AA122" s="18">
        <v>1329.06</v>
      </c>
      <c r="AB122" s="18">
        <v>28980.13</v>
      </c>
    </row>
    <row r="123" spans="1:28" s="15" customFormat="1" x14ac:dyDescent="0.25">
      <c r="A123" s="17">
        <v>3</v>
      </c>
      <c r="B123" s="17" t="s">
        <v>1331</v>
      </c>
      <c r="C123" s="17" t="s">
        <v>1665</v>
      </c>
      <c r="D123" s="17" t="s">
        <v>1359</v>
      </c>
      <c r="E123" s="17" t="s">
        <v>1360</v>
      </c>
      <c r="F123" s="17" t="s">
        <v>75</v>
      </c>
      <c r="G123" s="17" t="s">
        <v>76</v>
      </c>
      <c r="H123" s="17">
        <v>0</v>
      </c>
      <c r="I123" s="17">
        <v>0</v>
      </c>
      <c r="J123" s="17">
        <v>0</v>
      </c>
      <c r="K123" s="17" t="s">
        <v>59</v>
      </c>
      <c r="L123" s="18">
        <v>10315.26</v>
      </c>
      <c r="M123" s="18">
        <v>2429.19</v>
      </c>
      <c r="N123" s="18">
        <v>355.26</v>
      </c>
      <c r="O123" s="18">
        <v>13099.71</v>
      </c>
      <c r="P123" s="18">
        <v>192.5</v>
      </c>
      <c r="Q123" s="18">
        <v>109.28</v>
      </c>
      <c r="R123" s="18">
        <v>0</v>
      </c>
      <c r="S123" s="18">
        <v>301.77999999999997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18">
        <v>10507.76</v>
      </c>
      <c r="Z123" s="18">
        <v>2538.4699999999998</v>
      </c>
      <c r="AA123" s="18">
        <v>355.26</v>
      </c>
      <c r="AB123" s="18">
        <v>13401.49</v>
      </c>
    </row>
    <row r="124" spans="1:28" s="15" customFormat="1" x14ac:dyDescent="0.25">
      <c r="A124" s="17">
        <v>4</v>
      </c>
      <c r="B124" s="17" t="s">
        <v>1318</v>
      </c>
      <c r="C124" s="17" t="s">
        <v>1665</v>
      </c>
      <c r="D124" s="17" t="s">
        <v>1361</v>
      </c>
      <c r="E124" s="17" t="s">
        <v>1362</v>
      </c>
      <c r="F124" s="17" t="s">
        <v>75</v>
      </c>
      <c r="G124" s="17" t="s">
        <v>76</v>
      </c>
      <c r="H124" s="17">
        <v>16526</v>
      </c>
      <c r="I124" s="17">
        <v>16274</v>
      </c>
      <c r="J124" s="17">
        <v>252</v>
      </c>
      <c r="K124" s="17" t="s">
        <v>37</v>
      </c>
      <c r="L124" s="18">
        <v>57651.62</v>
      </c>
      <c r="M124" s="18">
        <v>12453.17</v>
      </c>
      <c r="N124" s="18">
        <v>4393.1499999999996</v>
      </c>
      <c r="O124" s="18">
        <v>74497.94</v>
      </c>
      <c r="P124" s="18">
        <v>1938.2</v>
      </c>
      <c r="Q124" s="18">
        <v>633.28</v>
      </c>
      <c r="R124" s="18">
        <v>149.69</v>
      </c>
      <c r="S124" s="18">
        <v>2721.17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18">
        <v>59589.82</v>
      </c>
      <c r="Z124" s="18">
        <v>13086.45</v>
      </c>
      <c r="AA124" s="18">
        <v>4542.84</v>
      </c>
      <c r="AB124" s="18">
        <v>77219.11</v>
      </c>
    </row>
    <row r="125" spans="1:28" s="15" customFormat="1" x14ac:dyDescent="0.25">
      <c r="A125" s="17">
        <v>5</v>
      </c>
      <c r="B125" s="17" t="s">
        <v>1331</v>
      </c>
      <c r="C125" s="17" t="s">
        <v>1665</v>
      </c>
      <c r="D125" s="17" t="s">
        <v>1363</v>
      </c>
      <c r="E125" s="17" t="s">
        <v>1364</v>
      </c>
      <c r="F125" s="17" t="s">
        <v>75</v>
      </c>
      <c r="G125" s="17" t="s">
        <v>76</v>
      </c>
      <c r="H125" s="17">
        <v>14987</v>
      </c>
      <c r="I125" s="17">
        <v>14568</v>
      </c>
      <c r="J125" s="17">
        <v>419</v>
      </c>
      <c r="K125" s="17" t="s">
        <v>37</v>
      </c>
      <c r="L125" s="18">
        <v>69322.28</v>
      </c>
      <c r="M125" s="18">
        <v>14032.46</v>
      </c>
      <c r="N125" s="18">
        <v>5427.47</v>
      </c>
      <c r="O125" s="18">
        <v>88782.21</v>
      </c>
      <c r="P125" s="18">
        <v>3040.4</v>
      </c>
      <c r="Q125" s="18">
        <v>759.32</v>
      </c>
      <c r="R125" s="18">
        <v>248.89</v>
      </c>
      <c r="S125" s="18">
        <v>4048.61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18">
        <v>72362.679999999993</v>
      </c>
      <c r="Z125" s="18">
        <v>14791.78</v>
      </c>
      <c r="AA125" s="18">
        <v>5676.36</v>
      </c>
      <c r="AB125" s="18">
        <v>92830.82</v>
      </c>
    </row>
    <row r="126" spans="1:28" s="15" customFormat="1" x14ac:dyDescent="0.25">
      <c r="A126" s="17">
        <v>6</v>
      </c>
      <c r="B126" s="17" t="s">
        <v>1331</v>
      </c>
      <c r="C126" s="17" t="s">
        <v>1665</v>
      </c>
      <c r="D126" s="17" t="s">
        <v>1365</v>
      </c>
      <c r="E126" s="17" t="s">
        <v>1366</v>
      </c>
      <c r="F126" s="17" t="s">
        <v>75</v>
      </c>
      <c r="G126" s="17" t="s">
        <v>76</v>
      </c>
      <c r="H126" s="17">
        <v>1221</v>
      </c>
      <c r="I126" s="17">
        <v>1221</v>
      </c>
      <c r="J126" s="17">
        <v>0</v>
      </c>
      <c r="K126" s="17" t="s">
        <v>59</v>
      </c>
      <c r="L126" s="18">
        <v>7068.19</v>
      </c>
      <c r="M126" s="18">
        <v>1443.23</v>
      </c>
      <c r="N126" s="18">
        <v>141.41</v>
      </c>
      <c r="O126" s="18">
        <v>8652.83</v>
      </c>
      <c r="P126" s="18">
        <v>165</v>
      </c>
      <c r="Q126" s="18">
        <v>73.66</v>
      </c>
      <c r="R126" s="18">
        <v>0</v>
      </c>
      <c r="S126" s="18">
        <v>238.66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18">
        <v>7233.19</v>
      </c>
      <c r="Z126" s="18">
        <v>1516.89</v>
      </c>
      <c r="AA126" s="18">
        <v>141.41</v>
      </c>
      <c r="AB126" s="18">
        <v>8891.49</v>
      </c>
    </row>
    <row r="127" spans="1:28" s="15" customFormat="1" x14ac:dyDescent="0.25">
      <c r="A127" s="17">
        <v>7</v>
      </c>
      <c r="B127" s="17" t="s">
        <v>1307</v>
      </c>
      <c r="C127" s="17" t="s">
        <v>1665</v>
      </c>
      <c r="D127" s="17" t="s">
        <v>1367</v>
      </c>
      <c r="E127" s="17" t="s">
        <v>1368</v>
      </c>
      <c r="F127" s="17" t="s">
        <v>75</v>
      </c>
      <c r="G127" s="17" t="s">
        <v>76</v>
      </c>
      <c r="H127" s="17">
        <v>57231</v>
      </c>
      <c r="I127" s="17">
        <v>57231</v>
      </c>
      <c r="J127" s="17">
        <v>0</v>
      </c>
      <c r="K127" s="17" t="s">
        <v>59</v>
      </c>
      <c r="L127" s="18">
        <v>389883.38</v>
      </c>
      <c r="M127" s="18">
        <v>27553.09</v>
      </c>
      <c r="N127" s="18">
        <v>36044.720000000001</v>
      </c>
      <c r="O127" s="18">
        <v>453481.19</v>
      </c>
      <c r="P127" s="18">
        <v>275.2</v>
      </c>
      <c r="Q127" s="18">
        <v>4399.6099999999997</v>
      </c>
      <c r="R127" s="18">
        <v>0</v>
      </c>
      <c r="S127" s="18">
        <v>4674.8100000000004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390158.58</v>
      </c>
      <c r="Z127" s="18">
        <v>31952.7</v>
      </c>
      <c r="AA127" s="18">
        <v>36044.720000000001</v>
      </c>
      <c r="AB127" s="18">
        <v>458156</v>
      </c>
    </row>
    <row r="128" spans="1:28" s="15" customFormat="1" x14ac:dyDescent="0.25">
      <c r="A128" s="17">
        <v>8</v>
      </c>
      <c r="B128" s="17" t="s">
        <v>1311</v>
      </c>
      <c r="C128" s="17" t="s">
        <v>1665</v>
      </c>
      <c r="D128" s="17" t="s">
        <v>1369</v>
      </c>
      <c r="E128" s="17" t="s">
        <v>1370</v>
      </c>
      <c r="F128" s="17" t="s">
        <v>75</v>
      </c>
      <c r="G128" s="17" t="s">
        <v>76</v>
      </c>
      <c r="H128" s="17">
        <v>9592</v>
      </c>
      <c r="I128" s="17">
        <v>9465</v>
      </c>
      <c r="J128" s="17">
        <v>127</v>
      </c>
      <c r="K128" s="17" t="s">
        <v>37</v>
      </c>
      <c r="L128" s="18">
        <v>-103650.7</v>
      </c>
      <c r="M128" s="18">
        <v>14.33</v>
      </c>
      <c r="N128" s="18">
        <v>1065.8599999999999</v>
      </c>
      <c r="O128" s="18">
        <v>-102570.51</v>
      </c>
      <c r="P128" s="18">
        <v>1113.2</v>
      </c>
      <c r="Q128" s="18">
        <v>0</v>
      </c>
      <c r="R128" s="18">
        <v>75.44</v>
      </c>
      <c r="S128" s="18">
        <v>1188.6400000000001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0</v>
      </c>
      <c r="Z128" s="18">
        <v>0</v>
      </c>
      <c r="AA128" s="18">
        <v>0</v>
      </c>
      <c r="AB128" s="18">
        <v>0</v>
      </c>
    </row>
    <row r="129" spans="1:28" s="15" customFormat="1" x14ac:dyDescent="0.25">
      <c r="A129" s="17">
        <v>9</v>
      </c>
      <c r="B129" s="17" t="s">
        <v>1307</v>
      </c>
      <c r="C129" s="17" t="s">
        <v>1665</v>
      </c>
      <c r="D129" s="17" t="s">
        <v>1371</v>
      </c>
      <c r="E129" s="17" t="s">
        <v>1372</v>
      </c>
      <c r="F129" s="17" t="s">
        <v>75</v>
      </c>
      <c r="G129" s="17" t="s">
        <v>76</v>
      </c>
      <c r="H129" s="17">
        <v>38929</v>
      </c>
      <c r="I129" s="17">
        <v>38504</v>
      </c>
      <c r="J129" s="17">
        <v>425</v>
      </c>
      <c r="K129" s="17" t="s">
        <v>37</v>
      </c>
      <c r="L129" s="18">
        <v>115086.52</v>
      </c>
      <c r="M129" s="18">
        <v>8580.61</v>
      </c>
      <c r="N129" s="18">
        <v>1534.31</v>
      </c>
      <c r="O129" s="18">
        <v>125201.44</v>
      </c>
      <c r="P129" s="18">
        <v>3190</v>
      </c>
      <c r="Q129" s="18">
        <v>1190.5899999999999</v>
      </c>
      <c r="R129" s="18">
        <v>252.45</v>
      </c>
      <c r="S129" s="18">
        <v>4633.04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118276.52</v>
      </c>
      <c r="Z129" s="18">
        <v>9771.2000000000007</v>
      </c>
      <c r="AA129" s="18">
        <v>1786.76</v>
      </c>
      <c r="AB129" s="18">
        <v>129834.48</v>
      </c>
    </row>
    <row r="130" spans="1:28" s="15" customFormat="1" x14ac:dyDescent="0.25">
      <c r="A130" s="17">
        <v>10</v>
      </c>
      <c r="B130" s="17" t="s">
        <v>1322</v>
      </c>
      <c r="C130" s="17" t="s">
        <v>1665</v>
      </c>
      <c r="D130" s="17" t="s">
        <v>1373</v>
      </c>
      <c r="E130" s="17" t="s">
        <v>1374</v>
      </c>
      <c r="F130" s="17" t="s">
        <v>75</v>
      </c>
      <c r="G130" s="17" t="s">
        <v>76</v>
      </c>
      <c r="H130" s="17">
        <v>22941</v>
      </c>
      <c r="I130" s="17">
        <v>22817</v>
      </c>
      <c r="J130" s="17">
        <v>124</v>
      </c>
      <c r="K130" s="17" t="s">
        <v>37</v>
      </c>
      <c r="L130" s="18">
        <v>-71487.839999999997</v>
      </c>
      <c r="M130" s="18">
        <v>11.48</v>
      </c>
      <c r="N130" s="18">
        <v>885.01</v>
      </c>
      <c r="O130" s="18">
        <v>-70591.350000000006</v>
      </c>
      <c r="P130" s="18">
        <v>1093.4000000000001</v>
      </c>
      <c r="Q130" s="18">
        <v>0</v>
      </c>
      <c r="R130" s="18">
        <v>73.66</v>
      </c>
      <c r="S130" s="18">
        <v>1167.06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0</v>
      </c>
      <c r="Z130" s="18">
        <v>0</v>
      </c>
      <c r="AA130" s="18">
        <v>0</v>
      </c>
      <c r="AB130" s="18">
        <v>0</v>
      </c>
    </row>
    <row r="131" spans="1:28" s="15" customFormat="1" x14ac:dyDescent="0.25">
      <c r="A131" s="17">
        <v>12</v>
      </c>
      <c r="B131" s="17" t="s">
        <v>1314</v>
      </c>
      <c r="C131" s="17" t="s">
        <v>1665</v>
      </c>
      <c r="D131" s="17" t="s">
        <v>1375</v>
      </c>
      <c r="E131" s="17" t="s">
        <v>1376</v>
      </c>
      <c r="F131" s="17" t="s">
        <v>75</v>
      </c>
      <c r="G131" s="17" t="s">
        <v>76</v>
      </c>
      <c r="H131" s="17">
        <v>6899</v>
      </c>
      <c r="I131" s="17">
        <v>6770</v>
      </c>
      <c r="J131" s="17">
        <v>129</v>
      </c>
      <c r="K131" s="17" t="s">
        <v>37</v>
      </c>
      <c r="L131" s="18">
        <v>-54545.88</v>
      </c>
      <c r="M131" s="18">
        <v>9.57</v>
      </c>
      <c r="N131" s="18">
        <v>789.31</v>
      </c>
      <c r="O131" s="18">
        <v>-53747</v>
      </c>
      <c r="P131" s="18">
        <v>1126.4000000000001</v>
      </c>
      <c r="Q131" s="18">
        <v>0</v>
      </c>
      <c r="R131" s="18">
        <v>76.63</v>
      </c>
      <c r="S131" s="18">
        <v>1203.03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18">
        <v>0</v>
      </c>
      <c r="Z131" s="18">
        <v>0</v>
      </c>
      <c r="AA131" s="18">
        <v>0</v>
      </c>
      <c r="AB131" s="18">
        <v>0</v>
      </c>
    </row>
    <row r="132" spans="1:28" s="15" customFormat="1" x14ac:dyDescent="0.25">
      <c r="A132" s="17">
        <v>13</v>
      </c>
      <c r="B132" s="17" t="s">
        <v>1322</v>
      </c>
      <c r="C132" s="17" t="s">
        <v>1665</v>
      </c>
      <c r="D132" s="17" t="s">
        <v>1377</v>
      </c>
      <c r="E132" s="17" t="s">
        <v>1378</v>
      </c>
      <c r="F132" s="17" t="s">
        <v>75</v>
      </c>
      <c r="G132" s="17" t="s">
        <v>76</v>
      </c>
      <c r="H132" s="17">
        <v>22033</v>
      </c>
      <c r="I132" s="17">
        <v>21623</v>
      </c>
      <c r="J132" s="17">
        <v>410</v>
      </c>
      <c r="K132" s="17" t="s">
        <v>37</v>
      </c>
      <c r="L132" s="18">
        <v>54569.26</v>
      </c>
      <c r="M132" s="18">
        <v>10660.08</v>
      </c>
      <c r="N132" s="18">
        <v>3808.24</v>
      </c>
      <c r="O132" s="18">
        <v>69037.58</v>
      </c>
      <c r="P132" s="18">
        <v>3091</v>
      </c>
      <c r="Q132" s="18">
        <v>588.46</v>
      </c>
      <c r="R132" s="18">
        <v>243.54</v>
      </c>
      <c r="S132" s="18">
        <v>3923</v>
      </c>
      <c r="T132" s="18">
        <v>0</v>
      </c>
      <c r="U132" s="18">
        <v>0</v>
      </c>
      <c r="V132" s="18">
        <v>0</v>
      </c>
      <c r="W132" s="18">
        <v>0</v>
      </c>
      <c r="X132" s="18"/>
      <c r="Y132" s="18">
        <v>57660.26</v>
      </c>
      <c r="Z132" s="18">
        <v>11248.54</v>
      </c>
      <c r="AA132" s="18">
        <v>4051.78</v>
      </c>
      <c r="AB132" s="18">
        <v>72960.58</v>
      </c>
    </row>
    <row r="133" spans="1:28" s="15" customFormat="1" x14ac:dyDescent="0.25">
      <c r="A133" s="17">
        <v>14</v>
      </c>
      <c r="B133" s="17" t="s">
        <v>1341</v>
      </c>
      <c r="C133" s="17" t="s">
        <v>1665</v>
      </c>
      <c r="D133" s="17" t="s">
        <v>1379</v>
      </c>
      <c r="E133" s="17" t="s">
        <v>1380</v>
      </c>
      <c r="F133" s="17" t="s">
        <v>75</v>
      </c>
      <c r="G133" s="17" t="s">
        <v>114</v>
      </c>
      <c r="H133" s="17">
        <v>0</v>
      </c>
      <c r="I133" s="17">
        <v>0</v>
      </c>
      <c r="J133" s="17">
        <v>360</v>
      </c>
      <c r="K133" s="17" t="s">
        <v>107</v>
      </c>
      <c r="L133" s="18">
        <v>130964.36</v>
      </c>
      <c r="M133" s="18">
        <v>7867.88</v>
      </c>
      <c r="N133" s="18">
        <v>1283.04</v>
      </c>
      <c r="O133" s="18">
        <v>140115.28</v>
      </c>
      <c r="P133" s="18">
        <v>2486</v>
      </c>
      <c r="Q133" s="18">
        <v>1353.73</v>
      </c>
      <c r="R133" s="18">
        <v>213.84</v>
      </c>
      <c r="S133" s="18">
        <v>4053.57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133450.35999999999</v>
      </c>
      <c r="Z133" s="18">
        <v>9221.61</v>
      </c>
      <c r="AA133" s="18">
        <v>1496.88</v>
      </c>
      <c r="AB133" s="18">
        <v>144168.85</v>
      </c>
    </row>
    <row r="134" spans="1:28" s="15" customFormat="1" x14ac:dyDescent="0.25">
      <c r="A134" s="17">
        <v>15</v>
      </c>
      <c r="B134" s="17" t="s">
        <v>1314</v>
      </c>
      <c r="C134" s="17" t="s">
        <v>1665</v>
      </c>
      <c r="D134" s="17" t="s">
        <v>1381</v>
      </c>
      <c r="E134" s="17" t="s">
        <v>1382</v>
      </c>
      <c r="F134" s="17" t="s">
        <v>75</v>
      </c>
      <c r="G134" s="17" t="s">
        <v>114</v>
      </c>
      <c r="H134" s="17">
        <v>0</v>
      </c>
      <c r="I134" s="17">
        <v>0</v>
      </c>
      <c r="J134" s="17">
        <v>360</v>
      </c>
      <c r="K134" s="17" t="s">
        <v>107</v>
      </c>
      <c r="L134" s="18">
        <v>111682.6</v>
      </c>
      <c r="M134" s="18">
        <v>6537.91</v>
      </c>
      <c r="N134" s="18">
        <v>1283.04</v>
      </c>
      <c r="O134" s="18">
        <v>119503.55</v>
      </c>
      <c r="P134" s="18">
        <v>2486</v>
      </c>
      <c r="Q134" s="18">
        <v>1154.48</v>
      </c>
      <c r="R134" s="18">
        <v>213.84</v>
      </c>
      <c r="S134" s="18">
        <v>3854.32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114168.6</v>
      </c>
      <c r="Z134" s="18">
        <v>7692.39</v>
      </c>
      <c r="AA134" s="18">
        <v>1496.88</v>
      </c>
      <c r="AB134" s="18">
        <v>123357.87</v>
      </c>
    </row>
    <row r="135" spans="1:28" s="15" customFormat="1" x14ac:dyDescent="0.25">
      <c r="A135" s="17">
        <v>16</v>
      </c>
      <c r="B135" s="17" t="s">
        <v>1318</v>
      </c>
      <c r="C135" s="17" t="s">
        <v>1665</v>
      </c>
      <c r="D135" s="17" t="s">
        <v>1383</v>
      </c>
      <c r="E135" s="17" t="s">
        <v>1384</v>
      </c>
      <c r="F135" s="17" t="s">
        <v>75</v>
      </c>
      <c r="G135" s="17" t="s">
        <v>114</v>
      </c>
      <c r="H135" s="17">
        <v>0</v>
      </c>
      <c r="I135" s="17">
        <v>0</v>
      </c>
      <c r="J135" s="17">
        <v>360</v>
      </c>
      <c r="K135" s="17" t="s">
        <v>107</v>
      </c>
      <c r="L135" s="18">
        <v>116033.76</v>
      </c>
      <c r="M135" s="18">
        <v>6942.25</v>
      </c>
      <c r="N135" s="18">
        <v>1283.04</v>
      </c>
      <c r="O135" s="18">
        <v>124259.05</v>
      </c>
      <c r="P135" s="18">
        <v>2486</v>
      </c>
      <c r="Q135" s="18">
        <v>1199.45</v>
      </c>
      <c r="R135" s="18">
        <v>213.84</v>
      </c>
      <c r="S135" s="18">
        <v>3899.29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118519.76</v>
      </c>
      <c r="Z135" s="18">
        <v>8141.7</v>
      </c>
      <c r="AA135" s="18">
        <v>1496.88</v>
      </c>
      <c r="AB135" s="18">
        <v>128158.34</v>
      </c>
    </row>
    <row r="136" spans="1:28" s="15" customFormat="1" x14ac:dyDescent="0.25">
      <c r="A136" s="17">
        <v>17</v>
      </c>
      <c r="B136" s="17" t="s">
        <v>1331</v>
      </c>
      <c r="C136" s="17" t="s">
        <v>1665</v>
      </c>
      <c r="D136" s="17" t="s">
        <v>1385</v>
      </c>
      <c r="E136" s="17" t="s">
        <v>1386</v>
      </c>
      <c r="F136" s="17" t="s">
        <v>75</v>
      </c>
      <c r="G136" s="17" t="s">
        <v>114</v>
      </c>
      <c r="H136" s="17">
        <v>0</v>
      </c>
      <c r="I136" s="17">
        <v>0</v>
      </c>
      <c r="J136" s="17">
        <v>360</v>
      </c>
      <c r="K136" s="17" t="s">
        <v>107</v>
      </c>
      <c r="L136" s="18">
        <v>115643.38</v>
      </c>
      <c r="M136" s="18">
        <v>6918.48</v>
      </c>
      <c r="N136" s="18">
        <v>1283.04</v>
      </c>
      <c r="O136" s="18">
        <v>123844.9</v>
      </c>
      <c r="P136" s="18">
        <v>2486</v>
      </c>
      <c r="Q136" s="18">
        <v>1195.4100000000001</v>
      </c>
      <c r="R136" s="18">
        <v>213.84</v>
      </c>
      <c r="S136" s="18">
        <v>3895.25</v>
      </c>
      <c r="T136" s="18">
        <v>0</v>
      </c>
      <c r="U136" s="18">
        <v>0</v>
      </c>
      <c r="V136" s="18">
        <v>0</v>
      </c>
      <c r="W136" s="18">
        <v>0</v>
      </c>
      <c r="X136" s="18"/>
      <c r="Y136" s="18">
        <v>118129.38</v>
      </c>
      <c r="Z136" s="18">
        <v>8113.89</v>
      </c>
      <c r="AA136" s="18">
        <v>1496.88</v>
      </c>
      <c r="AB136" s="18">
        <v>127740.15</v>
      </c>
    </row>
    <row r="137" spans="1:28" s="15" customFormat="1" x14ac:dyDescent="0.25">
      <c r="A137" s="17">
        <v>18</v>
      </c>
      <c r="B137" s="17" t="s">
        <v>1322</v>
      </c>
      <c r="C137" s="17" t="s">
        <v>1665</v>
      </c>
      <c r="D137" s="17" t="s">
        <v>1387</v>
      </c>
      <c r="E137" s="17" t="s">
        <v>1388</v>
      </c>
      <c r="F137" s="17" t="s">
        <v>75</v>
      </c>
      <c r="G137" s="17" t="s">
        <v>114</v>
      </c>
      <c r="H137" s="17">
        <v>0</v>
      </c>
      <c r="I137" s="17">
        <v>0</v>
      </c>
      <c r="J137" s="17">
        <v>360</v>
      </c>
      <c r="K137" s="17" t="s">
        <v>107</v>
      </c>
      <c r="L137" s="18">
        <v>126336.87</v>
      </c>
      <c r="M137" s="18">
        <v>7583.14</v>
      </c>
      <c r="N137" s="18">
        <v>1283.04</v>
      </c>
      <c r="O137" s="18">
        <v>135203.04999999999</v>
      </c>
      <c r="P137" s="18">
        <v>2486</v>
      </c>
      <c r="Q137" s="18">
        <v>1305.9100000000001</v>
      </c>
      <c r="R137" s="18">
        <v>213.84</v>
      </c>
      <c r="S137" s="18">
        <v>4005.75</v>
      </c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128822.87</v>
      </c>
      <c r="Z137" s="18">
        <v>8889.0499999999993</v>
      </c>
      <c r="AA137" s="18">
        <v>1496.88</v>
      </c>
      <c r="AB137" s="18">
        <v>139208.79999999999</v>
      </c>
    </row>
    <row r="138" spans="1:28" s="15" customFormat="1" x14ac:dyDescent="0.25">
      <c r="A138" s="17">
        <v>19</v>
      </c>
      <c r="B138" s="17" t="s">
        <v>1311</v>
      </c>
      <c r="C138" s="17" t="s">
        <v>1665</v>
      </c>
      <c r="D138" s="17" t="s">
        <v>1389</v>
      </c>
      <c r="E138" s="17" t="s">
        <v>1390</v>
      </c>
      <c r="F138" s="17" t="s">
        <v>75</v>
      </c>
      <c r="G138" s="17" t="s">
        <v>114</v>
      </c>
      <c r="H138" s="17">
        <v>0</v>
      </c>
      <c r="I138" s="17">
        <v>0</v>
      </c>
      <c r="J138" s="17">
        <v>360</v>
      </c>
      <c r="K138" s="17" t="s">
        <v>107</v>
      </c>
      <c r="L138" s="18">
        <v>150475.17000000001</v>
      </c>
      <c r="M138" s="18">
        <v>9144.44</v>
      </c>
      <c r="N138" s="18">
        <v>1283.04</v>
      </c>
      <c r="O138" s="18">
        <v>160902.65</v>
      </c>
      <c r="P138" s="18">
        <v>2486</v>
      </c>
      <c r="Q138" s="18">
        <v>1555.34</v>
      </c>
      <c r="R138" s="18">
        <v>213.84</v>
      </c>
      <c r="S138" s="18">
        <v>4255.18</v>
      </c>
      <c r="T138" s="18">
        <v>0</v>
      </c>
      <c r="U138" s="18">
        <v>0</v>
      </c>
      <c r="V138" s="18">
        <v>0</v>
      </c>
      <c r="W138" s="18">
        <v>0</v>
      </c>
      <c r="X138" s="18"/>
      <c r="Y138" s="18">
        <v>152961.17000000001</v>
      </c>
      <c r="Z138" s="18">
        <v>10699.78</v>
      </c>
      <c r="AA138" s="18">
        <v>1496.88</v>
      </c>
      <c r="AB138" s="18">
        <v>165157.82999999999</v>
      </c>
    </row>
    <row r="139" spans="1:28" s="12" customFormat="1" ht="16.5" customHeight="1" x14ac:dyDescent="0.25">
      <c r="A139" s="10"/>
      <c r="B139" s="10"/>
      <c r="C139" s="10" t="s">
        <v>71</v>
      </c>
      <c r="D139" s="10"/>
      <c r="E139" s="10"/>
      <c r="F139" s="10"/>
      <c r="G139" s="10"/>
      <c r="H139" s="10"/>
      <c r="I139" s="10"/>
      <c r="J139" s="11">
        <f>SUM(J121:J138)</f>
        <v>4221</v>
      </c>
      <c r="K139" s="10"/>
      <c r="L139" s="11">
        <f t="shared" ref="L139:AB139" si="29">SUM(L121:L138)</f>
        <v>1280645.4699999997</v>
      </c>
      <c r="M139" s="11">
        <f t="shared" si="29"/>
        <v>133790.21000000002</v>
      </c>
      <c r="N139" s="11">
        <f t="shared" si="29"/>
        <v>65353.520000000004</v>
      </c>
      <c r="O139" s="11">
        <f t="shared" si="29"/>
        <v>1479789.2</v>
      </c>
      <c r="P139" s="11">
        <f t="shared" si="29"/>
        <v>31901.3</v>
      </c>
      <c r="Q139" s="11">
        <f t="shared" si="29"/>
        <v>16114.4</v>
      </c>
      <c r="R139" s="11">
        <f t="shared" si="29"/>
        <v>2507.29</v>
      </c>
      <c r="S139" s="11">
        <f t="shared" si="29"/>
        <v>50522.990000000005</v>
      </c>
      <c r="T139" s="11">
        <f t="shared" si="29"/>
        <v>0</v>
      </c>
      <c r="U139" s="11">
        <f t="shared" si="29"/>
        <v>0</v>
      </c>
      <c r="V139" s="11">
        <f t="shared" si="29"/>
        <v>0</v>
      </c>
      <c r="W139" s="11">
        <f t="shared" si="29"/>
        <v>0</v>
      </c>
      <c r="X139" s="11">
        <f t="shared" si="29"/>
        <v>0</v>
      </c>
      <c r="Y139" s="11">
        <f t="shared" si="29"/>
        <v>1538898.19</v>
      </c>
      <c r="Z139" s="11">
        <f t="shared" si="29"/>
        <v>149869.22999999998</v>
      </c>
      <c r="AA139" s="11">
        <f t="shared" si="29"/>
        <v>64894.899999999987</v>
      </c>
      <c r="AB139" s="11">
        <f t="shared" si="29"/>
        <v>1753662.3199999998</v>
      </c>
    </row>
    <row r="140" spans="1:28" s="12" customFormat="1" ht="16.5" customHeight="1" x14ac:dyDescent="0.25">
      <c r="A140" s="10"/>
      <c r="B140" s="10"/>
      <c r="C140" s="10" t="s">
        <v>119</v>
      </c>
      <c r="D140" s="10"/>
      <c r="E140" s="10"/>
      <c r="F140" s="10"/>
      <c r="G140" s="10"/>
      <c r="H140" s="10"/>
      <c r="I140" s="10"/>
      <c r="J140" s="11">
        <f t="shared" ref="J140:AB140" si="30">J139+J120</f>
        <v>17943</v>
      </c>
      <c r="K140" s="11">
        <f t="shared" si="30"/>
        <v>0</v>
      </c>
      <c r="L140" s="11">
        <f t="shared" si="30"/>
        <v>4521229.68</v>
      </c>
      <c r="M140" s="11">
        <f t="shared" si="30"/>
        <v>370898.22000000003</v>
      </c>
      <c r="N140" s="11">
        <f t="shared" si="30"/>
        <v>116080.95999999999</v>
      </c>
      <c r="O140" s="11">
        <f t="shared" si="30"/>
        <v>5008208.8600000003</v>
      </c>
      <c r="P140" s="11">
        <f t="shared" si="30"/>
        <v>116703.69</v>
      </c>
      <c r="Q140" s="11">
        <f t="shared" si="30"/>
        <v>50620.030000000006</v>
      </c>
      <c r="R140" s="11">
        <f t="shared" si="30"/>
        <v>8602.6299999999992</v>
      </c>
      <c r="S140" s="11">
        <f t="shared" si="30"/>
        <v>175926.34999999998</v>
      </c>
      <c r="T140" s="11">
        <f t="shared" si="30"/>
        <v>0</v>
      </c>
      <c r="U140" s="11">
        <f t="shared" si="30"/>
        <v>0</v>
      </c>
      <c r="V140" s="11">
        <f t="shared" si="30"/>
        <v>0</v>
      </c>
      <c r="W140" s="11">
        <f t="shared" si="30"/>
        <v>0</v>
      </c>
      <c r="X140" s="11">
        <f t="shared" si="30"/>
        <v>0</v>
      </c>
      <c r="Y140" s="11">
        <f t="shared" si="30"/>
        <v>4864284.79</v>
      </c>
      <c r="Z140" s="11">
        <f t="shared" si="30"/>
        <v>421482.86999999994</v>
      </c>
      <c r="AA140" s="11">
        <f t="shared" si="30"/>
        <v>121717.67999999998</v>
      </c>
      <c r="AB140" s="11">
        <f t="shared" si="30"/>
        <v>5407485.3399999999</v>
      </c>
    </row>
    <row r="141" spans="1:28" ht="18" customHeight="1" x14ac:dyDescent="0.25"/>
    <row r="142" spans="1:28" ht="18" customHeight="1" x14ac:dyDescent="0.25"/>
    <row r="145" spans="1:31" ht="15.75" x14ac:dyDescent="0.25">
      <c r="E145" s="13" t="s">
        <v>120</v>
      </c>
      <c r="G145" s="14"/>
      <c r="H145" s="14"/>
      <c r="I145" s="14"/>
      <c r="J145" s="14"/>
      <c r="K145" s="14"/>
      <c r="L145" s="13" t="s">
        <v>122</v>
      </c>
      <c r="M145" s="13"/>
      <c r="N145" s="13"/>
      <c r="O145" s="14"/>
      <c r="Q145" s="14"/>
      <c r="R145" s="13" t="s">
        <v>121</v>
      </c>
      <c r="T145" s="14"/>
      <c r="U145" s="14"/>
      <c r="W145" s="14"/>
      <c r="X145" s="14"/>
      <c r="Y145" s="13" t="s">
        <v>123</v>
      </c>
      <c r="Z145" s="14"/>
      <c r="AA145" s="14"/>
      <c r="AB145" s="14"/>
    </row>
    <row r="146" spans="1:31" ht="15.75" x14ac:dyDescent="0.25">
      <c r="E146" s="13" t="s">
        <v>124</v>
      </c>
      <c r="G146" s="14"/>
      <c r="H146" s="14"/>
      <c r="I146" s="14"/>
      <c r="J146" s="14"/>
      <c r="K146" s="14"/>
      <c r="L146" s="13" t="s">
        <v>124</v>
      </c>
      <c r="M146" s="13"/>
      <c r="N146" s="13"/>
      <c r="O146" s="14"/>
      <c r="Q146" s="14"/>
      <c r="R146" s="13" t="s">
        <v>124</v>
      </c>
      <c r="T146" s="14"/>
      <c r="U146" s="14"/>
      <c r="W146" s="14"/>
      <c r="X146" s="14"/>
      <c r="Y146" s="13" t="s">
        <v>124</v>
      </c>
      <c r="Z146" s="14"/>
      <c r="AA146" s="14"/>
      <c r="AB146" s="14"/>
    </row>
    <row r="147" spans="1:31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31" ht="32.25" customHeight="1" x14ac:dyDescent="0.55000000000000004">
      <c r="A148" s="75" t="s">
        <v>0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1"/>
      <c r="AD148" s="1"/>
      <c r="AE148" s="1"/>
    </row>
    <row r="149" spans="1:31" ht="21.75" customHeight="1" x14ac:dyDescent="0.4">
      <c r="A149" s="76" t="s">
        <v>1668</v>
      </c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2"/>
      <c r="AD149" s="2"/>
      <c r="AE149" s="2"/>
    </row>
    <row r="150" spans="1:31" s="5" customFormat="1" ht="20.25" customHeight="1" x14ac:dyDescent="0.35">
      <c r="A150" s="3" t="s">
        <v>1</v>
      </c>
      <c r="B150" s="4"/>
      <c r="C150" s="3"/>
      <c r="D150" s="3"/>
      <c r="F150" s="3" t="s">
        <v>1398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s="7" customFormat="1" ht="90" x14ac:dyDescent="0.25">
      <c r="A151" s="6" t="s">
        <v>3</v>
      </c>
      <c r="B151" s="6" t="s">
        <v>4</v>
      </c>
      <c r="C151" s="6" t="s">
        <v>5</v>
      </c>
      <c r="D151" s="6" t="s">
        <v>6</v>
      </c>
      <c r="E151" s="6" t="s">
        <v>7</v>
      </c>
      <c r="F151" s="6" t="s">
        <v>8</v>
      </c>
      <c r="G151" s="6" t="s">
        <v>9</v>
      </c>
      <c r="H151" s="6" t="s">
        <v>10</v>
      </c>
      <c r="I151" s="6" t="s">
        <v>11</v>
      </c>
      <c r="J151" s="6" t="s">
        <v>12</v>
      </c>
      <c r="K151" s="6" t="s">
        <v>13</v>
      </c>
      <c r="L151" s="6" t="s">
        <v>14</v>
      </c>
      <c r="M151" s="6" t="s">
        <v>15</v>
      </c>
      <c r="N151" s="6" t="s">
        <v>16</v>
      </c>
      <c r="O151" s="6" t="s">
        <v>17</v>
      </c>
      <c r="P151" s="6" t="s">
        <v>18</v>
      </c>
      <c r="Q151" s="6" t="s">
        <v>19</v>
      </c>
      <c r="R151" s="6" t="s">
        <v>20</v>
      </c>
      <c r="S151" s="6" t="s">
        <v>21</v>
      </c>
      <c r="T151" s="6" t="s">
        <v>22</v>
      </c>
      <c r="U151" s="6" t="s">
        <v>23</v>
      </c>
      <c r="V151" s="6" t="s">
        <v>24</v>
      </c>
      <c r="W151" s="6" t="s">
        <v>25</v>
      </c>
      <c r="X151" s="6" t="s">
        <v>26</v>
      </c>
      <c r="Y151" s="6" t="s">
        <v>27</v>
      </c>
      <c r="Z151" s="6" t="s">
        <v>28</v>
      </c>
      <c r="AA151" s="6" t="s">
        <v>29</v>
      </c>
      <c r="AB151" s="6" t="s">
        <v>30</v>
      </c>
    </row>
    <row r="152" spans="1:31" s="15" customFormat="1" x14ac:dyDescent="0.25">
      <c r="A152" s="17">
        <v>1</v>
      </c>
      <c r="B152" s="17" t="s">
        <v>1307</v>
      </c>
      <c r="C152" s="17" t="s">
        <v>1665</v>
      </c>
      <c r="D152" s="17" t="s">
        <v>1309</v>
      </c>
      <c r="E152" s="17" t="s">
        <v>1310</v>
      </c>
      <c r="F152" s="17" t="s">
        <v>35</v>
      </c>
      <c r="G152" s="17" t="s">
        <v>1181</v>
      </c>
      <c r="H152" s="17">
        <v>35201</v>
      </c>
      <c r="I152" s="17">
        <v>33148</v>
      </c>
      <c r="J152" s="17">
        <v>2053</v>
      </c>
      <c r="K152" s="17" t="s">
        <v>37</v>
      </c>
      <c r="L152" s="18">
        <v>393560.66</v>
      </c>
      <c r="M152" s="18">
        <v>8623.99</v>
      </c>
      <c r="N152" s="18">
        <v>35518.9</v>
      </c>
      <c r="O152" s="18">
        <v>437703.55</v>
      </c>
      <c r="P152" s="18">
        <v>10637.29</v>
      </c>
      <c r="Q152" s="18">
        <v>4084.55</v>
      </c>
      <c r="R152" s="18">
        <v>914.61</v>
      </c>
      <c r="S152" s="18">
        <v>15636.45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18">
        <v>404197.95</v>
      </c>
      <c r="Z152" s="18">
        <v>39603.449999999997</v>
      </c>
      <c r="AA152" s="18">
        <v>9538.6</v>
      </c>
      <c r="AB152" s="18">
        <v>453340</v>
      </c>
    </row>
    <row r="153" spans="1:31" s="15" customFormat="1" x14ac:dyDescent="0.25">
      <c r="A153" s="17">
        <v>2</v>
      </c>
      <c r="B153" s="17" t="s">
        <v>1311</v>
      </c>
      <c r="C153" s="17" t="s">
        <v>1665</v>
      </c>
      <c r="D153" s="17" t="s">
        <v>1312</v>
      </c>
      <c r="E153" s="17" t="s">
        <v>1313</v>
      </c>
      <c r="F153" s="17" t="s">
        <v>35</v>
      </c>
      <c r="G153" s="17" t="s">
        <v>137</v>
      </c>
      <c r="H153" s="17">
        <v>21466</v>
      </c>
      <c r="I153" s="17">
        <v>20850</v>
      </c>
      <c r="J153" s="17">
        <v>1848</v>
      </c>
      <c r="K153" s="17" t="s">
        <v>37</v>
      </c>
      <c r="L153" s="18">
        <v>286782.46999999997</v>
      </c>
      <c r="M153" s="18">
        <v>6031.64</v>
      </c>
      <c r="N153" s="18">
        <v>25602.83</v>
      </c>
      <c r="O153" s="18">
        <v>318416.94</v>
      </c>
      <c r="P153" s="18">
        <v>10454.219999999999</v>
      </c>
      <c r="Q153" s="18">
        <v>2956.56</v>
      </c>
      <c r="R153" s="18">
        <v>823.28</v>
      </c>
      <c r="S153" s="18">
        <v>14234.06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18">
        <v>297236.69</v>
      </c>
      <c r="Z153" s="18">
        <v>28559.39</v>
      </c>
      <c r="AA153" s="18">
        <v>6854.92</v>
      </c>
      <c r="AB153" s="18">
        <v>332651</v>
      </c>
    </row>
    <row r="154" spans="1:31" s="15" customFormat="1" x14ac:dyDescent="0.25">
      <c r="A154" s="17">
        <v>3</v>
      </c>
      <c r="B154" s="17" t="s">
        <v>1314</v>
      </c>
      <c r="C154" s="17" t="s">
        <v>1665</v>
      </c>
      <c r="D154" s="17" t="s">
        <v>1315</v>
      </c>
      <c r="E154" s="17" t="s">
        <v>1316</v>
      </c>
      <c r="F154" s="17" t="s">
        <v>35</v>
      </c>
      <c r="G154" s="17" t="s">
        <v>1317</v>
      </c>
      <c r="H154" s="17">
        <v>4479</v>
      </c>
      <c r="I154" s="17">
        <v>4479</v>
      </c>
      <c r="J154" s="17">
        <v>0</v>
      </c>
      <c r="K154" s="17" t="s">
        <v>302</v>
      </c>
      <c r="L154" s="18">
        <v>14718.91</v>
      </c>
      <c r="M154" s="18">
        <v>0</v>
      </c>
      <c r="N154" s="18">
        <v>1962.09</v>
      </c>
      <c r="O154" s="18">
        <v>16681</v>
      </c>
      <c r="P154" s="18">
        <v>475.12</v>
      </c>
      <c r="Q154" s="18">
        <v>149.88</v>
      </c>
      <c r="R154" s="18">
        <v>0</v>
      </c>
      <c r="S154" s="18">
        <v>625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18">
        <v>15194.03</v>
      </c>
      <c r="Z154" s="18">
        <v>2111.9699999999998</v>
      </c>
      <c r="AA154" s="18">
        <v>0</v>
      </c>
      <c r="AB154" s="18">
        <v>17306</v>
      </c>
    </row>
    <row r="155" spans="1:31" s="15" customFormat="1" x14ac:dyDescent="0.25">
      <c r="A155" s="17">
        <v>4</v>
      </c>
      <c r="B155" s="17" t="s">
        <v>1318</v>
      </c>
      <c r="C155" s="17" t="s">
        <v>1665</v>
      </c>
      <c r="D155" s="17" t="s">
        <v>1319</v>
      </c>
      <c r="E155" s="17" t="s">
        <v>1320</v>
      </c>
      <c r="F155" s="17" t="s">
        <v>35</v>
      </c>
      <c r="G155" s="17" t="s">
        <v>1321</v>
      </c>
      <c r="H155" s="17">
        <v>1037</v>
      </c>
      <c r="I155" s="17">
        <v>827</v>
      </c>
      <c r="J155" s="17">
        <v>630</v>
      </c>
      <c r="K155" s="17" t="s">
        <v>37</v>
      </c>
      <c r="L155" s="18">
        <v>66943.98</v>
      </c>
      <c r="M155" s="18">
        <v>3428.43</v>
      </c>
      <c r="N155" s="18">
        <v>15027.58</v>
      </c>
      <c r="O155" s="18">
        <v>85399.99</v>
      </c>
      <c r="P155" s="18">
        <v>5231.93</v>
      </c>
      <c r="Q155" s="18">
        <v>714.42</v>
      </c>
      <c r="R155" s="18">
        <v>280.66000000000003</v>
      </c>
      <c r="S155" s="18">
        <v>6227.01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18">
        <v>72175.91</v>
      </c>
      <c r="Z155" s="18">
        <v>15742</v>
      </c>
      <c r="AA155" s="18">
        <v>3709.09</v>
      </c>
      <c r="AB155" s="18">
        <v>91627</v>
      </c>
    </row>
    <row r="156" spans="1:31" s="15" customFormat="1" x14ac:dyDescent="0.25">
      <c r="A156" s="17">
        <v>5</v>
      </c>
      <c r="B156" s="17" t="s">
        <v>1322</v>
      </c>
      <c r="C156" s="17" t="s">
        <v>1665</v>
      </c>
      <c r="D156" s="17" t="s">
        <v>1323</v>
      </c>
      <c r="E156" s="17" t="s">
        <v>1324</v>
      </c>
      <c r="F156" s="17" t="s">
        <v>35</v>
      </c>
      <c r="G156" s="17" t="s">
        <v>1055</v>
      </c>
      <c r="H156" s="17">
        <v>662</v>
      </c>
      <c r="I156" s="17">
        <v>0</v>
      </c>
      <c r="J156" s="17">
        <v>662</v>
      </c>
      <c r="K156" s="17" t="s">
        <v>37</v>
      </c>
      <c r="L156" s="18">
        <v>324746.63</v>
      </c>
      <c r="M156" s="18">
        <v>375.56</v>
      </c>
      <c r="N156" s="18">
        <v>34832.81</v>
      </c>
      <c r="O156" s="18">
        <v>359955</v>
      </c>
      <c r="P156" s="18">
        <v>3775.32</v>
      </c>
      <c r="Q156" s="18">
        <v>3355.76</v>
      </c>
      <c r="R156" s="18">
        <v>294.92</v>
      </c>
      <c r="S156" s="18">
        <v>7426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328521.95</v>
      </c>
      <c r="Z156" s="18">
        <v>38188.57</v>
      </c>
      <c r="AA156" s="18">
        <v>670.48</v>
      </c>
      <c r="AB156" s="18">
        <v>367381</v>
      </c>
    </row>
    <row r="157" spans="1:31" s="15" customFormat="1" x14ac:dyDescent="0.25">
      <c r="A157" s="17">
        <v>6</v>
      </c>
      <c r="B157" s="17" t="s">
        <v>1307</v>
      </c>
      <c r="C157" s="17" t="s">
        <v>1665</v>
      </c>
      <c r="D157" s="17" t="s">
        <v>1325</v>
      </c>
      <c r="E157" s="17" t="s">
        <v>1326</v>
      </c>
      <c r="F157" s="17" t="s">
        <v>35</v>
      </c>
      <c r="G157" s="17" t="s">
        <v>1055</v>
      </c>
      <c r="H157" s="17">
        <v>175252</v>
      </c>
      <c r="I157" s="17">
        <v>174795</v>
      </c>
      <c r="J157" s="17">
        <v>457</v>
      </c>
      <c r="K157" s="17" t="s">
        <v>37</v>
      </c>
      <c r="L157" s="18">
        <v>287379.93</v>
      </c>
      <c r="M157" s="18">
        <v>4731.67</v>
      </c>
      <c r="N157" s="18">
        <v>26407.53</v>
      </c>
      <c r="O157" s="18">
        <v>318519.13</v>
      </c>
      <c r="P157" s="18">
        <v>4186.12</v>
      </c>
      <c r="Q157" s="18">
        <v>2979.16</v>
      </c>
      <c r="R157" s="18">
        <v>203.59</v>
      </c>
      <c r="S157" s="18">
        <v>7368.87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18">
        <v>291566.05</v>
      </c>
      <c r="Z157" s="18">
        <v>29386.69</v>
      </c>
      <c r="AA157" s="18">
        <v>4935.26</v>
      </c>
      <c r="AB157" s="18">
        <v>325888</v>
      </c>
    </row>
    <row r="158" spans="1:31" s="15" customFormat="1" x14ac:dyDescent="0.25">
      <c r="A158" s="17">
        <v>7</v>
      </c>
      <c r="B158" s="17" t="s">
        <v>1307</v>
      </c>
      <c r="C158" s="17" t="s">
        <v>1665</v>
      </c>
      <c r="D158" s="17" t="s">
        <v>1327</v>
      </c>
      <c r="E158" s="17" t="s">
        <v>1328</v>
      </c>
      <c r="F158" s="17" t="s">
        <v>35</v>
      </c>
      <c r="G158" s="17" t="s">
        <v>1055</v>
      </c>
      <c r="H158" s="17">
        <v>6869</v>
      </c>
      <c r="I158" s="17">
        <v>6404</v>
      </c>
      <c r="J158" s="17">
        <v>1395</v>
      </c>
      <c r="K158" s="17" t="s">
        <v>37</v>
      </c>
      <c r="L158" s="18">
        <v>662876.06999999995</v>
      </c>
      <c r="M158" s="18">
        <v>1627.85</v>
      </c>
      <c r="N158" s="18">
        <v>21276.720000000001</v>
      </c>
      <c r="O158" s="18">
        <v>685780.64</v>
      </c>
      <c r="P158" s="18">
        <v>8163.78</v>
      </c>
      <c r="Q158" s="18">
        <v>6828.11</v>
      </c>
      <c r="R158" s="18">
        <v>621.47</v>
      </c>
      <c r="S158" s="18">
        <v>15613.36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18">
        <v>671039.85</v>
      </c>
      <c r="Z158" s="18">
        <v>28104.83</v>
      </c>
      <c r="AA158" s="18">
        <v>2249.3200000000002</v>
      </c>
      <c r="AB158" s="18">
        <v>701394</v>
      </c>
    </row>
    <row r="159" spans="1:31" s="15" customFormat="1" x14ac:dyDescent="0.25">
      <c r="A159" s="17">
        <v>8</v>
      </c>
      <c r="B159" s="17" t="s">
        <v>1311</v>
      </c>
      <c r="C159" s="17" t="s">
        <v>1665</v>
      </c>
      <c r="D159" s="17" t="s">
        <v>1329</v>
      </c>
      <c r="E159" s="17" t="s">
        <v>1330</v>
      </c>
      <c r="F159" s="17" t="s">
        <v>35</v>
      </c>
      <c r="G159" s="17" t="s">
        <v>1055</v>
      </c>
      <c r="H159" s="17">
        <v>947</v>
      </c>
      <c r="I159" s="17">
        <v>786</v>
      </c>
      <c r="J159" s="17">
        <v>483</v>
      </c>
      <c r="K159" s="17" t="s">
        <v>37</v>
      </c>
      <c r="L159" s="18">
        <v>69731.16</v>
      </c>
      <c r="M159" s="18">
        <v>3572.4</v>
      </c>
      <c r="N159" s="18">
        <v>7892.49</v>
      </c>
      <c r="O159" s="18">
        <v>81196.05</v>
      </c>
      <c r="P159" s="18">
        <v>4386.12</v>
      </c>
      <c r="Q159" s="18">
        <v>736.65</v>
      </c>
      <c r="R159" s="18">
        <v>215.18</v>
      </c>
      <c r="S159" s="18">
        <v>5337.95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18">
        <v>74117.279999999999</v>
      </c>
      <c r="Z159" s="18">
        <v>8629.14</v>
      </c>
      <c r="AA159" s="18">
        <v>3787.58</v>
      </c>
      <c r="AB159" s="18">
        <v>86534</v>
      </c>
    </row>
    <row r="160" spans="1:31" s="15" customFormat="1" x14ac:dyDescent="0.25">
      <c r="A160" s="17">
        <v>9</v>
      </c>
      <c r="B160" s="17" t="s">
        <v>1331</v>
      </c>
      <c r="C160" s="17" t="s">
        <v>1665</v>
      </c>
      <c r="D160" s="17" t="s">
        <v>1332</v>
      </c>
      <c r="E160" s="17" t="s">
        <v>1333</v>
      </c>
      <c r="F160" s="17" t="s">
        <v>35</v>
      </c>
      <c r="G160" s="17" t="s">
        <v>215</v>
      </c>
      <c r="H160" s="17">
        <v>73198</v>
      </c>
      <c r="I160" s="17">
        <v>72397</v>
      </c>
      <c r="J160" s="17">
        <v>2403</v>
      </c>
      <c r="K160" s="17" t="s">
        <v>37</v>
      </c>
      <c r="L160" s="18">
        <v>401883.59</v>
      </c>
      <c r="M160" s="18">
        <v>10912.52</v>
      </c>
      <c r="N160" s="18">
        <v>35715.949999999997</v>
      </c>
      <c r="O160" s="18">
        <v>448512.06</v>
      </c>
      <c r="P160" s="18">
        <v>12606.92</v>
      </c>
      <c r="Q160" s="18">
        <v>4207.4799999999996</v>
      </c>
      <c r="R160" s="18">
        <v>1070.54</v>
      </c>
      <c r="S160" s="18">
        <v>17884.939999999999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18">
        <v>414490.51</v>
      </c>
      <c r="Z160" s="18">
        <v>39923.43</v>
      </c>
      <c r="AA160" s="18">
        <v>11983.06</v>
      </c>
      <c r="AB160" s="18">
        <v>466397</v>
      </c>
    </row>
    <row r="161" spans="1:28" s="15" customFormat="1" x14ac:dyDescent="0.25">
      <c r="A161" s="17">
        <v>10</v>
      </c>
      <c r="B161" s="17" t="s">
        <v>1311</v>
      </c>
      <c r="C161" s="17" t="s">
        <v>1665</v>
      </c>
      <c r="D161" s="17" t="s">
        <v>1334</v>
      </c>
      <c r="E161" s="17" t="s">
        <v>1335</v>
      </c>
      <c r="F161" s="17" t="s">
        <v>35</v>
      </c>
      <c r="G161" s="17" t="s">
        <v>1205</v>
      </c>
      <c r="H161" s="17">
        <v>54842</v>
      </c>
      <c r="I161" s="17">
        <v>54842</v>
      </c>
      <c r="J161" s="17">
        <v>0</v>
      </c>
      <c r="K161" s="17" t="s">
        <v>59</v>
      </c>
      <c r="L161" s="18">
        <v>3759.14</v>
      </c>
      <c r="M161" s="18">
        <v>0</v>
      </c>
      <c r="N161" s="18">
        <v>326.86</v>
      </c>
      <c r="O161" s="18">
        <v>4086</v>
      </c>
      <c r="P161" s="18">
        <v>736.6</v>
      </c>
      <c r="Q161" s="18">
        <v>35.4</v>
      </c>
      <c r="R161" s="18">
        <v>0</v>
      </c>
      <c r="S161" s="18">
        <v>772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18">
        <v>4495.74</v>
      </c>
      <c r="Z161" s="18">
        <v>362.26</v>
      </c>
      <c r="AA161" s="18">
        <v>0</v>
      </c>
      <c r="AB161" s="18">
        <v>4858</v>
      </c>
    </row>
    <row r="162" spans="1:28" s="15" customFormat="1" x14ac:dyDescent="0.25">
      <c r="A162" s="17">
        <v>11</v>
      </c>
      <c r="B162" s="17" t="s">
        <v>1307</v>
      </c>
      <c r="C162" s="17" t="s">
        <v>1665</v>
      </c>
      <c r="D162" s="17" t="s">
        <v>1336</v>
      </c>
      <c r="E162" s="17" t="s">
        <v>1337</v>
      </c>
      <c r="F162" s="17" t="s">
        <v>35</v>
      </c>
      <c r="G162" s="17" t="s">
        <v>1181</v>
      </c>
      <c r="H162" s="17">
        <v>58510</v>
      </c>
      <c r="I162" s="17">
        <v>58144</v>
      </c>
      <c r="J162" s="17">
        <v>366</v>
      </c>
      <c r="K162" s="17" t="s">
        <v>37</v>
      </c>
      <c r="L162" s="18">
        <v>22207.84</v>
      </c>
      <c r="M162" s="18">
        <v>1547.66</v>
      </c>
      <c r="N162" s="18">
        <v>2682.49</v>
      </c>
      <c r="O162" s="18">
        <v>26437.99</v>
      </c>
      <c r="P162" s="18">
        <v>2785.74</v>
      </c>
      <c r="Q162" s="18">
        <v>221.22</v>
      </c>
      <c r="R162" s="18">
        <v>163.05000000000001</v>
      </c>
      <c r="S162" s="18">
        <v>3170.01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24993.58</v>
      </c>
      <c r="Z162" s="18">
        <v>2903.71</v>
      </c>
      <c r="AA162" s="18">
        <v>1710.71</v>
      </c>
      <c r="AB162" s="18">
        <v>29608</v>
      </c>
    </row>
    <row r="163" spans="1:28" s="15" customFormat="1" x14ac:dyDescent="0.25">
      <c r="A163" s="17">
        <v>12</v>
      </c>
      <c r="B163" s="17" t="s">
        <v>1318</v>
      </c>
      <c r="C163" s="17" t="s">
        <v>1665</v>
      </c>
      <c r="D163" s="17" t="s">
        <v>1338</v>
      </c>
      <c r="E163" s="17" t="s">
        <v>1339</v>
      </c>
      <c r="F163" s="17" t="s">
        <v>35</v>
      </c>
      <c r="G163" s="17" t="s">
        <v>1340</v>
      </c>
      <c r="H163" s="17">
        <v>20247</v>
      </c>
      <c r="I163" s="17">
        <v>20076</v>
      </c>
      <c r="J163" s="17">
        <v>513</v>
      </c>
      <c r="K163" s="17" t="s">
        <v>37</v>
      </c>
      <c r="L163" s="18">
        <v>112574.09</v>
      </c>
      <c r="M163" s="18">
        <v>6812.54</v>
      </c>
      <c r="N163" s="18">
        <v>22129.52</v>
      </c>
      <c r="O163" s="18">
        <v>141516.15</v>
      </c>
      <c r="P163" s="18">
        <v>4463.4399999999996</v>
      </c>
      <c r="Q163" s="18">
        <v>1204.8699999999999</v>
      </c>
      <c r="R163" s="18">
        <v>228.54</v>
      </c>
      <c r="S163" s="18">
        <v>5896.85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18">
        <v>117037.53</v>
      </c>
      <c r="Z163" s="18">
        <v>23334.39</v>
      </c>
      <c r="AA163" s="18">
        <v>7041.08</v>
      </c>
      <c r="AB163" s="18">
        <v>147413</v>
      </c>
    </row>
    <row r="164" spans="1:28" s="15" customFormat="1" x14ac:dyDescent="0.25">
      <c r="A164" s="17">
        <v>13</v>
      </c>
      <c r="B164" s="17" t="s">
        <v>1341</v>
      </c>
      <c r="C164" s="17" t="s">
        <v>1665</v>
      </c>
      <c r="D164" s="17" t="s">
        <v>1342</v>
      </c>
      <c r="E164" s="17" t="s">
        <v>1343</v>
      </c>
      <c r="F164" s="17" t="s">
        <v>35</v>
      </c>
      <c r="G164" s="17" t="s">
        <v>347</v>
      </c>
      <c r="H164" s="17">
        <v>45106</v>
      </c>
      <c r="I164" s="17">
        <v>44138</v>
      </c>
      <c r="J164" s="17">
        <v>2904</v>
      </c>
      <c r="K164" s="17" t="s">
        <v>37</v>
      </c>
      <c r="L164" s="18">
        <v>478646.62</v>
      </c>
      <c r="M164" s="18">
        <v>8039.06</v>
      </c>
      <c r="N164" s="18">
        <v>42820.68</v>
      </c>
      <c r="O164" s="18">
        <v>529506.36</v>
      </c>
      <c r="P164" s="18">
        <v>18839.88</v>
      </c>
      <c r="Q164" s="18">
        <v>4932.03</v>
      </c>
      <c r="R164" s="18">
        <v>1293.73</v>
      </c>
      <c r="S164" s="18">
        <v>25065.64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497486.5</v>
      </c>
      <c r="Z164" s="18">
        <v>47752.71</v>
      </c>
      <c r="AA164" s="18">
        <v>9332.7900000000009</v>
      </c>
      <c r="AB164" s="18">
        <v>554572</v>
      </c>
    </row>
    <row r="165" spans="1:28" s="15" customFormat="1" x14ac:dyDescent="0.25">
      <c r="A165" s="17">
        <v>14</v>
      </c>
      <c r="B165" s="17" t="s">
        <v>1322</v>
      </c>
      <c r="C165" s="17" t="s">
        <v>1665</v>
      </c>
      <c r="D165" s="17" t="s">
        <v>1344</v>
      </c>
      <c r="E165" s="17" t="s">
        <v>1345</v>
      </c>
      <c r="F165" s="17" t="s">
        <v>35</v>
      </c>
      <c r="G165" s="17" t="s">
        <v>1346</v>
      </c>
      <c r="H165" s="17">
        <v>2484</v>
      </c>
      <c r="I165" s="17">
        <v>2484</v>
      </c>
      <c r="J165" s="17">
        <v>0</v>
      </c>
      <c r="K165" s="17" t="s">
        <v>59</v>
      </c>
      <c r="L165" s="18">
        <v>20445.169999999998</v>
      </c>
      <c r="M165" s="18">
        <v>375.81</v>
      </c>
      <c r="N165" s="18">
        <v>3409.01</v>
      </c>
      <c r="O165" s="18">
        <v>24229.99</v>
      </c>
      <c r="P165" s="18">
        <v>569.52</v>
      </c>
      <c r="Q165" s="18">
        <v>212.49</v>
      </c>
      <c r="R165" s="18">
        <v>0</v>
      </c>
      <c r="S165" s="18">
        <v>782.01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18">
        <v>21014.69</v>
      </c>
      <c r="Z165" s="18">
        <v>3621.5</v>
      </c>
      <c r="AA165" s="18">
        <v>375.81</v>
      </c>
      <c r="AB165" s="18">
        <v>25012</v>
      </c>
    </row>
    <row r="166" spans="1:28" s="15" customFormat="1" x14ac:dyDescent="0.25">
      <c r="A166" s="17">
        <v>15</v>
      </c>
      <c r="B166" s="17" t="s">
        <v>1322</v>
      </c>
      <c r="C166" s="17" t="s">
        <v>1665</v>
      </c>
      <c r="D166" s="17" t="s">
        <v>1347</v>
      </c>
      <c r="E166" s="17" t="s">
        <v>1348</v>
      </c>
      <c r="F166" s="17" t="s">
        <v>35</v>
      </c>
      <c r="G166" s="17" t="s">
        <v>1346</v>
      </c>
      <c r="H166" s="17">
        <v>504</v>
      </c>
      <c r="I166" s="17">
        <v>496</v>
      </c>
      <c r="J166" s="17">
        <v>8</v>
      </c>
      <c r="K166" s="17" t="s">
        <v>37</v>
      </c>
      <c r="L166" s="18">
        <v>23712.01</v>
      </c>
      <c r="M166" s="18">
        <v>85.22</v>
      </c>
      <c r="N166" s="18">
        <v>5424.72</v>
      </c>
      <c r="O166" s="18">
        <v>29221.95</v>
      </c>
      <c r="P166" s="18">
        <v>609.29999999999995</v>
      </c>
      <c r="Q166" s="18">
        <v>243.19</v>
      </c>
      <c r="R166" s="18">
        <v>3.56</v>
      </c>
      <c r="S166" s="18">
        <v>856.05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18">
        <v>24321.31</v>
      </c>
      <c r="Z166" s="18">
        <v>5667.91</v>
      </c>
      <c r="AA166" s="18">
        <v>88.78</v>
      </c>
      <c r="AB166" s="18">
        <v>30078</v>
      </c>
    </row>
    <row r="167" spans="1:28" s="15" customFormat="1" x14ac:dyDescent="0.25">
      <c r="A167" s="17">
        <v>16</v>
      </c>
      <c r="B167" s="17" t="s">
        <v>1314</v>
      </c>
      <c r="C167" s="17" t="s">
        <v>1665</v>
      </c>
      <c r="D167" s="17" t="s">
        <v>1349</v>
      </c>
      <c r="E167" s="17" t="s">
        <v>1350</v>
      </c>
      <c r="F167" s="17" t="s">
        <v>35</v>
      </c>
      <c r="G167" s="17" t="s">
        <v>1351</v>
      </c>
      <c r="H167" s="17">
        <v>7810</v>
      </c>
      <c r="I167" s="17">
        <v>7356</v>
      </c>
      <c r="J167" s="17">
        <v>1362</v>
      </c>
      <c r="K167" s="17" t="s">
        <v>37</v>
      </c>
      <c r="L167" s="18">
        <v>219871.5</v>
      </c>
      <c r="M167" s="18">
        <v>6376.44</v>
      </c>
      <c r="N167" s="18">
        <v>19227</v>
      </c>
      <c r="O167" s="18">
        <v>245474.94</v>
      </c>
      <c r="P167" s="18">
        <v>8000.43</v>
      </c>
      <c r="Q167" s="18">
        <v>2297.86</v>
      </c>
      <c r="R167" s="18">
        <v>606.77</v>
      </c>
      <c r="S167" s="18">
        <v>10905.06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18">
        <v>227871.93</v>
      </c>
      <c r="Z167" s="18">
        <v>21524.86</v>
      </c>
      <c r="AA167" s="18">
        <v>6983.21</v>
      </c>
      <c r="AB167" s="18">
        <v>256380</v>
      </c>
    </row>
    <row r="168" spans="1:28" s="15" customFormat="1" x14ac:dyDescent="0.25">
      <c r="A168" s="17">
        <v>17</v>
      </c>
      <c r="B168" s="17" t="s">
        <v>1352</v>
      </c>
      <c r="C168" s="17" t="s">
        <v>1665</v>
      </c>
      <c r="D168" s="17" t="s">
        <v>1353</v>
      </c>
      <c r="E168" s="17" t="s">
        <v>1354</v>
      </c>
      <c r="F168" s="17" t="s">
        <v>35</v>
      </c>
      <c r="G168" s="17" t="s">
        <v>1010</v>
      </c>
      <c r="H168" s="17">
        <v>4709</v>
      </c>
      <c r="I168" s="17">
        <v>4453</v>
      </c>
      <c r="J168" s="17">
        <v>256</v>
      </c>
      <c r="K168" s="17" t="s">
        <v>37</v>
      </c>
      <c r="L168" s="18">
        <v>40575.65</v>
      </c>
      <c r="M168" s="18">
        <v>1983.81</v>
      </c>
      <c r="N168" s="18">
        <v>2499.54</v>
      </c>
      <c r="O168" s="18">
        <v>45059</v>
      </c>
      <c r="P168" s="18">
        <v>1742.3</v>
      </c>
      <c r="Q168" s="18">
        <v>428.65</v>
      </c>
      <c r="R168" s="18">
        <v>114.05</v>
      </c>
      <c r="S168" s="18">
        <v>2285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18">
        <v>42317.95</v>
      </c>
      <c r="Z168" s="18">
        <v>2928.19</v>
      </c>
      <c r="AA168" s="18">
        <v>2097.86</v>
      </c>
      <c r="AB168" s="18">
        <v>47344</v>
      </c>
    </row>
    <row r="169" spans="1:28" s="22" customForma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>
        <f>SUM(J152:J168)</f>
        <v>15340</v>
      </c>
      <c r="K169" s="19"/>
      <c r="L169" s="19">
        <f t="shared" ref="L169:AB169" si="31">SUM(L152:L168)</f>
        <v>3430415.4199999995</v>
      </c>
      <c r="M169" s="19">
        <f t="shared" si="31"/>
        <v>64524.6</v>
      </c>
      <c r="N169" s="19">
        <f t="shared" si="31"/>
        <v>302756.71999999991</v>
      </c>
      <c r="O169" s="19">
        <f t="shared" si="31"/>
        <v>3797696.74</v>
      </c>
      <c r="P169" s="19">
        <f t="shared" si="31"/>
        <v>97664.030000000013</v>
      </c>
      <c r="Q169" s="19">
        <f t="shared" si="31"/>
        <v>35588.280000000006</v>
      </c>
      <c r="R169" s="19">
        <f t="shared" si="31"/>
        <v>6833.95</v>
      </c>
      <c r="S169" s="19">
        <f t="shared" si="31"/>
        <v>140086.26</v>
      </c>
      <c r="T169" s="19">
        <f t="shared" si="31"/>
        <v>0</v>
      </c>
      <c r="U169" s="19">
        <f t="shared" si="31"/>
        <v>0</v>
      </c>
      <c r="V169" s="19">
        <f t="shared" si="31"/>
        <v>0</v>
      </c>
      <c r="W169" s="19">
        <f t="shared" si="31"/>
        <v>0</v>
      </c>
      <c r="X169" s="19">
        <f t="shared" si="31"/>
        <v>0</v>
      </c>
      <c r="Y169" s="19">
        <f t="shared" si="31"/>
        <v>3528079.45</v>
      </c>
      <c r="Z169" s="19">
        <f t="shared" si="31"/>
        <v>338345</v>
      </c>
      <c r="AA169" s="19">
        <f t="shared" si="31"/>
        <v>71358.55</v>
      </c>
      <c r="AB169" s="19">
        <f t="shared" si="31"/>
        <v>3937783</v>
      </c>
    </row>
    <row r="170" spans="1:28" s="15" customFormat="1" x14ac:dyDescent="0.25">
      <c r="A170" s="17">
        <v>1</v>
      </c>
      <c r="B170" s="17" t="s">
        <v>1341</v>
      </c>
      <c r="C170" s="17" t="s">
        <v>1665</v>
      </c>
      <c r="D170" s="17" t="s">
        <v>1355</v>
      </c>
      <c r="E170" s="17" t="s">
        <v>1356</v>
      </c>
      <c r="F170" s="17" t="s">
        <v>75</v>
      </c>
      <c r="G170" s="17" t="s">
        <v>76</v>
      </c>
      <c r="H170" s="17">
        <v>12553</v>
      </c>
      <c r="I170" s="17">
        <v>12459</v>
      </c>
      <c r="J170" s="17">
        <v>94</v>
      </c>
      <c r="K170" s="17" t="s">
        <v>37</v>
      </c>
      <c r="L170" s="18">
        <v>34866.57</v>
      </c>
      <c r="M170" s="18">
        <v>2036.51</v>
      </c>
      <c r="N170" s="18">
        <v>7999.9</v>
      </c>
      <c r="O170" s="18">
        <v>44902.98</v>
      </c>
      <c r="P170" s="18">
        <v>977.41</v>
      </c>
      <c r="Q170" s="18">
        <v>376.77</v>
      </c>
      <c r="R170" s="18">
        <v>55.84</v>
      </c>
      <c r="S170" s="18">
        <v>1410.02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18">
        <v>35843.980000000003</v>
      </c>
      <c r="Z170" s="18">
        <v>8376.67</v>
      </c>
      <c r="AA170" s="18">
        <v>2092.35</v>
      </c>
      <c r="AB170" s="18">
        <v>46313</v>
      </c>
    </row>
    <row r="171" spans="1:28" s="15" customFormat="1" x14ac:dyDescent="0.25">
      <c r="A171" s="17">
        <v>2</v>
      </c>
      <c r="B171" s="17" t="s">
        <v>1314</v>
      </c>
      <c r="C171" s="17" t="s">
        <v>1665</v>
      </c>
      <c r="D171" s="17" t="s">
        <v>1357</v>
      </c>
      <c r="E171" s="17" t="s">
        <v>1358</v>
      </c>
      <c r="F171" s="17" t="s">
        <v>75</v>
      </c>
      <c r="G171" s="17" t="s">
        <v>76</v>
      </c>
      <c r="H171" s="17">
        <v>5750</v>
      </c>
      <c r="I171" s="17">
        <v>5688</v>
      </c>
      <c r="J171" s="17">
        <v>62</v>
      </c>
      <c r="K171" s="17" t="s">
        <v>37</v>
      </c>
      <c r="L171" s="18">
        <v>23805.439999999999</v>
      </c>
      <c r="M171" s="18">
        <v>1368.86</v>
      </c>
      <c r="N171" s="18">
        <v>4759.66</v>
      </c>
      <c r="O171" s="18">
        <v>29933.96</v>
      </c>
      <c r="P171" s="18">
        <v>656.48</v>
      </c>
      <c r="Q171" s="18">
        <v>256.73</v>
      </c>
      <c r="R171" s="18">
        <v>36.83</v>
      </c>
      <c r="S171" s="18">
        <v>950.04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18">
        <v>24461.919999999998</v>
      </c>
      <c r="Z171" s="18">
        <v>5016.3900000000003</v>
      </c>
      <c r="AA171" s="18">
        <v>1405.69</v>
      </c>
      <c r="AB171" s="18">
        <v>30884</v>
      </c>
    </row>
    <row r="172" spans="1:28" s="15" customFormat="1" x14ac:dyDescent="0.25">
      <c r="A172" s="17">
        <v>3</v>
      </c>
      <c r="B172" s="17" t="s">
        <v>1331</v>
      </c>
      <c r="C172" s="17" t="s">
        <v>1665</v>
      </c>
      <c r="D172" s="17" t="s">
        <v>1359</v>
      </c>
      <c r="E172" s="17" t="s">
        <v>1360</v>
      </c>
      <c r="F172" s="17" t="s">
        <v>75</v>
      </c>
      <c r="G172" s="17" t="s">
        <v>76</v>
      </c>
      <c r="H172" s="17">
        <v>0</v>
      </c>
      <c r="I172" s="17">
        <v>0</v>
      </c>
      <c r="J172" s="17">
        <v>0</v>
      </c>
      <c r="K172" s="17" t="s">
        <v>59</v>
      </c>
      <c r="L172" s="18">
        <v>10700.74</v>
      </c>
      <c r="M172" s="18">
        <v>355.26</v>
      </c>
      <c r="N172" s="18">
        <v>2638.96</v>
      </c>
      <c r="O172" s="18">
        <v>13694.96</v>
      </c>
      <c r="P172" s="18">
        <v>192.7</v>
      </c>
      <c r="Q172" s="18">
        <v>113.34</v>
      </c>
      <c r="R172" s="18">
        <v>0</v>
      </c>
      <c r="S172" s="18">
        <v>306.04000000000002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18">
        <v>10893.44</v>
      </c>
      <c r="Z172" s="18">
        <v>2752.3</v>
      </c>
      <c r="AA172" s="18">
        <v>355.26</v>
      </c>
      <c r="AB172" s="18">
        <v>14001</v>
      </c>
    </row>
    <row r="173" spans="1:28" s="15" customFormat="1" x14ac:dyDescent="0.25">
      <c r="A173" s="17">
        <v>4</v>
      </c>
      <c r="B173" s="17" t="s">
        <v>1318</v>
      </c>
      <c r="C173" s="17" t="s">
        <v>1665</v>
      </c>
      <c r="D173" s="17" t="s">
        <v>1361</v>
      </c>
      <c r="E173" s="17" t="s">
        <v>1362</v>
      </c>
      <c r="F173" s="17" t="s">
        <v>75</v>
      </c>
      <c r="G173" s="17" t="s">
        <v>76</v>
      </c>
      <c r="H173" s="17">
        <v>16900</v>
      </c>
      <c r="I173" s="17">
        <v>16731</v>
      </c>
      <c r="J173" s="17">
        <v>169</v>
      </c>
      <c r="K173" s="17" t="s">
        <v>37</v>
      </c>
      <c r="L173" s="18">
        <v>61218.14</v>
      </c>
      <c r="M173" s="18">
        <v>4664.6099999999997</v>
      </c>
      <c r="N173" s="18">
        <v>13675.27</v>
      </c>
      <c r="O173" s="18">
        <v>79558.02</v>
      </c>
      <c r="P173" s="18">
        <v>1389.97</v>
      </c>
      <c r="Q173" s="18">
        <v>672.62</v>
      </c>
      <c r="R173" s="18">
        <v>100.39</v>
      </c>
      <c r="S173" s="18">
        <v>2162.98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62608.11</v>
      </c>
      <c r="Z173" s="18">
        <v>14347.89</v>
      </c>
      <c r="AA173" s="18">
        <v>4765</v>
      </c>
      <c r="AB173" s="18">
        <v>81721</v>
      </c>
    </row>
    <row r="174" spans="1:28" s="15" customFormat="1" x14ac:dyDescent="0.25">
      <c r="A174" s="17">
        <v>5</v>
      </c>
      <c r="B174" s="17" t="s">
        <v>1331</v>
      </c>
      <c r="C174" s="17" t="s">
        <v>1665</v>
      </c>
      <c r="D174" s="17" t="s">
        <v>1363</v>
      </c>
      <c r="E174" s="17" t="s">
        <v>1364</v>
      </c>
      <c r="F174" s="17" t="s">
        <v>75</v>
      </c>
      <c r="G174" s="17" t="s">
        <v>76</v>
      </c>
      <c r="H174" s="17">
        <v>15621</v>
      </c>
      <c r="I174" s="17">
        <v>15307</v>
      </c>
      <c r="J174" s="17">
        <v>314</v>
      </c>
      <c r="K174" s="17" t="s">
        <v>37</v>
      </c>
      <c r="L174" s="18">
        <v>74749.75</v>
      </c>
      <c r="M174" s="18">
        <v>5866.44</v>
      </c>
      <c r="N174" s="18">
        <v>15504.79</v>
      </c>
      <c r="O174" s="18">
        <v>96120.98</v>
      </c>
      <c r="P174" s="18">
        <v>2347.5</v>
      </c>
      <c r="Q174" s="18">
        <v>821</v>
      </c>
      <c r="R174" s="18">
        <v>186.52</v>
      </c>
      <c r="S174" s="18">
        <v>3355.02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18">
        <v>77097.25</v>
      </c>
      <c r="Z174" s="18">
        <v>16325.79</v>
      </c>
      <c r="AA174" s="18">
        <v>6052.96</v>
      </c>
      <c r="AB174" s="18">
        <v>99476</v>
      </c>
    </row>
    <row r="175" spans="1:28" s="15" customFormat="1" x14ac:dyDescent="0.25">
      <c r="A175" s="17">
        <v>6</v>
      </c>
      <c r="B175" s="17" t="s">
        <v>1331</v>
      </c>
      <c r="C175" s="17" t="s">
        <v>1665</v>
      </c>
      <c r="D175" s="17" t="s">
        <v>1365</v>
      </c>
      <c r="E175" s="17" t="s">
        <v>1366</v>
      </c>
      <c r="F175" s="17" t="s">
        <v>75</v>
      </c>
      <c r="G175" s="17" t="s">
        <v>76</v>
      </c>
      <c r="H175" s="17">
        <v>1221</v>
      </c>
      <c r="I175" s="17">
        <v>1221</v>
      </c>
      <c r="J175" s="17">
        <v>0</v>
      </c>
      <c r="K175" s="17" t="s">
        <v>59</v>
      </c>
      <c r="L175" s="18">
        <v>7398.64</v>
      </c>
      <c r="M175" s="18">
        <v>141.41</v>
      </c>
      <c r="N175" s="18">
        <v>1584.95</v>
      </c>
      <c r="O175" s="18">
        <v>9125</v>
      </c>
      <c r="P175" s="18">
        <v>164.87</v>
      </c>
      <c r="Q175" s="18">
        <v>77.13</v>
      </c>
      <c r="R175" s="18">
        <v>0</v>
      </c>
      <c r="S175" s="18">
        <v>242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18">
        <v>7563.51</v>
      </c>
      <c r="Z175" s="18">
        <v>1662.08</v>
      </c>
      <c r="AA175" s="18">
        <v>141.41</v>
      </c>
      <c r="AB175" s="18">
        <v>9367</v>
      </c>
    </row>
    <row r="176" spans="1:28" s="15" customFormat="1" x14ac:dyDescent="0.25">
      <c r="A176" s="17">
        <v>7</v>
      </c>
      <c r="B176" s="17" t="s">
        <v>1307</v>
      </c>
      <c r="C176" s="17" t="s">
        <v>1665</v>
      </c>
      <c r="D176" s="17" t="s">
        <v>1367</v>
      </c>
      <c r="E176" s="17" t="s">
        <v>1368</v>
      </c>
      <c r="F176" s="17" t="s">
        <v>75</v>
      </c>
      <c r="G176" s="17" t="s">
        <v>76</v>
      </c>
      <c r="H176" s="17">
        <v>15</v>
      </c>
      <c r="I176" s="17">
        <v>0</v>
      </c>
      <c r="J176" s="17">
        <v>15</v>
      </c>
      <c r="K176" s="17" t="s">
        <v>37</v>
      </c>
      <c r="L176" s="18">
        <v>390433.97</v>
      </c>
      <c r="M176" s="18">
        <v>36044.720000000001</v>
      </c>
      <c r="N176" s="18">
        <v>35929.31</v>
      </c>
      <c r="O176" s="18">
        <v>462408</v>
      </c>
      <c r="P176" s="18">
        <v>374.43</v>
      </c>
      <c r="Q176" s="18">
        <v>4405.66</v>
      </c>
      <c r="R176" s="18">
        <v>8.91</v>
      </c>
      <c r="S176" s="18">
        <v>4789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18">
        <v>390808.4</v>
      </c>
      <c r="Z176" s="18">
        <v>40334.97</v>
      </c>
      <c r="AA176" s="18">
        <v>36053.629999999997</v>
      </c>
      <c r="AB176" s="18">
        <v>467197</v>
      </c>
    </row>
    <row r="177" spans="1:28" s="15" customFormat="1" x14ac:dyDescent="0.25">
      <c r="A177" s="17">
        <v>8</v>
      </c>
      <c r="B177" s="17" t="s">
        <v>1311</v>
      </c>
      <c r="C177" s="17" t="s">
        <v>1665</v>
      </c>
      <c r="D177" s="17" t="s">
        <v>1369</v>
      </c>
      <c r="E177" s="17" t="s">
        <v>1370</v>
      </c>
      <c r="F177" s="17" t="s">
        <v>75</v>
      </c>
      <c r="G177" s="17" t="s">
        <v>76</v>
      </c>
      <c r="H177" s="17">
        <v>9811</v>
      </c>
      <c r="I177" s="17">
        <v>9692</v>
      </c>
      <c r="J177" s="17">
        <v>119</v>
      </c>
      <c r="K177" s="17" t="s">
        <v>37</v>
      </c>
      <c r="L177" s="18">
        <v>-101602.53</v>
      </c>
      <c r="M177" s="18">
        <v>1200.7</v>
      </c>
      <c r="N177" s="18">
        <v>14.33</v>
      </c>
      <c r="O177" s="18">
        <v>0</v>
      </c>
      <c r="P177" s="18">
        <v>1060.81</v>
      </c>
      <c r="Q177" s="18">
        <v>0</v>
      </c>
      <c r="R177" s="18">
        <v>70.69</v>
      </c>
      <c r="S177" s="18">
        <v>1131.5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18">
        <v>0</v>
      </c>
      <c r="Z177" s="18">
        <v>0</v>
      </c>
      <c r="AA177" s="18">
        <v>0</v>
      </c>
      <c r="AB177" s="18">
        <v>0</v>
      </c>
    </row>
    <row r="178" spans="1:28" s="15" customFormat="1" x14ac:dyDescent="0.25">
      <c r="A178" s="17">
        <v>9</v>
      </c>
      <c r="B178" s="17" t="s">
        <v>1307</v>
      </c>
      <c r="C178" s="17" t="s">
        <v>1665</v>
      </c>
      <c r="D178" s="17" t="s">
        <v>1371</v>
      </c>
      <c r="E178" s="17" t="s">
        <v>1372</v>
      </c>
      <c r="F178" s="17" t="s">
        <v>75</v>
      </c>
      <c r="G178" s="17" t="s">
        <v>76</v>
      </c>
      <c r="H178" s="17">
        <v>39670</v>
      </c>
      <c r="I178" s="17">
        <v>39275</v>
      </c>
      <c r="J178" s="17">
        <v>395</v>
      </c>
      <c r="K178" s="17" t="s">
        <v>37</v>
      </c>
      <c r="L178" s="18">
        <v>120945.52</v>
      </c>
      <c r="M178" s="18">
        <v>1992.28</v>
      </c>
      <c r="N178" s="18">
        <v>10875.72</v>
      </c>
      <c r="O178" s="18">
        <v>133813.51999999999</v>
      </c>
      <c r="P178" s="18">
        <v>2991.91</v>
      </c>
      <c r="Q178" s="18">
        <v>1256.94</v>
      </c>
      <c r="R178" s="18">
        <v>234.63</v>
      </c>
      <c r="S178" s="18">
        <v>4483.4799999999996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18">
        <v>123937.43</v>
      </c>
      <c r="Z178" s="18">
        <v>12132.66</v>
      </c>
      <c r="AA178" s="18">
        <v>2226.91</v>
      </c>
      <c r="AB178" s="18">
        <v>138297</v>
      </c>
    </row>
    <row r="179" spans="1:28" s="15" customFormat="1" x14ac:dyDescent="0.25">
      <c r="A179" s="17">
        <v>10</v>
      </c>
      <c r="B179" s="17" t="s">
        <v>1322</v>
      </c>
      <c r="C179" s="17" t="s">
        <v>1665</v>
      </c>
      <c r="D179" s="17" t="s">
        <v>1373</v>
      </c>
      <c r="E179" s="17" t="s">
        <v>1374</v>
      </c>
      <c r="F179" s="17" t="s">
        <v>75</v>
      </c>
      <c r="G179" s="17" t="s">
        <v>76</v>
      </c>
      <c r="H179" s="17">
        <v>23151</v>
      </c>
      <c r="I179" s="17">
        <v>23040</v>
      </c>
      <c r="J179" s="17">
        <v>111</v>
      </c>
      <c r="K179" s="17" t="s">
        <v>37</v>
      </c>
      <c r="L179" s="18">
        <v>-69466</v>
      </c>
      <c r="M179" s="18">
        <v>1017.48</v>
      </c>
      <c r="N179" s="18">
        <v>11.48</v>
      </c>
      <c r="O179" s="18">
        <v>0</v>
      </c>
      <c r="P179" s="18">
        <v>1007.11</v>
      </c>
      <c r="Q179" s="18">
        <v>0</v>
      </c>
      <c r="R179" s="18">
        <v>65.930000000000007</v>
      </c>
      <c r="S179" s="18">
        <v>1073.04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18">
        <v>0</v>
      </c>
      <c r="Z179" s="18">
        <v>0</v>
      </c>
      <c r="AA179" s="18">
        <v>0</v>
      </c>
      <c r="AB179" s="18">
        <v>0</v>
      </c>
    </row>
    <row r="180" spans="1:28" s="15" customFormat="1" x14ac:dyDescent="0.25">
      <c r="A180" s="17">
        <v>11</v>
      </c>
      <c r="B180" s="17" t="s">
        <v>1314</v>
      </c>
      <c r="C180" s="17" t="s">
        <v>1665</v>
      </c>
      <c r="D180" s="17" t="s">
        <v>1375</v>
      </c>
      <c r="E180" s="17" t="s">
        <v>1376</v>
      </c>
      <c r="F180" s="17" t="s">
        <v>75</v>
      </c>
      <c r="G180" s="17" t="s">
        <v>76</v>
      </c>
      <c r="H180" s="17">
        <v>7122</v>
      </c>
      <c r="I180" s="17">
        <v>7015</v>
      </c>
      <c r="J180" s="17">
        <v>107</v>
      </c>
      <c r="K180" s="17" t="s">
        <v>37</v>
      </c>
      <c r="L180" s="18">
        <v>-52378.39</v>
      </c>
      <c r="M180" s="18">
        <v>934.84</v>
      </c>
      <c r="N180" s="18">
        <v>9.57</v>
      </c>
      <c r="O180" s="18">
        <v>0</v>
      </c>
      <c r="P180" s="18">
        <v>981.42</v>
      </c>
      <c r="Q180" s="18">
        <v>0</v>
      </c>
      <c r="R180" s="18">
        <v>63.56</v>
      </c>
      <c r="S180" s="18">
        <v>1044.98</v>
      </c>
      <c r="T180" s="18">
        <v>0</v>
      </c>
      <c r="U180" s="18">
        <v>0</v>
      </c>
      <c r="V180" s="18">
        <v>0</v>
      </c>
      <c r="W180" s="18">
        <v>0</v>
      </c>
      <c r="X180" s="18"/>
      <c r="Y180" s="18">
        <v>0</v>
      </c>
      <c r="Z180" s="18">
        <v>0</v>
      </c>
      <c r="AA180" s="18">
        <v>0</v>
      </c>
      <c r="AB180" s="18">
        <v>0</v>
      </c>
    </row>
    <row r="181" spans="1:28" s="15" customFormat="1" x14ac:dyDescent="0.25">
      <c r="A181" s="17">
        <v>12</v>
      </c>
      <c r="B181" s="17" t="s">
        <v>1322</v>
      </c>
      <c r="C181" s="17" t="s">
        <v>1665</v>
      </c>
      <c r="D181" s="17" t="s">
        <v>1377</v>
      </c>
      <c r="E181" s="17" t="s">
        <v>1378</v>
      </c>
      <c r="F181" s="17" t="s">
        <v>75</v>
      </c>
      <c r="G181" s="17" t="s">
        <v>76</v>
      </c>
      <c r="H181" s="17">
        <v>22782</v>
      </c>
      <c r="I181" s="17">
        <v>22370</v>
      </c>
      <c r="J181" s="17">
        <v>412</v>
      </c>
      <c r="K181" s="17" t="s">
        <v>37</v>
      </c>
      <c r="L181" s="18">
        <v>60269.04</v>
      </c>
      <c r="M181" s="18">
        <v>4251.96</v>
      </c>
      <c r="N181" s="18">
        <v>11808.96</v>
      </c>
      <c r="O181" s="18">
        <v>76329.960000000006</v>
      </c>
      <c r="P181" s="18">
        <v>3104.7</v>
      </c>
      <c r="Q181" s="18">
        <v>653.61</v>
      </c>
      <c r="R181" s="18">
        <v>244.73</v>
      </c>
      <c r="S181" s="18">
        <v>4003.04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18">
        <v>63373.74</v>
      </c>
      <c r="Z181" s="18">
        <v>12462.57</v>
      </c>
      <c r="AA181" s="18">
        <v>4496.6899999999996</v>
      </c>
      <c r="AB181" s="18">
        <v>80333</v>
      </c>
    </row>
    <row r="182" spans="1:28" s="15" customFormat="1" x14ac:dyDescent="0.25">
      <c r="A182" s="17">
        <v>13</v>
      </c>
      <c r="B182" s="17" t="s">
        <v>1341</v>
      </c>
      <c r="C182" s="17" t="s">
        <v>1665</v>
      </c>
      <c r="D182" s="17" t="s">
        <v>1379</v>
      </c>
      <c r="E182" s="17" t="s">
        <v>1380</v>
      </c>
      <c r="F182" s="17" t="s">
        <v>75</v>
      </c>
      <c r="G182" s="17" t="s">
        <v>114</v>
      </c>
      <c r="H182" s="17">
        <v>0</v>
      </c>
      <c r="I182" s="17">
        <v>0</v>
      </c>
      <c r="J182" s="17">
        <v>360</v>
      </c>
      <c r="K182" s="17" t="s">
        <v>107</v>
      </c>
      <c r="L182" s="18">
        <v>135936.12</v>
      </c>
      <c r="M182" s="18">
        <v>1710.72</v>
      </c>
      <c r="N182" s="18">
        <v>10468.52</v>
      </c>
      <c r="O182" s="18">
        <v>148115.35999999999</v>
      </c>
      <c r="P182" s="18">
        <v>2486.0500000000002</v>
      </c>
      <c r="Q182" s="18">
        <v>1409.75</v>
      </c>
      <c r="R182" s="18">
        <v>213.84</v>
      </c>
      <c r="S182" s="18">
        <v>4109.6400000000003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18">
        <v>138422.17000000001</v>
      </c>
      <c r="Z182" s="18">
        <v>11878.27</v>
      </c>
      <c r="AA182" s="18">
        <v>1924.56</v>
      </c>
      <c r="AB182" s="18">
        <v>152225</v>
      </c>
    </row>
    <row r="183" spans="1:28" s="15" customFormat="1" x14ac:dyDescent="0.25">
      <c r="A183" s="17">
        <v>14</v>
      </c>
      <c r="B183" s="17" t="s">
        <v>1314</v>
      </c>
      <c r="C183" s="17" t="s">
        <v>1665</v>
      </c>
      <c r="D183" s="17" t="s">
        <v>1381</v>
      </c>
      <c r="E183" s="17" t="s">
        <v>1382</v>
      </c>
      <c r="F183" s="17" t="s">
        <v>75</v>
      </c>
      <c r="G183" s="17" t="s">
        <v>114</v>
      </c>
      <c r="H183" s="17">
        <v>0</v>
      </c>
      <c r="I183" s="17">
        <v>0</v>
      </c>
      <c r="J183" s="17">
        <v>360</v>
      </c>
      <c r="K183" s="17" t="s">
        <v>107</v>
      </c>
      <c r="L183" s="18">
        <v>116654.54</v>
      </c>
      <c r="M183" s="18">
        <v>1710.72</v>
      </c>
      <c r="N183" s="18">
        <v>8759.34</v>
      </c>
      <c r="O183" s="18">
        <v>127124.6</v>
      </c>
      <c r="P183" s="18">
        <v>2486.0500000000002</v>
      </c>
      <c r="Q183" s="18">
        <v>1210.51</v>
      </c>
      <c r="R183" s="18">
        <v>213.84</v>
      </c>
      <c r="S183" s="18">
        <v>3910.4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18">
        <v>119140.59</v>
      </c>
      <c r="Z183" s="18">
        <v>9969.85</v>
      </c>
      <c r="AA183" s="18">
        <v>1924.56</v>
      </c>
      <c r="AB183" s="18">
        <v>131035</v>
      </c>
    </row>
    <row r="184" spans="1:28" s="15" customFormat="1" x14ac:dyDescent="0.25">
      <c r="A184" s="17">
        <v>15</v>
      </c>
      <c r="B184" s="17" t="s">
        <v>1318</v>
      </c>
      <c r="C184" s="17" t="s">
        <v>1665</v>
      </c>
      <c r="D184" s="17" t="s">
        <v>1383</v>
      </c>
      <c r="E184" s="17" t="s">
        <v>1384</v>
      </c>
      <c r="F184" s="17" t="s">
        <v>75</v>
      </c>
      <c r="G184" s="17" t="s">
        <v>114</v>
      </c>
      <c r="H184" s="17">
        <v>0</v>
      </c>
      <c r="I184" s="17">
        <v>0</v>
      </c>
      <c r="J184" s="17">
        <v>360</v>
      </c>
      <c r="K184" s="17" t="s">
        <v>107</v>
      </c>
      <c r="L184" s="18">
        <v>121005.78</v>
      </c>
      <c r="M184" s="18">
        <v>1710.72</v>
      </c>
      <c r="N184" s="18">
        <v>9249.26</v>
      </c>
      <c r="O184" s="18">
        <v>131965.76000000001</v>
      </c>
      <c r="P184" s="18">
        <v>2485.9299999999998</v>
      </c>
      <c r="Q184" s="18">
        <v>1255.47</v>
      </c>
      <c r="R184" s="18">
        <v>213.84</v>
      </c>
      <c r="S184" s="18">
        <v>3955.24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18">
        <v>123491.71</v>
      </c>
      <c r="Z184" s="18">
        <v>10504.73</v>
      </c>
      <c r="AA184" s="18">
        <v>1924.56</v>
      </c>
      <c r="AB184" s="18">
        <v>135921</v>
      </c>
    </row>
    <row r="185" spans="1:28" s="15" customFormat="1" x14ac:dyDescent="0.25">
      <c r="A185" s="17">
        <v>16</v>
      </c>
      <c r="B185" s="17" t="s">
        <v>1331</v>
      </c>
      <c r="C185" s="17" t="s">
        <v>1665</v>
      </c>
      <c r="D185" s="17" t="s">
        <v>1385</v>
      </c>
      <c r="E185" s="17" t="s">
        <v>1386</v>
      </c>
      <c r="F185" s="17" t="s">
        <v>75</v>
      </c>
      <c r="G185" s="17" t="s">
        <v>114</v>
      </c>
      <c r="H185" s="17">
        <v>0</v>
      </c>
      <c r="I185" s="17">
        <v>0</v>
      </c>
      <c r="J185" s="17">
        <v>360</v>
      </c>
      <c r="K185" s="17" t="s">
        <v>107</v>
      </c>
      <c r="L185" s="18">
        <v>120615.86</v>
      </c>
      <c r="M185" s="18">
        <v>1710.72</v>
      </c>
      <c r="N185" s="18">
        <v>9217.7999999999993</v>
      </c>
      <c r="O185" s="18">
        <v>131544.38</v>
      </c>
      <c r="P185" s="18">
        <v>2486.34</v>
      </c>
      <c r="Q185" s="18">
        <v>1251.44</v>
      </c>
      <c r="R185" s="18">
        <v>213.84</v>
      </c>
      <c r="S185" s="18">
        <v>3951.62</v>
      </c>
      <c r="T185" s="18">
        <v>0</v>
      </c>
      <c r="U185" s="18">
        <v>0</v>
      </c>
      <c r="V185" s="18">
        <v>0</v>
      </c>
      <c r="W185" s="18">
        <v>0</v>
      </c>
      <c r="X185" s="18"/>
      <c r="Y185" s="18">
        <v>123102.2</v>
      </c>
      <c r="Z185" s="18">
        <v>10469.24</v>
      </c>
      <c r="AA185" s="18">
        <v>1924.56</v>
      </c>
      <c r="AB185" s="18">
        <v>135496</v>
      </c>
    </row>
    <row r="186" spans="1:28" s="15" customFormat="1" x14ac:dyDescent="0.25">
      <c r="A186" s="17">
        <v>17</v>
      </c>
      <c r="B186" s="17" t="s">
        <v>1322</v>
      </c>
      <c r="C186" s="17" t="s">
        <v>1665</v>
      </c>
      <c r="D186" s="17" t="s">
        <v>1387</v>
      </c>
      <c r="E186" s="17" t="s">
        <v>1388</v>
      </c>
      <c r="F186" s="17" t="s">
        <v>75</v>
      </c>
      <c r="G186" s="17" t="s">
        <v>114</v>
      </c>
      <c r="H186" s="17">
        <v>0</v>
      </c>
      <c r="I186" s="17">
        <v>0</v>
      </c>
      <c r="J186" s="17">
        <v>360</v>
      </c>
      <c r="K186" s="17" t="s">
        <v>107</v>
      </c>
      <c r="L186" s="18">
        <v>131308.38</v>
      </c>
      <c r="M186" s="18">
        <v>1710.72</v>
      </c>
      <c r="N186" s="18">
        <v>10092.77</v>
      </c>
      <c r="O186" s="18">
        <v>143111.87</v>
      </c>
      <c r="P186" s="18">
        <v>2486.35</v>
      </c>
      <c r="Q186" s="18">
        <v>1361.94</v>
      </c>
      <c r="R186" s="18">
        <v>213.84</v>
      </c>
      <c r="S186" s="18">
        <v>4062.13</v>
      </c>
      <c r="T186" s="18">
        <v>0</v>
      </c>
      <c r="U186" s="18">
        <v>0</v>
      </c>
      <c r="V186" s="18">
        <v>0</v>
      </c>
      <c r="W186" s="18">
        <v>0</v>
      </c>
      <c r="X186" s="18"/>
      <c r="Y186" s="18">
        <v>133794.73000000001</v>
      </c>
      <c r="Z186" s="18">
        <v>11454.71</v>
      </c>
      <c r="AA186" s="18">
        <v>1924.56</v>
      </c>
      <c r="AB186" s="18">
        <v>147174</v>
      </c>
    </row>
    <row r="187" spans="1:28" s="15" customFormat="1" x14ac:dyDescent="0.25">
      <c r="A187" s="17">
        <v>18</v>
      </c>
      <c r="B187" s="17" t="s">
        <v>1311</v>
      </c>
      <c r="C187" s="17" t="s">
        <v>1665</v>
      </c>
      <c r="D187" s="17" t="s">
        <v>1389</v>
      </c>
      <c r="E187" s="17" t="s">
        <v>1390</v>
      </c>
      <c r="F187" s="17" t="s">
        <v>75</v>
      </c>
      <c r="G187" s="17" t="s">
        <v>114</v>
      </c>
      <c r="H187" s="17">
        <v>0</v>
      </c>
      <c r="I187" s="17">
        <v>0</v>
      </c>
      <c r="J187" s="17">
        <v>360</v>
      </c>
      <c r="K187" s="17" t="s">
        <v>107</v>
      </c>
      <c r="L187" s="18">
        <v>155447.66</v>
      </c>
      <c r="M187" s="18">
        <v>1710.72</v>
      </c>
      <c r="N187" s="18">
        <v>12128.79</v>
      </c>
      <c r="O187" s="18">
        <v>169287.17</v>
      </c>
      <c r="P187" s="18">
        <v>2485.62</v>
      </c>
      <c r="Q187" s="18">
        <v>1611.37</v>
      </c>
      <c r="R187" s="18">
        <v>213.84</v>
      </c>
      <c r="S187" s="18">
        <v>4310.83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18">
        <v>157933.28</v>
      </c>
      <c r="Z187" s="18">
        <v>13740.16</v>
      </c>
      <c r="AA187" s="18">
        <v>1924.56</v>
      </c>
      <c r="AB187" s="18">
        <v>173598</v>
      </c>
    </row>
    <row r="188" spans="1:28" s="12" customFormat="1" ht="16.5" customHeight="1" x14ac:dyDescent="0.25">
      <c r="A188" s="10"/>
      <c r="B188" s="10"/>
      <c r="C188" s="10" t="s">
        <v>71</v>
      </c>
      <c r="D188" s="10"/>
      <c r="E188" s="10"/>
      <c r="F188" s="10"/>
      <c r="G188" s="10"/>
      <c r="H188" s="10"/>
      <c r="I188" s="10"/>
      <c r="J188" s="11">
        <f>SUM(J170:J187)</f>
        <v>3958</v>
      </c>
      <c r="K188" s="10"/>
      <c r="L188" s="11">
        <f t="shared" ref="L188:AB188" si="32">SUM(L170:L187)</f>
        <v>1341909.2300000002</v>
      </c>
      <c r="M188" s="11">
        <f t="shared" si="32"/>
        <v>70139.39</v>
      </c>
      <c r="N188" s="11">
        <f t="shared" si="32"/>
        <v>164729.37999999998</v>
      </c>
      <c r="O188" s="11">
        <f t="shared" si="32"/>
        <v>1797036.52</v>
      </c>
      <c r="P188" s="11">
        <f t="shared" si="32"/>
        <v>30165.649999999998</v>
      </c>
      <c r="Q188" s="11">
        <f t="shared" si="32"/>
        <v>16734.280000000002</v>
      </c>
      <c r="R188" s="11">
        <f t="shared" si="32"/>
        <v>2351.0699999999997</v>
      </c>
      <c r="S188" s="11">
        <f t="shared" si="32"/>
        <v>49251</v>
      </c>
      <c r="T188" s="11">
        <f t="shared" si="32"/>
        <v>0</v>
      </c>
      <c r="U188" s="11">
        <f t="shared" si="32"/>
        <v>0</v>
      </c>
      <c r="V188" s="11">
        <f t="shared" si="32"/>
        <v>0</v>
      </c>
      <c r="W188" s="11">
        <f t="shared" si="32"/>
        <v>0</v>
      </c>
      <c r="X188" s="11">
        <f t="shared" si="32"/>
        <v>0</v>
      </c>
      <c r="Y188" s="11">
        <f t="shared" si="32"/>
        <v>1592472.46</v>
      </c>
      <c r="Z188" s="11">
        <f t="shared" si="32"/>
        <v>181428.28</v>
      </c>
      <c r="AA188" s="11">
        <f t="shared" si="32"/>
        <v>69137.25999999998</v>
      </c>
      <c r="AB188" s="11">
        <f t="shared" si="32"/>
        <v>1843038</v>
      </c>
    </row>
    <row r="189" spans="1:28" s="12" customFormat="1" ht="16.5" customHeight="1" x14ac:dyDescent="0.25">
      <c r="A189" s="10"/>
      <c r="B189" s="10"/>
      <c r="C189" s="10" t="s">
        <v>119</v>
      </c>
      <c r="D189" s="10"/>
      <c r="E189" s="10"/>
      <c r="F189" s="10"/>
      <c r="G189" s="10"/>
      <c r="H189" s="10"/>
      <c r="I189" s="10"/>
      <c r="J189" s="11">
        <f>J188+J169</f>
        <v>19298</v>
      </c>
      <c r="K189" s="11"/>
      <c r="L189" s="11">
        <f t="shared" ref="L189:AA189" si="33">L188+L169</f>
        <v>4772324.6499999994</v>
      </c>
      <c r="M189" s="11">
        <f t="shared" si="33"/>
        <v>134663.99</v>
      </c>
      <c r="N189" s="11">
        <f t="shared" si="33"/>
        <v>467486.09999999986</v>
      </c>
      <c r="O189" s="11">
        <f t="shared" si="33"/>
        <v>5594733.2599999998</v>
      </c>
      <c r="P189" s="11">
        <f t="shared" si="33"/>
        <v>127829.68000000001</v>
      </c>
      <c r="Q189" s="11">
        <f t="shared" si="33"/>
        <v>52322.560000000012</v>
      </c>
      <c r="R189" s="11">
        <f t="shared" si="33"/>
        <v>9185.02</v>
      </c>
      <c r="S189" s="11">
        <f t="shared" si="33"/>
        <v>189337.26</v>
      </c>
      <c r="T189" s="11">
        <f t="shared" si="33"/>
        <v>0</v>
      </c>
      <c r="U189" s="11">
        <f t="shared" si="33"/>
        <v>0</v>
      </c>
      <c r="V189" s="11">
        <f t="shared" si="33"/>
        <v>0</v>
      </c>
      <c r="W189" s="11">
        <f t="shared" si="33"/>
        <v>0</v>
      </c>
      <c r="X189" s="11">
        <f t="shared" si="33"/>
        <v>0</v>
      </c>
      <c r="Y189" s="11">
        <f t="shared" si="33"/>
        <v>5120551.91</v>
      </c>
      <c r="Z189" s="11">
        <f t="shared" si="33"/>
        <v>519773.28</v>
      </c>
      <c r="AA189" s="11">
        <f t="shared" si="33"/>
        <v>140495.81</v>
      </c>
      <c r="AB189" s="11">
        <f>AB188+AB169</f>
        <v>5780821</v>
      </c>
    </row>
    <row r="190" spans="1:28" ht="18" customHeight="1" x14ac:dyDescent="0.25"/>
    <row r="191" spans="1:28" ht="18" customHeight="1" x14ac:dyDescent="0.25"/>
    <row r="194" spans="1:28" ht="15.75" x14ac:dyDescent="0.25">
      <c r="E194" s="13" t="s">
        <v>120</v>
      </c>
      <c r="G194" s="14"/>
      <c r="H194" s="14"/>
      <c r="I194" s="14"/>
      <c r="J194" s="14"/>
      <c r="K194" s="14"/>
      <c r="L194" s="13" t="s">
        <v>122</v>
      </c>
      <c r="M194" s="13"/>
      <c r="N194" s="13"/>
      <c r="O194" s="14"/>
      <c r="Q194" s="14"/>
      <c r="R194" s="13" t="s">
        <v>121</v>
      </c>
      <c r="T194" s="14"/>
      <c r="U194" s="14"/>
      <c r="W194" s="14"/>
      <c r="X194" s="14"/>
      <c r="Y194" s="13" t="s">
        <v>123</v>
      </c>
      <c r="Z194" s="14"/>
      <c r="AA194" s="14"/>
      <c r="AB194" s="14"/>
    </row>
    <row r="195" spans="1:28" ht="15.75" x14ac:dyDescent="0.25">
      <c r="E195" s="13" t="s">
        <v>124</v>
      </c>
      <c r="G195" s="14"/>
      <c r="H195" s="14"/>
      <c r="I195" s="14"/>
      <c r="J195" s="14"/>
      <c r="K195" s="14"/>
      <c r="L195" s="13" t="s">
        <v>124</v>
      </c>
      <c r="M195" s="13"/>
      <c r="N195" s="13"/>
      <c r="O195" s="14"/>
      <c r="Q195" s="14"/>
      <c r="R195" s="13" t="s">
        <v>124</v>
      </c>
      <c r="T195" s="14"/>
      <c r="U195" s="14"/>
      <c r="W195" s="14"/>
      <c r="X195" s="14"/>
      <c r="Y195" s="13" t="s">
        <v>124</v>
      </c>
      <c r="Z195" s="14"/>
      <c r="AA195" s="14"/>
      <c r="AB195" s="14"/>
    </row>
    <row r="197" spans="1:28" ht="36" x14ac:dyDescent="0.55000000000000004">
      <c r="A197" s="75" t="s">
        <v>0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spans="1:28" ht="26.25" x14ac:dyDescent="0.4">
      <c r="A198" s="76" t="s">
        <v>1680</v>
      </c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</row>
    <row r="199" spans="1:28" ht="21" x14ac:dyDescent="0.35">
      <c r="A199" s="3" t="s">
        <v>1</v>
      </c>
      <c r="B199" s="4"/>
      <c r="C199" s="3"/>
      <c r="D199" s="3"/>
      <c r="E199" s="5"/>
      <c r="F199" s="3" t="s">
        <v>1398</v>
      </c>
      <c r="G199" s="5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90" x14ac:dyDescent="0.25">
      <c r="A200" s="6" t="s">
        <v>3</v>
      </c>
      <c r="B200" s="6" t="s">
        <v>4</v>
      </c>
      <c r="C200" s="6" t="s">
        <v>5</v>
      </c>
      <c r="D200" s="6" t="s">
        <v>6</v>
      </c>
      <c r="E200" s="6" t="s">
        <v>7</v>
      </c>
      <c r="F200" s="6" t="s">
        <v>8</v>
      </c>
      <c r="G200" s="6" t="s">
        <v>9</v>
      </c>
      <c r="H200" s="6" t="s">
        <v>10</v>
      </c>
      <c r="I200" s="6" t="s">
        <v>11</v>
      </c>
      <c r="J200" s="6" t="s">
        <v>12</v>
      </c>
      <c r="K200" s="6" t="s">
        <v>13</v>
      </c>
      <c r="L200" s="6" t="s">
        <v>14</v>
      </c>
      <c r="M200" s="6" t="s">
        <v>15</v>
      </c>
      <c r="N200" s="6" t="s">
        <v>16</v>
      </c>
      <c r="O200" s="6" t="s">
        <v>17</v>
      </c>
      <c r="P200" s="6" t="s">
        <v>18</v>
      </c>
      <c r="Q200" s="6" t="s">
        <v>19</v>
      </c>
      <c r="R200" s="6" t="s">
        <v>20</v>
      </c>
      <c r="S200" s="6" t="s">
        <v>21</v>
      </c>
      <c r="T200" s="6" t="s">
        <v>22</v>
      </c>
      <c r="U200" s="6" t="s">
        <v>23</v>
      </c>
      <c r="V200" s="6" t="s">
        <v>24</v>
      </c>
      <c r="W200" s="6" t="s">
        <v>25</v>
      </c>
      <c r="X200" s="6" t="s">
        <v>26</v>
      </c>
      <c r="Y200" s="6" t="s">
        <v>27</v>
      </c>
      <c r="Z200" s="6" t="s">
        <v>28</v>
      </c>
      <c r="AA200" s="6" t="s">
        <v>29</v>
      </c>
      <c r="AB200" s="6" t="s">
        <v>30</v>
      </c>
    </row>
    <row r="201" spans="1:28" s="15" customFormat="1" x14ac:dyDescent="0.25">
      <c r="A201" s="17">
        <v>1</v>
      </c>
      <c r="B201" s="17" t="s">
        <v>1307</v>
      </c>
      <c r="C201" s="17" t="s">
        <v>1665</v>
      </c>
      <c r="D201" s="17" t="s">
        <v>1309</v>
      </c>
      <c r="E201" s="17" t="s">
        <v>1310</v>
      </c>
      <c r="F201" s="17" t="s">
        <v>35</v>
      </c>
      <c r="G201" s="17" t="s">
        <v>1181</v>
      </c>
      <c r="H201" s="17">
        <v>37402</v>
      </c>
      <c r="I201" s="17">
        <v>35201</v>
      </c>
      <c r="J201" s="17">
        <v>2201</v>
      </c>
      <c r="K201" s="17" t="s">
        <v>37</v>
      </c>
      <c r="L201" s="18">
        <v>404197.95</v>
      </c>
      <c r="M201" s="18">
        <v>39603.449999999997</v>
      </c>
      <c r="N201" s="18">
        <v>9538.6</v>
      </c>
      <c r="O201" s="18">
        <v>453340</v>
      </c>
      <c r="P201" s="18">
        <v>11555.09</v>
      </c>
      <c r="Q201" s="18">
        <v>4083.46</v>
      </c>
      <c r="R201" s="18">
        <v>990.45</v>
      </c>
      <c r="S201" s="18">
        <v>16629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415753.04</v>
      </c>
      <c r="Z201" s="18">
        <v>43686.91</v>
      </c>
      <c r="AA201" s="18">
        <v>10529.05</v>
      </c>
      <c r="AB201" s="18">
        <v>469969</v>
      </c>
    </row>
    <row r="202" spans="1:28" s="15" customFormat="1" x14ac:dyDescent="0.25">
      <c r="A202" s="17">
        <v>2</v>
      </c>
      <c r="B202" s="17" t="s">
        <v>1311</v>
      </c>
      <c r="C202" s="17" t="s">
        <v>1665</v>
      </c>
      <c r="D202" s="17" t="s">
        <v>1312</v>
      </c>
      <c r="E202" s="17" t="s">
        <v>1313</v>
      </c>
      <c r="F202" s="17" t="s">
        <v>35</v>
      </c>
      <c r="G202" s="17" t="s">
        <v>137</v>
      </c>
      <c r="H202" s="17">
        <v>21859</v>
      </c>
      <c r="I202" s="17">
        <v>21466</v>
      </c>
      <c r="J202" s="17">
        <v>1179</v>
      </c>
      <c r="K202" s="17" t="s">
        <v>37</v>
      </c>
      <c r="L202" s="18">
        <v>297236.69</v>
      </c>
      <c r="M202" s="18">
        <v>28559.39</v>
      </c>
      <c r="N202" s="18">
        <v>6854.92</v>
      </c>
      <c r="O202" s="18">
        <v>332651</v>
      </c>
      <c r="P202" s="18">
        <v>6802.17</v>
      </c>
      <c r="Q202" s="18">
        <v>2988.28</v>
      </c>
      <c r="R202" s="18">
        <v>530.54999999999995</v>
      </c>
      <c r="S202" s="18">
        <v>10321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18">
        <v>304038.86</v>
      </c>
      <c r="Z202" s="18">
        <v>31547.67</v>
      </c>
      <c r="AA202" s="18">
        <v>7385.47</v>
      </c>
      <c r="AB202" s="18">
        <v>342972</v>
      </c>
    </row>
    <row r="203" spans="1:28" s="15" customFormat="1" x14ac:dyDescent="0.25">
      <c r="A203" s="17">
        <v>3</v>
      </c>
      <c r="B203" s="17" t="s">
        <v>1314</v>
      </c>
      <c r="C203" s="17" t="s">
        <v>1665</v>
      </c>
      <c r="D203" s="17" t="s">
        <v>1315</v>
      </c>
      <c r="E203" s="17" t="s">
        <v>1316</v>
      </c>
      <c r="F203" s="17" t="s">
        <v>35</v>
      </c>
      <c r="G203" s="17" t="s">
        <v>1317</v>
      </c>
      <c r="H203" s="17">
        <v>4479</v>
      </c>
      <c r="I203" s="17">
        <v>4479</v>
      </c>
      <c r="J203" s="17">
        <v>0</v>
      </c>
      <c r="K203" s="17" t="s">
        <v>302</v>
      </c>
      <c r="L203" s="18">
        <v>15194.03</v>
      </c>
      <c r="M203" s="18">
        <v>2111.9699999999998</v>
      </c>
      <c r="N203" s="18">
        <v>0</v>
      </c>
      <c r="O203" s="18">
        <v>17306</v>
      </c>
      <c r="P203" s="18">
        <v>550.28</v>
      </c>
      <c r="Q203" s="18">
        <v>149.72</v>
      </c>
      <c r="R203" s="18">
        <v>0</v>
      </c>
      <c r="S203" s="18">
        <v>700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18">
        <v>15744.31</v>
      </c>
      <c r="Z203" s="18">
        <v>2261.69</v>
      </c>
      <c r="AA203" s="18">
        <v>0</v>
      </c>
      <c r="AB203" s="18">
        <v>18006</v>
      </c>
    </row>
    <row r="204" spans="1:28" s="15" customFormat="1" x14ac:dyDescent="0.25">
      <c r="A204" s="17">
        <v>4</v>
      </c>
      <c r="B204" s="17" t="s">
        <v>1318</v>
      </c>
      <c r="C204" s="17" t="s">
        <v>1665</v>
      </c>
      <c r="D204" s="17" t="s">
        <v>1319</v>
      </c>
      <c r="E204" s="17" t="s">
        <v>1320</v>
      </c>
      <c r="F204" s="17" t="s">
        <v>35</v>
      </c>
      <c r="G204" s="17" t="s">
        <v>1321</v>
      </c>
      <c r="H204" s="17">
        <v>1095</v>
      </c>
      <c r="I204" s="17">
        <v>1037</v>
      </c>
      <c r="J204" s="17">
        <v>174</v>
      </c>
      <c r="K204" s="17" t="s">
        <v>37</v>
      </c>
      <c r="L204" s="18">
        <v>72175.91</v>
      </c>
      <c r="M204" s="18">
        <v>15742</v>
      </c>
      <c r="N204" s="18">
        <v>3709.09</v>
      </c>
      <c r="O204" s="18">
        <v>91627</v>
      </c>
      <c r="P204" s="18">
        <v>1447.58</v>
      </c>
      <c r="Q204" s="18">
        <v>733.12</v>
      </c>
      <c r="R204" s="18">
        <v>78.3</v>
      </c>
      <c r="S204" s="18">
        <v>2259</v>
      </c>
      <c r="T204" s="18">
        <v>0</v>
      </c>
      <c r="U204" s="18">
        <v>0</v>
      </c>
      <c r="V204" s="18">
        <v>0</v>
      </c>
      <c r="W204" s="18">
        <v>0</v>
      </c>
      <c r="X204" s="18"/>
      <c r="Y204" s="18">
        <v>73623.490000000005</v>
      </c>
      <c r="Z204" s="18">
        <v>16475.12</v>
      </c>
      <c r="AA204" s="18">
        <v>3787.39</v>
      </c>
      <c r="AB204" s="18">
        <v>93886</v>
      </c>
    </row>
    <row r="205" spans="1:28" s="15" customFormat="1" x14ac:dyDescent="0.25">
      <c r="A205" s="17">
        <v>5</v>
      </c>
      <c r="B205" s="17" t="s">
        <v>1322</v>
      </c>
      <c r="C205" s="17" t="s">
        <v>1665</v>
      </c>
      <c r="D205" s="17" t="s">
        <v>1323</v>
      </c>
      <c r="E205" s="17" t="s">
        <v>1324</v>
      </c>
      <c r="F205" s="17" t="s">
        <v>35</v>
      </c>
      <c r="G205" s="17" t="s">
        <v>1055</v>
      </c>
      <c r="H205" s="17">
        <v>1403</v>
      </c>
      <c r="I205" s="17">
        <v>662</v>
      </c>
      <c r="J205" s="17">
        <v>741</v>
      </c>
      <c r="K205" s="17" t="s">
        <v>37</v>
      </c>
      <c r="L205" s="18">
        <v>328521.95</v>
      </c>
      <c r="M205" s="18">
        <v>38188.57</v>
      </c>
      <c r="N205" s="18">
        <v>670.48</v>
      </c>
      <c r="O205" s="18">
        <v>367381</v>
      </c>
      <c r="P205" s="18">
        <v>4282.62</v>
      </c>
      <c r="Q205" s="18">
        <v>3272.93</v>
      </c>
      <c r="R205" s="18">
        <v>333.45</v>
      </c>
      <c r="S205" s="18">
        <v>7889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18">
        <v>332804.57</v>
      </c>
      <c r="Z205" s="18">
        <v>41461.5</v>
      </c>
      <c r="AA205" s="18">
        <v>1003.93</v>
      </c>
      <c r="AB205" s="18">
        <v>375270</v>
      </c>
    </row>
    <row r="206" spans="1:28" s="15" customFormat="1" x14ac:dyDescent="0.25">
      <c r="A206" s="17">
        <v>6</v>
      </c>
      <c r="B206" s="17" t="s">
        <v>1307</v>
      </c>
      <c r="C206" s="17" t="s">
        <v>1665</v>
      </c>
      <c r="D206" s="17" t="s">
        <v>1325</v>
      </c>
      <c r="E206" s="17" t="s">
        <v>1326</v>
      </c>
      <c r="F206" s="17" t="s">
        <v>35</v>
      </c>
      <c r="G206" s="17" t="s">
        <v>1055</v>
      </c>
      <c r="H206" s="17">
        <v>176380</v>
      </c>
      <c r="I206" s="17">
        <v>175252</v>
      </c>
      <c r="J206" s="17">
        <v>1128</v>
      </c>
      <c r="K206" s="17" t="s">
        <v>37</v>
      </c>
      <c r="L206" s="18">
        <v>291566.05</v>
      </c>
      <c r="M206" s="18">
        <v>29386.69</v>
      </c>
      <c r="N206" s="18">
        <v>4935.26</v>
      </c>
      <c r="O206" s="18">
        <v>325888</v>
      </c>
      <c r="P206" s="18">
        <v>7812.87</v>
      </c>
      <c r="Q206" s="18">
        <v>2944.53</v>
      </c>
      <c r="R206" s="18">
        <v>507.6</v>
      </c>
      <c r="S206" s="18">
        <v>11265</v>
      </c>
      <c r="T206" s="18">
        <v>0</v>
      </c>
      <c r="U206" s="18">
        <v>0</v>
      </c>
      <c r="V206" s="18">
        <v>0</v>
      </c>
      <c r="W206" s="18">
        <v>0</v>
      </c>
      <c r="X206" s="18"/>
      <c r="Y206" s="18">
        <v>299378.92</v>
      </c>
      <c r="Z206" s="18">
        <v>32331.22</v>
      </c>
      <c r="AA206" s="18">
        <v>5442.86</v>
      </c>
      <c r="AB206" s="18">
        <v>337153</v>
      </c>
    </row>
    <row r="207" spans="1:28" s="15" customFormat="1" x14ac:dyDescent="0.25">
      <c r="A207" s="17">
        <v>7</v>
      </c>
      <c r="B207" s="17" t="s">
        <v>1307</v>
      </c>
      <c r="C207" s="17" t="s">
        <v>1665</v>
      </c>
      <c r="D207" s="17" t="s">
        <v>1327</v>
      </c>
      <c r="E207" s="17" t="s">
        <v>1328</v>
      </c>
      <c r="F207" s="17" t="s">
        <v>35</v>
      </c>
      <c r="G207" s="17" t="s">
        <v>1055</v>
      </c>
      <c r="H207" s="17">
        <v>7371</v>
      </c>
      <c r="I207" s="17">
        <v>6869</v>
      </c>
      <c r="J207" s="17">
        <v>1506</v>
      </c>
      <c r="K207" s="17" t="s">
        <v>37</v>
      </c>
      <c r="L207" s="18">
        <v>671039.85</v>
      </c>
      <c r="M207" s="18">
        <v>28104.83</v>
      </c>
      <c r="N207" s="18">
        <v>2249.3200000000002</v>
      </c>
      <c r="O207" s="18">
        <v>701394</v>
      </c>
      <c r="P207" s="18">
        <v>8987.4</v>
      </c>
      <c r="Q207" s="18">
        <v>6691.9</v>
      </c>
      <c r="R207" s="18">
        <v>677.7</v>
      </c>
      <c r="S207" s="18">
        <v>16357</v>
      </c>
      <c r="T207" s="18">
        <v>0</v>
      </c>
      <c r="U207" s="18">
        <v>0</v>
      </c>
      <c r="V207" s="18">
        <v>0</v>
      </c>
      <c r="W207" s="18">
        <v>0</v>
      </c>
      <c r="X207" s="18"/>
      <c r="Y207" s="18">
        <v>680027.25</v>
      </c>
      <c r="Z207" s="18">
        <v>34796.730000000003</v>
      </c>
      <c r="AA207" s="18">
        <v>2927.02</v>
      </c>
      <c r="AB207" s="18">
        <v>717751</v>
      </c>
    </row>
    <row r="208" spans="1:28" s="15" customFormat="1" x14ac:dyDescent="0.25">
      <c r="A208" s="17">
        <v>8</v>
      </c>
      <c r="B208" s="17" t="s">
        <v>1311</v>
      </c>
      <c r="C208" s="17" t="s">
        <v>1665</v>
      </c>
      <c r="D208" s="17" t="s">
        <v>1329</v>
      </c>
      <c r="E208" s="17" t="s">
        <v>1330</v>
      </c>
      <c r="F208" s="17" t="s">
        <v>35</v>
      </c>
      <c r="G208" s="17" t="s">
        <v>1055</v>
      </c>
      <c r="H208" s="17">
        <v>1051</v>
      </c>
      <c r="I208" s="17">
        <v>947</v>
      </c>
      <c r="J208" s="17">
        <v>312</v>
      </c>
      <c r="K208" s="17" t="s">
        <v>37</v>
      </c>
      <c r="L208" s="18">
        <v>74117.279999999999</v>
      </c>
      <c r="M208" s="18">
        <v>8629.14</v>
      </c>
      <c r="N208" s="18">
        <v>3787.58</v>
      </c>
      <c r="O208" s="18">
        <v>86534</v>
      </c>
      <c r="P208" s="18">
        <v>1890.02</v>
      </c>
      <c r="Q208" s="18">
        <v>757.58</v>
      </c>
      <c r="R208" s="18">
        <v>140.4</v>
      </c>
      <c r="S208" s="18">
        <v>2788</v>
      </c>
      <c r="T208" s="18">
        <v>0</v>
      </c>
      <c r="U208" s="18">
        <v>0</v>
      </c>
      <c r="V208" s="18">
        <v>0</v>
      </c>
      <c r="W208" s="18">
        <v>0</v>
      </c>
      <c r="X208" s="18"/>
      <c r="Y208" s="18">
        <v>76007.3</v>
      </c>
      <c r="Z208" s="18">
        <v>9386.7199999999993</v>
      </c>
      <c r="AA208" s="18">
        <v>3927.98</v>
      </c>
      <c r="AB208" s="18">
        <v>89322</v>
      </c>
    </row>
    <row r="209" spans="1:28" s="15" customFormat="1" x14ac:dyDescent="0.25">
      <c r="A209" s="17">
        <v>9</v>
      </c>
      <c r="B209" s="17" t="s">
        <v>1331</v>
      </c>
      <c r="C209" s="17" t="s">
        <v>1665</v>
      </c>
      <c r="D209" s="17" t="s">
        <v>1332</v>
      </c>
      <c r="E209" s="17" t="s">
        <v>1333</v>
      </c>
      <c r="F209" s="17" t="s">
        <v>35</v>
      </c>
      <c r="G209" s="17" t="s">
        <v>215</v>
      </c>
      <c r="H209" s="17">
        <v>74063</v>
      </c>
      <c r="I209" s="17">
        <v>73198</v>
      </c>
      <c r="J209" s="17">
        <v>2595</v>
      </c>
      <c r="K209" s="17" t="s">
        <v>37</v>
      </c>
      <c r="L209" s="18">
        <v>414490.51</v>
      </c>
      <c r="M209" s="18">
        <v>39923.43</v>
      </c>
      <c r="N209" s="18">
        <v>11983.06</v>
      </c>
      <c r="O209" s="18">
        <v>466397</v>
      </c>
      <c r="P209" s="18">
        <v>13800.34</v>
      </c>
      <c r="Q209" s="18">
        <v>4200.91</v>
      </c>
      <c r="R209" s="18">
        <v>1167.75</v>
      </c>
      <c r="S209" s="18">
        <v>19169</v>
      </c>
      <c r="T209" s="18">
        <v>6910</v>
      </c>
      <c r="U209" s="18">
        <v>0</v>
      </c>
      <c r="V209" s="18">
        <v>0</v>
      </c>
      <c r="W209" s="18">
        <v>0</v>
      </c>
      <c r="X209" s="18"/>
      <c r="Y209" s="18">
        <v>428290.85</v>
      </c>
      <c r="Z209" s="18">
        <v>44124.34</v>
      </c>
      <c r="AA209" s="18">
        <v>13150.81</v>
      </c>
      <c r="AB209" s="18">
        <v>485566</v>
      </c>
    </row>
    <row r="210" spans="1:28" s="15" customFormat="1" x14ac:dyDescent="0.25">
      <c r="A210" s="17">
        <v>10</v>
      </c>
      <c r="B210" s="17" t="s">
        <v>1311</v>
      </c>
      <c r="C210" s="17" t="s">
        <v>1665</v>
      </c>
      <c r="D210" s="17" t="s">
        <v>1334</v>
      </c>
      <c r="E210" s="17" t="s">
        <v>1335</v>
      </c>
      <c r="F210" s="17" t="s">
        <v>35</v>
      </c>
      <c r="G210" s="17" t="s">
        <v>1205</v>
      </c>
      <c r="H210" s="17">
        <v>54842</v>
      </c>
      <c r="I210" s="17">
        <v>54842</v>
      </c>
      <c r="J210" s="17">
        <v>0</v>
      </c>
      <c r="K210" s="17" t="s">
        <v>59</v>
      </c>
      <c r="L210" s="18">
        <v>4495.74</v>
      </c>
      <c r="M210" s="18">
        <v>362.26</v>
      </c>
      <c r="N210" s="18">
        <v>0</v>
      </c>
      <c r="O210" s="18">
        <v>4858</v>
      </c>
      <c r="P210" s="18">
        <v>852.48</v>
      </c>
      <c r="Q210" s="18">
        <v>41.52</v>
      </c>
      <c r="R210" s="18">
        <v>0</v>
      </c>
      <c r="S210" s="18">
        <v>894</v>
      </c>
      <c r="T210" s="18">
        <v>0</v>
      </c>
      <c r="U210" s="18">
        <v>0</v>
      </c>
      <c r="V210" s="18">
        <v>0</v>
      </c>
      <c r="W210" s="18">
        <v>0</v>
      </c>
      <c r="X210" s="18"/>
      <c r="Y210" s="18">
        <v>5348.22</v>
      </c>
      <c r="Z210" s="18">
        <v>403.78</v>
      </c>
      <c r="AA210" s="18">
        <v>0</v>
      </c>
      <c r="AB210" s="18">
        <v>5752</v>
      </c>
    </row>
    <row r="211" spans="1:28" s="15" customFormat="1" x14ac:dyDescent="0.25">
      <c r="A211" s="17">
        <v>11</v>
      </c>
      <c r="B211" s="17" t="s">
        <v>1307</v>
      </c>
      <c r="C211" s="17" t="s">
        <v>1665</v>
      </c>
      <c r="D211" s="17" t="s">
        <v>1336</v>
      </c>
      <c r="E211" s="17" t="s">
        <v>1337</v>
      </c>
      <c r="F211" s="17" t="s">
        <v>35</v>
      </c>
      <c r="G211" s="17" t="s">
        <v>1181</v>
      </c>
      <c r="H211" s="17">
        <v>60230</v>
      </c>
      <c r="I211" s="17">
        <v>58510</v>
      </c>
      <c r="J211" s="17">
        <v>1720</v>
      </c>
      <c r="K211" s="17" t="s">
        <v>37</v>
      </c>
      <c r="L211" s="18">
        <v>24993.58</v>
      </c>
      <c r="M211" s="18">
        <v>2903.71</v>
      </c>
      <c r="N211" s="18">
        <v>1710.71</v>
      </c>
      <c r="O211" s="18">
        <v>29608</v>
      </c>
      <c r="P211" s="18">
        <v>9837.7199999999993</v>
      </c>
      <c r="Q211" s="18">
        <v>253.28</v>
      </c>
      <c r="R211" s="18">
        <v>774</v>
      </c>
      <c r="S211" s="18">
        <v>10865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18">
        <v>34831.300000000003</v>
      </c>
      <c r="Z211" s="18">
        <v>3156.99</v>
      </c>
      <c r="AA211" s="18">
        <v>2484.71</v>
      </c>
      <c r="AB211" s="18">
        <v>40473</v>
      </c>
    </row>
    <row r="212" spans="1:28" s="15" customFormat="1" x14ac:dyDescent="0.25">
      <c r="A212" s="17">
        <v>12</v>
      </c>
      <c r="B212" s="17" t="s">
        <v>1318</v>
      </c>
      <c r="C212" s="17" t="s">
        <v>1665</v>
      </c>
      <c r="D212" s="17" t="s">
        <v>1338</v>
      </c>
      <c r="E212" s="17" t="s">
        <v>1339</v>
      </c>
      <c r="F212" s="17" t="s">
        <v>35</v>
      </c>
      <c r="G212" s="17" t="s">
        <v>1340</v>
      </c>
      <c r="H212" s="17">
        <v>20384</v>
      </c>
      <c r="I212" s="17">
        <v>20247</v>
      </c>
      <c r="J212" s="17">
        <v>411</v>
      </c>
      <c r="K212" s="17" t="s">
        <v>37</v>
      </c>
      <c r="L212" s="18">
        <v>117037.53</v>
      </c>
      <c r="M212" s="18">
        <v>23334.39</v>
      </c>
      <c r="N212" s="18">
        <v>7041.08</v>
      </c>
      <c r="O212" s="18">
        <v>147413</v>
      </c>
      <c r="P212" s="18">
        <v>4172.16</v>
      </c>
      <c r="Q212" s="18">
        <v>1218.8900000000001</v>
      </c>
      <c r="R212" s="18">
        <v>184.95</v>
      </c>
      <c r="S212" s="18">
        <v>5576</v>
      </c>
      <c r="T212" s="18">
        <v>0</v>
      </c>
      <c r="U212" s="18">
        <v>0</v>
      </c>
      <c r="V212" s="18">
        <v>0</v>
      </c>
      <c r="W212" s="18">
        <v>0</v>
      </c>
      <c r="X212" s="18"/>
      <c r="Y212" s="18">
        <v>121209.69</v>
      </c>
      <c r="Z212" s="18">
        <v>24553.279999999999</v>
      </c>
      <c r="AA212" s="18">
        <v>7226.03</v>
      </c>
      <c r="AB212" s="18">
        <v>152989</v>
      </c>
    </row>
    <row r="213" spans="1:28" s="15" customFormat="1" x14ac:dyDescent="0.25">
      <c r="A213" s="17">
        <v>13</v>
      </c>
      <c r="B213" s="17" t="s">
        <v>1341</v>
      </c>
      <c r="C213" s="17" t="s">
        <v>1665</v>
      </c>
      <c r="D213" s="17" t="s">
        <v>1342</v>
      </c>
      <c r="E213" s="17" t="s">
        <v>1343</v>
      </c>
      <c r="F213" s="17" t="s">
        <v>35</v>
      </c>
      <c r="G213" s="17" t="s">
        <v>347</v>
      </c>
      <c r="H213" s="17">
        <v>45904</v>
      </c>
      <c r="I213" s="17">
        <v>45106</v>
      </c>
      <c r="J213" s="17">
        <v>2394</v>
      </c>
      <c r="K213" s="17" t="s">
        <v>37</v>
      </c>
      <c r="L213" s="18">
        <v>497486.5</v>
      </c>
      <c r="M213" s="18">
        <v>47752.71</v>
      </c>
      <c r="N213" s="18">
        <v>9332.7900000000009</v>
      </c>
      <c r="O213" s="18">
        <v>554572</v>
      </c>
      <c r="P213" s="18">
        <v>18020.46</v>
      </c>
      <c r="Q213" s="18">
        <v>4974.24</v>
      </c>
      <c r="R213" s="18">
        <v>1077.3</v>
      </c>
      <c r="S213" s="18">
        <v>24072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18">
        <v>515506.96</v>
      </c>
      <c r="Z213" s="18">
        <v>52726.95</v>
      </c>
      <c r="AA213" s="18">
        <v>10410.09</v>
      </c>
      <c r="AB213" s="18">
        <v>578644</v>
      </c>
    </row>
    <row r="214" spans="1:28" s="15" customFormat="1" x14ac:dyDescent="0.25">
      <c r="A214" s="17">
        <v>14</v>
      </c>
      <c r="B214" s="17" t="s">
        <v>1322</v>
      </c>
      <c r="C214" s="17" t="s">
        <v>1665</v>
      </c>
      <c r="D214" s="17" t="s">
        <v>1344</v>
      </c>
      <c r="E214" s="17" t="s">
        <v>1345</v>
      </c>
      <c r="F214" s="17" t="s">
        <v>35</v>
      </c>
      <c r="G214" s="17" t="s">
        <v>1346</v>
      </c>
      <c r="H214" s="17">
        <v>2507</v>
      </c>
      <c r="I214" s="17">
        <v>2484</v>
      </c>
      <c r="J214" s="17">
        <v>23</v>
      </c>
      <c r="K214" s="17" t="s">
        <v>37</v>
      </c>
      <c r="L214" s="18">
        <v>21014.69</v>
      </c>
      <c r="M214" s="18">
        <v>3621.5</v>
      </c>
      <c r="N214" s="18">
        <v>375.81</v>
      </c>
      <c r="O214" s="18">
        <v>25012</v>
      </c>
      <c r="P214" s="18">
        <v>775.4</v>
      </c>
      <c r="Q214" s="18">
        <v>211.25</v>
      </c>
      <c r="R214" s="18">
        <v>10.35</v>
      </c>
      <c r="S214" s="18">
        <v>997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18">
        <v>21790.09</v>
      </c>
      <c r="Z214" s="18">
        <v>3832.75</v>
      </c>
      <c r="AA214" s="18">
        <v>386.16</v>
      </c>
      <c r="AB214" s="18">
        <v>26009</v>
      </c>
    </row>
    <row r="215" spans="1:28" s="15" customFormat="1" x14ac:dyDescent="0.25">
      <c r="A215" s="17">
        <v>15</v>
      </c>
      <c r="B215" s="17" t="s">
        <v>1322</v>
      </c>
      <c r="C215" s="17" t="s">
        <v>1665</v>
      </c>
      <c r="D215" s="17" t="s">
        <v>1347</v>
      </c>
      <c r="E215" s="17" t="s">
        <v>1348</v>
      </c>
      <c r="F215" s="17" t="s">
        <v>35</v>
      </c>
      <c r="G215" s="17" t="s">
        <v>1346</v>
      </c>
      <c r="H215" s="17">
        <v>505</v>
      </c>
      <c r="I215" s="17">
        <v>504</v>
      </c>
      <c r="J215" s="17">
        <v>1</v>
      </c>
      <c r="K215" s="17" t="s">
        <v>37</v>
      </c>
      <c r="L215" s="18">
        <v>24321.31</v>
      </c>
      <c r="M215" s="18">
        <v>5667.91</v>
      </c>
      <c r="N215" s="18">
        <v>88.78</v>
      </c>
      <c r="O215" s="18">
        <v>30078</v>
      </c>
      <c r="P215" s="18">
        <v>665.31</v>
      </c>
      <c r="Q215" s="18">
        <v>241.24</v>
      </c>
      <c r="R215" s="18">
        <v>0.45</v>
      </c>
      <c r="S215" s="18">
        <v>907</v>
      </c>
      <c r="T215" s="18">
        <v>0</v>
      </c>
      <c r="U215" s="18">
        <v>0</v>
      </c>
      <c r="V215" s="18">
        <v>0</v>
      </c>
      <c r="W215" s="18">
        <v>0</v>
      </c>
      <c r="X215" s="18"/>
      <c r="Y215" s="18">
        <v>24986.62</v>
      </c>
      <c r="Z215" s="18">
        <v>5909.15</v>
      </c>
      <c r="AA215" s="18">
        <v>89.23</v>
      </c>
      <c r="AB215" s="18">
        <v>30985</v>
      </c>
    </row>
    <row r="216" spans="1:28" s="15" customFormat="1" x14ac:dyDescent="0.25">
      <c r="A216" s="17">
        <v>16</v>
      </c>
      <c r="B216" s="17" t="s">
        <v>1314</v>
      </c>
      <c r="C216" s="17" t="s">
        <v>1665</v>
      </c>
      <c r="D216" s="17" t="s">
        <v>1349</v>
      </c>
      <c r="E216" s="17" t="s">
        <v>1350</v>
      </c>
      <c r="F216" s="17" t="s">
        <v>35</v>
      </c>
      <c r="G216" s="17" t="s">
        <v>1351</v>
      </c>
      <c r="H216" s="17">
        <v>8443</v>
      </c>
      <c r="I216" s="17">
        <v>7810</v>
      </c>
      <c r="J216" s="17">
        <v>1899</v>
      </c>
      <c r="K216" s="17" t="s">
        <v>37</v>
      </c>
      <c r="L216" s="18">
        <v>227871.93</v>
      </c>
      <c r="M216" s="18">
        <v>21524.86</v>
      </c>
      <c r="N216" s="18">
        <v>6983.21</v>
      </c>
      <c r="O216" s="18">
        <v>256380</v>
      </c>
      <c r="P216" s="18">
        <v>10787.06</v>
      </c>
      <c r="Q216" s="18">
        <v>2308.39</v>
      </c>
      <c r="R216" s="18">
        <v>854.55</v>
      </c>
      <c r="S216" s="18">
        <v>13950</v>
      </c>
      <c r="T216" s="18">
        <v>13010</v>
      </c>
      <c r="U216" s="18">
        <v>0</v>
      </c>
      <c r="V216" s="18">
        <v>0</v>
      </c>
      <c r="W216" s="18">
        <v>0</v>
      </c>
      <c r="X216" s="18"/>
      <c r="Y216" s="18">
        <v>238658.99</v>
      </c>
      <c r="Z216" s="18">
        <v>23833.25</v>
      </c>
      <c r="AA216" s="18">
        <v>7837.76</v>
      </c>
      <c r="AB216" s="18">
        <v>270330</v>
      </c>
    </row>
    <row r="217" spans="1:28" s="15" customFormat="1" x14ac:dyDescent="0.25">
      <c r="A217" s="17">
        <v>17</v>
      </c>
      <c r="B217" s="17" t="s">
        <v>1352</v>
      </c>
      <c r="C217" s="17" t="s">
        <v>1665</v>
      </c>
      <c r="D217" s="17" t="s">
        <v>1353</v>
      </c>
      <c r="E217" s="17" t="s">
        <v>1354</v>
      </c>
      <c r="F217" s="17" t="s">
        <v>35</v>
      </c>
      <c r="G217" s="17" t="s">
        <v>1010</v>
      </c>
      <c r="H217" s="17">
        <v>5315</v>
      </c>
      <c r="I217" s="17">
        <v>4709</v>
      </c>
      <c r="J217" s="17">
        <v>606</v>
      </c>
      <c r="K217" s="17" t="s">
        <v>37</v>
      </c>
      <c r="L217" s="18">
        <v>42317.95</v>
      </c>
      <c r="M217" s="18">
        <v>2928.19</v>
      </c>
      <c r="N217" s="18">
        <v>2097.86</v>
      </c>
      <c r="O217" s="18">
        <v>47344</v>
      </c>
      <c r="P217" s="18">
        <v>3579.81</v>
      </c>
      <c r="Q217" s="18">
        <v>435.49</v>
      </c>
      <c r="R217" s="18">
        <v>272.7</v>
      </c>
      <c r="S217" s="18">
        <v>4288</v>
      </c>
      <c r="T217" s="18">
        <v>9720</v>
      </c>
      <c r="U217" s="18">
        <v>0</v>
      </c>
      <c r="V217" s="18">
        <v>0</v>
      </c>
      <c r="W217" s="18">
        <v>0</v>
      </c>
      <c r="X217" s="18"/>
      <c r="Y217" s="18">
        <v>45897.760000000002</v>
      </c>
      <c r="Z217" s="18">
        <v>3363.68</v>
      </c>
      <c r="AA217" s="18">
        <v>2370.56</v>
      </c>
      <c r="AB217" s="18">
        <v>51632</v>
      </c>
    </row>
    <row r="218" spans="1:28" s="22" customForma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20">
        <f>SUM(J201:J217)</f>
        <v>16890</v>
      </c>
      <c r="K218" s="20"/>
      <c r="L218" s="20">
        <f t="shared" ref="L218:AB218" si="34">SUM(L201:L217)</f>
        <v>3528079.45</v>
      </c>
      <c r="M218" s="20">
        <f t="shared" si="34"/>
        <v>338345</v>
      </c>
      <c r="N218" s="20">
        <f t="shared" si="34"/>
        <v>71358.55</v>
      </c>
      <c r="O218" s="20">
        <f t="shared" si="34"/>
        <v>3937783</v>
      </c>
      <c r="P218" s="20">
        <f t="shared" si="34"/>
        <v>105818.76999999999</v>
      </c>
      <c r="Q218" s="20">
        <f t="shared" si="34"/>
        <v>35506.730000000003</v>
      </c>
      <c r="R218" s="20">
        <f t="shared" si="34"/>
        <v>7600.5000000000009</v>
      </c>
      <c r="S218" s="20">
        <f t="shared" si="34"/>
        <v>148926</v>
      </c>
      <c r="T218" s="20">
        <f t="shared" si="34"/>
        <v>29640</v>
      </c>
      <c r="U218" s="20">
        <f t="shared" si="34"/>
        <v>0</v>
      </c>
      <c r="V218" s="20">
        <f t="shared" si="34"/>
        <v>0</v>
      </c>
      <c r="W218" s="20">
        <f t="shared" si="34"/>
        <v>0</v>
      </c>
      <c r="X218" s="20">
        <f t="shared" si="34"/>
        <v>0</v>
      </c>
      <c r="Y218" s="20">
        <f t="shared" si="34"/>
        <v>3633898.2199999997</v>
      </c>
      <c r="Z218" s="20">
        <f t="shared" si="34"/>
        <v>373851.73000000004</v>
      </c>
      <c r="AA218" s="20">
        <f t="shared" si="34"/>
        <v>78959.049999999988</v>
      </c>
      <c r="AB218" s="20">
        <f t="shared" si="34"/>
        <v>4086709</v>
      </c>
    </row>
    <row r="219" spans="1:28" s="15" customFormat="1" x14ac:dyDescent="0.25">
      <c r="A219" s="17">
        <v>1</v>
      </c>
      <c r="B219" s="17" t="s">
        <v>1341</v>
      </c>
      <c r="C219" s="17" t="s">
        <v>1665</v>
      </c>
      <c r="D219" s="17" t="s">
        <v>1355</v>
      </c>
      <c r="E219" s="17" t="s">
        <v>1356</v>
      </c>
      <c r="F219" s="17" t="s">
        <v>75</v>
      </c>
      <c r="G219" s="17" t="s">
        <v>76</v>
      </c>
      <c r="H219" s="17">
        <v>12637</v>
      </c>
      <c r="I219" s="17">
        <v>12553</v>
      </c>
      <c r="J219" s="17">
        <v>84</v>
      </c>
      <c r="K219" s="17" t="s">
        <v>37</v>
      </c>
      <c r="L219" s="18">
        <v>35843.980000000003</v>
      </c>
      <c r="M219" s="18">
        <v>8376.67</v>
      </c>
      <c r="N219" s="18">
        <v>2092.35</v>
      </c>
      <c r="O219" s="18">
        <v>46313</v>
      </c>
      <c r="P219" s="18">
        <v>965.19</v>
      </c>
      <c r="Q219" s="18">
        <v>374.54</v>
      </c>
      <c r="R219" s="18">
        <v>50.27</v>
      </c>
      <c r="S219" s="18">
        <v>1390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36809.17</v>
      </c>
      <c r="Z219" s="18">
        <v>8751.2099999999991</v>
      </c>
      <c r="AA219" s="18">
        <v>2142.62</v>
      </c>
      <c r="AB219" s="18">
        <v>47703</v>
      </c>
    </row>
    <row r="220" spans="1:28" s="15" customFormat="1" x14ac:dyDescent="0.25">
      <c r="A220" s="17">
        <v>2</v>
      </c>
      <c r="B220" s="17" t="s">
        <v>1314</v>
      </c>
      <c r="C220" s="17" t="s">
        <v>1665</v>
      </c>
      <c r="D220" s="17" t="s">
        <v>1357</v>
      </c>
      <c r="E220" s="17" t="s">
        <v>1358</v>
      </c>
      <c r="F220" s="17" t="s">
        <v>75</v>
      </c>
      <c r="G220" s="17" t="s">
        <v>76</v>
      </c>
      <c r="H220" s="17">
        <v>5807</v>
      </c>
      <c r="I220" s="17">
        <v>5750</v>
      </c>
      <c r="J220" s="17">
        <v>57</v>
      </c>
      <c r="K220" s="17" t="s">
        <v>37</v>
      </c>
      <c r="L220" s="18">
        <v>24461.919999999998</v>
      </c>
      <c r="M220" s="18">
        <v>5016.3900000000003</v>
      </c>
      <c r="N220" s="18">
        <v>1405.69</v>
      </c>
      <c r="O220" s="18">
        <v>30884</v>
      </c>
      <c r="P220" s="18">
        <v>660.45</v>
      </c>
      <c r="Q220" s="18">
        <v>255.44</v>
      </c>
      <c r="R220" s="18">
        <v>34.11</v>
      </c>
      <c r="S220" s="18">
        <v>950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25122.37</v>
      </c>
      <c r="Z220" s="18">
        <v>5271.83</v>
      </c>
      <c r="AA220" s="18">
        <v>1439.8</v>
      </c>
      <c r="AB220" s="18">
        <v>31834</v>
      </c>
    </row>
    <row r="221" spans="1:28" s="15" customFormat="1" x14ac:dyDescent="0.25">
      <c r="A221" s="17">
        <v>3</v>
      </c>
      <c r="B221" s="17" t="s">
        <v>1331</v>
      </c>
      <c r="C221" s="17" t="s">
        <v>1665</v>
      </c>
      <c r="D221" s="17" t="s">
        <v>1359</v>
      </c>
      <c r="E221" s="17" t="s">
        <v>1360</v>
      </c>
      <c r="F221" s="17" t="s">
        <v>75</v>
      </c>
      <c r="G221" s="17" t="s">
        <v>76</v>
      </c>
      <c r="H221" s="17">
        <v>0</v>
      </c>
      <c r="I221" s="17">
        <v>0</v>
      </c>
      <c r="J221" s="17">
        <v>0</v>
      </c>
      <c r="K221" s="17" t="s">
        <v>59</v>
      </c>
      <c r="L221" s="18">
        <v>10893.44</v>
      </c>
      <c r="M221" s="18">
        <v>2752.3</v>
      </c>
      <c r="N221" s="18">
        <v>355.26</v>
      </c>
      <c r="O221" s="18">
        <v>14001</v>
      </c>
      <c r="P221" s="18">
        <v>218.41</v>
      </c>
      <c r="Q221" s="18">
        <v>111.59</v>
      </c>
      <c r="R221" s="18">
        <v>0</v>
      </c>
      <c r="S221" s="18">
        <v>330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11111.85</v>
      </c>
      <c r="Z221" s="18">
        <v>2863.89</v>
      </c>
      <c r="AA221" s="18">
        <v>355.26</v>
      </c>
      <c r="AB221" s="18">
        <v>14331</v>
      </c>
    </row>
    <row r="222" spans="1:28" s="15" customFormat="1" x14ac:dyDescent="0.25">
      <c r="A222" s="17">
        <v>4</v>
      </c>
      <c r="B222" s="17" t="s">
        <v>1318</v>
      </c>
      <c r="C222" s="17" t="s">
        <v>1665</v>
      </c>
      <c r="D222" s="17" t="s">
        <v>1361</v>
      </c>
      <c r="E222" s="17" t="s">
        <v>1362</v>
      </c>
      <c r="F222" s="17" t="s">
        <v>75</v>
      </c>
      <c r="G222" s="17" t="s">
        <v>76</v>
      </c>
      <c r="H222" s="17">
        <v>17111</v>
      </c>
      <c r="I222" s="17">
        <v>16900</v>
      </c>
      <c r="J222" s="17">
        <v>211</v>
      </c>
      <c r="K222" s="17" t="s">
        <v>37</v>
      </c>
      <c r="L222" s="18">
        <v>62608.11</v>
      </c>
      <c r="M222" s="18">
        <v>14347.89</v>
      </c>
      <c r="N222" s="18">
        <v>4765</v>
      </c>
      <c r="O222" s="18">
        <v>81721</v>
      </c>
      <c r="P222" s="18">
        <v>1715.94</v>
      </c>
      <c r="Q222" s="18">
        <v>666.78</v>
      </c>
      <c r="R222" s="18">
        <v>126.28</v>
      </c>
      <c r="S222" s="18">
        <v>2509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64324.05</v>
      </c>
      <c r="Z222" s="18">
        <v>15014.67</v>
      </c>
      <c r="AA222" s="18">
        <v>4891.28</v>
      </c>
      <c r="AB222" s="18">
        <v>84230</v>
      </c>
    </row>
    <row r="223" spans="1:28" s="15" customFormat="1" x14ac:dyDescent="0.25">
      <c r="A223" s="17">
        <v>5</v>
      </c>
      <c r="B223" s="17" t="s">
        <v>1331</v>
      </c>
      <c r="C223" s="17" t="s">
        <v>1665</v>
      </c>
      <c r="D223" s="17" t="s">
        <v>1363</v>
      </c>
      <c r="E223" s="17" t="s">
        <v>1364</v>
      </c>
      <c r="F223" s="17" t="s">
        <v>75</v>
      </c>
      <c r="G223" s="17" t="s">
        <v>76</v>
      </c>
      <c r="H223" s="17">
        <v>15926</v>
      </c>
      <c r="I223" s="17">
        <v>15621</v>
      </c>
      <c r="J223" s="17">
        <v>305</v>
      </c>
      <c r="K223" s="17" t="s">
        <v>37</v>
      </c>
      <c r="L223" s="18">
        <v>77097.25</v>
      </c>
      <c r="M223" s="18">
        <v>16325.79</v>
      </c>
      <c r="N223" s="18">
        <v>6052.96</v>
      </c>
      <c r="O223" s="18">
        <v>99476</v>
      </c>
      <c r="P223" s="18">
        <v>2340.79</v>
      </c>
      <c r="Q223" s="18">
        <v>819.67</v>
      </c>
      <c r="R223" s="18">
        <v>182.54</v>
      </c>
      <c r="S223" s="18">
        <v>3343</v>
      </c>
      <c r="T223" s="18">
        <v>120</v>
      </c>
      <c r="U223" s="18">
        <v>0</v>
      </c>
      <c r="V223" s="18">
        <v>0</v>
      </c>
      <c r="W223" s="18">
        <v>0</v>
      </c>
      <c r="X223" s="18"/>
      <c r="Y223" s="18">
        <v>79438.039999999994</v>
      </c>
      <c r="Z223" s="18">
        <v>17145.46</v>
      </c>
      <c r="AA223" s="18">
        <v>6235.5</v>
      </c>
      <c r="AB223" s="18">
        <v>102819</v>
      </c>
    </row>
    <row r="224" spans="1:28" s="15" customFormat="1" x14ac:dyDescent="0.25">
      <c r="A224" s="17">
        <v>6</v>
      </c>
      <c r="B224" s="17" t="s">
        <v>1331</v>
      </c>
      <c r="C224" s="17" t="s">
        <v>1665</v>
      </c>
      <c r="D224" s="17" t="s">
        <v>1365</v>
      </c>
      <c r="E224" s="17" t="s">
        <v>1366</v>
      </c>
      <c r="F224" s="17" t="s">
        <v>75</v>
      </c>
      <c r="G224" s="17" t="s">
        <v>76</v>
      </c>
      <c r="H224" s="17">
        <v>1221</v>
      </c>
      <c r="I224" s="17">
        <v>1221</v>
      </c>
      <c r="J224" s="17">
        <v>0</v>
      </c>
      <c r="K224" s="17" t="s">
        <v>59</v>
      </c>
      <c r="L224" s="18">
        <v>7563.51</v>
      </c>
      <c r="M224" s="18">
        <v>1662.08</v>
      </c>
      <c r="N224" s="18">
        <v>141.41</v>
      </c>
      <c r="O224" s="18">
        <v>9367</v>
      </c>
      <c r="P224" s="18">
        <v>187.72</v>
      </c>
      <c r="Q224" s="18">
        <v>76.28</v>
      </c>
      <c r="R224" s="18">
        <v>0</v>
      </c>
      <c r="S224" s="18">
        <v>264</v>
      </c>
      <c r="T224" s="18">
        <v>0</v>
      </c>
      <c r="U224" s="18">
        <v>0</v>
      </c>
      <c r="V224" s="18">
        <v>0</v>
      </c>
      <c r="W224" s="18">
        <v>0</v>
      </c>
      <c r="X224" s="18"/>
      <c r="Y224" s="18">
        <v>7751.23</v>
      </c>
      <c r="Z224" s="18">
        <v>1738.36</v>
      </c>
      <c r="AA224" s="18">
        <v>141.41</v>
      </c>
      <c r="AB224" s="18">
        <v>9631</v>
      </c>
    </row>
    <row r="225" spans="1:28" s="15" customFormat="1" x14ac:dyDescent="0.25">
      <c r="A225" s="17">
        <v>7</v>
      </c>
      <c r="B225" s="17" t="s">
        <v>1307</v>
      </c>
      <c r="C225" s="17" t="s">
        <v>1665</v>
      </c>
      <c r="D225" s="17" t="s">
        <v>1367</v>
      </c>
      <c r="E225" s="17" t="s">
        <v>1368</v>
      </c>
      <c r="F225" s="17" t="s">
        <v>75</v>
      </c>
      <c r="G225" s="17" t="s">
        <v>76</v>
      </c>
      <c r="H225" s="17">
        <v>406</v>
      </c>
      <c r="I225" s="17">
        <v>15</v>
      </c>
      <c r="J225" s="17">
        <v>391</v>
      </c>
      <c r="K225" s="17" t="s">
        <v>37</v>
      </c>
      <c r="L225" s="18">
        <v>390808.4</v>
      </c>
      <c r="M225" s="18">
        <v>40334.97</v>
      </c>
      <c r="N225" s="18">
        <v>36053.629999999997</v>
      </c>
      <c r="O225" s="18">
        <v>467197</v>
      </c>
      <c r="P225" s="18">
        <v>2912.16</v>
      </c>
      <c r="Q225" s="18">
        <v>4266.83</v>
      </c>
      <c r="R225" s="18">
        <v>234.01</v>
      </c>
      <c r="S225" s="18">
        <v>7413</v>
      </c>
      <c r="T225" s="18">
        <v>83590</v>
      </c>
      <c r="U225" s="18">
        <v>0</v>
      </c>
      <c r="V225" s="18">
        <v>0</v>
      </c>
      <c r="W225" s="18">
        <v>0</v>
      </c>
      <c r="X225" s="18"/>
      <c r="Y225" s="18">
        <v>393720.56</v>
      </c>
      <c r="Z225" s="18">
        <v>44601.8</v>
      </c>
      <c r="AA225" s="18">
        <v>36287.64</v>
      </c>
      <c r="AB225" s="18">
        <v>474610</v>
      </c>
    </row>
    <row r="226" spans="1:28" s="15" customFormat="1" x14ac:dyDescent="0.25">
      <c r="A226" s="17">
        <v>8</v>
      </c>
      <c r="B226" s="17" t="s">
        <v>1311</v>
      </c>
      <c r="C226" s="17" t="s">
        <v>1665</v>
      </c>
      <c r="D226" s="17" t="s">
        <v>1369</v>
      </c>
      <c r="E226" s="17" t="s">
        <v>1370</v>
      </c>
      <c r="F226" s="17" t="s">
        <v>75</v>
      </c>
      <c r="G226" s="17" t="s">
        <v>76</v>
      </c>
      <c r="H226" s="17">
        <v>9931</v>
      </c>
      <c r="I226" s="17">
        <v>9811</v>
      </c>
      <c r="J226" s="17">
        <v>120</v>
      </c>
      <c r="K226" s="17" t="s">
        <v>37</v>
      </c>
      <c r="L226" s="18"/>
      <c r="M226" s="18"/>
      <c r="N226" s="18"/>
      <c r="O226" s="18"/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0</v>
      </c>
      <c r="Z226" s="18">
        <v>0</v>
      </c>
      <c r="AA226" s="18">
        <v>0</v>
      </c>
      <c r="AB226" s="18">
        <v>0</v>
      </c>
    </row>
    <row r="227" spans="1:28" s="15" customFormat="1" x14ac:dyDescent="0.25">
      <c r="A227" s="17">
        <v>9</v>
      </c>
      <c r="B227" s="17" t="s">
        <v>1307</v>
      </c>
      <c r="C227" s="17" t="s">
        <v>1665</v>
      </c>
      <c r="D227" s="17" t="s">
        <v>1371</v>
      </c>
      <c r="E227" s="17" t="s">
        <v>1372</v>
      </c>
      <c r="F227" s="17" t="s">
        <v>75</v>
      </c>
      <c r="G227" s="17" t="s">
        <v>76</v>
      </c>
      <c r="H227" s="17">
        <v>40065</v>
      </c>
      <c r="I227" s="17">
        <v>39670</v>
      </c>
      <c r="J227" s="17">
        <v>395</v>
      </c>
      <c r="K227" s="17" t="s">
        <v>37</v>
      </c>
      <c r="L227" s="18">
        <v>123937.43</v>
      </c>
      <c r="M227" s="18">
        <v>12132.66</v>
      </c>
      <c r="N227" s="18">
        <v>2226.91</v>
      </c>
      <c r="O227" s="18">
        <v>138297</v>
      </c>
      <c r="P227" s="18">
        <v>3064</v>
      </c>
      <c r="Q227" s="18">
        <v>1246.5899999999999</v>
      </c>
      <c r="R227" s="18">
        <v>236.41</v>
      </c>
      <c r="S227" s="18">
        <v>4547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127001.43</v>
      </c>
      <c r="Z227" s="18">
        <v>13379.25</v>
      </c>
      <c r="AA227" s="18">
        <v>2463.3200000000002</v>
      </c>
      <c r="AB227" s="18">
        <v>142844</v>
      </c>
    </row>
    <row r="228" spans="1:28" s="15" customFormat="1" x14ac:dyDescent="0.25">
      <c r="A228" s="17">
        <v>10</v>
      </c>
      <c r="B228" s="17" t="s">
        <v>1322</v>
      </c>
      <c r="C228" s="17" t="s">
        <v>1665</v>
      </c>
      <c r="D228" s="17" t="s">
        <v>1373</v>
      </c>
      <c r="E228" s="17" t="s">
        <v>1374</v>
      </c>
      <c r="F228" s="17" t="s">
        <v>75</v>
      </c>
      <c r="G228" s="17" t="s">
        <v>76</v>
      </c>
      <c r="H228" s="17">
        <v>23255</v>
      </c>
      <c r="I228" s="17">
        <v>23151</v>
      </c>
      <c r="J228" s="17">
        <v>104</v>
      </c>
      <c r="K228" s="17" t="s">
        <v>37</v>
      </c>
      <c r="L228" s="18"/>
      <c r="M228" s="18"/>
      <c r="N228" s="18"/>
      <c r="O228" s="18"/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/>
      <c r="Y228" s="18">
        <v>0</v>
      </c>
      <c r="Z228" s="18">
        <v>0</v>
      </c>
      <c r="AA228" s="18">
        <v>0</v>
      </c>
      <c r="AB228" s="18">
        <v>0</v>
      </c>
    </row>
    <row r="229" spans="1:28" s="15" customFormat="1" x14ac:dyDescent="0.25">
      <c r="A229" s="17">
        <v>11</v>
      </c>
      <c r="B229" s="17" t="s">
        <v>1314</v>
      </c>
      <c r="C229" s="17" t="s">
        <v>1665</v>
      </c>
      <c r="D229" s="17" t="s">
        <v>1375</v>
      </c>
      <c r="E229" s="17" t="s">
        <v>1376</v>
      </c>
      <c r="F229" s="17" t="s">
        <v>75</v>
      </c>
      <c r="G229" s="17" t="s">
        <v>76</v>
      </c>
      <c r="H229" s="17">
        <v>7226</v>
      </c>
      <c r="I229" s="17">
        <v>7122</v>
      </c>
      <c r="J229" s="17">
        <v>104</v>
      </c>
      <c r="K229" s="17" t="s">
        <v>37</v>
      </c>
      <c r="L229" s="18"/>
      <c r="M229" s="18"/>
      <c r="N229" s="18"/>
      <c r="O229" s="18"/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0</v>
      </c>
      <c r="Z229" s="18">
        <v>0</v>
      </c>
      <c r="AA229" s="18">
        <v>0</v>
      </c>
      <c r="AB229" s="18">
        <v>0</v>
      </c>
    </row>
    <row r="230" spans="1:28" s="15" customFormat="1" x14ac:dyDescent="0.25">
      <c r="A230" s="17">
        <v>12</v>
      </c>
      <c r="B230" s="17" t="s">
        <v>1322</v>
      </c>
      <c r="C230" s="17" t="s">
        <v>1665</v>
      </c>
      <c r="D230" s="17" t="s">
        <v>1377</v>
      </c>
      <c r="E230" s="17" t="s">
        <v>1378</v>
      </c>
      <c r="F230" s="17" t="s">
        <v>75</v>
      </c>
      <c r="G230" s="17" t="s">
        <v>76</v>
      </c>
      <c r="H230" s="17">
        <v>23060</v>
      </c>
      <c r="I230" s="17">
        <v>22782</v>
      </c>
      <c r="J230" s="17">
        <v>278</v>
      </c>
      <c r="K230" s="17" t="s">
        <v>37</v>
      </c>
      <c r="L230" s="18">
        <v>63373.74</v>
      </c>
      <c r="M230" s="18">
        <v>12462.57</v>
      </c>
      <c r="N230" s="18">
        <v>4496.6899999999996</v>
      </c>
      <c r="O230" s="18">
        <v>80333</v>
      </c>
      <c r="P230" s="18">
        <v>2286.5500000000002</v>
      </c>
      <c r="Q230" s="18">
        <v>663.07</v>
      </c>
      <c r="R230" s="18">
        <v>166.38</v>
      </c>
      <c r="S230" s="18">
        <v>3116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18">
        <v>65660.289999999994</v>
      </c>
      <c r="Z230" s="18">
        <v>13125.64</v>
      </c>
      <c r="AA230" s="18">
        <v>4663.07</v>
      </c>
      <c r="AB230" s="18">
        <v>83449</v>
      </c>
    </row>
    <row r="231" spans="1:28" s="15" customFormat="1" x14ac:dyDescent="0.25">
      <c r="A231" s="17">
        <v>13</v>
      </c>
      <c r="B231" s="17" t="s">
        <v>1341</v>
      </c>
      <c r="C231" s="17" t="s">
        <v>1665</v>
      </c>
      <c r="D231" s="17" t="s">
        <v>1379</v>
      </c>
      <c r="E231" s="17" t="s">
        <v>1380</v>
      </c>
      <c r="F231" s="17" t="s">
        <v>75</v>
      </c>
      <c r="G231" s="17" t="s">
        <v>114</v>
      </c>
      <c r="H231" s="17">
        <v>0</v>
      </c>
      <c r="I231" s="17">
        <v>0</v>
      </c>
      <c r="J231" s="17">
        <v>360</v>
      </c>
      <c r="K231" s="17" t="s">
        <v>107</v>
      </c>
      <c r="L231" s="18">
        <v>138422.17000000001</v>
      </c>
      <c r="M231" s="18">
        <v>11878.27</v>
      </c>
      <c r="N231" s="18">
        <v>1924.56</v>
      </c>
      <c r="O231" s="18">
        <v>152225</v>
      </c>
      <c r="P231" s="18">
        <v>2518.67</v>
      </c>
      <c r="Q231" s="18">
        <v>1390.87</v>
      </c>
      <c r="R231" s="18">
        <v>215.46</v>
      </c>
      <c r="S231" s="18">
        <v>4125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140940.84</v>
      </c>
      <c r="Z231" s="18">
        <v>13269.14</v>
      </c>
      <c r="AA231" s="18">
        <v>2140.02</v>
      </c>
      <c r="AB231" s="18">
        <v>156350</v>
      </c>
    </row>
    <row r="232" spans="1:28" s="15" customFormat="1" x14ac:dyDescent="0.25">
      <c r="A232" s="17">
        <v>14</v>
      </c>
      <c r="B232" s="17" t="s">
        <v>1314</v>
      </c>
      <c r="C232" s="17" t="s">
        <v>1665</v>
      </c>
      <c r="D232" s="17" t="s">
        <v>1381</v>
      </c>
      <c r="E232" s="17" t="s">
        <v>1382</v>
      </c>
      <c r="F232" s="17" t="s">
        <v>75</v>
      </c>
      <c r="G232" s="17" t="s">
        <v>114</v>
      </c>
      <c r="H232" s="17">
        <v>0</v>
      </c>
      <c r="I232" s="17">
        <v>0</v>
      </c>
      <c r="J232" s="17">
        <v>360</v>
      </c>
      <c r="K232" s="17" t="s">
        <v>107</v>
      </c>
      <c r="L232" s="18">
        <v>119140.59</v>
      </c>
      <c r="M232" s="18">
        <v>9969.85</v>
      </c>
      <c r="N232" s="18">
        <v>1924.56</v>
      </c>
      <c r="O232" s="18">
        <v>131035</v>
      </c>
      <c r="P232" s="18">
        <v>2519.4899999999998</v>
      </c>
      <c r="Q232" s="18">
        <v>1198.05</v>
      </c>
      <c r="R232" s="18">
        <v>215.46</v>
      </c>
      <c r="S232" s="18">
        <v>3933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18">
        <v>121660.08</v>
      </c>
      <c r="Z232" s="18">
        <v>11167.9</v>
      </c>
      <c r="AA232" s="18">
        <v>2140.02</v>
      </c>
      <c r="AB232" s="18">
        <v>134968</v>
      </c>
    </row>
    <row r="233" spans="1:28" s="15" customFormat="1" x14ac:dyDescent="0.25">
      <c r="A233" s="17">
        <v>15</v>
      </c>
      <c r="B233" s="17" t="s">
        <v>1318</v>
      </c>
      <c r="C233" s="17" t="s">
        <v>1665</v>
      </c>
      <c r="D233" s="17" t="s">
        <v>1383</v>
      </c>
      <c r="E233" s="17" t="s">
        <v>1384</v>
      </c>
      <c r="F233" s="17" t="s">
        <v>75</v>
      </c>
      <c r="G233" s="17" t="s">
        <v>114</v>
      </c>
      <c r="H233" s="17">
        <v>0</v>
      </c>
      <c r="I233" s="17">
        <v>0</v>
      </c>
      <c r="J233" s="17">
        <v>360</v>
      </c>
      <c r="K233" s="17" t="s">
        <v>107</v>
      </c>
      <c r="L233" s="18">
        <v>123491.71</v>
      </c>
      <c r="M233" s="18">
        <v>10504.73</v>
      </c>
      <c r="N233" s="18">
        <v>1924.56</v>
      </c>
      <c r="O233" s="18">
        <v>135921</v>
      </c>
      <c r="P233" s="18">
        <v>2518.98</v>
      </c>
      <c r="Q233" s="18">
        <v>1241.56</v>
      </c>
      <c r="R233" s="18">
        <v>215.46</v>
      </c>
      <c r="S233" s="18">
        <v>3976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126010.69</v>
      </c>
      <c r="Z233" s="18">
        <v>11746.29</v>
      </c>
      <c r="AA233" s="18">
        <v>2140.02</v>
      </c>
      <c r="AB233" s="18">
        <v>139897</v>
      </c>
    </row>
    <row r="234" spans="1:28" s="15" customFormat="1" x14ac:dyDescent="0.25">
      <c r="A234" s="17">
        <v>16</v>
      </c>
      <c r="B234" s="17" t="s">
        <v>1331</v>
      </c>
      <c r="C234" s="17" t="s">
        <v>1665</v>
      </c>
      <c r="D234" s="17" t="s">
        <v>1385</v>
      </c>
      <c r="E234" s="17" t="s">
        <v>1386</v>
      </c>
      <c r="F234" s="17" t="s">
        <v>75</v>
      </c>
      <c r="G234" s="17" t="s">
        <v>114</v>
      </c>
      <c r="H234" s="17">
        <v>0</v>
      </c>
      <c r="I234" s="17">
        <v>0</v>
      </c>
      <c r="J234" s="17">
        <v>360</v>
      </c>
      <c r="K234" s="17" t="s">
        <v>107</v>
      </c>
      <c r="L234" s="18">
        <v>123102.2</v>
      </c>
      <c r="M234" s="18">
        <v>10469.24</v>
      </c>
      <c r="N234" s="18">
        <v>1924.56</v>
      </c>
      <c r="O234" s="18">
        <v>135496</v>
      </c>
      <c r="P234" s="18">
        <v>2518.87</v>
      </c>
      <c r="Q234" s="18">
        <v>1237.67</v>
      </c>
      <c r="R234" s="18">
        <v>215.46</v>
      </c>
      <c r="S234" s="18">
        <v>3972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125621.07</v>
      </c>
      <c r="Z234" s="18">
        <v>11706.91</v>
      </c>
      <c r="AA234" s="18">
        <v>2140.02</v>
      </c>
      <c r="AB234" s="18">
        <v>139468</v>
      </c>
    </row>
    <row r="235" spans="1:28" s="15" customFormat="1" x14ac:dyDescent="0.25">
      <c r="A235" s="17">
        <v>17</v>
      </c>
      <c r="B235" s="17" t="s">
        <v>1322</v>
      </c>
      <c r="C235" s="17" t="s">
        <v>1665</v>
      </c>
      <c r="D235" s="17" t="s">
        <v>1387</v>
      </c>
      <c r="E235" s="17" t="s">
        <v>1388</v>
      </c>
      <c r="F235" s="17" t="s">
        <v>75</v>
      </c>
      <c r="G235" s="17" t="s">
        <v>114</v>
      </c>
      <c r="H235" s="17">
        <v>0</v>
      </c>
      <c r="I235" s="17">
        <v>0</v>
      </c>
      <c r="J235" s="17">
        <v>360</v>
      </c>
      <c r="K235" s="17" t="s">
        <v>107</v>
      </c>
      <c r="L235" s="18">
        <v>133794.73000000001</v>
      </c>
      <c r="M235" s="18">
        <v>11454.71</v>
      </c>
      <c r="N235" s="18">
        <v>1924.56</v>
      </c>
      <c r="O235" s="18">
        <v>147174</v>
      </c>
      <c r="P235" s="18">
        <v>2518.9499999999998</v>
      </c>
      <c r="Q235" s="18">
        <v>1344.59</v>
      </c>
      <c r="R235" s="18">
        <v>215.46</v>
      </c>
      <c r="S235" s="18">
        <v>4079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136313.68</v>
      </c>
      <c r="Z235" s="18">
        <v>12799.3</v>
      </c>
      <c r="AA235" s="18">
        <v>2140.02</v>
      </c>
      <c r="AB235" s="18">
        <v>151253</v>
      </c>
    </row>
    <row r="236" spans="1:28" s="15" customFormat="1" x14ac:dyDescent="0.25">
      <c r="A236" s="17">
        <v>18</v>
      </c>
      <c r="B236" s="17" t="s">
        <v>1311</v>
      </c>
      <c r="C236" s="17" t="s">
        <v>1665</v>
      </c>
      <c r="D236" s="17" t="s">
        <v>1389</v>
      </c>
      <c r="E236" s="17" t="s">
        <v>1390</v>
      </c>
      <c r="F236" s="17" t="s">
        <v>75</v>
      </c>
      <c r="G236" s="17" t="s">
        <v>114</v>
      </c>
      <c r="H236" s="17">
        <v>0</v>
      </c>
      <c r="I236" s="17">
        <v>0</v>
      </c>
      <c r="J236" s="17">
        <v>360</v>
      </c>
      <c r="K236" s="17" t="s">
        <v>107</v>
      </c>
      <c r="L236" s="18">
        <v>157933.28</v>
      </c>
      <c r="M236" s="18">
        <v>13740.16</v>
      </c>
      <c r="N236" s="18">
        <v>1924.56</v>
      </c>
      <c r="O236" s="18">
        <v>173598</v>
      </c>
      <c r="P236" s="18">
        <v>2518.56</v>
      </c>
      <c r="Q236" s="18">
        <v>1585.98</v>
      </c>
      <c r="R236" s="18">
        <v>215.46</v>
      </c>
      <c r="S236" s="18">
        <v>4320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160451.84</v>
      </c>
      <c r="Z236" s="18">
        <v>15326.14</v>
      </c>
      <c r="AA236" s="18">
        <v>2140.02</v>
      </c>
      <c r="AB236" s="18">
        <v>177918</v>
      </c>
    </row>
    <row r="237" spans="1:28" x14ac:dyDescent="0.25">
      <c r="A237" s="10"/>
      <c r="B237" s="10"/>
      <c r="C237" s="10" t="s">
        <v>71</v>
      </c>
      <c r="D237" s="10"/>
      <c r="E237" s="10"/>
      <c r="F237" s="10"/>
      <c r="G237" s="10"/>
      <c r="H237" s="10"/>
      <c r="I237" s="10"/>
      <c r="J237" s="11">
        <f>SUM(J219:J236)</f>
        <v>4209</v>
      </c>
      <c r="K237" s="11"/>
      <c r="L237" s="11">
        <f t="shared" ref="L237:AB237" si="35">SUM(L219:L236)</f>
        <v>1592472.46</v>
      </c>
      <c r="M237" s="11">
        <f t="shared" si="35"/>
        <v>181428.28</v>
      </c>
      <c r="N237" s="11">
        <f t="shared" si="35"/>
        <v>69137.25999999998</v>
      </c>
      <c r="O237" s="11">
        <f t="shared" si="35"/>
        <v>1843038</v>
      </c>
      <c r="P237" s="11">
        <f t="shared" si="35"/>
        <v>29464.729999999996</v>
      </c>
      <c r="Q237" s="11">
        <f t="shared" si="35"/>
        <v>16479.509999999998</v>
      </c>
      <c r="R237" s="11">
        <f t="shared" si="35"/>
        <v>2322.7600000000002</v>
      </c>
      <c r="S237" s="11">
        <f t="shared" si="35"/>
        <v>48267</v>
      </c>
      <c r="T237" s="11">
        <f t="shared" si="35"/>
        <v>83710</v>
      </c>
      <c r="U237" s="11">
        <f t="shared" si="35"/>
        <v>0</v>
      </c>
      <c r="V237" s="11">
        <f t="shared" si="35"/>
        <v>0</v>
      </c>
      <c r="W237" s="11">
        <f t="shared" si="35"/>
        <v>0</v>
      </c>
      <c r="X237" s="11">
        <f t="shared" si="35"/>
        <v>0</v>
      </c>
      <c r="Y237" s="11">
        <f t="shared" si="35"/>
        <v>1621937.19</v>
      </c>
      <c r="Z237" s="11">
        <f t="shared" si="35"/>
        <v>197907.78999999998</v>
      </c>
      <c r="AA237" s="11">
        <f t="shared" si="35"/>
        <v>71460.01999999999</v>
      </c>
      <c r="AB237" s="11">
        <f t="shared" si="35"/>
        <v>1891305</v>
      </c>
    </row>
    <row r="238" spans="1:28" x14ac:dyDescent="0.25">
      <c r="A238" s="10"/>
      <c r="B238" s="10"/>
      <c r="C238" s="10" t="s">
        <v>119</v>
      </c>
      <c r="D238" s="10"/>
      <c r="E238" s="10"/>
      <c r="F238" s="10"/>
      <c r="G238" s="10"/>
      <c r="H238" s="10"/>
      <c r="I238" s="10"/>
      <c r="J238" s="11">
        <f>J237+J218</f>
        <v>21099</v>
      </c>
      <c r="K238" s="11"/>
      <c r="L238" s="11">
        <f t="shared" ref="L238:AB238" si="36">L237+L218</f>
        <v>5120551.91</v>
      </c>
      <c r="M238" s="11">
        <f t="shared" si="36"/>
        <v>519773.28</v>
      </c>
      <c r="N238" s="11">
        <f t="shared" si="36"/>
        <v>140495.81</v>
      </c>
      <c r="O238" s="11">
        <f t="shared" si="36"/>
        <v>5780821</v>
      </c>
      <c r="P238" s="11">
        <f t="shared" si="36"/>
        <v>135283.5</v>
      </c>
      <c r="Q238" s="11">
        <f t="shared" si="36"/>
        <v>51986.240000000005</v>
      </c>
      <c r="R238" s="11">
        <f t="shared" si="36"/>
        <v>9923.260000000002</v>
      </c>
      <c r="S238" s="11">
        <f t="shared" si="36"/>
        <v>197193</v>
      </c>
      <c r="T238" s="11">
        <f t="shared" si="36"/>
        <v>113350</v>
      </c>
      <c r="U238" s="11">
        <f t="shared" si="36"/>
        <v>0</v>
      </c>
      <c r="V238" s="11">
        <f t="shared" si="36"/>
        <v>0</v>
      </c>
      <c r="W238" s="11">
        <f t="shared" si="36"/>
        <v>0</v>
      </c>
      <c r="X238" s="11">
        <f t="shared" si="36"/>
        <v>0</v>
      </c>
      <c r="Y238" s="11">
        <f t="shared" si="36"/>
        <v>5255835.41</v>
      </c>
      <c r="Z238" s="11">
        <f t="shared" si="36"/>
        <v>571759.52</v>
      </c>
      <c r="AA238" s="11">
        <f t="shared" si="36"/>
        <v>150419.06999999998</v>
      </c>
      <c r="AB238" s="11">
        <f t="shared" si="36"/>
        <v>5978014</v>
      </c>
    </row>
    <row r="242" spans="1:28" ht="15.75" x14ac:dyDescent="0.25">
      <c r="E242" s="13" t="s">
        <v>120</v>
      </c>
      <c r="G242" s="14"/>
      <c r="H242" s="14"/>
      <c r="I242" s="14"/>
      <c r="J242" s="14"/>
      <c r="K242" s="14"/>
      <c r="L242" s="13" t="s">
        <v>122</v>
      </c>
      <c r="M242" s="13"/>
      <c r="N242" s="13"/>
      <c r="O242" s="14"/>
      <c r="Q242" s="14"/>
      <c r="R242" s="13" t="s">
        <v>121</v>
      </c>
      <c r="T242" s="14"/>
      <c r="U242" s="14"/>
      <c r="W242" s="14"/>
      <c r="X242" s="14"/>
      <c r="Y242" s="13" t="s">
        <v>123</v>
      </c>
      <c r="Z242" s="14"/>
      <c r="AA242" s="14"/>
      <c r="AB242" s="14"/>
    </row>
    <row r="243" spans="1:28" ht="15.75" x14ac:dyDescent="0.25">
      <c r="E243" s="13" t="s">
        <v>124</v>
      </c>
      <c r="G243" s="14"/>
      <c r="H243" s="14"/>
      <c r="I243" s="14"/>
      <c r="J243" s="14"/>
      <c r="K243" s="14"/>
      <c r="L243" s="13" t="s">
        <v>124</v>
      </c>
      <c r="M243" s="13"/>
      <c r="N243" s="13"/>
      <c r="O243" s="14"/>
      <c r="Q243" s="14"/>
      <c r="R243" s="13" t="s">
        <v>124</v>
      </c>
      <c r="T243" s="14"/>
      <c r="U243" s="14"/>
      <c r="W243" s="14"/>
      <c r="X243" s="14"/>
      <c r="Y243" s="13" t="s">
        <v>124</v>
      </c>
      <c r="Z243" s="14"/>
      <c r="AA243" s="14"/>
      <c r="AB243" s="14"/>
    </row>
    <row r="244" spans="1:28" x14ac:dyDescent="0.25">
      <c r="M244" s="16"/>
    </row>
    <row r="245" spans="1:28" x14ac:dyDescent="0.25">
      <c r="M245" s="16"/>
    </row>
    <row r="246" spans="1:28" ht="36" x14ac:dyDescent="0.55000000000000004">
      <c r="A246" s="75" t="s">
        <v>0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</row>
    <row r="247" spans="1:28" ht="26.25" x14ac:dyDescent="0.4">
      <c r="A247" s="76" t="s">
        <v>1699</v>
      </c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</row>
    <row r="248" spans="1:28" ht="21" x14ac:dyDescent="0.35">
      <c r="A248" s="3" t="s">
        <v>1</v>
      </c>
      <c r="B248" s="4"/>
      <c r="C248" s="3"/>
      <c r="D248" s="3"/>
      <c r="E248" s="5"/>
      <c r="F248" s="3" t="s">
        <v>1398</v>
      </c>
      <c r="G248" s="5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90" x14ac:dyDescent="0.25">
      <c r="A249" s="6" t="s">
        <v>3</v>
      </c>
      <c r="B249" s="6" t="s">
        <v>4</v>
      </c>
      <c r="C249" s="6" t="s">
        <v>5</v>
      </c>
      <c r="D249" s="6" t="s">
        <v>6</v>
      </c>
      <c r="E249" s="6" t="s">
        <v>7</v>
      </c>
      <c r="F249" s="6" t="s">
        <v>8</v>
      </c>
      <c r="G249" s="6" t="s">
        <v>9</v>
      </c>
      <c r="H249" s="6" t="s">
        <v>10</v>
      </c>
      <c r="I249" s="6" t="s">
        <v>11</v>
      </c>
      <c r="J249" s="6" t="s">
        <v>12</v>
      </c>
      <c r="K249" s="6" t="s">
        <v>13</v>
      </c>
      <c r="L249" s="6" t="s">
        <v>14</v>
      </c>
      <c r="M249" s="6" t="s">
        <v>15</v>
      </c>
      <c r="N249" s="6" t="s">
        <v>16</v>
      </c>
      <c r="O249" s="6" t="s">
        <v>17</v>
      </c>
      <c r="P249" s="6" t="s">
        <v>18</v>
      </c>
      <c r="Q249" s="6" t="s">
        <v>19</v>
      </c>
      <c r="R249" s="6" t="s">
        <v>20</v>
      </c>
      <c r="S249" s="6" t="s">
        <v>21</v>
      </c>
      <c r="T249" s="6" t="s">
        <v>22</v>
      </c>
      <c r="U249" s="6" t="s">
        <v>23</v>
      </c>
      <c r="V249" s="6" t="s">
        <v>24</v>
      </c>
      <c r="W249" s="6" t="s">
        <v>25</v>
      </c>
      <c r="X249" s="6" t="s">
        <v>26</v>
      </c>
      <c r="Y249" s="6" t="s">
        <v>27</v>
      </c>
      <c r="Z249" s="6" t="s">
        <v>28</v>
      </c>
      <c r="AA249" s="6" t="s">
        <v>29</v>
      </c>
      <c r="AB249" s="6" t="s">
        <v>30</v>
      </c>
    </row>
    <row r="250" spans="1:28" s="15" customFormat="1" x14ac:dyDescent="0.25">
      <c r="A250" s="17">
        <v>1</v>
      </c>
      <c r="B250" s="17" t="s">
        <v>1307</v>
      </c>
      <c r="C250" s="17" t="s">
        <v>1665</v>
      </c>
      <c r="D250" s="17" t="s">
        <v>1309</v>
      </c>
      <c r="E250" s="17" t="s">
        <v>1310</v>
      </c>
      <c r="F250" s="17" t="s">
        <v>35</v>
      </c>
      <c r="G250" s="17" t="s">
        <v>1181</v>
      </c>
      <c r="H250" s="17">
        <v>39798</v>
      </c>
      <c r="I250" s="17">
        <v>37402</v>
      </c>
      <c r="J250" s="17">
        <v>2396</v>
      </c>
      <c r="K250" s="17" t="s">
        <v>37</v>
      </c>
      <c r="L250" s="18">
        <v>415753.04</v>
      </c>
      <c r="M250" s="18">
        <v>10529.05</v>
      </c>
      <c r="N250" s="18">
        <v>43686.91</v>
      </c>
      <c r="O250" s="18">
        <v>469969</v>
      </c>
      <c r="P250" s="18">
        <v>12530.43</v>
      </c>
      <c r="Q250" s="18">
        <v>4346.37</v>
      </c>
      <c r="R250" s="18">
        <v>1078.2</v>
      </c>
      <c r="S250" s="18">
        <v>17955</v>
      </c>
      <c r="T250" s="18">
        <v>0</v>
      </c>
      <c r="U250" s="18">
        <v>1298</v>
      </c>
      <c r="V250" s="18">
        <v>0</v>
      </c>
      <c r="W250" s="18">
        <v>0</v>
      </c>
      <c r="X250" s="18">
        <v>1298</v>
      </c>
      <c r="Y250" s="18">
        <v>426985.47</v>
      </c>
      <c r="Z250" s="18">
        <v>48033.279999999999</v>
      </c>
      <c r="AA250" s="18">
        <v>11607.25</v>
      </c>
      <c r="AB250" s="18">
        <v>486626</v>
      </c>
    </row>
    <row r="251" spans="1:28" s="15" customFormat="1" x14ac:dyDescent="0.25">
      <c r="A251" s="17">
        <v>2</v>
      </c>
      <c r="B251" s="17" t="s">
        <v>1311</v>
      </c>
      <c r="C251" s="17" t="s">
        <v>1665</v>
      </c>
      <c r="D251" s="17" t="s">
        <v>1312</v>
      </c>
      <c r="E251" s="17" t="s">
        <v>1313</v>
      </c>
      <c r="F251" s="17" t="s">
        <v>35</v>
      </c>
      <c r="G251" s="17" t="s">
        <v>137</v>
      </c>
      <c r="H251" s="17">
        <v>22227</v>
      </c>
      <c r="I251" s="17">
        <v>21859</v>
      </c>
      <c r="J251" s="17">
        <v>1104</v>
      </c>
      <c r="K251" s="17" t="s">
        <v>37</v>
      </c>
      <c r="L251" s="18">
        <v>304038.86</v>
      </c>
      <c r="M251" s="18">
        <v>7385.47</v>
      </c>
      <c r="N251" s="18">
        <v>31547.67</v>
      </c>
      <c r="O251" s="18">
        <v>342972</v>
      </c>
      <c r="P251" s="18">
        <v>6647.37</v>
      </c>
      <c r="Q251" s="18">
        <v>3183.83</v>
      </c>
      <c r="R251" s="18">
        <v>496.8</v>
      </c>
      <c r="S251" s="18">
        <v>10328</v>
      </c>
      <c r="T251" s="18">
        <v>0</v>
      </c>
      <c r="U251" s="18">
        <v>280489.86</v>
      </c>
      <c r="V251" s="18">
        <v>31547.67</v>
      </c>
      <c r="W251" s="18">
        <v>7385.47</v>
      </c>
      <c r="X251" s="18">
        <v>319423</v>
      </c>
      <c r="Y251" s="18">
        <v>30196.37</v>
      </c>
      <c r="Z251" s="18">
        <v>3183.83</v>
      </c>
      <c r="AA251" s="18">
        <v>496.8</v>
      </c>
      <c r="AB251" s="18">
        <v>33877</v>
      </c>
    </row>
    <row r="252" spans="1:28" s="15" customFormat="1" x14ac:dyDescent="0.25">
      <c r="A252" s="17">
        <v>3</v>
      </c>
      <c r="B252" s="17" t="s">
        <v>1314</v>
      </c>
      <c r="C252" s="17" t="s">
        <v>1665</v>
      </c>
      <c r="D252" s="17" t="s">
        <v>1315</v>
      </c>
      <c r="E252" s="17" t="s">
        <v>1316</v>
      </c>
      <c r="F252" s="17" t="s">
        <v>35</v>
      </c>
      <c r="G252" s="17" t="s">
        <v>1317</v>
      </c>
      <c r="H252" s="17">
        <v>4479</v>
      </c>
      <c r="I252" s="17">
        <v>4479</v>
      </c>
      <c r="J252" s="17">
        <v>0</v>
      </c>
      <c r="K252" s="17" t="s">
        <v>302</v>
      </c>
      <c r="L252" s="18">
        <v>15744.31</v>
      </c>
      <c r="M252" s="18">
        <v>0</v>
      </c>
      <c r="N252" s="18">
        <v>2261.69</v>
      </c>
      <c r="O252" s="18">
        <v>18006</v>
      </c>
      <c r="P252" s="18">
        <v>549.88</v>
      </c>
      <c r="Q252" s="18">
        <v>160.12</v>
      </c>
      <c r="R252" s="18">
        <v>0</v>
      </c>
      <c r="S252" s="18">
        <v>710</v>
      </c>
      <c r="T252" s="18">
        <v>0</v>
      </c>
      <c r="U252" s="18">
        <v>15309.31</v>
      </c>
      <c r="V252" s="18">
        <v>2261.69</v>
      </c>
      <c r="W252" s="18">
        <v>0</v>
      </c>
      <c r="X252" s="18">
        <v>17571</v>
      </c>
      <c r="Y252" s="18">
        <v>984.88</v>
      </c>
      <c r="Z252" s="18">
        <v>160.12</v>
      </c>
      <c r="AA252" s="18">
        <v>0</v>
      </c>
      <c r="AB252" s="18">
        <v>1145</v>
      </c>
    </row>
    <row r="253" spans="1:28" s="15" customFormat="1" x14ac:dyDescent="0.25">
      <c r="A253" s="17">
        <v>4</v>
      </c>
      <c r="B253" s="17" t="s">
        <v>1318</v>
      </c>
      <c r="C253" s="17" t="s">
        <v>1665</v>
      </c>
      <c r="D253" s="17" t="s">
        <v>1319</v>
      </c>
      <c r="E253" s="17" t="s">
        <v>1320</v>
      </c>
      <c r="F253" s="17" t="s">
        <v>35</v>
      </c>
      <c r="G253" s="17" t="s">
        <v>1321</v>
      </c>
      <c r="H253" s="17">
        <v>1167</v>
      </c>
      <c r="I253" s="17">
        <v>1095</v>
      </c>
      <c r="J253" s="17">
        <v>216</v>
      </c>
      <c r="K253" s="17" t="s">
        <v>37</v>
      </c>
      <c r="L253" s="18">
        <v>73623.490000000005</v>
      </c>
      <c r="M253" s="18">
        <v>3787.39</v>
      </c>
      <c r="N253" s="18">
        <v>16475.12</v>
      </c>
      <c r="O253" s="18">
        <v>93886</v>
      </c>
      <c r="P253" s="18">
        <v>1657.01</v>
      </c>
      <c r="Q253" s="18">
        <v>792.79</v>
      </c>
      <c r="R253" s="18">
        <v>97.2</v>
      </c>
      <c r="S253" s="18">
        <v>2547</v>
      </c>
      <c r="T253" s="18">
        <v>0</v>
      </c>
      <c r="U253" s="18">
        <v>71832.490000000005</v>
      </c>
      <c r="V253" s="18">
        <v>16475.12</v>
      </c>
      <c r="W253" s="18">
        <v>3787.39</v>
      </c>
      <c r="X253" s="18">
        <v>92095</v>
      </c>
      <c r="Y253" s="18">
        <v>3448.01</v>
      </c>
      <c r="Z253" s="18">
        <v>792.79</v>
      </c>
      <c r="AA253" s="18">
        <v>97.2</v>
      </c>
      <c r="AB253" s="18">
        <v>4338</v>
      </c>
    </row>
    <row r="254" spans="1:28" s="15" customFormat="1" x14ac:dyDescent="0.25">
      <c r="A254" s="17">
        <v>5</v>
      </c>
      <c r="B254" s="17" t="s">
        <v>1322</v>
      </c>
      <c r="C254" s="17" t="s">
        <v>1665</v>
      </c>
      <c r="D254" s="17" t="s">
        <v>1323</v>
      </c>
      <c r="E254" s="17" t="s">
        <v>1324</v>
      </c>
      <c r="F254" s="17" t="s">
        <v>35</v>
      </c>
      <c r="G254" s="17" t="s">
        <v>1055</v>
      </c>
      <c r="H254" s="17">
        <v>2201</v>
      </c>
      <c r="I254" s="17">
        <v>1403</v>
      </c>
      <c r="J254" s="17">
        <v>798</v>
      </c>
      <c r="K254" s="17" t="s">
        <v>37</v>
      </c>
      <c r="L254" s="18">
        <v>332804.57</v>
      </c>
      <c r="M254" s="18">
        <v>1003.93</v>
      </c>
      <c r="N254" s="18">
        <v>41461.5</v>
      </c>
      <c r="O254" s="18">
        <v>375270</v>
      </c>
      <c r="P254" s="18">
        <v>4567.08</v>
      </c>
      <c r="Q254" s="18">
        <v>3427.82</v>
      </c>
      <c r="R254" s="18">
        <v>359.1</v>
      </c>
      <c r="S254" s="18">
        <v>8354</v>
      </c>
      <c r="T254" s="18">
        <v>0</v>
      </c>
      <c r="U254" s="18">
        <v>887</v>
      </c>
      <c r="V254" s="18">
        <v>0</v>
      </c>
      <c r="W254" s="18">
        <v>0</v>
      </c>
      <c r="X254" s="18">
        <v>887</v>
      </c>
      <c r="Y254" s="18">
        <v>336484.65</v>
      </c>
      <c r="Z254" s="18">
        <v>44889.32</v>
      </c>
      <c r="AA254" s="18">
        <v>1363.03</v>
      </c>
      <c r="AB254" s="18">
        <v>382737</v>
      </c>
    </row>
    <row r="255" spans="1:28" s="15" customFormat="1" x14ac:dyDescent="0.25">
      <c r="A255" s="17">
        <v>6</v>
      </c>
      <c r="B255" s="17" t="s">
        <v>1307</v>
      </c>
      <c r="C255" s="17" t="s">
        <v>1665</v>
      </c>
      <c r="D255" s="17" t="s">
        <v>1325</v>
      </c>
      <c r="E255" s="17" t="s">
        <v>1326</v>
      </c>
      <c r="F255" s="17" t="s">
        <v>35</v>
      </c>
      <c r="G255" s="17" t="s">
        <v>1055</v>
      </c>
      <c r="H255" s="17">
        <v>179043</v>
      </c>
      <c r="I255" s="17">
        <v>176380</v>
      </c>
      <c r="J255" s="17">
        <v>2663</v>
      </c>
      <c r="K255" s="17" t="s">
        <v>37</v>
      </c>
      <c r="L255" s="18">
        <v>299378.92</v>
      </c>
      <c r="M255" s="18">
        <v>5442.86</v>
      </c>
      <c r="N255" s="18">
        <v>32331.22</v>
      </c>
      <c r="O255" s="18">
        <v>337153</v>
      </c>
      <c r="P255" s="18">
        <v>15157.65</v>
      </c>
      <c r="Q255" s="18">
        <v>3111</v>
      </c>
      <c r="R255" s="18">
        <v>1198.3499999999999</v>
      </c>
      <c r="S255" s="18">
        <v>19467</v>
      </c>
      <c r="T255" s="18">
        <v>0</v>
      </c>
      <c r="U255" s="18">
        <v>793</v>
      </c>
      <c r="V255" s="18">
        <v>0</v>
      </c>
      <c r="W255" s="18">
        <v>0</v>
      </c>
      <c r="X255" s="18">
        <v>793</v>
      </c>
      <c r="Y255" s="18">
        <v>313743.57</v>
      </c>
      <c r="Z255" s="18">
        <v>35442.22</v>
      </c>
      <c r="AA255" s="18">
        <v>6641.21</v>
      </c>
      <c r="AB255" s="18">
        <v>355827</v>
      </c>
    </row>
    <row r="256" spans="1:28" s="15" customFormat="1" x14ac:dyDescent="0.25">
      <c r="A256" s="17">
        <v>7</v>
      </c>
      <c r="B256" s="17" t="s">
        <v>1307</v>
      </c>
      <c r="C256" s="17" t="s">
        <v>1665</v>
      </c>
      <c r="D256" s="17" t="s">
        <v>1327</v>
      </c>
      <c r="E256" s="17" t="s">
        <v>1328</v>
      </c>
      <c r="F256" s="17" t="s">
        <v>35</v>
      </c>
      <c r="G256" s="17" t="s">
        <v>1055</v>
      </c>
      <c r="H256" s="17">
        <v>8833</v>
      </c>
      <c r="I256" s="17">
        <v>7371</v>
      </c>
      <c r="J256" s="17">
        <v>4386</v>
      </c>
      <c r="K256" s="17" t="s">
        <v>37</v>
      </c>
      <c r="L256" s="18">
        <v>680027.25</v>
      </c>
      <c r="M256" s="18">
        <v>2927.02</v>
      </c>
      <c r="N256" s="18">
        <v>34796.730000000003</v>
      </c>
      <c r="O256" s="18">
        <v>717751</v>
      </c>
      <c r="P256" s="18">
        <v>23497.21</v>
      </c>
      <c r="Q256" s="18">
        <v>7012.09</v>
      </c>
      <c r="R256" s="18">
        <v>1973.7</v>
      </c>
      <c r="S256" s="18">
        <v>32483</v>
      </c>
      <c r="T256" s="18">
        <v>0</v>
      </c>
      <c r="U256" s="18">
        <v>2711</v>
      </c>
      <c r="V256" s="18">
        <v>0</v>
      </c>
      <c r="W256" s="18">
        <v>0</v>
      </c>
      <c r="X256" s="18">
        <v>2711</v>
      </c>
      <c r="Y256" s="18">
        <v>700813.46</v>
      </c>
      <c r="Z256" s="18">
        <v>41808.82</v>
      </c>
      <c r="AA256" s="18">
        <v>4900.72</v>
      </c>
      <c r="AB256" s="18">
        <v>747523</v>
      </c>
    </row>
    <row r="257" spans="1:28" s="15" customFormat="1" x14ac:dyDescent="0.25">
      <c r="A257" s="17">
        <v>8</v>
      </c>
      <c r="B257" s="17" t="s">
        <v>1311</v>
      </c>
      <c r="C257" s="17" t="s">
        <v>1665</v>
      </c>
      <c r="D257" s="17" t="s">
        <v>1329</v>
      </c>
      <c r="E257" s="17" t="s">
        <v>1330</v>
      </c>
      <c r="F257" s="17" t="s">
        <v>35</v>
      </c>
      <c r="G257" s="17" t="s">
        <v>1055</v>
      </c>
      <c r="H257" s="17">
        <v>1136</v>
      </c>
      <c r="I257" s="17">
        <v>1051</v>
      </c>
      <c r="J257" s="17">
        <v>255</v>
      </c>
      <c r="K257" s="17" t="s">
        <v>37</v>
      </c>
      <c r="L257" s="18">
        <v>76007.3</v>
      </c>
      <c r="M257" s="18">
        <v>3927.98</v>
      </c>
      <c r="N257" s="18">
        <v>9386.7199999999993</v>
      </c>
      <c r="O257" s="18">
        <v>89322</v>
      </c>
      <c r="P257" s="18">
        <v>3859.72</v>
      </c>
      <c r="Q257" s="18">
        <v>816.53</v>
      </c>
      <c r="R257" s="18">
        <v>114.75</v>
      </c>
      <c r="S257" s="18">
        <v>4791</v>
      </c>
      <c r="T257" s="18">
        <v>0</v>
      </c>
      <c r="U257" s="18">
        <v>150</v>
      </c>
      <c r="V257" s="18">
        <v>0</v>
      </c>
      <c r="W257" s="18">
        <v>0</v>
      </c>
      <c r="X257" s="18">
        <v>150</v>
      </c>
      <c r="Y257" s="18">
        <v>79717.02</v>
      </c>
      <c r="Z257" s="18">
        <v>10203.25</v>
      </c>
      <c r="AA257" s="18">
        <v>4042.73</v>
      </c>
      <c r="AB257" s="18">
        <v>93963</v>
      </c>
    </row>
    <row r="258" spans="1:28" s="15" customFormat="1" x14ac:dyDescent="0.25">
      <c r="A258" s="17">
        <v>9</v>
      </c>
      <c r="B258" s="17" t="s">
        <v>1331</v>
      </c>
      <c r="C258" s="17" t="s">
        <v>1665</v>
      </c>
      <c r="D258" s="17" t="s">
        <v>1332</v>
      </c>
      <c r="E258" s="17" t="s">
        <v>1333</v>
      </c>
      <c r="F258" s="17" t="s">
        <v>35</v>
      </c>
      <c r="G258" s="17" t="s">
        <v>215</v>
      </c>
      <c r="H258" s="17">
        <v>74810</v>
      </c>
      <c r="I258" s="17">
        <v>74063</v>
      </c>
      <c r="J258" s="17">
        <v>2241</v>
      </c>
      <c r="K258" s="17" t="s">
        <v>37</v>
      </c>
      <c r="L258" s="18">
        <v>428290.85</v>
      </c>
      <c r="M258" s="18">
        <v>13150.81</v>
      </c>
      <c r="N258" s="18">
        <v>44124.34</v>
      </c>
      <c r="O258" s="18">
        <v>485566</v>
      </c>
      <c r="P258" s="18">
        <v>12029.84</v>
      </c>
      <c r="Q258" s="18">
        <v>4491.71</v>
      </c>
      <c r="R258" s="18">
        <v>1008.45</v>
      </c>
      <c r="S258" s="18">
        <v>17530</v>
      </c>
      <c r="T258" s="18">
        <v>6910</v>
      </c>
      <c r="U258" s="18">
        <v>967</v>
      </c>
      <c r="V258" s="18">
        <v>0</v>
      </c>
      <c r="W258" s="18">
        <v>0</v>
      </c>
      <c r="X258" s="18">
        <v>967</v>
      </c>
      <c r="Y258" s="18">
        <v>439353.69</v>
      </c>
      <c r="Z258" s="18">
        <v>48616.05</v>
      </c>
      <c r="AA258" s="18">
        <v>14159.26</v>
      </c>
      <c r="AB258" s="18">
        <v>502129</v>
      </c>
    </row>
    <row r="259" spans="1:28" s="15" customFormat="1" x14ac:dyDescent="0.25">
      <c r="A259" s="17">
        <v>10</v>
      </c>
      <c r="B259" s="17" t="s">
        <v>1311</v>
      </c>
      <c r="C259" s="17" t="s">
        <v>1665</v>
      </c>
      <c r="D259" s="17" t="s">
        <v>1334</v>
      </c>
      <c r="E259" s="17" t="s">
        <v>1335</v>
      </c>
      <c r="F259" s="17" t="s">
        <v>35</v>
      </c>
      <c r="G259" s="17" t="s">
        <v>1205</v>
      </c>
      <c r="H259" s="17">
        <v>54842</v>
      </c>
      <c r="I259" s="17">
        <v>54842</v>
      </c>
      <c r="J259" s="17">
        <v>0</v>
      </c>
      <c r="K259" s="17" t="s">
        <v>59</v>
      </c>
      <c r="L259" s="18">
        <v>5348.22</v>
      </c>
      <c r="M259" s="18">
        <v>0</v>
      </c>
      <c r="N259" s="18">
        <v>403.78</v>
      </c>
      <c r="O259" s="18">
        <v>5752</v>
      </c>
      <c r="P259" s="18">
        <v>852.71</v>
      </c>
      <c r="Q259" s="18">
        <v>51.29</v>
      </c>
      <c r="R259" s="18">
        <v>0</v>
      </c>
      <c r="S259" s="18">
        <v>904</v>
      </c>
      <c r="T259" s="18">
        <v>0</v>
      </c>
      <c r="U259" s="18">
        <v>394</v>
      </c>
      <c r="V259" s="18">
        <v>0</v>
      </c>
      <c r="W259" s="18">
        <v>0</v>
      </c>
      <c r="X259" s="18">
        <v>394</v>
      </c>
      <c r="Y259" s="18">
        <v>5806.93</v>
      </c>
      <c r="Z259" s="18">
        <v>455.07</v>
      </c>
      <c r="AA259" s="18">
        <v>0</v>
      </c>
      <c r="AB259" s="18">
        <v>6262</v>
      </c>
    </row>
    <row r="260" spans="1:28" s="15" customFormat="1" x14ac:dyDescent="0.25">
      <c r="A260" s="17">
        <v>11</v>
      </c>
      <c r="B260" s="17" t="s">
        <v>1307</v>
      </c>
      <c r="C260" s="17" t="s">
        <v>1665</v>
      </c>
      <c r="D260" s="17" t="s">
        <v>1336</v>
      </c>
      <c r="E260" s="17" t="s">
        <v>1337</v>
      </c>
      <c r="F260" s="17" t="s">
        <v>35</v>
      </c>
      <c r="G260" s="17" t="s">
        <v>1181</v>
      </c>
      <c r="H260" s="17">
        <v>60230</v>
      </c>
      <c r="I260" s="17">
        <v>60230</v>
      </c>
      <c r="J260" s="17">
        <v>953</v>
      </c>
      <c r="K260" s="17" t="s">
        <v>1090</v>
      </c>
      <c r="L260" s="18">
        <v>34831.300000000003</v>
      </c>
      <c r="M260" s="18">
        <v>2484.71</v>
      </c>
      <c r="N260" s="18">
        <v>3156.99</v>
      </c>
      <c r="O260" s="18">
        <v>40473</v>
      </c>
      <c r="P260" s="18">
        <v>5617.08</v>
      </c>
      <c r="Q260" s="18">
        <v>336.07</v>
      </c>
      <c r="R260" s="18">
        <v>428.85</v>
      </c>
      <c r="S260" s="18">
        <v>6382</v>
      </c>
      <c r="T260" s="18">
        <v>0</v>
      </c>
      <c r="U260" s="18">
        <v>24307.3</v>
      </c>
      <c r="V260" s="18">
        <v>3156.99</v>
      </c>
      <c r="W260" s="18">
        <v>2484.71</v>
      </c>
      <c r="X260" s="18">
        <v>29949</v>
      </c>
      <c r="Y260" s="18">
        <v>16141.08</v>
      </c>
      <c r="Z260" s="18">
        <v>336.07</v>
      </c>
      <c r="AA260" s="18">
        <v>428.85</v>
      </c>
      <c r="AB260" s="18">
        <v>16906</v>
      </c>
    </row>
    <row r="261" spans="1:28" s="15" customFormat="1" x14ac:dyDescent="0.25">
      <c r="A261" s="17">
        <v>12</v>
      </c>
      <c r="B261" s="17" t="s">
        <v>1318</v>
      </c>
      <c r="C261" s="17" t="s">
        <v>1665</v>
      </c>
      <c r="D261" s="17" t="s">
        <v>1338</v>
      </c>
      <c r="E261" s="17" t="s">
        <v>1339</v>
      </c>
      <c r="F261" s="17" t="s">
        <v>35</v>
      </c>
      <c r="G261" s="17" t="s">
        <v>1340</v>
      </c>
      <c r="H261" s="17">
        <v>20438</v>
      </c>
      <c r="I261" s="17">
        <v>20384</v>
      </c>
      <c r="J261" s="17">
        <v>162</v>
      </c>
      <c r="K261" s="17" t="s">
        <v>37</v>
      </c>
      <c r="L261" s="18">
        <v>121209.69</v>
      </c>
      <c r="M261" s="18">
        <v>7226.03</v>
      </c>
      <c r="N261" s="18">
        <v>24553.279999999999</v>
      </c>
      <c r="O261" s="18">
        <v>152989</v>
      </c>
      <c r="P261" s="18">
        <v>1387.26</v>
      </c>
      <c r="Q261" s="18">
        <v>1306.8399999999999</v>
      </c>
      <c r="R261" s="18">
        <v>72.900000000000006</v>
      </c>
      <c r="S261" s="18">
        <v>2767</v>
      </c>
      <c r="T261" s="18">
        <v>0</v>
      </c>
      <c r="U261" s="18">
        <v>267</v>
      </c>
      <c r="V261" s="18">
        <v>0</v>
      </c>
      <c r="W261" s="18">
        <v>0</v>
      </c>
      <c r="X261" s="18">
        <v>267</v>
      </c>
      <c r="Y261" s="18">
        <v>122329.95</v>
      </c>
      <c r="Z261" s="18">
        <v>25860.12</v>
      </c>
      <c r="AA261" s="18">
        <v>7298.93</v>
      </c>
      <c r="AB261" s="18">
        <v>155489</v>
      </c>
    </row>
    <row r="262" spans="1:28" s="15" customFormat="1" x14ac:dyDescent="0.25">
      <c r="A262" s="17">
        <v>13</v>
      </c>
      <c r="B262" s="17" t="s">
        <v>1341</v>
      </c>
      <c r="C262" s="17" t="s">
        <v>1665</v>
      </c>
      <c r="D262" s="17" t="s">
        <v>1342</v>
      </c>
      <c r="E262" s="17" t="s">
        <v>1343</v>
      </c>
      <c r="F262" s="17" t="s">
        <v>35</v>
      </c>
      <c r="G262" s="17" t="s">
        <v>347</v>
      </c>
      <c r="H262" s="17">
        <v>46497</v>
      </c>
      <c r="I262" s="17">
        <v>45904</v>
      </c>
      <c r="J262" s="17">
        <v>1779</v>
      </c>
      <c r="K262" s="17" t="s">
        <v>37</v>
      </c>
      <c r="L262" s="18">
        <v>515506.96</v>
      </c>
      <c r="M262" s="18">
        <v>10410.09</v>
      </c>
      <c r="N262" s="18">
        <v>52726.95</v>
      </c>
      <c r="O262" s="18">
        <v>578644</v>
      </c>
      <c r="P262" s="18">
        <v>14945.1</v>
      </c>
      <c r="Q262" s="18">
        <v>5345.35</v>
      </c>
      <c r="R262" s="18">
        <v>800.55</v>
      </c>
      <c r="S262" s="18">
        <v>21091</v>
      </c>
      <c r="T262" s="18">
        <v>0</v>
      </c>
      <c r="U262" s="18">
        <v>1186</v>
      </c>
      <c r="V262" s="18">
        <v>0</v>
      </c>
      <c r="W262" s="18">
        <v>0</v>
      </c>
      <c r="X262" s="18">
        <v>1186</v>
      </c>
      <c r="Y262" s="18">
        <v>529266.06000000006</v>
      </c>
      <c r="Z262" s="18">
        <v>58072.3</v>
      </c>
      <c r="AA262" s="18">
        <v>11210.64</v>
      </c>
      <c r="AB262" s="18">
        <v>598549</v>
      </c>
    </row>
    <row r="263" spans="1:28" s="15" customFormat="1" x14ac:dyDescent="0.25">
      <c r="A263" s="17">
        <v>14</v>
      </c>
      <c r="B263" s="17" t="s">
        <v>1322</v>
      </c>
      <c r="C263" s="17" t="s">
        <v>1665</v>
      </c>
      <c r="D263" s="17" t="s">
        <v>1344</v>
      </c>
      <c r="E263" s="17" t="s">
        <v>1345</v>
      </c>
      <c r="F263" s="17" t="s">
        <v>35</v>
      </c>
      <c r="G263" s="17" t="s">
        <v>1346</v>
      </c>
      <c r="H263" s="17">
        <v>2529</v>
      </c>
      <c r="I263" s="17">
        <v>2507</v>
      </c>
      <c r="J263" s="17">
        <v>22</v>
      </c>
      <c r="K263" s="17" t="s">
        <v>37</v>
      </c>
      <c r="L263" s="18">
        <v>21790.09</v>
      </c>
      <c r="M263" s="18">
        <v>386.16</v>
      </c>
      <c r="N263" s="18">
        <v>3832.75</v>
      </c>
      <c r="O263" s="18">
        <v>26009</v>
      </c>
      <c r="P263" s="18">
        <v>769.61</v>
      </c>
      <c r="Q263" s="18">
        <v>225.49</v>
      </c>
      <c r="R263" s="18">
        <v>9.9</v>
      </c>
      <c r="S263" s="18">
        <v>1005</v>
      </c>
      <c r="T263" s="18">
        <v>0</v>
      </c>
      <c r="U263" s="18">
        <v>20881.09</v>
      </c>
      <c r="V263" s="18">
        <v>3832.75</v>
      </c>
      <c r="W263" s="18">
        <v>386.16</v>
      </c>
      <c r="X263" s="18">
        <v>25100</v>
      </c>
      <c r="Y263" s="18">
        <v>1678.61</v>
      </c>
      <c r="Z263" s="18">
        <v>225.49</v>
      </c>
      <c r="AA263" s="18">
        <v>9.9</v>
      </c>
      <c r="AB263" s="18">
        <v>1914</v>
      </c>
    </row>
    <row r="264" spans="1:28" s="15" customFormat="1" x14ac:dyDescent="0.25">
      <c r="A264" s="17">
        <v>15</v>
      </c>
      <c r="B264" s="17" t="s">
        <v>1322</v>
      </c>
      <c r="C264" s="17" t="s">
        <v>1665</v>
      </c>
      <c r="D264" s="17" t="s">
        <v>1347</v>
      </c>
      <c r="E264" s="17" t="s">
        <v>1348</v>
      </c>
      <c r="F264" s="17" t="s">
        <v>35</v>
      </c>
      <c r="G264" s="17" t="s">
        <v>1346</v>
      </c>
      <c r="H264" s="17">
        <v>505</v>
      </c>
      <c r="I264" s="17">
        <v>505</v>
      </c>
      <c r="J264" s="17">
        <v>0</v>
      </c>
      <c r="K264" s="17" t="s">
        <v>37</v>
      </c>
      <c r="L264" s="18">
        <v>24986.62</v>
      </c>
      <c r="M264" s="18">
        <v>89.23</v>
      </c>
      <c r="N264" s="18">
        <v>5909.15</v>
      </c>
      <c r="O264" s="18">
        <v>30985</v>
      </c>
      <c r="P264" s="18">
        <v>659.99</v>
      </c>
      <c r="Q264" s="18">
        <v>256.01</v>
      </c>
      <c r="R264" s="18">
        <v>0</v>
      </c>
      <c r="S264" s="18">
        <v>916</v>
      </c>
      <c r="T264" s="18">
        <v>0</v>
      </c>
      <c r="U264" s="18">
        <v>88</v>
      </c>
      <c r="V264" s="18">
        <v>0</v>
      </c>
      <c r="W264" s="18">
        <v>0</v>
      </c>
      <c r="X264" s="18">
        <v>88</v>
      </c>
      <c r="Y264" s="18">
        <v>25558.61</v>
      </c>
      <c r="Z264" s="18">
        <v>6165.16</v>
      </c>
      <c r="AA264" s="18">
        <v>89.23</v>
      </c>
      <c r="AB264" s="18">
        <v>31813</v>
      </c>
    </row>
    <row r="265" spans="1:28" s="15" customFormat="1" x14ac:dyDescent="0.25">
      <c r="A265" s="17">
        <v>16</v>
      </c>
      <c r="B265" s="17" t="s">
        <v>1314</v>
      </c>
      <c r="C265" s="17" t="s">
        <v>1665</v>
      </c>
      <c r="D265" s="17" t="s">
        <v>1349</v>
      </c>
      <c r="E265" s="17" t="s">
        <v>1350</v>
      </c>
      <c r="F265" s="17" t="s">
        <v>35</v>
      </c>
      <c r="G265" s="17" t="s">
        <v>1351</v>
      </c>
      <c r="H265" s="17">
        <v>8900</v>
      </c>
      <c r="I265" s="17">
        <v>8443</v>
      </c>
      <c r="J265" s="17">
        <v>1371</v>
      </c>
      <c r="K265" s="17" t="s">
        <v>37</v>
      </c>
      <c r="L265" s="18">
        <v>238658.99</v>
      </c>
      <c r="M265" s="18">
        <v>7837.76</v>
      </c>
      <c r="N265" s="18">
        <v>23833.25</v>
      </c>
      <c r="O265" s="18">
        <v>270330</v>
      </c>
      <c r="P265" s="18">
        <v>8092.24</v>
      </c>
      <c r="Q265" s="18">
        <v>2492.81</v>
      </c>
      <c r="R265" s="18">
        <v>616.95000000000005</v>
      </c>
      <c r="S265" s="18">
        <v>11202</v>
      </c>
      <c r="T265" s="18">
        <v>13010</v>
      </c>
      <c r="U265" s="18">
        <v>340</v>
      </c>
      <c r="V265" s="18">
        <v>0</v>
      </c>
      <c r="W265" s="18">
        <v>0</v>
      </c>
      <c r="X265" s="18">
        <v>340</v>
      </c>
      <c r="Y265" s="18">
        <v>246411.23</v>
      </c>
      <c r="Z265" s="18">
        <v>26326.06</v>
      </c>
      <c r="AA265" s="18">
        <v>8454.7099999999991</v>
      </c>
      <c r="AB265" s="18">
        <v>281192</v>
      </c>
    </row>
    <row r="266" spans="1:28" s="15" customFormat="1" x14ac:dyDescent="0.25">
      <c r="A266" s="17">
        <v>17</v>
      </c>
      <c r="B266" s="17" t="s">
        <v>1352</v>
      </c>
      <c r="C266" s="17" t="s">
        <v>1665</v>
      </c>
      <c r="D266" s="17" t="s">
        <v>1353</v>
      </c>
      <c r="E266" s="17" t="s">
        <v>1354</v>
      </c>
      <c r="F266" s="17" t="s">
        <v>35</v>
      </c>
      <c r="G266" s="17" t="s">
        <v>1010</v>
      </c>
      <c r="H266" s="17">
        <v>5784</v>
      </c>
      <c r="I266" s="17">
        <v>5315</v>
      </c>
      <c r="J266" s="17">
        <v>469</v>
      </c>
      <c r="K266" s="17" t="s">
        <v>37</v>
      </c>
      <c r="L266" s="18">
        <v>45897.760000000002</v>
      </c>
      <c r="M266" s="18">
        <v>2370.56</v>
      </c>
      <c r="N266" s="18">
        <v>3363.68</v>
      </c>
      <c r="O266" s="18">
        <v>51632</v>
      </c>
      <c r="P266" s="18">
        <v>2895.16</v>
      </c>
      <c r="Q266" s="18">
        <v>480.79</v>
      </c>
      <c r="R266" s="18">
        <v>211.05</v>
      </c>
      <c r="S266" s="18">
        <v>3587</v>
      </c>
      <c r="T266" s="18">
        <v>9720</v>
      </c>
      <c r="U266" s="18">
        <v>0</v>
      </c>
      <c r="V266" s="18">
        <v>0</v>
      </c>
      <c r="W266" s="18">
        <v>0</v>
      </c>
      <c r="X266" s="18"/>
      <c r="Y266" s="18">
        <v>48792.92</v>
      </c>
      <c r="Z266" s="18">
        <v>3844.47</v>
      </c>
      <c r="AA266" s="18">
        <v>2581.61</v>
      </c>
      <c r="AB266" s="18">
        <v>55219</v>
      </c>
    </row>
    <row r="267" spans="1:28" s="22" customFormat="1" x14ac:dyDescent="0.25">
      <c r="A267" s="19"/>
      <c r="B267" s="19"/>
      <c r="C267" s="10" t="s">
        <v>71</v>
      </c>
      <c r="D267" s="19"/>
      <c r="E267" s="19"/>
      <c r="F267" s="19"/>
      <c r="G267" s="19"/>
      <c r="H267" s="19"/>
      <c r="I267" s="19"/>
      <c r="J267" s="20">
        <f>SUM(J250:J266)</f>
        <v>18815</v>
      </c>
      <c r="K267" s="20"/>
      <c r="L267" s="20">
        <f t="shared" ref="L267:AA267" si="37">SUM(L250:L266)</f>
        <v>3633898.2199999997</v>
      </c>
      <c r="M267" s="20">
        <f t="shared" si="37"/>
        <v>78959.049999999988</v>
      </c>
      <c r="N267" s="20">
        <f t="shared" si="37"/>
        <v>373851.73000000004</v>
      </c>
      <c r="O267" s="20">
        <f t="shared" si="37"/>
        <v>4086709</v>
      </c>
      <c r="P267" s="20">
        <f t="shared" si="37"/>
        <v>115715.34000000001</v>
      </c>
      <c r="Q267" s="20">
        <f t="shared" si="37"/>
        <v>37836.909999999996</v>
      </c>
      <c r="R267" s="20">
        <f t="shared" si="37"/>
        <v>8466.75</v>
      </c>
      <c r="S267" s="20">
        <f t="shared" si="37"/>
        <v>162019</v>
      </c>
      <c r="T267" s="20">
        <f t="shared" si="37"/>
        <v>29640</v>
      </c>
      <c r="U267" s="20">
        <f t="shared" si="37"/>
        <v>421901.05</v>
      </c>
      <c r="V267" s="20">
        <f t="shared" si="37"/>
        <v>57274.219999999994</v>
      </c>
      <c r="W267" s="20">
        <f t="shared" si="37"/>
        <v>14043.73</v>
      </c>
      <c r="X267" s="20">
        <f t="shared" si="37"/>
        <v>493219</v>
      </c>
      <c r="Y267" s="20">
        <f t="shared" si="37"/>
        <v>3327712.5100000002</v>
      </c>
      <c r="Z267" s="20">
        <f t="shared" si="37"/>
        <v>354414.41999999993</v>
      </c>
      <c r="AA267" s="20">
        <f t="shared" si="37"/>
        <v>73382.070000000007</v>
      </c>
      <c r="AB267" s="20">
        <f>SUM(AB250:AB266)</f>
        <v>3755509</v>
      </c>
    </row>
    <row r="268" spans="1:28" s="15" customFormat="1" x14ac:dyDescent="0.25">
      <c r="A268" s="17">
        <v>1</v>
      </c>
      <c r="B268" s="17" t="s">
        <v>1341</v>
      </c>
      <c r="C268" s="17" t="s">
        <v>1665</v>
      </c>
      <c r="D268" s="17" t="s">
        <v>1355</v>
      </c>
      <c r="E268" s="17" t="s">
        <v>1356</v>
      </c>
      <c r="F268" s="17" t="s">
        <v>75</v>
      </c>
      <c r="G268" s="17" t="s">
        <v>76</v>
      </c>
      <c r="H268" s="17">
        <v>12712</v>
      </c>
      <c r="I268" s="17">
        <v>12637</v>
      </c>
      <c r="J268" s="17">
        <v>75</v>
      </c>
      <c r="K268" s="17" t="s">
        <v>37</v>
      </c>
      <c r="L268" s="18">
        <v>36809.17</v>
      </c>
      <c r="M268" s="18">
        <v>2142.62</v>
      </c>
      <c r="N268" s="18">
        <v>8751.2099999999991</v>
      </c>
      <c r="O268" s="18">
        <v>47703</v>
      </c>
      <c r="P268" s="18">
        <v>905.35</v>
      </c>
      <c r="Q268" s="18">
        <v>397.76</v>
      </c>
      <c r="R268" s="18">
        <v>44.89</v>
      </c>
      <c r="S268" s="18">
        <v>1348</v>
      </c>
      <c r="T268" s="18">
        <v>0</v>
      </c>
      <c r="U268" s="18">
        <v>35565.17</v>
      </c>
      <c r="V268" s="18">
        <v>8751.2099999999991</v>
      </c>
      <c r="W268" s="18">
        <v>2142.62</v>
      </c>
      <c r="X268" s="18">
        <v>46459</v>
      </c>
      <c r="Y268" s="18">
        <v>2149.35</v>
      </c>
      <c r="Z268" s="18">
        <v>397.76</v>
      </c>
      <c r="AA268" s="18">
        <v>44.89</v>
      </c>
      <c r="AB268" s="18">
        <v>2592</v>
      </c>
    </row>
    <row r="269" spans="1:28" s="15" customFormat="1" x14ac:dyDescent="0.25">
      <c r="A269" s="17">
        <v>2</v>
      </c>
      <c r="B269" s="17" t="s">
        <v>1314</v>
      </c>
      <c r="C269" s="17" t="s">
        <v>1665</v>
      </c>
      <c r="D269" s="17" t="s">
        <v>1357</v>
      </c>
      <c r="E269" s="17" t="s">
        <v>1358</v>
      </c>
      <c r="F269" s="17" t="s">
        <v>75</v>
      </c>
      <c r="G269" s="17" t="s">
        <v>76</v>
      </c>
      <c r="H269" s="17">
        <v>5874</v>
      </c>
      <c r="I269" s="17">
        <v>5807</v>
      </c>
      <c r="J269" s="17">
        <v>67</v>
      </c>
      <c r="K269" s="17" t="s">
        <v>37</v>
      </c>
      <c r="L269" s="18">
        <v>25122.37</v>
      </c>
      <c r="M269" s="18">
        <v>1439.8</v>
      </c>
      <c r="N269" s="18">
        <v>5271.83</v>
      </c>
      <c r="O269" s="18">
        <v>31834</v>
      </c>
      <c r="P269" s="18">
        <v>726.67</v>
      </c>
      <c r="Q269" s="18">
        <v>271.23</v>
      </c>
      <c r="R269" s="18">
        <v>40.1</v>
      </c>
      <c r="S269" s="18">
        <v>1038</v>
      </c>
      <c r="T269" s="18">
        <v>0</v>
      </c>
      <c r="U269" s="18">
        <v>24233.37</v>
      </c>
      <c r="V269" s="18">
        <v>5271.83</v>
      </c>
      <c r="W269" s="18">
        <v>1439.8</v>
      </c>
      <c r="X269" s="18">
        <v>30945</v>
      </c>
      <c r="Y269" s="18">
        <v>1615.67</v>
      </c>
      <c r="Z269" s="18">
        <v>271.23</v>
      </c>
      <c r="AA269" s="18">
        <v>40.1</v>
      </c>
      <c r="AB269" s="18">
        <v>1927</v>
      </c>
    </row>
    <row r="270" spans="1:28" s="15" customFormat="1" x14ac:dyDescent="0.25">
      <c r="A270" s="17">
        <v>3</v>
      </c>
      <c r="B270" s="17" t="s">
        <v>1331</v>
      </c>
      <c r="C270" s="17" t="s">
        <v>1665</v>
      </c>
      <c r="D270" s="17" t="s">
        <v>1359</v>
      </c>
      <c r="E270" s="17" t="s">
        <v>1360</v>
      </c>
      <c r="F270" s="17" t="s">
        <v>75</v>
      </c>
      <c r="G270" s="17" t="s">
        <v>76</v>
      </c>
      <c r="H270" s="17">
        <v>0</v>
      </c>
      <c r="I270" s="17">
        <v>0</v>
      </c>
      <c r="J270" s="17">
        <v>0</v>
      </c>
      <c r="K270" s="17" t="s">
        <v>59</v>
      </c>
      <c r="L270" s="18">
        <v>11111.85</v>
      </c>
      <c r="M270" s="18">
        <v>355.26</v>
      </c>
      <c r="N270" s="18">
        <v>2863.89</v>
      </c>
      <c r="O270" s="18">
        <v>14331</v>
      </c>
      <c r="P270" s="18">
        <v>218.52</v>
      </c>
      <c r="Q270" s="18">
        <v>117.48</v>
      </c>
      <c r="R270" s="18">
        <v>0</v>
      </c>
      <c r="S270" s="18">
        <v>336</v>
      </c>
      <c r="T270" s="18">
        <v>0</v>
      </c>
      <c r="U270" s="18">
        <v>45</v>
      </c>
      <c r="V270" s="18">
        <v>0</v>
      </c>
      <c r="W270" s="18">
        <v>0</v>
      </c>
      <c r="X270" s="18">
        <v>45</v>
      </c>
      <c r="Y270" s="18">
        <v>11285.37</v>
      </c>
      <c r="Z270" s="18">
        <v>2981.37</v>
      </c>
      <c r="AA270" s="18">
        <v>355.26</v>
      </c>
      <c r="AB270" s="18">
        <v>14622</v>
      </c>
    </row>
    <row r="271" spans="1:28" s="15" customFormat="1" x14ac:dyDescent="0.25">
      <c r="A271" s="17">
        <v>4</v>
      </c>
      <c r="B271" s="17" t="s">
        <v>1318</v>
      </c>
      <c r="C271" s="17" t="s">
        <v>1665</v>
      </c>
      <c r="D271" s="17" t="s">
        <v>1361</v>
      </c>
      <c r="E271" s="17" t="s">
        <v>1362</v>
      </c>
      <c r="F271" s="17" t="s">
        <v>75</v>
      </c>
      <c r="G271" s="17" t="s">
        <v>76</v>
      </c>
      <c r="H271" s="17">
        <v>17287</v>
      </c>
      <c r="I271" s="17">
        <v>17111</v>
      </c>
      <c r="J271" s="17">
        <v>176</v>
      </c>
      <c r="K271" s="17" t="s">
        <v>37</v>
      </c>
      <c r="L271" s="18">
        <v>64324.05</v>
      </c>
      <c r="M271" s="18">
        <v>4891.28</v>
      </c>
      <c r="N271" s="18">
        <v>15014.67</v>
      </c>
      <c r="O271" s="18">
        <v>84230</v>
      </c>
      <c r="P271" s="18">
        <v>1483.03</v>
      </c>
      <c r="Q271" s="18">
        <v>706.63</v>
      </c>
      <c r="R271" s="18">
        <v>105.34</v>
      </c>
      <c r="S271" s="18">
        <v>2295</v>
      </c>
      <c r="T271" s="18">
        <v>0</v>
      </c>
      <c r="U271" s="18">
        <v>163</v>
      </c>
      <c r="V271" s="18">
        <v>0</v>
      </c>
      <c r="W271" s="18">
        <v>0</v>
      </c>
      <c r="X271" s="18">
        <v>163</v>
      </c>
      <c r="Y271" s="18">
        <v>65644.08</v>
      </c>
      <c r="Z271" s="18">
        <v>15721.3</v>
      </c>
      <c r="AA271" s="18">
        <v>4996.62</v>
      </c>
      <c r="AB271" s="18">
        <v>86362</v>
      </c>
    </row>
    <row r="272" spans="1:28" s="15" customFormat="1" x14ac:dyDescent="0.25">
      <c r="A272" s="17">
        <v>5</v>
      </c>
      <c r="B272" s="17" t="s">
        <v>1331</v>
      </c>
      <c r="C272" s="17" t="s">
        <v>1665</v>
      </c>
      <c r="D272" s="17" t="s">
        <v>1363</v>
      </c>
      <c r="E272" s="17" t="s">
        <v>1364</v>
      </c>
      <c r="F272" s="17" t="s">
        <v>75</v>
      </c>
      <c r="G272" s="17" t="s">
        <v>76</v>
      </c>
      <c r="H272" s="17">
        <v>16014</v>
      </c>
      <c r="I272" s="17">
        <v>15926</v>
      </c>
      <c r="J272" s="17">
        <v>88</v>
      </c>
      <c r="K272" s="17" t="s">
        <v>37</v>
      </c>
      <c r="L272" s="18">
        <v>79438.039999999994</v>
      </c>
      <c r="M272" s="18">
        <v>6235.5</v>
      </c>
      <c r="N272" s="18">
        <v>17145.46</v>
      </c>
      <c r="O272" s="18">
        <v>102819</v>
      </c>
      <c r="P272" s="18">
        <v>897.81</v>
      </c>
      <c r="Q272" s="18">
        <v>873.52</v>
      </c>
      <c r="R272" s="18">
        <v>52.67</v>
      </c>
      <c r="S272" s="18">
        <v>1824</v>
      </c>
      <c r="T272" s="18">
        <v>120</v>
      </c>
      <c r="U272" s="18">
        <v>164</v>
      </c>
      <c r="V272" s="18">
        <v>0</v>
      </c>
      <c r="W272" s="18">
        <v>0</v>
      </c>
      <c r="X272" s="18">
        <v>164</v>
      </c>
      <c r="Y272" s="18">
        <v>80171.850000000006</v>
      </c>
      <c r="Z272" s="18">
        <v>18018.98</v>
      </c>
      <c r="AA272" s="18">
        <v>6288.17</v>
      </c>
      <c r="AB272" s="18">
        <v>104479</v>
      </c>
    </row>
    <row r="273" spans="1:28" s="15" customFormat="1" x14ac:dyDescent="0.25">
      <c r="A273" s="17">
        <v>6</v>
      </c>
      <c r="B273" s="17" t="s">
        <v>1331</v>
      </c>
      <c r="C273" s="17" t="s">
        <v>1665</v>
      </c>
      <c r="D273" s="17" t="s">
        <v>1365</v>
      </c>
      <c r="E273" s="17" t="s">
        <v>1366</v>
      </c>
      <c r="F273" s="17" t="s">
        <v>75</v>
      </c>
      <c r="G273" s="17" t="s">
        <v>76</v>
      </c>
      <c r="H273" s="17">
        <v>1221</v>
      </c>
      <c r="I273" s="17">
        <v>1221</v>
      </c>
      <c r="J273" s="17">
        <v>0</v>
      </c>
      <c r="K273" s="17" t="s">
        <v>59</v>
      </c>
      <c r="L273" s="18">
        <v>7751.23</v>
      </c>
      <c r="M273" s="18">
        <v>141.41</v>
      </c>
      <c r="N273" s="18">
        <v>1738.36</v>
      </c>
      <c r="O273" s="18">
        <v>9631</v>
      </c>
      <c r="P273" s="18">
        <v>187.32</v>
      </c>
      <c r="Q273" s="18">
        <v>80.680000000000007</v>
      </c>
      <c r="R273" s="18">
        <v>0</v>
      </c>
      <c r="S273" s="18">
        <v>268</v>
      </c>
      <c r="T273" s="18">
        <v>0</v>
      </c>
      <c r="U273" s="18">
        <v>314.23</v>
      </c>
      <c r="V273" s="18">
        <v>1738.36</v>
      </c>
      <c r="W273" s="18">
        <v>141.41</v>
      </c>
      <c r="X273" s="18">
        <v>2194</v>
      </c>
      <c r="Y273" s="18">
        <v>7624.32</v>
      </c>
      <c r="Z273" s="18">
        <v>80.680000000000007</v>
      </c>
      <c r="AA273" s="18">
        <v>0</v>
      </c>
      <c r="AB273" s="18">
        <v>7705</v>
      </c>
    </row>
    <row r="274" spans="1:28" s="15" customFormat="1" x14ac:dyDescent="0.25">
      <c r="A274" s="17">
        <v>7</v>
      </c>
      <c r="B274" s="17" t="s">
        <v>1307</v>
      </c>
      <c r="C274" s="17" t="s">
        <v>1665</v>
      </c>
      <c r="D274" s="17" t="s">
        <v>1367</v>
      </c>
      <c r="E274" s="17" t="s">
        <v>1368</v>
      </c>
      <c r="F274" s="17" t="s">
        <v>75</v>
      </c>
      <c r="G274" s="17" t="s">
        <v>76</v>
      </c>
      <c r="H274" s="17">
        <v>713</v>
      </c>
      <c r="I274" s="17">
        <v>406</v>
      </c>
      <c r="J274" s="17">
        <v>307</v>
      </c>
      <c r="K274" s="17" t="s">
        <v>37</v>
      </c>
      <c r="L274" s="18">
        <v>393720.56</v>
      </c>
      <c r="M274" s="18">
        <v>36287.64</v>
      </c>
      <c r="N274" s="18">
        <v>44601.8</v>
      </c>
      <c r="O274" s="18">
        <v>474610</v>
      </c>
      <c r="P274" s="18">
        <v>2354.52</v>
      </c>
      <c r="Q274" s="18">
        <v>4428.74</v>
      </c>
      <c r="R274" s="18">
        <v>183.74</v>
      </c>
      <c r="S274" s="18">
        <v>6967</v>
      </c>
      <c r="T274" s="18">
        <v>83590</v>
      </c>
      <c r="U274" s="18">
        <v>386481.56</v>
      </c>
      <c r="V274" s="18">
        <v>44601.8</v>
      </c>
      <c r="W274" s="18">
        <v>36287.64</v>
      </c>
      <c r="X274" s="18">
        <v>467371</v>
      </c>
      <c r="Y274" s="18">
        <v>9593.52</v>
      </c>
      <c r="Z274" s="18">
        <v>4428.74</v>
      </c>
      <c r="AA274" s="18">
        <v>183.74</v>
      </c>
      <c r="AB274" s="18">
        <v>14206</v>
      </c>
    </row>
    <row r="275" spans="1:28" s="15" customFormat="1" x14ac:dyDescent="0.25">
      <c r="A275" s="17">
        <v>8</v>
      </c>
      <c r="B275" s="17" t="s">
        <v>1311</v>
      </c>
      <c r="C275" s="17" t="s">
        <v>1665</v>
      </c>
      <c r="D275" s="17" t="s">
        <v>1369</v>
      </c>
      <c r="E275" s="17" t="s">
        <v>1370</v>
      </c>
      <c r="F275" s="17" t="s">
        <v>75</v>
      </c>
      <c r="G275" s="17" t="s">
        <v>76</v>
      </c>
      <c r="H275" s="17">
        <v>10033</v>
      </c>
      <c r="I275" s="17">
        <v>9931</v>
      </c>
      <c r="J275" s="17">
        <v>102</v>
      </c>
      <c r="K275" s="17" t="s">
        <v>37</v>
      </c>
      <c r="L275" s="18">
        <v>-99431.54</v>
      </c>
      <c r="M275" s="18">
        <v>1343.21</v>
      </c>
      <c r="N275" s="18">
        <v>14.33</v>
      </c>
      <c r="O275" s="18">
        <v>-98074</v>
      </c>
      <c r="P275" s="18">
        <v>990.95</v>
      </c>
      <c r="Q275" s="18">
        <v>0</v>
      </c>
      <c r="R275" s="18">
        <v>61.05</v>
      </c>
      <c r="S275" s="18">
        <v>1052</v>
      </c>
      <c r="T275" s="18">
        <v>410</v>
      </c>
      <c r="U275" s="18">
        <v>86</v>
      </c>
      <c r="V275" s="18">
        <v>0</v>
      </c>
      <c r="W275" s="18">
        <v>0</v>
      </c>
      <c r="X275" s="18">
        <v>86</v>
      </c>
      <c r="Y275" s="18">
        <v>0</v>
      </c>
      <c r="Z275" s="18">
        <v>0</v>
      </c>
      <c r="AA275" s="18">
        <v>0</v>
      </c>
      <c r="AB275" s="18">
        <v>0</v>
      </c>
    </row>
    <row r="276" spans="1:28" s="15" customFormat="1" x14ac:dyDescent="0.25">
      <c r="A276" s="17">
        <v>9</v>
      </c>
      <c r="B276" s="17" t="s">
        <v>1307</v>
      </c>
      <c r="C276" s="17" t="s">
        <v>1665</v>
      </c>
      <c r="D276" s="17" t="s">
        <v>1371</v>
      </c>
      <c r="E276" s="17" t="s">
        <v>1372</v>
      </c>
      <c r="F276" s="17" t="s">
        <v>75</v>
      </c>
      <c r="G276" s="17" t="s">
        <v>76</v>
      </c>
      <c r="H276" s="17">
        <v>40416</v>
      </c>
      <c r="I276" s="17">
        <v>40065</v>
      </c>
      <c r="J276" s="17">
        <v>351</v>
      </c>
      <c r="K276" s="17" t="s">
        <v>37</v>
      </c>
      <c r="L276" s="18">
        <v>127001.43</v>
      </c>
      <c r="M276" s="18">
        <v>2463.3200000000002</v>
      </c>
      <c r="N276" s="18">
        <v>13379.25</v>
      </c>
      <c r="O276" s="18">
        <v>142844</v>
      </c>
      <c r="P276" s="18">
        <v>2771.53</v>
      </c>
      <c r="Q276" s="18">
        <v>1322.4</v>
      </c>
      <c r="R276" s="18">
        <v>210.07</v>
      </c>
      <c r="S276" s="18">
        <v>4304</v>
      </c>
      <c r="T276" s="18">
        <v>0</v>
      </c>
      <c r="U276" s="18">
        <v>339</v>
      </c>
      <c r="V276" s="18">
        <v>0</v>
      </c>
      <c r="W276" s="18">
        <v>0</v>
      </c>
      <c r="X276" s="18">
        <v>339</v>
      </c>
      <c r="Y276" s="18">
        <v>129433.96</v>
      </c>
      <c r="Z276" s="18">
        <v>14701.65</v>
      </c>
      <c r="AA276" s="18">
        <v>2673.39</v>
      </c>
      <c r="AB276" s="18">
        <v>146809</v>
      </c>
    </row>
    <row r="277" spans="1:28" s="15" customFormat="1" x14ac:dyDescent="0.25">
      <c r="A277" s="17">
        <v>10</v>
      </c>
      <c r="B277" s="17" t="s">
        <v>1322</v>
      </c>
      <c r="C277" s="17" t="s">
        <v>1665</v>
      </c>
      <c r="D277" s="17" t="s">
        <v>1373</v>
      </c>
      <c r="E277" s="17" t="s">
        <v>1374</v>
      </c>
      <c r="F277" s="17" t="s">
        <v>75</v>
      </c>
      <c r="G277" s="17" t="s">
        <v>76</v>
      </c>
      <c r="H277" s="17">
        <v>23404</v>
      </c>
      <c r="I277" s="17">
        <v>23255</v>
      </c>
      <c r="J277" s="17">
        <v>149</v>
      </c>
      <c r="K277" s="17" t="s">
        <v>37</v>
      </c>
      <c r="L277" s="18">
        <v>-67455.13</v>
      </c>
      <c r="M277" s="18">
        <v>1145.6500000000001</v>
      </c>
      <c r="N277" s="18">
        <v>11.48</v>
      </c>
      <c r="O277" s="18">
        <v>-66298</v>
      </c>
      <c r="P277" s="18">
        <v>1303.82</v>
      </c>
      <c r="Q277" s="18">
        <v>0</v>
      </c>
      <c r="R277" s="18">
        <v>89.18</v>
      </c>
      <c r="S277" s="18">
        <v>1393</v>
      </c>
      <c r="T277" s="18">
        <v>850</v>
      </c>
      <c r="U277" s="18">
        <v>59</v>
      </c>
      <c r="V277" s="18">
        <v>0</v>
      </c>
      <c r="W277" s="18">
        <v>0</v>
      </c>
      <c r="X277" s="18">
        <v>59</v>
      </c>
      <c r="Y277" s="18">
        <v>0</v>
      </c>
      <c r="Z277" s="18">
        <v>0</v>
      </c>
      <c r="AA277" s="18">
        <v>0</v>
      </c>
      <c r="AB277" s="18">
        <v>0</v>
      </c>
    </row>
    <row r="278" spans="1:28" s="15" customFormat="1" x14ac:dyDescent="0.25">
      <c r="A278" s="17">
        <v>11</v>
      </c>
      <c r="B278" s="17" t="s">
        <v>1314</v>
      </c>
      <c r="C278" s="17" t="s">
        <v>1665</v>
      </c>
      <c r="D278" s="17" t="s">
        <v>1375</v>
      </c>
      <c r="E278" s="17" t="s">
        <v>1376</v>
      </c>
      <c r="F278" s="17" t="s">
        <v>75</v>
      </c>
      <c r="G278" s="17" t="s">
        <v>76</v>
      </c>
      <c r="H278" s="17">
        <v>7325</v>
      </c>
      <c r="I278" s="17">
        <v>7226</v>
      </c>
      <c r="J278" s="17">
        <v>99</v>
      </c>
      <c r="K278" s="17" t="s">
        <v>37</v>
      </c>
      <c r="L278" s="18">
        <v>-50393.21</v>
      </c>
      <c r="M278" s="18">
        <v>1060.6400000000001</v>
      </c>
      <c r="N278" s="18">
        <v>9.57</v>
      </c>
      <c r="O278" s="18">
        <v>-49323</v>
      </c>
      <c r="P278" s="18">
        <v>970.75</v>
      </c>
      <c r="Q278" s="18">
        <v>0</v>
      </c>
      <c r="R278" s="18">
        <v>59.25</v>
      </c>
      <c r="S278" s="18">
        <v>1030</v>
      </c>
      <c r="T278" s="18">
        <v>0</v>
      </c>
      <c r="U278" s="18">
        <v>120</v>
      </c>
      <c r="V278" s="18">
        <v>0</v>
      </c>
      <c r="W278" s="18">
        <v>0</v>
      </c>
      <c r="X278" s="18">
        <v>120</v>
      </c>
      <c r="Y278" s="18">
        <v>0</v>
      </c>
      <c r="Z278" s="18">
        <v>0</v>
      </c>
      <c r="AA278" s="18">
        <v>0</v>
      </c>
      <c r="AB278" s="18">
        <v>0</v>
      </c>
    </row>
    <row r="279" spans="1:28" s="15" customFormat="1" x14ac:dyDescent="0.25">
      <c r="A279" s="17">
        <v>12</v>
      </c>
      <c r="B279" s="17" t="s">
        <v>1322</v>
      </c>
      <c r="C279" s="17" t="s">
        <v>1665</v>
      </c>
      <c r="D279" s="17" t="s">
        <v>1377</v>
      </c>
      <c r="E279" s="17" t="s">
        <v>1378</v>
      </c>
      <c r="F279" s="17" t="s">
        <v>75</v>
      </c>
      <c r="G279" s="17" t="s">
        <v>76</v>
      </c>
      <c r="H279" s="17">
        <v>23390</v>
      </c>
      <c r="I279" s="17">
        <v>23060</v>
      </c>
      <c r="J279" s="17">
        <v>330</v>
      </c>
      <c r="K279" s="17" t="s">
        <v>37</v>
      </c>
      <c r="L279" s="18">
        <v>65660.289999999994</v>
      </c>
      <c r="M279" s="18">
        <v>4663.07</v>
      </c>
      <c r="N279" s="18">
        <v>13125.64</v>
      </c>
      <c r="O279" s="18">
        <v>83449</v>
      </c>
      <c r="P279" s="18">
        <v>2632.26</v>
      </c>
      <c r="Q279" s="18">
        <v>715.23</v>
      </c>
      <c r="R279" s="18">
        <v>197.51</v>
      </c>
      <c r="S279" s="18">
        <v>3545</v>
      </c>
      <c r="T279" s="18">
        <v>0</v>
      </c>
      <c r="U279" s="18">
        <v>222</v>
      </c>
      <c r="V279" s="18">
        <v>0</v>
      </c>
      <c r="W279" s="18">
        <v>0</v>
      </c>
      <c r="X279" s="18">
        <v>222</v>
      </c>
      <c r="Y279" s="18">
        <v>68070.55</v>
      </c>
      <c r="Z279" s="18">
        <v>13840.87</v>
      </c>
      <c r="AA279" s="18">
        <v>4860.58</v>
      </c>
      <c r="AB279" s="18">
        <v>86772</v>
      </c>
    </row>
    <row r="280" spans="1:28" s="15" customFormat="1" x14ac:dyDescent="0.25">
      <c r="A280" s="17">
        <v>13</v>
      </c>
      <c r="B280" s="17" t="s">
        <v>1341</v>
      </c>
      <c r="C280" s="17" t="s">
        <v>1665</v>
      </c>
      <c r="D280" s="17" t="s">
        <v>1379</v>
      </c>
      <c r="E280" s="17" t="s">
        <v>1380</v>
      </c>
      <c r="F280" s="17" t="s">
        <v>75</v>
      </c>
      <c r="G280" s="17" t="s">
        <v>114</v>
      </c>
      <c r="H280" s="17">
        <v>0</v>
      </c>
      <c r="I280" s="17">
        <v>0</v>
      </c>
      <c r="J280" s="17">
        <v>360</v>
      </c>
      <c r="K280" s="17" t="s">
        <v>107</v>
      </c>
      <c r="L280" s="18">
        <v>140940.84</v>
      </c>
      <c r="M280" s="18">
        <v>2140.02</v>
      </c>
      <c r="N280" s="18">
        <v>13269.14</v>
      </c>
      <c r="O280" s="18">
        <v>156350</v>
      </c>
      <c r="P280" s="18">
        <v>2518.79</v>
      </c>
      <c r="Q280" s="18">
        <v>1465.75</v>
      </c>
      <c r="R280" s="18">
        <v>215.46</v>
      </c>
      <c r="S280" s="18">
        <v>4200</v>
      </c>
      <c r="T280" s="18">
        <v>0</v>
      </c>
      <c r="U280" s="18">
        <v>820</v>
      </c>
      <c r="V280" s="18">
        <v>0</v>
      </c>
      <c r="W280" s="18">
        <v>0</v>
      </c>
      <c r="X280" s="18">
        <v>820</v>
      </c>
      <c r="Y280" s="18">
        <v>142639.63</v>
      </c>
      <c r="Z280" s="18">
        <v>14734.89</v>
      </c>
      <c r="AA280" s="18">
        <v>2355.48</v>
      </c>
      <c r="AB280" s="18">
        <v>159730</v>
      </c>
    </row>
    <row r="281" spans="1:28" s="15" customFormat="1" x14ac:dyDescent="0.25">
      <c r="A281" s="17">
        <v>14</v>
      </c>
      <c r="B281" s="17" t="s">
        <v>1314</v>
      </c>
      <c r="C281" s="17" t="s">
        <v>1665</v>
      </c>
      <c r="D281" s="17" t="s">
        <v>1381</v>
      </c>
      <c r="E281" s="17" t="s">
        <v>1382</v>
      </c>
      <c r="F281" s="17" t="s">
        <v>75</v>
      </c>
      <c r="G281" s="17" t="s">
        <v>114</v>
      </c>
      <c r="H281" s="17">
        <v>0</v>
      </c>
      <c r="I281" s="17">
        <v>0</v>
      </c>
      <c r="J281" s="17">
        <v>360</v>
      </c>
      <c r="K281" s="17" t="s">
        <v>107</v>
      </c>
      <c r="L281" s="18">
        <v>121660.08</v>
      </c>
      <c r="M281" s="18">
        <v>2140.02</v>
      </c>
      <c r="N281" s="18">
        <v>11167.9</v>
      </c>
      <c r="O281" s="18">
        <v>134968</v>
      </c>
      <c r="P281" s="18">
        <v>2519.0300000000002</v>
      </c>
      <c r="Q281" s="18">
        <v>1266.51</v>
      </c>
      <c r="R281" s="18">
        <v>215.46</v>
      </c>
      <c r="S281" s="18">
        <v>4001</v>
      </c>
      <c r="T281" s="18">
        <v>0</v>
      </c>
      <c r="U281" s="18">
        <v>625</v>
      </c>
      <c r="V281" s="18">
        <v>0</v>
      </c>
      <c r="W281" s="18">
        <v>0</v>
      </c>
      <c r="X281" s="18">
        <v>625</v>
      </c>
      <c r="Y281" s="18">
        <v>123554.11</v>
      </c>
      <c r="Z281" s="18">
        <v>12434.41</v>
      </c>
      <c r="AA281" s="18">
        <v>2355.48</v>
      </c>
      <c r="AB281" s="18">
        <v>138344</v>
      </c>
    </row>
    <row r="282" spans="1:28" s="15" customFormat="1" x14ac:dyDescent="0.25">
      <c r="A282" s="17">
        <v>15</v>
      </c>
      <c r="B282" s="17" t="s">
        <v>1318</v>
      </c>
      <c r="C282" s="17" t="s">
        <v>1665</v>
      </c>
      <c r="D282" s="17" t="s">
        <v>1383</v>
      </c>
      <c r="E282" s="17" t="s">
        <v>1384</v>
      </c>
      <c r="F282" s="17" t="s">
        <v>75</v>
      </c>
      <c r="G282" s="17" t="s">
        <v>114</v>
      </c>
      <c r="H282" s="17">
        <v>0</v>
      </c>
      <c r="I282" s="17">
        <v>0</v>
      </c>
      <c r="J282" s="17">
        <v>360</v>
      </c>
      <c r="K282" s="17" t="s">
        <v>107</v>
      </c>
      <c r="L282" s="18">
        <v>126010.69</v>
      </c>
      <c r="M282" s="18">
        <v>2140.02</v>
      </c>
      <c r="N282" s="18">
        <v>11746.29</v>
      </c>
      <c r="O282" s="18">
        <v>139897</v>
      </c>
      <c r="P282" s="18">
        <v>2519.0700000000002</v>
      </c>
      <c r="Q282" s="18">
        <v>1311.47</v>
      </c>
      <c r="R282" s="18">
        <v>215.46</v>
      </c>
      <c r="S282" s="18">
        <v>4046</v>
      </c>
      <c r="T282" s="18">
        <v>0</v>
      </c>
      <c r="U282" s="18">
        <v>626</v>
      </c>
      <c r="V282" s="18">
        <v>0</v>
      </c>
      <c r="W282" s="18">
        <v>0</v>
      </c>
      <c r="X282" s="18">
        <v>626</v>
      </c>
      <c r="Y282" s="18">
        <v>127903.76</v>
      </c>
      <c r="Z282" s="18">
        <v>13057.76</v>
      </c>
      <c r="AA282" s="18">
        <v>2355.48</v>
      </c>
      <c r="AB282" s="18">
        <v>143317</v>
      </c>
    </row>
    <row r="283" spans="1:28" s="15" customFormat="1" x14ac:dyDescent="0.25">
      <c r="A283" s="17">
        <v>16</v>
      </c>
      <c r="B283" s="17" t="s">
        <v>1331</v>
      </c>
      <c r="C283" s="17" t="s">
        <v>1665</v>
      </c>
      <c r="D283" s="17" t="s">
        <v>1385</v>
      </c>
      <c r="E283" s="17" t="s">
        <v>1386</v>
      </c>
      <c r="F283" s="17" t="s">
        <v>75</v>
      </c>
      <c r="G283" s="17" t="s">
        <v>114</v>
      </c>
      <c r="H283" s="17">
        <v>0</v>
      </c>
      <c r="I283" s="17">
        <v>0</v>
      </c>
      <c r="J283" s="17">
        <v>360</v>
      </c>
      <c r="K283" s="17" t="s">
        <v>107</v>
      </c>
      <c r="L283" s="18">
        <v>125621.07</v>
      </c>
      <c r="M283" s="18">
        <v>2140.02</v>
      </c>
      <c r="N283" s="18">
        <v>11706.91</v>
      </c>
      <c r="O283" s="18">
        <v>139468</v>
      </c>
      <c r="P283" s="18">
        <v>2519.1</v>
      </c>
      <c r="Q283" s="18">
        <v>1307.44</v>
      </c>
      <c r="R283" s="18">
        <v>215.46</v>
      </c>
      <c r="S283" s="18">
        <v>4042</v>
      </c>
      <c r="T283" s="18">
        <v>0</v>
      </c>
      <c r="U283" s="18">
        <v>626</v>
      </c>
      <c r="V283" s="18">
        <v>0</v>
      </c>
      <c r="W283" s="18">
        <v>0</v>
      </c>
      <c r="X283" s="18">
        <v>626</v>
      </c>
      <c r="Y283" s="18">
        <v>127514.17</v>
      </c>
      <c r="Z283" s="18">
        <v>13014.35</v>
      </c>
      <c r="AA283" s="18">
        <v>2355.48</v>
      </c>
      <c r="AB283" s="18">
        <v>142884</v>
      </c>
    </row>
    <row r="284" spans="1:28" s="15" customFormat="1" x14ac:dyDescent="0.25">
      <c r="A284" s="17">
        <v>17</v>
      </c>
      <c r="B284" s="17" t="s">
        <v>1322</v>
      </c>
      <c r="C284" s="17" t="s">
        <v>1665</v>
      </c>
      <c r="D284" s="17" t="s">
        <v>1387</v>
      </c>
      <c r="E284" s="17" t="s">
        <v>1388</v>
      </c>
      <c r="F284" s="17" t="s">
        <v>75</v>
      </c>
      <c r="G284" s="17" t="s">
        <v>114</v>
      </c>
      <c r="H284" s="17">
        <v>0</v>
      </c>
      <c r="I284" s="17">
        <v>0</v>
      </c>
      <c r="J284" s="17">
        <v>360</v>
      </c>
      <c r="K284" s="17" t="s">
        <v>107</v>
      </c>
      <c r="L284" s="18">
        <v>136313.68</v>
      </c>
      <c r="M284" s="18">
        <v>2140.02</v>
      </c>
      <c r="N284" s="18">
        <v>12799.3</v>
      </c>
      <c r="O284" s="18">
        <v>151253</v>
      </c>
      <c r="P284" s="18">
        <v>2518.61</v>
      </c>
      <c r="Q284" s="18">
        <v>1417.93</v>
      </c>
      <c r="R284" s="18">
        <v>215.46</v>
      </c>
      <c r="S284" s="18">
        <v>4152</v>
      </c>
      <c r="T284" s="18">
        <v>0</v>
      </c>
      <c r="U284" s="18">
        <v>739</v>
      </c>
      <c r="V284" s="18">
        <v>0</v>
      </c>
      <c r="W284" s="18">
        <v>0</v>
      </c>
      <c r="X284" s="18">
        <v>739</v>
      </c>
      <c r="Y284" s="18">
        <v>138093.29</v>
      </c>
      <c r="Z284" s="18">
        <v>14217.23</v>
      </c>
      <c r="AA284" s="18">
        <v>2355.48</v>
      </c>
      <c r="AB284" s="18">
        <v>154666</v>
      </c>
    </row>
    <row r="285" spans="1:28" s="15" customFormat="1" x14ac:dyDescent="0.25">
      <c r="A285" s="17">
        <v>18</v>
      </c>
      <c r="B285" s="17" t="s">
        <v>1311</v>
      </c>
      <c r="C285" s="17" t="s">
        <v>1665</v>
      </c>
      <c r="D285" s="17" t="s">
        <v>1389</v>
      </c>
      <c r="E285" s="17" t="s">
        <v>1390</v>
      </c>
      <c r="F285" s="17" t="s">
        <v>75</v>
      </c>
      <c r="G285" s="17" t="s">
        <v>114</v>
      </c>
      <c r="H285" s="17">
        <v>0</v>
      </c>
      <c r="I285" s="17">
        <v>0</v>
      </c>
      <c r="J285" s="17">
        <v>360</v>
      </c>
      <c r="K285" s="17" t="s">
        <v>107</v>
      </c>
      <c r="L285" s="18">
        <v>160451.84</v>
      </c>
      <c r="M285" s="18">
        <v>2140.02</v>
      </c>
      <c r="N285" s="18">
        <v>15326.14</v>
      </c>
      <c r="O285" s="18">
        <v>177918</v>
      </c>
      <c r="P285" s="18">
        <v>2519.1799999999998</v>
      </c>
      <c r="Q285" s="18">
        <v>1667.36</v>
      </c>
      <c r="R285" s="18">
        <v>215.46</v>
      </c>
      <c r="S285" s="18">
        <v>4402</v>
      </c>
      <c r="T285" s="18">
        <v>0</v>
      </c>
      <c r="U285" s="18">
        <v>955</v>
      </c>
      <c r="V285" s="18">
        <v>0</v>
      </c>
      <c r="W285" s="18">
        <v>0</v>
      </c>
      <c r="X285" s="18">
        <v>955</v>
      </c>
      <c r="Y285" s="18">
        <v>162016.01999999999</v>
      </c>
      <c r="Z285" s="18">
        <v>16993.5</v>
      </c>
      <c r="AA285" s="18">
        <v>2355.48</v>
      </c>
      <c r="AB285" s="18">
        <v>181365</v>
      </c>
    </row>
    <row r="286" spans="1:28" x14ac:dyDescent="0.25">
      <c r="A286" s="10"/>
      <c r="B286" s="10"/>
      <c r="C286" s="10" t="s">
        <v>71</v>
      </c>
      <c r="D286" s="10"/>
      <c r="E286" s="10"/>
      <c r="F286" s="10"/>
      <c r="G286" s="10"/>
      <c r="H286" s="10"/>
      <c r="I286" s="10"/>
      <c r="J286" s="11">
        <f>SUM(J268:J285)</f>
        <v>3904</v>
      </c>
      <c r="K286" s="11"/>
      <c r="L286" s="11">
        <f t="shared" ref="L286:AB286" si="38">SUM(L268:L285)</f>
        <v>1404657.31</v>
      </c>
      <c r="M286" s="11">
        <f t="shared" si="38"/>
        <v>75009.52</v>
      </c>
      <c r="N286" s="11">
        <f t="shared" si="38"/>
        <v>197943.16999999998</v>
      </c>
      <c r="O286" s="11">
        <f t="shared" si="38"/>
        <v>1677610</v>
      </c>
      <c r="P286" s="11">
        <f t="shared" si="38"/>
        <v>30556.309999999998</v>
      </c>
      <c r="Q286" s="11">
        <f t="shared" si="38"/>
        <v>17350.129999999997</v>
      </c>
      <c r="R286" s="11">
        <f t="shared" si="38"/>
        <v>2336.56</v>
      </c>
      <c r="S286" s="11">
        <f t="shared" si="38"/>
        <v>50243</v>
      </c>
      <c r="T286" s="11">
        <f t="shared" si="38"/>
        <v>84970</v>
      </c>
      <c r="U286" s="11">
        <f t="shared" si="38"/>
        <v>452183.33</v>
      </c>
      <c r="V286" s="11">
        <f t="shared" si="38"/>
        <v>60363.200000000004</v>
      </c>
      <c r="W286" s="11">
        <f t="shared" si="38"/>
        <v>40011.47</v>
      </c>
      <c r="X286" s="11">
        <f t="shared" si="38"/>
        <v>552558</v>
      </c>
      <c r="Y286" s="11">
        <f t="shared" si="38"/>
        <v>1197309.6500000001</v>
      </c>
      <c r="Z286" s="11">
        <f t="shared" si="38"/>
        <v>154894.72</v>
      </c>
      <c r="AA286" s="11">
        <f t="shared" si="38"/>
        <v>33575.629999999997</v>
      </c>
      <c r="AB286" s="11">
        <f t="shared" si="38"/>
        <v>1385780</v>
      </c>
    </row>
    <row r="287" spans="1:28" x14ac:dyDescent="0.25">
      <c r="A287" s="10"/>
      <c r="B287" s="10"/>
      <c r="C287" s="10" t="s">
        <v>119</v>
      </c>
      <c r="D287" s="10"/>
      <c r="E287" s="10"/>
      <c r="F287" s="10"/>
      <c r="G287" s="10"/>
      <c r="H287" s="10"/>
      <c r="I287" s="10"/>
      <c r="J287" s="11">
        <f>J286+J267</f>
        <v>22719</v>
      </c>
      <c r="K287" s="11"/>
      <c r="L287" s="11">
        <f t="shared" ref="L287:AB287" si="39">L286+L267</f>
        <v>5038555.5299999993</v>
      </c>
      <c r="M287" s="11">
        <f t="shared" si="39"/>
        <v>153968.57</v>
      </c>
      <c r="N287" s="11">
        <f t="shared" si="39"/>
        <v>571794.9</v>
      </c>
      <c r="O287" s="11">
        <f t="shared" si="39"/>
        <v>5764319</v>
      </c>
      <c r="P287" s="11">
        <f t="shared" si="39"/>
        <v>146271.65000000002</v>
      </c>
      <c r="Q287" s="11">
        <f t="shared" si="39"/>
        <v>55187.039999999994</v>
      </c>
      <c r="R287" s="11">
        <f t="shared" si="39"/>
        <v>10803.31</v>
      </c>
      <c r="S287" s="11">
        <f t="shared" si="39"/>
        <v>212262</v>
      </c>
      <c r="T287" s="11">
        <f t="shared" si="39"/>
        <v>114610</v>
      </c>
      <c r="U287" s="11">
        <f t="shared" si="39"/>
        <v>874084.38</v>
      </c>
      <c r="V287" s="11">
        <f t="shared" si="39"/>
        <v>117637.42</v>
      </c>
      <c r="W287" s="11">
        <f t="shared" si="39"/>
        <v>54055.199999999997</v>
      </c>
      <c r="X287" s="11">
        <f t="shared" si="39"/>
        <v>1045777</v>
      </c>
      <c r="Y287" s="11">
        <f t="shared" si="39"/>
        <v>4525022.16</v>
      </c>
      <c r="Z287" s="11">
        <f t="shared" si="39"/>
        <v>509309.1399999999</v>
      </c>
      <c r="AA287" s="11">
        <f t="shared" si="39"/>
        <v>106957.70000000001</v>
      </c>
      <c r="AB287" s="11">
        <f t="shared" si="39"/>
        <v>5141289</v>
      </c>
    </row>
    <row r="291" spans="1:28" ht="15.75" x14ac:dyDescent="0.25">
      <c r="E291" s="13" t="s">
        <v>120</v>
      </c>
      <c r="G291" s="14"/>
      <c r="H291" s="14"/>
      <c r="I291" s="14"/>
      <c r="J291" s="14"/>
      <c r="K291" s="14"/>
      <c r="L291" s="13" t="s">
        <v>122</v>
      </c>
      <c r="M291" s="13"/>
      <c r="N291" s="13"/>
      <c r="O291" s="14"/>
      <c r="Q291" s="14"/>
      <c r="R291" s="13" t="s">
        <v>121</v>
      </c>
      <c r="T291" s="14"/>
      <c r="U291" s="14"/>
      <c r="W291" s="14"/>
      <c r="X291" s="14"/>
      <c r="Y291" s="13" t="s">
        <v>123</v>
      </c>
      <c r="Z291" s="14"/>
      <c r="AA291" s="14"/>
      <c r="AB291" s="14"/>
    </row>
    <row r="292" spans="1:28" ht="15.75" x14ac:dyDescent="0.25">
      <c r="E292" s="13" t="s">
        <v>124</v>
      </c>
      <c r="G292" s="14"/>
      <c r="H292" s="14"/>
      <c r="I292" s="14"/>
      <c r="J292" s="14"/>
      <c r="K292" s="14"/>
      <c r="L292" s="13" t="s">
        <v>124</v>
      </c>
      <c r="M292" s="13"/>
      <c r="N292" s="13"/>
      <c r="O292" s="14"/>
      <c r="Q292" s="14"/>
      <c r="R292" s="13" t="s">
        <v>124</v>
      </c>
      <c r="T292" s="14"/>
      <c r="U292" s="14"/>
      <c r="W292" s="14"/>
      <c r="X292" s="14"/>
      <c r="Y292" s="13" t="s">
        <v>124</v>
      </c>
      <c r="Z292" s="14"/>
      <c r="AA292" s="14"/>
      <c r="AB292" s="14"/>
    </row>
    <row r="293" spans="1:28" x14ac:dyDescent="0.25">
      <c r="M293" s="16"/>
    </row>
    <row r="294" spans="1:28" x14ac:dyDescent="0.25">
      <c r="M294" s="16"/>
    </row>
    <row r="295" spans="1:28" x14ac:dyDescent="0.25">
      <c r="M295" s="16"/>
    </row>
    <row r="296" spans="1:28" ht="36" x14ac:dyDescent="0.55000000000000004">
      <c r="A296" s="75" t="s">
        <v>0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</row>
    <row r="297" spans="1:28" ht="26.25" x14ac:dyDescent="0.4">
      <c r="A297" s="76" t="s">
        <v>1681</v>
      </c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</row>
    <row r="298" spans="1:28" ht="21" x14ac:dyDescent="0.35">
      <c r="A298" s="3" t="s">
        <v>1</v>
      </c>
      <c r="B298" s="4"/>
      <c r="C298" s="3"/>
      <c r="D298" s="3"/>
      <c r="E298" s="5"/>
      <c r="F298" s="3" t="s">
        <v>1398</v>
      </c>
      <c r="G298" s="5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90" x14ac:dyDescent="0.25">
      <c r="A299" s="6" t="s">
        <v>3</v>
      </c>
      <c r="B299" s="6" t="s">
        <v>4</v>
      </c>
      <c r="C299" s="6" t="s">
        <v>5</v>
      </c>
      <c r="D299" s="6" t="s">
        <v>6</v>
      </c>
      <c r="E299" s="6" t="s">
        <v>7</v>
      </c>
      <c r="F299" s="6" t="s">
        <v>8</v>
      </c>
      <c r="G299" s="6" t="s">
        <v>9</v>
      </c>
      <c r="H299" s="6" t="s">
        <v>10</v>
      </c>
      <c r="I299" s="6" t="s">
        <v>11</v>
      </c>
      <c r="J299" s="6" t="s">
        <v>12</v>
      </c>
      <c r="K299" s="6" t="s">
        <v>13</v>
      </c>
      <c r="L299" s="6" t="s">
        <v>14</v>
      </c>
      <c r="M299" s="6" t="s">
        <v>15</v>
      </c>
      <c r="N299" s="6" t="s">
        <v>16</v>
      </c>
      <c r="O299" s="6" t="s">
        <v>17</v>
      </c>
      <c r="P299" s="6" t="s">
        <v>18</v>
      </c>
      <c r="Q299" s="6" t="s">
        <v>19</v>
      </c>
      <c r="R299" s="6" t="s">
        <v>20</v>
      </c>
      <c r="S299" s="6" t="s">
        <v>21</v>
      </c>
      <c r="T299" s="6" t="s">
        <v>22</v>
      </c>
      <c r="U299" s="6" t="s">
        <v>23</v>
      </c>
      <c r="V299" s="6" t="s">
        <v>24</v>
      </c>
      <c r="W299" s="6" t="s">
        <v>25</v>
      </c>
      <c r="X299" s="6" t="s">
        <v>26</v>
      </c>
      <c r="Y299" s="6" t="s">
        <v>27</v>
      </c>
      <c r="Z299" s="6" t="s">
        <v>28</v>
      </c>
      <c r="AA299" s="6" t="s">
        <v>29</v>
      </c>
      <c r="AB299" s="6" t="s">
        <v>30</v>
      </c>
    </row>
    <row r="300" spans="1:28" s="15" customFormat="1" x14ac:dyDescent="0.25">
      <c r="A300" s="17">
        <v>1</v>
      </c>
      <c r="B300" s="17" t="s">
        <v>1307</v>
      </c>
      <c r="C300" s="17" t="s">
        <v>1665</v>
      </c>
      <c r="D300" s="17" t="s">
        <v>1309</v>
      </c>
      <c r="E300" s="17" t="s">
        <v>1310</v>
      </c>
      <c r="F300" s="17" t="s">
        <v>35</v>
      </c>
      <c r="G300" s="17" t="s">
        <v>1181</v>
      </c>
      <c r="H300" s="17">
        <v>42202</v>
      </c>
      <c r="I300" s="17">
        <v>39798</v>
      </c>
      <c r="J300" s="17">
        <v>2404</v>
      </c>
      <c r="K300" s="17" t="s">
        <v>37</v>
      </c>
      <c r="L300" s="18">
        <v>426985.47</v>
      </c>
      <c r="M300" s="18">
        <v>11607.25</v>
      </c>
      <c r="N300" s="18">
        <v>48033.279999999999</v>
      </c>
      <c r="O300" s="18">
        <v>486626</v>
      </c>
      <c r="P300" s="18">
        <v>13026.78</v>
      </c>
      <c r="Q300" s="18">
        <v>4322.42</v>
      </c>
      <c r="R300" s="18">
        <v>1081.8</v>
      </c>
      <c r="S300" s="18">
        <v>18431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440012.25</v>
      </c>
      <c r="Z300" s="18">
        <v>52355.7</v>
      </c>
      <c r="AA300" s="18">
        <v>12689.05</v>
      </c>
      <c r="AB300" s="18">
        <v>505057</v>
      </c>
    </row>
    <row r="301" spans="1:28" s="15" customFormat="1" x14ac:dyDescent="0.25">
      <c r="A301" s="17">
        <v>2</v>
      </c>
      <c r="B301" s="17" t="s">
        <v>1311</v>
      </c>
      <c r="C301" s="17" t="s">
        <v>1665</v>
      </c>
      <c r="D301" s="17" t="s">
        <v>1312</v>
      </c>
      <c r="E301" s="17" t="s">
        <v>1313</v>
      </c>
      <c r="F301" s="17" t="s">
        <v>35</v>
      </c>
      <c r="G301" s="17" t="s">
        <v>137</v>
      </c>
      <c r="H301" s="17">
        <v>22747</v>
      </c>
      <c r="I301" s="17">
        <v>22227</v>
      </c>
      <c r="J301" s="17">
        <v>1560</v>
      </c>
      <c r="K301" s="17" t="s">
        <v>37</v>
      </c>
      <c r="L301" s="18">
        <v>30196.37</v>
      </c>
      <c r="M301" s="18">
        <v>496.8</v>
      </c>
      <c r="N301" s="18">
        <v>3183.83</v>
      </c>
      <c r="O301" s="18">
        <v>33877</v>
      </c>
      <c r="P301" s="18">
        <v>8949.31</v>
      </c>
      <c r="Q301" s="18">
        <v>163.69</v>
      </c>
      <c r="R301" s="18">
        <v>702</v>
      </c>
      <c r="S301" s="18">
        <v>9815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39145.68</v>
      </c>
      <c r="Z301" s="18">
        <v>3347.52</v>
      </c>
      <c r="AA301" s="18">
        <v>1198.8</v>
      </c>
      <c r="AB301" s="18">
        <v>43692</v>
      </c>
    </row>
    <row r="302" spans="1:28" s="15" customFormat="1" x14ac:dyDescent="0.25">
      <c r="A302" s="17">
        <v>3</v>
      </c>
      <c r="B302" s="17" t="s">
        <v>1314</v>
      </c>
      <c r="C302" s="17" t="s">
        <v>1665</v>
      </c>
      <c r="D302" s="17" t="s">
        <v>1315</v>
      </c>
      <c r="E302" s="17" t="s">
        <v>1316</v>
      </c>
      <c r="F302" s="17" t="s">
        <v>35</v>
      </c>
      <c r="G302" s="17" t="s">
        <v>1317</v>
      </c>
      <c r="H302" s="17">
        <v>4479</v>
      </c>
      <c r="I302" s="17">
        <v>4479</v>
      </c>
      <c r="J302" s="17">
        <v>0</v>
      </c>
      <c r="K302" s="17" t="s">
        <v>302</v>
      </c>
      <c r="L302" s="18">
        <v>984.88</v>
      </c>
      <c r="M302" s="18">
        <v>0</v>
      </c>
      <c r="N302" s="18">
        <v>160.12</v>
      </c>
      <c r="O302" s="18">
        <v>1145</v>
      </c>
      <c r="P302" s="18">
        <v>549.75</v>
      </c>
      <c r="Q302" s="18">
        <v>5.25</v>
      </c>
      <c r="R302" s="18">
        <v>0</v>
      </c>
      <c r="S302" s="18">
        <v>555</v>
      </c>
      <c r="T302" s="18">
        <v>0</v>
      </c>
      <c r="U302" s="18">
        <v>0</v>
      </c>
      <c r="V302" s="18">
        <v>0</v>
      </c>
      <c r="W302" s="18">
        <v>0</v>
      </c>
      <c r="X302" s="18"/>
      <c r="Y302" s="18">
        <v>1534.63</v>
      </c>
      <c r="Z302" s="18">
        <v>165.37</v>
      </c>
      <c r="AA302" s="18">
        <v>0</v>
      </c>
      <c r="AB302" s="18">
        <v>1700</v>
      </c>
    </row>
    <row r="303" spans="1:28" s="15" customFormat="1" x14ac:dyDescent="0.25">
      <c r="A303" s="17">
        <v>4</v>
      </c>
      <c r="B303" s="17" t="s">
        <v>1318</v>
      </c>
      <c r="C303" s="17" t="s">
        <v>1665</v>
      </c>
      <c r="D303" s="17" t="s">
        <v>1319</v>
      </c>
      <c r="E303" s="17" t="s">
        <v>1320</v>
      </c>
      <c r="F303" s="17" t="s">
        <v>35</v>
      </c>
      <c r="G303" s="17" t="s">
        <v>1321</v>
      </c>
      <c r="H303" s="17">
        <v>1275</v>
      </c>
      <c r="I303" s="17">
        <v>1167</v>
      </c>
      <c r="J303" s="17">
        <v>324</v>
      </c>
      <c r="K303" s="17" t="s">
        <v>37</v>
      </c>
      <c r="L303" s="18">
        <v>3448.01</v>
      </c>
      <c r="M303" s="18">
        <v>97.2</v>
      </c>
      <c r="N303" s="18">
        <v>792.79</v>
      </c>
      <c r="O303" s="18">
        <v>4338</v>
      </c>
      <c r="P303" s="18">
        <v>2259.29</v>
      </c>
      <c r="Q303" s="18">
        <v>18.91</v>
      </c>
      <c r="R303" s="18">
        <v>145.80000000000001</v>
      </c>
      <c r="S303" s="18">
        <v>2424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5707.3</v>
      </c>
      <c r="Z303" s="18">
        <v>811.7</v>
      </c>
      <c r="AA303" s="18">
        <v>243</v>
      </c>
      <c r="AB303" s="18">
        <v>6762</v>
      </c>
    </row>
    <row r="304" spans="1:28" s="15" customFormat="1" x14ac:dyDescent="0.25">
      <c r="A304" s="17">
        <v>5</v>
      </c>
      <c r="B304" s="17" t="s">
        <v>1322</v>
      </c>
      <c r="C304" s="17" t="s">
        <v>1665</v>
      </c>
      <c r="D304" s="17" t="s">
        <v>1323</v>
      </c>
      <c r="E304" s="17" t="s">
        <v>1324</v>
      </c>
      <c r="F304" s="17" t="s">
        <v>35</v>
      </c>
      <c r="G304" s="17" t="s">
        <v>1055</v>
      </c>
      <c r="H304" s="17">
        <v>2804</v>
      </c>
      <c r="I304" s="17">
        <v>2201</v>
      </c>
      <c r="J304" s="17">
        <v>603</v>
      </c>
      <c r="K304" s="17" t="s">
        <v>37</v>
      </c>
      <c r="L304" s="18">
        <v>336484.65</v>
      </c>
      <c r="M304" s="18">
        <v>1363.03</v>
      </c>
      <c r="N304" s="18">
        <v>44889.32</v>
      </c>
      <c r="O304" s="18">
        <v>382737</v>
      </c>
      <c r="P304" s="18">
        <v>4807.16</v>
      </c>
      <c r="Q304" s="18">
        <v>3355.49</v>
      </c>
      <c r="R304" s="18">
        <v>271.35000000000002</v>
      </c>
      <c r="S304" s="18">
        <v>8434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341291.81</v>
      </c>
      <c r="Z304" s="18">
        <v>48244.81</v>
      </c>
      <c r="AA304" s="18">
        <v>1634.38</v>
      </c>
      <c r="AB304" s="18">
        <v>391171</v>
      </c>
    </row>
    <row r="305" spans="1:28" s="15" customFormat="1" x14ac:dyDescent="0.25">
      <c r="A305" s="17">
        <v>6</v>
      </c>
      <c r="B305" s="17" t="s">
        <v>1307</v>
      </c>
      <c r="C305" s="17" t="s">
        <v>1665</v>
      </c>
      <c r="D305" s="17" t="s">
        <v>1325</v>
      </c>
      <c r="E305" s="17" t="s">
        <v>1326</v>
      </c>
      <c r="F305" s="17" t="s">
        <v>35</v>
      </c>
      <c r="G305" s="17" t="s">
        <v>1055</v>
      </c>
      <c r="H305" s="17">
        <v>180143</v>
      </c>
      <c r="I305" s="17">
        <v>179043</v>
      </c>
      <c r="J305" s="17">
        <v>1100</v>
      </c>
      <c r="K305" s="17" t="s">
        <v>37</v>
      </c>
      <c r="L305" s="18">
        <v>313743.57</v>
      </c>
      <c r="M305" s="18">
        <v>6641.21</v>
      </c>
      <c r="N305" s="18">
        <v>35442.22</v>
      </c>
      <c r="O305" s="18">
        <v>355827</v>
      </c>
      <c r="P305" s="18">
        <v>7386.48</v>
      </c>
      <c r="Q305" s="18">
        <v>3127.52</v>
      </c>
      <c r="R305" s="18">
        <v>495</v>
      </c>
      <c r="S305" s="18">
        <v>11009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321130.05</v>
      </c>
      <c r="Z305" s="18">
        <v>38569.74</v>
      </c>
      <c r="AA305" s="18">
        <v>7136.21</v>
      </c>
      <c r="AB305" s="18">
        <v>366836</v>
      </c>
    </row>
    <row r="306" spans="1:28" s="15" customFormat="1" x14ac:dyDescent="0.25">
      <c r="A306" s="17">
        <v>7</v>
      </c>
      <c r="B306" s="17" t="s">
        <v>1307</v>
      </c>
      <c r="C306" s="17" t="s">
        <v>1665</v>
      </c>
      <c r="D306" s="17" t="s">
        <v>1327</v>
      </c>
      <c r="E306" s="17" t="s">
        <v>1328</v>
      </c>
      <c r="F306" s="17" t="s">
        <v>35</v>
      </c>
      <c r="G306" s="17" t="s">
        <v>1055</v>
      </c>
      <c r="H306" s="17">
        <v>8900</v>
      </c>
      <c r="I306" s="17">
        <v>8833</v>
      </c>
      <c r="J306" s="17">
        <v>201</v>
      </c>
      <c r="K306" s="17" t="s">
        <v>37</v>
      </c>
      <c r="L306" s="18">
        <v>700813.46</v>
      </c>
      <c r="M306" s="18">
        <v>4900.72</v>
      </c>
      <c r="N306" s="18">
        <v>41808.82</v>
      </c>
      <c r="O306" s="18">
        <v>747523</v>
      </c>
      <c r="P306" s="18">
        <v>2555.27</v>
      </c>
      <c r="Q306" s="18">
        <v>6938.28</v>
      </c>
      <c r="R306" s="18">
        <v>90.45</v>
      </c>
      <c r="S306" s="18">
        <v>9584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703368.73</v>
      </c>
      <c r="Z306" s="18">
        <v>48747.1</v>
      </c>
      <c r="AA306" s="18">
        <v>4991.17</v>
      </c>
      <c r="AB306" s="18">
        <v>757107</v>
      </c>
    </row>
    <row r="307" spans="1:28" s="15" customFormat="1" x14ac:dyDescent="0.25">
      <c r="A307" s="17">
        <v>8</v>
      </c>
      <c r="B307" s="17" t="s">
        <v>1311</v>
      </c>
      <c r="C307" s="17" t="s">
        <v>1665</v>
      </c>
      <c r="D307" s="17" t="s">
        <v>1329</v>
      </c>
      <c r="E307" s="17" t="s">
        <v>1330</v>
      </c>
      <c r="F307" s="17" t="s">
        <v>35</v>
      </c>
      <c r="G307" s="17" t="s">
        <v>1055</v>
      </c>
      <c r="H307" s="17">
        <v>1251</v>
      </c>
      <c r="I307" s="17">
        <v>1136</v>
      </c>
      <c r="J307" s="17">
        <v>345</v>
      </c>
      <c r="K307" s="17" t="s">
        <v>37</v>
      </c>
      <c r="L307" s="18">
        <v>79717.02</v>
      </c>
      <c r="M307" s="18">
        <v>4042.73</v>
      </c>
      <c r="N307" s="18">
        <v>10203.25</v>
      </c>
      <c r="O307" s="18">
        <v>93963</v>
      </c>
      <c r="P307" s="18">
        <v>3935.7</v>
      </c>
      <c r="Q307" s="18">
        <v>819.05</v>
      </c>
      <c r="R307" s="18">
        <v>155.25</v>
      </c>
      <c r="S307" s="18">
        <v>4910</v>
      </c>
      <c r="T307" s="18">
        <v>0</v>
      </c>
      <c r="U307" s="18">
        <v>0</v>
      </c>
      <c r="V307" s="18">
        <v>0</v>
      </c>
      <c r="W307" s="18">
        <v>0</v>
      </c>
      <c r="X307" s="18"/>
      <c r="Y307" s="18">
        <v>83652.72</v>
      </c>
      <c r="Z307" s="18">
        <v>11022.3</v>
      </c>
      <c r="AA307" s="18">
        <v>4197.9799999999996</v>
      </c>
      <c r="AB307" s="18">
        <v>98873</v>
      </c>
    </row>
    <row r="308" spans="1:28" s="15" customFormat="1" x14ac:dyDescent="0.25">
      <c r="A308" s="17">
        <v>9</v>
      </c>
      <c r="B308" s="17" t="s">
        <v>1331</v>
      </c>
      <c r="C308" s="17" t="s">
        <v>1665</v>
      </c>
      <c r="D308" s="17" t="s">
        <v>1332</v>
      </c>
      <c r="E308" s="17" t="s">
        <v>1333</v>
      </c>
      <c r="F308" s="17" t="s">
        <v>35</v>
      </c>
      <c r="G308" s="17" t="s">
        <v>215</v>
      </c>
      <c r="H308" s="17">
        <v>75628</v>
      </c>
      <c r="I308" s="17">
        <v>74810</v>
      </c>
      <c r="J308" s="17">
        <v>2454</v>
      </c>
      <c r="K308" s="17" t="s">
        <v>37</v>
      </c>
      <c r="L308" s="18">
        <v>439353.69</v>
      </c>
      <c r="M308" s="18">
        <v>14159.26</v>
      </c>
      <c r="N308" s="18">
        <v>48616.05</v>
      </c>
      <c r="O308" s="18">
        <v>502129</v>
      </c>
      <c r="P308" s="18">
        <v>13561.41</v>
      </c>
      <c r="Q308" s="18">
        <v>4474.29</v>
      </c>
      <c r="R308" s="18">
        <v>1104.3</v>
      </c>
      <c r="S308" s="18">
        <v>19140</v>
      </c>
      <c r="T308" s="18">
        <v>6910</v>
      </c>
      <c r="U308" s="18">
        <v>0</v>
      </c>
      <c r="V308" s="18">
        <v>0</v>
      </c>
      <c r="W308" s="18">
        <v>0</v>
      </c>
      <c r="X308" s="18"/>
      <c r="Y308" s="18">
        <v>452915.1</v>
      </c>
      <c r="Z308" s="18">
        <v>53090.34</v>
      </c>
      <c r="AA308" s="18">
        <v>15263.56</v>
      </c>
      <c r="AB308" s="18">
        <v>521269</v>
      </c>
    </row>
    <row r="309" spans="1:28" s="15" customFormat="1" x14ac:dyDescent="0.25">
      <c r="A309" s="17">
        <v>10</v>
      </c>
      <c r="B309" s="17" t="s">
        <v>1311</v>
      </c>
      <c r="C309" s="17" t="s">
        <v>1665</v>
      </c>
      <c r="D309" s="17" t="s">
        <v>1334</v>
      </c>
      <c r="E309" s="17" t="s">
        <v>1335</v>
      </c>
      <c r="F309" s="17" t="s">
        <v>35</v>
      </c>
      <c r="G309" s="17" t="s">
        <v>1205</v>
      </c>
      <c r="H309" s="17">
        <v>54842</v>
      </c>
      <c r="I309" s="17">
        <v>54842</v>
      </c>
      <c r="J309" s="17">
        <v>0</v>
      </c>
      <c r="K309" s="17" t="s">
        <v>59</v>
      </c>
      <c r="L309" s="18">
        <v>5806.93</v>
      </c>
      <c r="M309" s="18">
        <v>0</v>
      </c>
      <c r="N309" s="18">
        <v>455.07</v>
      </c>
      <c r="O309" s="18">
        <v>6262</v>
      </c>
      <c r="P309" s="18">
        <v>852.91</v>
      </c>
      <c r="Q309" s="18">
        <v>54.09</v>
      </c>
      <c r="R309" s="18">
        <v>0</v>
      </c>
      <c r="S309" s="18">
        <v>907</v>
      </c>
      <c r="T309" s="18">
        <v>0</v>
      </c>
      <c r="U309" s="18">
        <v>0</v>
      </c>
      <c r="V309" s="18">
        <v>0</v>
      </c>
      <c r="W309" s="18">
        <v>0</v>
      </c>
      <c r="X309" s="18"/>
      <c r="Y309" s="18">
        <v>6659.84</v>
      </c>
      <c r="Z309" s="18">
        <v>509.16</v>
      </c>
      <c r="AA309" s="18">
        <v>0</v>
      </c>
      <c r="AB309" s="18">
        <v>7169</v>
      </c>
    </row>
    <row r="310" spans="1:28" s="15" customFormat="1" x14ac:dyDescent="0.25">
      <c r="A310" s="17">
        <v>11</v>
      </c>
      <c r="B310" s="17" t="s">
        <v>1307</v>
      </c>
      <c r="C310" s="17" t="s">
        <v>1665</v>
      </c>
      <c r="D310" s="17" t="s">
        <v>1336</v>
      </c>
      <c r="E310" s="17" t="s">
        <v>1337</v>
      </c>
      <c r="F310" s="17" t="s">
        <v>35</v>
      </c>
      <c r="G310" s="17" t="s">
        <v>1181</v>
      </c>
      <c r="H310" s="17"/>
      <c r="I310" s="17"/>
      <c r="J310" s="17"/>
      <c r="K310" s="17"/>
      <c r="L310" s="18">
        <v>16141.08</v>
      </c>
      <c r="M310" s="18">
        <v>428.85</v>
      </c>
      <c r="N310" s="18">
        <v>336.07</v>
      </c>
      <c r="O310" s="18">
        <v>16906</v>
      </c>
      <c r="P310" s="18">
        <v>0</v>
      </c>
      <c r="Q310" s="18">
        <v>0</v>
      </c>
      <c r="R310" s="18">
        <v>0</v>
      </c>
      <c r="S310" s="18"/>
      <c r="T310" s="18">
        <v>0</v>
      </c>
      <c r="U310" s="18">
        <v>0</v>
      </c>
      <c r="V310" s="18">
        <v>0</v>
      </c>
      <c r="W310" s="18">
        <v>0</v>
      </c>
      <c r="X310" s="18"/>
      <c r="Y310" s="18">
        <v>16141.08</v>
      </c>
      <c r="Z310" s="18">
        <v>336.07</v>
      </c>
      <c r="AA310" s="18">
        <v>428.85</v>
      </c>
      <c r="AB310" s="18">
        <v>16906</v>
      </c>
    </row>
    <row r="311" spans="1:28" s="15" customFormat="1" x14ac:dyDescent="0.25">
      <c r="A311" s="17">
        <v>12</v>
      </c>
      <c r="B311" s="17" t="s">
        <v>1318</v>
      </c>
      <c r="C311" s="17" t="s">
        <v>1665</v>
      </c>
      <c r="D311" s="17" t="s">
        <v>1338</v>
      </c>
      <c r="E311" s="17" t="s">
        <v>1339</v>
      </c>
      <c r="F311" s="17" t="s">
        <v>35</v>
      </c>
      <c r="G311" s="17" t="s">
        <v>1340</v>
      </c>
      <c r="H311" s="17">
        <v>20559</v>
      </c>
      <c r="I311" s="17">
        <v>20438</v>
      </c>
      <c r="J311" s="17">
        <v>363</v>
      </c>
      <c r="K311" s="17" t="s">
        <v>37</v>
      </c>
      <c r="L311" s="18">
        <v>122329.95</v>
      </c>
      <c r="M311" s="18">
        <v>7298.93</v>
      </c>
      <c r="N311" s="18">
        <v>25860.12</v>
      </c>
      <c r="O311" s="18">
        <v>155489</v>
      </c>
      <c r="P311" s="18">
        <v>2461.17</v>
      </c>
      <c r="Q311" s="18">
        <v>1289.48</v>
      </c>
      <c r="R311" s="18">
        <v>163.35</v>
      </c>
      <c r="S311" s="18">
        <v>3914</v>
      </c>
      <c r="T311" s="18">
        <v>0</v>
      </c>
      <c r="U311" s="18">
        <v>0</v>
      </c>
      <c r="V311" s="18">
        <v>0</v>
      </c>
      <c r="W311" s="18">
        <v>0</v>
      </c>
      <c r="X311" s="18"/>
      <c r="Y311" s="18">
        <v>124791.12</v>
      </c>
      <c r="Z311" s="18">
        <v>27149.599999999999</v>
      </c>
      <c r="AA311" s="18">
        <v>7462.28</v>
      </c>
      <c r="AB311" s="18">
        <v>159403</v>
      </c>
    </row>
    <row r="312" spans="1:28" s="15" customFormat="1" x14ac:dyDescent="0.25">
      <c r="A312" s="17">
        <v>13</v>
      </c>
      <c r="B312" s="17" t="s">
        <v>1341</v>
      </c>
      <c r="C312" s="17" t="s">
        <v>1665</v>
      </c>
      <c r="D312" s="17" t="s">
        <v>1342</v>
      </c>
      <c r="E312" s="17" t="s">
        <v>1343</v>
      </c>
      <c r="F312" s="17" t="s">
        <v>35</v>
      </c>
      <c r="G312" s="17" t="s">
        <v>347</v>
      </c>
      <c r="H312" s="17">
        <v>47705</v>
      </c>
      <c r="I312" s="17">
        <v>46497</v>
      </c>
      <c r="J312" s="17">
        <v>3624</v>
      </c>
      <c r="K312" s="17" t="s">
        <v>37</v>
      </c>
      <c r="L312" s="18">
        <v>529266.06000000006</v>
      </c>
      <c r="M312" s="18">
        <v>11210.64</v>
      </c>
      <c r="N312" s="18">
        <v>58072.3</v>
      </c>
      <c r="O312" s="18">
        <v>598549</v>
      </c>
      <c r="P312" s="18">
        <v>24858.91</v>
      </c>
      <c r="Q312" s="18">
        <v>5331.29</v>
      </c>
      <c r="R312" s="18">
        <v>1630.8</v>
      </c>
      <c r="S312" s="18">
        <v>31821</v>
      </c>
      <c r="T312" s="18">
        <v>0</v>
      </c>
      <c r="U312" s="18">
        <v>0</v>
      </c>
      <c r="V312" s="18">
        <v>0</v>
      </c>
      <c r="W312" s="18">
        <v>0</v>
      </c>
      <c r="X312" s="18"/>
      <c r="Y312" s="18">
        <v>554124.97</v>
      </c>
      <c r="Z312" s="18">
        <v>63403.59</v>
      </c>
      <c r="AA312" s="18">
        <v>12841.44</v>
      </c>
      <c r="AB312" s="18">
        <v>630370</v>
      </c>
    </row>
    <row r="313" spans="1:28" s="15" customFormat="1" x14ac:dyDescent="0.25">
      <c r="A313" s="17">
        <v>14</v>
      </c>
      <c r="B313" s="17" t="s">
        <v>1322</v>
      </c>
      <c r="C313" s="17" t="s">
        <v>1665</v>
      </c>
      <c r="D313" s="17" t="s">
        <v>1344</v>
      </c>
      <c r="E313" s="17" t="s">
        <v>1345</v>
      </c>
      <c r="F313" s="17" t="s">
        <v>35</v>
      </c>
      <c r="G313" s="17" t="s">
        <v>1346</v>
      </c>
      <c r="H313" s="17">
        <v>2553</v>
      </c>
      <c r="I313" s="17">
        <v>2529</v>
      </c>
      <c r="J313" s="17">
        <v>24</v>
      </c>
      <c r="K313" s="17" t="s">
        <v>37</v>
      </c>
      <c r="L313" s="18">
        <v>1678.61</v>
      </c>
      <c r="M313" s="18">
        <v>9.9</v>
      </c>
      <c r="N313" s="18">
        <v>225.49</v>
      </c>
      <c r="O313" s="18">
        <v>1914</v>
      </c>
      <c r="P313" s="18">
        <v>784.11</v>
      </c>
      <c r="Q313" s="18">
        <v>112.09</v>
      </c>
      <c r="R313" s="18">
        <v>10.8</v>
      </c>
      <c r="S313" s="18">
        <v>907</v>
      </c>
      <c r="T313" s="18">
        <v>0</v>
      </c>
      <c r="U313" s="18">
        <v>0</v>
      </c>
      <c r="V313" s="18">
        <v>0</v>
      </c>
      <c r="W313" s="18">
        <v>0</v>
      </c>
      <c r="X313" s="18"/>
      <c r="Y313" s="18">
        <v>2462.7199999999998</v>
      </c>
      <c r="Z313" s="18">
        <v>337.58</v>
      </c>
      <c r="AA313" s="18">
        <v>20.7</v>
      </c>
      <c r="AB313" s="18">
        <v>2821</v>
      </c>
    </row>
    <row r="314" spans="1:28" s="15" customFormat="1" x14ac:dyDescent="0.25">
      <c r="A314" s="17">
        <v>15</v>
      </c>
      <c r="B314" s="17" t="s">
        <v>1322</v>
      </c>
      <c r="C314" s="17" t="s">
        <v>1665</v>
      </c>
      <c r="D314" s="17" t="s">
        <v>1347</v>
      </c>
      <c r="E314" s="17" t="s">
        <v>1348</v>
      </c>
      <c r="F314" s="17" t="s">
        <v>35</v>
      </c>
      <c r="G314" s="17" t="s">
        <v>1346</v>
      </c>
      <c r="H314" s="17">
        <v>506</v>
      </c>
      <c r="I314" s="17">
        <v>505</v>
      </c>
      <c r="J314" s="17">
        <v>1</v>
      </c>
      <c r="K314" s="17" t="s">
        <v>37</v>
      </c>
      <c r="L314" s="18">
        <v>25558.61</v>
      </c>
      <c r="M314" s="18">
        <v>89.23</v>
      </c>
      <c r="N314" s="18">
        <v>6165.16</v>
      </c>
      <c r="O314" s="18">
        <v>31813</v>
      </c>
      <c r="P314" s="18">
        <v>665.15</v>
      </c>
      <c r="Q314" s="18">
        <v>253.4</v>
      </c>
      <c r="R314" s="18">
        <v>0.45</v>
      </c>
      <c r="S314" s="18">
        <v>919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26223.759999999998</v>
      </c>
      <c r="Z314" s="18">
        <v>6418.56</v>
      </c>
      <c r="AA314" s="18">
        <v>89.68</v>
      </c>
      <c r="AB314" s="18">
        <v>32732</v>
      </c>
    </row>
    <row r="315" spans="1:28" s="15" customFormat="1" x14ac:dyDescent="0.25">
      <c r="A315" s="17">
        <v>16</v>
      </c>
      <c r="B315" s="17" t="s">
        <v>1314</v>
      </c>
      <c r="C315" s="17" t="s">
        <v>1665</v>
      </c>
      <c r="D315" s="17" t="s">
        <v>1349</v>
      </c>
      <c r="E315" s="17" t="s">
        <v>1350</v>
      </c>
      <c r="F315" s="17" t="s">
        <v>35</v>
      </c>
      <c r="G315" s="17" t="s">
        <v>1351</v>
      </c>
      <c r="H315" s="17">
        <v>9324</v>
      </c>
      <c r="I315" s="17">
        <v>8900</v>
      </c>
      <c r="J315" s="17">
        <v>1272</v>
      </c>
      <c r="K315" s="17" t="s">
        <v>37</v>
      </c>
      <c r="L315" s="18">
        <v>246411.23</v>
      </c>
      <c r="M315" s="18">
        <v>8454.7099999999991</v>
      </c>
      <c r="N315" s="18">
        <v>26326.06</v>
      </c>
      <c r="O315" s="18">
        <v>281192</v>
      </c>
      <c r="P315" s="18">
        <v>7949.58</v>
      </c>
      <c r="Q315" s="18">
        <v>2508.02</v>
      </c>
      <c r="R315" s="18">
        <v>572.4</v>
      </c>
      <c r="S315" s="18">
        <v>11030</v>
      </c>
      <c r="T315" s="18">
        <v>13010</v>
      </c>
      <c r="U315" s="18">
        <v>0</v>
      </c>
      <c r="V315" s="18">
        <v>0</v>
      </c>
      <c r="W315" s="18">
        <v>0</v>
      </c>
      <c r="X315" s="18"/>
      <c r="Y315" s="18">
        <v>254360.81</v>
      </c>
      <c r="Z315" s="18">
        <v>28834.080000000002</v>
      </c>
      <c r="AA315" s="18">
        <v>9027.11</v>
      </c>
      <c r="AB315" s="18">
        <v>292222</v>
      </c>
    </row>
    <row r="316" spans="1:28" s="15" customFormat="1" x14ac:dyDescent="0.25">
      <c r="A316" s="17">
        <v>17</v>
      </c>
      <c r="B316" s="17" t="s">
        <v>1352</v>
      </c>
      <c r="C316" s="17" t="s">
        <v>1665</v>
      </c>
      <c r="D316" s="17" t="s">
        <v>1353</v>
      </c>
      <c r="E316" s="17" t="s">
        <v>1354</v>
      </c>
      <c r="F316" s="17" t="s">
        <v>35</v>
      </c>
      <c r="G316" s="17" t="s">
        <v>1010</v>
      </c>
      <c r="H316" s="17">
        <v>5990</v>
      </c>
      <c r="I316" s="17">
        <v>5784</v>
      </c>
      <c r="J316" s="17">
        <v>206</v>
      </c>
      <c r="K316" s="17" t="s">
        <v>37</v>
      </c>
      <c r="L316" s="18">
        <v>48792.92</v>
      </c>
      <c r="M316" s="18">
        <v>2581.61</v>
      </c>
      <c r="N316" s="18">
        <v>3844.47</v>
      </c>
      <c r="O316" s="18">
        <v>55219</v>
      </c>
      <c r="P316" s="18">
        <v>1619.05</v>
      </c>
      <c r="Q316" s="18">
        <v>499.25</v>
      </c>
      <c r="R316" s="18">
        <v>92.7</v>
      </c>
      <c r="S316" s="18">
        <v>2211</v>
      </c>
      <c r="T316" s="18">
        <v>9720</v>
      </c>
      <c r="U316" s="18">
        <v>0</v>
      </c>
      <c r="V316" s="18">
        <v>0</v>
      </c>
      <c r="W316" s="18">
        <v>0</v>
      </c>
      <c r="X316" s="18"/>
      <c r="Y316" s="18">
        <v>50411.97</v>
      </c>
      <c r="Z316" s="18">
        <v>4343.72</v>
      </c>
      <c r="AA316" s="18">
        <v>2674.31</v>
      </c>
      <c r="AB316" s="18">
        <v>57430</v>
      </c>
    </row>
    <row r="317" spans="1:28" s="22" customFormat="1" x14ac:dyDescent="0.25">
      <c r="A317" s="19"/>
      <c r="B317" s="19"/>
      <c r="C317" s="10" t="s">
        <v>71</v>
      </c>
      <c r="D317" s="19"/>
      <c r="E317" s="19"/>
      <c r="F317" s="19"/>
      <c r="G317" s="19"/>
      <c r="H317" s="19"/>
      <c r="I317" s="19"/>
      <c r="J317" s="19">
        <f>SUM(J300:J316)</f>
        <v>14481</v>
      </c>
      <c r="K317" s="19"/>
      <c r="L317" s="20">
        <f t="shared" ref="L317:AB317" si="40">SUM(L300:L316)</f>
        <v>3327712.5100000002</v>
      </c>
      <c r="M317" s="20">
        <f t="shared" si="40"/>
        <v>73382.070000000007</v>
      </c>
      <c r="N317" s="20">
        <f t="shared" si="40"/>
        <v>354414.41999999993</v>
      </c>
      <c r="O317" s="20">
        <f t="shared" si="40"/>
        <v>3755509</v>
      </c>
      <c r="P317" s="20">
        <f t="shared" si="40"/>
        <v>96222.03</v>
      </c>
      <c r="Q317" s="20">
        <f t="shared" si="40"/>
        <v>33272.519999999997</v>
      </c>
      <c r="R317" s="20">
        <f t="shared" si="40"/>
        <v>6516.45</v>
      </c>
      <c r="S317" s="20">
        <f t="shared" si="40"/>
        <v>136011</v>
      </c>
      <c r="T317" s="20">
        <f t="shared" si="40"/>
        <v>29640</v>
      </c>
      <c r="U317" s="20">
        <f t="shared" si="40"/>
        <v>0</v>
      </c>
      <c r="V317" s="20">
        <f t="shared" si="40"/>
        <v>0</v>
      </c>
      <c r="W317" s="20">
        <f t="shared" si="40"/>
        <v>0</v>
      </c>
      <c r="X317" s="20">
        <f t="shared" si="40"/>
        <v>0</v>
      </c>
      <c r="Y317" s="20">
        <f t="shared" si="40"/>
        <v>3423934.5400000005</v>
      </c>
      <c r="Z317" s="20">
        <f t="shared" si="40"/>
        <v>387686.94</v>
      </c>
      <c r="AA317" s="20">
        <f t="shared" si="40"/>
        <v>79898.51999999999</v>
      </c>
      <c r="AB317" s="20">
        <f t="shared" si="40"/>
        <v>3891520</v>
      </c>
    </row>
    <row r="318" spans="1:28" s="15" customFormat="1" x14ac:dyDescent="0.25">
      <c r="A318" s="17">
        <v>1</v>
      </c>
      <c r="B318" s="17" t="s">
        <v>1341</v>
      </c>
      <c r="C318" s="17" t="s">
        <v>1665</v>
      </c>
      <c r="D318" s="17" t="s">
        <v>1355</v>
      </c>
      <c r="E318" s="17" t="s">
        <v>1356</v>
      </c>
      <c r="F318" s="17" t="s">
        <v>75</v>
      </c>
      <c r="G318" s="17" t="s">
        <v>76</v>
      </c>
      <c r="H318" s="17">
        <v>12793</v>
      </c>
      <c r="I318" s="17">
        <v>12712</v>
      </c>
      <c r="J318" s="17">
        <v>81</v>
      </c>
      <c r="K318" s="17" t="s">
        <v>37</v>
      </c>
      <c r="L318" s="18">
        <v>2149.35</v>
      </c>
      <c r="M318" s="18">
        <v>44.89</v>
      </c>
      <c r="N318" s="18">
        <v>397.76</v>
      </c>
      <c r="O318" s="18">
        <v>2592</v>
      </c>
      <c r="P318" s="18">
        <v>959.82</v>
      </c>
      <c r="Q318" s="18">
        <v>11.7</v>
      </c>
      <c r="R318" s="18">
        <v>48.48</v>
      </c>
      <c r="S318" s="18">
        <v>1020</v>
      </c>
      <c r="T318" s="18">
        <v>0</v>
      </c>
      <c r="U318" s="18">
        <v>0</v>
      </c>
      <c r="V318" s="18">
        <v>0</v>
      </c>
      <c r="W318" s="18">
        <v>0</v>
      </c>
      <c r="X318" s="18"/>
      <c r="Y318" s="18">
        <v>3109.17</v>
      </c>
      <c r="Z318" s="18">
        <v>409.46</v>
      </c>
      <c r="AA318" s="18">
        <v>93.37</v>
      </c>
      <c r="AB318" s="18">
        <v>3612</v>
      </c>
    </row>
    <row r="319" spans="1:28" s="15" customFormat="1" x14ac:dyDescent="0.25">
      <c r="A319" s="17">
        <v>2</v>
      </c>
      <c r="B319" s="17" t="s">
        <v>1314</v>
      </c>
      <c r="C319" s="17" t="s">
        <v>1665</v>
      </c>
      <c r="D319" s="17" t="s">
        <v>1357</v>
      </c>
      <c r="E319" s="17" t="s">
        <v>1358</v>
      </c>
      <c r="F319" s="17" t="s">
        <v>75</v>
      </c>
      <c r="G319" s="17" t="s">
        <v>76</v>
      </c>
      <c r="H319" s="17">
        <v>5922</v>
      </c>
      <c r="I319" s="17">
        <v>5874</v>
      </c>
      <c r="J319" s="17">
        <v>48</v>
      </c>
      <c r="K319" s="17" t="s">
        <v>37</v>
      </c>
      <c r="L319" s="18">
        <v>1615.67</v>
      </c>
      <c r="M319" s="18">
        <v>40.1</v>
      </c>
      <c r="N319" s="18">
        <v>271.23</v>
      </c>
      <c r="O319" s="18">
        <v>1927</v>
      </c>
      <c r="P319" s="18">
        <v>609.44000000000005</v>
      </c>
      <c r="Q319" s="18">
        <v>8.83</v>
      </c>
      <c r="R319" s="18">
        <v>28.73</v>
      </c>
      <c r="S319" s="18">
        <v>647</v>
      </c>
      <c r="T319" s="18">
        <v>0</v>
      </c>
      <c r="U319" s="18">
        <v>0</v>
      </c>
      <c r="V319" s="18">
        <v>0</v>
      </c>
      <c r="W319" s="18">
        <v>0</v>
      </c>
      <c r="X319" s="18"/>
      <c r="Y319" s="18">
        <v>2225.11</v>
      </c>
      <c r="Z319" s="18">
        <v>280.06</v>
      </c>
      <c r="AA319" s="18">
        <v>68.83</v>
      </c>
      <c r="AB319" s="18">
        <v>2574</v>
      </c>
    </row>
    <row r="320" spans="1:28" s="15" customFormat="1" x14ac:dyDescent="0.25">
      <c r="A320" s="17">
        <v>3</v>
      </c>
      <c r="B320" s="17" t="s">
        <v>1331</v>
      </c>
      <c r="C320" s="17" t="s">
        <v>1665</v>
      </c>
      <c r="D320" s="17" t="s">
        <v>1359</v>
      </c>
      <c r="E320" s="17" t="s">
        <v>1360</v>
      </c>
      <c r="F320" s="17" t="s">
        <v>75</v>
      </c>
      <c r="G320" s="17" t="s">
        <v>76</v>
      </c>
      <c r="H320" s="17">
        <v>0</v>
      </c>
      <c r="I320" s="17">
        <v>0</v>
      </c>
      <c r="J320" s="17">
        <v>0</v>
      </c>
      <c r="K320" s="17" t="s">
        <v>59</v>
      </c>
      <c r="L320" s="18">
        <v>11285.37</v>
      </c>
      <c r="M320" s="18">
        <v>355.26</v>
      </c>
      <c r="N320" s="18">
        <v>2981.37</v>
      </c>
      <c r="O320" s="18">
        <v>14622</v>
      </c>
      <c r="P320" s="18">
        <v>218.61</v>
      </c>
      <c r="Q320" s="18">
        <v>115.39</v>
      </c>
      <c r="R320" s="18">
        <v>0</v>
      </c>
      <c r="S320" s="18">
        <v>334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11503.98</v>
      </c>
      <c r="Z320" s="18">
        <v>3096.76</v>
      </c>
      <c r="AA320" s="18">
        <v>355.26</v>
      </c>
      <c r="AB320" s="18">
        <v>14956</v>
      </c>
    </row>
    <row r="321" spans="1:28" s="15" customFormat="1" x14ac:dyDescent="0.25">
      <c r="A321" s="17">
        <v>4</v>
      </c>
      <c r="B321" s="17" t="s">
        <v>1318</v>
      </c>
      <c r="C321" s="17" t="s">
        <v>1665</v>
      </c>
      <c r="D321" s="17" t="s">
        <v>1361</v>
      </c>
      <c r="E321" s="17" t="s">
        <v>1362</v>
      </c>
      <c r="F321" s="17" t="s">
        <v>75</v>
      </c>
      <c r="G321" s="17" t="s">
        <v>76</v>
      </c>
      <c r="H321" s="17">
        <v>17457</v>
      </c>
      <c r="I321" s="17">
        <v>17287</v>
      </c>
      <c r="J321" s="17">
        <v>170</v>
      </c>
      <c r="K321" s="17" t="s">
        <v>37</v>
      </c>
      <c r="L321" s="18">
        <v>65644.08</v>
      </c>
      <c r="M321" s="18">
        <v>4996.62</v>
      </c>
      <c r="N321" s="18">
        <v>15721.3</v>
      </c>
      <c r="O321" s="18">
        <v>86362</v>
      </c>
      <c r="P321" s="18">
        <v>1475.27</v>
      </c>
      <c r="Q321" s="18">
        <v>698.99</v>
      </c>
      <c r="R321" s="18">
        <v>101.74</v>
      </c>
      <c r="S321" s="18">
        <v>2276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67119.350000000006</v>
      </c>
      <c r="Z321" s="18">
        <v>16420.29</v>
      </c>
      <c r="AA321" s="18">
        <v>5098.3599999999997</v>
      </c>
      <c r="AB321" s="18">
        <v>88638</v>
      </c>
    </row>
    <row r="322" spans="1:28" s="15" customFormat="1" x14ac:dyDescent="0.25">
      <c r="A322" s="17">
        <v>5</v>
      </c>
      <c r="B322" s="17" t="s">
        <v>1331</v>
      </c>
      <c r="C322" s="17" t="s">
        <v>1665</v>
      </c>
      <c r="D322" s="17" t="s">
        <v>1363</v>
      </c>
      <c r="E322" s="17" t="s">
        <v>1364</v>
      </c>
      <c r="F322" s="17" t="s">
        <v>75</v>
      </c>
      <c r="G322" s="17" t="s">
        <v>76</v>
      </c>
      <c r="H322" s="17">
        <v>16014</v>
      </c>
      <c r="I322" s="17">
        <v>16014</v>
      </c>
      <c r="J322" s="17">
        <v>0</v>
      </c>
      <c r="K322" s="17" t="s">
        <v>59</v>
      </c>
      <c r="L322" s="18">
        <v>80171.850000000006</v>
      </c>
      <c r="M322" s="18">
        <v>6288.17</v>
      </c>
      <c r="N322" s="18">
        <v>18018.98</v>
      </c>
      <c r="O322" s="18">
        <v>104479</v>
      </c>
      <c r="P322" s="18">
        <v>312.83</v>
      </c>
      <c r="Q322" s="18">
        <v>860.17</v>
      </c>
      <c r="R322" s="18">
        <v>0</v>
      </c>
      <c r="S322" s="18">
        <v>1173</v>
      </c>
      <c r="T322" s="18">
        <v>120</v>
      </c>
      <c r="U322" s="18">
        <v>0</v>
      </c>
      <c r="V322" s="18">
        <v>0</v>
      </c>
      <c r="W322" s="18">
        <v>0</v>
      </c>
      <c r="X322" s="18"/>
      <c r="Y322" s="18">
        <v>80484.679999999993</v>
      </c>
      <c r="Z322" s="18">
        <v>18879.150000000001</v>
      </c>
      <c r="AA322" s="18">
        <v>6288.17</v>
      </c>
      <c r="AB322" s="18">
        <v>105652</v>
      </c>
    </row>
    <row r="323" spans="1:28" s="15" customFormat="1" x14ac:dyDescent="0.25">
      <c r="A323" s="17">
        <v>6</v>
      </c>
      <c r="B323" s="17" t="s">
        <v>1331</v>
      </c>
      <c r="C323" s="17" t="s">
        <v>1665</v>
      </c>
      <c r="D323" s="17" t="s">
        <v>1365</v>
      </c>
      <c r="E323" s="17" t="s">
        <v>1366</v>
      </c>
      <c r="F323" s="17" t="s">
        <v>75</v>
      </c>
      <c r="G323" s="17" t="s">
        <v>76</v>
      </c>
      <c r="H323" s="17">
        <v>1221</v>
      </c>
      <c r="I323" s="17">
        <v>1221</v>
      </c>
      <c r="J323" s="17">
        <v>0</v>
      </c>
      <c r="K323" s="17" t="s">
        <v>59</v>
      </c>
      <c r="L323" s="18">
        <v>7624.32</v>
      </c>
      <c r="M323" s="18">
        <v>0</v>
      </c>
      <c r="N323" s="18">
        <v>80.680000000000007</v>
      </c>
      <c r="O323" s="18">
        <v>7705</v>
      </c>
      <c r="P323" s="18">
        <v>187.34</v>
      </c>
      <c r="Q323" s="18">
        <v>40.659999999999997</v>
      </c>
      <c r="R323" s="18">
        <v>0</v>
      </c>
      <c r="S323" s="18">
        <v>228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7811.66</v>
      </c>
      <c r="Z323" s="18">
        <v>121.34</v>
      </c>
      <c r="AA323" s="18">
        <v>0</v>
      </c>
      <c r="AB323" s="18">
        <v>7933</v>
      </c>
    </row>
    <row r="324" spans="1:28" s="15" customFormat="1" x14ac:dyDescent="0.25">
      <c r="A324" s="17">
        <v>7</v>
      </c>
      <c r="B324" s="17" t="s">
        <v>1307</v>
      </c>
      <c r="C324" s="17" t="s">
        <v>1665</v>
      </c>
      <c r="D324" s="17" t="s">
        <v>1367</v>
      </c>
      <c r="E324" s="17" t="s">
        <v>1368</v>
      </c>
      <c r="F324" s="17" t="s">
        <v>75</v>
      </c>
      <c r="G324" s="17" t="s">
        <v>76</v>
      </c>
      <c r="H324" s="17">
        <v>1083</v>
      </c>
      <c r="I324" s="17">
        <v>713</v>
      </c>
      <c r="J324" s="17">
        <v>370</v>
      </c>
      <c r="K324" s="17" t="s">
        <v>37</v>
      </c>
      <c r="L324" s="18">
        <v>9593.52</v>
      </c>
      <c r="M324" s="18">
        <v>183.74</v>
      </c>
      <c r="N324" s="18">
        <v>4428.74</v>
      </c>
      <c r="O324" s="18">
        <v>14206</v>
      </c>
      <c r="P324" s="18">
        <v>3218.41</v>
      </c>
      <c r="Q324" s="18">
        <v>52.14</v>
      </c>
      <c r="R324" s="18">
        <v>221.45</v>
      </c>
      <c r="S324" s="18">
        <v>3492</v>
      </c>
      <c r="T324" s="18">
        <v>83590</v>
      </c>
      <c r="U324" s="18">
        <v>0</v>
      </c>
      <c r="V324" s="18">
        <v>0</v>
      </c>
      <c r="W324" s="18">
        <v>0</v>
      </c>
      <c r="X324" s="18"/>
      <c r="Y324" s="18">
        <v>12811.93</v>
      </c>
      <c r="Z324" s="18">
        <v>4480.88</v>
      </c>
      <c r="AA324" s="18">
        <v>405.19</v>
      </c>
      <c r="AB324" s="18">
        <v>17698</v>
      </c>
    </row>
    <row r="325" spans="1:28" s="15" customFormat="1" x14ac:dyDescent="0.25">
      <c r="A325" s="17">
        <v>8</v>
      </c>
      <c r="B325" s="17" t="s">
        <v>1311</v>
      </c>
      <c r="C325" s="17" t="s">
        <v>1665</v>
      </c>
      <c r="D325" s="17" t="s">
        <v>1369</v>
      </c>
      <c r="E325" s="17" t="s">
        <v>1370</v>
      </c>
      <c r="F325" s="17" t="s">
        <v>75</v>
      </c>
      <c r="G325" s="17" t="s">
        <v>76</v>
      </c>
      <c r="H325" s="17">
        <v>10161</v>
      </c>
      <c r="I325" s="17">
        <v>10033</v>
      </c>
      <c r="J325" s="17">
        <v>128</v>
      </c>
      <c r="K325" s="17" t="s">
        <v>37</v>
      </c>
      <c r="L325" s="18">
        <v>-98526.59</v>
      </c>
      <c r="M325" s="18">
        <v>1404.26</v>
      </c>
      <c r="N325" s="18">
        <v>14.33</v>
      </c>
      <c r="O325" s="18">
        <v>-97108</v>
      </c>
      <c r="P325" s="18">
        <v>1188.3900000000001</v>
      </c>
      <c r="Q325" s="18">
        <v>0</v>
      </c>
      <c r="R325" s="18">
        <v>76.61</v>
      </c>
      <c r="S325" s="18">
        <v>1265</v>
      </c>
      <c r="T325" s="18">
        <v>410</v>
      </c>
      <c r="U325" s="18">
        <v>0</v>
      </c>
      <c r="V325" s="18">
        <v>0</v>
      </c>
      <c r="W325" s="18">
        <v>0</v>
      </c>
      <c r="X325" s="18"/>
      <c r="Y325" s="18">
        <v>0</v>
      </c>
      <c r="Z325" s="18">
        <v>0</v>
      </c>
      <c r="AA325" s="18">
        <v>0</v>
      </c>
      <c r="AB325" s="18">
        <v>0</v>
      </c>
    </row>
    <row r="326" spans="1:28" s="15" customFormat="1" x14ac:dyDescent="0.25">
      <c r="A326" s="17">
        <v>9</v>
      </c>
      <c r="B326" s="17" t="s">
        <v>1307</v>
      </c>
      <c r="C326" s="17" t="s">
        <v>1665</v>
      </c>
      <c r="D326" s="17" t="s">
        <v>1371</v>
      </c>
      <c r="E326" s="17" t="s">
        <v>1372</v>
      </c>
      <c r="F326" s="17" t="s">
        <v>75</v>
      </c>
      <c r="G326" s="17" t="s">
        <v>76</v>
      </c>
      <c r="H326" s="17">
        <v>40812</v>
      </c>
      <c r="I326" s="17">
        <v>40416</v>
      </c>
      <c r="J326" s="17">
        <v>396</v>
      </c>
      <c r="K326" s="17" t="s">
        <v>37</v>
      </c>
      <c r="L326" s="18">
        <v>129433.96</v>
      </c>
      <c r="M326" s="18">
        <v>2673.39</v>
      </c>
      <c r="N326" s="18">
        <v>14701.65</v>
      </c>
      <c r="O326" s="18">
        <v>146809</v>
      </c>
      <c r="P326" s="18">
        <v>3145.83</v>
      </c>
      <c r="Q326" s="18">
        <v>1307.1600000000001</v>
      </c>
      <c r="R326" s="18">
        <v>237.01</v>
      </c>
      <c r="S326" s="18">
        <v>4690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18">
        <v>132579.79</v>
      </c>
      <c r="Z326" s="18">
        <v>16008.81</v>
      </c>
      <c r="AA326" s="18">
        <v>2910.4</v>
      </c>
      <c r="AB326" s="18">
        <v>151499</v>
      </c>
    </row>
    <row r="327" spans="1:28" s="15" customFormat="1" x14ac:dyDescent="0.25">
      <c r="A327" s="17">
        <v>10</v>
      </c>
      <c r="B327" s="17" t="s">
        <v>1322</v>
      </c>
      <c r="C327" s="17" t="s">
        <v>1665</v>
      </c>
      <c r="D327" s="17" t="s">
        <v>1373</v>
      </c>
      <c r="E327" s="17" t="s">
        <v>1374</v>
      </c>
      <c r="F327" s="17" t="s">
        <v>75</v>
      </c>
      <c r="G327" s="17" t="s">
        <v>76</v>
      </c>
      <c r="H327" s="17">
        <v>23515</v>
      </c>
      <c r="I327" s="17">
        <v>23404</v>
      </c>
      <c r="J327" s="17">
        <v>111</v>
      </c>
      <c r="K327" s="17" t="s">
        <v>37</v>
      </c>
      <c r="L327" s="18">
        <v>-66210.31</v>
      </c>
      <c r="M327" s="18">
        <v>1234.83</v>
      </c>
      <c r="N327" s="18">
        <v>11.48</v>
      </c>
      <c r="O327" s="18">
        <v>-64964</v>
      </c>
      <c r="P327" s="18">
        <v>1071.57</v>
      </c>
      <c r="Q327" s="18">
        <v>0</v>
      </c>
      <c r="R327" s="18">
        <v>66.430000000000007</v>
      </c>
      <c r="S327" s="18">
        <v>1138</v>
      </c>
      <c r="T327" s="18">
        <v>850</v>
      </c>
      <c r="U327" s="18">
        <v>0</v>
      </c>
      <c r="V327" s="18">
        <v>0</v>
      </c>
      <c r="W327" s="18">
        <v>0</v>
      </c>
      <c r="X327" s="18"/>
      <c r="Y327" s="18">
        <v>0</v>
      </c>
      <c r="Z327" s="18">
        <v>0</v>
      </c>
      <c r="AA327" s="18">
        <v>0</v>
      </c>
      <c r="AB327" s="18">
        <v>0</v>
      </c>
    </row>
    <row r="328" spans="1:28" s="15" customFormat="1" x14ac:dyDescent="0.25">
      <c r="A328" s="17">
        <v>11</v>
      </c>
      <c r="B328" s="17" t="s">
        <v>1314</v>
      </c>
      <c r="C328" s="17" t="s">
        <v>1665</v>
      </c>
      <c r="D328" s="17" t="s">
        <v>1375</v>
      </c>
      <c r="E328" s="17" t="s">
        <v>1376</v>
      </c>
      <c r="F328" s="17" t="s">
        <v>75</v>
      </c>
      <c r="G328" s="17" t="s">
        <v>76</v>
      </c>
      <c r="H328" s="17">
        <v>7440</v>
      </c>
      <c r="I328" s="17">
        <v>7325</v>
      </c>
      <c r="J328" s="17">
        <v>115</v>
      </c>
      <c r="K328" s="17" t="s">
        <v>37</v>
      </c>
      <c r="L328" s="18">
        <v>-49542.46</v>
      </c>
      <c r="M328" s="18">
        <v>1119.8900000000001</v>
      </c>
      <c r="N328" s="18">
        <v>9.57</v>
      </c>
      <c r="O328" s="18">
        <v>-48413</v>
      </c>
      <c r="P328" s="18">
        <v>1099.17</v>
      </c>
      <c r="Q328" s="18">
        <v>0</v>
      </c>
      <c r="R328" s="18">
        <v>68.83</v>
      </c>
      <c r="S328" s="18">
        <v>1168</v>
      </c>
      <c r="T328" s="18">
        <v>0</v>
      </c>
      <c r="U328" s="18">
        <v>0</v>
      </c>
      <c r="V328" s="18">
        <v>0</v>
      </c>
      <c r="W328" s="18">
        <v>0</v>
      </c>
      <c r="X328" s="18"/>
      <c r="Y328" s="18">
        <v>0</v>
      </c>
      <c r="Z328" s="18">
        <v>0</v>
      </c>
      <c r="AA328" s="18">
        <v>0</v>
      </c>
      <c r="AB328" s="18">
        <v>0</v>
      </c>
    </row>
    <row r="329" spans="1:28" s="15" customFormat="1" x14ac:dyDescent="0.25">
      <c r="A329" s="17">
        <v>12</v>
      </c>
      <c r="B329" s="17" t="s">
        <v>1322</v>
      </c>
      <c r="C329" s="17" t="s">
        <v>1665</v>
      </c>
      <c r="D329" s="17" t="s">
        <v>1377</v>
      </c>
      <c r="E329" s="17" t="s">
        <v>1378</v>
      </c>
      <c r="F329" s="17" t="s">
        <v>75</v>
      </c>
      <c r="G329" s="17" t="s">
        <v>76</v>
      </c>
      <c r="H329" s="17">
        <v>23502</v>
      </c>
      <c r="I329" s="17">
        <v>23390</v>
      </c>
      <c r="J329" s="17">
        <v>112</v>
      </c>
      <c r="K329" s="17" t="s">
        <v>37</v>
      </c>
      <c r="L329" s="18">
        <v>68070.55</v>
      </c>
      <c r="M329" s="18">
        <v>4860.58</v>
      </c>
      <c r="N329" s="18">
        <v>13840.87</v>
      </c>
      <c r="O329" s="18">
        <v>86772</v>
      </c>
      <c r="P329" s="18">
        <v>1203.8699999999999</v>
      </c>
      <c r="Q329" s="18">
        <v>716.1</v>
      </c>
      <c r="R329" s="18">
        <v>67.03</v>
      </c>
      <c r="S329" s="18">
        <v>1987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69274.42</v>
      </c>
      <c r="Z329" s="18">
        <v>14556.97</v>
      </c>
      <c r="AA329" s="18">
        <v>4927.6099999999997</v>
      </c>
      <c r="AB329" s="18">
        <v>88759</v>
      </c>
    </row>
    <row r="330" spans="1:28" s="15" customFormat="1" x14ac:dyDescent="0.25">
      <c r="A330" s="17">
        <v>13</v>
      </c>
      <c r="B330" s="17" t="s">
        <v>1341</v>
      </c>
      <c r="C330" s="17" t="s">
        <v>1665</v>
      </c>
      <c r="D330" s="17" t="s">
        <v>1379</v>
      </c>
      <c r="E330" s="17" t="s">
        <v>1380</v>
      </c>
      <c r="F330" s="17" t="s">
        <v>75</v>
      </c>
      <c r="G330" s="17" t="s">
        <v>114</v>
      </c>
      <c r="H330" s="17">
        <v>0</v>
      </c>
      <c r="I330" s="17">
        <v>0</v>
      </c>
      <c r="J330" s="17">
        <v>360</v>
      </c>
      <c r="K330" s="17" t="s">
        <v>107</v>
      </c>
      <c r="L330" s="18">
        <v>142639.63</v>
      </c>
      <c r="M330" s="18">
        <v>2355.48</v>
      </c>
      <c r="N330" s="18">
        <v>14734.89</v>
      </c>
      <c r="O330" s="18">
        <v>159730</v>
      </c>
      <c r="P330" s="18">
        <v>2587.35</v>
      </c>
      <c r="Q330" s="18">
        <v>1437.19</v>
      </c>
      <c r="R330" s="18">
        <v>215.46</v>
      </c>
      <c r="S330" s="18">
        <v>4240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145226.98000000001</v>
      </c>
      <c r="Z330" s="18">
        <v>16172.08</v>
      </c>
      <c r="AA330" s="18">
        <v>2570.94</v>
      </c>
      <c r="AB330" s="18">
        <v>163970</v>
      </c>
    </row>
    <row r="331" spans="1:28" s="15" customFormat="1" x14ac:dyDescent="0.25">
      <c r="A331" s="17">
        <v>14</v>
      </c>
      <c r="B331" s="17" t="s">
        <v>1314</v>
      </c>
      <c r="C331" s="17" t="s">
        <v>1665</v>
      </c>
      <c r="D331" s="17" t="s">
        <v>1381</v>
      </c>
      <c r="E331" s="17" t="s">
        <v>1382</v>
      </c>
      <c r="F331" s="17" t="s">
        <v>75</v>
      </c>
      <c r="G331" s="17" t="s">
        <v>114</v>
      </c>
      <c r="H331" s="17">
        <v>0</v>
      </c>
      <c r="I331" s="17">
        <v>0</v>
      </c>
      <c r="J331" s="17">
        <v>360</v>
      </c>
      <c r="K331" s="17" t="s">
        <v>107</v>
      </c>
      <c r="L331" s="18">
        <v>123554.11</v>
      </c>
      <c r="M331" s="18">
        <v>2355.48</v>
      </c>
      <c r="N331" s="18">
        <v>12434.41</v>
      </c>
      <c r="O331" s="18">
        <v>138344</v>
      </c>
      <c r="P331" s="18">
        <v>2587.21</v>
      </c>
      <c r="Q331" s="18">
        <v>1246.33</v>
      </c>
      <c r="R331" s="18">
        <v>215.46</v>
      </c>
      <c r="S331" s="18">
        <v>4049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126141.32</v>
      </c>
      <c r="Z331" s="18">
        <v>13680.74</v>
      </c>
      <c r="AA331" s="18">
        <v>2570.94</v>
      </c>
      <c r="AB331" s="18">
        <v>142393</v>
      </c>
    </row>
    <row r="332" spans="1:28" s="15" customFormat="1" x14ac:dyDescent="0.25">
      <c r="A332" s="17">
        <v>15</v>
      </c>
      <c r="B332" s="17" t="s">
        <v>1318</v>
      </c>
      <c r="C332" s="17" t="s">
        <v>1665</v>
      </c>
      <c r="D332" s="17" t="s">
        <v>1383</v>
      </c>
      <c r="E332" s="17" t="s">
        <v>1384</v>
      </c>
      <c r="F332" s="17" t="s">
        <v>75</v>
      </c>
      <c r="G332" s="17" t="s">
        <v>114</v>
      </c>
      <c r="H332" s="17">
        <v>0</v>
      </c>
      <c r="I332" s="17">
        <v>0</v>
      </c>
      <c r="J332" s="17">
        <v>360</v>
      </c>
      <c r="K332" s="17" t="s">
        <v>107</v>
      </c>
      <c r="L332" s="18">
        <v>127903.76</v>
      </c>
      <c r="M332" s="18">
        <v>2355.48</v>
      </c>
      <c r="N332" s="18">
        <v>13057.76</v>
      </c>
      <c r="O332" s="18">
        <v>143317</v>
      </c>
      <c r="P332" s="18">
        <v>2587.71</v>
      </c>
      <c r="Q332" s="18">
        <v>1289.83</v>
      </c>
      <c r="R332" s="18">
        <v>215.46</v>
      </c>
      <c r="S332" s="18">
        <v>4093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130491.47</v>
      </c>
      <c r="Z332" s="18">
        <v>14347.59</v>
      </c>
      <c r="AA332" s="18">
        <v>2570.94</v>
      </c>
      <c r="AB332" s="18">
        <v>147410</v>
      </c>
    </row>
    <row r="333" spans="1:28" s="15" customFormat="1" x14ac:dyDescent="0.25">
      <c r="A333" s="17">
        <v>16</v>
      </c>
      <c r="B333" s="17" t="s">
        <v>1331</v>
      </c>
      <c r="C333" s="17" t="s">
        <v>1665</v>
      </c>
      <c r="D333" s="17" t="s">
        <v>1385</v>
      </c>
      <c r="E333" s="17" t="s">
        <v>1386</v>
      </c>
      <c r="F333" s="17" t="s">
        <v>75</v>
      </c>
      <c r="G333" s="17" t="s">
        <v>114</v>
      </c>
      <c r="H333" s="17">
        <v>0</v>
      </c>
      <c r="I333" s="17">
        <v>0</v>
      </c>
      <c r="J333" s="17">
        <v>360</v>
      </c>
      <c r="K333" s="17" t="s">
        <v>107</v>
      </c>
      <c r="L333" s="18">
        <v>127514.17</v>
      </c>
      <c r="M333" s="18">
        <v>2355.48</v>
      </c>
      <c r="N333" s="18">
        <v>13014.35</v>
      </c>
      <c r="O333" s="18">
        <v>142884</v>
      </c>
      <c r="P333" s="18">
        <v>2587.61</v>
      </c>
      <c r="Q333" s="18">
        <v>1285.93</v>
      </c>
      <c r="R333" s="18">
        <v>215.46</v>
      </c>
      <c r="S333" s="18">
        <v>4089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130101.78</v>
      </c>
      <c r="Z333" s="18">
        <v>14300.28</v>
      </c>
      <c r="AA333" s="18">
        <v>2570.94</v>
      </c>
      <c r="AB333" s="18">
        <v>146973</v>
      </c>
    </row>
    <row r="334" spans="1:28" s="15" customFormat="1" x14ac:dyDescent="0.25">
      <c r="A334" s="17">
        <v>17</v>
      </c>
      <c r="B334" s="17" t="s">
        <v>1322</v>
      </c>
      <c r="C334" s="17" t="s">
        <v>1665</v>
      </c>
      <c r="D334" s="17" t="s">
        <v>1387</v>
      </c>
      <c r="E334" s="17" t="s">
        <v>1388</v>
      </c>
      <c r="F334" s="17" t="s">
        <v>75</v>
      </c>
      <c r="G334" s="17" t="s">
        <v>114</v>
      </c>
      <c r="H334" s="17">
        <v>0</v>
      </c>
      <c r="I334" s="17">
        <v>0</v>
      </c>
      <c r="J334" s="17">
        <v>360</v>
      </c>
      <c r="K334" s="17" t="s">
        <v>107</v>
      </c>
      <c r="L334" s="18">
        <v>138093.29</v>
      </c>
      <c r="M334" s="18">
        <v>2355.48</v>
      </c>
      <c r="N334" s="18">
        <v>14217.23</v>
      </c>
      <c r="O334" s="18">
        <v>154666</v>
      </c>
      <c r="P334" s="18">
        <v>2587.81</v>
      </c>
      <c r="Q334" s="18">
        <v>1391.73</v>
      </c>
      <c r="R334" s="18">
        <v>215.46</v>
      </c>
      <c r="S334" s="18">
        <v>4195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18">
        <v>140681.1</v>
      </c>
      <c r="Z334" s="18">
        <v>15608.96</v>
      </c>
      <c r="AA334" s="18">
        <v>2570.94</v>
      </c>
      <c r="AB334" s="18">
        <v>158861</v>
      </c>
    </row>
    <row r="335" spans="1:28" s="15" customFormat="1" x14ac:dyDescent="0.25">
      <c r="A335" s="17">
        <v>18</v>
      </c>
      <c r="B335" s="17" t="s">
        <v>1311</v>
      </c>
      <c r="C335" s="17" t="s">
        <v>1665</v>
      </c>
      <c r="D335" s="17" t="s">
        <v>1389</v>
      </c>
      <c r="E335" s="17" t="s">
        <v>1390</v>
      </c>
      <c r="F335" s="17" t="s">
        <v>75</v>
      </c>
      <c r="G335" s="17" t="s">
        <v>114</v>
      </c>
      <c r="H335" s="17">
        <v>0</v>
      </c>
      <c r="I335" s="17">
        <v>0</v>
      </c>
      <c r="J335" s="17">
        <v>360</v>
      </c>
      <c r="K335" s="17" t="s">
        <v>107</v>
      </c>
      <c r="L335" s="18">
        <v>162016.01999999999</v>
      </c>
      <c r="M335" s="18">
        <v>2355.48</v>
      </c>
      <c r="N335" s="18">
        <v>16993.5</v>
      </c>
      <c r="O335" s="18">
        <v>181365</v>
      </c>
      <c r="P335" s="18">
        <v>2587.59</v>
      </c>
      <c r="Q335" s="18">
        <v>1630.95</v>
      </c>
      <c r="R335" s="18">
        <v>215.46</v>
      </c>
      <c r="S335" s="18">
        <v>4434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18">
        <v>164603.60999999999</v>
      </c>
      <c r="Z335" s="18">
        <v>18624.45</v>
      </c>
      <c r="AA335" s="18">
        <v>2570.94</v>
      </c>
      <c r="AB335" s="18">
        <v>185799</v>
      </c>
    </row>
    <row r="336" spans="1:28" x14ac:dyDescent="0.25">
      <c r="A336" s="10"/>
      <c r="B336" s="10"/>
      <c r="C336" s="10" t="s">
        <v>71</v>
      </c>
      <c r="D336" s="10"/>
      <c r="E336" s="10"/>
      <c r="F336" s="10"/>
      <c r="G336" s="10"/>
      <c r="H336" s="10"/>
      <c r="I336" s="10"/>
      <c r="J336" s="11">
        <f>SUM(J318:J335)</f>
        <v>3691</v>
      </c>
      <c r="K336" s="11"/>
      <c r="L336" s="11">
        <f t="shared" ref="L336:AB336" si="41">SUM(L318:L335)</f>
        <v>983030.29000000015</v>
      </c>
      <c r="M336" s="11">
        <f t="shared" si="41"/>
        <v>37334.610000000008</v>
      </c>
      <c r="N336" s="11">
        <f t="shared" si="41"/>
        <v>154930.1</v>
      </c>
      <c r="O336" s="11">
        <f t="shared" si="41"/>
        <v>1175295</v>
      </c>
      <c r="P336" s="11">
        <f t="shared" si="41"/>
        <v>30215.829999999998</v>
      </c>
      <c r="Q336" s="11">
        <f t="shared" si="41"/>
        <v>12093.1</v>
      </c>
      <c r="R336" s="11">
        <f t="shared" si="41"/>
        <v>2209.0700000000002</v>
      </c>
      <c r="S336" s="11">
        <f t="shared" si="41"/>
        <v>44518</v>
      </c>
      <c r="T336" s="11">
        <f t="shared" si="41"/>
        <v>84970</v>
      </c>
      <c r="U336" s="11">
        <f t="shared" si="41"/>
        <v>0</v>
      </c>
      <c r="V336" s="11">
        <f t="shared" si="41"/>
        <v>0</v>
      </c>
      <c r="W336" s="11">
        <f t="shared" si="41"/>
        <v>0</v>
      </c>
      <c r="X336" s="11">
        <f t="shared" si="41"/>
        <v>0</v>
      </c>
      <c r="Y336" s="11">
        <f t="shared" si="41"/>
        <v>1224166.3500000001</v>
      </c>
      <c r="Z336" s="11">
        <f t="shared" si="41"/>
        <v>166987.82</v>
      </c>
      <c r="AA336" s="11">
        <f t="shared" si="41"/>
        <v>35572.829999999994</v>
      </c>
      <c r="AB336" s="11">
        <f t="shared" si="41"/>
        <v>1426727</v>
      </c>
    </row>
    <row r="337" spans="1:28" x14ac:dyDescent="0.25">
      <c r="A337" s="10"/>
      <c r="B337" s="10"/>
      <c r="C337" s="10" t="s">
        <v>119</v>
      </c>
      <c r="D337" s="10"/>
      <c r="E337" s="10"/>
      <c r="F337" s="10"/>
      <c r="G337" s="10"/>
      <c r="H337" s="10"/>
      <c r="I337" s="10"/>
      <c r="J337" s="11">
        <f>J336+J317</f>
        <v>18172</v>
      </c>
      <c r="K337" s="11"/>
      <c r="L337" s="11">
        <f t="shared" ref="L337:AB337" si="42">L336+L317</f>
        <v>4310742.8000000007</v>
      </c>
      <c r="M337" s="11">
        <f t="shared" si="42"/>
        <v>110716.68000000002</v>
      </c>
      <c r="N337" s="11">
        <f t="shared" si="42"/>
        <v>509344.5199999999</v>
      </c>
      <c r="O337" s="11">
        <f t="shared" si="42"/>
        <v>4930804</v>
      </c>
      <c r="P337" s="11">
        <f t="shared" si="42"/>
        <v>126437.86</v>
      </c>
      <c r="Q337" s="11">
        <f t="shared" si="42"/>
        <v>45365.619999999995</v>
      </c>
      <c r="R337" s="11">
        <f t="shared" si="42"/>
        <v>8725.52</v>
      </c>
      <c r="S337" s="11">
        <f t="shared" si="42"/>
        <v>180529</v>
      </c>
      <c r="T337" s="11">
        <f t="shared" si="42"/>
        <v>114610</v>
      </c>
      <c r="U337" s="11">
        <f t="shared" si="42"/>
        <v>0</v>
      </c>
      <c r="V337" s="11">
        <f t="shared" si="42"/>
        <v>0</v>
      </c>
      <c r="W337" s="11">
        <f t="shared" si="42"/>
        <v>0</v>
      </c>
      <c r="X337" s="11">
        <f t="shared" si="42"/>
        <v>0</v>
      </c>
      <c r="Y337" s="11">
        <f t="shared" si="42"/>
        <v>4648100.8900000006</v>
      </c>
      <c r="Z337" s="11">
        <f t="shared" si="42"/>
        <v>554674.76</v>
      </c>
      <c r="AA337" s="11">
        <f t="shared" si="42"/>
        <v>115471.34999999998</v>
      </c>
      <c r="AB337" s="11">
        <f t="shared" si="42"/>
        <v>5318247</v>
      </c>
    </row>
    <row r="341" spans="1:28" ht="15.75" x14ac:dyDescent="0.25">
      <c r="E341" s="13" t="s">
        <v>120</v>
      </c>
      <c r="G341" s="14"/>
      <c r="H341" s="14"/>
      <c r="I341" s="14"/>
      <c r="J341" s="14"/>
      <c r="K341" s="14"/>
      <c r="L341" s="13" t="s">
        <v>122</v>
      </c>
      <c r="M341" s="13"/>
      <c r="N341" s="13"/>
      <c r="O341" s="14"/>
      <c r="Q341" s="14"/>
      <c r="R341" s="13" t="s">
        <v>121</v>
      </c>
      <c r="T341" s="14"/>
      <c r="U341" s="14"/>
      <c r="W341" s="14"/>
      <c r="X341" s="14"/>
      <c r="Y341" s="13" t="s">
        <v>123</v>
      </c>
      <c r="Z341" s="14"/>
      <c r="AA341" s="14"/>
      <c r="AB341" s="14"/>
    </row>
    <row r="342" spans="1:28" ht="15.75" x14ac:dyDescent="0.25">
      <c r="E342" s="13" t="s">
        <v>124</v>
      </c>
      <c r="G342" s="14"/>
      <c r="H342" s="14"/>
      <c r="I342" s="14"/>
      <c r="J342" s="14"/>
      <c r="K342" s="14"/>
      <c r="L342" s="13" t="s">
        <v>124</v>
      </c>
      <c r="M342" s="13"/>
      <c r="N342" s="13"/>
      <c r="O342" s="14"/>
      <c r="Q342" s="14"/>
      <c r="R342" s="13" t="s">
        <v>124</v>
      </c>
      <c r="T342" s="14"/>
      <c r="U342" s="14"/>
      <c r="W342" s="14"/>
      <c r="X342" s="14"/>
      <c r="Y342" s="13" t="s">
        <v>124</v>
      </c>
      <c r="Z342" s="14"/>
      <c r="AA342" s="14"/>
      <c r="AB342" s="14"/>
    </row>
    <row r="343" spans="1:28" ht="15.75" x14ac:dyDescent="0.25">
      <c r="E343" s="13"/>
      <c r="G343" s="14"/>
      <c r="H343" s="14"/>
      <c r="I343" s="14"/>
      <c r="J343" s="14"/>
      <c r="K343" s="14"/>
      <c r="L343" s="13"/>
      <c r="M343" s="13"/>
      <c r="N343" s="13"/>
      <c r="O343" s="14"/>
      <c r="Q343" s="14"/>
      <c r="R343" s="13"/>
      <c r="T343" s="14"/>
      <c r="U343" s="14"/>
      <c r="W343" s="14"/>
      <c r="X343" s="14"/>
      <c r="Y343" s="13"/>
      <c r="Z343" s="14"/>
      <c r="AA343" s="14"/>
      <c r="AB343" s="14"/>
    </row>
    <row r="344" spans="1:28" ht="36" x14ac:dyDescent="0.55000000000000004">
      <c r="A344" s="75" t="s">
        <v>0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</row>
    <row r="345" spans="1:28" ht="26.25" x14ac:dyDescent="0.4">
      <c r="A345" s="76" t="s">
        <v>1701</v>
      </c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</row>
    <row r="346" spans="1:28" ht="21" x14ac:dyDescent="0.35">
      <c r="A346" s="3" t="s">
        <v>1</v>
      </c>
      <c r="B346" s="4"/>
      <c r="C346" s="3"/>
      <c r="D346" s="3"/>
      <c r="E346" s="5"/>
      <c r="F346" s="3" t="s">
        <v>1398</v>
      </c>
      <c r="G346" s="5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90" x14ac:dyDescent="0.25">
      <c r="A347" s="6" t="s">
        <v>3</v>
      </c>
      <c r="B347" s="6" t="s">
        <v>4</v>
      </c>
      <c r="C347" s="6" t="s">
        <v>5</v>
      </c>
      <c r="D347" s="6" t="s">
        <v>6</v>
      </c>
      <c r="E347" s="6" t="s">
        <v>7</v>
      </c>
      <c r="F347" s="6" t="s">
        <v>8</v>
      </c>
      <c r="G347" s="6" t="s">
        <v>9</v>
      </c>
      <c r="H347" s="6" t="s">
        <v>10</v>
      </c>
      <c r="I347" s="6" t="s">
        <v>11</v>
      </c>
      <c r="J347" s="6" t="s">
        <v>12</v>
      </c>
      <c r="K347" s="6" t="s">
        <v>13</v>
      </c>
      <c r="L347" s="6" t="s">
        <v>14</v>
      </c>
      <c r="M347" s="6" t="s">
        <v>15</v>
      </c>
      <c r="N347" s="6" t="s">
        <v>16</v>
      </c>
      <c r="O347" s="6" t="s">
        <v>17</v>
      </c>
      <c r="P347" s="6" t="s">
        <v>18</v>
      </c>
      <c r="Q347" s="6" t="s">
        <v>19</v>
      </c>
      <c r="R347" s="6" t="s">
        <v>20</v>
      </c>
      <c r="S347" s="6" t="s">
        <v>21</v>
      </c>
      <c r="T347" s="6" t="s">
        <v>22</v>
      </c>
      <c r="U347" s="6" t="s">
        <v>23</v>
      </c>
      <c r="V347" s="6" t="s">
        <v>24</v>
      </c>
      <c r="W347" s="6" t="s">
        <v>25</v>
      </c>
      <c r="X347" s="6" t="s">
        <v>26</v>
      </c>
      <c r="Y347" s="6" t="s">
        <v>27</v>
      </c>
      <c r="Z347" s="6" t="s">
        <v>28</v>
      </c>
      <c r="AA347" s="6" t="s">
        <v>29</v>
      </c>
      <c r="AB347" s="6" t="s">
        <v>30</v>
      </c>
    </row>
    <row r="348" spans="1:28" s="15" customFormat="1" x14ac:dyDescent="0.25">
      <c r="A348" s="17">
        <v>1</v>
      </c>
      <c r="B348" s="17" t="s">
        <v>1307</v>
      </c>
      <c r="C348" s="17" t="s">
        <v>1665</v>
      </c>
      <c r="D348" s="17" t="s">
        <v>1309</v>
      </c>
      <c r="E348" s="17" t="s">
        <v>1310</v>
      </c>
      <c r="F348" s="17" t="s">
        <v>35</v>
      </c>
      <c r="G348" s="17" t="s">
        <v>1181</v>
      </c>
      <c r="H348" s="17">
        <v>44721</v>
      </c>
      <c r="I348" s="17">
        <v>42202</v>
      </c>
      <c r="J348" s="17">
        <v>2519</v>
      </c>
      <c r="K348" s="17" t="s">
        <v>37</v>
      </c>
      <c r="L348" s="18">
        <v>440012.25</v>
      </c>
      <c r="M348" s="18">
        <v>52355.7</v>
      </c>
      <c r="N348" s="18">
        <v>12689.05</v>
      </c>
      <c r="O348" s="18">
        <v>505057</v>
      </c>
      <c r="P348" s="18">
        <v>13623.38</v>
      </c>
      <c r="Q348" s="18">
        <v>4612.07</v>
      </c>
      <c r="R348" s="18">
        <v>1133.55</v>
      </c>
      <c r="S348" s="18">
        <v>19369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453635.63</v>
      </c>
      <c r="Z348" s="18">
        <v>56967.77</v>
      </c>
      <c r="AA348" s="18">
        <v>13822.6</v>
      </c>
      <c r="AB348" s="18">
        <v>524426</v>
      </c>
    </row>
    <row r="349" spans="1:28" s="15" customFormat="1" x14ac:dyDescent="0.25">
      <c r="A349" s="17">
        <v>2</v>
      </c>
      <c r="B349" s="17" t="s">
        <v>1311</v>
      </c>
      <c r="C349" s="17" t="s">
        <v>1665</v>
      </c>
      <c r="D349" s="17" t="s">
        <v>1312</v>
      </c>
      <c r="E349" s="17" t="s">
        <v>1313</v>
      </c>
      <c r="F349" s="17" t="s">
        <v>35</v>
      </c>
      <c r="G349" s="17" t="s">
        <v>137</v>
      </c>
      <c r="H349" s="17">
        <v>23148</v>
      </c>
      <c r="I349" s="17">
        <v>22747</v>
      </c>
      <c r="J349" s="17">
        <v>1203</v>
      </c>
      <c r="K349" s="17" t="s">
        <v>37</v>
      </c>
      <c r="L349" s="18">
        <v>39145.68</v>
      </c>
      <c r="M349" s="18">
        <v>3347.52</v>
      </c>
      <c r="N349" s="18">
        <v>1198.8</v>
      </c>
      <c r="O349" s="18">
        <v>43692</v>
      </c>
      <c r="P349" s="18">
        <v>7095.8</v>
      </c>
      <c r="Q349" s="18">
        <v>371.85</v>
      </c>
      <c r="R349" s="18">
        <v>541.35</v>
      </c>
      <c r="S349" s="18">
        <v>8009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46241.48</v>
      </c>
      <c r="Z349" s="18">
        <v>3719.37</v>
      </c>
      <c r="AA349" s="18">
        <v>1740.15</v>
      </c>
      <c r="AB349" s="18">
        <v>51701</v>
      </c>
    </row>
    <row r="350" spans="1:28" s="15" customFormat="1" x14ac:dyDescent="0.25">
      <c r="A350" s="17">
        <v>3</v>
      </c>
      <c r="B350" s="17" t="s">
        <v>1314</v>
      </c>
      <c r="C350" s="17" t="s">
        <v>1665</v>
      </c>
      <c r="D350" s="17" t="s">
        <v>1315</v>
      </c>
      <c r="E350" s="17" t="s">
        <v>1316</v>
      </c>
      <c r="F350" s="17" t="s">
        <v>35</v>
      </c>
      <c r="G350" s="17" t="s">
        <v>1317</v>
      </c>
      <c r="H350" s="17">
        <v>4479</v>
      </c>
      <c r="I350" s="17">
        <v>4479</v>
      </c>
      <c r="J350" s="17">
        <v>0</v>
      </c>
      <c r="K350" s="17" t="s">
        <v>302</v>
      </c>
      <c r="L350" s="18">
        <v>1534.63</v>
      </c>
      <c r="M350" s="18">
        <v>165.37</v>
      </c>
      <c r="N350" s="18">
        <v>0</v>
      </c>
      <c r="O350" s="18">
        <v>1700</v>
      </c>
      <c r="P350" s="18">
        <v>549.70000000000005</v>
      </c>
      <c r="Q350" s="18">
        <v>13.3</v>
      </c>
      <c r="R350" s="18">
        <v>0</v>
      </c>
      <c r="S350" s="18">
        <v>563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2084.33</v>
      </c>
      <c r="Z350" s="18">
        <v>178.67</v>
      </c>
      <c r="AA350" s="18">
        <v>0</v>
      </c>
      <c r="AB350" s="18">
        <v>2263</v>
      </c>
    </row>
    <row r="351" spans="1:28" s="15" customFormat="1" x14ac:dyDescent="0.25">
      <c r="A351" s="17">
        <v>4</v>
      </c>
      <c r="B351" s="17" t="s">
        <v>1318</v>
      </c>
      <c r="C351" s="17" t="s">
        <v>1665</v>
      </c>
      <c r="D351" s="17" t="s">
        <v>1319</v>
      </c>
      <c r="E351" s="17" t="s">
        <v>1320</v>
      </c>
      <c r="F351" s="17" t="s">
        <v>35</v>
      </c>
      <c r="G351" s="17" t="s">
        <v>1321</v>
      </c>
      <c r="H351" s="17">
        <v>1460</v>
      </c>
      <c r="I351" s="17">
        <v>1275</v>
      </c>
      <c r="J351" s="17">
        <v>555</v>
      </c>
      <c r="K351" s="17" t="s">
        <v>37</v>
      </c>
      <c r="L351" s="18">
        <v>5707.3</v>
      </c>
      <c r="M351" s="18">
        <v>811.7</v>
      </c>
      <c r="N351" s="18">
        <v>243</v>
      </c>
      <c r="O351" s="18">
        <v>6762</v>
      </c>
      <c r="P351" s="18">
        <v>5052.99</v>
      </c>
      <c r="Q351" s="18">
        <v>50.26</v>
      </c>
      <c r="R351" s="18">
        <v>249.75</v>
      </c>
      <c r="S351" s="18">
        <v>5353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10760.29</v>
      </c>
      <c r="Z351" s="18">
        <v>861.96</v>
      </c>
      <c r="AA351" s="18">
        <v>492.75</v>
      </c>
      <c r="AB351" s="18">
        <v>12115</v>
      </c>
    </row>
    <row r="352" spans="1:28" s="15" customFormat="1" x14ac:dyDescent="0.25">
      <c r="A352" s="17">
        <v>5</v>
      </c>
      <c r="B352" s="17" t="s">
        <v>1322</v>
      </c>
      <c r="C352" s="17" t="s">
        <v>1665</v>
      </c>
      <c r="D352" s="17" t="s">
        <v>1323</v>
      </c>
      <c r="E352" s="17" t="s">
        <v>1324</v>
      </c>
      <c r="F352" s="17" t="s">
        <v>35</v>
      </c>
      <c r="G352" s="17" t="s">
        <v>1055</v>
      </c>
      <c r="H352" s="17">
        <v>3484</v>
      </c>
      <c r="I352" s="17">
        <v>2804</v>
      </c>
      <c r="J352" s="17">
        <v>680</v>
      </c>
      <c r="K352" s="17" t="s">
        <v>37</v>
      </c>
      <c r="L352" s="18">
        <v>341291.81</v>
      </c>
      <c r="M352" s="18">
        <v>48244.81</v>
      </c>
      <c r="N352" s="18">
        <v>1634.38</v>
      </c>
      <c r="O352" s="18">
        <v>391171</v>
      </c>
      <c r="P352" s="18">
        <v>4107.13</v>
      </c>
      <c r="Q352" s="18">
        <v>3519.87</v>
      </c>
      <c r="R352" s="18">
        <v>306</v>
      </c>
      <c r="S352" s="18">
        <v>7933</v>
      </c>
      <c r="T352" s="18">
        <v>0</v>
      </c>
      <c r="U352" s="18">
        <v>0</v>
      </c>
      <c r="V352" s="18">
        <v>0</v>
      </c>
      <c r="W352" s="18">
        <v>0</v>
      </c>
      <c r="X352" s="18"/>
      <c r="Y352" s="18">
        <v>345398.94</v>
      </c>
      <c r="Z352" s="18">
        <v>51764.68</v>
      </c>
      <c r="AA352" s="18">
        <v>1940.38</v>
      </c>
      <c r="AB352" s="18">
        <v>399104</v>
      </c>
    </row>
    <row r="353" spans="1:28" s="15" customFormat="1" x14ac:dyDescent="0.25">
      <c r="A353" s="17">
        <v>6</v>
      </c>
      <c r="B353" s="17" t="s">
        <v>1307</v>
      </c>
      <c r="C353" s="17" t="s">
        <v>1665</v>
      </c>
      <c r="D353" s="17" t="s">
        <v>1325</v>
      </c>
      <c r="E353" s="17" t="s">
        <v>1326</v>
      </c>
      <c r="F353" s="17" t="s">
        <v>35</v>
      </c>
      <c r="G353" s="17" t="s">
        <v>1055</v>
      </c>
      <c r="H353" s="17">
        <v>181274</v>
      </c>
      <c r="I353" s="17">
        <v>180143</v>
      </c>
      <c r="J353" s="17">
        <v>1131</v>
      </c>
      <c r="K353" s="17" t="s">
        <v>37</v>
      </c>
      <c r="L353" s="18">
        <v>321130.05</v>
      </c>
      <c r="M353" s="18">
        <v>38569.74</v>
      </c>
      <c r="N353" s="18">
        <v>7136.21</v>
      </c>
      <c r="O353" s="18">
        <v>366836</v>
      </c>
      <c r="P353" s="18">
        <v>7547.75</v>
      </c>
      <c r="Q353" s="18">
        <v>3355.3</v>
      </c>
      <c r="R353" s="18">
        <v>508.95</v>
      </c>
      <c r="S353" s="18">
        <v>11412</v>
      </c>
      <c r="T353" s="18">
        <v>0</v>
      </c>
      <c r="U353" s="18">
        <v>0</v>
      </c>
      <c r="V353" s="18">
        <v>0</v>
      </c>
      <c r="W353" s="18">
        <v>0</v>
      </c>
      <c r="X353" s="18"/>
      <c r="Y353" s="18">
        <v>328677.8</v>
      </c>
      <c r="Z353" s="18">
        <v>41925.040000000001</v>
      </c>
      <c r="AA353" s="18">
        <v>7645.16</v>
      </c>
      <c r="AB353" s="18">
        <v>378248</v>
      </c>
    </row>
    <row r="354" spans="1:28" s="15" customFormat="1" x14ac:dyDescent="0.25">
      <c r="A354" s="17">
        <v>7</v>
      </c>
      <c r="B354" s="17" t="s">
        <v>1307</v>
      </c>
      <c r="C354" s="17" t="s">
        <v>1665</v>
      </c>
      <c r="D354" s="17" t="s">
        <v>1327</v>
      </c>
      <c r="E354" s="17" t="s">
        <v>1328</v>
      </c>
      <c r="F354" s="17" t="s">
        <v>35</v>
      </c>
      <c r="G354" s="17" t="s">
        <v>1055</v>
      </c>
      <c r="H354" s="17">
        <v>8910</v>
      </c>
      <c r="I354" s="17">
        <v>8900</v>
      </c>
      <c r="J354" s="17">
        <v>30</v>
      </c>
      <c r="K354" s="17" t="s">
        <v>37</v>
      </c>
      <c r="L354" s="18">
        <v>703368.73</v>
      </c>
      <c r="M354" s="18">
        <v>48747.1</v>
      </c>
      <c r="N354" s="18">
        <v>4991.17</v>
      </c>
      <c r="O354" s="18">
        <v>757107</v>
      </c>
      <c r="P354" s="18">
        <v>1723.13</v>
      </c>
      <c r="Q354" s="18">
        <v>7307.37</v>
      </c>
      <c r="R354" s="18">
        <v>13.5</v>
      </c>
      <c r="S354" s="18">
        <v>9044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18">
        <v>705091.86</v>
      </c>
      <c r="Z354" s="18">
        <v>56054.47</v>
      </c>
      <c r="AA354" s="18">
        <v>5004.67</v>
      </c>
      <c r="AB354" s="18">
        <v>766151</v>
      </c>
    </row>
    <row r="355" spans="1:28" s="15" customFormat="1" x14ac:dyDescent="0.25">
      <c r="A355" s="17">
        <v>8</v>
      </c>
      <c r="B355" s="17" t="s">
        <v>1311</v>
      </c>
      <c r="C355" s="17" t="s">
        <v>1665</v>
      </c>
      <c r="D355" s="17" t="s">
        <v>1329</v>
      </c>
      <c r="E355" s="17" t="s">
        <v>1330</v>
      </c>
      <c r="F355" s="17" t="s">
        <v>35</v>
      </c>
      <c r="G355" s="17" t="s">
        <v>1055</v>
      </c>
      <c r="H355" s="17">
        <v>1348</v>
      </c>
      <c r="I355" s="17">
        <v>1251</v>
      </c>
      <c r="J355" s="17">
        <v>291</v>
      </c>
      <c r="K355" s="17" t="s">
        <v>37</v>
      </c>
      <c r="L355" s="18">
        <v>83652.72</v>
      </c>
      <c r="M355" s="18">
        <v>11022.3</v>
      </c>
      <c r="N355" s="18">
        <v>4197.9799999999996</v>
      </c>
      <c r="O355" s="18">
        <v>98873</v>
      </c>
      <c r="P355" s="18">
        <v>3820.35</v>
      </c>
      <c r="Q355" s="18">
        <v>888.7</v>
      </c>
      <c r="R355" s="18">
        <v>130.94999999999999</v>
      </c>
      <c r="S355" s="18">
        <v>4840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87473.07</v>
      </c>
      <c r="Z355" s="18">
        <v>11911</v>
      </c>
      <c r="AA355" s="18">
        <v>4328.93</v>
      </c>
      <c r="AB355" s="18">
        <v>103713</v>
      </c>
    </row>
    <row r="356" spans="1:28" s="15" customFormat="1" x14ac:dyDescent="0.25">
      <c r="A356" s="17">
        <v>9</v>
      </c>
      <c r="B356" s="17" t="s">
        <v>1331</v>
      </c>
      <c r="C356" s="17" t="s">
        <v>1665</v>
      </c>
      <c r="D356" s="17" t="s">
        <v>1332</v>
      </c>
      <c r="E356" s="17" t="s">
        <v>1333</v>
      </c>
      <c r="F356" s="17" t="s">
        <v>35</v>
      </c>
      <c r="G356" s="17" t="s">
        <v>215</v>
      </c>
      <c r="H356" s="17">
        <v>76232</v>
      </c>
      <c r="I356" s="17">
        <v>75628</v>
      </c>
      <c r="J356" s="17">
        <v>1812</v>
      </c>
      <c r="K356" s="17" t="s">
        <v>37</v>
      </c>
      <c r="L356" s="18">
        <v>452915.1</v>
      </c>
      <c r="M356" s="18">
        <v>53090.34</v>
      </c>
      <c r="N356" s="18">
        <v>15263.56</v>
      </c>
      <c r="O356" s="18">
        <v>521269</v>
      </c>
      <c r="P356" s="18">
        <v>10229.200000000001</v>
      </c>
      <c r="Q356" s="18">
        <v>4769.3999999999996</v>
      </c>
      <c r="R356" s="18">
        <v>815.4</v>
      </c>
      <c r="S356" s="18">
        <v>15814</v>
      </c>
      <c r="T356" s="18">
        <v>6910</v>
      </c>
      <c r="U356" s="18">
        <v>0</v>
      </c>
      <c r="V356" s="18">
        <v>0</v>
      </c>
      <c r="W356" s="18">
        <v>0</v>
      </c>
      <c r="X356" s="18"/>
      <c r="Y356" s="18">
        <v>463144.3</v>
      </c>
      <c r="Z356" s="18">
        <v>57859.74</v>
      </c>
      <c r="AA356" s="18">
        <v>16078.96</v>
      </c>
      <c r="AB356" s="18">
        <v>537083</v>
      </c>
    </row>
    <row r="357" spans="1:28" s="15" customFormat="1" x14ac:dyDescent="0.25">
      <c r="A357" s="17">
        <v>10</v>
      </c>
      <c r="B357" s="17" t="s">
        <v>1311</v>
      </c>
      <c r="C357" s="17" t="s">
        <v>1665</v>
      </c>
      <c r="D357" s="17" t="s">
        <v>1334</v>
      </c>
      <c r="E357" s="17" t="s">
        <v>1335</v>
      </c>
      <c r="F357" s="17" t="s">
        <v>35</v>
      </c>
      <c r="G357" s="17" t="s">
        <v>1205</v>
      </c>
      <c r="H357" s="17">
        <v>54842</v>
      </c>
      <c r="I357" s="17">
        <v>54842</v>
      </c>
      <c r="J357" s="17">
        <v>0</v>
      </c>
      <c r="K357" s="17" t="s">
        <v>59</v>
      </c>
      <c r="L357" s="18">
        <v>6659.84</v>
      </c>
      <c r="M357" s="18">
        <v>509.16</v>
      </c>
      <c r="N357" s="18">
        <v>0</v>
      </c>
      <c r="O357" s="18">
        <v>7169</v>
      </c>
      <c r="P357" s="18">
        <v>852.17</v>
      </c>
      <c r="Q357" s="18">
        <v>64.83</v>
      </c>
      <c r="R357" s="18">
        <v>0</v>
      </c>
      <c r="S357" s="18">
        <v>917</v>
      </c>
      <c r="T357" s="18">
        <v>0</v>
      </c>
      <c r="U357" s="18">
        <v>0</v>
      </c>
      <c r="V357" s="18">
        <v>0</v>
      </c>
      <c r="W357" s="18">
        <v>0</v>
      </c>
      <c r="X357" s="18"/>
      <c r="Y357" s="18">
        <v>7512.01</v>
      </c>
      <c r="Z357" s="18">
        <v>573.99</v>
      </c>
      <c r="AA357" s="18">
        <v>0</v>
      </c>
      <c r="AB357" s="18">
        <v>8086</v>
      </c>
    </row>
    <row r="358" spans="1:28" s="15" customFormat="1" x14ac:dyDescent="0.25">
      <c r="A358" s="17">
        <v>11</v>
      </c>
      <c r="B358" s="17" t="s">
        <v>1307</v>
      </c>
      <c r="C358" s="17" t="s">
        <v>1665</v>
      </c>
      <c r="D358" s="17" t="s">
        <v>1336</v>
      </c>
      <c r="E358" s="17" t="s">
        <v>1337</v>
      </c>
      <c r="F358" s="17" t="s">
        <v>35</v>
      </c>
      <c r="G358" s="17" t="s">
        <v>1181</v>
      </c>
      <c r="H358" s="17">
        <v>645</v>
      </c>
      <c r="I358" s="17">
        <v>0</v>
      </c>
      <c r="J358" s="17">
        <v>645</v>
      </c>
      <c r="K358" s="17" t="s">
        <v>37</v>
      </c>
      <c r="L358" s="18">
        <v>16141.08</v>
      </c>
      <c r="M358" s="18">
        <v>336.07</v>
      </c>
      <c r="N358" s="18">
        <v>428.85</v>
      </c>
      <c r="O358" s="18">
        <v>16906</v>
      </c>
      <c r="P358" s="18">
        <v>5822.59</v>
      </c>
      <c r="Q358" s="18">
        <v>432.16</v>
      </c>
      <c r="R358" s="18">
        <v>290.25</v>
      </c>
      <c r="S358" s="18">
        <v>6545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21963.67</v>
      </c>
      <c r="Z358" s="18">
        <v>768.23</v>
      </c>
      <c r="AA358" s="18">
        <v>719.1</v>
      </c>
      <c r="AB358" s="18">
        <v>23451</v>
      </c>
    </row>
    <row r="359" spans="1:28" s="15" customFormat="1" x14ac:dyDescent="0.25">
      <c r="A359" s="17">
        <v>12</v>
      </c>
      <c r="B359" s="17" t="s">
        <v>1318</v>
      </c>
      <c r="C359" s="17" t="s">
        <v>1665</v>
      </c>
      <c r="D359" s="17" t="s">
        <v>1338</v>
      </c>
      <c r="E359" s="17" t="s">
        <v>1339</v>
      </c>
      <c r="F359" s="17" t="s">
        <v>35</v>
      </c>
      <c r="G359" s="17" t="s">
        <v>1340</v>
      </c>
      <c r="H359" s="17">
        <v>20676</v>
      </c>
      <c r="I359" s="17">
        <v>20559</v>
      </c>
      <c r="J359" s="17">
        <v>351</v>
      </c>
      <c r="K359" s="17" t="s">
        <v>37</v>
      </c>
      <c r="L359" s="18">
        <v>124791.12</v>
      </c>
      <c r="M359" s="18">
        <v>27149.599999999999</v>
      </c>
      <c r="N359" s="18">
        <v>7462.28</v>
      </c>
      <c r="O359" s="18">
        <v>159403</v>
      </c>
      <c r="P359" s="18">
        <v>4049.68</v>
      </c>
      <c r="Q359" s="18">
        <v>1354.37</v>
      </c>
      <c r="R359" s="18">
        <v>157.94999999999999</v>
      </c>
      <c r="S359" s="18">
        <v>5562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128840.8</v>
      </c>
      <c r="Z359" s="18">
        <v>28503.97</v>
      </c>
      <c r="AA359" s="18">
        <v>7620.23</v>
      </c>
      <c r="AB359" s="18">
        <v>164965</v>
      </c>
    </row>
    <row r="360" spans="1:28" s="15" customFormat="1" x14ac:dyDescent="0.25">
      <c r="A360" s="17">
        <v>13</v>
      </c>
      <c r="B360" s="17" t="s">
        <v>1341</v>
      </c>
      <c r="C360" s="17" t="s">
        <v>1665</v>
      </c>
      <c r="D360" s="17" t="s">
        <v>1342</v>
      </c>
      <c r="E360" s="17" t="s">
        <v>1343</v>
      </c>
      <c r="F360" s="17" t="s">
        <v>35</v>
      </c>
      <c r="G360" s="17" t="s">
        <v>347</v>
      </c>
      <c r="H360" s="17">
        <v>48559</v>
      </c>
      <c r="I360" s="17">
        <v>47705</v>
      </c>
      <c r="J360" s="17">
        <v>2562</v>
      </c>
      <c r="K360" s="17" t="s">
        <v>37</v>
      </c>
      <c r="L360" s="18">
        <v>554124.97</v>
      </c>
      <c r="M360" s="18">
        <v>63403.59</v>
      </c>
      <c r="N360" s="18">
        <v>12841.44</v>
      </c>
      <c r="O360" s="18">
        <v>630370</v>
      </c>
      <c r="P360" s="18">
        <v>19347.060000000001</v>
      </c>
      <c r="Q360" s="18">
        <v>5735.04</v>
      </c>
      <c r="R360" s="18">
        <v>1152.9000000000001</v>
      </c>
      <c r="S360" s="18">
        <v>26235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573472.03</v>
      </c>
      <c r="Z360" s="18">
        <v>69138.63</v>
      </c>
      <c r="AA360" s="18">
        <v>13994.34</v>
      </c>
      <c r="AB360" s="18">
        <v>656605</v>
      </c>
    </row>
    <row r="361" spans="1:28" s="15" customFormat="1" x14ac:dyDescent="0.25">
      <c r="A361" s="17">
        <v>14</v>
      </c>
      <c r="B361" s="17" t="s">
        <v>1322</v>
      </c>
      <c r="C361" s="17" t="s">
        <v>1665</v>
      </c>
      <c r="D361" s="17" t="s">
        <v>1344</v>
      </c>
      <c r="E361" s="17" t="s">
        <v>1345</v>
      </c>
      <c r="F361" s="17" t="s">
        <v>35</v>
      </c>
      <c r="G361" s="17" t="s">
        <v>1346</v>
      </c>
      <c r="H361" s="17">
        <v>2569</v>
      </c>
      <c r="I361" s="17">
        <v>2553</v>
      </c>
      <c r="J361" s="17">
        <v>16</v>
      </c>
      <c r="K361" s="17" t="s">
        <v>37</v>
      </c>
      <c r="L361" s="18">
        <v>2462.7199999999998</v>
      </c>
      <c r="M361" s="18">
        <v>337.58</v>
      </c>
      <c r="N361" s="18">
        <v>20.7</v>
      </c>
      <c r="O361" s="18">
        <v>2821</v>
      </c>
      <c r="P361" s="18">
        <v>742.84</v>
      </c>
      <c r="Q361" s="18">
        <v>21.96</v>
      </c>
      <c r="R361" s="18">
        <v>7.2</v>
      </c>
      <c r="S361" s="18">
        <v>772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18">
        <v>3205.56</v>
      </c>
      <c r="Z361" s="18">
        <v>359.54</v>
      </c>
      <c r="AA361" s="18">
        <v>27.9</v>
      </c>
      <c r="AB361" s="18">
        <v>3593</v>
      </c>
    </row>
    <row r="362" spans="1:28" s="15" customFormat="1" x14ac:dyDescent="0.25">
      <c r="A362" s="17">
        <v>15</v>
      </c>
      <c r="B362" s="17" t="s">
        <v>1322</v>
      </c>
      <c r="C362" s="17" t="s">
        <v>1665</v>
      </c>
      <c r="D362" s="17" t="s">
        <v>1347</v>
      </c>
      <c r="E362" s="17" t="s">
        <v>1348</v>
      </c>
      <c r="F362" s="17" t="s">
        <v>35</v>
      </c>
      <c r="G362" s="17" t="s">
        <v>1346</v>
      </c>
      <c r="H362" s="17">
        <v>506</v>
      </c>
      <c r="I362" s="17">
        <v>506</v>
      </c>
      <c r="J362" s="17">
        <v>0</v>
      </c>
      <c r="K362" s="17" t="s">
        <v>37</v>
      </c>
      <c r="L362" s="18">
        <v>26223.759999999998</v>
      </c>
      <c r="M362" s="18">
        <v>6418.56</v>
      </c>
      <c r="N362" s="18">
        <v>89.68</v>
      </c>
      <c r="O362" s="18">
        <v>32732</v>
      </c>
      <c r="P362" s="18">
        <v>660.2</v>
      </c>
      <c r="Q362" s="18">
        <v>268.8</v>
      </c>
      <c r="R362" s="18">
        <v>0</v>
      </c>
      <c r="S362" s="18">
        <v>929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26883.96</v>
      </c>
      <c r="Z362" s="18">
        <v>6687.36</v>
      </c>
      <c r="AA362" s="18">
        <v>89.68</v>
      </c>
      <c r="AB362" s="18">
        <v>33661</v>
      </c>
    </row>
    <row r="363" spans="1:28" s="15" customFormat="1" x14ac:dyDescent="0.25">
      <c r="A363" s="17">
        <v>16</v>
      </c>
      <c r="B363" s="17" t="s">
        <v>1314</v>
      </c>
      <c r="C363" s="17" t="s">
        <v>1665</v>
      </c>
      <c r="D363" s="17" t="s">
        <v>1349</v>
      </c>
      <c r="E363" s="17" t="s">
        <v>1350</v>
      </c>
      <c r="F363" s="17" t="s">
        <v>35</v>
      </c>
      <c r="G363" s="17" t="s">
        <v>1351</v>
      </c>
      <c r="H363" s="17">
        <v>9663</v>
      </c>
      <c r="I363" s="17">
        <v>9324</v>
      </c>
      <c r="J363" s="17">
        <v>1017</v>
      </c>
      <c r="K363" s="17" t="s">
        <v>37</v>
      </c>
      <c r="L363" s="18">
        <v>254360.81</v>
      </c>
      <c r="M363" s="18">
        <v>28834.080000000002</v>
      </c>
      <c r="N363" s="18">
        <v>9027.11</v>
      </c>
      <c r="O363" s="18">
        <v>292222</v>
      </c>
      <c r="P363" s="18">
        <v>6625.45</v>
      </c>
      <c r="Q363" s="18">
        <v>2681.9</v>
      </c>
      <c r="R363" s="18">
        <v>457.65</v>
      </c>
      <c r="S363" s="18">
        <v>9765</v>
      </c>
      <c r="T363" s="18">
        <v>13010</v>
      </c>
      <c r="U363" s="18">
        <v>0</v>
      </c>
      <c r="V363" s="18">
        <v>0</v>
      </c>
      <c r="W363" s="18">
        <v>0</v>
      </c>
      <c r="X363" s="18"/>
      <c r="Y363" s="18">
        <v>260986.26</v>
      </c>
      <c r="Z363" s="18">
        <v>31515.98</v>
      </c>
      <c r="AA363" s="18">
        <v>9484.76</v>
      </c>
      <c r="AB363" s="18">
        <v>301987</v>
      </c>
    </row>
    <row r="364" spans="1:28" s="15" customFormat="1" x14ac:dyDescent="0.25">
      <c r="A364" s="17">
        <v>17</v>
      </c>
      <c r="B364" s="17" t="s">
        <v>1352</v>
      </c>
      <c r="C364" s="17" t="s">
        <v>1665</v>
      </c>
      <c r="D364" s="17" t="s">
        <v>1353</v>
      </c>
      <c r="E364" s="17" t="s">
        <v>1354</v>
      </c>
      <c r="F364" s="17" t="s">
        <v>35</v>
      </c>
      <c r="G364" s="17" t="s">
        <v>1010</v>
      </c>
      <c r="H364" s="17">
        <v>6726</v>
      </c>
      <c r="I364" s="17">
        <v>5990</v>
      </c>
      <c r="J364" s="17">
        <v>736</v>
      </c>
      <c r="K364" s="17" t="s">
        <v>37</v>
      </c>
      <c r="L364" s="18">
        <v>50411.97</v>
      </c>
      <c r="M364" s="18">
        <v>4343.72</v>
      </c>
      <c r="N364" s="18">
        <v>2674.31</v>
      </c>
      <c r="O364" s="18">
        <v>57430</v>
      </c>
      <c r="P364" s="18">
        <v>4370.2299999999996</v>
      </c>
      <c r="Q364" s="18">
        <v>540.57000000000005</v>
      </c>
      <c r="R364" s="18">
        <v>331.2</v>
      </c>
      <c r="S364" s="18">
        <v>5242</v>
      </c>
      <c r="T364" s="18">
        <v>9720</v>
      </c>
      <c r="U364" s="18">
        <v>0</v>
      </c>
      <c r="V364" s="18">
        <v>0</v>
      </c>
      <c r="W364" s="18">
        <v>0</v>
      </c>
      <c r="X364" s="18"/>
      <c r="Y364" s="18">
        <v>54782.2</v>
      </c>
      <c r="Z364" s="18">
        <v>4884.29</v>
      </c>
      <c r="AA364" s="18">
        <v>3005.51</v>
      </c>
      <c r="AB364" s="18">
        <v>62672</v>
      </c>
    </row>
    <row r="365" spans="1:28" s="22" customFormat="1" x14ac:dyDescent="0.25">
      <c r="A365" s="19"/>
      <c r="B365" s="19"/>
      <c r="C365" s="10" t="s">
        <v>71</v>
      </c>
      <c r="D365" s="19"/>
      <c r="E365" s="19"/>
      <c r="F365" s="19"/>
      <c r="G365" s="19"/>
      <c r="H365" s="19"/>
      <c r="I365" s="19"/>
      <c r="J365" s="19">
        <f>SUM(J348:J364)</f>
        <v>13548</v>
      </c>
      <c r="K365" s="19"/>
      <c r="L365" s="20">
        <f t="shared" ref="L365:AB365" si="43">SUM(L348:L364)</f>
        <v>3423934.5400000005</v>
      </c>
      <c r="M365" s="20">
        <f t="shared" si="43"/>
        <v>387686.94</v>
      </c>
      <c r="N365" s="20">
        <f t="shared" si="43"/>
        <v>79898.51999999999</v>
      </c>
      <c r="O365" s="20">
        <f t="shared" si="43"/>
        <v>3891520</v>
      </c>
      <c r="P365" s="20">
        <f t="shared" si="43"/>
        <v>96219.64999999998</v>
      </c>
      <c r="Q365" s="20">
        <f t="shared" si="43"/>
        <v>35987.75</v>
      </c>
      <c r="R365" s="20">
        <f t="shared" si="43"/>
        <v>6096.5999999999985</v>
      </c>
      <c r="S365" s="20">
        <f t="shared" si="43"/>
        <v>138304</v>
      </c>
      <c r="T365" s="20">
        <f t="shared" si="43"/>
        <v>29640</v>
      </c>
      <c r="U365" s="20">
        <f t="shared" si="43"/>
        <v>0</v>
      </c>
      <c r="V365" s="20">
        <f t="shared" si="43"/>
        <v>0</v>
      </c>
      <c r="W365" s="20">
        <f t="shared" si="43"/>
        <v>0</v>
      </c>
      <c r="X365" s="20">
        <f t="shared" si="43"/>
        <v>0</v>
      </c>
      <c r="Y365" s="20">
        <f t="shared" si="43"/>
        <v>3520154.1900000004</v>
      </c>
      <c r="Z365" s="20">
        <f t="shared" si="43"/>
        <v>423674.68999999994</v>
      </c>
      <c r="AA365" s="20">
        <f t="shared" si="43"/>
        <v>85995.119999999966</v>
      </c>
      <c r="AB365" s="20">
        <f t="shared" si="43"/>
        <v>4029824</v>
      </c>
    </row>
    <row r="366" spans="1:28" s="15" customFormat="1" x14ac:dyDescent="0.25">
      <c r="A366" s="17">
        <v>1</v>
      </c>
      <c r="B366" s="17" t="s">
        <v>1341</v>
      </c>
      <c r="C366" s="17" t="s">
        <v>1665</v>
      </c>
      <c r="D366" s="17" t="s">
        <v>1355</v>
      </c>
      <c r="E366" s="17" t="s">
        <v>1356</v>
      </c>
      <c r="F366" s="17" t="s">
        <v>75</v>
      </c>
      <c r="G366" s="17" t="s">
        <v>76</v>
      </c>
      <c r="H366" s="17">
        <v>12880</v>
      </c>
      <c r="I366" s="17">
        <v>12793</v>
      </c>
      <c r="J366" s="17">
        <v>87</v>
      </c>
      <c r="K366" s="17" t="s">
        <v>37</v>
      </c>
      <c r="L366" s="18">
        <v>3109.17</v>
      </c>
      <c r="M366" s="18">
        <v>409.46</v>
      </c>
      <c r="N366" s="18">
        <v>93.37</v>
      </c>
      <c r="O366" s="18">
        <v>3612</v>
      </c>
      <c r="P366" s="18">
        <v>1001.54</v>
      </c>
      <c r="Q366" s="18">
        <v>28.39</v>
      </c>
      <c r="R366" s="18">
        <v>52.07</v>
      </c>
      <c r="S366" s="18">
        <v>1082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4110.71</v>
      </c>
      <c r="Z366" s="18">
        <v>437.85</v>
      </c>
      <c r="AA366" s="18">
        <v>145.44</v>
      </c>
      <c r="AB366" s="18">
        <v>4694</v>
      </c>
    </row>
    <row r="367" spans="1:28" s="15" customFormat="1" x14ac:dyDescent="0.25">
      <c r="A367" s="17">
        <v>2</v>
      </c>
      <c r="B367" s="17" t="s">
        <v>1314</v>
      </c>
      <c r="C367" s="17" t="s">
        <v>1665</v>
      </c>
      <c r="D367" s="17" t="s">
        <v>1357</v>
      </c>
      <c r="E367" s="17" t="s">
        <v>1358</v>
      </c>
      <c r="F367" s="17" t="s">
        <v>75</v>
      </c>
      <c r="G367" s="17" t="s">
        <v>76</v>
      </c>
      <c r="H367" s="17">
        <v>6023</v>
      </c>
      <c r="I367" s="17">
        <v>5922</v>
      </c>
      <c r="J367" s="17">
        <v>101</v>
      </c>
      <c r="K367" s="17" t="s">
        <v>37</v>
      </c>
      <c r="L367" s="18">
        <v>2225.11</v>
      </c>
      <c r="M367" s="18">
        <v>280.06</v>
      </c>
      <c r="N367" s="18">
        <v>68.83</v>
      </c>
      <c r="O367" s="18">
        <v>2574</v>
      </c>
      <c r="P367" s="18">
        <v>971.82</v>
      </c>
      <c r="Q367" s="18">
        <v>20.73</v>
      </c>
      <c r="R367" s="18">
        <v>60.45</v>
      </c>
      <c r="S367" s="18">
        <v>1053</v>
      </c>
      <c r="T367" s="18">
        <v>0</v>
      </c>
      <c r="U367" s="18">
        <v>0</v>
      </c>
      <c r="V367" s="18">
        <v>0</v>
      </c>
      <c r="W367" s="18">
        <v>0</v>
      </c>
      <c r="X367" s="18"/>
      <c r="Y367" s="18">
        <v>3196.93</v>
      </c>
      <c r="Z367" s="18">
        <v>300.79000000000002</v>
      </c>
      <c r="AA367" s="18">
        <v>129.28</v>
      </c>
      <c r="AB367" s="18">
        <v>3627</v>
      </c>
    </row>
    <row r="368" spans="1:28" s="15" customFormat="1" x14ac:dyDescent="0.25">
      <c r="A368" s="17">
        <v>3</v>
      </c>
      <c r="B368" s="17" t="s">
        <v>1331</v>
      </c>
      <c r="C368" s="17" t="s">
        <v>1665</v>
      </c>
      <c r="D368" s="17" t="s">
        <v>1359</v>
      </c>
      <c r="E368" s="17" t="s">
        <v>1360</v>
      </c>
      <c r="F368" s="17" t="s">
        <v>75</v>
      </c>
      <c r="G368" s="17" t="s">
        <v>76</v>
      </c>
      <c r="H368" s="17">
        <v>0</v>
      </c>
      <c r="I368" s="17">
        <v>0</v>
      </c>
      <c r="J368" s="17">
        <v>0</v>
      </c>
      <c r="K368" s="17" t="s">
        <v>59</v>
      </c>
      <c r="L368" s="18">
        <v>11503.98</v>
      </c>
      <c r="M368" s="18">
        <v>3096.76</v>
      </c>
      <c r="N368" s="18">
        <v>355.26</v>
      </c>
      <c r="O368" s="18">
        <v>14956</v>
      </c>
      <c r="P368" s="18">
        <v>218.47</v>
      </c>
      <c r="Q368" s="18">
        <v>121.53</v>
      </c>
      <c r="R368" s="18">
        <v>0</v>
      </c>
      <c r="S368" s="18">
        <v>340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11722.45</v>
      </c>
      <c r="Z368" s="18">
        <v>3218.29</v>
      </c>
      <c r="AA368" s="18">
        <v>355.26</v>
      </c>
      <c r="AB368" s="18">
        <v>15296</v>
      </c>
    </row>
    <row r="369" spans="1:28" s="15" customFormat="1" x14ac:dyDescent="0.25">
      <c r="A369" s="17">
        <v>4</v>
      </c>
      <c r="B369" s="17" t="s">
        <v>1318</v>
      </c>
      <c r="C369" s="17" t="s">
        <v>1665</v>
      </c>
      <c r="D369" s="17" t="s">
        <v>1361</v>
      </c>
      <c r="E369" s="17" t="s">
        <v>1362</v>
      </c>
      <c r="F369" s="17" t="s">
        <v>75</v>
      </c>
      <c r="G369" s="17" t="s">
        <v>76</v>
      </c>
      <c r="H369" s="17">
        <v>17632</v>
      </c>
      <c r="I369" s="17">
        <v>17457</v>
      </c>
      <c r="J369" s="17">
        <v>175</v>
      </c>
      <c r="K369" s="17" t="s">
        <v>37</v>
      </c>
      <c r="L369" s="18">
        <v>67119.350000000006</v>
      </c>
      <c r="M369" s="18">
        <v>16420.29</v>
      </c>
      <c r="N369" s="18">
        <v>5098.3599999999997</v>
      </c>
      <c r="O369" s="18">
        <v>88638</v>
      </c>
      <c r="P369" s="18">
        <v>1509.37</v>
      </c>
      <c r="Q369" s="18">
        <v>738.89</v>
      </c>
      <c r="R369" s="18">
        <v>104.74</v>
      </c>
      <c r="S369" s="18">
        <v>2353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68628.72</v>
      </c>
      <c r="Z369" s="18">
        <v>17159.18</v>
      </c>
      <c r="AA369" s="18">
        <v>5203.1000000000004</v>
      </c>
      <c r="AB369" s="18">
        <v>90991</v>
      </c>
    </row>
    <row r="370" spans="1:28" s="15" customFormat="1" x14ac:dyDescent="0.25">
      <c r="A370" s="17">
        <v>5</v>
      </c>
      <c r="B370" s="17" t="s">
        <v>1331</v>
      </c>
      <c r="C370" s="17" t="s">
        <v>1665</v>
      </c>
      <c r="D370" s="17" t="s">
        <v>1363</v>
      </c>
      <c r="E370" s="17" t="s">
        <v>1364</v>
      </c>
      <c r="F370" s="17" t="s">
        <v>75</v>
      </c>
      <c r="G370" s="17" t="s">
        <v>76</v>
      </c>
      <c r="H370" s="17">
        <v>16014</v>
      </c>
      <c r="I370" s="17">
        <v>16014</v>
      </c>
      <c r="J370" s="17">
        <v>0</v>
      </c>
      <c r="K370" s="17" t="s">
        <v>59</v>
      </c>
      <c r="L370" s="18">
        <v>80484.679999999993</v>
      </c>
      <c r="M370" s="18">
        <v>18879.150000000001</v>
      </c>
      <c r="N370" s="18">
        <v>6288.17</v>
      </c>
      <c r="O370" s="18">
        <v>105652</v>
      </c>
      <c r="P370" s="18">
        <v>312.81</v>
      </c>
      <c r="Q370" s="18">
        <v>895.19</v>
      </c>
      <c r="R370" s="18">
        <v>0</v>
      </c>
      <c r="S370" s="18">
        <v>1208</v>
      </c>
      <c r="T370" s="18">
        <v>120</v>
      </c>
      <c r="U370" s="18">
        <v>0</v>
      </c>
      <c r="V370" s="18">
        <v>0</v>
      </c>
      <c r="W370" s="18">
        <v>0</v>
      </c>
      <c r="X370" s="18"/>
      <c r="Y370" s="18">
        <v>80797.490000000005</v>
      </c>
      <c r="Z370" s="18">
        <v>19774.34</v>
      </c>
      <c r="AA370" s="18">
        <v>6288.17</v>
      </c>
      <c r="AB370" s="18">
        <v>106860</v>
      </c>
    </row>
    <row r="371" spans="1:28" s="15" customFormat="1" x14ac:dyDescent="0.25">
      <c r="A371" s="17">
        <v>6</v>
      </c>
      <c r="B371" s="17" t="s">
        <v>1331</v>
      </c>
      <c r="C371" s="17" t="s">
        <v>1665</v>
      </c>
      <c r="D371" s="17" t="s">
        <v>1365</v>
      </c>
      <c r="E371" s="17" t="s">
        <v>1366</v>
      </c>
      <c r="F371" s="17" t="s">
        <v>75</v>
      </c>
      <c r="G371" s="17" t="s">
        <v>76</v>
      </c>
      <c r="H371" s="17">
        <v>1221</v>
      </c>
      <c r="I371" s="17">
        <v>1221</v>
      </c>
      <c r="J371" s="17">
        <v>0</v>
      </c>
      <c r="K371" s="17" t="s">
        <v>59</v>
      </c>
      <c r="L371" s="18">
        <v>7811.66</v>
      </c>
      <c r="M371" s="18">
        <v>121.34</v>
      </c>
      <c r="N371" s="18">
        <v>0</v>
      </c>
      <c r="O371" s="18">
        <v>7933</v>
      </c>
      <c r="P371" s="18">
        <v>187.16</v>
      </c>
      <c r="Q371" s="18">
        <v>79.84</v>
      </c>
      <c r="R371" s="18">
        <v>0</v>
      </c>
      <c r="S371" s="18">
        <v>267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7998.82</v>
      </c>
      <c r="Z371" s="18">
        <v>201.18</v>
      </c>
      <c r="AA371" s="18">
        <v>0</v>
      </c>
      <c r="AB371" s="18">
        <v>8200</v>
      </c>
    </row>
    <row r="372" spans="1:28" s="15" customFormat="1" x14ac:dyDescent="0.25">
      <c r="A372" s="17">
        <v>7</v>
      </c>
      <c r="B372" s="17" t="s">
        <v>1307</v>
      </c>
      <c r="C372" s="17" t="s">
        <v>1665</v>
      </c>
      <c r="D372" s="17" t="s">
        <v>1367</v>
      </c>
      <c r="E372" s="17" t="s">
        <v>1368</v>
      </c>
      <c r="F372" s="17" t="s">
        <v>75</v>
      </c>
      <c r="G372" s="17" t="s">
        <v>76</v>
      </c>
      <c r="H372" s="17">
        <v>1447</v>
      </c>
      <c r="I372" s="17">
        <v>1083</v>
      </c>
      <c r="J372" s="17">
        <v>364</v>
      </c>
      <c r="K372" s="17" t="s">
        <v>37</v>
      </c>
      <c r="L372" s="18">
        <v>12811.93</v>
      </c>
      <c r="M372" s="18">
        <v>4480.88</v>
      </c>
      <c r="N372" s="18">
        <v>405.19</v>
      </c>
      <c r="O372" s="18">
        <v>17698</v>
      </c>
      <c r="P372" s="18">
        <v>2802.63</v>
      </c>
      <c r="Q372" s="18">
        <v>120.52</v>
      </c>
      <c r="R372" s="18">
        <v>217.85</v>
      </c>
      <c r="S372" s="18">
        <v>3141</v>
      </c>
      <c r="T372" s="18">
        <v>83590</v>
      </c>
      <c r="U372" s="18">
        <v>2008.93</v>
      </c>
      <c r="V372" s="18">
        <v>4480.88</v>
      </c>
      <c r="W372" s="18">
        <v>405.19</v>
      </c>
      <c r="X372" s="18">
        <v>6895</v>
      </c>
      <c r="Y372" s="18">
        <v>13605.63</v>
      </c>
      <c r="Z372" s="18">
        <v>120.52</v>
      </c>
      <c r="AA372" s="18">
        <v>217.85</v>
      </c>
      <c r="AB372" s="18">
        <v>13944</v>
      </c>
    </row>
    <row r="373" spans="1:28" s="15" customFormat="1" x14ac:dyDescent="0.25">
      <c r="A373" s="17">
        <v>8</v>
      </c>
      <c r="B373" s="17" t="s">
        <v>1311</v>
      </c>
      <c r="C373" s="17" t="s">
        <v>1665</v>
      </c>
      <c r="D373" s="17" t="s">
        <v>1369</v>
      </c>
      <c r="E373" s="17" t="s">
        <v>1370</v>
      </c>
      <c r="F373" s="17" t="s">
        <v>75</v>
      </c>
      <c r="G373" s="17" t="s">
        <v>76</v>
      </c>
      <c r="H373" s="17">
        <v>10287</v>
      </c>
      <c r="I373" s="17">
        <v>10161</v>
      </c>
      <c r="J373" s="17">
        <v>126</v>
      </c>
      <c r="K373" s="17" t="s">
        <v>37</v>
      </c>
      <c r="L373" s="18">
        <v>-97338.2</v>
      </c>
      <c r="M373" s="18">
        <v>14.33</v>
      </c>
      <c r="N373" s="18">
        <v>1480.87</v>
      </c>
      <c r="O373" s="18">
        <v>-95843</v>
      </c>
      <c r="P373" s="18">
        <v>1174.5899999999999</v>
      </c>
      <c r="Q373" s="18">
        <v>0</v>
      </c>
      <c r="R373" s="18">
        <v>75.41</v>
      </c>
      <c r="S373" s="18">
        <v>1250</v>
      </c>
      <c r="T373" s="18">
        <v>410</v>
      </c>
      <c r="U373" s="18">
        <v>0</v>
      </c>
      <c r="V373" s="18">
        <v>0</v>
      </c>
      <c r="W373" s="18">
        <v>0</v>
      </c>
      <c r="X373" s="18"/>
      <c r="Y373" s="18">
        <v>0</v>
      </c>
      <c r="Z373" s="18">
        <v>0</v>
      </c>
      <c r="AA373" s="18">
        <v>0</v>
      </c>
      <c r="AB373" s="18">
        <v>0</v>
      </c>
    </row>
    <row r="374" spans="1:28" s="15" customFormat="1" x14ac:dyDescent="0.25">
      <c r="A374" s="17">
        <v>9</v>
      </c>
      <c r="B374" s="17" t="s">
        <v>1307</v>
      </c>
      <c r="C374" s="17" t="s">
        <v>1665</v>
      </c>
      <c r="D374" s="17" t="s">
        <v>1371</v>
      </c>
      <c r="E374" s="17" t="s">
        <v>1372</v>
      </c>
      <c r="F374" s="17" t="s">
        <v>75</v>
      </c>
      <c r="G374" s="17" t="s">
        <v>76</v>
      </c>
      <c r="H374" s="17">
        <v>41217</v>
      </c>
      <c r="I374" s="17">
        <v>40812</v>
      </c>
      <c r="J374" s="17">
        <v>405</v>
      </c>
      <c r="K374" s="17" t="s">
        <v>37</v>
      </c>
      <c r="L374" s="18">
        <v>132579.79</v>
      </c>
      <c r="M374" s="18">
        <v>16008.81</v>
      </c>
      <c r="N374" s="18">
        <v>2910.4</v>
      </c>
      <c r="O374" s="18">
        <v>151499</v>
      </c>
      <c r="P374" s="18">
        <v>3207.33</v>
      </c>
      <c r="Q374" s="18">
        <v>1384.28</v>
      </c>
      <c r="R374" s="18">
        <v>242.39</v>
      </c>
      <c r="S374" s="18">
        <v>4834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135787.12</v>
      </c>
      <c r="Z374" s="18">
        <v>17393.09</v>
      </c>
      <c r="AA374" s="18">
        <v>3152.79</v>
      </c>
      <c r="AB374" s="18">
        <v>156333</v>
      </c>
    </row>
    <row r="375" spans="1:28" s="15" customFormat="1" x14ac:dyDescent="0.25">
      <c r="A375" s="17">
        <v>10</v>
      </c>
      <c r="B375" s="17" t="s">
        <v>1322</v>
      </c>
      <c r="C375" s="17" t="s">
        <v>1665</v>
      </c>
      <c r="D375" s="17" t="s">
        <v>1373</v>
      </c>
      <c r="E375" s="17" t="s">
        <v>1374</v>
      </c>
      <c r="F375" s="17" t="s">
        <v>75</v>
      </c>
      <c r="G375" s="17" t="s">
        <v>76</v>
      </c>
      <c r="H375" s="17">
        <v>23611</v>
      </c>
      <c r="I375" s="17">
        <v>23515</v>
      </c>
      <c r="J375" s="17">
        <v>96</v>
      </c>
      <c r="K375" s="17" t="s">
        <v>37</v>
      </c>
      <c r="L375" s="18">
        <v>-65138.74</v>
      </c>
      <c r="M375" s="18">
        <v>11.48</v>
      </c>
      <c r="N375" s="18">
        <v>1301.26</v>
      </c>
      <c r="O375" s="18">
        <v>-63826</v>
      </c>
      <c r="P375" s="18">
        <v>969.54</v>
      </c>
      <c r="Q375" s="18">
        <v>0</v>
      </c>
      <c r="R375" s="18">
        <v>57.46</v>
      </c>
      <c r="S375" s="18">
        <v>1027</v>
      </c>
      <c r="T375" s="18">
        <v>850</v>
      </c>
      <c r="U375" s="18">
        <v>0</v>
      </c>
      <c r="V375" s="18">
        <v>0</v>
      </c>
      <c r="W375" s="18">
        <v>0</v>
      </c>
      <c r="X375" s="18"/>
      <c r="Y375" s="18">
        <v>0</v>
      </c>
      <c r="Z375" s="18">
        <v>0</v>
      </c>
      <c r="AA375" s="18">
        <v>0</v>
      </c>
      <c r="AB375" s="18">
        <v>0</v>
      </c>
    </row>
    <row r="376" spans="1:28" s="15" customFormat="1" x14ac:dyDescent="0.25">
      <c r="A376" s="17">
        <v>11</v>
      </c>
      <c r="B376" s="17" t="s">
        <v>1314</v>
      </c>
      <c r="C376" s="17" t="s">
        <v>1665</v>
      </c>
      <c r="D376" s="17" t="s">
        <v>1375</v>
      </c>
      <c r="E376" s="17" t="s">
        <v>1376</v>
      </c>
      <c r="F376" s="17" t="s">
        <v>75</v>
      </c>
      <c r="G376" s="17" t="s">
        <v>76</v>
      </c>
      <c r="H376" s="17">
        <v>7587</v>
      </c>
      <c r="I376" s="17">
        <v>7440</v>
      </c>
      <c r="J376" s="17">
        <v>147</v>
      </c>
      <c r="K376" s="17" t="s">
        <v>37</v>
      </c>
      <c r="L376" s="18">
        <v>-48443.29</v>
      </c>
      <c r="M376" s="18">
        <v>9.57</v>
      </c>
      <c r="N376" s="18">
        <v>1188.72</v>
      </c>
      <c r="O376" s="18">
        <v>-47245</v>
      </c>
      <c r="P376" s="18">
        <v>1318.02</v>
      </c>
      <c r="Q376" s="18">
        <v>0</v>
      </c>
      <c r="R376" s="18">
        <v>87.98</v>
      </c>
      <c r="S376" s="18">
        <v>1406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0</v>
      </c>
      <c r="Z376" s="18">
        <v>0</v>
      </c>
      <c r="AA376" s="18">
        <v>0</v>
      </c>
      <c r="AB376" s="18">
        <v>0</v>
      </c>
    </row>
    <row r="377" spans="1:28" s="15" customFormat="1" x14ac:dyDescent="0.25">
      <c r="A377" s="17">
        <v>12</v>
      </c>
      <c r="B377" s="17" t="s">
        <v>1322</v>
      </c>
      <c r="C377" s="17" t="s">
        <v>1665</v>
      </c>
      <c r="D377" s="17" t="s">
        <v>1377</v>
      </c>
      <c r="E377" s="17" t="s">
        <v>1378</v>
      </c>
      <c r="F377" s="17" t="s">
        <v>75</v>
      </c>
      <c r="G377" s="17" t="s">
        <v>76</v>
      </c>
      <c r="H377" s="17">
        <v>24039</v>
      </c>
      <c r="I377" s="17">
        <v>23502</v>
      </c>
      <c r="J377" s="17">
        <v>537</v>
      </c>
      <c r="K377" s="17" t="s">
        <v>37</v>
      </c>
      <c r="L377" s="18">
        <v>69274.42</v>
      </c>
      <c r="M377" s="18">
        <v>14556.97</v>
      </c>
      <c r="N377" s="18">
        <v>4927.6099999999997</v>
      </c>
      <c r="O377" s="18">
        <v>88759</v>
      </c>
      <c r="P377" s="18">
        <v>4110.79</v>
      </c>
      <c r="Q377" s="18">
        <v>760.82</v>
      </c>
      <c r="R377" s="18">
        <v>321.39</v>
      </c>
      <c r="S377" s="18">
        <v>5193</v>
      </c>
      <c r="T377" s="18">
        <v>0</v>
      </c>
      <c r="U377" s="18">
        <v>43327.42</v>
      </c>
      <c r="V377" s="18">
        <v>14556.97</v>
      </c>
      <c r="W377" s="18">
        <v>4927.6099999999997</v>
      </c>
      <c r="X377" s="18">
        <v>62812</v>
      </c>
      <c r="Y377" s="18">
        <v>30057.79</v>
      </c>
      <c r="Z377" s="18">
        <v>760.82</v>
      </c>
      <c r="AA377" s="18">
        <v>321.39</v>
      </c>
      <c r="AB377" s="18">
        <v>31140</v>
      </c>
    </row>
    <row r="378" spans="1:28" s="15" customFormat="1" x14ac:dyDescent="0.25">
      <c r="A378" s="17">
        <v>13</v>
      </c>
      <c r="B378" s="17" t="s">
        <v>1341</v>
      </c>
      <c r="C378" s="17" t="s">
        <v>1665</v>
      </c>
      <c r="D378" s="17" t="s">
        <v>1379</v>
      </c>
      <c r="E378" s="17" t="s">
        <v>1380</v>
      </c>
      <c r="F378" s="17" t="s">
        <v>75</v>
      </c>
      <c r="G378" s="17" t="s">
        <v>114</v>
      </c>
      <c r="H378" s="17">
        <v>0</v>
      </c>
      <c r="I378" s="17">
        <v>0</v>
      </c>
      <c r="J378" s="17">
        <v>360</v>
      </c>
      <c r="K378" s="17" t="s">
        <v>107</v>
      </c>
      <c r="L378" s="18">
        <v>145226.98000000001</v>
      </c>
      <c r="M378" s="18">
        <v>16172.08</v>
      </c>
      <c r="N378" s="18">
        <v>2570.94</v>
      </c>
      <c r="O378" s="18">
        <v>163970</v>
      </c>
      <c r="P378" s="18">
        <v>2587.38</v>
      </c>
      <c r="Q378" s="18">
        <v>1514.16</v>
      </c>
      <c r="R378" s="18">
        <v>215.46</v>
      </c>
      <c r="S378" s="18">
        <v>4317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147814.35999999999</v>
      </c>
      <c r="Z378" s="18">
        <v>17686.240000000002</v>
      </c>
      <c r="AA378" s="18">
        <v>2786.4</v>
      </c>
      <c r="AB378" s="18">
        <v>168287</v>
      </c>
    </row>
    <row r="379" spans="1:28" s="15" customFormat="1" x14ac:dyDescent="0.25">
      <c r="A379" s="17">
        <v>14</v>
      </c>
      <c r="B379" s="17" t="s">
        <v>1314</v>
      </c>
      <c r="C379" s="17" t="s">
        <v>1665</v>
      </c>
      <c r="D379" s="17" t="s">
        <v>1381</v>
      </c>
      <c r="E379" s="17" t="s">
        <v>1382</v>
      </c>
      <c r="F379" s="17" t="s">
        <v>75</v>
      </c>
      <c r="G379" s="17" t="s">
        <v>114</v>
      </c>
      <c r="H379" s="17">
        <v>0</v>
      </c>
      <c r="I379" s="17">
        <v>0</v>
      </c>
      <c r="J379" s="17">
        <v>360</v>
      </c>
      <c r="K379" s="17" t="s">
        <v>107</v>
      </c>
      <c r="L379" s="18">
        <v>126141.32</v>
      </c>
      <c r="M379" s="18">
        <v>13680.74</v>
      </c>
      <c r="N379" s="18">
        <v>2570.94</v>
      </c>
      <c r="O379" s="18">
        <v>142393</v>
      </c>
      <c r="P379" s="18">
        <v>2587.59</v>
      </c>
      <c r="Q379" s="18">
        <v>1316.95</v>
      </c>
      <c r="R379" s="18">
        <v>215.46</v>
      </c>
      <c r="S379" s="18">
        <v>4120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128728.91</v>
      </c>
      <c r="Z379" s="18">
        <v>14997.69</v>
      </c>
      <c r="AA379" s="18">
        <v>2786.4</v>
      </c>
      <c r="AB379" s="18">
        <v>146513</v>
      </c>
    </row>
    <row r="380" spans="1:28" s="15" customFormat="1" x14ac:dyDescent="0.25">
      <c r="A380" s="17">
        <v>15</v>
      </c>
      <c r="B380" s="17" t="s">
        <v>1318</v>
      </c>
      <c r="C380" s="17" t="s">
        <v>1665</v>
      </c>
      <c r="D380" s="17" t="s">
        <v>1383</v>
      </c>
      <c r="E380" s="17" t="s">
        <v>1384</v>
      </c>
      <c r="F380" s="17" t="s">
        <v>75</v>
      </c>
      <c r="G380" s="17" t="s">
        <v>114</v>
      </c>
      <c r="H380" s="17">
        <v>0</v>
      </c>
      <c r="I380" s="17">
        <v>0</v>
      </c>
      <c r="J380" s="17">
        <v>360</v>
      </c>
      <c r="K380" s="17" t="s">
        <v>107</v>
      </c>
      <c r="L380" s="18">
        <v>130491.47</v>
      </c>
      <c r="M380" s="18">
        <v>14347.59</v>
      </c>
      <c r="N380" s="18">
        <v>2570.94</v>
      </c>
      <c r="O380" s="18">
        <v>147410</v>
      </c>
      <c r="P380" s="18">
        <v>2587.65</v>
      </c>
      <c r="Q380" s="18">
        <v>1361.89</v>
      </c>
      <c r="R380" s="18">
        <v>215.46</v>
      </c>
      <c r="S380" s="18">
        <v>4165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133079.12</v>
      </c>
      <c r="Z380" s="18">
        <v>15709.48</v>
      </c>
      <c r="AA380" s="18">
        <v>2786.4</v>
      </c>
      <c r="AB380" s="18">
        <v>151575</v>
      </c>
    </row>
    <row r="381" spans="1:28" s="15" customFormat="1" x14ac:dyDescent="0.25">
      <c r="A381" s="17">
        <v>16</v>
      </c>
      <c r="B381" s="17" t="s">
        <v>1331</v>
      </c>
      <c r="C381" s="17" t="s">
        <v>1665</v>
      </c>
      <c r="D381" s="17" t="s">
        <v>1385</v>
      </c>
      <c r="E381" s="17" t="s">
        <v>1386</v>
      </c>
      <c r="F381" s="17" t="s">
        <v>75</v>
      </c>
      <c r="G381" s="17" t="s">
        <v>114</v>
      </c>
      <c r="H381" s="17">
        <v>0</v>
      </c>
      <c r="I381" s="17">
        <v>0</v>
      </c>
      <c r="J381" s="17">
        <v>360</v>
      </c>
      <c r="K381" s="17" t="s">
        <v>107</v>
      </c>
      <c r="L381" s="18">
        <v>130101.78</v>
      </c>
      <c r="M381" s="18">
        <v>14300.28</v>
      </c>
      <c r="N381" s="18">
        <v>2570.94</v>
      </c>
      <c r="O381" s="18">
        <v>146973</v>
      </c>
      <c r="P381" s="18">
        <v>2587.67</v>
      </c>
      <c r="Q381" s="18">
        <v>1357.87</v>
      </c>
      <c r="R381" s="18">
        <v>215.46</v>
      </c>
      <c r="S381" s="18">
        <v>4161</v>
      </c>
      <c r="T381" s="18">
        <v>0</v>
      </c>
      <c r="U381" s="18">
        <v>0</v>
      </c>
      <c r="V381" s="18">
        <v>0</v>
      </c>
      <c r="W381" s="18">
        <v>0</v>
      </c>
      <c r="X381" s="18"/>
      <c r="Y381" s="18">
        <v>132689.45000000001</v>
      </c>
      <c r="Z381" s="18">
        <v>15658.15</v>
      </c>
      <c r="AA381" s="18">
        <v>2786.4</v>
      </c>
      <c r="AB381" s="18">
        <v>151134</v>
      </c>
    </row>
    <row r="382" spans="1:28" s="15" customFormat="1" x14ac:dyDescent="0.25">
      <c r="A382" s="17">
        <v>17</v>
      </c>
      <c r="B382" s="17" t="s">
        <v>1322</v>
      </c>
      <c r="C382" s="17" t="s">
        <v>1665</v>
      </c>
      <c r="D382" s="17" t="s">
        <v>1387</v>
      </c>
      <c r="E382" s="17" t="s">
        <v>1388</v>
      </c>
      <c r="F382" s="17" t="s">
        <v>75</v>
      </c>
      <c r="G382" s="17" t="s">
        <v>114</v>
      </c>
      <c r="H382" s="17">
        <v>0</v>
      </c>
      <c r="I382" s="17">
        <v>0</v>
      </c>
      <c r="J382" s="17">
        <v>360</v>
      </c>
      <c r="K382" s="17" t="s">
        <v>107</v>
      </c>
      <c r="L382" s="18">
        <v>140681.1</v>
      </c>
      <c r="M382" s="18">
        <v>15608.96</v>
      </c>
      <c r="N382" s="18">
        <v>2570.94</v>
      </c>
      <c r="O382" s="18">
        <v>158861</v>
      </c>
      <c r="P382" s="18">
        <v>2587.36</v>
      </c>
      <c r="Q382" s="18">
        <v>1467.18</v>
      </c>
      <c r="R382" s="18">
        <v>215.46</v>
      </c>
      <c r="S382" s="18">
        <v>4270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143268.46</v>
      </c>
      <c r="Z382" s="18">
        <v>17076.14</v>
      </c>
      <c r="AA382" s="18">
        <v>2786.4</v>
      </c>
      <c r="AB382" s="18">
        <v>163131</v>
      </c>
    </row>
    <row r="383" spans="1:28" s="15" customFormat="1" x14ac:dyDescent="0.25">
      <c r="A383" s="17">
        <v>18</v>
      </c>
      <c r="B383" s="17" t="s">
        <v>1311</v>
      </c>
      <c r="C383" s="17" t="s">
        <v>1665</v>
      </c>
      <c r="D383" s="17" t="s">
        <v>1389</v>
      </c>
      <c r="E383" s="17" t="s">
        <v>1390</v>
      </c>
      <c r="F383" s="17" t="s">
        <v>75</v>
      </c>
      <c r="G383" s="17" t="s">
        <v>114</v>
      </c>
      <c r="H383" s="17">
        <v>0</v>
      </c>
      <c r="I383" s="17">
        <v>0</v>
      </c>
      <c r="J383" s="17">
        <v>360</v>
      </c>
      <c r="K383" s="17" t="s">
        <v>107</v>
      </c>
      <c r="L383" s="18">
        <v>164603.60999999999</v>
      </c>
      <c r="M383" s="18">
        <v>18624.45</v>
      </c>
      <c r="N383" s="18">
        <v>2570.94</v>
      </c>
      <c r="O383" s="18">
        <v>185799</v>
      </c>
      <c r="P383" s="18">
        <v>2587.15</v>
      </c>
      <c r="Q383" s="18">
        <v>1714.39</v>
      </c>
      <c r="R383" s="18">
        <v>215.46</v>
      </c>
      <c r="S383" s="18">
        <v>4517</v>
      </c>
      <c r="T383" s="18">
        <v>0</v>
      </c>
      <c r="U383" s="18">
        <v>128038.61</v>
      </c>
      <c r="V383" s="18">
        <v>18624.45</v>
      </c>
      <c r="W383" s="18">
        <v>2570.94</v>
      </c>
      <c r="X383" s="18">
        <v>149234</v>
      </c>
      <c r="Y383" s="18">
        <v>39152.15</v>
      </c>
      <c r="Z383" s="18">
        <v>1714.39</v>
      </c>
      <c r="AA383" s="18">
        <v>215.46</v>
      </c>
      <c r="AB383" s="18">
        <v>41082</v>
      </c>
    </row>
    <row r="384" spans="1:28" x14ac:dyDescent="0.25">
      <c r="A384" s="10"/>
      <c r="B384" s="10"/>
      <c r="C384" s="10" t="s">
        <v>71</v>
      </c>
      <c r="D384" s="10"/>
      <c r="E384" s="10"/>
      <c r="F384" s="10"/>
      <c r="G384" s="10"/>
      <c r="H384" s="10"/>
      <c r="I384" s="10"/>
      <c r="J384" s="11">
        <f>SUM(J366:J383)</f>
        <v>4198</v>
      </c>
      <c r="K384" s="11"/>
      <c r="L384" s="11">
        <f t="shared" ref="L384:AB384" si="44">SUM(L366:L383)</f>
        <v>1013246.1200000001</v>
      </c>
      <c r="M384" s="11">
        <f t="shared" si="44"/>
        <v>167023.20000000001</v>
      </c>
      <c r="N384" s="11">
        <f t="shared" si="44"/>
        <v>39543.68</v>
      </c>
      <c r="O384" s="11">
        <f t="shared" si="44"/>
        <v>1219813</v>
      </c>
      <c r="P384" s="11">
        <f t="shared" si="44"/>
        <v>33308.87000000001</v>
      </c>
      <c r="Q384" s="11">
        <f t="shared" si="44"/>
        <v>12882.629999999997</v>
      </c>
      <c r="R384" s="11">
        <f t="shared" si="44"/>
        <v>2512.5</v>
      </c>
      <c r="S384" s="11">
        <f t="shared" si="44"/>
        <v>48704</v>
      </c>
      <c r="T384" s="11">
        <f t="shared" si="44"/>
        <v>84970</v>
      </c>
      <c r="U384" s="11">
        <f t="shared" si="44"/>
        <v>173374.96</v>
      </c>
      <c r="V384" s="11">
        <f t="shared" si="44"/>
        <v>37662.300000000003</v>
      </c>
      <c r="W384" s="11">
        <f t="shared" si="44"/>
        <v>7903.74</v>
      </c>
      <c r="X384" s="11">
        <f t="shared" si="44"/>
        <v>218941</v>
      </c>
      <c r="Y384" s="11">
        <f t="shared" si="44"/>
        <v>1080638.1099999999</v>
      </c>
      <c r="Z384" s="11">
        <f t="shared" si="44"/>
        <v>142208.15</v>
      </c>
      <c r="AA384" s="11">
        <f t="shared" si="44"/>
        <v>29960.740000000005</v>
      </c>
      <c r="AB384" s="11">
        <f t="shared" si="44"/>
        <v>1252807</v>
      </c>
    </row>
    <row r="385" spans="1:28" x14ac:dyDescent="0.25">
      <c r="A385" s="10"/>
      <c r="B385" s="10"/>
      <c r="C385" s="10" t="s">
        <v>119</v>
      </c>
      <c r="D385" s="10"/>
      <c r="E385" s="10"/>
      <c r="F385" s="10"/>
      <c r="G385" s="10"/>
      <c r="H385" s="10"/>
      <c r="I385" s="10"/>
      <c r="J385" s="11">
        <f>J384+J365</f>
        <v>17746</v>
      </c>
      <c r="K385" s="11"/>
      <c r="L385" s="11">
        <f t="shared" ref="L385:AB385" si="45">L384+L365</f>
        <v>4437180.66</v>
      </c>
      <c r="M385" s="11">
        <f t="shared" si="45"/>
        <v>554710.14</v>
      </c>
      <c r="N385" s="11">
        <f t="shared" si="45"/>
        <v>119442.19999999998</v>
      </c>
      <c r="O385" s="11">
        <f t="shared" si="45"/>
        <v>5111333</v>
      </c>
      <c r="P385" s="11">
        <f t="shared" si="45"/>
        <v>129528.51999999999</v>
      </c>
      <c r="Q385" s="11">
        <f t="shared" si="45"/>
        <v>48870.38</v>
      </c>
      <c r="R385" s="11">
        <f t="shared" si="45"/>
        <v>8609.0999999999985</v>
      </c>
      <c r="S385" s="11">
        <f t="shared" si="45"/>
        <v>187008</v>
      </c>
      <c r="T385" s="11">
        <f t="shared" si="45"/>
        <v>114610</v>
      </c>
      <c r="U385" s="11">
        <f t="shared" si="45"/>
        <v>173374.96</v>
      </c>
      <c r="V385" s="11">
        <f t="shared" si="45"/>
        <v>37662.300000000003</v>
      </c>
      <c r="W385" s="11">
        <f t="shared" si="45"/>
        <v>7903.74</v>
      </c>
      <c r="X385" s="11">
        <f t="shared" si="45"/>
        <v>218941</v>
      </c>
      <c r="Y385" s="11">
        <f t="shared" si="45"/>
        <v>4600792.3000000007</v>
      </c>
      <c r="Z385" s="11">
        <f t="shared" si="45"/>
        <v>565882.84</v>
      </c>
      <c r="AA385" s="11">
        <f t="shared" si="45"/>
        <v>115955.85999999997</v>
      </c>
      <c r="AB385" s="11">
        <f t="shared" si="45"/>
        <v>5282631</v>
      </c>
    </row>
    <row r="389" spans="1:28" ht="15.75" x14ac:dyDescent="0.25">
      <c r="E389" s="13" t="s">
        <v>120</v>
      </c>
      <c r="G389" s="14"/>
      <c r="H389" s="14"/>
      <c r="I389" s="14"/>
      <c r="J389" s="14"/>
      <c r="K389" s="14"/>
      <c r="L389" s="13" t="s">
        <v>122</v>
      </c>
      <c r="M389" s="13"/>
      <c r="N389" s="13"/>
      <c r="O389" s="14"/>
      <c r="Q389" s="14"/>
      <c r="R389" s="13" t="s">
        <v>121</v>
      </c>
      <c r="T389" s="14"/>
      <c r="U389" s="14"/>
      <c r="W389" s="14"/>
      <c r="X389" s="14"/>
      <c r="Y389" s="13" t="s">
        <v>123</v>
      </c>
      <c r="Z389" s="14"/>
      <c r="AA389" s="14"/>
      <c r="AB389" s="14"/>
    </row>
    <row r="390" spans="1:28" ht="15.75" x14ac:dyDescent="0.25">
      <c r="E390" s="13" t="s">
        <v>124</v>
      </c>
      <c r="G390" s="14"/>
      <c r="H390" s="14"/>
      <c r="I390" s="14"/>
      <c r="J390" s="14"/>
      <c r="K390" s="14"/>
      <c r="L390" s="13" t="s">
        <v>124</v>
      </c>
      <c r="M390" s="13"/>
      <c r="N390" s="13"/>
      <c r="O390" s="14"/>
      <c r="Q390" s="14"/>
      <c r="R390" s="13" t="s">
        <v>124</v>
      </c>
      <c r="T390" s="14"/>
      <c r="U390" s="14"/>
      <c r="W390" s="14"/>
      <c r="X390" s="14"/>
      <c r="Y390" s="13" t="s">
        <v>124</v>
      </c>
      <c r="Z390" s="14"/>
      <c r="AA390" s="14"/>
      <c r="AB390" s="14"/>
    </row>
    <row r="391" spans="1:28" ht="36" x14ac:dyDescent="0.55000000000000004">
      <c r="A391" s="75" t="s">
        <v>0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</row>
    <row r="392" spans="1:28" ht="26.25" x14ac:dyDescent="0.4">
      <c r="A392" s="76" t="s">
        <v>1704</v>
      </c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</row>
    <row r="393" spans="1:28" ht="21" x14ac:dyDescent="0.35">
      <c r="A393" s="3" t="s">
        <v>1</v>
      </c>
      <c r="B393" s="4"/>
      <c r="C393" s="3"/>
      <c r="D393" s="3"/>
      <c r="E393" s="5"/>
      <c r="F393" s="3" t="s">
        <v>1398</v>
      </c>
      <c r="G393" s="5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90" x14ac:dyDescent="0.25">
      <c r="A394" s="6" t="s">
        <v>3</v>
      </c>
      <c r="B394" s="6" t="s">
        <v>4</v>
      </c>
      <c r="C394" s="6" t="s">
        <v>5</v>
      </c>
      <c r="D394" s="6" t="s">
        <v>6</v>
      </c>
      <c r="E394" s="6" t="s">
        <v>7</v>
      </c>
      <c r="F394" s="6" t="s">
        <v>8</v>
      </c>
      <c r="G394" s="6" t="s">
        <v>9</v>
      </c>
      <c r="H394" s="6" t="s">
        <v>10</v>
      </c>
      <c r="I394" s="6" t="s">
        <v>11</v>
      </c>
      <c r="J394" s="6" t="s">
        <v>12</v>
      </c>
      <c r="K394" s="6" t="s">
        <v>13</v>
      </c>
      <c r="L394" s="6" t="s">
        <v>14</v>
      </c>
      <c r="M394" s="6" t="s">
        <v>15</v>
      </c>
      <c r="N394" s="6" t="s">
        <v>16</v>
      </c>
      <c r="O394" s="6" t="s">
        <v>17</v>
      </c>
      <c r="P394" s="6" t="s">
        <v>18</v>
      </c>
      <c r="Q394" s="6" t="s">
        <v>19</v>
      </c>
      <c r="R394" s="6" t="s">
        <v>20</v>
      </c>
      <c r="S394" s="6" t="s">
        <v>21</v>
      </c>
      <c r="T394" s="6" t="s">
        <v>22</v>
      </c>
      <c r="U394" s="6" t="s">
        <v>23</v>
      </c>
      <c r="V394" s="6" t="s">
        <v>24</v>
      </c>
      <c r="W394" s="6" t="s">
        <v>25</v>
      </c>
      <c r="X394" s="6" t="s">
        <v>26</v>
      </c>
      <c r="Y394" s="6" t="s">
        <v>27</v>
      </c>
      <c r="Z394" s="6" t="s">
        <v>28</v>
      </c>
      <c r="AA394" s="6" t="s">
        <v>29</v>
      </c>
      <c r="AB394" s="6" t="s">
        <v>30</v>
      </c>
    </row>
    <row r="395" spans="1:28" s="15" customFormat="1" x14ac:dyDescent="0.25">
      <c r="A395" s="17">
        <v>1</v>
      </c>
      <c r="B395" s="17" t="s">
        <v>1307</v>
      </c>
      <c r="C395" s="17" t="s">
        <v>1665</v>
      </c>
      <c r="D395" s="17" t="s">
        <v>1309</v>
      </c>
      <c r="E395" s="17" t="s">
        <v>1310</v>
      </c>
      <c r="F395" s="17" t="s">
        <v>35</v>
      </c>
      <c r="G395" s="17" t="s">
        <v>1181</v>
      </c>
      <c r="H395" s="17">
        <v>47609</v>
      </c>
      <c r="I395" s="17">
        <v>44721</v>
      </c>
      <c r="J395" s="17">
        <v>2888</v>
      </c>
      <c r="K395" s="17" t="s">
        <v>37</v>
      </c>
      <c r="L395" s="18">
        <v>453635.63</v>
      </c>
      <c r="M395" s="18">
        <v>13822.6</v>
      </c>
      <c r="N395" s="18">
        <v>56967.77</v>
      </c>
      <c r="O395" s="18">
        <v>524426</v>
      </c>
      <c r="P395" s="18">
        <v>15538.87</v>
      </c>
      <c r="Q395" s="18">
        <v>4761.53</v>
      </c>
      <c r="R395" s="18">
        <v>1299.5999999999999</v>
      </c>
      <c r="S395" s="18">
        <v>21600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469174.5</v>
      </c>
      <c r="Z395" s="18">
        <v>61729.3</v>
      </c>
      <c r="AA395" s="18">
        <v>15122.2</v>
      </c>
      <c r="AB395" s="18">
        <v>546026</v>
      </c>
    </row>
    <row r="396" spans="1:28" s="15" customFormat="1" x14ac:dyDescent="0.25">
      <c r="A396" s="17">
        <v>2</v>
      </c>
      <c r="B396" s="17" t="s">
        <v>1311</v>
      </c>
      <c r="C396" s="17" t="s">
        <v>1665</v>
      </c>
      <c r="D396" s="17" t="s">
        <v>1312</v>
      </c>
      <c r="E396" s="17" t="s">
        <v>1313</v>
      </c>
      <c r="F396" s="17" t="s">
        <v>35</v>
      </c>
      <c r="G396" s="17" t="s">
        <v>137</v>
      </c>
      <c r="H396" s="17">
        <v>23570</v>
      </c>
      <c r="I396" s="17">
        <v>23148</v>
      </c>
      <c r="J396" s="17">
        <v>1266</v>
      </c>
      <c r="K396" s="17" t="s">
        <v>37</v>
      </c>
      <c r="L396" s="18">
        <v>46241.48</v>
      </c>
      <c r="M396" s="18">
        <v>1740.15</v>
      </c>
      <c r="N396" s="18">
        <v>3719.37</v>
      </c>
      <c r="O396" s="18">
        <v>51701</v>
      </c>
      <c r="P396" s="18">
        <v>7423.13</v>
      </c>
      <c r="Q396" s="18">
        <v>460.17</v>
      </c>
      <c r="R396" s="18">
        <v>569.70000000000005</v>
      </c>
      <c r="S396" s="18">
        <v>8453</v>
      </c>
      <c r="T396" s="18">
        <v>0</v>
      </c>
      <c r="U396" s="18">
        <v>0</v>
      </c>
      <c r="V396" s="18">
        <v>0</v>
      </c>
      <c r="W396" s="18">
        <v>0</v>
      </c>
      <c r="X396" s="18"/>
      <c r="Y396" s="18">
        <v>53664.61</v>
      </c>
      <c r="Z396" s="18">
        <v>4179.54</v>
      </c>
      <c r="AA396" s="18">
        <v>2309.85</v>
      </c>
      <c r="AB396" s="18">
        <v>60154</v>
      </c>
    </row>
    <row r="397" spans="1:28" s="15" customFormat="1" x14ac:dyDescent="0.25">
      <c r="A397" s="17">
        <v>3</v>
      </c>
      <c r="B397" s="17" t="s">
        <v>1314</v>
      </c>
      <c r="C397" s="17" t="s">
        <v>1665</v>
      </c>
      <c r="D397" s="17" t="s">
        <v>1315</v>
      </c>
      <c r="E397" s="17" t="s">
        <v>1316</v>
      </c>
      <c r="F397" s="17" t="s">
        <v>35</v>
      </c>
      <c r="G397" s="17" t="s">
        <v>1317</v>
      </c>
      <c r="H397" s="17">
        <v>4479</v>
      </c>
      <c r="I397" s="17">
        <v>4479</v>
      </c>
      <c r="J397" s="17">
        <v>0</v>
      </c>
      <c r="K397" s="17" t="s">
        <v>302</v>
      </c>
      <c r="L397" s="18">
        <v>2084.33</v>
      </c>
      <c r="M397" s="18">
        <v>0</v>
      </c>
      <c r="N397" s="18">
        <v>178.67</v>
      </c>
      <c r="O397" s="18">
        <v>2263</v>
      </c>
      <c r="P397" s="18">
        <v>550.02</v>
      </c>
      <c r="Q397" s="18">
        <v>18.98</v>
      </c>
      <c r="R397" s="18">
        <v>0</v>
      </c>
      <c r="S397" s="18">
        <v>569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2634.35</v>
      </c>
      <c r="Z397" s="18">
        <v>197.65</v>
      </c>
      <c r="AA397" s="18">
        <v>0</v>
      </c>
      <c r="AB397" s="18">
        <v>2832</v>
      </c>
    </row>
    <row r="398" spans="1:28" s="15" customFormat="1" x14ac:dyDescent="0.25">
      <c r="A398" s="17">
        <v>4</v>
      </c>
      <c r="B398" s="17" t="s">
        <v>1318</v>
      </c>
      <c r="C398" s="17" t="s">
        <v>1665</v>
      </c>
      <c r="D398" s="17" t="s">
        <v>1319</v>
      </c>
      <c r="E398" s="17" t="s">
        <v>1320</v>
      </c>
      <c r="F398" s="17" t="s">
        <v>35</v>
      </c>
      <c r="G398" s="17" t="s">
        <v>1321</v>
      </c>
      <c r="H398" s="17">
        <v>1760</v>
      </c>
      <c r="I398" s="17">
        <v>1460</v>
      </c>
      <c r="J398" s="17">
        <v>900</v>
      </c>
      <c r="K398" s="17" t="s">
        <v>37</v>
      </c>
      <c r="L398" s="18">
        <v>10760.29</v>
      </c>
      <c r="M398" s="18">
        <v>492.75</v>
      </c>
      <c r="N398" s="18">
        <v>861.96</v>
      </c>
      <c r="O398" s="18">
        <v>12115</v>
      </c>
      <c r="P398" s="18">
        <v>7008.46</v>
      </c>
      <c r="Q398" s="18">
        <v>91.54</v>
      </c>
      <c r="R398" s="18">
        <v>405</v>
      </c>
      <c r="S398" s="18">
        <v>7505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17768.75</v>
      </c>
      <c r="Z398" s="18">
        <v>953.5</v>
      </c>
      <c r="AA398" s="18">
        <v>897.75</v>
      </c>
      <c r="AB398" s="18">
        <v>19620</v>
      </c>
    </row>
    <row r="399" spans="1:28" s="15" customFormat="1" x14ac:dyDescent="0.25">
      <c r="A399" s="17">
        <v>5</v>
      </c>
      <c r="B399" s="17" t="s">
        <v>1322</v>
      </c>
      <c r="C399" s="17" t="s">
        <v>1665</v>
      </c>
      <c r="D399" s="17" t="s">
        <v>1323</v>
      </c>
      <c r="E399" s="17" t="s">
        <v>1324</v>
      </c>
      <c r="F399" s="17" t="s">
        <v>35</v>
      </c>
      <c r="G399" s="17" t="s">
        <v>1055</v>
      </c>
      <c r="H399" s="17">
        <v>4223</v>
      </c>
      <c r="I399" s="17">
        <v>3484</v>
      </c>
      <c r="J399" s="17">
        <v>739</v>
      </c>
      <c r="K399" s="17" t="s">
        <v>37</v>
      </c>
      <c r="L399" s="18">
        <v>345398.94</v>
      </c>
      <c r="M399" s="18">
        <v>1940.38</v>
      </c>
      <c r="N399" s="18">
        <v>51764.68</v>
      </c>
      <c r="O399" s="18">
        <v>399104</v>
      </c>
      <c r="P399" s="18">
        <v>4412.87</v>
      </c>
      <c r="Q399" s="18">
        <v>3568.58</v>
      </c>
      <c r="R399" s="18">
        <v>332.55</v>
      </c>
      <c r="S399" s="18">
        <v>8314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349811.81</v>
      </c>
      <c r="Z399" s="18">
        <v>55333.26</v>
      </c>
      <c r="AA399" s="18">
        <v>2272.9299999999998</v>
      </c>
      <c r="AB399" s="18">
        <v>407418</v>
      </c>
    </row>
    <row r="400" spans="1:28" s="15" customFormat="1" x14ac:dyDescent="0.25">
      <c r="A400" s="17">
        <v>6</v>
      </c>
      <c r="B400" s="17" t="s">
        <v>1307</v>
      </c>
      <c r="C400" s="17" t="s">
        <v>1665</v>
      </c>
      <c r="D400" s="17" t="s">
        <v>1325</v>
      </c>
      <c r="E400" s="17" t="s">
        <v>1326</v>
      </c>
      <c r="F400" s="17" t="s">
        <v>35</v>
      </c>
      <c r="G400" s="17" t="s">
        <v>1055</v>
      </c>
      <c r="H400" s="17">
        <v>182320</v>
      </c>
      <c r="I400" s="17">
        <v>181274</v>
      </c>
      <c r="J400" s="17">
        <v>1046</v>
      </c>
      <c r="K400" s="17" t="s">
        <v>37</v>
      </c>
      <c r="L400" s="18">
        <v>328677.8</v>
      </c>
      <c r="M400" s="18">
        <v>7645.16</v>
      </c>
      <c r="N400" s="18">
        <v>41925.040000000001</v>
      </c>
      <c r="O400" s="18">
        <v>378248</v>
      </c>
      <c r="P400" s="18">
        <v>7216.57</v>
      </c>
      <c r="Q400" s="18">
        <v>3437.73</v>
      </c>
      <c r="R400" s="18">
        <v>470.7</v>
      </c>
      <c r="S400" s="18">
        <v>11125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335894.37</v>
      </c>
      <c r="Z400" s="18">
        <v>45362.77</v>
      </c>
      <c r="AA400" s="18">
        <v>8115.86</v>
      </c>
      <c r="AB400" s="18">
        <v>389373</v>
      </c>
    </row>
    <row r="401" spans="1:28" s="15" customFormat="1" x14ac:dyDescent="0.25">
      <c r="A401" s="17">
        <v>7</v>
      </c>
      <c r="B401" s="17" t="s">
        <v>1307</v>
      </c>
      <c r="C401" s="17" t="s">
        <v>1665</v>
      </c>
      <c r="D401" s="17" t="s">
        <v>1327</v>
      </c>
      <c r="E401" s="17" t="s">
        <v>1328</v>
      </c>
      <c r="F401" s="17" t="s">
        <v>35</v>
      </c>
      <c r="G401" s="17" t="s">
        <v>1055</v>
      </c>
      <c r="H401" s="17">
        <v>9115</v>
      </c>
      <c r="I401" s="17">
        <v>8910</v>
      </c>
      <c r="J401" s="17">
        <v>615</v>
      </c>
      <c r="K401" s="17" t="s">
        <v>37</v>
      </c>
      <c r="L401" s="18">
        <v>705091.86</v>
      </c>
      <c r="M401" s="18">
        <v>5004.67</v>
      </c>
      <c r="N401" s="18">
        <v>56054.47</v>
      </c>
      <c r="O401" s="18">
        <v>766151</v>
      </c>
      <c r="P401" s="18">
        <v>4814.6899999999996</v>
      </c>
      <c r="Q401" s="18">
        <v>7329.56</v>
      </c>
      <c r="R401" s="18">
        <v>276.75</v>
      </c>
      <c r="S401" s="18">
        <v>12421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709906.55</v>
      </c>
      <c r="Z401" s="18">
        <v>63384.03</v>
      </c>
      <c r="AA401" s="18">
        <v>5281.42</v>
      </c>
      <c r="AB401" s="18">
        <v>778572</v>
      </c>
    </row>
    <row r="402" spans="1:28" s="15" customFormat="1" x14ac:dyDescent="0.25">
      <c r="A402" s="17">
        <v>8</v>
      </c>
      <c r="B402" s="17" t="s">
        <v>1311</v>
      </c>
      <c r="C402" s="17" t="s">
        <v>1665</v>
      </c>
      <c r="D402" s="17" t="s">
        <v>1329</v>
      </c>
      <c r="E402" s="17" t="s">
        <v>1330</v>
      </c>
      <c r="F402" s="17" t="s">
        <v>35</v>
      </c>
      <c r="G402" s="17" t="s">
        <v>1055</v>
      </c>
      <c r="H402" s="17">
        <v>1446</v>
      </c>
      <c r="I402" s="17">
        <v>1348</v>
      </c>
      <c r="J402" s="17">
        <v>294</v>
      </c>
      <c r="K402" s="17" t="s">
        <v>37</v>
      </c>
      <c r="L402" s="18">
        <v>87473.07</v>
      </c>
      <c r="M402" s="18">
        <v>4328.93</v>
      </c>
      <c r="N402" s="18">
        <v>11911</v>
      </c>
      <c r="O402" s="18">
        <v>103713</v>
      </c>
      <c r="P402" s="18">
        <v>4110.5200000000004</v>
      </c>
      <c r="Q402" s="18">
        <v>930.18</v>
      </c>
      <c r="R402" s="18">
        <v>132.30000000000001</v>
      </c>
      <c r="S402" s="18">
        <v>5173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91583.59</v>
      </c>
      <c r="Z402" s="18">
        <v>12841.18</v>
      </c>
      <c r="AA402" s="18">
        <v>4461.2299999999996</v>
      </c>
      <c r="AB402" s="18">
        <v>108886</v>
      </c>
    </row>
    <row r="403" spans="1:28" s="15" customFormat="1" x14ac:dyDescent="0.25">
      <c r="A403" s="17">
        <v>9</v>
      </c>
      <c r="B403" s="17" t="s">
        <v>1331</v>
      </c>
      <c r="C403" s="17" t="s">
        <v>1665</v>
      </c>
      <c r="D403" s="17" t="s">
        <v>1332</v>
      </c>
      <c r="E403" s="17" t="s">
        <v>1333</v>
      </c>
      <c r="F403" s="17" t="s">
        <v>35</v>
      </c>
      <c r="G403" s="17" t="s">
        <v>215</v>
      </c>
      <c r="H403" s="17">
        <v>76873</v>
      </c>
      <c r="I403" s="17">
        <v>76232</v>
      </c>
      <c r="J403" s="17">
        <v>1923</v>
      </c>
      <c r="K403" s="17" t="s">
        <v>37</v>
      </c>
      <c r="L403" s="18">
        <v>463144.3</v>
      </c>
      <c r="M403" s="18">
        <v>16078.96</v>
      </c>
      <c r="N403" s="18">
        <v>57859.74</v>
      </c>
      <c r="O403" s="18">
        <v>537083</v>
      </c>
      <c r="P403" s="18">
        <v>10805.21</v>
      </c>
      <c r="Q403" s="18">
        <v>4900.4399999999996</v>
      </c>
      <c r="R403" s="18">
        <v>865.35</v>
      </c>
      <c r="S403" s="18">
        <v>16571</v>
      </c>
      <c r="T403" s="18">
        <v>6910</v>
      </c>
      <c r="U403" s="18">
        <v>0</v>
      </c>
      <c r="V403" s="18">
        <v>0</v>
      </c>
      <c r="W403" s="18">
        <v>0</v>
      </c>
      <c r="X403" s="18"/>
      <c r="Y403" s="18">
        <v>473949.51</v>
      </c>
      <c r="Z403" s="18">
        <v>62760.18</v>
      </c>
      <c r="AA403" s="18">
        <v>16944.310000000001</v>
      </c>
      <c r="AB403" s="18">
        <v>553654</v>
      </c>
    </row>
    <row r="404" spans="1:28" s="15" customFormat="1" x14ac:dyDescent="0.25">
      <c r="A404" s="17">
        <v>10</v>
      </c>
      <c r="B404" s="17" t="s">
        <v>1311</v>
      </c>
      <c r="C404" s="17" t="s">
        <v>1665</v>
      </c>
      <c r="D404" s="17" t="s">
        <v>1334</v>
      </c>
      <c r="E404" s="17" t="s">
        <v>1335</v>
      </c>
      <c r="F404" s="17" t="s">
        <v>35</v>
      </c>
      <c r="G404" s="17" t="s">
        <v>1205</v>
      </c>
      <c r="H404" s="17">
        <v>54842</v>
      </c>
      <c r="I404" s="17">
        <v>54842</v>
      </c>
      <c r="J404" s="17">
        <v>0</v>
      </c>
      <c r="K404" s="17" t="s">
        <v>59</v>
      </c>
      <c r="L404" s="18">
        <v>7512.01</v>
      </c>
      <c r="M404" s="18">
        <v>0</v>
      </c>
      <c r="N404" s="18">
        <v>573.99</v>
      </c>
      <c r="O404" s="18">
        <v>8086</v>
      </c>
      <c r="P404" s="18">
        <v>852.35</v>
      </c>
      <c r="Q404" s="18">
        <v>73.650000000000006</v>
      </c>
      <c r="R404" s="18">
        <v>0</v>
      </c>
      <c r="S404" s="18">
        <v>926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8364.36</v>
      </c>
      <c r="Z404" s="18">
        <v>647.64</v>
      </c>
      <c r="AA404" s="18">
        <v>0</v>
      </c>
      <c r="AB404" s="18">
        <v>9012</v>
      </c>
    </row>
    <row r="405" spans="1:28" s="15" customFormat="1" x14ac:dyDescent="0.25">
      <c r="A405" s="17">
        <v>11</v>
      </c>
      <c r="B405" s="17" t="s">
        <v>1307</v>
      </c>
      <c r="C405" s="17" t="s">
        <v>1665</v>
      </c>
      <c r="D405" s="17" t="s">
        <v>1336</v>
      </c>
      <c r="E405" s="17" t="s">
        <v>1337</v>
      </c>
      <c r="F405" s="17" t="s">
        <v>35</v>
      </c>
      <c r="G405" s="17" t="s">
        <v>1181</v>
      </c>
      <c r="H405" s="17">
        <v>1381</v>
      </c>
      <c r="I405" s="17">
        <v>645</v>
      </c>
      <c r="J405" s="17">
        <v>736</v>
      </c>
      <c r="K405" s="17" t="s">
        <v>37</v>
      </c>
      <c r="L405" s="18">
        <v>21963.67</v>
      </c>
      <c r="M405" s="18">
        <v>719.1</v>
      </c>
      <c r="N405" s="18">
        <v>768.23</v>
      </c>
      <c r="O405" s="18">
        <v>23451</v>
      </c>
      <c r="P405" s="18">
        <v>5221.9399999999996</v>
      </c>
      <c r="Q405" s="18">
        <v>205.86</v>
      </c>
      <c r="R405" s="18">
        <v>331.2</v>
      </c>
      <c r="S405" s="18">
        <v>5759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27185.61</v>
      </c>
      <c r="Z405" s="18">
        <v>974.09</v>
      </c>
      <c r="AA405" s="18">
        <v>1050.3</v>
      </c>
      <c r="AB405" s="18">
        <v>29210</v>
      </c>
    </row>
    <row r="406" spans="1:28" s="15" customFormat="1" x14ac:dyDescent="0.25">
      <c r="A406" s="17">
        <v>12</v>
      </c>
      <c r="B406" s="17" t="s">
        <v>1318</v>
      </c>
      <c r="C406" s="17" t="s">
        <v>1665</v>
      </c>
      <c r="D406" s="17" t="s">
        <v>1338</v>
      </c>
      <c r="E406" s="17" t="s">
        <v>1339</v>
      </c>
      <c r="F406" s="17" t="s">
        <v>35</v>
      </c>
      <c r="G406" s="17" t="s">
        <v>1340</v>
      </c>
      <c r="H406" s="17">
        <v>20676</v>
      </c>
      <c r="I406" s="17">
        <v>20676</v>
      </c>
      <c r="J406" s="17">
        <v>292</v>
      </c>
      <c r="K406" s="17" t="s">
        <v>1090</v>
      </c>
      <c r="L406" s="18">
        <v>128840.8</v>
      </c>
      <c r="M406" s="18">
        <v>7620.23</v>
      </c>
      <c r="N406" s="18">
        <v>28503.97</v>
      </c>
      <c r="O406" s="18">
        <v>164965</v>
      </c>
      <c r="P406" s="18">
        <v>2093.14</v>
      </c>
      <c r="Q406" s="18">
        <v>1390.46</v>
      </c>
      <c r="R406" s="18">
        <v>131.4</v>
      </c>
      <c r="S406" s="18">
        <v>3615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130933.94</v>
      </c>
      <c r="Z406" s="18">
        <v>29894.43</v>
      </c>
      <c r="AA406" s="18">
        <v>7751.63</v>
      </c>
      <c r="AB406" s="18">
        <v>168580</v>
      </c>
    </row>
    <row r="407" spans="1:28" s="15" customFormat="1" x14ac:dyDescent="0.25">
      <c r="A407" s="17">
        <v>13</v>
      </c>
      <c r="B407" s="17" t="s">
        <v>1341</v>
      </c>
      <c r="C407" s="17" t="s">
        <v>1665</v>
      </c>
      <c r="D407" s="17" t="s">
        <v>1342</v>
      </c>
      <c r="E407" s="17" t="s">
        <v>1343</v>
      </c>
      <c r="F407" s="17" t="s">
        <v>35</v>
      </c>
      <c r="G407" s="17" t="s">
        <v>347</v>
      </c>
      <c r="H407" s="17">
        <v>49425</v>
      </c>
      <c r="I407" s="17">
        <v>48559</v>
      </c>
      <c r="J407" s="17">
        <v>2598</v>
      </c>
      <c r="K407" s="17" t="s">
        <v>37</v>
      </c>
      <c r="L407" s="18">
        <v>573472.03</v>
      </c>
      <c r="M407" s="18">
        <v>13994.34</v>
      </c>
      <c r="N407" s="18">
        <v>69138.63</v>
      </c>
      <c r="O407" s="18">
        <v>656605</v>
      </c>
      <c r="P407" s="18">
        <v>19534.09</v>
      </c>
      <c r="Q407" s="18">
        <v>5974.81</v>
      </c>
      <c r="R407" s="18">
        <v>1169.0999999999999</v>
      </c>
      <c r="S407" s="18">
        <v>26678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593006.12</v>
      </c>
      <c r="Z407" s="18">
        <v>75113.440000000002</v>
      </c>
      <c r="AA407" s="18">
        <v>15163.44</v>
      </c>
      <c r="AB407" s="18">
        <v>683283</v>
      </c>
    </row>
    <row r="408" spans="1:28" s="15" customFormat="1" x14ac:dyDescent="0.25">
      <c r="A408" s="17">
        <v>14</v>
      </c>
      <c r="B408" s="17" t="s">
        <v>1322</v>
      </c>
      <c r="C408" s="17" t="s">
        <v>1665</v>
      </c>
      <c r="D408" s="17" t="s">
        <v>1344</v>
      </c>
      <c r="E408" s="17" t="s">
        <v>1345</v>
      </c>
      <c r="F408" s="17" t="s">
        <v>35</v>
      </c>
      <c r="G408" s="17" t="s">
        <v>1346</v>
      </c>
      <c r="H408" s="17">
        <v>2590</v>
      </c>
      <c r="I408" s="17">
        <v>2569</v>
      </c>
      <c r="J408" s="17">
        <v>21</v>
      </c>
      <c r="K408" s="17" t="s">
        <v>37</v>
      </c>
      <c r="L408" s="18">
        <v>3205.56</v>
      </c>
      <c r="M408" s="18">
        <v>27.9</v>
      </c>
      <c r="N408" s="18">
        <v>359.54</v>
      </c>
      <c r="O408" s="18">
        <v>3593</v>
      </c>
      <c r="P408" s="18">
        <v>768.64</v>
      </c>
      <c r="Q408" s="18">
        <v>29.91</v>
      </c>
      <c r="R408" s="18">
        <v>9.4499999999999993</v>
      </c>
      <c r="S408" s="18">
        <v>808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3974.2</v>
      </c>
      <c r="Z408" s="18">
        <v>389.45</v>
      </c>
      <c r="AA408" s="18">
        <v>37.35</v>
      </c>
      <c r="AB408" s="18">
        <v>4401</v>
      </c>
    </row>
    <row r="409" spans="1:28" s="15" customFormat="1" x14ac:dyDescent="0.25">
      <c r="A409" s="17">
        <v>15</v>
      </c>
      <c r="B409" s="17" t="s">
        <v>1322</v>
      </c>
      <c r="C409" s="17" t="s">
        <v>1665</v>
      </c>
      <c r="D409" s="17" t="s">
        <v>1347</v>
      </c>
      <c r="E409" s="17" t="s">
        <v>1348</v>
      </c>
      <c r="F409" s="17" t="s">
        <v>35</v>
      </c>
      <c r="G409" s="17" t="s">
        <v>1346</v>
      </c>
      <c r="H409" s="17">
        <v>506</v>
      </c>
      <c r="I409" s="17">
        <v>506</v>
      </c>
      <c r="J409" s="17">
        <v>0</v>
      </c>
      <c r="K409" s="17" t="s">
        <v>37</v>
      </c>
      <c r="L409" s="18">
        <v>26883.96</v>
      </c>
      <c r="M409" s="18">
        <v>89.68</v>
      </c>
      <c r="N409" s="18">
        <v>6687.36</v>
      </c>
      <c r="O409" s="18">
        <v>33661</v>
      </c>
      <c r="P409" s="18">
        <v>660.35</v>
      </c>
      <c r="Q409" s="18">
        <v>275.64999999999998</v>
      </c>
      <c r="R409" s="18">
        <v>0</v>
      </c>
      <c r="S409" s="18">
        <v>936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27544.31</v>
      </c>
      <c r="Z409" s="18">
        <v>6963.01</v>
      </c>
      <c r="AA409" s="18">
        <v>89.68</v>
      </c>
      <c r="AB409" s="18">
        <v>34597</v>
      </c>
    </row>
    <row r="410" spans="1:28" s="15" customFormat="1" x14ac:dyDescent="0.25">
      <c r="A410" s="17">
        <v>16</v>
      </c>
      <c r="B410" s="17" t="s">
        <v>1314</v>
      </c>
      <c r="C410" s="17" t="s">
        <v>1665</v>
      </c>
      <c r="D410" s="17" t="s">
        <v>1349</v>
      </c>
      <c r="E410" s="17" t="s">
        <v>1350</v>
      </c>
      <c r="F410" s="17" t="s">
        <v>35</v>
      </c>
      <c r="G410" s="17" t="s">
        <v>1351</v>
      </c>
      <c r="H410" s="17">
        <v>9972</v>
      </c>
      <c r="I410" s="17">
        <v>9663</v>
      </c>
      <c r="J410" s="17">
        <v>927</v>
      </c>
      <c r="K410" s="17" t="s">
        <v>37</v>
      </c>
      <c r="L410" s="18">
        <v>260986.26</v>
      </c>
      <c r="M410" s="18">
        <v>9484.76</v>
      </c>
      <c r="N410" s="18">
        <v>31515.98</v>
      </c>
      <c r="O410" s="18">
        <v>301987</v>
      </c>
      <c r="P410" s="18">
        <v>6159.03</v>
      </c>
      <c r="Q410" s="18">
        <v>2761.82</v>
      </c>
      <c r="R410" s="18">
        <v>417.15</v>
      </c>
      <c r="S410" s="18">
        <v>9338</v>
      </c>
      <c r="T410" s="18">
        <v>13010</v>
      </c>
      <c r="U410" s="18">
        <v>0</v>
      </c>
      <c r="V410" s="18">
        <v>0</v>
      </c>
      <c r="W410" s="18">
        <v>0</v>
      </c>
      <c r="X410" s="18"/>
      <c r="Y410" s="18">
        <v>267145.28999999998</v>
      </c>
      <c r="Z410" s="18">
        <v>34277.800000000003</v>
      </c>
      <c r="AA410" s="18">
        <v>9901.91</v>
      </c>
      <c r="AB410" s="18">
        <v>311325</v>
      </c>
    </row>
    <row r="411" spans="1:28" s="15" customFormat="1" x14ac:dyDescent="0.25">
      <c r="A411" s="17">
        <v>17</v>
      </c>
      <c r="B411" s="17" t="s">
        <v>1352</v>
      </c>
      <c r="C411" s="17" t="s">
        <v>1665</v>
      </c>
      <c r="D411" s="17" t="s">
        <v>1353</v>
      </c>
      <c r="E411" s="17" t="s">
        <v>1354</v>
      </c>
      <c r="F411" s="17" t="s">
        <v>35</v>
      </c>
      <c r="G411" s="17" t="s">
        <v>1010</v>
      </c>
      <c r="H411" s="17">
        <v>7246</v>
      </c>
      <c r="I411" s="17">
        <v>6726</v>
      </c>
      <c r="J411" s="17">
        <v>520</v>
      </c>
      <c r="K411" s="17" t="s">
        <v>37</v>
      </c>
      <c r="L411" s="18">
        <v>54782.2</v>
      </c>
      <c r="M411" s="18">
        <v>3005.51</v>
      </c>
      <c r="N411" s="18">
        <v>4884.29</v>
      </c>
      <c r="O411" s="18">
        <v>62672</v>
      </c>
      <c r="P411" s="18">
        <v>3248.8</v>
      </c>
      <c r="Q411" s="18">
        <v>575.20000000000005</v>
      </c>
      <c r="R411" s="18">
        <v>234</v>
      </c>
      <c r="S411" s="18">
        <v>4058</v>
      </c>
      <c r="T411" s="18">
        <v>9720</v>
      </c>
      <c r="U411" s="18">
        <v>0</v>
      </c>
      <c r="V411" s="18">
        <v>0</v>
      </c>
      <c r="W411" s="18">
        <v>0</v>
      </c>
      <c r="X411" s="18"/>
      <c r="Y411" s="18">
        <v>58031</v>
      </c>
      <c r="Z411" s="18">
        <v>5459.49</v>
      </c>
      <c r="AA411" s="18">
        <v>3239.51</v>
      </c>
      <c r="AB411" s="18">
        <v>66730</v>
      </c>
    </row>
    <row r="412" spans="1:28" s="28" customFormat="1" x14ac:dyDescent="0.25">
      <c r="A412" s="29"/>
      <c r="B412" s="29"/>
      <c r="C412" s="10" t="s">
        <v>71</v>
      </c>
      <c r="D412" s="29"/>
      <c r="E412" s="29"/>
      <c r="F412" s="29"/>
      <c r="G412" s="29"/>
      <c r="H412" s="29"/>
      <c r="I412" s="29"/>
      <c r="J412" s="29">
        <f>SUM(J395:J411)</f>
        <v>14765</v>
      </c>
      <c r="K412" s="29"/>
      <c r="L412" s="30">
        <f t="shared" ref="L412:AB412" si="46">SUM(L395:L411)</f>
        <v>3520154.1900000004</v>
      </c>
      <c r="M412" s="30">
        <f t="shared" si="46"/>
        <v>85995.119999999966</v>
      </c>
      <c r="N412" s="30">
        <f t="shared" si="46"/>
        <v>423674.68999999994</v>
      </c>
      <c r="O412" s="30">
        <f t="shared" si="46"/>
        <v>4029824</v>
      </c>
      <c r="P412" s="30">
        <f t="shared" si="46"/>
        <v>100418.68000000001</v>
      </c>
      <c r="Q412" s="30">
        <f t="shared" si="46"/>
        <v>36786.07</v>
      </c>
      <c r="R412" s="30">
        <f t="shared" si="46"/>
        <v>6644.2499999999991</v>
      </c>
      <c r="S412" s="30">
        <f t="shared" si="46"/>
        <v>143849</v>
      </c>
      <c r="T412" s="30">
        <f t="shared" si="46"/>
        <v>29640</v>
      </c>
      <c r="U412" s="30">
        <f t="shared" si="46"/>
        <v>0</v>
      </c>
      <c r="V412" s="30">
        <f t="shared" si="46"/>
        <v>0</v>
      </c>
      <c r="W412" s="30">
        <f t="shared" si="46"/>
        <v>0</v>
      </c>
      <c r="X412" s="30">
        <f t="shared" si="46"/>
        <v>0</v>
      </c>
      <c r="Y412" s="30">
        <f t="shared" si="46"/>
        <v>3620572.87</v>
      </c>
      <c r="Z412" s="30">
        <f t="shared" si="46"/>
        <v>460460.76</v>
      </c>
      <c r="AA412" s="30">
        <f t="shared" si="46"/>
        <v>92639.37</v>
      </c>
      <c r="AB412" s="30">
        <f t="shared" si="46"/>
        <v>4173673</v>
      </c>
    </row>
    <row r="413" spans="1:28" s="15" customFormat="1" x14ac:dyDescent="0.25">
      <c r="A413" s="17">
        <v>1</v>
      </c>
      <c r="B413" s="17" t="s">
        <v>1341</v>
      </c>
      <c r="C413" s="17" t="s">
        <v>1665</v>
      </c>
      <c r="D413" s="17" t="s">
        <v>1355</v>
      </c>
      <c r="E413" s="17" t="s">
        <v>1356</v>
      </c>
      <c r="F413" s="17" t="s">
        <v>75</v>
      </c>
      <c r="G413" s="17" t="s">
        <v>76</v>
      </c>
      <c r="H413" s="17">
        <v>12982</v>
      </c>
      <c r="I413" s="17">
        <v>12880</v>
      </c>
      <c r="J413" s="17">
        <v>102</v>
      </c>
      <c r="K413" s="17" t="s">
        <v>37</v>
      </c>
      <c r="L413" s="18">
        <v>4110.71</v>
      </c>
      <c r="M413" s="18">
        <v>145.44</v>
      </c>
      <c r="N413" s="18">
        <v>437.85</v>
      </c>
      <c r="O413" s="18">
        <v>4694</v>
      </c>
      <c r="P413" s="18">
        <v>1103.8900000000001</v>
      </c>
      <c r="Q413" s="18">
        <v>39.06</v>
      </c>
      <c r="R413" s="18">
        <v>61.05</v>
      </c>
      <c r="S413" s="18">
        <v>1204</v>
      </c>
      <c r="T413" s="18">
        <v>0</v>
      </c>
      <c r="U413" s="18">
        <v>0</v>
      </c>
      <c r="V413" s="18">
        <v>0</v>
      </c>
      <c r="W413" s="18">
        <v>0</v>
      </c>
      <c r="X413" s="18"/>
      <c r="Y413" s="18">
        <v>5214.6000000000004</v>
      </c>
      <c r="Z413" s="18">
        <v>476.91</v>
      </c>
      <c r="AA413" s="18">
        <v>206.49</v>
      </c>
      <c r="AB413" s="18">
        <v>5898</v>
      </c>
    </row>
    <row r="414" spans="1:28" s="15" customFormat="1" x14ac:dyDescent="0.25">
      <c r="A414" s="17">
        <v>2</v>
      </c>
      <c r="B414" s="17" t="s">
        <v>1314</v>
      </c>
      <c r="C414" s="17" t="s">
        <v>1665</v>
      </c>
      <c r="D414" s="17" t="s">
        <v>1357</v>
      </c>
      <c r="E414" s="17" t="s">
        <v>1358</v>
      </c>
      <c r="F414" s="17" t="s">
        <v>75</v>
      </c>
      <c r="G414" s="17" t="s">
        <v>76</v>
      </c>
      <c r="H414" s="17">
        <v>6098</v>
      </c>
      <c r="I414" s="17">
        <v>6023</v>
      </c>
      <c r="J414" s="17">
        <v>75</v>
      </c>
      <c r="K414" s="17" t="s">
        <v>37</v>
      </c>
      <c r="L414" s="18">
        <v>3196.93</v>
      </c>
      <c r="M414" s="18">
        <v>129.28</v>
      </c>
      <c r="N414" s="18">
        <v>300.79000000000002</v>
      </c>
      <c r="O414" s="18">
        <v>3627</v>
      </c>
      <c r="P414" s="18">
        <v>794.56</v>
      </c>
      <c r="Q414" s="18">
        <v>29.55</v>
      </c>
      <c r="R414" s="18">
        <v>44.89</v>
      </c>
      <c r="S414" s="18">
        <v>869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3991.49</v>
      </c>
      <c r="Z414" s="18">
        <v>330.34</v>
      </c>
      <c r="AA414" s="18">
        <v>174.17</v>
      </c>
      <c r="AB414" s="18">
        <v>4496</v>
      </c>
    </row>
    <row r="415" spans="1:28" s="15" customFormat="1" x14ac:dyDescent="0.25">
      <c r="A415" s="17">
        <v>3</v>
      </c>
      <c r="B415" s="17" t="s">
        <v>1331</v>
      </c>
      <c r="C415" s="17" t="s">
        <v>1665</v>
      </c>
      <c r="D415" s="17" t="s">
        <v>1359</v>
      </c>
      <c r="E415" s="17" t="s">
        <v>1360</v>
      </c>
      <c r="F415" s="17" t="s">
        <v>75</v>
      </c>
      <c r="G415" s="17" t="s">
        <v>76</v>
      </c>
      <c r="H415" s="17">
        <v>0</v>
      </c>
      <c r="I415" s="17">
        <v>0</v>
      </c>
      <c r="J415" s="17">
        <v>0</v>
      </c>
      <c r="K415" s="17" t="s">
        <v>59</v>
      </c>
      <c r="L415" s="18">
        <v>11722.45</v>
      </c>
      <c r="M415" s="18">
        <v>355.26</v>
      </c>
      <c r="N415" s="18">
        <v>3218.29</v>
      </c>
      <c r="O415" s="18">
        <v>15296</v>
      </c>
      <c r="P415" s="18">
        <v>219.21</v>
      </c>
      <c r="Q415" s="18">
        <v>123.79</v>
      </c>
      <c r="R415" s="18">
        <v>0</v>
      </c>
      <c r="S415" s="18">
        <v>343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11941.66</v>
      </c>
      <c r="Z415" s="18">
        <v>3342.08</v>
      </c>
      <c r="AA415" s="18">
        <v>355.26</v>
      </c>
      <c r="AB415" s="18">
        <v>15639</v>
      </c>
    </row>
    <row r="416" spans="1:28" s="15" customFormat="1" x14ac:dyDescent="0.25">
      <c r="A416" s="17">
        <v>4</v>
      </c>
      <c r="B416" s="17" t="s">
        <v>1318</v>
      </c>
      <c r="C416" s="17" t="s">
        <v>1665</v>
      </c>
      <c r="D416" s="17" t="s">
        <v>1361</v>
      </c>
      <c r="E416" s="17" t="s">
        <v>1362</v>
      </c>
      <c r="F416" s="17" t="s">
        <v>75</v>
      </c>
      <c r="G416" s="17" t="s">
        <v>76</v>
      </c>
      <c r="H416" s="17">
        <v>17801</v>
      </c>
      <c r="I416" s="17">
        <v>17632</v>
      </c>
      <c r="J416" s="17">
        <v>169</v>
      </c>
      <c r="K416" s="17" t="s">
        <v>37</v>
      </c>
      <c r="L416" s="18">
        <v>68628.72</v>
      </c>
      <c r="M416" s="18">
        <v>5203.1000000000004</v>
      </c>
      <c r="N416" s="18">
        <v>17159.18</v>
      </c>
      <c r="O416" s="18">
        <v>90991</v>
      </c>
      <c r="P416" s="18">
        <v>1468.45</v>
      </c>
      <c r="Q416" s="18">
        <v>755.4</v>
      </c>
      <c r="R416" s="18">
        <v>101.15</v>
      </c>
      <c r="S416" s="18">
        <v>2325</v>
      </c>
      <c r="T416" s="18">
        <v>0</v>
      </c>
      <c r="U416" s="18">
        <v>0</v>
      </c>
      <c r="V416" s="18">
        <v>0</v>
      </c>
      <c r="W416" s="18">
        <v>0</v>
      </c>
      <c r="X416" s="18"/>
      <c r="Y416" s="18">
        <v>70097.17</v>
      </c>
      <c r="Z416" s="18">
        <v>17914.580000000002</v>
      </c>
      <c r="AA416" s="18">
        <v>5304.25</v>
      </c>
      <c r="AB416" s="18">
        <v>93316</v>
      </c>
    </row>
    <row r="417" spans="1:28" s="15" customFormat="1" x14ac:dyDescent="0.25">
      <c r="A417" s="17">
        <v>5</v>
      </c>
      <c r="B417" s="17" t="s">
        <v>1331</v>
      </c>
      <c r="C417" s="17" t="s">
        <v>1665</v>
      </c>
      <c r="D417" s="17" t="s">
        <v>1363</v>
      </c>
      <c r="E417" s="17" t="s">
        <v>1364</v>
      </c>
      <c r="F417" s="17" t="s">
        <v>75</v>
      </c>
      <c r="G417" s="17" t="s">
        <v>76</v>
      </c>
      <c r="H417" s="17">
        <v>16014</v>
      </c>
      <c r="I417" s="17">
        <v>16014</v>
      </c>
      <c r="J417" s="17">
        <v>0</v>
      </c>
      <c r="K417" s="17" t="s">
        <v>37</v>
      </c>
      <c r="L417" s="18">
        <v>80797.490000000005</v>
      </c>
      <c r="M417" s="18">
        <v>6288.17</v>
      </c>
      <c r="N417" s="18">
        <v>19774.34</v>
      </c>
      <c r="O417" s="18">
        <v>106860</v>
      </c>
      <c r="P417" s="18">
        <v>312.58</v>
      </c>
      <c r="Q417" s="18">
        <v>898.42</v>
      </c>
      <c r="R417" s="18">
        <v>0</v>
      </c>
      <c r="S417" s="18">
        <v>1211</v>
      </c>
      <c r="T417" s="18">
        <v>120</v>
      </c>
      <c r="U417" s="18">
        <v>0</v>
      </c>
      <c r="V417" s="18">
        <v>0</v>
      </c>
      <c r="W417" s="18">
        <v>0</v>
      </c>
      <c r="X417" s="18"/>
      <c r="Y417" s="18">
        <v>81110.070000000007</v>
      </c>
      <c r="Z417" s="18">
        <v>20672.759999999998</v>
      </c>
      <c r="AA417" s="18">
        <v>6288.17</v>
      </c>
      <c r="AB417" s="18">
        <v>108071</v>
      </c>
    </row>
    <row r="418" spans="1:28" s="15" customFormat="1" x14ac:dyDescent="0.25">
      <c r="A418" s="17">
        <v>6</v>
      </c>
      <c r="B418" s="17" t="s">
        <v>1331</v>
      </c>
      <c r="C418" s="17" t="s">
        <v>1665</v>
      </c>
      <c r="D418" s="17" t="s">
        <v>1365</v>
      </c>
      <c r="E418" s="17" t="s">
        <v>1366</v>
      </c>
      <c r="F418" s="17" t="s">
        <v>75</v>
      </c>
      <c r="G418" s="17" t="s">
        <v>76</v>
      </c>
      <c r="H418" s="17">
        <v>1221</v>
      </c>
      <c r="I418" s="17">
        <v>1221</v>
      </c>
      <c r="J418" s="17">
        <v>0</v>
      </c>
      <c r="K418" s="17" t="s">
        <v>59</v>
      </c>
      <c r="L418" s="18">
        <v>7998.82</v>
      </c>
      <c r="M418" s="18">
        <v>0</v>
      </c>
      <c r="N418" s="18">
        <v>201.18</v>
      </c>
      <c r="O418" s="18">
        <v>8200</v>
      </c>
      <c r="P418" s="18">
        <v>187.22</v>
      </c>
      <c r="Q418" s="18">
        <v>81.78</v>
      </c>
      <c r="R418" s="18">
        <v>0</v>
      </c>
      <c r="S418" s="18">
        <v>269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8186.04</v>
      </c>
      <c r="Z418" s="18">
        <v>282.95999999999998</v>
      </c>
      <c r="AA418" s="18">
        <v>0</v>
      </c>
      <c r="AB418" s="18">
        <v>8469</v>
      </c>
    </row>
    <row r="419" spans="1:28" s="15" customFormat="1" x14ac:dyDescent="0.25">
      <c r="A419" s="17">
        <v>7</v>
      </c>
      <c r="B419" s="17" t="s">
        <v>1307</v>
      </c>
      <c r="C419" s="17" t="s">
        <v>1665</v>
      </c>
      <c r="D419" s="17" t="s">
        <v>1367</v>
      </c>
      <c r="E419" s="17" t="s">
        <v>1368</v>
      </c>
      <c r="F419" s="17" t="s">
        <v>75</v>
      </c>
      <c r="G419" s="17" t="s">
        <v>76</v>
      </c>
      <c r="H419" s="17">
        <v>1786</v>
      </c>
      <c r="I419" s="17">
        <v>1447</v>
      </c>
      <c r="J419" s="17">
        <v>339</v>
      </c>
      <c r="K419" s="17" t="s">
        <v>37</v>
      </c>
      <c r="L419" s="18">
        <v>13605.63</v>
      </c>
      <c r="M419" s="18">
        <v>217.85</v>
      </c>
      <c r="N419" s="18">
        <v>120.52</v>
      </c>
      <c r="O419" s="18">
        <v>13944</v>
      </c>
      <c r="P419" s="18">
        <v>2631.03</v>
      </c>
      <c r="Q419" s="18">
        <v>46.08</v>
      </c>
      <c r="R419" s="18">
        <v>202.89</v>
      </c>
      <c r="S419" s="18">
        <v>2880</v>
      </c>
      <c r="T419" s="18">
        <v>83590</v>
      </c>
      <c r="U419" s="18">
        <v>0</v>
      </c>
      <c r="V419" s="18">
        <v>0</v>
      </c>
      <c r="W419" s="18">
        <v>0</v>
      </c>
      <c r="X419" s="18"/>
      <c r="Y419" s="18">
        <v>16236.66</v>
      </c>
      <c r="Z419" s="18">
        <v>166.6</v>
      </c>
      <c r="AA419" s="18">
        <v>420.74</v>
      </c>
      <c r="AB419" s="18">
        <v>16824</v>
      </c>
    </row>
    <row r="420" spans="1:28" s="15" customFormat="1" x14ac:dyDescent="0.25">
      <c r="A420" s="17">
        <v>8</v>
      </c>
      <c r="B420" s="17" t="s">
        <v>1311</v>
      </c>
      <c r="C420" s="17" t="s">
        <v>1665</v>
      </c>
      <c r="D420" s="17" t="s">
        <v>1369</v>
      </c>
      <c r="E420" s="17" t="s">
        <v>1370</v>
      </c>
      <c r="F420" s="17" t="s">
        <v>75</v>
      </c>
      <c r="G420" s="17" t="s">
        <v>76</v>
      </c>
      <c r="H420" s="17">
        <v>10443</v>
      </c>
      <c r="I420" s="17">
        <v>10287</v>
      </c>
      <c r="J420" s="17">
        <v>156</v>
      </c>
      <c r="K420" s="17" t="s">
        <v>37</v>
      </c>
      <c r="L420" s="18">
        <v>-96163.61</v>
      </c>
      <c r="M420" s="18">
        <v>1556.28</v>
      </c>
      <c r="N420" s="18">
        <v>14.33</v>
      </c>
      <c r="O420" s="18">
        <v>-94593</v>
      </c>
      <c r="P420" s="18">
        <v>1379.63</v>
      </c>
      <c r="Q420" s="18">
        <v>0</v>
      </c>
      <c r="R420" s="18">
        <v>93.37</v>
      </c>
      <c r="S420" s="18">
        <v>1473</v>
      </c>
      <c r="T420" s="18">
        <v>410</v>
      </c>
      <c r="U420" s="18">
        <v>0</v>
      </c>
      <c r="V420" s="18">
        <v>0</v>
      </c>
      <c r="W420" s="18">
        <v>0</v>
      </c>
      <c r="X420" s="18"/>
      <c r="Y420" s="18">
        <v>0</v>
      </c>
      <c r="Z420" s="18">
        <v>0</v>
      </c>
      <c r="AA420" s="18">
        <v>0</v>
      </c>
      <c r="AB420" s="18">
        <v>0</v>
      </c>
    </row>
    <row r="421" spans="1:28" s="15" customFormat="1" x14ac:dyDescent="0.25">
      <c r="A421" s="17">
        <v>9</v>
      </c>
      <c r="B421" s="17" t="s">
        <v>1307</v>
      </c>
      <c r="C421" s="17" t="s">
        <v>1665</v>
      </c>
      <c r="D421" s="17" t="s">
        <v>1371</v>
      </c>
      <c r="E421" s="17" t="s">
        <v>1372</v>
      </c>
      <c r="F421" s="17" t="s">
        <v>75</v>
      </c>
      <c r="G421" s="17" t="s">
        <v>76</v>
      </c>
      <c r="H421" s="17">
        <v>41662</v>
      </c>
      <c r="I421" s="17">
        <v>41217</v>
      </c>
      <c r="J421" s="17">
        <v>445</v>
      </c>
      <c r="K421" s="17" t="s">
        <v>37</v>
      </c>
      <c r="L421" s="18">
        <v>135787.12</v>
      </c>
      <c r="M421" s="18">
        <v>3152.79</v>
      </c>
      <c r="N421" s="18">
        <v>17393.09</v>
      </c>
      <c r="O421" s="18">
        <v>156333</v>
      </c>
      <c r="P421" s="18">
        <v>3481.05</v>
      </c>
      <c r="Q421" s="18">
        <v>1419.62</v>
      </c>
      <c r="R421" s="18">
        <v>266.33</v>
      </c>
      <c r="S421" s="18">
        <v>5167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139268.17000000001</v>
      </c>
      <c r="Z421" s="18">
        <v>18812.71</v>
      </c>
      <c r="AA421" s="18">
        <v>3419.12</v>
      </c>
      <c r="AB421" s="18">
        <v>161500</v>
      </c>
    </row>
    <row r="422" spans="1:28" s="15" customFormat="1" x14ac:dyDescent="0.25">
      <c r="A422" s="17">
        <v>10</v>
      </c>
      <c r="B422" s="17" t="s">
        <v>1322</v>
      </c>
      <c r="C422" s="17" t="s">
        <v>1665</v>
      </c>
      <c r="D422" s="17" t="s">
        <v>1373</v>
      </c>
      <c r="E422" s="17" t="s">
        <v>1374</v>
      </c>
      <c r="F422" s="17" t="s">
        <v>75</v>
      </c>
      <c r="G422" s="17" t="s">
        <v>76</v>
      </c>
      <c r="H422" s="17">
        <v>23656</v>
      </c>
      <c r="I422" s="17">
        <v>23611</v>
      </c>
      <c r="J422" s="17">
        <v>45</v>
      </c>
      <c r="K422" s="17" t="s">
        <v>37</v>
      </c>
      <c r="L422" s="18">
        <v>-64169.2</v>
      </c>
      <c r="M422" s="18">
        <v>1358.72</v>
      </c>
      <c r="N422" s="18">
        <v>11.48</v>
      </c>
      <c r="O422" s="18">
        <v>-62799</v>
      </c>
      <c r="P422" s="18">
        <v>620.07000000000005</v>
      </c>
      <c r="Q422" s="18">
        <v>0</v>
      </c>
      <c r="R422" s="18">
        <v>26.93</v>
      </c>
      <c r="S422" s="18">
        <v>647</v>
      </c>
      <c r="T422" s="18">
        <v>850</v>
      </c>
      <c r="U422" s="18">
        <v>0</v>
      </c>
      <c r="V422" s="18">
        <v>0</v>
      </c>
      <c r="W422" s="18">
        <v>0</v>
      </c>
      <c r="X422" s="18"/>
      <c r="Y422" s="18">
        <v>0</v>
      </c>
      <c r="Z422" s="18">
        <v>0</v>
      </c>
      <c r="AA422" s="18">
        <v>0</v>
      </c>
      <c r="AB422" s="18">
        <v>0</v>
      </c>
    </row>
    <row r="423" spans="1:28" s="15" customFormat="1" x14ac:dyDescent="0.25">
      <c r="A423" s="17">
        <v>11</v>
      </c>
      <c r="B423" s="17" t="s">
        <v>1314</v>
      </c>
      <c r="C423" s="17" t="s">
        <v>1665</v>
      </c>
      <c r="D423" s="17" t="s">
        <v>1375</v>
      </c>
      <c r="E423" s="17" t="s">
        <v>1376</v>
      </c>
      <c r="F423" s="17" t="s">
        <v>75</v>
      </c>
      <c r="G423" s="17" t="s">
        <v>76</v>
      </c>
      <c r="H423" s="17">
        <v>7739</v>
      </c>
      <c r="I423" s="17">
        <v>7587</v>
      </c>
      <c r="J423" s="17">
        <v>152</v>
      </c>
      <c r="K423" s="17" t="s">
        <v>37</v>
      </c>
      <c r="L423" s="18">
        <v>-47125.27</v>
      </c>
      <c r="M423" s="18">
        <v>1276.7</v>
      </c>
      <c r="N423" s="18">
        <v>9.57</v>
      </c>
      <c r="O423" s="18">
        <v>-45839</v>
      </c>
      <c r="P423" s="18">
        <v>1352.03</v>
      </c>
      <c r="Q423" s="18">
        <v>0</v>
      </c>
      <c r="R423" s="18">
        <v>90.97</v>
      </c>
      <c r="S423" s="18">
        <v>1443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0</v>
      </c>
      <c r="Z423" s="18">
        <v>0</v>
      </c>
      <c r="AA423" s="18">
        <v>0</v>
      </c>
      <c r="AB423" s="18">
        <v>0</v>
      </c>
    </row>
    <row r="424" spans="1:28" s="15" customFormat="1" x14ac:dyDescent="0.25">
      <c r="A424" s="17">
        <v>12</v>
      </c>
      <c r="B424" s="17" t="s">
        <v>1322</v>
      </c>
      <c r="C424" s="17" t="s">
        <v>1665</v>
      </c>
      <c r="D424" s="17" t="s">
        <v>1377</v>
      </c>
      <c r="E424" s="17" t="s">
        <v>1378</v>
      </c>
      <c r="F424" s="17" t="s">
        <v>75</v>
      </c>
      <c r="G424" s="17" t="s">
        <v>76</v>
      </c>
      <c r="H424" s="17">
        <v>24357</v>
      </c>
      <c r="I424" s="17">
        <v>24039</v>
      </c>
      <c r="J424" s="17">
        <v>318</v>
      </c>
      <c r="K424" s="17" t="s">
        <v>37</v>
      </c>
      <c r="L424" s="18">
        <v>30057.79</v>
      </c>
      <c r="M424" s="18">
        <v>321.39</v>
      </c>
      <c r="N424" s="18">
        <v>760.82</v>
      </c>
      <c r="O424" s="18">
        <v>31140</v>
      </c>
      <c r="P424" s="18">
        <v>2612.67</v>
      </c>
      <c r="Q424" s="18">
        <v>81.010000000000005</v>
      </c>
      <c r="R424" s="18">
        <v>190.32</v>
      </c>
      <c r="S424" s="18">
        <v>2884</v>
      </c>
      <c r="T424" s="18">
        <v>0</v>
      </c>
      <c r="U424" s="18">
        <v>0</v>
      </c>
      <c r="V424" s="18">
        <v>0</v>
      </c>
      <c r="W424" s="18">
        <v>0</v>
      </c>
      <c r="X424" s="18"/>
      <c r="Y424" s="18">
        <v>32670.46</v>
      </c>
      <c r="Z424" s="18">
        <v>841.83</v>
      </c>
      <c r="AA424" s="18">
        <v>511.71</v>
      </c>
      <c r="AB424" s="18">
        <v>34024</v>
      </c>
    </row>
    <row r="425" spans="1:28" s="15" customFormat="1" x14ac:dyDescent="0.25">
      <c r="A425" s="17">
        <v>13</v>
      </c>
      <c r="B425" s="17" t="s">
        <v>1341</v>
      </c>
      <c r="C425" s="17" t="s">
        <v>1665</v>
      </c>
      <c r="D425" s="17" t="s">
        <v>1379</v>
      </c>
      <c r="E425" s="17" t="s">
        <v>1380</v>
      </c>
      <c r="F425" s="17" t="s">
        <v>75</v>
      </c>
      <c r="G425" s="17" t="s">
        <v>114</v>
      </c>
      <c r="H425" s="17">
        <v>0</v>
      </c>
      <c r="I425" s="17">
        <v>0</v>
      </c>
      <c r="J425" s="17">
        <v>286</v>
      </c>
      <c r="K425" s="17" t="s">
        <v>107</v>
      </c>
      <c r="L425" s="18">
        <v>147814.35999999999</v>
      </c>
      <c r="M425" s="18">
        <v>2786.4</v>
      </c>
      <c r="N425" s="18">
        <v>17686.240000000002</v>
      </c>
      <c r="O425" s="18">
        <v>168287</v>
      </c>
      <c r="P425" s="18">
        <v>2081.6999999999998</v>
      </c>
      <c r="Q425" s="18">
        <v>1543.13</v>
      </c>
      <c r="R425" s="18">
        <v>171.17</v>
      </c>
      <c r="S425" s="18">
        <v>3796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149896.06</v>
      </c>
      <c r="Z425" s="18">
        <v>19229.37</v>
      </c>
      <c r="AA425" s="18">
        <v>2957.57</v>
      </c>
      <c r="AB425" s="18">
        <v>172083</v>
      </c>
    </row>
    <row r="426" spans="1:28" s="15" customFormat="1" x14ac:dyDescent="0.25">
      <c r="A426" s="17">
        <v>14</v>
      </c>
      <c r="B426" s="17" t="s">
        <v>1314</v>
      </c>
      <c r="C426" s="17" t="s">
        <v>1665</v>
      </c>
      <c r="D426" s="17" t="s">
        <v>1381</v>
      </c>
      <c r="E426" s="17" t="s">
        <v>1382</v>
      </c>
      <c r="F426" s="17" t="s">
        <v>75</v>
      </c>
      <c r="G426" s="17" t="s">
        <v>114</v>
      </c>
      <c r="H426" s="17">
        <v>0</v>
      </c>
      <c r="I426" s="17">
        <v>0</v>
      </c>
      <c r="J426" s="17">
        <v>41</v>
      </c>
      <c r="K426" s="17" t="s">
        <v>107</v>
      </c>
      <c r="L426" s="18">
        <v>128728.91</v>
      </c>
      <c r="M426" s="18">
        <v>2786.4</v>
      </c>
      <c r="N426" s="18">
        <v>14997.69</v>
      </c>
      <c r="O426" s="18">
        <v>146513</v>
      </c>
      <c r="P426" s="18">
        <v>405.55</v>
      </c>
      <c r="Q426" s="18">
        <v>1345.91</v>
      </c>
      <c r="R426" s="18">
        <v>24.54</v>
      </c>
      <c r="S426" s="18">
        <v>1776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129134.46</v>
      </c>
      <c r="Z426" s="18">
        <v>16343.6</v>
      </c>
      <c r="AA426" s="18">
        <v>2810.94</v>
      </c>
      <c r="AB426" s="18">
        <v>148289</v>
      </c>
    </row>
    <row r="427" spans="1:28" s="15" customFormat="1" x14ac:dyDescent="0.25">
      <c r="A427" s="17">
        <v>15</v>
      </c>
      <c r="B427" s="17" t="s">
        <v>1318</v>
      </c>
      <c r="C427" s="17" t="s">
        <v>1665</v>
      </c>
      <c r="D427" s="17" t="s">
        <v>1383</v>
      </c>
      <c r="E427" s="17" t="s">
        <v>1384</v>
      </c>
      <c r="F427" s="17" t="s">
        <v>75</v>
      </c>
      <c r="G427" s="17" t="s">
        <v>114</v>
      </c>
      <c r="H427" s="17">
        <v>0</v>
      </c>
      <c r="I427" s="17">
        <v>0</v>
      </c>
      <c r="J427" s="17">
        <v>246</v>
      </c>
      <c r="K427" s="17" t="s">
        <v>107</v>
      </c>
      <c r="L427" s="18">
        <v>133079.12</v>
      </c>
      <c r="M427" s="18">
        <v>2786.4</v>
      </c>
      <c r="N427" s="18">
        <v>15709.48</v>
      </c>
      <c r="O427" s="18">
        <v>151575</v>
      </c>
      <c r="P427" s="18">
        <v>1807.91</v>
      </c>
      <c r="Q427" s="18">
        <v>1390.86</v>
      </c>
      <c r="R427" s="18">
        <v>147.22999999999999</v>
      </c>
      <c r="S427" s="18">
        <v>3346</v>
      </c>
      <c r="T427" s="18">
        <v>0</v>
      </c>
      <c r="U427" s="18">
        <v>0</v>
      </c>
      <c r="V427" s="18">
        <v>0</v>
      </c>
      <c r="W427" s="18">
        <v>0</v>
      </c>
      <c r="X427" s="18"/>
      <c r="Y427" s="18">
        <v>134887.03</v>
      </c>
      <c r="Z427" s="18">
        <v>17100.34</v>
      </c>
      <c r="AA427" s="18">
        <v>2933.63</v>
      </c>
      <c r="AB427" s="18">
        <v>154921</v>
      </c>
    </row>
    <row r="428" spans="1:28" s="15" customFormat="1" x14ac:dyDescent="0.25">
      <c r="A428" s="17">
        <v>16</v>
      </c>
      <c r="B428" s="17" t="s">
        <v>1331</v>
      </c>
      <c r="C428" s="17" t="s">
        <v>1665</v>
      </c>
      <c r="D428" s="17" t="s">
        <v>1385</v>
      </c>
      <c r="E428" s="17" t="s">
        <v>1386</v>
      </c>
      <c r="F428" s="17" t="s">
        <v>75</v>
      </c>
      <c r="G428" s="17" t="s">
        <v>114</v>
      </c>
      <c r="H428" s="17">
        <v>0</v>
      </c>
      <c r="I428" s="17">
        <v>0</v>
      </c>
      <c r="J428" s="17">
        <v>298</v>
      </c>
      <c r="K428" s="17" t="s">
        <v>107</v>
      </c>
      <c r="L428" s="18">
        <v>132689.45000000001</v>
      </c>
      <c r="M428" s="18">
        <v>2786.4</v>
      </c>
      <c r="N428" s="18">
        <v>15658.15</v>
      </c>
      <c r="O428" s="18">
        <v>151134</v>
      </c>
      <c r="P428" s="18">
        <v>2163.8200000000002</v>
      </c>
      <c r="Q428" s="18">
        <v>1386.83</v>
      </c>
      <c r="R428" s="18">
        <v>178.35</v>
      </c>
      <c r="S428" s="18">
        <v>3729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134853.26999999999</v>
      </c>
      <c r="Z428" s="18">
        <v>17044.98</v>
      </c>
      <c r="AA428" s="18">
        <v>2964.75</v>
      </c>
      <c r="AB428" s="18">
        <v>154863</v>
      </c>
    </row>
    <row r="429" spans="1:28" s="15" customFormat="1" x14ac:dyDescent="0.25">
      <c r="A429" s="17">
        <v>17</v>
      </c>
      <c r="B429" s="17" t="s">
        <v>1322</v>
      </c>
      <c r="C429" s="17" t="s">
        <v>1665</v>
      </c>
      <c r="D429" s="17" t="s">
        <v>1387</v>
      </c>
      <c r="E429" s="17" t="s">
        <v>1388</v>
      </c>
      <c r="F429" s="17" t="s">
        <v>75</v>
      </c>
      <c r="G429" s="17" t="s">
        <v>114</v>
      </c>
      <c r="H429" s="17">
        <v>0</v>
      </c>
      <c r="I429" s="17">
        <v>0</v>
      </c>
      <c r="J429" s="17">
        <v>50</v>
      </c>
      <c r="K429" s="17" t="s">
        <v>107</v>
      </c>
      <c r="L429" s="18">
        <v>143268.46</v>
      </c>
      <c r="M429" s="18">
        <v>2786.4</v>
      </c>
      <c r="N429" s="18">
        <v>17076.14</v>
      </c>
      <c r="O429" s="18">
        <v>163131</v>
      </c>
      <c r="P429" s="18">
        <v>466.93</v>
      </c>
      <c r="Q429" s="18">
        <v>1496.15</v>
      </c>
      <c r="R429" s="18">
        <v>29.92</v>
      </c>
      <c r="S429" s="18">
        <v>1993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143735.39000000001</v>
      </c>
      <c r="Z429" s="18">
        <v>18572.29</v>
      </c>
      <c r="AA429" s="18">
        <v>2816.32</v>
      </c>
      <c r="AB429" s="18">
        <v>165124</v>
      </c>
    </row>
    <row r="430" spans="1:28" s="15" customFormat="1" x14ac:dyDescent="0.25">
      <c r="A430" s="17">
        <v>18</v>
      </c>
      <c r="B430" s="17" t="s">
        <v>1311</v>
      </c>
      <c r="C430" s="17" t="s">
        <v>1665</v>
      </c>
      <c r="D430" s="17" t="s">
        <v>1389</v>
      </c>
      <c r="E430" s="17" t="s">
        <v>1390</v>
      </c>
      <c r="F430" s="17" t="s">
        <v>75</v>
      </c>
      <c r="G430" s="17" t="s">
        <v>114</v>
      </c>
      <c r="H430" s="17">
        <v>0</v>
      </c>
      <c r="I430" s="17">
        <v>0</v>
      </c>
      <c r="J430" s="17">
        <v>111</v>
      </c>
      <c r="K430" s="17" t="s">
        <v>107</v>
      </c>
      <c r="L430" s="18">
        <v>39152.15</v>
      </c>
      <c r="M430" s="18">
        <v>215.46</v>
      </c>
      <c r="N430" s="18">
        <v>1714.39</v>
      </c>
      <c r="O430" s="18">
        <v>41082</v>
      </c>
      <c r="P430" s="18">
        <v>884.35</v>
      </c>
      <c r="Q430" s="18">
        <v>131.22</v>
      </c>
      <c r="R430" s="18">
        <v>66.430000000000007</v>
      </c>
      <c r="S430" s="18">
        <v>1082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40036.5</v>
      </c>
      <c r="Z430" s="18">
        <v>1845.61</v>
      </c>
      <c r="AA430" s="18">
        <v>281.89</v>
      </c>
      <c r="AB430" s="18">
        <v>42164</v>
      </c>
    </row>
    <row r="431" spans="1:28" x14ac:dyDescent="0.25">
      <c r="A431" s="10"/>
      <c r="B431" s="10"/>
      <c r="C431" s="10" t="s">
        <v>71</v>
      </c>
      <c r="D431" s="10"/>
      <c r="E431" s="10"/>
      <c r="F431" s="10"/>
      <c r="G431" s="10"/>
      <c r="H431" s="10"/>
      <c r="I431" s="10"/>
      <c r="J431" s="11">
        <f>SUM(J413:J430)</f>
        <v>2833</v>
      </c>
      <c r="K431" s="11"/>
      <c r="L431" s="11">
        <f t="shared" ref="L431:AA431" si="47">SUM(L413:L430)</f>
        <v>873180.02999999991</v>
      </c>
      <c r="M431" s="11">
        <f t="shared" si="47"/>
        <v>34152.44000000001</v>
      </c>
      <c r="N431" s="11">
        <f t="shared" si="47"/>
        <v>142243.53</v>
      </c>
      <c r="O431" s="11">
        <f t="shared" si="47"/>
        <v>1049576</v>
      </c>
      <c r="P431" s="11">
        <f t="shared" si="47"/>
        <v>23972.649999999998</v>
      </c>
      <c r="Q431" s="11">
        <f t="shared" si="47"/>
        <v>10768.809999999998</v>
      </c>
      <c r="R431" s="11">
        <f t="shared" si="47"/>
        <v>1695.5400000000002</v>
      </c>
      <c r="S431" s="11">
        <f t="shared" si="47"/>
        <v>36437</v>
      </c>
      <c r="T431" s="11">
        <f t="shared" si="47"/>
        <v>84970</v>
      </c>
      <c r="U431" s="11">
        <f t="shared" si="47"/>
        <v>0</v>
      </c>
      <c r="V431" s="11">
        <f t="shared" si="47"/>
        <v>0</v>
      </c>
      <c r="W431" s="11">
        <f t="shared" si="47"/>
        <v>0</v>
      </c>
      <c r="X431" s="11">
        <f t="shared" si="47"/>
        <v>0</v>
      </c>
      <c r="Y431" s="11">
        <f t="shared" si="47"/>
        <v>1101259.03</v>
      </c>
      <c r="Z431" s="11">
        <f t="shared" si="47"/>
        <v>152976.95999999999</v>
      </c>
      <c r="AA431" s="11">
        <f t="shared" si="47"/>
        <v>31445.01</v>
      </c>
      <c r="AB431" s="11">
        <f>SUM(AB413:AB430)</f>
        <v>1285681</v>
      </c>
    </row>
    <row r="432" spans="1:28" x14ac:dyDescent="0.25">
      <c r="A432" s="10"/>
      <c r="B432" s="10"/>
      <c r="C432" s="10" t="s">
        <v>119</v>
      </c>
      <c r="D432" s="10"/>
      <c r="E432" s="10"/>
      <c r="F432" s="10"/>
      <c r="G432" s="10"/>
      <c r="H432" s="10"/>
      <c r="I432" s="10"/>
      <c r="J432" s="11">
        <f>J431+J412</f>
        <v>17598</v>
      </c>
      <c r="K432" s="11"/>
      <c r="L432" s="11">
        <f t="shared" ref="L432:AA432" si="48">L431+L412</f>
        <v>4393334.2200000007</v>
      </c>
      <c r="M432" s="11">
        <f t="shared" si="48"/>
        <v>120147.55999999997</v>
      </c>
      <c r="N432" s="11">
        <f t="shared" si="48"/>
        <v>565918.22</v>
      </c>
      <c r="O432" s="11">
        <f t="shared" si="48"/>
        <v>5079400</v>
      </c>
      <c r="P432" s="11">
        <f t="shared" si="48"/>
        <v>124391.33</v>
      </c>
      <c r="Q432" s="11">
        <f t="shared" si="48"/>
        <v>47554.879999999997</v>
      </c>
      <c r="R432" s="11">
        <f t="shared" si="48"/>
        <v>8339.7899999999991</v>
      </c>
      <c r="S432" s="11">
        <f t="shared" si="48"/>
        <v>180286</v>
      </c>
      <c r="T432" s="11">
        <f t="shared" si="48"/>
        <v>114610</v>
      </c>
      <c r="U432" s="11">
        <f t="shared" si="48"/>
        <v>0</v>
      </c>
      <c r="V432" s="11">
        <f t="shared" si="48"/>
        <v>0</v>
      </c>
      <c r="W432" s="11">
        <f t="shared" si="48"/>
        <v>0</v>
      </c>
      <c r="X432" s="11">
        <f t="shared" si="48"/>
        <v>0</v>
      </c>
      <c r="Y432" s="11">
        <f t="shared" si="48"/>
        <v>4721831.9000000004</v>
      </c>
      <c r="Z432" s="11">
        <f t="shared" si="48"/>
        <v>613437.72</v>
      </c>
      <c r="AA432" s="11">
        <f t="shared" si="48"/>
        <v>124084.37999999999</v>
      </c>
      <c r="AB432" s="11">
        <f>AB431+AB412</f>
        <v>5459354</v>
      </c>
    </row>
    <row r="436" spans="1:28" ht="15.75" x14ac:dyDescent="0.25">
      <c r="E436" s="13" t="s">
        <v>120</v>
      </c>
      <c r="G436" s="14"/>
      <c r="H436" s="14"/>
      <c r="I436" s="14"/>
      <c r="J436" s="14"/>
      <c r="K436" s="14"/>
      <c r="L436" s="13" t="s">
        <v>122</v>
      </c>
      <c r="M436" s="13"/>
      <c r="N436" s="13"/>
      <c r="O436" s="14"/>
      <c r="Q436" s="14"/>
      <c r="R436" s="13" t="s">
        <v>121</v>
      </c>
      <c r="T436" s="14"/>
      <c r="U436" s="14"/>
      <c r="W436" s="14"/>
      <c r="X436" s="14"/>
      <c r="Y436" s="13" t="s">
        <v>123</v>
      </c>
      <c r="Z436" s="14"/>
      <c r="AA436" s="14"/>
      <c r="AB436" s="14"/>
    </row>
    <row r="437" spans="1:28" ht="15.75" x14ac:dyDescent="0.25">
      <c r="E437" s="13" t="s">
        <v>124</v>
      </c>
      <c r="G437" s="14"/>
      <c r="H437" s="14"/>
      <c r="I437" s="14"/>
      <c r="J437" s="14"/>
      <c r="K437" s="14"/>
      <c r="L437" s="13" t="s">
        <v>124</v>
      </c>
      <c r="M437" s="13"/>
      <c r="N437" s="13"/>
      <c r="O437" s="14"/>
      <c r="Q437" s="14"/>
      <c r="R437" s="13" t="s">
        <v>124</v>
      </c>
      <c r="T437" s="14"/>
      <c r="U437" s="14"/>
      <c r="W437" s="14"/>
      <c r="X437" s="14"/>
      <c r="Y437" s="13" t="s">
        <v>124</v>
      </c>
      <c r="Z437" s="14"/>
      <c r="AA437" s="14"/>
      <c r="AB437" s="14"/>
    </row>
    <row r="438" spans="1:28" ht="36" x14ac:dyDescent="0.55000000000000004">
      <c r="A438" s="75" t="s">
        <v>0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</row>
    <row r="439" spans="1:28" ht="26.25" x14ac:dyDescent="0.4">
      <c r="A439" s="76" t="s">
        <v>1708</v>
      </c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</row>
    <row r="440" spans="1:28" ht="21" x14ac:dyDescent="0.35">
      <c r="A440" s="3" t="s">
        <v>1</v>
      </c>
      <c r="B440" s="4"/>
      <c r="C440" s="3"/>
      <c r="D440" s="3"/>
      <c r="E440" s="5"/>
      <c r="F440" s="3" t="s">
        <v>1398</v>
      </c>
      <c r="G440" s="5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90" x14ac:dyDescent="0.25">
      <c r="A441" s="6" t="s">
        <v>3</v>
      </c>
      <c r="B441" s="6" t="s">
        <v>4</v>
      </c>
      <c r="C441" s="6" t="s">
        <v>5</v>
      </c>
      <c r="D441" s="6" t="s">
        <v>6</v>
      </c>
      <c r="E441" s="6" t="s">
        <v>7</v>
      </c>
      <c r="F441" s="6" t="s">
        <v>8</v>
      </c>
      <c r="G441" s="6" t="s">
        <v>9</v>
      </c>
      <c r="H441" s="6" t="s">
        <v>10</v>
      </c>
      <c r="I441" s="6" t="s">
        <v>11</v>
      </c>
      <c r="J441" s="6" t="s">
        <v>12</v>
      </c>
      <c r="K441" s="6" t="s">
        <v>13</v>
      </c>
      <c r="L441" s="6" t="s">
        <v>14</v>
      </c>
      <c r="M441" s="6" t="s">
        <v>15</v>
      </c>
      <c r="N441" s="6" t="s">
        <v>16</v>
      </c>
      <c r="O441" s="6" t="s">
        <v>17</v>
      </c>
      <c r="P441" s="6" t="s">
        <v>18</v>
      </c>
      <c r="Q441" s="6" t="s">
        <v>19</v>
      </c>
      <c r="R441" s="6" t="s">
        <v>20</v>
      </c>
      <c r="S441" s="6" t="s">
        <v>21</v>
      </c>
      <c r="T441" s="6" t="s">
        <v>22</v>
      </c>
      <c r="U441" s="6" t="s">
        <v>23</v>
      </c>
      <c r="V441" s="6" t="s">
        <v>24</v>
      </c>
      <c r="W441" s="6" t="s">
        <v>25</v>
      </c>
      <c r="X441" s="6" t="s">
        <v>26</v>
      </c>
      <c r="Y441" s="6" t="s">
        <v>27</v>
      </c>
      <c r="Z441" s="6" t="s">
        <v>28</v>
      </c>
      <c r="AA441" s="6" t="s">
        <v>29</v>
      </c>
      <c r="AB441" s="6" t="s">
        <v>30</v>
      </c>
    </row>
    <row r="442" spans="1:28" s="15" customFormat="1" x14ac:dyDescent="0.25">
      <c r="A442" s="17">
        <v>1</v>
      </c>
      <c r="B442" s="17" t="s">
        <v>1307</v>
      </c>
      <c r="C442" s="17" t="s">
        <v>1665</v>
      </c>
      <c r="D442" s="17" t="s">
        <v>1309</v>
      </c>
      <c r="E442" s="17" t="s">
        <v>1310</v>
      </c>
      <c r="F442" s="17" t="s">
        <v>35</v>
      </c>
      <c r="G442" s="17" t="s">
        <v>1181</v>
      </c>
      <c r="H442" s="17">
        <v>50450</v>
      </c>
      <c r="I442" s="17">
        <v>47609</v>
      </c>
      <c r="J442" s="17">
        <v>2841</v>
      </c>
      <c r="K442" s="17" t="s">
        <v>37</v>
      </c>
      <c r="L442" s="18">
        <v>469174.5</v>
      </c>
      <c r="M442" s="18">
        <v>61729.3</v>
      </c>
      <c r="N442" s="18">
        <v>15122.2</v>
      </c>
      <c r="O442" s="18">
        <v>546026</v>
      </c>
      <c r="P442" s="18">
        <v>16261.17</v>
      </c>
      <c r="Q442" s="18">
        <v>4764.38</v>
      </c>
      <c r="R442" s="18">
        <v>1278.45</v>
      </c>
      <c r="S442" s="18">
        <v>22304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485435.67</v>
      </c>
      <c r="Z442" s="18">
        <v>66493.679999999993</v>
      </c>
      <c r="AA442" s="18">
        <v>16400.650000000001</v>
      </c>
      <c r="AB442" s="18">
        <v>568330</v>
      </c>
    </row>
    <row r="443" spans="1:28" s="15" customFormat="1" x14ac:dyDescent="0.25">
      <c r="A443" s="17">
        <v>2</v>
      </c>
      <c r="B443" s="17" t="s">
        <v>1311</v>
      </c>
      <c r="C443" s="17" t="s">
        <v>1665</v>
      </c>
      <c r="D443" s="17" t="s">
        <v>1312</v>
      </c>
      <c r="E443" s="17" t="s">
        <v>1313</v>
      </c>
      <c r="F443" s="17" t="s">
        <v>35</v>
      </c>
      <c r="G443" s="17" t="s">
        <v>137</v>
      </c>
      <c r="H443" s="17">
        <v>24019</v>
      </c>
      <c r="I443" s="17">
        <v>23570</v>
      </c>
      <c r="J443" s="17">
        <v>1347</v>
      </c>
      <c r="K443" s="17" t="s">
        <v>37</v>
      </c>
      <c r="L443" s="18">
        <v>53664.61</v>
      </c>
      <c r="M443" s="18">
        <v>4179.54</v>
      </c>
      <c r="N443" s="18">
        <v>2309.85</v>
      </c>
      <c r="O443" s="18">
        <v>60154</v>
      </c>
      <c r="P443" s="18">
        <v>8301.4</v>
      </c>
      <c r="Q443" s="18">
        <v>522.45000000000005</v>
      </c>
      <c r="R443" s="18">
        <v>606.15</v>
      </c>
      <c r="S443" s="18">
        <v>9430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61966.01</v>
      </c>
      <c r="Z443" s="18">
        <v>4701.99</v>
      </c>
      <c r="AA443" s="18">
        <v>2916</v>
      </c>
      <c r="AB443" s="18">
        <v>69584</v>
      </c>
    </row>
    <row r="444" spans="1:28" s="15" customFormat="1" x14ac:dyDescent="0.25">
      <c r="A444" s="17">
        <v>3</v>
      </c>
      <c r="B444" s="17" t="s">
        <v>1314</v>
      </c>
      <c r="C444" s="17" t="s">
        <v>1665</v>
      </c>
      <c r="D444" s="17" t="s">
        <v>1315</v>
      </c>
      <c r="E444" s="17" t="s">
        <v>1316</v>
      </c>
      <c r="F444" s="17" t="s">
        <v>35</v>
      </c>
      <c r="G444" s="17" t="s">
        <v>1317</v>
      </c>
      <c r="H444" s="17">
        <v>4479</v>
      </c>
      <c r="I444" s="17">
        <v>4479</v>
      </c>
      <c r="J444" s="17">
        <v>0</v>
      </c>
      <c r="K444" s="17" t="s">
        <v>302</v>
      </c>
      <c r="L444" s="18">
        <v>2634.35</v>
      </c>
      <c r="M444" s="18">
        <v>197.65</v>
      </c>
      <c r="N444" s="18">
        <v>0</v>
      </c>
      <c r="O444" s="18">
        <v>2832</v>
      </c>
      <c r="P444" s="18">
        <v>550.23</v>
      </c>
      <c r="Q444" s="18">
        <v>23.77</v>
      </c>
      <c r="R444" s="18">
        <v>0</v>
      </c>
      <c r="S444" s="18">
        <v>574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3184.58</v>
      </c>
      <c r="Z444" s="18">
        <v>221.42</v>
      </c>
      <c r="AA444" s="18">
        <v>0</v>
      </c>
      <c r="AB444" s="18">
        <v>3406</v>
      </c>
    </row>
    <row r="445" spans="1:28" s="15" customFormat="1" x14ac:dyDescent="0.25">
      <c r="A445" s="17">
        <v>4</v>
      </c>
      <c r="B445" s="17" t="s">
        <v>1318</v>
      </c>
      <c r="C445" s="17" t="s">
        <v>1665</v>
      </c>
      <c r="D445" s="17" t="s">
        <v>1319</v>
      </c>
      <c r="E445" s="17" t="s">
        <v>1320</v>
      </c>
      <c r="F445" s="17" t="s">
        <v>35</v>
      </c>
      <c r="G445" s="17" t="s">
        <v>1321</v>
      </c>
      <c r="H445" s="17">
        <v>2058</v>
      </c>
      <c r="I445" s="17">
        <v>1760</v>
      </c>
      <c r="J445" s="17">
        <v>894</v>
      </c>
      <c r="K445" s="17" t="s">
        <v>37</v>
      </c>
      <c r="L445" s="18">
        <v>17768.75</v>
      </c>
      <c r="M445" s="18">
        <v>953.5</v>
      </c>
      <c r="N445" s="18">
        <v>897.75</v>
      </c>
      <c r="O445" s="18">
        <v>19620</v>
      </c>
      <c r="P445" s="18">
        <v>7116.63</v>
      </c>
      <c r="Q445" s="18">
        <v>152.07</v>
      </c>
      <c r="R445" s="18">
        <v>402.3</v>
      </c>
      <c r="S445" s="18">
        <v>7671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24885.38</v>
      </c>
      <c r="Z445" s="18">
        <v>1105.57</v>
      </c>
      <c r="AA445" s="18">
        <v>1300.05</v>
      </c>
      <c r="AB445" s="18">
        <v>27291</v>
      </c>
    </row>
    <row r="446" spans="1:28" s="15" customFormat="1" x14ac:dyDescent="0.25">
      <c r="A446" s="17">
        <v>5</v>
      </c>
      <c r="B446" s="17" t="s">
        <v>1322</v>
      </c>
      <c r="C446" s="17" t="s">
        <v>1665</v>
      </c>
      <c r="D446" s="17" t="s">
        <v>1323</v>
      </c>
      <c r="E446" s="17" t="s">
        <v>1324</v>
      </c>
      <c r="F446" s="17" t="s">
        <v>35</v>
      </c>
      <c r="G446" s="17" t="s">
        <v>1055</v>
      </c>
      <c r="H446" s="17">
        <v>4815</v>
      </c>
      <c r="I446" s="17">
        <v>4223</v>
      </c>
      <c r="J446" s="17">
        <v>592</v>
      </c>
      <c r="K446" s="17" t="s">
        <v>37</v>
      </c>
      <c r="L446" s="18">
        <v>349811.81</v>
      </c>
      <c r="M446" s="18">
        <v>55333.26</v>
      </c>
      <c r="N446" s="18">
        <v>2272.9299999999998</v>
      </c>
      <c r="O446" s="18">
        <v>407418</v>
      </c>
      <c r="P446" s="18">
        <v>3850.9</v>
      </c>
      <c r="Q446" s="18">
        <v>3498.7</v>
      </c>
      <c r="R446" s="18">
        <v>266.39999999999998</v>
      </c>
      <c r="S446" s="18">
        <v>7616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353662.71</v>
      </c>
      <c r="Z446" s="18">
        <v>58831.96</v>
      </c>
      <c r="AA446" s="18">
        <v>2539.33</v>
      </c>
      <c r="AB446" s="18">
        <v>415034</v>
      </c>
    </row>
    <row r="447" spans="1:28" s="15" customFormat="1" x14ac:dyDescent="0.25">
      <c r="A447" s="17">
        <v>6</v>
      </c>
      <c r="B447" s="17" t="s">
        <v>1307</v>
      </c>
      <c r="C447" s="17" t="s">
        <v>1665</v>
      </c>
      <c r="D447" s="17" t="s">
        <v>1325</v>
      </c>
      <c r="E447" s="17" t="s">
        <v>1326</v>
      </c>
      <c r="F447" s="17" t="s">
        <v>35</v>
      </c>
      <c r="G447" s="17" t="s">
        <v>1055</v>
      </c>
      <c r="H447" s="17">
        <v>184029</v>
      </c>
      <c r="I447" s="17">
        <v>182320</v>
      </c>
      <c r="J447" s="17">
        <v>1709</v>
      </c>
      <c r="K447" s="17" t="s">
        <v>37</v>
      </c>
      <c r="L447" s="18">
        <v>335894.37</v>
      </c>
      <c r="M447" s="18">
        <v>45362.77</v>
      </c>
      <c r="N447" s="18">
        <v>8115.86</v>
      </c>
      <c r="O447" s="18">
        <v>389373</v>
      </c>
      <c r="P447" s="18">
        <v>11293.72</v>
      </c>
      <c r="Q447" s="18">
        <v>3404.23</v>
      </c>
      <c r="R447" s="18">
        <v>769.05</v>
      </c>
      <c r="S447" s="18">
        <v>15467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347188.09</v>
      </c>
      <c r="Z447" s="18">
        <v>48767</v>
      </c>
      <c r="AA447" s="18">
        <v>8884.91</v>
      </c>
      <c r="AB447" s="18">
        <v>404840</v>
      </c>
    </row>
    <row r="448" spans="1:28" s="15" customFormat="1" x14ac:dyDescent="0.25">
      <c r="A448" s="17">
        <v>7</v>
      </c>
      <c r="B448" s="17" t="s">
        <v>1307</v>
      </c>
      <c r="C448" s="17" t="s">
        <v>1665</v>
      </c>
      <c r="D448" s="17" t="s">
        <v>1327</v>
      </c>
      <c r="E448" s="17" t="s">
        <v>1328</v>
      </c>
      <c r="F448" s="17" t="s">
        <v>35</v>
      </c>
      <c r="G448" s="17" t="s">
        <v>1055</v>
      </c>
      <c r="H448" s="17">
        <v>9632</v>
      </c>
      <c r="I448" s="17">
        <v>9115</v>
      </c>
      <c r="J448" s="17">
        <v>1551</v>
      </c>
      <c r="K448" s="17" t="s">
        <v>37</v>
      </c>
      <c r="L448" s="18">
        <v>709906.55</v>
      </c>
      <c r="M448" s="18">
        <v>63384.03</v>
      </c>
      <c r="N448" s="18">
        <v>5281.42</v>
      </c>
      <c r="O448" s="18">
        <v>778572</v>
      </c>
      <c r="P448" s="18">
        <v>10144.93</v>
      </c>
      <c r="Q448" s="18">
        <v>7128.12</v>
      </c>
      <c r="R448" s="18">
        <v>697.95</v>
      </c>
      <c r="S448" s="18">
        <v>17971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720051.48</v>
      </c>
      <c r="Z448" s="18">
        <v>70512.149999999994</v>
      </c>
      <c r="AA448" s="18">
        <v>5979.37</v>
      </c>
      <c r="AB448" s="18">
        <v>796543</v>
      </c>
    </row>
    <row r="449" spans="1:28" s="15" customFormat="1" x14ac:dyDescent="0.25">
      <c r="A449" s="17">
        <v>8</v>
      </c>
      <c r="B449" s="17" t="s">
        <v>1311</v>
      </c>
      <c r="C449" s="17" t="s">
        <v>1665</v>
      </c>
      <c r="D449" s="17" t="s">
        <v>1329</v>
      </c>
      <c r="E449" s="17" t="s">
        <v>1330</v>
      </c>
      <c r="F449" s="17" t="s">
        <v>35</v>
      </c>
      <c r="G449" s="17" t="s">
        <v>1055</v>
      </c>
      <c r="H449" s="17">
        <v>1570</v>
      </c>
      <c r="I449" s="17">
        <v>1446</v>
      </c>
      <c r="J449" s="17">
        <v>372</v>
      </c>
      <c r="K449" s="17" t="s">
        <v>37</v>
      </c>
      <c r="L449" s="18">
        <v>91583.59</v>
      </c>
      <c r="M449" s="18">
        <v>12841.18</v>
      </c>
      <c r="N449" s="18">
        <v>4461.2299999999996</v>
      </c>
      <c r="O449" s="18">
        <v>108886</v>
      </c>
      <c r="P449" s="18">
        <v>4531.95</v>
      </c>
      <c r="Q449" s="18">
        <v>940.65</v>
      </c>
      <c r="R449" s="18">
        <v>167.4</v>
      </c>
      <c r="S449" s="18">
        <v>5640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v>96115.54</v>
      </c>
      <c r="Z449" s="18">
        <v>13781.83</v>
      </c>
      <c r="AA449" s="18">
        <v>4628.63</v>
      </c>
      <c r="AB449" s="18">
        <v>114526</v>
      </c>
    </row>
    <row r="450" spans="1:28" s="15" customFormat="1" x14ac:dyDescent="0.25">
      <c r="A450" s="17">
        <v>9</v>
      </c>
      <c r="B450" s="17" t="s">
        <v>1331</v>
      </c>
      <c r="C450" s="17" t="s">
        <v>1665</v>
      </c>
      <c r="D450" s="17" t="s">
        <v>1332</v>
      </c>
      <c r="E450" s="17" t="s">
        <v>1333</v>
      </c>
      <c r="F450" s="17" t="s">
        <v>35</v>
      </c>
      <c r="G450" s="17" t="s">
        <v>215</v>
      </c>
      <c r="H450" s="17">
        <v>77595</v>
      </c>
      <c r="I450" s="17">
        <v>76873</v>
      </c>
      <c r="J450" s="17">
        <v>2166</v>
      </c>
      <c r="K450" s="17" t="s">
        <v>37</v>
      </c>
      <c r="L450" s="18">
        <v>473949.51</v>
      </c>
      <c r="M450" s="18">
        <v>62760.18</v>
      </c>
      <c r="N450" s="18">
        <v>16944.310000000001</v>
      </c>
      <c r="O450" s="18">
        <v>553654</v>
      </c>
      <c r="P450" s="18">
        <v>12802.83</v>
      </c>
      <c r="Q450" s="18">
        <v>4854.47</v>
      </c>
      <c r="R450" s="18">
        <v>974.7</v>
      </c>
      <c r="S450" s="18">
        <v>18632</v>
      </c>
      <c r="T450" s="18">
        <v>6910</v>
      </c>
      <c r="U450" s="18">
        <v>0</v>
      </c>
      <c r="V450" s="18">
        <v>0</v>
      </c>
      <c r="W450" s="18">
        <v>0</v>
      </c>
      <c r="X450" s="18"/>
      <c r="Y450" s="18">
        <v>486752.34</v>
      </c>
      <c r="Z450" s="18">
        <v>67614.649999999994</v>
      </c>
      <c r="AA450" s="18">
        <v>17919.009999999998</v>
      </c>
      <c r="AB450" s="18">
        <v>572286</v>
      </c>
    </row>
    <row r="451" spans="1:28" s="15" customFormat="1" x14ac:dyDescent="0.25">
      <c r="A451" s="17">
        <v>10</v>
      </c>
      <c r="B451" s="17" t="s">
        <v>1311</v>
      </c>
      <c r="C451" s="17" t="s">
        <v>1665</v>
      </c>
      <c r="D451" s="17" t="s">
        <v>1334</v>
      </c>
      <c r="E451" s="17" t="s">
        <v>1335</v>
      </c>
      <c r="F451" s="17" t="s">
        <v>35</v>
      </c>
      <c r="G451" s="17" t="s">
        <v>1205</v>
      </c>
      <c r="H451" s="17">
        <v>54842</v>
      </c>
      <c r="I451" s="17">
        <v>54842</v>
      </c>
      <c r="J451" s="17">
        <v>0</v>
      </c>
      <c r="K451" s="17" t="s">
        <v>59</v>
      </c>
      <c r="L451" s="18">
        <v>8364.36</v>
      </c>
      <c r="M451" s="18">
        <v>647.64</v>
      </c>
      <c r="N451" s="18">
        <v>0</v>
      </c>
      <c r="O451" s="18">
        <v>9012</v>
      </c>
      <c r="P451" s="18">
        <v>852.33</v>
      </c>
      <c r="Q451" s="18">
        <v>79.67</v>
      </c>
      <c r="R451" s="18">
        <v>0</v>
      </c>
      <c r="S451" s="18">
        <v>932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9216.69</v>
      </c>
      <c r="Z451" s="18">
        <v>727.31</v>
      </c>
      <c r="AA451" s="18">
        <v>0</v>
      </c>
      <c r="AB451" s="18">
        <v>9944</v>
      </c>
    </row>
    <row r="452" spans="1:28" s="15" customFormat="1" x14ac:dyDescent="0.25">
      <c r="A452" s="17">
        <v>11</v>
      </c>
      <c r="B452" s="17" t="s">
        <v>1307</v>
      </c>
      <c r="C452" s="17" t="s">
        <v>1665</v>
      </c>
      <c r="D452" s="17" t="s">
        <v>1336</v>
      </c>
      <c r="E452" s="17" t="s">
        <v>1337</v>
      </c>
      <c r="F452" s="17" t="s">
        <v>35</v>
      </c>
      <c r="G452" s="17" t="s">
        <v>1181</v>
      </c>
      <c r="H452" s="17">
        <v>2209</v>
      </c>
      <c r="I452" s="17">
        <v>1381</v>
      </c>
      <c r="J452" s="17">
        <v>828</v>
      </c>
      <c r="K452" s="17" t="s">
        <v>37</v>
      </c>
      <c r="L452" s="18">
        <v>27185.61</v>
      </c>
      <c r="M452" s="18">
        <v>974.09</v>
      </c>
      <c r="N452" s="18">
        <v>1050.3</v>
      </c>
      <c r="O452" s="18">
        <v>29210</v>
      </c>
      <c r="P452" s="18">
        <v>6145.95</v>
      </c>
      <c r="Q452" s="18">
        <v>256.45</v>
      </c>
      <c r="R452" s="18">
        <v>372.6</v>
      </c>
      <c r="S452" s="18">
        <v>6775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33331.56</v>
      </c>
      <c r="Z452" s="18">
        <v>1230.54</v>
      </c>
      <c r="AA452" s="18">
        <v>1422.9</v>
      </c>
      <c r="AB452" s="18">
        <v>35985</v>
      </c>
    </row>
    <row r="453" spans="1:28" s="15" customFormat="1" x14ac:dyDescent="0.25">
      <c r="A453" s="17">
        <v>12</v>
      </c>
      <c r="B453" s="17" t="s">
        <v>1318</v>
      </c>
      <c r="C453" s="17" t="s">
        <v>1665</v>
      </c>
      <c r="D453" s="17" t="s">
        <v>1338</v>
      </c>
      <c r="E453" s="17" t="s">
        <v>1339</v>
      </c>
      <c r="F453" s="17" t="s">
        <v>35</v>
      </c>
      <c r="G453" s="17" t="s">
        <v>1340</v>
      </c>
      <c r="H453" s="17">
        <v>0</v>
      </c>
      <c r="I453" s="17">
        <v>0</v>
      </c>
      <c r="J453" s="17">
        <v>0</v>
      </c>
      <c r="K453" s="17" t="s">
        <v>1090</v>
      </c>
      <c r="L453" s="18">
        <v>130933.94</v>
      </c>
      <c r="M453" s="18">
        <v>29894.43</v>
      </c>
      <c r="N453" s="18">
        <v>7751.63</v>
      </c>
      <c r="O453" s="18">
        <v>168580</v>
      </c>
      <c r="P453" s="18">
        <v>0</v>
      </c>
      <c r="Q453" s="18">
        <v>0</v>
      </c>
      <c r="R453" s="18">
        <v>0</v>
      </c>
      <c r="S453" s="18">
        <v>0</v>
      </c>
      <c r="T453" s="18">
        <v>0</v>
      </c>
      <c r="U453" s="18">
        <v>102843.94</v>
      </c>
      <c r="V453" s="18">
        <v>29894.43</v>
      </c>
      <c r="W453" s="18">
        <v>7751.63</v>
      </c>
      <c r="X453" s="18">
        <v>140490</v>
      </c>
      <c r="Y453" s="18">
        <v>28090</v>
      </c>
      <c r="Z453" s="18">
        <v>0</v>
      </c>
      <c r="AA453" s="18">
        <v>0</v>
      </c>
      <c r="AB453" s="18">
        <v>28090</v>
      </c>
    </row>
    <row r="454" spans="1:28" s="15" customFormat="1" x14ac:dyDescent="0.25">
      <c r="A454" s="17">
        <v>13</v>
      </c>
      <c r="B454" s="17" t="s">
        <v>1341</v>
      </c>
      <c r="C454" s="17" t="s">
        <v>1665</v>
      </c>
      <c r="D454" s="17" t="s">
        <v>1342</v>
      </c>
      <c r="E454" s="17" t="s">
        <v>1343</v>
      </c>
      <c r="F454" s="17" t="s">
        <v>35</v>
      </c>
      <c r="G454" s="17" t="s">
        <v>347</v>
      </c>
      <c r="H454" s="17">
        <v>50053</v>
      </c>
      <c r="I454" s="17">
        <v>49425</v>
      </c>
      <c r="J454" s="17">
        <v>1884</v>
      </c>
      <c r="K454" s="17" t="s">
        <v>37</v>
      </c>
      <c r="L454" s="18">
        <v>593006.12</v>
      </c>
      <c r="M454" s="18">
        <v>75113.440000000002</v>
      </c>
      <c r="N454" s="18">
        <v>15163.44</v>
      </c>
      <c r="O454" s="18">
        <v>683283</v>
      </c>
      <c r="P454" s="18">
        <v>16468.13</v>
      </c>
      <c r="Q454" s="18">
        <v>5985.07</v>
      </c>
      <c r="R454" s="18">
        <v>847.8</v>
      </c>
      <c r="S454" s="18">
        <v>23301</v>
      </c>
      <c r="T454" s="18">
        <v>0</v>
      </c>
      <c r="U454" s="18">
        <v>0</v>
      </c>
      <c r="V454" s="18">
        <v>0</v>
      </c>
      <c r="W454" s="18">
        <v>0</v>
      </c>
      <c r="X454" s="18"/>
      <c r="Y454" s="18">
        <v>609474.25</v>
      </c>
      <c r="Z454" s="18">
        <v>81098.509999999995</v>
      </c>
      <c r="AA454" s="18">
        <v>16011.24</v>
      </c>
      <c r="AB454" s="18">
        <v>706584</v>
      </c>
    </row>
    <row r="455" spans="1:28" s="15" customFormat="1" x14ac:dyDescent="0.25">
      <c r="A455" s="17">
        <v>14</v>
      </c>
      <c r="B455" s="17" t="s">
        <v>1322</v>
      </c>
      <c r="C455" s="17" t="s">
        <v>1665</v>
      </c>
      <c r="D455" s="17" t="s">
        <v>1344</v>
      </c>
      <c r="E455" s="17" t="s">
        <v>1345</v>
      </c>
      <c r="F455" s="17" t="s">
        <v>35</v>
      </c>
      <c r="G455" s="17" t="s">
        <v>1346</v>
      </c>
      <c r="H455" s="17">
        <v>2607</v>
      </c>
      <c r="I455" s="17">
        <v>2590</v>
      </c>
      <c r="J455" s="17">
        <v>17</v>
      </c>
      <c r="K455" s="17" t="s">
        <v>37</v>
      </c>
      <c r="L455" s="18">
        <v>3974.2</v>
      </c>
      <c r="M455" s="18">
        <v>389.45</v>
      </c>
      <c r="N455" s="18">
        <v>37.35</v>
      </c>
      <c r="O455" s="18">
        <v>4401</v>
      </c>
      <c r="P455" s="18">
        <v>753.87</v>
      </c>
      <c r="Q455" s="18">
        <v>36.479999999999997</v>
      </c>
      <c r="R455" s="18">
        <v>7.65</v>
      </c>
      <c r="S455" s="18">
        <v>798</v>
      </c>
      <c r="T455" s="18">
        <v>0</v>
      </c>
      <c r="U455" s="18">
        <v>8013.07</v>
      </c>
      <c r="V455" s="18">
        <v>425.93</v>
      </c>
      <c r="W455" s="18">
        <v>45</v>
      </c>
      <c r="X455" s="18">
        <v>8484</v>
      </c>
      <c r="Y455" s="18">
        <v>0</v>
      </c>
      <c r="Z455" s="18">
        <v>0</v>
      </c>
      <c r="AA455" s="18">
        <v>0</v>
      </c>
      <c r="AB455" s="18">
        <v>0</v>
      </c>
    </row>
    <row r="456" spans="1:28" s="15" customFormat="1" x14ac:dyDescent="0.25">
      <c r="A456" s="17">
        <v>15</v>
      </c>
      <c r="B456" s="17" t="s">
        <v>1322</v>
      </c>
      <c r="C456" s="17" t="s">
        <v>1665</v>
      </c>
      <c r="D456" s="17" t="s">
        <v>1347</v>
      </c>
      <c r="E456" s="17" t="s">
        <v>1348</v>
      </c>
      <c r="F456" s="17" t="s">
        <v>35</v>
      </c>
      <c r="G456" s="17" t="s">
        <v>1346</v>
      </c>
      <c r="H456" s="17">
        <v>507</v>
      </c>
      <c r="I456" s="17">
        <v>506</v>
      </c>
      <c r="J456" s="17">
        <v>1</v>
      </c>
      <c r="K456" s="17" t="s">
        <v>37</v>
      </c>
      <c r="L456" s="18">
        <v>27544.31</v>
      </c>
      <c r="M456" s="18">
        <v>6963.01</v>
      </c>
      <c r="N456" s="18">
        <v>89.68</v>
      </c>
      <c r="O456" s="18">
        <v>34597</v>
      </c>
      <c r="P456" s="18">
        <v>665.29</v>
      </c>
      <c r="Q456" s="18">
        <v>273.26</v>
      </c>
      <c r="R456" s="18">
        <v>0.45</v>
      </c>
      <c r="S456" s="18">
        <v>939</v>
      </c>
      <c r="T456" s="18">
        <v>0</v>
      </c>
      <c r="U456" s="18">
        <v>2249.31</v>
      </c>
      <c r="V456" s="18">
        <v>6963.01</v>
      </c>
      <c r="W456" s="18">
        <v>89.68</v>
      </c>
      <c r="X456" s="18">
        <v>9302</v>
      </c>
      <c r="Y456" s="18">
        <v>25960.29</v>
      </c>
      <c r="Z456" s="18">
        <v>273.26</v>
      </c>
      <c r="AA456" s="18">
        <v>0.45</v>
      </c>
      <c r="AB456" s="18">
        <v>26234</v>
      </c>
    </row>
    <row r="457" spans="1:28" s="15" customFormat="1" x14ac:dyDescent="0.25">
      <c r="A457" s="17">
        <v>16</v>
      </c>
      <c r="B457" s="17" t="s">
        <v>1314</v>
      </c>
      <c r="C457" s="17" t="s">
        <v>1665</v>
      </c>
      <c r="D457" s="17" t="s">
        <v>1349</v>
      </c>
      <c r="E457" s="17" t="s">
        <v>1350</v>
      </c>
      <c r="F457" s="17" t="s">
        <v>35</v>
      </c>
      <c r="G457" s="17" t="s">
        <v>1351</v>
      </c>
      <c r="H457" s="17">
        <v>10343</v>
      </c>
      <c r="I457" s="17">
        <v>9972</v>
      </c>
      <c r="J457" s="17">
        <v>1113</v>
      </c>
      <c r="K457" s="17" t="s">
        <v>37</v>
      </c>
      <c r="L457" s="18">
        <v>267145.28999999998</v>
      </c>
      <c r="M457" s="18">
        <v>34277.800000000003</v>
      </c>
      <c r="N457" s="18">
        <v>9901.91</v>
      </c>
      <c r="O457" s="18">
        <v>311325</v>
      </c>
      <c r="P457" s="18">
        <v>7502.37</v>
      </c>
      <c r="Q457" s="18">
        <v>2739.78</v>
      </c>
      <c r="R457" s="18">
        <v>500.85</v>
      </c>
      <c r="S457" s="18">
        <v>10743</v>
      </c>
      <c r="T457" s="18">
        <v>13010</v>
      </c>
      <c r="U457" s="18">
        <v>0</v>
      </c>
      <c r="V457" s="18">
        <v>0</v>
      </c>
      <c r="W457" s="18">
        <v>0</v>
      </c>
      <c r="X457" s="18"/>
      <c r="Y457" s="18">
        <v>274647.65999999997</v>
      </c>
      <c r="Z457" s="18">
        <v>37017.58</v>
      </c>
      <c r="AA457" s="18">
        <v>10402.76</v>
      </c>
      <c r="AB457" s="18">
        <v>322068</v>
      </c>
    </row>
    <row r="458" spans="1:28" s="15" customFormat="1" x14ac:dyDescent="0.25">
      <c r="A458" s="17">
        <v>17</v>
      </c>
      <c r="B458" s="17" t="s">
        <v>1352</v>
      </c>
      <c r="C458" s="17" t="s">
        <v>1665</v>
      </c>
      <c r="D458" s="17" t="s">
        <v>1353</v>
      </c>
      <c r="E458" s="17" t="s">
        <v>1354</v>
      </c>
      <c r="F458" s="17" t="s">
        <v>35</v>
      </c>
      <c r="G458" s="17" t="s">
        <v>1010</v>
      </c>
      <c r="H458" s="17">
        <v>7768</v>
      </c>
      <c r="I458" s="17">
        <v>7246</v>
      </c>
      <c r="J458" s="17">
        <v>522</v>
      </c>
      <c r="K458" s="17" t="s">
        <v>37</v>
      </c>
      <c r="L458" s="18">
        <v>58031</v>
      </c>
      <c r="M458" s="18">
        <v>5459.49</v>
      </c>
      <c r="N458" s="18">
        <v>3239.51</v>
      </c>
      <c r="O458" s="18">
        <v>66730</v>
      </c>
      <c r="P458" s="18">
        <v>3436.65</v>
      </c>
      <c r="Q458" s="18">
        <v>596.45000000000005</v>
      </c>
      <c r="R458" s="18">
        <v>234.9</v>
      </c>
      <c r="S458" s="18">
        <v>4268</v>
      </c>
      <c r="T458" s="18">
        <v>9720</v>
      </c>
      <c r="U458" s="18">
        <v>0</v>
      </c>
      <c r="V458" s="18">
        <v>0</v>
      </c>
      <c r="W458" s="18">
        <v>0</v>
      </c>
      <c r="X458" s="18"/>
      <c r="Y458" s="18">
        <v>61467.65</v>
      </c>
      <c r="Z458" s="18">
        <v>6055.94</v>
      </c>
      <c r="AA458" s="18">
        <v>3474.41</v>
      </c>
      <c r="AB458" s="18">
        <v>70998</v>
      </c>
    </row>
    <row r="459" spans="1:28" s="22" customFormat="1" x14ac:dyDescent="0.25">
      <c r="A459" s="19"/>
      <c r="B459" s="19"/>
      <c r="C459" s="10" t="s">
        <v>71</v>
      </c>
      <c r="D459" s="19"/>
      <c r="E459" s="19"/>
      <c r="F459" s="19"/>
      <c r="G459" s="19"/>
      <c r="H459" s="19"/>
      <c r="I459" s="19"/>
      <c r="J459" s="19">
        <f>SUM(J442:J458)</f>
        <v>15837</v>
      </c>
      <c r="K459" s="19"/>
      <c r="L459" s="19">
        <f t="shared" ref="L459:AB459" si="49">SUM(L442:L458)</f>
        <v>3620572.87</v>
      </c>
      <c r="M459" s="19">
        <f t="shared" si="49"/>
        <v>460460.76</v>
      </c>
      <c r="N459" s="19">
        <f t="shared" si="49"/>
        <v>92639.37</v>
      </c>
      <c r="O459" s="19">
        <f t="shared" si="49"/>
        <v>4173673</v>
      </c>
      <c r="P459" s="19">
        <f t="shared" si="49"/>
        <v>110678.34999999998</v>
      </c>
      <c r="Q459" s="19">
        <f t="shared" si="49"/>
        <v>35255.999999999993</v>
      </c>
      <c r="R459" s="19">
        <f t="shared" si="49"/>
        <v>7126.65</v>
      </c>
      <c r="S459" s="19">
        <f t="shared" si="49"/>
        <v>153061</v>
      </c>
      <c r="T459" s="19">
        <f t="shared" si="49"/>
        <v>29640</v>
      </c>
      <c r="U459" s="19">
        <f t="shared" si="49"/>
        <v>113106.32</v>
      </c>
      <c r="V459" s="19">
        <f t="shared" si="49"/>
        <v>37283.370000000003</v>
      </c>
      <c r="W459" s="19">
        <f t="shared" si="49"/>
        <v>7886.31</v>
      </c>
      <c r="X459" s="19">
        <f t="shared" si="49"/>
        <v>158276</v>
      </c>
      <c r="Y459" s="19">
        <f t="shared" si="49"/>
        <v>3621429.9</v>
      </c>
      <c r="Z459" s="19">
        <f t="shared" si="49"/>
        <v>458433.39</v>
      </c>
      <c r="AA459" s="19">
        <f t="shared" si="49"/>
        <v>91879.709999999992</v>
      </c>
      <c r="AB459" s="19">
        <f t="shared" si="49"/>
        <v>4171743</v>
      </c>
    </row>
    <row r="460" spans="1:28" s="15" customFormat="1" x14ac:dyDescent="0.25">
      <c r="A460" s="17">
        <v>1</v>
      </c>
      <c r="B460" s="17" t="s">
        <v>1341</v>
      </c>
      <c r="C460" s="17" t="s">
        <v>1665</v>
      </c>
      <c r="D460" s="17" t="s">
        <v>1355</v>
      </c>
      <c r="E460" s="17" t="s">
        <v>1356</v>
      </c>
      <c r="F460" s="17" t="s">
        <v>75</v>
      </c>
      <c r="G460" s="17" t="s">
        <v>76</v>
      </c>
      <c r="H460" s="17">
        <v>13138</v>
      </c>
      <c r="I460" s="17">
        <v>12982</v>
      </c>
      <c r="J460" s="17">
        <v>156</v>
      </c>
      <c r="K460" s="17" t="s">
        <v>37</v>
      </c>
      <c r="L460" s="18">
        <v>5214.6000000000004</v>
      </c>
      <c r="M460" s="18">
        <v>476.91</v>
      </c>
      <c r="N460" s="18">
        <v>206.49</v>
      </c>
      <c r="O460" s="18">
        <v>5898</v>
      </c>
      <c r="P460" s="18">
        <v>1525.86</v>
      </c>
      <c r="Q460" s="18">
        <v>48.77</v>
      </c>
      <c r="R460" s="18">
        <v>93.37</v>
      </c>
      <c r="S460" s="18">
        <v>1668</v>
      </c>
      <c r="T460" s="18">
        <v>0</v>
      </c>
      <c r="U460" s="18">
        <v>0</v>
      </c>
      <c r="V460" s="18">
        <v>0</v>
      </c>
      <c r="W460" s="18">
        <v>0</v>
      </c>
      <c r="X460" s="18"/>
      <c r="Y460" s="18">
        <v>6740.46</v>
      </c>
      <c r="Z460" s="18">
        <v>525.67999999999995</v>
      </c>
      <c r="AA460" s="18">
        <v>299.86</v>
      </c>
      <c r="AB460" s="18">
        <v>7566</v>
      </c>
    </row>
    <row r="461" spans="1:28" s="15" customFormat="1" x14ac:dyDescent="0.25">
      <c r="A461" s="17">
        <v>2</v>
      </c>
      <c r="B461" s="17" t="s">
        <v>1314</v>
      </c>
      <c r="C461" s="17" t="s">
        <v>1665</v>
      </c>
      <c r="D461" s="17" t="s">
        <v>1357</v>
      </c>
      <c r="E461" s="17" t="s">
        <v>1358</v>
      </c>
      <c r="F461" s="17" t="s">
        <v>75</v>
      </c>
      <c r="G461" s="17" t="s">
        <v>76</v>
      </c>
      <c r="H461" s="17">
        <v>6172</v>
      </c>
      <c r="I461" s="17">
        <v>6098</v>
      </c>
      <c r="J461" s="17">
        <v>74</v>
      </c>
      <c r="K461" s="17" t="s">
        <v>37</v>
      </c>
      <c r="L461" s="18">
        <v>3991.49</v>
      </c>
      <c r="M461" s="18">
        <v>330.34</v>
      </c>
      <c r="N461" s="18">
        <v>174.17</v>
      </c>
      <c r="O461" s="18">
        <v>4496</v>
      </c>
      <c r="P461" s="18">
        <v>812.97</v>
      </c>
      <c r="Q461" s="18">
        <v>37.74</v>
      </c>
      <c r="R461" s="18">
        <v>44.29</v>
      </c>
      <c r="S461" s="18">
        <v>895</v>
      </c>
      <c r="T461" s="18">
        <v>0</v>
      </c>
      <c r="U461" s="18">
        <v>0</v>
      </c>
      <c r="V461" s="18">
        <v>0</v>
      </c>
      <c r="W461" s="18">
        <v>0</v>
      </c>
      <c r="X461" s="18"/>
      <c r="Y461" s="18">
        <v>4804.46</v>
      </c>
      <c r="Z461" s="18">
        <v>368.08</v>
      </c>
      <c r="AA461" s="18">
        <v>218.46</v>
      </c>
      <c r="AB461" s="18">
        <v>5391</v>
      </c>
    </row>
    <row r="462" spans="1:28" s="15" customFormat="1" x14ac:dyDescent="0.25">
      <c r="A462" s="17">
        <v>3</v>
      </c>
      <c r="B462" s="17" t="s">
        <v>1331</v>
      </c>
      <c r="C462" s="17" t="s">
        <v>1665</v>
      </c>
      <c r="D462" s="17" t="s">
        <v>1359</v>
      </c>
      <c r="E462" s="17" t="s">
        <v>1360</v>
      </c>
      <c r="F462" s="17" t="s">
        <v>75</v>
      </c>
      <c r="G462" s="17" t="s">
        <v>76</v>
      </c>
      <c r="H462" s="17">
        <v>0</v>
      </c>
      <c r="I462" s="17">
        <v>0</v>
      </c>
      <c r="J462" s="17">
        <v>0</v>
      </c>
      <c r="K462" s="17" t="s">
        <v>59</v>
      </c>
      <c r="L462" s="18">
        <v>11941.66</v>
      </c>
      <c r="M462" s="18">
        <v>3342.08</v>
      </c>
      <c r="N462" s="18">
        <v>355.26</v>
      </c>
      <c r="O462" s="18">
        <v>15639</v>
      </c>
      <c r="P462" s="18">
        <v>219.05</v>
      </c>
      <c r="Q462" s="18">
        <v>121.95</v>
      </c>
      <c r="R462" s="18">
        <v>0</v>
      </c>
      <c r="S462" s="18">
        <v>341</v>
      </c>
      <c r="T462" s="18">
        <v>0</v>
      </c>
      <c r="U462" s="18">
        <v>0</v>
      </c>
      <c r="V462" s="18">
        <v>0</v>
      </c>
      <c r="W462" s="18">
        <v>0</v>
      </c>
      <c r="X462" s="18"/>
      <c r="Y462" s="18">
        <v>12160.71</v>
      </c>
      <c r="Z462" s="18">
        <v>3464.03</v>
      </c>
      <c r="AA462" s="18">
        <v>355.26</v>
      </c>
      <c r="AB462" s="18">
        <v>15980</v>
      </c>
    </row>
    <row r="463" spans="1:28" s="15" customFormat="1" x14ac:dyDescent="0.25">
      <c r="A463" s="17">
        <v>4</v>
      </c>
      <c r="B463" s="17" t="s">
        <v>1318</v>
      </c>
      <c r="C463" s="17" t="s">
        <v>1665</v>
      </c>
      <c r="D463" s="17" t="s">
        <v>1361</v>
      </c>
      <c r="E463" s="17" t="s">
        <v>1362</v>
      </c>
      <c r="F463" s="17" t="s">
        <v>75</v>
      </c>
      <c r="G463" s="17" t="s">
        <v>76</v>
      </c>
      <c r="H463" s="17">
        <v>17991</v>
      </c>
      <c r="I463" s="17">
        <v>17801</v>
      </c>
      <c r="J463" s="17">
        <v>190</v>
      </c>
      <c r="K463" s="17" t="s">
        <v>37</v>
      </c>
      <c r="L463" s="18">
        <v>70097.17</v>
      </c>
      <c r="M463" s="18">
        <v>17914.580000000002</v>
      </c>
      <c r="N463" s="18">
        <v>5304.25</v>
      </c>
      <c r="O463" s="18">
        <v>93316</v>
      </c>
      <c r="P463" s="18">
        <v>1676.6</v>
      </c>
      <c r="Q463" s="18">
        <v>746.69</v>
      </c>
      <c r="R463" s="18">
        <v>113.71</v>
      </c>
      <c r="S463" s="18">
        <v>2537</v>
      </c>
      <c r="T463" s="18">
        <v>0</v>
      </c>
      <c r="U463" s="18">
        <v>0</v>
      </c>
      <c r="V463" s="18">
        <v>0</v>
      </c>
      <c r="W463" s="18">
        <v>0</v>
      </c>
      <c r="X463" s="18"/>
      <c r="Y463" s="18">
        <v>71773.77</v>
      </c>
      <c r="Z463" s="18">
        <v>18661.27</v>
      </c>
      <c r="AA463" s="18">
        <v>5417.96</v>
      </c>
      <c r="AB463" s="18">
        <v>95853</v>
      </c>
    </row>
    <row r="464" spans="1:28" s="15" customFormat="1" x14ac:dyDescent="0.25">
      <c r="A464" s="17">
        <v>5</v>
      </c>
      <c r="B464" s="17" t="s">
        <v>1331</v>
      </c>
      <c r="C464" s="17" t="s">
        <v>1665</v>
      </c>
      <c r="D464" s="17" t="s">
        <v>1363</v>
      </c>
      <c r="E464" s="17" t="s">
        <v>1364</v>
      </c>
      <c r="F464" s="17" t="s">
        <v>75</v>
      </c>
      <c r="G464" s="17" t="s">
        <v>76</v>
      </c>
      <c r="H464" s="17">
        <v>16014</v>
      </c>
      <c r="I464" s="17">
        <v>16014</v>
      </c>
      <c r="J464" s="17">
        <v>0</v>
      </c>
      <c r="K464" s="17" t="s">
        <v>37</v>
      </c>
      <c r="L464" s="18">
        <v>81110.070000000007</v>
      </c>
      <c r="M464" s="18">
        <v>20672.759999999998</v>
      </c>
      <c r="N464" s="18">
        <v>6288.17</v>
      </c>
      <c r="O464" s="18">
        <v>108071</v>
      </c>
      <c r="P464" s="18">
        <v>312.47000000000003</v>
      </c>
      <c r="Q464" s="18">
        <v>872.53</v>
      </c>
      <c r="R464" s="18">
        <v>0</v>
      </c>
      <c r="S464" s="18">
        <v>1185</v>
      </c>
      <c r="T464" s="18">
        <v>120</v>
      </c>
      <c r="U464" s="18">
        <v>0</v>
      </c>
      <c r="V464" s="18">
        <v>0</v>
      </c>
      <c r="W464" s="18">
        <v>0</v>
      </c>
      <c r="X464" s="18"/>
      <c r="Y464" s="18">
        <v>81422.539999999994</v>
      </c>
      <c r="Z464" s="18">
        <v>21545.29</v>
      </c>
      <c r="AA464" s="18">
        <v>6288.17</v>
      </c>
      <c r="AB464" s="18">
        <v>109256</v>
      </c>
    </row>
    <row r="465" spans="1:28" s="15" customFormat="1" x14ac:dyDescent="0.25">
      <c r="A465" s="17">
        <v>6</v>
      </c>
      <c r="B465" s="17" t="s">
        <v>1331</v>
      </c>
      <c r="C465" s="17" t="s">
        <v>1665</v>
      </c>
      <c r="D465" s="17" t="s">
        <v>1365</v>
      </c>
      <c r="E465" s="17" t="s">
        <v>1366</v>
      </c>
      <c r="F465" s="17" t="s">
        <v>75</v>
      </c>
      <c r="G465" s="17" t="s">
        <v>76</v>
      </c>
      <c r="H465" s="17">
        <v>1221</v>
      </c>
      <c r="I465" s="17">
        <v>1221</v>
      </c>
      <c r="J465" s="17">
        <v>0</v>
      </c>
      <c r="K465" s="17" t="s">
        <v>59</v>
      </c>
      <c r="L465" s="18">
        <v>8186.04</v>
      </c>
      <c r="M465" s="18">
        <v>282.95999999999998</v>
      </c>
      <c r="N465" s="18">
        <v>0</v>
      </c>
      <c r="O465" s="18">
        <v>8469</v>
      </c>
      <c r="P465" s="18">
        <v>187.01</v>
      </c>
      <c r="Q465" s="18">
        <v>80.989999999999995</v>
      </c>
      <c r="R465" s="18">
        <v>0</v>
      </c>
      <c r="S465" s="18">
        <v>268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8373.0499999999993</v>
      </c>
      <c r="Z465" s="18">
        <v>363.95</v>
      </c>
      <c r="AA465" s="18">
        <v>0</v>
      </c>
      <c r="AB465" s="18">
        <v>8737</v>
      </c>
    </row>
    <row r="466" spans="1:28" s="15" customFormat="1" x14ac:dyDescent="0.25">
      <c r="A466" s="17">
        <v>7</v>
      </c>
      <c r="B466" s="17" t="s">
        <v>1307</v>
      </c>
      <c r="C466" s="17" t="s">
        <v>1665</v>
      </c>
      <c r="D466" s="17" t="s">
        <v>1367</v>
      </c>
      <c r="E466" s="17" t="s">
        <v>1368</v>
      </c>
      <c r="F466" s="17" t="s">
        <v>75</v>
      </c>
      <c r="G466" s="17" t="s">
        <v>76</v>
      </c>
      <c r="H466" s="17">
        <v>2160</v>
      </c>
      <c r="I466" s="17">
        <v>1786</v>
      </c>
      <c r="J466" s="17">
        <v>374</v>
      </c>
      <c r="K466" s="17" t="s">
        <v>37</v>
      </c>
      <c r="L466" s="18">
        <v>16236.66</v>
      </c>
      <c r="M466" s="18">
        <v>166.6</v>
      </c>
      <c r="N466" s="18">
        <v>420.74</v>
      </c>
      <c r="O466" s="18">
        <v>16824</v>
      </c>
      <c r="P466" s="18">
        <v>2997.81</v>
      </c>
      <c r="Q466" s="18">
        <v>153.35</v>
      </c>
      <c r="R466" s="18">
        <v>223.84</v>
      </c>
      <c r="S466" s="18">
        <v>3375</v>
      </c>
      <c r="T466" s="18">
        <v>83590</v>
      </c>
      <c r="U466" s="18">
        <v>0</v>
      </c>
      <c r="V466" s="18">
        <v>0</v>
      </c>
      <c r="W466" s="18">
        <v>0</v>
      </c>
      <c r="X466" s="18"/>
      <c r="Y466" s="18">
        <v>19234.47</v>
      </c>
      <c r="Z466" s="18">
        <v>319.95</v>
      </c>
      <c r="AA466" s="18">
        <v>644.58000000000004</v>
      </c>
      <c r="AB466" s="18">
        <v>20199</v>
      </c>
    </row>
    <row r="467" spans="1:28" s="15" customFormat="1" x14ac:dyDescent="0.25">
      <c r="A467" s="17">
        <v>8</v>
      </c>
      <c r="B467" s="17" t="s">
        <v>1311</v>
      </c>
      <c r="C467" s="17" t="s">
        <v>1665</v>
      </c>
      <c r="D467" s="17" t="s">
        <v>1369</v>
      </c>
      <c r="E467" s="17" t="s">
        <v>1370</v>
      </c>
      <c r="F467" s="17" t="s">
        <v>75</v>
      </c>
      <c r="G467" s="17" t="s">
        <v>76</v>
      </c>
      <c r="H467" s="17">
        <v>10615</v>
      </c>
      <c r="I467" s="17">
        <v>10443</v>
      </c>
      <c r="J467" s="17">
        <v>172</v>
      </c>
      <c r="K467" s="17" t="s">
        <v>37</v>
      </c>
      <c r="L467" s="18">
        <v>-94783.98</v>
      </c>
      <c r="M467" s="18">
        <v>14.33</v>
      </c>
      <c r="N467" s="18">
        <v>1649.65</v>
      </c>
      <c r="O467" s="18">
        <v>-93120</v>
      </c>
      <c r="P467" s="18">
        <v>1547.06</v>
      </c>
      <c r="Q467" s="18">
        <v>0</v>
      </c>
      <c r="R467" s="18">
        <v>102.94</v>
      </c>
      <c r="S467" s="18">
        <v>1650</v>
      </c>
      <c r="T467" s="18">
        <v>410</v>
      </c>
      <c r="U467" s="18">
        <v>0</v>
      </c>
      <c r="V467" s="18">
        <v>0</v>
      </c>
      <c r="W467" s="18">
        <v>0</v>
      </c>
      <c r="X467" s="18"/>
      <c r="Y467" s="18">
        <v>0</v>
      </c>
      <c r="Z467" s="18">
        <v>0</v>
      </c>
      <c r="AA467" s="18">
        <v>0</v>
      </c>
      <c r="AB467" s="18">
        <v>0</v>
      </c>
    </row>
    <row r="468" spans="1:28" s="15" customFormat="1" x14ac:dyDescent="0.25">
      <c r="A468" s="17">
        <v>9</v>
      </c>
      <c r="B468" s="17" t="s">
        <v>1307</v>
      </c>
      <c r="C468" s="17" t="s">
        <v>1665</v>
      </c>
      <c r="D468" s="17" t="s">
        <v>1371</v>
      </c>
      <c r="E468" s="17" t="s">
        <v>1372</v>
      </c>
      <c r="F468" s="17" t="s">
        <v>75</v>
      </c>
      <c r="G468" s="17" t="s">
        <v>76</v>
      </c>
      <c r="H468" s="17">
        <v>42120</v>
      </c>
      <c r="I468" s="17">
        <v>41662</v>
      </c>
      <c r="J468" s="17">
        <v>458</v>
      </c>
      <c r="K468" s="17" t="s">
        <v>37</v>
      </c>
      <c r="L468" s="18">
        <v>139268.17000000001</v>
      </c>
      <c r="M468" s="18">
        <v>18812.71</v>
      </c>
      <c r="N468" s="18">
        <v>3419.12</v>
      </c>
      <c r="O468" s="18">
        <v>161500</v>
      </c>
      <c r="P468" s="18">
        <v>3725.5</v>
      </c>
      <c r="Q468" s="18">
        <v>1409.39</v>
      </c>
      <c r="R468" s="18">
        <v>274.11</v>
      </c>
      <c r="S468" s="18">
        <v>5409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142993.67000000001</v>
      </c>
      <c r="Z468" s="18">
        <v>20222.099999999999</v>
      </c>
      <c r="AA468" s="18">
        <v>3693.23</v>
      </c>
      <c r="AB468" s="18">
        <v>166909</v>
      </c>
    </row>
    <row r="469" spans="1:28" s="15" customFormat="1" x14ac:dyDescent="0.25">
      <c r="A469" s="17">
        <v>10</v>
      </c>
      <c r="B469" s="17" t="s">
        <v>1322</v>
      </c>
      <c r="C469" s="17" t="s">
        <v>1665</v>
      </c>
      <c r="D469" s="17" t="s">
        <v>1373</v>
      </c>
      <c r="E469" s="17" t="s">
        <v>1374</v>
      </c>
      <c r="F469" s="17" t="s">
        <v>75</v>
      </c>
      <c r="G469" s="17" t="s">
        <v>76</v>
      </c>
      <c r="H469" s="17">
        <v>23780</v>
      </c>
      <c r="I469" s="17">
        <v>23656</v>
      </c>
      <c r="J469" s="17">
        <v>124</v>
      </c>
      <c r="K469" s="17" t="s">
        <v>37</v>
      </c>
      <c r="L469" s="18">
        <v>-63549.13</v>
      </c>
      <c r="M469" s="18">
        <v>11.48</v>
      </c>
      <c r="N469" s="18">
        <v>1385.65</v>
      </c>
      <c r="O469" s="18">
        <v>-62152</v>
      </c>
      <c r="P469" s="18">
        <v>1202.79</v>
      </c>
      <c r="Q469" s="18">
        <v>0</v>
      </c>
      <c r="R469" s="18">
        <v>74.209999999999994</v>
      </c>
      <c r="S469" s="18">
        <v>1277</v>
      </c>
      <c r="T469" s="18">
        <v>850</v>
      </c>
      <c r="U469" s="18">
        <v>0</v>
      </c>
      <c r="V469" s="18">
        <v>0</v>
      </c>
      <c r="W469" s="18">
        <v>0</v>
      </c>
      <c r="X469" s="18"/>
      <c r="Y469" s="18">
        <v>0</v>
      </c>
      <c r="Z469" s="18">
        <v>0</v>
      </c>
      <c r="AA469" s="18">
        <v>0</v>
      </c>
      <c r="AB469" s="18">
        <v>0</v>
      </c>
    </row>
    <row r="470" spans="1:28" s="15" customFormat="1" x14ac:dyDescent="0.25">
      <c r="A470" s="17">
        <v>11</v>
      </c>
      <c r="B470" s="17" t="s">
        <v>1314</v>
      </c>
      <c r="C470" s="17" t="s">
        <v>1665</v>
      </c>
      <c r="D470" s="17" t="s">
        <v>1375</v>
      </c>
      <c r="E470" s="17" t="s">
        <v>1376</v>
      </c>
      <c r="F470" s="17" t="s">
        <v>75</v>
      </c>
      <c r="G470" s="17" t="s">
        <v>76</v>
      </c>
      <c r="H470" s="17">
        <v>7894</v>
      </c>
      <c r="I470" s="17">
        <v>7739</v>
      </c>
      <c r="J470" s="17">
        <v>155</v>
      </c>
      <c r="K470" s="17" t="s">
        <v>37</v>
      </c>
      <c r="L470" s="18">
        <v>-45773.24</v>
      </c>
      <c r="M470" s="18">
        <v>9.57</v>
      </c>
      <c r="N470" s="18">
        <v>1367.67</v>
      </c>
      <c r="O470" s="18">
        <v>-44396</v>
      </c>
      <c r="P470" s="18">
        <v>1425.23</v>
      </c>
      <c r="Q470" s="18">
        <v>0</v>
      </c>
      <c r="R470" s="18">
        <v>92.77</v>
      </c>
      <c r="S470" s="18">
        <v>1518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0</v>
      </c>
      <c r="Z470" s="18">
        <v>0</v>
      </c>
      <c r="AA470" s="18">
        <v>0</v>
      </c>
      <c r="AB470" s="18">
        <v>0</v>
      </c>
    </row>
    <row r="471" spans="1:28" s="15" customFormat="1" x14ac:dyDescent="0.25">
      <c r="A471" s="17">
        <v>12</v>
      </c>
      <c r="B471" s="17" t="s">
        <v>1322</v>
      </c>
      <c r="C471" s="17" t="s">
        <v>1665</v>
      </c>
      <c r="D471" s="17" t="s">
        <v>1377</v>
      </c>
      <c r="E471" s="17" t="s">
        <v>1378</v>
      </c>
      <c r="F471" s="17" t="s">
        <v>75</v>
      </c>
      <c r="G471" s="17" t="s">
        <v>76</v>
      </c>
      <c r="H471" s="17">
        <v>24671</v>
      </c>
      <c r="I471" s="17">
        <v>24357</v>
      </c>
      <c r="J471" s="17">
        <v>314</v>
      </c>
      <c r="K471" s="17" t="s">
        <v>37</v>
      </c>
      <c r="L471" s="18">
        <v>32670.46</v>
      </c>
      <c r="M471" s="18">
        <v>841.83</v>
      </c>
      <c r="N471" s="18">
        <v>511.71</v>
      </c>
      <c r="O471" s="18">
        <v>34024</v>
      </c>
      <c r="P471" s="18">
        <v>2692.33</v>
      </c>
      <c r="Q471" s="18">
        <v>318.74</v>
      </c>
      <c r="R471" s="18">
        <v>187.93</v>
      </c>
      <c r="S471" s="18">
        <v>3199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35362.79</v>
      </c>
      <c r="Z471" s="18">
        <v>1160.57</v>
      </c>
      <c r="AA471" s="18">
        <v>699.64</v>
      </c>
      <c r="AB471" s="18">
        <v>37223</v>
      </c>
    </row>
    <row r="472" spans="1:28" s="15" customFormat="1" x14ac:dyDescent="0.25">
      <c r="A472" s="17">
        <v>13</v>
      </c>
      <c r="B472" s="17" t="s">
        <v>1341</v>
      </c>
      <c r="C472" s="17" t="s">
        <v>1665</v>
      </c>
      <c r="D472" s="17" t="s">
        <v>1379</v>
      </c>
      <c r="E472" s="17" t="s">
        <v>1380</v>
      </c>
      <c r="F472" s="17" t="s">
        <v>75</v>
      </c>
      <c r="G472" s="17" t="s">
        <v>114</v>
      </c>
      <c r="H472" s="17">
        <v>0</v>
      </c>
      <c r="I472" s="17">
        <v>0</v>
      </c>
      <c r="J472" s="17">
        <v>286</v>
      </c>
      <c r="K472" s="17" t="s">
        <v>107</v>
      </c>
      <c r="L472" s="18">
        <v>149896.06</v>
      </c>
      <c r="M472" s="18">
        <v>19229.37</v>
      </c>
      <c r="N472" s="18">
        <v>2957.57</v>
      </c>
      <c r="O472" s="18">
        <v>172083</v>
      </c>
      <c r="P472" s="18">
        <v>2178.81</v>
      </c>
      <c r="Q472" s="18">
        <v>1518.02</v>
      </c>
      <c r="R472" s="18">
        <v>171.17</v>
      </c>
      <c r="S472" s="18">
        <v>3868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152074.87</v>
      </c>
      <c r="Z472" s="18">
        <v>20747.39</v>
      </c>
      <c r="AA472" s="18">
        <v>3128.74</v>
      </c>
      <c r="AB472" s="18">
        <v>175951</v>
      </c>
    </row>
    <row r="473" spans="1:28" s="15" customFormat="1" x14ac:dyDescent="0.25">
      <c r="A473" s="17">
        <v>14</v>
      </c>
      <c r="B473" s="17" t="s">
        <v>1314</v>
      </c>
      <c r="C473" s="17" t="s">
        <v>1665</v>
      </c>
      <c r="D473" s="17" t="s">
        <v>1381</v>
      </c>
      <c r="E473" s="17" t="s">
        <v>1382</v>
      </c>
      <c r="F473" s="17" t="s">
        <v>75</v>
      </c>
      <c r="G473" s="17" t="s">
        <v>114</v>
      </c>
      <c r="H473" s="17">
        <v>0</v>
      </c>
      <c r="I473" s="17">
        <v>0</v>
      </c>
      <c r="J473" s="17">
        <v>41</v>
      </c>
      <c r="K473" s="17" t="s">
        <v>107</v>
      </c>
      <c r="L473" s="18">
        <v>129134.46</v>
      </c>
      <c r="M473" s="18">
        <v>16343.6</v>
      </c>
      <c r="N473" s="18">
        <v>2810.94</v>
      </c>
      <c r="O473" s="18">
        <v>148289</v>
      </c>
      <c r="P473" s="18">
        <v>419.02</v>
      </c>
      <c r="Q473" s="18">
        <v>1317.44</v>
      </c>
      <c r="R473" s="18">
        <v>24.54</v>
      </c>
      <c r="S473" s="18">
        <v>1761</v>
      </c>
      <c r="T473" s="18">
        <v>0</v>
      </c>
      <c r="U473" s="18">
        <v>0</v>
      </c>
      <c r="V473" s="18">
        <v>0</v>
      </c>
      <c r="W473" s="18">
        <v>0</v>
      </c>
      <c r="X473" s="18"/>
      <c r="Y473" s="18">
        <v>129553.48</v>
      </c>
      <c r="Z473" s="18">
        <v>17661.04</v>
      </c>
      <c r="AA473" s="18">
        <v>2835.48</v>
      </c>
      <c r="AB473" s="18">
        <v>150050</v>
      </c>
    </row>
    <row r="474" spans="1:28" s="15" customFormat="1" x14ac:dyDescent="0.25">
      <c r="A474" s="17">
        <v>15</v>
      </c>
      <c r="B474" s="17" t="s">
        <v>1318</v>
      </c>
      <c r="C474" s="17" t="s">
        <v>1665</v>
      </c>
      <c r="D474" s="17" t="s">
        <v>1383</v>
      </c>
      <c r="E474" s="17" t="s">
        <v>1384</v>
      </c>
      <c r="F474" s="17" t="s">
        <v>75</v>
      </c>
      <c r="G474" s="17" t="s">
        <v>114</v>
      </c>
      <c r="H474" s="17">
        <v>0</v>
      </c>
      <c r="I474" s="17">
        <v>0</v>
      </c>
      <c r="J474" s="17">
        <v>246</v>
      </c>
      <c r="K474" s="17" t="s">
        <v>107</v>
      </c>
      <c r="L474" s="18">
        <v>134887.03</v>
      </c>
      <c r="M474" s="18">
        <v>17100.34</v>
      </c>
      <c r="N474" s="18">
        <v>2933.63</v>
      </c>
      <c r="O474" s="18">
        <v>154921</v>
      </c>
      <c r="P474" s="18">
        <v>1891.68</v>
      </c>
      <c r="Q474" s="18">
        <v>1369.09</v>
      </c>
      <c r="R474" s="18">
        <v>147.22999999999999</v>
      </c>
      <c r="S474" s="18">
        <v>3408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136778.71</v>
      </c>
      <c r="Z474" s="18">
        <v>18469.43</v>
      </c>
      <c r="AA474" s="18">
        <v>3080.86</v>
      </c>
      <c r="AB474" s="18">
        <v>158329</v>
      </c>
    </row>
    <row r="475" spans="1:28" s="15" customFormat="1" x14ac:dyDescent="0.25">
      <c r="A475" s="17">
        <v>16</v>
      </c>
      <c r="B475" s="17" t="s">
        <v>1331</v>
      </c>
      <c r="C475" s="17" t="s">
        <v>1665</v>
      </c>
      <c r="D475" s="17" t="s">
        <v>1385</v>
      </c>
      <c r="E475" s="17" t="s">
        <v>1386</v>
      </c>
      <c r="F475" s="17" t="s">
        <v>75</v>
      </c>
      <c r="G475" s="17" t="s">
        <v>114</v>
      </c>
      <c r="H475" s="17">
        <v>0</v>
      </c>
      <c r="I475" s="17">
        <v>0</v>
      </c>
      <c r="J475" s="17">
        <v>298</v>
      </c>
      <c r="K475" s="17" t="s">
        <v>107</v>
      </c>
      <c r="L475" s="18">
        <v>134853.26999999999</v>
      </c>
      <c r="M475" s="18">
        <v>17044.98</v>
      </c>
      <c r="N475" s="18">
        <v>2964.75</v>
      </c>
      <c r="O475" s="18">
        <v>154863</v>
      </c>
      <c r="P475" s="18">
        <v>2264.4</v>
      </c>
      <c r="Q475" s="18">
        <v>1367.25</v>
      </c>
      <c r="R475" s="18">
        <v>178.35</v>
      </c>
      <c r="S475" s="18">
        <v>3810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137117.67000000001</v>
      </c>
      <c r="Z475" s="18">
        <v>18412.23</v>
      </c>
      <c r="AA475" s="18">
        <v>3143.1</v>
      </c>
      <c r="AB475" s="18">
        <v>158673</v>
      </c>
    </row>
    <row r="476" spans="1:28" s="15" customFormat="1" x14ac:dyDescent="0.25">
      <c r="A476" s="17">
        <v>17</v>
      </c>
      <c r="B476" s="17" t="s">
        <v>1322</v>
      </c>
      <c r="C476" s="17" t="s">
        <v>1665</v>
      </c>
      <c r="D476" s="17" t="s">
        <v>1387</v>
      </c>
      <c r="E476" s="17" t="s">
        <v>1388</v>
      </c>
      <c r="F476" s="17" t="s">
        <v>75</v>
      </c>
      <c r="G476" s="17" t="s">
        <v>114</v>
      </c>
      <c r="H476" s="17">
        <v>0</v>
      </c>
      <c r="I476" s="17">
        <v>0</v>
      </c>
      <c r="J476" s="17">
        <v>50</v>
      </c>
      <c r="K476" s="17" t="s">
        <v>107</v>
      </c>
      <c r="L476" s="18">
        <v>143735.39000000001</v>
      </c>
      <c r="M476" s="18">
        <v>18572.29</v>
      </c>
      <c r="N476" s="18">
        <v>2816.32</v>
      </c>
      <c r="O476" s="18">
        <v>165124</v>
      </c>
      <c r="P476" s="18">
        <v>483.88</v>
      </c>
      <c r="Q476" s="18">
        <v>1463.2</v>
      </c>
      <c r="R476" s="18">
        <v>29.92</v>
      </c>
      <c r="S476" s="18">
        <v>1977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144219.26999999999</v>
      </c>
      <c r="Z476" s="18">
        <v>20035.490000000002</v>
      </c>
      <c r="AA476" s="18">
        <v>2846.24</v>
      </c>
      <c r="AB476" s="18">
        <v>167101</v>
      </c>
    </row>
    <row r="477" spans="1:28" s="15" customFormat="1" x14ac:dyDescent="0.25">
      <c r="A477" s="17">
        <v>18</v>
      </c>
      <c r="B477" s="17" t="s">
        <v>1311</v>
      </c>
      <c r="C477" s="17" t="s">
        <v>1665</v>
      </c>
      <c r="D477" s="17" t="s">
        <v>1389</v>
      </c>
      <c r="E477" s="17" t="s">
        <v>1390</v>
      </c>
      <c r="F477" s="17" t="s">
        <v>75</v>
      </c>
      <c r="G477" s="17" t="s">
        <v>114</v>
      </c>
      <c r="H477" s="17">
        <v>0</v>
      </c>
      <c r="I477" s="17">
        <v>0</v>
      </c>
      <c r="J477" s="17">
        <v>111</v>
      </c>
      <c r="K477" s="17" t="s">
        <v>107</v>
      </c>
      <c r="L477" s="18">
        <v>40036.5</v>
      </c>
      <c r="M477" s="18">
        <v>1845.61</v>
      </c>
      <c r="N477" s="18">
        <v>281.89</v>
      </c>
      <c r="O477" s="18">
        <v>42164</v>
      </c>
      <c r="P477" s="18">
        <v>921.82</v>
      </c>
      <c r="Q477" s="18">
        <v>398.75</v>
      </c>
      <c r="R477" s="18">
        <v>66.430000000000007</v>
      </c>
      <c r="S477" s="18">
        <v>1387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40958.32</v>
      </c>
      <c r="Z477" s="18">
        <v>2244.36</v>
      </c>
      <c r="AA477" s="18">
        <v>348.32</v>
      </c>
      <c r="AB477" s="18">
        <v>43551</v>
      </c>
    </row>
    <row r="478" spans="1:28" x14ac:dyDescent="0.25">
      <c r="A478" s="10"/>
      <c r="B478" s="10"/>
      <c r="C478" s="10" t="s">
        <v>71</v>
      </c>
      <c r="D478" s="10"/>
      <c r="E478" s="10"/>
      <c r="F478" s="10"/>
      <c r="G478" s="10"/>
      <c r="H478" s="10"/>
      <c r="I478" s="10"/>
      <c r="J478" s="11">
        <f>SUM(J460:J477)</f>
        <v>3049</v>
      </c>
      <c r="K478" s="11"/>
      <c r="L478" s="11">
        <f t="shared" ref="L478:AB478" si="50">SUM(L460:L477)</f>
        <v>897152.68</v>
      </c>
      <c r="M478" s="11">
        <f t="shared" si="50"/>
        <v>153012.34</v>
      </c>
      <c r="N478" s="11">
        <f t="shared" si="50"/>
        <v>35847.979999999996</v>
      </c>
      <c r="O478" s="11">
        <f t="shared" si="50"/>
        <v>1086013</v>
      </c>
      <c r="P478" s="11">
        <f t="shared" si="50"/>
        <v>26484.290000000005</v>
      </c>
      <c r="Q478" s="11">
        <f t="shared" si="50"/>
        <v>11223.900000000001</v>
      </c>
      <c r="R478" s="11">
        <f t="shared" si="50"/>
        <v>1824.8100000000002</v>
      </c>
      <c r="S478" s="11">
        <f t="shared" si="50"/>
        <v>39533</v>
      </c>
      <c r="T478" s="11">
        <f t="shared" si="50"/>
        <v>84970</v>
      </c>
      <c r="U478" s="11">
        <f t="shared" si="50"/>
        <v>0</v>
      </c>
      <c r="V478" s="11">
        <f t="shared" si="50"/>
        <v>0</v>
      </c>
      <c r="W478" s="11">
        <f t="shared" si="50"/>
        <v>0</v>
      </c>
      <c r="X478" s="11">
        <f t="shared" si="50"/>
        <v>0</v>
      </c>
      <c r="Y478" s="11">
        <f t="shared" si="50"/>
        <v>1123568.24</v>
      </c>
      <c r="Z478" s="11">
        <f t="shared" si="50"/>
        <v>164200.85999999999</v>
      </c>
      <c r="AA478" s="11">
        <f t="shared" si="50"/>
        <v>32999.9</v>
      </c>
      <c r="AB478" s="11">
        <f t="shared" si="50"/>
        <v>1320769</v>
      </c>
    </row>
    <row r="479" spans="1:28" x14ac:dyDescent="0.25">
      <c r="A479" s="10"/>
      <c r="B479" s="10"/>
      <c r="C479" s="10" t="s">
        <v>119</v>
      </c>
      <c r="D479" s="10"/>
      <c r="E479" s="10"/>
      <c r="F479" s="10"/>
      <c r="G479" s="10"/>
      <c r="H479" s="10"/>
      <c r="I479" s="10"/>
      <c r="J479" s="11">
        <f>J478+J459</f>
        <v>18886</v>
      </c>
      <c r="K479" s="11"/>
      <c r="L479" s="11">
        <f t="shared" ref="L479:AA479" si="51">L478+L459</f>
        <v>4517725.55</v>
      </c>
      <c r="M479" s="11">
        <f t="shared" si="51"/>
        <v>613473.1</v>
      </c>
      <c r="N479" s="11">
        <f t="shared" si="51"/>
        <v>128487.34999999999</v>
      </c>
      <c r="O479" s="11">
        <f t="shared" si="51"/>
        <v>5259686</v>
      </c>
      <c r="P479" s="11">
        <f t="shared" si="51"/>
        <v>137162.63999999998</v>
      </c>
      <c r="Q479" s="11">
        <f t="shared" si="51"/>
        <v>46479.899999999994</v>
      </c>
      <c r="R479" s="11">
        <f t="shared" si="51"/>
        <v>8951.4599999999991</v>
      </c>
      <c r="S479" s="11">
        <f t="shared" si="51"/>
        <v>192594</v>
      </c>
      <c r="T479" s="11">
        <f t="shared" si="51"/>
        <v>114610</v>
      </c>
      <c r="U479" s="11">
        <f t="shared" si="51"/>
        <v>113106.32</v>
      </c>
      <c r="V479" s="11">
        <f t="shared" si="51"/>
        <v>37283.370000000003</v>
      </c>
      <c r="W479" s="11">
        <f t="shared" si="51"/>
        <v>7886.31</v>
      </c>
      <c r="X479" s="11">
        <f t="shared" si="51"/>
        <v>158276</v>
      </c>
      <c r="Y479" s="11">
        <f t="shared" si="51"/>
        <v>4744998.1399999997</v>
      </c>
      <c r="Z479" s="11">
        <f t="shared" si="51"/>
        <v>622634.25</v>
      </c>
      <c r="AA479" s="11">
        <f t="shared" si="51"/>
        <v>124879.60999999999</v>
      </c>
      <c r="AB479" s="11">
        <f>AB478+AB459</f>
        <v>5492512</v>
      </c>
    </row>
    <row r="483" spans="1:28" ht="15.75" x14ac:dyDescent="0.25">
      <c r="E483" s="13" t="s">
        <v>120</v>
      </c>
      <c r="G483" s="14"/>
      <c r="H483" s="14"/>
      <c r="I483" s="14"/>
      <c r="J483" s="14"/>
      <c r="K483" s="14"/>
      <c r="L483" s="13" t="s">
        <v>122</v>
      </c>
      <c r="M483" s="13"/>
      <c r="N483" s="13"/>
      <c r="O483" s="14"/>
      <c r="Q483" s="14"/>
      <c r="R483" s="13" t="s">
        <v>121</v>
      </c>
      <c r="T483" s="14"/>
      <c r="U483" s="14"/>
      <c r="W483" s="14"/>
      <c r="X483" s="14"/>
      <c r="Y483" s="13" t="s">
        <v>123</v>
      </c>
      <c r="Z483" s="14"/>
      <c r="AA483" s="14"/>
      <c r="AB483" s="14"/>
    </row>
    <row r="484" spans="1:28" ht="15.75" x14ac:dyDescent="0.25">
      <c r="E484" s="13" t="s">
        <v>124</v>
      </c>
      <c r="G484" s="14"/>
      <c r="H484" s="14"/>
      <c r="I484" s="14"/>
      <c r="J484" s="14"/>
      <c r="K484" s="14"/>
      <c r="L484" s="13" t="s">
        <v>124</v>
      </c>
      <c r="M484" s="13"/>
      <c r="N484" s="13"/>
      <c r="O484" s="14"/>
      <c r="Q484" s="14"/>
      <c r="R484" s="13" t="s">
        <v>124</v>
      </c>
      <c r="T484" s="14"/>
      <c r="U484" s="14"/>
      <c r="W484" s="14"/>
      <c r="X484" s="14"/>
      <c r="Y484" s="13" t="s">
        <v>124</v>
      </c>
      <c r="Z484" s="14"/>
      <c r="AA484" s="14"/>
      <c r="AB484" s="14"/>
    </row>
    <row r="485" spans="1:28" ht="36" x14ac:dyDescent="0.55000000000000004">
      <c r="A485" s="75" t="s">
        <v>0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</row>
    <row r="486" spans="1:28" ht="26.25" x14ac:dyDescent="0.4">
      <c r="A486" s="76" t="s">
        <v>1711</v>
      </c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</row>
    <row r="487" spans="1:28" ht="21" x14ac:dyDescent="0.35">
      <c r="A487" s="3" t="s">
        <v>1</v>
      </c>
      <c r="B487" s="4"/>
      <c r="C487" s="3"/>
      <c r="D487" s="3"/>
      <c r="E487" s="5"/>
      <c r="F487" s="3" t="s">
        <v>1398</v>
      </c>
      <c r="G487" s="5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90" x14ac:dyDescent="0.25">
      <c r="A488" s="6" t="s">
        <v>3</v>
      </c>
      <c r="B488" s="6" t="s">
        <v>4</v>
      </c>
      <c r="C488" s="6" t="s">
        <v>5</v>
      </c>
      <c r="D488" s="6" t="s">
        <v>6</v>
      </c>
      <c r="E488" s="6" t="s">
        <v>7</v>
      </c>
      <c r="F488" s="6" t="s">
        <v>8</v>
      </c>
      <c r="G488" s="6" t="s">
        <v>9</v>
      </c>
      <c r="H488" s="6" t="s">
        <v>10</v>
      </c>
      <c r="I488" s="6" t="s">
        <v>11</v>
      </c>
      <c r="J488" s="6" t="s">
        <v>12</v>
      </c>
      <c r="K488" s="6" t="s">
        <v>13</v>
      </c>
      <c r="L488" s="6" t="s">
        <v>14</v>
      </c>
      <c r="M488" s="6" t="s">
        <v>15</v>
      </c>
      <c r="N488" s="6" t="s">
        <v>16</v>
      </c>
      <c r="O488" s="6" t="s">
        <v>17</v>
      </c>
      <c r="P488" s="6" t="s">
        <v>18</v>
      </c>
      <c r="Q488" s="6" t="s">
        <v>19</v>
      </c>
      <c r="R488" s="6" t="s">
        <v>20</v>
      </c>
      <c r="S488" s="6" t="s">
        <v>21</v>
      </c>
      <c r="T488" s="6" t="s">
        <v>22</v>
      </c>
      <c r="U488" s="6" t="s">
        <v>23</v>
      </c>
      <c r="V488" s="6" t="s">
        <v>24</v>
      </c>
      <c r="W488" s="6" t="s">
        <v>25</v>
      </c>
      <c r="X488" s="6" t="s">
        <v>26</v>
      </c>
      <c r="Y488" s="6" t="s">
        <v>27</v>
      </c>
      <c r="Z488" s="6" t="s">
        <v>28</v>
      </c>
      <c r="AA488" s="6" t="s">
        <v>29</v>
      </c>
      <c r="AB488" s="6" t="s">
        <v>30</v>
      </c>
    </row>
    <row r="489" spans="1:28" s="15" customFormat="1" x14ac:dyDescent="0.25">
      <c r="A489" s="17">
        <v>1</v>
      </c>
      <c r="B489" s="17" t="s">
        <v>1307</v>
      </c>
      <c r="C489" s="17" t="s">
        <v>1665</v>
      </c>
      <c r="D489" s="17" t="s">
        <v>1309</v>
      </c>
      <c r="E489" s="17" t="s">
        <v>1310</v>
      </c>
      <c r="F489" s="17" t="s">
        <v>35</v>
      </c>
      <c r="G489" s="17" t="s">
        <v>1181</v>
      </c>
      <c r="H489" s="17">
        <v>57929</v>
      </c>
      <c r="I489" s="17">
        <v>53707</v>
      </c>
      <c r="J489" s="17">
        <v>4222</v>
      </c>
      <c r="K489" s="17" t="s">
        <v>37</v>
      </c>
      <c r="L489" s="18">
        <v>503997.23</v>
      </c>
      <c r="M489" s="18">
        <v>71597.47</v>
      </c>
      <c r="N489" s="18">
        <v>17866.3</v>
      </c>
      <c r="O489" s="18">
        <v>593461</v>
      </c>
      <c r="P489" s="18">
        <v>23897.93</v>
      </c>
      <c r="Q489" s="18">
        <v>5125.17</v>
      </c>
      <c r="R489" s="18">
        <v>1899.9</v>
      </c>
      <c r="S489" s="18">
        <v>30923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527895.16</v>
      </c>
      <c r="Z489" s="18">
        <v>76722.64</v>
      </c>
      <c r="AA489" s="18">
        <v>19766.2</v>
      </c>
      <c r="AB489" s="18">
        <v>624384</v>
      </c>
    </row>
    <row r="490" spans="1:28" s="15" customFormat="1" x14ac:dyDescent="0.25">
      <c r="A490" s="17">
        <v>2</v>
      </c>
      <c r="B490" s="17" t="s">
        <v>1311</v>
      </c>
      <c r="C490" s="17" t="s">
        <v>1665</v>
      </c>
      <c r="D490" s="17" t="s">
        <v>1312</v>
      </c>
      <c r="E490" s="17" t="s">
        <v>1313</v>
      </c>
      <c r="F490" s="17" t="s">
        <v>35</v>
      </c>
      <c r="G490" s="17" t="s">
        <v>137</v>
      </c>
      <c r="H490" s="17">
        <v>24942</v>
      </c>
      <c r="I490" s="17">
        <v>24500</v>
      </c>
      <c r="J490" s="17">
        <v>1326</v>
      </c>
      <c r="K490" s="17" t="s">
        <v>37</v>
      </c>
      <c r="L490" s="18">
        <v>71128.78</v>
      </c>
      <c r="M490" s="18">
        <v>5330.87</v>
      </c>
      <c r="N490" s="18">
        <v>3565.35</v>
      </c>
      <c r="O490" s="18">
        <v>80025</v>
      </c>
      <c r="P490" s="18">
        <v>8570.15</v>
      </c>
      <c r="Q490" s="18">
        <v>701.15</v>
      </c>
      <c r="R490" s="18">
        <v>596.70000000000005</v>
      </c>
      <c r="S490" s="18">
        <v>9868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79698.929999999993</v>
      </c>
      <c r="Z490" s="18">
        <v>6032.02</v>
      </c>
      <c r="AA490" s="18">
        <v>4162.05</v>
      </c>
      <c r="AB490" s="18">
        <v>89893</v>
      </c>
    </row>
    <row r="491" spans="1:28" s="15" customFormat="1" x14ac:dyDescent="0.25">
      <c r="A491" s="17">
        <v>3</v>
      </c>
      <c r="B491" s="17" t="s">
        <v>1314</v>
      </c>
      <c r="C491" s="17" t="s">
        <v>1665</v>
      </c>
      <c r="D491" s="17" t="s">
        <v>1315</v>
      </c>
      <c r="E491" s="17" t="s">
        <v>1316</v>
      </c>
      <c r="F491" s="17" t="s">
        <v>35</v>
      </c>
      <c r="G491" s="17" t="s">
        <v>1317</v>
      </c>
      <c r="H491" s="17">
        <v>4479</v>
      </c>
      <c r="I491" s="17">
        <v>4479</v>
      </c>
      <c r="J491" s="17">
        <v>0</v>
      </c>
      <c r="K491" s="17" t="s">
        <v>302</v>
      </c>
      <c r="L491" s="18">
        <v>3734.24</v>
      </c>
      <c r="M491" s="18">
        <v>251.76</v>
      </c>
      <c r="N491" s="18">
        <v>0</v>
      </c>
      <c r="O491" s="18">
        <v>3986</v>
      </c>
      <c r="P491" s="18">
        <v>550.22</v>
      </c>
      <c r="Q491" s="18">
        <v>34.78</v>
      </c>
      <c r="R491" s="18">
        <v>0</v>
      </c>
      <c r="S491" s="18">
        <v>585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4284.46</v>
      </c>
      <c r="Z491" s="18">
        <v>286.54000000000002</v>
      </c>
      <c r="AA491" s="18">
        <v>0</v>
      </c>
      <c r="AB491" s="18">
        <v>4571</v>
      </c>
    </row>
    <row r="492" spans="1:28" s="15" customFormat="1" x14ac:dyDescent="0.25">
      <c r="A492" s="17">
        <v>4</v>
      </c>
      <c r="B492" s="17" t="s">
        <v>1318</v>
      </c>
      <c r="C492" s="17" t="s">
        <v>1665</v>
      </c>
      <c r="D492" s="17" t="s">
        <v>1319</v>
      </c>
      <c r="E492" s="17" t="s">
        <v>1320</v>
      </c>
      <c r="F492" s="17" t="s">
        <v>35</v>
      </c>
      <c r="G492" s="17" t="s">
        <v>1321</v>
      </c>
      <c r="H492" s="17">
        <v>2466</v>
      </c>
      <c r="I492" s="17">
        <v>2221</v>
      </c>
      <c r="J492" s="17">
        <v>735</v>
      </c>
      <c r="K492" s="17" t="s">
        <v>37</v>
      </c>
      <c r="L492" s="18">
        <v>28166.83</v>
      </c>
      <c r="M492" s="18">
        <v>1341.07</v>
      </c>
      <c r="N492" s="18">
        <v>1520.1</v>
      </c>
      <c r="O492" s="18">
        <v>31028</v>
      </c>
      <c r="P492" s="18">
        <v>6181.72</v>
      </c>
      <c r="Q492" s="18">
        <v>280.52999999999997</v>
      </c>
      <c r="R492" s="18">
        <v>330.75</v>
      </c>
      <c r="S492" s="18">
        <v>6793</v>
      </c>
      <c r="T492" s="18">
        <v>0</v>
      </c>
      <c r="U492" s="18">
        <v>0</v>
      </c>
      <c r="V492" s="18">
        <v>0</v>
      </c>
      <c r="W492" s="18">
        <v>0</v>
      </c>
      <c r="X492" s="18"/>
      <c r="Y492" s="18">
        <v>34348.550000000003</v>
      </c>
      <c r="Z492" s="18">
        <v>1621.6</v>
      </c>
      <c r="AA492" s="18">
        <v>1850.85</v>
      </c>
      <c r="AB492" s="18">
        <v>37821</v>
      </c>
    </row>
    <row r="493" spans="1:28" s="15" customFormat="1" x14ac:dyDescent="0.25">
      <c r="A493" s="17">
        <v>5</v>
      </c>
      <c r="B493" s="17" t="s">
        <v>1322</v>
      </c>
      <c r="C493" s="17" t="s">
        <v>1665</v>
      </c>
      <c r="D493" s="17" t="s">
        <v>1323</v>
      </c>
      <c r="E493" s="17" t="s">
        <v>1324</v>
      </c>
      <c r="F493" s="17" t="s">
        <v>35</v>
      </c>
      <c r="G493" s="17" t="s">
        <v>1055</v>
      </c>
      <c r="H493" s="17">
        <v>6079</v>
      </c>
      <c r="I493" s="17">
        <v>5441</v>
      </c>
      <c r="J493" s="17">
        <v>638</v>
      </c>
      <c r="K493" s="17" t="s">
        <v>37</v>
      </c>
      <c r="L493" s="18">
        <v>357702.47</v>
      </c>
      <c r="M493" s="18">
        <v>62493.5</v>
      </c>
      <c r="N493" s="18">
        <v>2821.03</v>
      </c>
      <c r="O493" s="18">
        <v>423017</v>
      </c>
      <c r="P493" s="18">
        <v>4105.83</v>
      </c>
      <c r="Q493" s="18">
        <v>3585.07</v>
      </c>
      <c r="R493" s="18">
        <v>287.10000000000002</v>
      </c>
      <c r="S493" s="18">
        <v>7978</v>
      </c>
      <c r="T493" s="18">
        <v>0</v>
      </c>
      <c r="U493" s="18">
        <v>0</v>
      </c>
      <c r="V493" s="18">
        <v>0</v>
      </c>
      <c r="W493" s="18">
        <v>0</v>
      </c>
      <c r="X493" s="18"/>
      <c r="Y493" s="18">
        <v>361808.3</v>
      </c>
      <c r="Z493" s="18">
        <v>66078.570000000007</v>
      </c>
      <c r="AA493" s="18">
        <v>3108.13</v>
      </c>
      <c r="AB493" s="18">
        <v>430995</v>
      </c>
    </row>
    <row r="494" spans="1:28" s="15" customFormat="1" x14ac:dyDescent="0.25">
      <c r="A494" s="17">
        <v>6</v>
      </c>
      <c r="B494" s="17" t="s">
        <v>1307</v>
      </c>
      <c r="C494" s="17" t="s">
        <v>1665</v>
      </c>
      <c r="D494" s="17" t="s">
        <v>1325</v>
      </c>
      <c r="E494" s="17" t="s">
        <v>1326</v>
      </c>
      <c r="F494" s="17" t="s">
        <v>35</v>
      </c>
      <c r="G494" s="17" t="s">
        <v>1055</v>
      </c>
      <c r="H494" s="17">
        <v>184692</v>
      </c>
      <c r="I494" s="17">
        <v>184604</v>
      </c>
      <c r="J494" s="17">
        <v>88</v>
      </c>
      <c r="K494" s="17" t="s">
        <v>37</v>
      </c>
      <c r="L494" s="18">
        <v>352155.22</v>
      </c>
      <c r="M494" s="18">
        <v>52390.12</v>
      </c>
      <c r="N494" s="18">
        <v>9143.66</v>
      </c>
      <c r="O494" s="18">
        <v>413689</v>
      </c>
      <c r="P494" s="18">
        <v>2218.8000000000002</v>
      </c>
      <c r="Q494" s="18">
        <v>3588.6</v>
      </c>
      <c r="R494" s="18">
        <v>39.6</v>
      </c>
      <c r="S494" s="18">
        <v>5847</v>
      </c>
      <c r="T494" s="18">
        <v>0</v>
      </c>
      <c r="U494" s="18">
        <v>0</v>
      </c>
      <c r="V494" s="18">
        <v>0</v>
      </c>
      <c r="W494" s="18">
        <v>0</v>
      </c>
      <c r="X494" s="18"/>
      <c r="Y494" s="18">
        <v>354374.02</v>
      </c>
      <c r="Z494" s="18">
        <v>55978.720000000001</v>
      </c>
      <c r="AA494" s="18">
        <v>9183.26</v>
      </c>
      <c r="AB494" s="18">
        <v>419536</v>
      </c>
    </row>
    <row r="495" spans="1:28" s="15" customFormat="1" x14ac:dyDescent="0.25">
      <c r="A495" s="17">
        <v>7</v>
      </c>
      <c r="B495" s="17" t="s">
        <v>1307</v>
      </c>
      <c r="C495" s="17" t="s">
        <v>1665</v>
      </c>
      <c r="D495" s="17" t="s">
        <v>1327</v>
      </c>
      <c r="E495" s="17" t="s">
        <v>1328</v>
      </c>
      <c r="F495" s="17" t="s">
        <v>35</v>
      </c>
      <c r="G495" s="17" t="s">
        <v>1055</v>
      </c>
      <c r="H495" s="17">
        <v>10532</v>
      </c>
      <c r="I495" s="17">
        <v>10049</v>
      </c>
      <c r="J495" s="17">
        <v>1449</v>
      </c>
      <c r="K495" s="17" t="s">
        <v>37</v>
      </c>
      <c r="L495" s="18">
        <v>728371.81</v>
      </c>
      <c r="M495" s="18">
        <v>77963.87</v>
      </c>
      <c r="N495" s="18">
        <v>6542.32</v>
      </c>
      <c r="O495" s="18">
        <v>812878</v>
      </c>
      <c r="P495" s="18">
        <v>9415.26</v>
      </c>
      <c r="Q495" s="18">
        <v>7307.69</v>
      </c>
      <c r="R495" s="18">
        <v>652.04999999999995</v>
      </c>
      <c r="S495" s="18">
        <v>17375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737787.07</v>
      </c>
      <c r="Z495" s="18">
        <v>85271.56</v>
      </c>
      <c r="AA495" s="18">
        <v>7194.37</v>
      </c>
      <c r="AB495" s="18">
        <v>830253</v>
      </c>
    </row>
    <row r="496" spans="1:28" s="15" customFormat="1" x14ac:dyDescent="0.25">
      <c r="A496" s="17">
        <v>8</v>
      </c>
      <c r="B496" s="17" t="s">
        <v>1311</v>
      </c>
      <c r="C496" s="17" t="s">
        <v>1665</v>
      </c>
      <c r="D496" s="17" t="s">
        <v>1329</v>
      </c>
      <c r="E496" s="17" t="s">
        <v>1330</v>
      </c>
      <c r="F496" s="17" t="s">
        <v>35</v>
      </c>
      <c r="G496" s="17" t="s">
        <v>1055</v>
      </c>
      <c r="H496" s="17">
        <v>1794</v>
      </c>
      <c r="I496" s="17">
        <v>1707</v>
      </c>
      <c r="J496" s="17">
        <v>261</v>
      </c>
      <c r="K496" s="17" t="s">
        <v>37</v>
      </c>
      <c r="L496" s="18">
        <v>100973.5</v>
      </c>
      <c r="M496" s="18">
        <v>14800.92</v>
      </c>
      <c r="N496" s="18">
        <v>4813.58</v>
      </c>
      <c r="O496" s="18">
        <v>120588</v>
      </c>
      <c r="P496" s="18">
        <v>3808.22</v>
      </c>
      <c r="Q496" s="18">
        <v>1034.33</v>
      </c>
      <c r="R496" s="18">
        <v>117.45</v>
      </c>
      <c r="S496" s="18">
        <v>4960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104781.72</v>
      </c>
      <c r="Z496" s="18">
        <v>15835.25</v>
      </c>
      <c r="AA496" s="18">
        <v>4931.03</v>
      </c>
      <c r="AB496" s="18">
        <v>125548</v>
      </c>
    </row>
    <row r="497" spans="1:28" s="15" customFormat="1" x14ac:dyDescent="0.25">
      <c r="A497" s="17">
        <v>9</v>
      </c>
      <c r="B497" s="17" t="s">
        <v>1331</v>
      </c>
      <c r="C497" s="17" t="s">
        <v>1665</v>
      </c>
      <c r="D497" s="17" t="s">
        <v>1332</v>
      </c>
      <c r="E497" s="17" t="s">
        <v>1333</v>
      </c>
      <c r="F497" s="17" t="s">
        <v>35</v>
      </c>
      <c r="G497" s="17" t="s">
        <v>215</v>
      </c>
      <c r="H497" s="17">
        <v>78972</v>
      </c>
      <c r="I497" s="17">
        <v>78300</v>
      </c>
      <c r="J497" s="17">
        <v>2016</v>
      </c>
      <c r="K497" s="17" t="s">
        <v>37</v>
      </c>
      <c r="L497" s="18">
        <v>499272.95</v>
      </c>
      <c r="M497" s="18">
        <v>72765.289999999994</v>
      </c>
      <c r="N497" s="18">
        <v>18870.759999999998</v>
      </c>
      <c r="O497" s="18">
        <v>590909</v>
      </c>
      <c r="P497" s="18">
        <v>11973.24</v>
      </c>
      <c r="Q497" s="18">
        <v>5118.5600000000004</v>
      </c>
      <c r="R497" s="18">
        <v>907.2</v>
      </c>
      <c r="S497" s="18">
        <v>17999</v>
      </c>
      <c r="T497" s="18">
        <v>6910</v>
      </c>
      <c r="U497" s="18">
        <v>0</v>
      </c>
      <c r="V497" s="18">
        <v>0</v>
      </c>
      <c r="W497" s="18">
        <v>0</v>
      </c>
      <c r="X497" s="18"/>
      <c r="Y497" s="18">
        <v>511246.19</v>
      </c>
      <c r="Z497" s="18">
        <v>77883.850000000006</v>
      </c>
      <c r="AA497" s="18">
        <v>19777.96</v>
      </c>
      <c r="AB497" s="18">
        <v>608908</v>
      </c>
    </row>
    <row r="498" spans="1:28" s="15" customFormat="1" x14ac:dyDescent="0.25">
      <c r="A498" s="17">
        <v>10</v>
      </c>
      <c r="B498" s="17" t="s">
        <v>1311</v>
      </c>
      <c r="C498" s="17" t="s">
        <v>1665</v>
      </c>
      <c r="D498" s="17" t="s">
        <v>1334</v>
      </c>
      <c r="E498" s="17" t="s">
        <v>1335</v>
      </c>
      <c r="F498" s="17" t="s">
        <v>35</v>
      </c>
      <c r="G498" s="17" t="s">
        <v>1205</v>
      </c>
      <c r="H498" s="17">
        <v>54842</v>
      </c>
      <c r="I498" s="17">
        <v>54842</v>
      </c>
      <c r="J498" s="17">
        <v>0</v>
      </c>
      <c r="K498" s="17" t="s">
        <v>59</v>
      </c>
      <c r="L498" s="18">
        <v>10069.43</v>
      </c>
      <c r="M498" s="18">
        <v>818.57</v>
      </c>
      <c r="N498" s="18">
        <v>0</v>
      </c>
      <c r="O498" s="18">
        <v>10888</v>
      </c>
      <c r="P498" s="18">
        <v>852.28</v>
      </c>
      <c r="Q498" s="18">
        <v>96.72</v>
      </c>
      <c r="R498" s="18">
        <v>0</v>
      </c>
      <c r="S498" s="18">
        <v>949</v>
      </c>
      <c r="T498" s="18">
        <v>0</v>
      </c>
      <c r="U498" s="18">
        <v>0</v>
      </c>
      <c r="V498" s="18">
        <v>0</v>
      </c>
      <c r="W498" s="18">
        <v>0</v>
      </c>
      <c r="X498" s="18"/>
      <c r="Y498" s="18">
        <v>10921.71</v>
      </c>
      <c r="Z498" s="18">
        <v>915.29</v>
      </c>
      <c r="AA498" s="18">
        <v>0</v>
      </c>
      <c r="AB498" s="18">
        <v>11837</v>
      </c>
    </row>
    <row r="499" spans="1:28" s="15" customFormat="1" x14ac:dyDescent="0.25">
      <c r="A499" s="17">
        <v>11</v>
      </c>
      <c r="B499" s="17" t="s">
        <v>1307</v>
      </c>
      <c r="C499" s="17" t="s">
        <v>1665</v>
      </c>
      <c r="D499" s="17" t="s">
        <v>1336</v>
      </c>
      <c r="E499" s="17" t="s">
        <v>1337</v>
      </c>
      <c r="F499" s="17" t="s">
        <v>35</v>
      </c>
      <c r="G499" s="17" t="s">
        <v>1181</v>
      </c>
      <c r="H499" s="17">
        <v>3560</v>
      </c>
      <c r="I499" s="17">
        <v>2920</v>
      </c>
      <c r="J499" s="17">
        <v>640</v>
      </c>
      <c r="K499" s="17" t="s">
        <v>37</v>
      </c>
      <c r="L499" s="18">
        <v>38280.9</v>
      </c>
      <c r="M499" s="18">
        <v>1559.25</v>
      </c>
      <c r="N499" s="18">
        <v>1742.85</v>
      </c>
      <c r="O499" s="18">
        <v>41583</v>
      </c>
      <c r="P499" s="18">
        <v>4501.3599999999997</v>
      </c>
      <c r="Q499" s="18">
        <v>375.64</v>
      </c>
      <c r="R499" s="18">
        <v>288</v>
      </c>
      <c r="S499" s="18">
        <v>5165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42782.26</v>
      </c>
      <c r="Z499" s="18">
        <v>1934.89</v>
      </c>
      <c r="AA499" s="18">
        <v>2030.85</v>
      </c>
      <c r="AB499" s="18">
        <v>46748</v>
      </c>
    </row>
    <row r="500" spans="1:28" s="15" customFormat="1" x14ac:dyDescent="0.25">
      <c r="A500" s="17">
        <v>12</v>
      </c>
      <c r="B500" s="17" t="s">
        <v>1318</v>
      </c>
      <c r="C500" s="17" t="s">
        <v>1665</v>
      </c>
      <c r="D500" s="17" t="s">
        <v>1338</v>
      </c>
      <c r="E500" s="17" t="s">
        <v>1339</v>
      </c>
      <c r="F500" s="17" t="s">
        <v>35</v>
      </c>
      <c r="G500" s="17" t="s">
        <v>1340</v>
      </c>
      <c r="H500" s="17">
        <v>25</v>
      </c>
      <c r="I500" s="17">
        <v>0</v>
      </c>
      <c r="J500" s="17">
        <v>75</v>
      </c>
      <c r="K500" s="17" t="s">
        <v>37</v>
      </c>
      <c r="L500" s="18">
        <v>32474.560000000001</v>
      </c>
      <c r="M500" s="18">
        <v>2137.64</v>
      </c>
      <c r="N500" s="18">
        <v>262.8</v>
      </c>
      <c r="O500" s="18">
        <v>34875</v>
      </c>
      <c r="P500" s="18">
        <v>992.56</v>
      </c>
      <c r="Q500" s="18">
        <v>305.69</v>
      </c>
      <c r="R500" s="18">
        <v>33.75</v>
      </c>
      <c r="S500" s="18">
        <v>1332</v>
      </c>
      <c r="T500" s="18">
        <v>0</v>
      </c>
      <c r="U500" s="18">
        <v>0</v>
      </c>
      <c r="V500" s="18">
        <v>0</v>
      </c>
      <c r="W500" s="18">
        <v>0</v>
      </c>
      <c r="X500" s="18"/>
      <c r="Y500" s="18">
        <v>33467.120000000003</v>
      </c>
      <c r="Z500" s="18">
        <v>2443.33</v>
      </c>
      <c r="AA500" s="18">
        <v>296.55</v>
      </c>
      <c r="AB500" s="18">
        <v>36207</v>
      </c>
    </row>
    <row r="501" spans="1:28" s="15" customFormat="1" x14ac:dyDescent="0.25">
      <c r="A501" s="17">
        <v>13</v>
      </c>
      <c r="B501" s="17" t="s">
        <v>1341</v>
      </c>
      <c r="C501" s="17" t="s">
        <v>1665</v>
      </c>
      <c r="D501" s="17" t="s">
        <v>1342</v>
      </c>
      <c r="E501" s="17" t="s">
        <v>1343</v>
      </c>
      <c r="F501" s="17" t="s">
        <v>35</v>
      </c>
      <c r="G501" s="17" t="s">
        <v>347</v>
      </c>
      <c r="H501" s="17">
        <v>51283</v>
      </c>
      <c r="I501" s="17">
        <v>50531</v>
      </c>
      <c r="J501" s="17">
        <v>2256</v>
      </c>
      <c r="K501" s="17" t="s">
        <v>37</v>
      </c>
      <c r="L501" s="18">
        <v>623454.4</v>
      </c>
      <c r="M501" s="18">
        <v>87481.06</v>
      </c>
      <c r="N501" s="18">
        <v>16656.54</v>
      </c>
      <c r="O501" s="18">
        <v>727592</v>
      </c>
      <c r="P501" s="18">
        <v>18525.95</v>
      </c>
      <c r="Q501" s="18">
        <v>6332.85</v>
      </c>
      <c r="R501" s="18">
        <v>1015.2</v>
      </c>
      <c r="S501" s="18">
        <v>25874</v>
      </c>
      <c r="T501" s="18">
        <v>0</v>
      </c>
      <c r="U501" s="18">
        <v>0</v>
      </c>
      <c r="V501" s="18">
        <v>0</v>
      </c>
      <c r="W501" s="18">
        <v>0</v>
      </c>
      <c r="X501" s="18"/>
      <c r="Y501" s="18">
        <v>641980.35</v>
      </c>
      <c r="Z501" s="18">
        <v>93813.91</v>
      </c>
      <c r="AA501" s="18">
        <v>17671.740000000002</v>
      </c>
      <c r="AB501" s="18">
        <v>753466</v>
      </c>
    </row>
    <row r="502" spans="1:28" s="15" customFormat="1" x14ac:dyDescent="0.25">
      <c r="A502" s="17">
        <v>14</v>
      </c>
      <c r="B502" s="17" t="s">
        <v>1322</v>
      </c>
      <c r="C502" s="17" t="s">
        <v>1665</v>
      </c>
      <c r="D502" s="17" t="s">
        <v>1344</v>
      </c>
      <c r="E502" s="17" t="s">
        <v>1345</v>
      </c>
      <c r="F502" s="17" t="s">
        <v>35</v>
      </c>
      <c r="G502" s="17" t="s">
        <v>1346</v>
      </c>
      <c r="H502" s="17">
        <v>2656</v>
      </c>
      <c r="I502" s="17">
        <v>2634</v>
      </c>
      <c r="J502" s="17">
        <v>22</v>
      </c>
      <c r="K502" s="17" t="s">
        <v>37</v>
      </c>
      <c r="L502" s="18">
        <v>-2475.5300000000002</v>
      </c>
      <c r="M502" s="18">
        <v>17.38</v>
      </c>
      <c r="N502" s="18">
        <v>12.15</v>
      </c>
      <c r="O502" s="18">
        <v>-2446</v>
      </c>
      <c r="P502" s="18">
        <v>782.1</v>
      </c>
      <c r="Q502" s="18">
        <v>0</v>
      </c>
      <c r="R502" s="18">
        <v>9.9</v>
      </c>
      <c r="S502" s="18">
        <v>792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0</v>
      </c>
      <c r="Z502" s="18">
        <v>0</v>
      </c>
      <c r="AA502" s="18">
        <v>0</v>
      </c>
      <c r="AB502" s="18">
        <v>0</v>
      </c>
    </row>
    <row r="503" spans="1:28" s="15" customFormat="1" x14ac:dyDescent="0.25">
      <c r="A503" s="17">
        <v>15</v>
      </c>
      <c r="B503" s="17" t="s">
        <v>1322</v>
      </c>
      <c r="C503" s="17" t="s">
        <v>1665</v>
      </c>
      <c r="D503" s="17" t="s">
        <v>1347</v>
      </c>
      <c r="E503" s="17" t="s">
        <v>1348</v>
      </c>
      <c r="F503" s="17" t="s">
        <v>35</v>
      </c>
      <c r="G503" s="17" t="s">
        <v>1346</v>
      </c>
      <c r="H503" s="17">
        <v>509</v>
      </c>
      <c r="I503" s="17">
        <v>508</v>
      </c>
      <c r="J503" s="17">
        <v>1</v>
      </c>
      <c r="K503" s="17" t="s">
        <v>37</v>
      </c>
      <c r="L503" s="18">
        <v>26625.55</v>
      </c>
      <c r="M503" s="18">
        <v>548.54999999999995</v>
      </c>
      <c r="N503" s="18">
        <v>0.9</v>
      </c>
      <c r="O503" s="18">
        <v>27175</v>
      </c>
      <c r="P503" s="18">
        <v>665.39</v>
      </c>
      <c r="Q503" s="18">
        <v>263.16000000000003</v>
      </c>
      <c r="R503" s="18">
        <v>0.45</v>
      </c>
      <c r="S503" s="18">
        <v>929</v>
      </c>
      <c r="T503" s="18">
        <v>0</v>
      </c>
      <c r="U503" s="18">
        <v>0</v>
      </c>
      <c r="V503" s="18">
        <v>0</v>
      </c>
      <c r="W503" s="18">
        <v>0</v>
      </c>
      <c r="X503" s="18"/>
      <c r="Y503" s="18">
        <v>27290.94</v>
      </c>
      <c r="Z503" s="18">
        <v>811.71</v>
      </c>
      <c r="AA503" s="18">
        <v>1.35</v>
      </c>
      <c r="AB503" s="18">
        <v>28104</v>
      </c>
    </row>
    <row r="504" spans="1:28" s="15" customFormat="1" x14ac:dyDescent="0.25">
      <c r="A504" s="17">
        <v>16</v>
      </c>
      <c r="B504" s="17" t="s">
        <v>1314</v>
      </c>
      <c r="C504" s="17" t="s">
        <v>1665</v>
      </c>
      <c r="D504" s="17" t="s">
        <v>1349</v>
      </c>
      <c r="E504" s="17" t="s">
        <v>1350</v>
      </c>
      <c r="F504" s="17" t="s">
        <v>35</v>
      </c>
      <c r="G504" s="17" t="s">
        <v>1351</v>
      </c>
      <c r="H504" s="17">
        <v>11113</v>
      </c>
      <c r="I504" s="17">
        <v>10745</v>
      </c>
      <c r="J504" s="17">
        <v>1104</v>
      </c>
      <c r="K504" s="17" t="s">
        <v>37</v>
      </c>
      <c r="L504" s="18">
        <v>282664.78999999998</v>
      </c>
      <c r="M504" s="18">
        <v>39925.75</v>
      </c>
      <c r="N504" s="18">
        <v>10945.46</v>
      </c>
      <c r="O504" s="18">
        <v>333536</v>
      </c>
      <c r="P504" s="18">
        <v>7453.05</v>
      </c>
      <c r="Q504" s="18">
        <v>2896.15</v>
      </c>
      <c r="R504" s="18">
        <v>496.8</v>
      </c>
      <c r="S504" s="18">
        <v>10846</v>
      </c>
      <c r="T504" s="18">
        <v>13010</v>
      </c>
      <c r="U504" s="18">
        <v>0</v>
      </c>
      <c r="V504" s="18">
        <v>0</v>
      </c>
      <c r="W504" s="18">
        <v>0</v>
      </c>
      <c r="X504" s="18"/>
      <c r="Y504" s="18">
        <v>290117.84000000003</v>
      </c>
      <c r="Z504" s="18">
        <v>42821.9</v>
      </c>
      <c r="AA504" s="18">
        <v>11442.26</v>
      </c>
      <c r="AB504" s="18">
        <v>344382</v>
      </c>
    </row>
    <row r="505" spans="1:28" s="15" customFormat="1" x14ac:dyDescent="0.25">
      <c r="A505" s="17">
        <v>17</v>
      </c>
      <c r="B505" s="17" t="s">
        <v>1352</v>
      </c>
      <c r="C505" s="17" t="s">
        <v>1665</v>
      </c>
      <c r="D505" s="17" t="s">
        <v>1353</v>
      </c>
      <c r="E505" s="17" t="s">
        <v>1354</v>
      </c>
      <c r="F505" s="17" t="s">
        <v>35</v>
      </c>
      <c r="G505" s="17" t="s">
        <v>1010</v>
      </c>
      <c r="H505" s="17">
        <v>8998</v>
      </c>
      <c r="I505" s="17">
        <v>8376</v>
      </c>
      <c r="J505" s="17">
        <v>622</v>
      </c>
      <c r="K505" s="17" t="s">
        <v>37</v>
      </c>
      <c r="L505" s="18">
        <v>65380.11</v>
      </c>
      <c r="M505" s="18">
        <v>6709.88</v>
      </c>
      <c r="N505" s="18">
        <v>3748.01</v>
      </c>
      <c r="O505" s="18">
        <v>75838</v>
      </c>
      <c r="P505" s="18">
        <v>3989.36</v>
      </c>
      <c r="Q505" s="18">
        <v>671.74</v>
      </c>
      <c r="R505" s="18">
        <v>279.89999999999998</v>
      </c>
      <c r="S505" s="18">
        <v>4941</v>
      </c>
      <c r="T505" s="18">
        <v>9720</v>
      </c>
      <c r="U505" s="18">
        <v>0</v>
      </c>
      <c r="V505" s="18">
        <v>0</v>
      </c>
      <c r="W505" s="18">
        <v>0</v>
      </c>
      <c r="X505" s="18"/>
      <c r="Y505" s="18">
        <v>69369.47</v>
      </c>
      <c r="Z505" s="18">
        <v>7381.62</v>
      </c>
      <c r="AA505" s="18">
        <v>4027.91</v>
      </c>
      <c r="AB505" s="18">
        <v>80779</v>
      </c>
    </row>
    <row r="506" spans="1:28" s="22" customFormat="1" x14ac:dyDescent="0.25">
      <c r="A506" s="19"/>
      <c r="B506" s="19"/>
      <c r="C506" s="10" t="s">
        <v>71</v>
      </c>
      <c r="D506" s="19"/>
      <c r="E506" s="19"/>
      <c r="F506" s="19"/>
      <c r="G506" s="19"/>
      <c r="H506" s="19"/>
      <c r="I506" s="19"/>
      <c r="J506" s="19">
        <f>SUM(J489:J505)</f>
        <v>15455</v>
      </c>
      <c r="K506" s="19"/>
      <c r="L506" s="20">
        <f t="shared" ref="L506:AB506" si="52">SUM(L489:L505)</f>
        <v>3721977.24</v>
      </c>
      <c r="M506" s="20">
        <f t="shared" ref="M506" si="53">SUM(M489:M505)</f>
        <v>498132.94999999995</v>
      </c>
      <c r="N506" s="20">
        <f t="shared" ref="N506" si="54">SUM(N489:N505)</f>
        <v>98511.809999999983</v>
      </c>
      <c r="O506" s="20">
        <f t="shared" ref="O506" si="55">SUM(O489:O505)</f>
        <v>4318622</v>
      </c>
      <c r="P506" s="20">
        <f t="shared" ref="P506" si="56">SUM(P489:P505)</f>
        <v>108483.42000000001</v>
      </c>
      <c r="Q506" s="20">
        <f t="shared" si="52"/>
        <v>37717.83</v>
      </c>
      <c r="R506" s="20">
        <f t="shared" si="52"/>
        <v>6954.7499999999991</v>
      </c>
      <c r="S506" s="20">
        <f t="shared" si="52"/>
        <v>153156</v>
      </c>
      <c r="T506" s="20">
        <f t="shared" si="52"/>
        <v>29640</v>
      </c>
      <c r="U506" s="20">
        <f t="shared" si="52"/>
        <v>0</v>
      </c>
      <c r="V506" s="20">
        <f t="shared" si="52"/>
        <v>0</v>
      </c>
      <c r="W506" s="20">
        <f t="shared" si="52"/>
        <v>0</v>
      </c>
      <c r="X506" s="20">
        <f t="shared" si="52"/>
        <v>0</v>
      </c>
      <c r="Y506" s="20">
        <f t="shared" si="52"/>
        <v>3832154.0900000003</v>
      </c>
      <c r="Z506" s="20">
        <f t="shared" si="52"/>
        <v>535833.4</v>
      </c>
      <c r="AA506" s="20">
        <f t="shared" si="52"/>
        <v>105444.51000000002</v>
      </c>
      <c r="AB506" s="20">
        <f t="shared" si="52"/>
        <v>4473432</v>
      </c>
    </row>
    <row r="507" spans="1:28" s="15" customFormat="1" x14ac:dyDescent="0.25">
      <c r="A507" s="17">
        <v>1</v>
      </c>
      <c r="B507" s="17" t="s">
        <v>1341</v>
      </c>
      <c r="C507" s="17" t="s">
        <v>1665</v>
      </c>
      <c r="D507" s="17" t="s">
        <v>1355</v>
      </c>
      <c r="E507" s="17" t="s">
        <v>1356</v>
      </c>
      <c r="F507" s="17" t="s">
        <v>75</v>
      </c>
      <c r="G507" s="17" t="s">
        <v>76</v>
      </c>
      <c r="H507" s="17">
        <v>13429</v>
      </c>
      <c r="I507" s="17">
        <v>13276</v>
      </c>
      <c r="J507" s="17">
        <v>153</v>
      </c>
      <c r="K507" s="17" t="s">
        <v>37</v>
      </c>
      <c r="L507" s="18">
        <v>8137.67</v>
      </c>
      <c r="M507" s="18">
        <v>590.88</v>
      </c>
      <c r="N507" s="18">
        <v>382.45</v>
      </c>
      <c r="O507" s="18">
        <v>9111</v>
      </c>
      <c r="P507" s="18">
        <v>1505.14</v>
      </c>
      <c r="Q507" s="18">
        <v>78.290000000000006</v>
      </c>
      <c r="R507" s="18">
        <v>91.57</v>
      </c>
      <c r="S507" s="18">
        <v>1675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9642.81</v>
      </c>
      <c r="Z507" s="18">
        <v>669.17</v>
      </c>
      <c r="AA507" s="18">
        <v>474.02</v>
      </c>
      <c r="AB507" s="18">
        <v>10786</v>
      </c>
    </row>
    <row r="508" spans="1:28" s="15" customFormat="1" x14ac:dyDescent="0.25">
      <c r="A508" s="17">
        <v>2</v>
      </c>
      <c r="B508" s="17" t="s">
        <v>1314</v>
      </c>
      <c r="C508" s="17" t="s">
        <v>1665</v>
      </c>
      <c r="D508" s="17" t="s">
        <v>1357</v>
      </c>
      <c r="E508" s="17" t="s">
        <v>1358</v>
      </c>
      <c r="F508" s="17" t="s">
        <v>75</v>
      </c>
      <c r="G508" s="17" t="s">
        <v>76</v>
      </c>
      <c r="H508" s="17">
        <v>6317</v>
      </c>
      <c r="I508" s="17">
        <v>6230</v>
      </c>
      <c r="J508" s="17">
        <v>87</v>
      </c>
      <c r="K508" s="17" t="s">
        <v>37</v>
      </c>
      <c r="L508" s="18">
        <v>5501.84</v>
      </c>
      <c r="M508" s="18">
        <v>415.99</v>
      </c>
      <c r="N508" s="18">
        <v>253.17</v>
      </c>
      <c r="O508" s="18">
        <v>6171</v>
      </c>
      <c r="P508" s="18">
        <v>905.79</v>
      </c>
      <c r="Q508" s="18">
        <v>54.14</v>
      </c>
      <c r="R508" s="18">
        <v>52.07</v>
      </c>
      <c r="S508" s="18">
        <v>1012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6407.63</v>
      </c>
      <c r="Z508" s="18">
        <v>470.13</v>
      </c>
      <c r="AA508" s="18">
        <v>305.24</v>
      </c>
      <c r="AB508" s="18">
        <v>7183</v>
      </c>
    </row>
    <row r="509" spans="1:28" s="15" customFormat="1" x14ac:dyDescent="0.25">
      <c r="A509" s="17">
        <v>3</v>
      </c>
      <c r="B509" s="17" t="s">
        <v>1331</v>
      </c>
      <c r="C509" s="17" t="s">
        <v>1665</v>
      </c>
      <c r="D509" s="17" t="s">
        <v>1359</v>
      </c>
      <c r="E509" s="17" t="s">
        <v>1360</v>
      </c>
      <c r="F509" s="17" t="s">
        <v>75</v>
      </c>
      <c r="G509" s="17" t="s">
        <v>76</v>
      </c>
      <c r="H509" s="17">
        <v>0</v>
      </c>
      <c r="I509" s="17">
        <v>0</v>
      </c>
      <c r="J509" s="17">
        <v>0</v>
      </c>
      <c r="K509" s="17" t="s">
        <v>59</v>
      </c>
      <c r="L509" s="18">
        <v>12379.4</v>
      </c>
      <c r="M509" s="18">
        <v>3592.34</v>
      </c>
      <c r="N509" s="18">
        <v>355.26</v>
      </c>
      <c r="O509" s="18">
        <v>16327</v>
      </c>
      <c r="P509" s="18">
        <v>218.67</v>
      </c>
      <c r="Q509" s="18">
        <v>126.33</v>
      </c>
      <c r="R509" s="18">
        <v>0</v>
      </c>
      <c r="S509" s="18">
        <v>345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12598.07</v>
      </c>
      <c r="Z509" s="18">
        <v>3718.67</v>
      </c>
      <c r="AA509" s="18">
        <v>355.26</v>
      </c>
      <c r="AB509" s="18">
        <v>16672</v>
      </c>
    </row>
    <row r="510" spans="1:28" s="15" customFormat="1" x14ac:dyDescent="0.25">
      <c r="A510" s="17">
        <v>4</v>
      </c>
      <c r="B510" s="17" t="s">
        <v>1318</v>
      </c>
      <c r="C510" s="17" t="s">
        <v>1665</v>
      </c>
      <c r="D510" s="17" t="s">
        <v>1361</v>
      </c>
      <c r="E510" s="17" t="s">
        <v>1362</v>
      </c>
      <c r="F510" s="17" t="s">
        <v>75</v>
      </c>
      <c r="G510" s="17" t="s">
        <v>76</v>
      </c>
      <c r="H510" s="17">
        <v>18380</v>
      </c>
      <c r="I510" s="17">
        <v>18170</v>
      </c>
      <c r="J510" s="17">
        <v>210</v>
      </c>
      <c r="K510" s="17" t="s">
        <v>37</v>
      </c>
      <c r="L510" s="18">
        <v>73371.34</v>
      </c>
      <c r="M510" s="18">
        <v>19450.57</v>
      </c>
      <c r="N510" s="18">
        <v>5525.09</v>
      </c>
      <c r="O510" s="18">
        <v>98347</v>
      </c>
      <c r="P510" s="18">
        <v>1820.3</v>
      </c>
      <c r="Q510" s="18">
        <v>781.01</v>
      </c>
      <c r="R510" s="18">
        <v>125.69</v>
      </c>
      <c r="S510" s="18">
        <v>2727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75191.64</v>
      </c>
      <c r="Z510" s="18">
        <v>20231.580000000002</v>
      </c>
      <c r="AA510" s="18">
        <v>5650.78</v>
      </c>
      <c r="AB510" s="18">
        <v>101074</v>
      </c>
    </row>
    <row r="511" spans="1:28" s="15" customFormat="1" x14ac:dyDescent="0.25">
      <c r="A511" s="17">
        <v>5</v>
      </c>
      <c r="B511" s="17" t="s">
        <v>1331</v>
      </c>
      <c r="C511" s="17" t="s">
        <v>1665</v>
      </c>
      <c r="D511" s="17" t="s">
        <v>1363</v>
      </c>
      <c r="E511" s="17" t="s">
        <v>1364</v>
      </c>
      <c r="F511" s="17" t="s">
        <v>75</v>
      </c>
      <c r="G511" s="17" t="s">
        <v>76</v>
      </c>
      <c r="H511" s="17">
        <v>16014</v>
      </c>
      <c r="I511" s="17">
        <v>16014</v>
      </c>
      <c r="J511" s="17">
        <v>0</v>
      </c>
      <c r="K511" s="17" t="s">
        <v>59</v>
      </c>
      <c r="L511" s="18">
        <v>81734.649999999994</v>
      </c>
      <c r="M511" s="18">
        <v>22450.18</v>
      </c>
      <c r="N511" s="18">
        <v>6288.17</v>
      </c>
      <c r="O511" s="18">
        <v>110473</v>
      </c>
      <c r="P511" s="18">
        <v>312.22000000000003</v>
      </c>
      <c r="Q511" s="18">
        <v>878.78</v>
      </c>
      <c r="R511" s="18">
        <v>0</v>
      </c>
      <c r="S511" s="18">
        <v>1191</v>
      </c>
      <c r="T511" s="18">
        <v>120</v>
      </c>
      <c r="U511" s="18">
        <v>0</v>
      </c>
      <c r="V511" s="18">
        <v>0</v>
      </c>
      <c r="W511" s="18">
        <v>0</v>
      </c>
      <c r="X511" s="18"/>
      <c r="Y511" s="18">
        <v>82046.87</v>
      </c>
      <c r="Z511" s="18">
        <v>23328.959999999999</v>
      </c>
      <c r="AA511" s="18">
        <v>6288.17</v>
      </c>
      <c r="AB511" s="18">
        <v>111664</v>
      </c>
    </row>
    <row r="512" spans="1:28" s="15" customFormat="1" x14ac:dyDescent="0.25">
      <c r="A512" s="17">
        <v>6</v>
      </c>
      <c r="B512" s="17" t="s">
        <v>1331</v>
      </c>
      <c r="C512" s="17" t="s">
        <v>1665</v>
      </c>
      <c r="D512" s="17" t="s">
        <v>1365</v>
      </c>
      <c r="E512" s="17" t="s">
        <v>1366</v>
      </c>
      <c r="F512" s="17" t="s">
        <v>75</v>
      </c>
      <c r="G512" s="17" t="s">
        <v>76</v>
      </c>
      <c r="H512" s="17">
        <v>1221</v>
      </c>
      <c r="I512" s="17">
        <v>1221</v>
      </c>
      <c r="J512" s="17">
        <v>0</v>
      </c>
      <c r="K512" s="17" t="s">
        <v>59</v>
      </c>
      <c r="L512" s="18">
        <v>8560.4</v>
      </c>
      <c r="M512" s="18">
        <v>449.6</v>
      </c>
      <c r="N512" s="18">
        <v>0</v>
      </c>
      <c r="O512" s="18">
        <v>9010</v>
      </c>
      <c r="P512" s="18">
        <v>187.27</v>
      </c>
      <c r="Q512" s="18">
        <v>84.73</v>
      </c>
      <c r="R512" s="18">
        <v>0</v>
      </c>
      <c r="S512" s="18">
        <v>272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8747.67</v>
      </c>
      <c r="Z512" s="18">
        <v>534.33000000000004</v>
      </c>
      <c r="AA512" s="18">
        <v>0</v>
      </c>
      <c r="AB512" s="18">
        <v>9282</v>
      </c>
    </row>
    <row r="513" spans="1:28" s="15" customFormat="1" x14ac:dyDescent="0.25">
      <c r="A513" s="17">
        <v>7</v>
      </c>
      <c r="B513" s="17" t="s">
        <v>1307</v>
      </c>
      <c r="C513" s="17" t="s">
        <v>1665</v>
      </c>
      <c r="D513" s="17" t="s">
        <v>1367</v>
      </c>
      <c r="E513" s="17" t="s">
        <v>1368</v>
      </c>
      <c r="F513" s="17" t="s">
        <v>75</v>
      </c>
      <c r="G513" s="17" t="s">
        <v>76</v>
      </c>
      <c r="H513" s="17">
        <v>2840</v>
      </c>
      <c r="I513" s="17">
        <v>2481</v>
      </c>
      <c r="J513" s="17">
        <v>359</v>
      </c>
      <c r="K513" s="17" t="s">
        <v>37</v>
      </c>
      <c r="L513" s="18">
        <v>21851.96</v>
      </c>
      <c r="M513" s="18">
        <v>510.34</v>
      </c>
      <c r="N513" s="18">
        <v>836.7</v>
      </c>
      <c r="O513" s="18">
        <v>23199</v>
      </c>
      <c r="P513" s="18">
        <v>2890.37</v>
      </c>
      <c r="Q513" s="18">
        <v>213.77</v>
      </c>
      <c r="R513" s="18">
        <v>214.86</v>
      </c>
      <c r="S513" s="18">
        <v>3319</v>
      </c>
      <c r="T513" s="18">
        <v>83590</v>
      </c>
      <c r="U513" s="18">
        <v>0</v>
      </c>
      <c r="V513" s="18">
        <v>0</v>
      </c>
      <c r="W513" s="18">
        <v>0</v>
      </c>
      <c r="X513" s="18"/>
      <c r="Y513" s="18">
        <v>24742.33</v>
      </c>
      <c r="Z513" s="18">
        <v>724.11</v>
      </c>
      <c r="AA513" s="18">
        <v>1051.56</v>
      </c>
      <c r="AB513" s="18">
        <v>26518</v>
      </c>
    </row>
    <row r="514" spans="1:28" s="15" customFormat="1" x14ac:dyDescent="0.25">
      <c r="A514" s="17">
        <v>8</v>
      </c>
      <c r="B514" s="17" t="s">
        <v>1311</v>
      </c>
      <c r="C514" s="17" t="s">
        <v>1665</v>
      </c>
      <c r="D514" s="17" t="s">
        <v>1369</v>
      </c>
      <c r="E514" s="17" t="s">
        <v>1370</v>
      </c>
      <c r="F514" s="17" t="s">
        <v>75</v>
      </c>
      <c r="G514" s="17" t="s">
        <v>76</v>
      </c>
      <c r="H514" s="17">
        <v>11014</v>
      </c>
      <c r="I514" s="17">
        <v>10802</v>
      </c>
      <c r="J514" s="17">
        <v>212</v>
      </c>
      <c r="K514" s="17" t="s">
        <v>37</v>
      </c>
      <c r="L514" s="18">
        <v>-91581.84</v>
      </c>
      <c r="M514" s="18">
        <v>14.33</v>
      </c>
      <c r="N514" s="18">
        <v>1864.51</v>
      </c>
      <c r="O514" s="18">
        <v>-89703</v>
      </c>
      <c r="P514" s="18">
        <v>1835.12</v>
      </c>
      <c r="Q514" s="18">
        <v>0</v>
      </c>
      <c r="R514" s="18">
        <v>126.88</v>
      </c>
      <c r="S514" s="18">
        <v>1962</v>
      </c>
      <c r="T514" s="18">
        <v>410</v>
      </c>
      <c r="U514" s="18">
        <v>0</v>
      </c>
      <c r="V514" s="18">
        <v>0</v>
      </c>
      <c r="W514" s="18">
        <v>0</v>
      </c>
      <c r="X514" s="18"/>
      <c r="Y514" s="18">
        <v>0</v>
      </c>
      <c r="Z514" s="18">
        <v>0</v>
      </c>
      <c r="AA514" s="18">
        <v>0</v>
      </c>
      <c r="AB514" s="18">
        <v>0</v>
      </c>
    </row>
    <row r="515" spans="1:28" s="15" customFormat="1" x14ac:dyDescent="0.25">
      <c r="A515" s="17">
        <v>9</v>
      </c>
      <c r="B515" s="17" t="s">
        <v>1307</v>
      </c>
      <c r="C515" s="17" t="s">
        <v>1665</v>
      </c>
      <c r="D515" s="17" t="s">
        <v>1371</v>
      </c>
      <c r="E515" s="17" t="s">
        <v>1372</v>
      </c>
      <c r="F515" s="17" t="s">
        <v>75</v>
      </c>
      <c r="G515" s="17" t="s">
        <v>76</v>
      </c>
      <c r="H515" s="17">
        <v>42980</v>
      </c>
      <c r="I515" s="17">
        <v>42516</v>
      </c>
      <c r="J515" s="17">
        <v>464</v>
      </c>
      <c r="K515" s="17" t="s">
        <v>37</v>
      </c>
      <c r="L515" s="18">
        <v>146274.54999999999</v>
      </c>
      <c r="M515" s="18">
        <v>21719.21</v>
      </c>
      <c r="N515" s="18">
        <v>3930.24</v>
      </c>
      <c r="O515" s="18">
        <v>171924</v>
      </c>
      <c r="P515" s="18">
        <v>3768.67</v>
      </c>
      <c r="Q515" s="18">
        <v>1485.63</v>
      </c>
      <c r="R515" s="18">
        <v>277.7</v>
      </c>
      <c r="S515" s="18">
        <v>5532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150043.22</v>
      </c>
      <c r="Z515" s="18">
        <v>23204.84</v>
      </c>
      <c r="AA515" s="18">
        <v>4207.9399999999996</v>
      </c>
      <c r="AB515" s="18">
        <v>177456</v>
      </c>
    </row>
    <row r="516" spans="1:28" s="15" customFormat="1" x14ac:dyDescent="0.25">
      <c r="A516" s="17">
        <v>10</v>
      </c>
      <c r="B516" s="17" t="s">
        <v>1322</v>
      </c>
      <c r="C516" s="17" t="s">
        <v>1665</v>
      </c>
      <c r="D516" s="17" t="s">
        <v>1373</v>
      </c>
      <c r="E516" s="17" t="s">
        <v>1374</v>
      </c>
      <c r="F516" s="17" t="s">
        <v>75</v>
      </c>
      <c r="G516" s="17" t="s">
        <v>76</v>
      </c>
      <c r="H516" s="17">
        <v>24012</v>
      </c>
      <c r="I516" s="17">
        <v>23911</v>
      </c>
      <c r="J516" s="17">
        <v>101</v>
      </c>
      <c r="K516" s="17" t="s">
        <v>37</v>
      </c>
      <c r="L516" s="18">
        <v>-61093.74</v>
      </c>
      <c r="M516" s="18">
        <v>11.48</v>
      </c>
      <c r="N516" s="18">
        <v>1538.26</v>
      </c>
      <c r="O516" s="18">
        <v>-59544</v>
      </c>
      <c r="P516" s="18">
        <v>1037.55</v>
      </c>
      <c r="Q516" s="18">
        <v>0</v>
      </c>
      <c r="R516" s="18">
        <v>60.45</v>
      </c>
      <c r="S516" s="18">
        <v>1098</v>
      </c>
      <c r="T516" s="18">
        <v>850</v>
      </c>
      <c r="U516" s="18">
        <v>0</v>
      </c>
      <c r="V516" s="18">
        <v>0</v>
      </c>
      <c r="W516" s="18">
        <v>0</v>
      </c>
      <c r="X516" s="18"/>
      <c r="Y516" s="18">
        <v>0</v>
      </c>
      <c r="Z516" s="18">
        <v>0</v>
      </c>
      <c r="AA516" s="18">
        <v>0</v>
      </c>
      <c r="AB516" s="18">
        <v>0</v>
      </c>
    </row>
    <row r="517" spans="1:28" s="15" customFormat="1" x14ac:dyDescent="0.25">
      <c r="A517" s="17">
        <v>11</v>
      </c>
      <c r="B517" s="17" t="s">
        <v>1314</v>
      </c>
      <c r="C517" s="17" t="s">
        <v>1665</v>
      </c>
      <c r="D517" s="17" t="s">
        <v>1375</v>
      </c>
      <c r="E517" s="17" t="s">
        <v>1376</v>
      </c>
      <c r="F517" s="17" t="s">
        <v>75</v>
      </c>
      <c r="G517" s="17" t="s">
        <v>76</v>
      </c>
      <c r="H517" s="17">
        <v>8234</v>
      </c>
      <c r="I517" s="17">
        <v>8014</v>
      </c>
      <c r="J517" s="17">
        <v>220</v>
      </c>
      <c r="K517" s="17" t="s">
        <v>37</v>
      </c>
      <c r="L517" s="18">
        <v>-43173.83</v>
      </c>
      <c r="M517" s="18">
        <v>9.57</v>
      </c>
      <c r="N517" s="18">
        <v>1532.26</v>
      </c>
      <c r="O517" s="18">
        <v>-41632</v>
      </c>
      <c r="P517" s="18">
        <v>1892.33</v>
      </c>
      <c r="Q517" s="18">
        <v>0</v>
      </c>
      <c r="R517" s="18">
        <v>131.66999999999999</v>
      </c>
      <c r="S517" s="18">
        <v>2024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0</v>
      </c>
      <c r="Z517" s="18">
        <v>0</v>
      </c>
      <c r="AA517" s="18">
        <v>0</v>
      </c>
      <c r="AB517" s="18">
        <v>0</v>
      </c>
    </row>
    <row r="518" spans="1:28" s="15" customFormat="1" x14ac:dyDescent="0.25">
      <c r="A518" s="17">
        <v>12</v>
      </c>
      <c r="B518" s="17" t="s">
        <v>1322</v>
      </c>
      <c r="C518" s="17" t="s">
        <v>1665</v>
      </c>
      <c r="D518" s="17" t="s">
        <v>1377</v>
      </c>
      <c r="E518" s="17" t="s">
        <v>1378</v>
      </c>
      <c r="F518" s="17" t="s">
        <v>75</v>
      </c>
      <c r="G518" s="17" t="s">
        <v>76</v>
      </c>
      <c r="H518" s="17">
        <v>25265</v>
      </c>
      <c r="I518" s="17">
        <v>24972</v>
      </c>
      <c r="J518" s="17">
        <v>293</v>
      </c>
      <c r="K518" s="17" t="s">
        <v>37</v>
      </c>
      <c r="L518" s="18">
        <v>37961.440000000002</v>
      </c>
      <c r="M518" s="18">
        <v>1519.77</v>
      </c>
      <c r="N518" s="18">
        <v>879.79</v>
      </c>
      <c r="O518" s="18">
        <v>40361</v>
      </c>
      <c r="P518" s="18">
        <v>2541.1999999999998</v>
      </c>
      <c r="Q518" s="18">
        <v>375.44</v>
      </c>
      <c r="R518" s="18">
        <v>175.36</v>
      </c>
      <c r="S518" s="18">
        <v>3092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40502.639999999999</v>
      </c>
      <c r="Z518" s="18">
        <v>1895.21</v>
      </c>
      <c r="AA518" s="18">
        <v>1055.1500000000001</v>
      </c>
      <c r="AB518" s="18">
        <v>43453</v>
      </c>
    </row>
    <row r="519" spans="1:28" s="15" customFormat="1" x14ac:dyDescent="0.25">
      <c r="A519" s="17">
        <v>13</v>
      </c>
      <c r="B519" s="17" t="s">
        <v>1341</v>
      </c>
      <c r="C519" s="17" t="s">
        <v>1665</v>
      </c>
      <c r="D519" s="17" t="s">
        <v>1379</v>
      </c>
      <c r="E519" s="17" t="s">
        <v>1380</v>
      </c>
      <c r="F519" s="17" t="s">
        <v>75</v>
      </c>
      <c r="G519" s="17" t="s">
        <v>114</v>
      </c>
      <c r="H519" s="17">
        <v>0</v>
      </c>
      <c r="I519" s="17">
        <v>0</v>
      </c>
      <c r="J519" s="17">
        <v>286</v>
      </c>
      <c r="K519" s="17" t="s">
        <v>107</v>
      </c>
      <c r="L519" s="18">
        <v>154252.9</v>
      </c>
      <c r="M519" s="18">
        <v>22340.19</v>
      </c>
      <c r="N519" s="18">
        <v>3299.91</v>
      </c>
      <c r="O519" s="18">
        <v>179893</v>
      </c>
      <c r="P519" s="18">
        <v>2178.2600000000002</v>
      </c>
      <c r="Q519" s="18">
        <v>1564.57</v>
      </c>
      <c r="R519" s="18">
        <v>171.17</v>
      </c>
      <c r="S519" s="18">
        <v>3914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156431.16</v>
      </c>
      <c r="Z519" s="18">
        <v>23904.76</v>
      </c>
      <c r="AA519" s="18">
        <v>3471.08</v>
      </c>
      <c r="AB519" s="18">
        <v>183807</v>
      </c>
    </row>
    <row r="520" spans="1:28" s="15" customFormat="1" x14ac:dyDescent="0.25">
      <c r="A520" s="17">
        <v>14</v>
      </c>
      <c r="B520" s="17" t="s">
        <v>1314</v>
      </c>
      <c r="C520" s="17" t="s">
        <v>1665</v>
      </c>
      <c r="D520" s="17" t="s">
        <v>1381</v>
      </c>
      <c r="E520" s="17" t="s">
        <v>1382</v>
      </c>
      <c r="F520" s="17" t="s">
        <v>75</v>
      </c>
      <c r="G520" s="17" t="s">
        <v>114</v>
      </c>
      <c r="H520" s="17">
        <v>0</v>
      </c>
      <c r="I520" s="17">
        <v>0</v>
      </c>
      <c r="J520" s="17">
        <v>41</v>
      </c>
      <c r="K520" s="17" t="s">
        <v>107</v>
      </c>
      <c r="L520" s="18">
        <v>129972.98</v>
      </c>
      <c r="M520" s="18">
        <v>19027</v>
      </c>
      <c r="N520" s="18">
        <v>2860.02</v>
      </c>
      <c r="O520" s="18">
        <v>151860</v>
      </c>
      <c r="P520" s="18">
        <v>419.2</v>
      </c>
      <c r="Q520" s="18">
        <v>1326.26</v>
      </c>
      <c r="R520" s="18">
        <v>24.54</v>
      </c>
      <c r="S520" s="18">
        <v>1770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130392.18</v>
      </c>
      <c r="Z520" s="18">
        <v>20353.259999999998</v>
      </c>
      <c r="AA520" s="18">
        <v>2884.56</v>
      </c>
      <c r="AB520" s="18">
        <v>153630</v>
      </c>
    </row>
    <row r="521" spans="1:28" s="15" customFormat="1" x14ac:dyDescent="0.25">
      <c r="A521" s="17">
        <v>15</v>
      </c>
      <c r="B521" s="17" t="s">
        <v>1318</v>
      </c>
      <c r="C521" s="17" t="s">
        <v>1665</v>
      </c>
      <c r="D521" s="17" t="s">
        <v>1383</v>
      </c>
      <c r="E521" s="17" t="s">
        <v>1384</v>
      </c>
      <c r="F521" s="17" t="s">
        <v>75</v>
      </c>
      <c r="G521" s="17" t="s">
        <v>114</v>
      </c>
      <c r="H521" s="17">
        <v>0</v>
      </c>
      <c r="I521" s="17">
        <v>0</v>
      </c>
      <c r="J521" s="17">
        <v>246</v>
      </c>
      <c r="K521" s="17" t="s">
        <v>107</v>
      </c>
      <c r="L521" s="18">
        <v>138669.78</v>
      </c>
      <c r="M521" s="18">
        <v>19905.13</v>
      </c>
      <c r="N521" s="18">
        <v>3228.09</v>
      </c>
      <c r="O521" s="18">
        <v>161803</v>
      </c>
      <c r="P521" s="18">
        <v>1891.3</v>
      </c>
      <c r="Q521" s="18">
        <v>1409.47</v>
      </c>
      <c r="R521" s="18">
        <v>147.22999999999999</v>
      </c>
      <c r="S521" s="18">
        <v>3448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140561.07999999999</v>
      </c>
      <c r="Z521" s="18">
        <v>21314.6</v>
      </c>
      <c r="AA521" s="18">
        <v>3375.32</v>
      </c>
      <c r="AB521" s="18">
        <v>165251</v>
      </c>
    </row>
    <row r="522" spans="1:28" s="15" customFormat="1" x14ac:dyDescent="0.25">
      <c r="A522" s="17">
        <v>16</v>
      </c>
      <c r="B522" s="17" t="s">
        <v>1331</v>
      </c>
      <c r="C522" s="17" t="s">
        <v>1665</v>
      </c>
      <c r="D522" s="17" t="s">
        <v>1385</v>
      </c>
      <c r="E522" s="17" t="s">
        <v>1386</v>
      </c>
      <c r="F522" s="17" t="s">
        <v>75</v>
      </c>
      <c r="G522" s="17" t="s">
        <v>114</v>
      </c>
      <c r="H522" s="17">
        <v>0</v>
      </c>
      <c r="I522" s="17">
        <v>0</v>
      </c>
      <c r="J522" s="17">
        <v>298</v>
      </c>
      <c r="K522" s="17" t="s">
        <v>107</v>
      </c>
      <c r="L522" s="18">
        <v>139382.35999999999</v>
      </c>
      <c r="M522" s="18">
        <v>19850.189999999999</v>
      </c>
      <c r="N522" s="18">
        <v>3321.45</v>
      </c>
      <c r="O522" s="18">
        <v>162554</v>
      </c>
      <c r="P522" s="18">
        <v>2265.0100000000002</v>
      </c>
      <c r="Q522" s="18">
        <v>1415.64</v>
      </c>
      <c r="R522" s="18">
        <v>178.35</v>
      </c>
      <c r="S522" s="18">
        <v>3859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141647.37</v>
      </c>
      <c r="Z522" s="18">
        <v>21265.83</v>
      </c>
      <c r="AA522" s="18">
        <v>3499.8</v>
      </c>
      <c r="AB522" s="18">
        <v>166413</v>
      </c>
    </row>
    <row r="523" spans="1:28" s="15" customFormat="1" x14ac:dyDescent="0.25">
      <c r="A523" s="17">
        <v>17</v>
      </c>
      <c r="B523" s="17" t="s">
        <v>1322</v>
      </c>
      <c r="C523" s="17" t="s">
        <v>1665</v>
      </c>
      <c r="D523" s="17" t="s">
        <v>1387</v>
      </c>
      <c r="E523" s="17" t="s">
        <v>1388</v>
      </c>
      <c r="F523" s="17" t="s">
        <v>75</v>
      </c>
      <c r="G523" s="17" t="s">
        <v>114</v>
      </c>
      <c r="H523" s="17">
        <v>0</v>
      </c>
      <c r="I523" s="17">
        <v>0</v>
      </c>
      <c r="J523" s="17">
        <v>50</v>
      </c>
      <c r="K523" s="17" t="s">
        <v>107</v>
      </c>
      <c r="L523" s="18">
        <v>144703.07</v>
      </c>
      <c r="M523" s="18">
        <v>21552.77</v>
      </c>
      <c r="N523" s="18">
        <v>2876.16</v>
      </c>
      <c r="O523" s="18">
        <v>169132</v>
      </c>
      <c r="P523" s="18">
        <v>483.68</v>
      </c>
      <c r="Q523" s="18">
        <v>1473.4</v>
      </c>
      <c r="R523" s="18">
        <v>29.92</v>
      </c>
      <c r="S523" s="18">
        <v>1987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145186.75</v>
      </c>
      <c r="Z523" s="18">
        <v>23026.17</v>
      </c>
      <c r="AA523" s="18">
        <v>2906.08</v>
      </c>
      <c r="AB523" s="18">
        <v>171119</v>
      </c>
    </row>
    <row r="524" spans="1:28" s="15" customFormat="1" x14ac:dyDescent="0.25">
      <c r="A524" s="17">
        <v>18</v>
      </c>
      <c r="B524" s="17" t="s">
        <v>1311</v>
      </c>
      <c r="C524" s="17" t="s">
        <v>1665</v>
      </c>
      <c r="D524" s="17" t="s">
        <v>1389</v>
      </c>
      <c r="E524" s="17" t="s">
        <v>1390</v>
      </c>
      <c r="F524" s="17" t="s">
        <v>75</v>
      </c>
      <c r="G524" s="17" t="s">
        <v>114</v>
      </c>
      <c r="H524" s="17">
        <v>0</v>
      </c>
      <c r="I524" s="17">
        <v>0</v>
      </c>
      <c r="J524" s="17">
        <v>111</v>
      </c>
      <c r="K524" s="17" t="s">
        <v>107</v>
      </c>
      <c r="L524" s="18">
        <v>41880.67</v>
      </c>
      <c r="M524" s="18">
        <v>2666.58</v>
      </c>
      <c r="N524" s="18">
        <v>414.75</v>
      </c>
      <c r="O524" s="18">
        <v>44962</v>
      </c>
      <c r="P524" s="18">
        <v>922.23</v>
      </c>
      <c r="Q524" s="18">
        <v>418.34</v>
      </c>
      <c r="R524" s="18">
        <v>66.430000000000007</v>
      </c>
      <c r="S524" s="18">
        <v>1407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42802.9</v>
      </c>
      <c r="Z524" s="18">
        <v>3084.92</v>
      </c>
      <c r="AA524" s="18">
        <v>481.18</v>
      </c>
      <c r="AB524" s="18">
        <v>46369</v>
      </c>
    </row>
    <row r="525" spans="1:28" x14ac:dyDescent="0.25">
      <c r="A525" s="10"/>
      <c r="B525" s="10"/>
      <c r="C525" s="10" t="s">
        <v>71</v>
      </c>
      <c r="D525" s="10"/>
      <c r="E525" s="10"/>
      <c r="F525" s="10"/>
      <c r="G525" s="10"/>
      <c r="H525" s="10"/>
      <c r="I525" s="10"/>
      <c r="J525" s="11">
        <f>SUM(J507:J524)</f>
        <v>3131</v>
      </c>
      <c r="K525" s="11"/>
      <c r="L525" s="11">
        <f t="shared" ref="L525:AB525" si="57">SUM(L507:L524)</f>
        <v>948785.6</v>
      </c>
      <c r="M525" s="11">
        <f t="shared" si="57"/>
        <v>176076.12</v>
      </c>
      <c r="N525" s="11">
        <f t="shared" si="57"/>
        <v>39386.28</v>
      </c>
      <c r="O525" s="11">
        <f t="shared" si="57"/>
        <v>1164248</v>
      </c>
      <c r="P525" s="11">
        <f t="shared" si="57"/>
        <v>27074.31</v>
      </c>
      <c r="Q525" s="11">
        <f t="shared" si="57"/>
        <v>11685.8</v>
      </c>
      <c r="R525" s="11">
        <f t="shared" si="57"/>
        <v>1873.89</v>
      </c>
      <c r="S525" s="11">
        <f t="shared" si="57"/>
        <v>40634</v>
      </c>
      <c r="T525" s="11">
        <f t="shared" si="57"/>
        <v>84970</v>
      </c>
      <c r="U525" s="11">
        <f t="shared" si="57"/>
        <v>0</v>
      </c>
      <c r="V525" s="11">
        <f t="shared" si="57"/>
        <v>0</v>
      </c>
      <c r="W525" s="11">
        <f t="shared" si="57"/>
        <v>0</v>
      </c>
      <c r="X525" s="11">
        <f t="shared" si="57"/>
        <v>0</v>
      </c>
      <c r="Y525" s="11">
        <f t="shared" si="57"/>
        <v>1166944.3199999998</v>
      </c>
      <c r="Z525" s="11">
        <f t="shared" si="57"/>
        <v>187726.54</v>
      </c>
      <c r="AA525" s="11">
        <f t="shared" si="57"/>
        <v>36006.14</v>
      </c>
      <c r="AB525" s="11">
        <f t="shared" si="57"/>
        <v>1390677</v>
      </c>
    </row>
    <row r="526" spans="1:28" x14ac:dyDescent="0.25">
      <c r="A526" s="10"/>
      <c r="B526" s="10"/>
      <c r="C526" s="10" t="s">
        <v>119</v>
      </c>
      <c r="D526" s="10"/>
      <c r="E526" s="10"/>
      <c r="F526" s="10"/>
      <c r="G526" s="10"/>
      <c r="H526" s="10"/>
      <c r="I526" s="10"/>
      <c r="J526" s="11">
        <f>J525+J506</f>
        <v>18586</v>
      </c>
      <c r="K526" s="11"/>
      <c r="L526" s="11">
        <f t="shared" ref="L526:AB526" si="58">L525+L506</f>
        <v>4670762.84</v>
      </c>
      <c r="M526" s="11">
        <f t="shared" si="58"/>
        <v>674209.07</v>
      </c>
      <c r="N526" s="11">
        <f t="shared" si="58"/>
        <v>137898.08999999997</v>
      </c>
      <c r="O526" s="11">
        <f t="shared" si="58"/>
        <v>5482870</v>
      </c>
      <c r="P526" s="11">
        <f t="shared" si="58"/>
        <v>135557.73000000001</v>
      </c>
      <c r="Q526" s="11">
        <f t="shared" si="58"/>
        <v>49403.630000000005</v>
      </c>
      <c r="R526" s="11">
        <f t="shared" si="58"/>
        <v>8828.64</v>
      </c>
      <c r="S526" s="11">
        <f t="shared" si="58"/>
        <v>193790</v>
      </c>
      <c r="T526" s="11">
        <f t="shared" si="58"/>
        <v>114610</v>
      </c>
      <c r="U526" s="11">
        <f t="shared" si="58"/>
        <v>0</v>
      </c>
      <c r="V526" s="11">
        <f t="shared" si="58"/>
        <v>0</v>
      </c>
      <c r="W526" s="11">
        <f t="shared" si="58"/>
        <v>0</v>
      </c>
      <c r="X526" s="11">
        <f t="shared" si="58"/>
        <v>0</v>
      </c>
      <c r="Y526" s="11">
        <f t="shared" si="58"/>
        <v>4999098.41</v>
      </c>
      <c r="Z526" s="11">
        <f t="shared" si="58"/>
        <v>723559.94000000006</v>
      </c>
      <c r="AA526" s="11">
        <f t="shared" si="58"/>
        <v>141450.65000000002</v>
      </c>
      <c r="AB526" s="11">
        <f t="shared" si="58"/>
        <v>5864109</v>
      </c>
    </row>
    <row r="528" spans="1:28" x14ac:dyDescent="0.25">
      <c r="O528" s="34"/>
    </row>
    <row r="530" spans="1:28" ht="15.75" x14ac:dyDescent="0.25">
      <c r="E530" s="13" t="s">
        <v>120</v>
      </c>
      <c r="G530" s="14"/>
      <c r="H530" s="14"/>
      <c r="I530" s="14"/>
      <c r="J530" s="14"/>
      <c r="K530" s="14"/>
      <c r="L530" s="13" t="s">
        <v>122</v>
      </c>
      <c r="M530" s="13"/>
      <c r="N530" s="13"/>
      <c r="O530" s="14"/>
      <c r="Q530" s="14"/>
      <c r="R530" s="13" t="s">
        <v>121</v>
      </c>
      <c r="T530" s="14"/>
      <c r="U530" s="14"/>
      <c r="W530" s="14"/>
      <c r="X530" s="14"/>
      <c r="Y530" s="13" t="s">
        <v>123</v>
      </c>
      <c r="Z530" s="14"/>
      <c r="AA530" s="14"/>
      <c r="AB530" s="14"/>
    </row>
    <row r="531" spans="1:28" ht="15.75" x14ac:dyDescent="0.25">
      <c r="E531" s="13" t="s">
        <v>124</v>
      </c>
      <c r="G531" s="14"/>
      <c r="H531" s="14"/>
      <c r="I531" s="14"/>
      <c r="J531" s="14"/>
      <c r="K531" s="14"/>
      <c r="L531" s="13" t="s">
        <v>124</v>
      </c>
      <c r="M531" s="13"/>
      <c r="N531" s="13"/>
      <c r="O531" s="14"/>
      <c r="Q531" s="14"/>
      <c r="R531" s="13" t="s">
        <v>124</v>
      </c>
      <c r="T531" s="14"/>
      <c r="U531" s="14"/>
      <c r="W531" s="14"/>
      <c r="X531" s="14"/>
      <c r="Y531" s="13" t="s">
        <v>124</v>
      </c>
      <c r="Z531" s="14"/>
      <c r="AA531" s="14"/>
      <c r="AB531" s="14"/>
    </row>
    <row r="532" spans="1:28" ht="36" x14ac:dyDescent="0.55000000000000004">
      <c r="A532" s="75" t="s">
        <v>0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</row>
    <row r="533" spans="1:28" ht="26.25" x14ac:dyDescent="0.4">
      <c r="A533" s="76" t="s">
        <v>1714</v>
      </c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</row>
    <row r="534" spans="1:28" ht="21" x14ac:dyDescent="0.35">
      <c r="A534" s="3" t="s">
        <v>1</v>
      </c>
      <c r="B534" s="4"/>
      <c r="C534" s="3"/>
      <c r="D534" s="3"/>
      <c r="E534" s="5"/>
      <c r="F534" s="3" t="s">
        <v>1398</v>
      </c>
      <c r="G534" s="5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90" x14ac:dyDescent="0.25">
      <c r="A535" s="6" t="s">
        <v>3</v>
      </c>
      <c r="B535" s="6" t="s">
        <v>4</v>
      </c>
      <c r="C535" s="6" t="s">
        <v>5</v>
      </c>
      <c r="D535" s="6" t="s">
        <v>6</v>
      </c>
      <c r="E535" s="6" t="s">
        <v>7</v>
      </c>
      <c r="F535" s="6" t="s">
        <v>8</v>
      </c>
      <c r="G535" s="6" t="s">
        <v>9</v>
      </c>
      <c r="H535" s="6" t="s">
        <v>10</v>
      </c>
      <c r="I535" s="6" t="s">
        <v>11</v>
      </c>
      <c r="J535" s="6" t="s">
        <v>12</v>
      </c>
      <c r="K535" s="6" t="s">
        <v>13</v>
      </c>
      <c r="L535" s="6" t="s">
        <v>14</v>
      </c>
      <c r="M535" s="6" t="s">
        <v>15</v>
      </c>
      <c r="N535" s="6" t="s">
        <v>16</v>
      </c>
      <c r="O535" s="6" t="s">
        <v>17</v>
      </c>
      <c r="P535" s="6" t="s">
        <v>18</v>
      </c>
      <c r="Q535" s="6" t="s">
        <v>19</v>
      </c>
      <c r="R535" s="6" t="s">
        <v>20</v>
      </c>
      <c r="S535" s="6" t="s">
        <v>21</v>
      </c>
      <c r="T535" s="6" t="s">
        <v>22</v>
      </c>
      <c r="U535" s="6" t="s">
        <v>23</v>
      </c>
      <c r="V535" s="6" t="s">
        <v>24</v>
      </c>
      <c r="W535" s="6" t="s">
        <v>25</v>
      </c>
      <c r="X535" s="6" t="s">
        <v>26</v>
      </c>
      <c r="Y535" s="6" t="s">
        <v>27</v>
      </c>
      <c r="Z535" s="6" t="s">
        <v>28</v>
      </c>
      <c r="AA535" s="6" t="s">
        <v>29</v>
      </c>
      <c r="AB535" s="6" t="s">
        <v>30</v>
      </c>
    </row>
    <row r="536" spans="1:28" s="15" customFormat="1" x14ac:dyDescent="0.25">
      <c r="A536" s="17">
        <v>1</v>
      </c>
      <c r="B536" s="17" t="s">
        <v>1307</v>
      </c>
      <c r="C536" s="17" t="s">
        <v>1665</v>
      </c>
      <c r="D536" s="17" t="s">
        <v>1309</v>
      </c>
      <c r="E536" s="17" t="s">
        <v>1310</v>
      </c>
      <c r="F536" s="17" t="s">
        <v>35</v>
      </c>
      <c r="G536" s="17" t="s">
        <v>1181</v>
      </c>
      <c r="H536" s="17">
        <v>61982</v>
      </c>
      <c r="I536" s="17">
        <v>57929</v>
      </c>
      <c r="J536" s="17">
        <v>4053</v>
      </c>
      <c r="K536" s="17" t="s">
        <v>37</v>
      </c>
      <c r="L536" s="18">
        <v>527895.16</v>
      </c>
      <c r="M536" s="18">
        <v>76722.64</v>
      </c>
      <c r="N536" s="18">
        <v>19766.2</v>
      </c>
      <c r="O536" s="18">
        <v>624384</v>
      </c>
      <c r="P536" s="18">
        <v>22963.37</v>
      </c>
      <c r="Q536" s="18">
        <v>5538.78</v>
      </c>
      <c r="R536" s="18">
        <v>1823.85</v>
      </c>
      <c r="S536" s="18">
        <v>30326</v>
      </c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550858.53</v>
      </c>
      <c r="Z536" s="18">
        <v>82261.42</v>
      </c>
      <c r="AA536" s="18">
        <v>21590.05</v>
      </c>
      <c r="AB536" s="18">
        <v>654710</v>
      </c>
    </row>
    <row r="537" spans="1:28" s="15" customFormat="1" x14ac:dyDescent="0.25">
      <c r="A537" s="17">
        <v>2</v>
      </c>
      <c r="B537" s="17" t="s">
        <v>1311</v>
      </c>
      <c r="C537" s="17" t="s">
        <v>1665</v>
      </c>
      <c r="D537" s="17" t="s">
        <v>1312</v>
      </c>
      <c r="E537" s="17" t="s">
        <v>1313</v>
      </c>
      <c r="F537" s="17" t="s">
        <v>35</v>
      </c>
      <c r="G537" s="17" t="s">
        <v>137</v>
      </c>
      <c r="H537" s="17">
        <v>25384</v>
      </c>
      <c r="I537" s="17">
        <v>24942</v>
      </c>
      <c r="J537" s="17">
        <v>1326</v>
      </c>
      <c r="K537" s="17" t="s">
        <v>37</v>
      </c>
      <c r="L537" s="18">
        <v>79698.929999999993</v>
      </c>
      <c r="M537" s="18">
        <v>6032.02</v>
      </c>
      <c r="N537" s="18">
        <v>4162.05</v>
      </c>
      <c r="O537" s="18">
        <v>89893</v>
      </c>
      <c r="P537" s="18">
        <v>8185.51</v>
      </c>
      <c r="Q537" s="18">
        <v>823.79</v>
      </c>
      <c r="R537" s="18">
        <v>596.70000000000005</v>
      </c>
      <c r="S537" s="18">
        <v>9606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87884.44</v>
      </c>
      <c r="Z537" s="18">
        <v>6855.81</v>
      </c>
      <c r="AA537" s="18">
        <v>4758.75</v>
      </c>
      <c r="AB537" s="18">
        <v>99499</v>
      </c>
    </row>
    <row r="538" spans="1:28" s="15" customFormat="1" x14ac:dyDescent="0.25">
      <c r="A538" s="17">
        <v>3</v>
      </c>
      <c r="B538" s="17" t="s">
        <v>1314</v>
      </c>
      <c r="C538" s="17" t="s">
        <v>1665</v>
      </c>
      <c r="D538" s="17" t="s">
        <v>1315</v>
      </c>
      <c r="E538" s="17" t="s">
        <v>1316</v>
      </c>
      <c r="F538" s="17" t="s">
        <v>35</v>
      </c>
      <c r="G538" s="17" t="s">
        <v>1317</v>
      </c>
      <c r="H538" s="17">
        <v>4479</v>
      </c>
      <c r="I538" s="17">
        <v>4479</v>
      </c>
      <c r="J538" s="17">
        <v>0</v>
      </c>
      <c r="K538" s="17" t="s">
        <v>302</v>
      </c>
      <c r="L538" s="18">
        <v>4284.46</v>
      </c>
      <c r="M538" s="18">
        <v>286.54000000000002</v>
      </c>
      <c r="N538" s="18">
        <v>0</v>
      </c>
      <c r="O538" s="18">
        <v>4571</v>
      </c>
      <c r="P538" s="18">
        <v>550.29</v>
      </c>
      <c r="Q538" s="18">
        <v>41.71</v>
      </c>
      <c r="R538" s="18">
        <v>0</v>
      </c>
      <c r="S538" s="18">
        <v>592</v>
      </c>
      <c r="T538" s="18">
        <v>0</v>
      </c>
      <c r="U538" s="18">
        <v>0</v>
      </c>
      <c r="V538" s="18">
        <v>0</v>
      </c>
      <c r="W538" s="18">
        <v>0</v>
      </c>
      <c r="X538" s="18"/>
      <c r="Y538" s="18">
        <v>4834.75</v>
      </c>
      <c r="Z538" s="18">
        <v>328.25</v>
      </c>
      <c r="AA538" s="18">
        <v>0</v>
      </c>
      <c r="AB538" s="18">
        <v>5163</v>
      </c>
    </row>
    <row r="539" spans="1:28" s="15" customFormat="1" x14ac:dyDescent="0.25">
      <c r="A539" s="17">
        <v>4</v>
      </c>
      <c r="B539" s="17" t="s">
        <v>1318</v>
      </c>
      <c r="C539" s="17" t="s">
        <v>1665</v>
      </c>
      <c r="D539" s="17" t="s">
        <v>1319</v>
      </c>
      <c r="E539" s="17" t="s">
        <v>1320</v>
      </c>
      <c r="F539" s="17" t="s">
        <v>35</v>
      </c>
      <c r="G539" s="17" t="s">
        <v>1321</v>
      </c>
      <c r="H539" s="17">
        <v>2632</v>
      </c>
      <c r="I539" s="17">
        <v>2466</v>
      </c>
      <c r="J539" s="17">
        <v>498</v>
      </c>
      <c r="K539" s="17" t="s">
        <v>37</v>
      </c>
      <c r="L539" s="18">
        <v>34348.550000000003</v>
      </c>
      <c r="M539" s="18">
        <v>1621.6</v>
      </c>
      <c r="N539" s="18">
        <v>1850.85</v>
      </c>
      <c r="O539" s="18">
        <v>37821</v>
      </c>
      <c r="P539" s="18">
        <v>3331.23</v>
      </c>
      <c r="Q539" s="18">
        <v>343.67</v>
      </c>
      <c r="R539" s="18">
        <v>224.1</v>
      </c>
      <c r="S539" s="18">
        <v>3899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37679.78</v>
      </c>
      <c r="Z539" s="18">
        <v>1965.27</v>
      </c>
      <c r="AA539" s="18">
        <v>2074.9499999999998</v>
      </c>
      <c r="AB539" s="18">
        <v>41720</v>
      </c>
    </row>
    <row r="540" spans="1:28" s="15" customFormat="1" x14ac:dyDescent="0.25">
      <c r="A540" s="17">
        <v>5</v>
      </c>
      <c r="B540" s="17" t="s">
        <v>1322</v>
      </c>
      <c r="C540" s="17" t="s">
        <v>1665</v>
      </c>
      <c r="D540" s="17" t="s">
        <v>1323</v>
      </c>
      <c r="E540" s="17" t="s">
        <v>1324</v>
      </c>
      <c r="F540" s="17" t="s">
        <v>35</v>
      </c>
      <c r="G540" s="17" t="s">
        <v>1055</v>
      </c>
      <c r="H540" s="17">
        <v>6689</v>
      </c>
      <c r="I540" s="17">
        <v>6079</v>
      </c>
      <c r="J540" s="17">
        <v>610</v>
      </c>
      <c r="K540" s="17" t="s">
        <v>37</v>
      </c>
      <c r="L540" s="18">
        <v>361808.3</v>
      </c>
      <c r="M540" s="18">
        <v>66078.570000000007</v>
      </c>
      <c r="N540" s="18">
        <v>3108.13</v>
      </c>
      <c r="O540" s="18">
        <v>430995</v>
      </c>
      <c r="P540" s="18">
        <v>3951.2</v>
      </c>
      <c r="Q540" s="18">
        <v>3750.3</v>
      </c>
      <c r="R540" s="18">
        <v>274.5</v>
      </c>
      <c r="S540" s="18">
        <v>7976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365759.5</v>
      </c>
      <c r="Z540" s="18">
        <v>69828.87</v>
      </c>
      <c r="AA540" s="18">
        <v>3382.63</v>
      </c>
      <c r="AB540" s="18">
        <v>438971</v>
      </c>
    </row>
    <row r="541" spans="1:28" s="15" customFormat="1" x14ac:dyDescent="0.25">
      <c r="A541" s="17">
        <v>6</v>
      </c>
      <c r="B541" s="17" t="s">
        <v>1307</v>
      </c>
      <c r="C541" s="17" t="s">
        <v>1665</v>
      </c>
      <c r="D541" s="17" t="s">
        <v>1325</v>
      </c>
      <c r="E541" s="17" t="s">
        <v>1326</v>
      </c>
      <c r="F541" s="17" t="s">
        <v>35</v>
      </c>
      <c r="G541" s="17" t="s">
        <v>1055</v>
      </c>
      <c r="H541" s="17">
        <v>184796</v>
      </c>
      <c r="I541" s="17">
        <v>184692</v>
      </c>
      <c r="J541" s="17">
        <v>104</v>
      </c>
      <c r="K541" s="17" t="s">
        <v>37</v>
      </c>
      <c r="L541" s="18">
        <v>354374.02</v>
      </c>
      <c r="M541" s="18">
        <v>55978.720000000001</v>
      </c>
      <c r="N541" s="18">
        <v>9183.26</v>
      </c>
      <c r="O541" s="18">
        <v>419536</v>
      </c>
      <c r="P541" s="18">
        <v>2307.98</v>
      </c>
      <c r="Q541" s="18">
        <v>3746.22</v>
      </c>
      <c r="R541" s="18">
        <v>46.8</v>
      </c>
      <c r="S541" s="18">
        <v>6101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356682</v>
      </c>
      <c r="Z541" s="18">
        <v>59724.94</v>
      </c>
      <c r="AA541" s="18">
        <v>9230.06</v>
      </c>
      <c r="AB541" s="18">
        <v>425637</v>
      </c>
    </row>
    <row r="542" spans="1:28" s="15" customFormat="1" x14ac:dyDescent="0.25">
      <c r="A542" s="17">
        <v>7</v>
      </c>
      <c r="B542" s="17" t="s">
        <v>1307</v>
      </c>
      <c r="C542" s="17" t="s">
        <v>1665</v>
      </c>
      <c r="D542" s="17" t="s">
        <v>1327</v>
      </c>
      <c r="E542" s="17" t="s">
        <v>1328</v>
      </c>
      <c r="F542" s="17" t="s">
        <v>35</v>
      </c>
      <c r="G542" s="17" t="s">
        <v>1055</v>
      </c>
      <c r="H542" s="17">
        <v>10867</v>
      </c>
      <c r="I542" s="17">
        <v>10532</v>
      </c>
      <c r="J542" s="17">
        <v>1005</v>
      </c>
      <c r="K542" s="17" t="s">
        <v>37</v>
      </c>
      <c r="L542" s="18">
        <v>737787.07</v>
      </c>
      <c r="M542" s="18">
        <v>85271.56</v>
      </c>
      <c r="N542" s="18">
        <v>7194.37</v>
      </c>
      <c r="O542" s="18">
        <v>830253</v>
      </c>
      <c r="P542" s="18">
        <v>7015.59</v>
      </c>
      <c r="Q542" s="18">
        <v>7651.16</v>
      </c>
      <c r="R542" s="18">
        <v>452.25</v>
      </c>
      <c r="S542" s="18">
        <v>15119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744802.66</v>
      </c>
      <c r="Z542" s="18">
        <v>92922.72</v>
      </c>
      <c r="AA542" s="18">
        <v>7646.62</v>
      </c>
      <c r="AB542" s="18">
        <v>845372</v>
      </c>
    </row>
    <row r="543" spans="1:28" s="15" customFormat="1" x14ac:dyDescent="0.25">
      <c r="A543" s="17">
        <v>8</v>
      </c>
      <c r="B543" s="17" t="s">
        <v>1311</v>
      </c>
      <c r="C543" s="17" t="s">
        <v>1665</v>
      </c>
      <c r="D543" s="17" t="s">
        <v>1329</v>
      </c>
      <c r="E543" s="17" t="s">
        <v>1330</v>
      </c>
      <c r="F543" s="17" t="s">
        <v>35</v>
      </c>
      <c r="G543" s="17" t="s">
        <v>1055</v>
      </c>
      <c r="H543" s="17">
        <v>1889</v>
      </c>
      <c r="I543" s="17">
        <v>1794</v>
      </c>
      <c r="J543" s="17">
        <v>285</v>
      </c>
      <c r="K543" s="17" t="s">
        <v>37</v>
      </c>
      <c r="L543" s="18">
        <v>104781.72</v>
      </c>
      <c r="M543" s="18">
        <v>15835.25</v>
      </c>
      <c r="N543" s="18">
        <v>4931.03</v>
      </c>
      <c r="O543" s="18">
        <v>125548</v>
      </c>
      <c r="P543" s="18">
        <v>3996.37</v>
      </c>
      <c r="Q543" s="18">
        <v>1115.3800000000001</v>
      </c>
      <c r="R543" s="18">
        <v>128.25</v>
      </c>
      <c r="S543" s="18">
        <v>5240</v>
      </c>
      <c r="T543" s="18">
        <v>0</v>
      </c>
      <c r="U543" s="18">
        <v>0</v>
      </c>
      <c r="V543" s="18">
        <v>0</v>
      </c>
      <c r="W543" s="18">
        <v>0</v>
      </c>
      <c r="X543" s="18"/>
      <c r="Y543" s="18">
        <v>108778.09</v>
      </c>
      <c r="Z543" s="18">
        <v>16950.63</v>
      </c>
      <c r="AA543" s="18">
        <v>5059.28</v>
      </c>
      <c r="AB543" s="18">
        <v>130788</v>
      </c>
    </row>
    <row r="544" spans="1:28" s="15" customFormat="1" x14ac:dyDescent="0.25">
      <c r="A544" s="17">
        <v>9</v>
      </c>
      <c r="B544" s="17" t="s">
        <v>1331</v>
      </c>
      <c r="C544" s="17" t="s">
        <v>1665</v>
      </c>
      <c r="D544" s="17" t="s">
        <v>1332</v>
      </c>
      <c r="E544" s="17" t="s">
        <v>1333</v>
      </c>
      <c r="F544" s="17" t="s">
        <v>35</v>
      </c>
      <c r="G544" s="17" t="s">
        <v>215</v>
      </c>
      <c r="H544" s="17">
        <v>79142</v>
      </c>
      <c r="I544" s="17">
        <v>78972</v>
      </c>
      <c r="J544" s="17">
        <v>510</v>
      </c>
      <c r="K544" s="17" t="s">
        <v>37</v>
      </c>
      <c r="L544" s="18">
        <v>511246.19</v>
      </c>
      <c r="M544" s="18">
        <v>77883.850000000006</v>
      </c>
      <c r="N544" s="18">
        <v>19777.96</v>
      </c>
      <c r="O544" s="18">
        <v>608908</v>
      </c>
      <c r="P544" s="18">
        <v>3645.36</v>
      </c>
      <c r="Q544" s="18">
        <v>5427.14</v>
      </c>
      <c r="R544" s="18">
        <v>229.5</v>
      </c>
      <c r="S544" s="18">
        <v>9302</v>
      </c>
      <c r="T544" s="18">
        <v>6910</v>
      </c>
      <c r="U544" s="18">
        <v>0</v>
      </c>
      <c r="V544" s="18">
        <v>0</v>
      </c>
      <c r="W544" s="18">
        <v>0</v>
      </c>
      <c r="X544" s="18"/>
      <c r="Y544" s="18">
        <v>514891.55</v>
      </c>
      <c r="Z544" s="18">
        <v>83310.990000000005</v>
      </c>
      <c r="AA544" s="18">
        <v>20007.46</v>
      </c>
      <c r="AB544" s="18">
        <v>618210</v>
      </c>
    </row>
    <row r="545" spans="1:28" s="15" customFormat="1" x14ac:dyDescent="0.25">
      <c r="A545" s="17">
        <v>10</v>
      </c>
      <c r="B545" s="17" t="s">
        <v>1311</v>
      </c>
      <c r="C545" s="17" t="s">
        <v>1665</v>
      </c>
      <c r="D545" s="17" t="s">
        <v>1334</v>
      </c>
      <c r="E545" s="17" t="s">
        <v>1335</v>
      </c>
      <c r="F545" s="17" t="s">
        <v>35</v>
      </c>
      <c r="G545" s="17" t="s">
        <v>1205</v>
      </c>
      <c r="H545" s="17">
        <v>54842</v>
      </c>
      <c r="I545" s="17">
        <v>54842</v>
      </c>
      <c r="J545" s="17">
        <v>0</v>
      </c>
      <c r="K545" s="17" t="s">
        <v>59</v>
      </c>
      <c r="L545" s="18">
        <v>10921.71</v>
      </c>
      <c r="M545" s="18">
        <v>915.29</v>
      </c>
      <c r="N545" s="18">
        <v>0</v>
      </c>
      <c r="O545" s="18">
        <v>11837</v>
      </c>
      <c r="P545" s="18">
        <v>852.12</v>
      </c>
      <c r="Q545" s="18">
        <v>108.88</v>
      </c>
      <c r="R545" s="18">
        <v>0</v>
      </c>
      <c r="S545" s="18">
        <v>961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11773.83</v>
      </c>
      <c r="Z545" s="18">
        <v>1024.17</v>
      </c>
      <c r="AA545" s="18">
        <v>0</v>
      </c>
      <c r="AB545" s="18">
        <v>12798</v>
      </c>
    </row>
    <row r="546" spans="1:28" s="15" customFormat="1" x14ac:dyDescent="0.25">
      <c r="A546" s="17">
        <v>11</v>
      </c>
      <c r="B546" s="17" t="s">
        <v>1307</v>
      </c>
      <c r="C546" s="17" t="s">
        <v>1665</v>
      </c>
      <c r="D546" s="17" t="s">
        <v>1336</v>
      </c>
      <c r="E546" s="17" t="s">
        <v>1337</v>
      </c>
      <c r="F546" s="17" t="s">
        <v>35</v>
      </c>
      <c r="G546" s="17" t="s">
        <v>1181</v>
      </c>
      <c r="H546" s="17">
        <v>4253</v>
      </c>
      <c r="I546" s="17">
        <v>3560</v>
      </c>
      <c r="J546" s="17">
        <v>693</v>
      </c>
      <c r="K546" s="17" t="s">
        <v>37</v>
      </c>
      <c r="L546" s="18">
        <v>42782.26</v>
      </c>
      <c r="M546" s="18">
        <v>1934.89</v>
      </c>
      <c r="N546" s="18">
        <v>2030.85</v>
      </c>
      <c r="O546" s="18">
        <v>46748</v>
      </c>
      <c r="P546" s="18">
        <v>5179.43</v>
      </c>
      <c r="Q546" s="18">
        <v>440.72</v>
      </c>
      <c r="R546" s="18">
        <v>311.85000000000002</v>
      </c>
      <c r="S546" s="18">
        <v>5932</v>
      </c>
      <c r="T546" s="18">
        <v>0</v>
      </c>
      <c r="U546" s="18">
        <v>0</v>
      </c>
      <c r="V546" s="18">
        <v>0</v>
      </c>
      <c r="W546" s="18">
        <v>0</v>
      </c>
      <c r="X546" s="18"/>
      <c r="Y546" s="18">
        <v>47961.69</v>
      </c>
      <c r="Z546" s="18">
        <v>2375.61</v>
      </c>
      <c r="AA546" s="18">
        <v>2342.6999999999998</v>
      </c>
      <c r="AB546" s="18">
        <v>52680</v>
      </c>
    </row>
    <row r="547" spans="1:28" s="15" customFormat="1" x14ac:dyDescent="0.25">
      <c r="A547" s="17">
        <v>12</v>
      </c>
      <c r="B547" s="17" t="s">
        <v>1318</v>
      </c>
      <c r="C547" s="17" t="s">
        <v>1665</v>
      </c>
      <c r="D547" s="17" t="s">
        <v>1338</v>
      </c>
      <c r="E547" s="17" t="s">
        <v>1339</v>
      </c>
      <c r="F547" s="17" t="s">
        <v>35</v>
      </c>
      <c r="G547" s="17" t="s">
        <v>1340</v>
      </c>
      <c r="H547" s="17">
        <v>135</v>
      </c>
      <c r="I547" s="17">
        <v>25</v>
      </c>
      <c r="J547" s="17">
        <v>330</v>
      </c>
      <c r="K547" s="17" t="s">
        <v>37</v>
      </c>
      <c r="L547" s="18">
        <v>33467.120000000003</v>
      </c>
      <c r="M547" s="18">
        <v>2443.33</v>
      </c>
      <c r="N547" s="18">
        <v>296.55</v>
      </c>
      <c r="O547" s="18">
        <v>36207</v>
      </c>
      <c r="P547" s="18">
        <v>2402.4</v>
      </c>
      <c r="Q547" s="18">
        <v>344.1</v>
      </c>
      <c r="R547" s="18">
        <v>148.5</v>
      </c>
      <c r="S547" s="18">
        <v>2895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35869.519999999997</v>
      </c>
      <c r="Z547" s="18">
        <v>2787.43</v>
      </c>
      <c r="AA547" s="18">
        <v>445.05</v>
      </c>
      <c r="AB547" s="18">
        <v>39102</v>
      </c>
    </row>
    <row r="548" spans="1:28" s="15" customFormat="1" x14ac:dyDescent="0.25">
      <c r="A548" s="17">
        <v>13</v>
      </c>
      <c r="B548" s="17" t="s">
        <v>1341</v>
      </c>
      <c r="C548" s="17" t="s">
        <v>1665</v>
      </c>
      <c r="D548" s="17" t="s">
        <v>1342</v>
      </c>
      <c r="E548" s="17" t="s">
        <v>1343</v>
      </c>
      <c r="F548" s="17" t="s">
        <v>35</v>
      </c>
      <c r="G548" s="17" t="s">
        <v>347</v>
      </c>
      <c r="H548" s="17">
        <v>51826</v>
      </c>
      <c r="I548" s="17">
        <v>51283</v>
      </c>
      <c r="J548" s="17">
        <v>1629</v>
      </c>
      <c r="K548" s="17" t="s">
        <v>37</v>
      </c>
      <c r="L548" s="18">
        <v>641980.35</v>
      </c>
      <c r="M548" s="18">
        <v>93813.91</v>
      </c>
      <c r="N548" s="18">
        <v>17671.740000000002</v>
      </c>
      <c r="O548" s="18">
        <v>753466</v>
      </c>
      <c r="P548" s="18">
        <v>15058.74</v>
      </c>
      <c r="Q548" s="18">
        <v>6725.21</v>
      </c>
      <c r="R548" s="18">
        <v>733.05</v>
      </c>
      <c r="S548" s="18">
        <v>22517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657039.09</v>
      </c>
      <c r="Z548" s="18">
        <v>100539.12</v>
      </c>
      <c r="AA548" s="18">
        <v>18404.79</v>
      </c>
      <c r="AB548" s="18">
        <v>775983</v>
      </c>
    </row>
    <row r="549" spans="1:28" s="15" customFormat="1" x14ac:dyDescent="0.25">
      <c r="A549" s="17">
        <v>14</v>
      </c>
      <c r="B549" s="17" t="s">
        <v>1322</v>
      </c>
      <c r="C549" s="17" t="s">
        <v>1665</v>
      </c>
      <c r="D549" s="17" t="s">
        <v>1344</v>
      </c>
      <c r="E549" s="17" t="s">
        <v>1345</v>
      </c>
      <c r="F549" s="17" t="s">
        <v>35</v>
      </c>
      <c r="G549" s="17" t="s">
        <v>1346</v>
      </c>
      <c r="H549" s="17">
        <v>2677</v>
      </c>
      <c r="I549" s="17">
        <v>2656</v>
      </c>
      <c r="J549" s="17">
        <v>21</v>
      </c>
      <c r="K549" s="17" t="s">
        <v>37</v>
      </c>
      <c r="L549" s="18">
        <v>-1693.43</v>
      </c>
      <c r="M549" s="18">
        <v>17.38</v>
      </c>
      <c r="N549" s="18">
        <v>22.05</v>
      </c>
      <c r="O549" s="18">
        <v>-1654</v>
      </c>
      <c r="P549" s="18">
        <v>776.55</v>
      </c>
      <c r="Q549" s="18">
        <v>0</v>
      </c>
      <c r="R549" s="18">
        <v>9.4499999999999993</v>
      </c>
      <c r="S549" s="18">
        <v>786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0</v>
      </c>
      <c r="Z549" s="18">
        <v>0</v>
      </c>
      <c r="AA549" s="18">
        <v>0</v>
      </c>
      <c r="AB549" s="18">
        <v>0</v>
      </c>
    </row>
    <row r="550" spans="1:28" s="15" customFormat="1" x14ac:dyDescent="0.25">
      <c r="A550" s="17">
        <v>15</v>
      </c>
      <c r="B550" s="17" t="s">
        <v>1322</v>
      </c>
      <c r="C550" s="17" t="s">
        <v>1665</v>
      </c>
      <c r="D550" s="17" t="s">
        <v>1347</v>
      </c>
      <c r="E550" s="17" t="s">
        <v>1348</v>
      </c>
      <c r="F550" s="17" t="s">
        <v>35</v>
      </c>
      <c r="G550" s="17" t="s">
        <v>1346</v>
      </c>
      <c r="H550" s="17">
        <v>511</v>
      </c>
      <c r="I550" s="17">
        <v>509</v>
      </c>
      <c r="J550" s="17">
        <v>2</v>
      </c>
      <c r="K550" s="17" t="s">
        <v>37</v>
      </c>
      <c r="L550" s="18">
        <v>27290.94</v>
      </c>
      <c r="M550" s="18">
        <v>811.71</v>
      </c>
      <c r="N550" s="18">
        <v>1.35</v>
      </c>
      <c r="O550" s="18">
        <v>28104</v>
      </c>
      <c r="P550" s="18">
        <v>671.19</v>
      </c>
      <c r="Q550" s="18">
        <v>278.91000000000003</v>
      </c>
      <c r="R550" s="18">
        <v>0.9</v>
      </c>
      <c r="S550" s="18">
        <v>951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27962.13</v>
      </c>
      <c r="Z550" s="18">
        <v>1090.6199999999999</v>
      </c>
      <c r="AA550" s="18">
        <v>2.25</v>
      </c>
      <c r="AB550" s="18">
        <v>29055</v>
      </c>
    </row>
    <row r="551" spans="1:28" s="15" customFormat="1" x14ac:dyDescent="0.25">
      <c r="A551" s="17">
        <v>16</v>
      </c>
      <c r="B551" s="17" t="s">
        <v>1314</v>
      </c>
      <c r="C551" s="17" t="s">
        <v>1665</v>
      </c>
      <c r="D551" s="17" t="s">
        <v>1349</v>
      </c>
      <c r="E551" s="17" t="s">
        <v>1350</v>
      </c>
      <c r="F551" s="17" t="s">
        <v>35</v>
      </c>
      <c r="G551" s="17" t="s">
        <v>1351</v>
      </c>
      <c r="H551" s="17">
        <v>11560</v>
      </c>
      <c r="I551" s="17">
        <v>11113</v>
      </c>
      <c r="J551" s="17">
        <v>1341</v>
      </c>
      <c r="K551" s="17" t="s">
        <v>37</v>
      </c>
      <c r="L551" s="18">
        <v>290117.84000000003</v>
      </c>
      <c r="M551" s="18">
        <v>42821.9</v>
      </c>
      <c r="N551" s="18">
        <v>11442.26</v>
      </c>
      <c r="O551" s="18">
        <v>344382</v>
      </c>
      <c r="P551" s="18">
        <v>8818.5300000000007</v>
      </c>
      <c r="Q551" s="18">
        <v>3079.02</v>
      </c>
      <c r="R551" s="18">
        <v>603.45000000000005</v>
      </c>
      <c r="S551" s="18">
        <v>12501</v>
      </c>
      <c r="T551" s="18">
        <v>13010</v>
      </c>
      <c r="U551" s="18">
        <v>0</v>
      </c>
      <c r="V551" s="18">
        <v>0</v>
      </c>
      <c r="W551" s="18">
        <v>0</v>
      </c>
      <c r="X551" s="18"/>
      <c r="Y551" s="18">
        <v>298936.37</v>
      </c>
      <c r="Z551" s="18">
        <v>45900.92</v>
      </c>
      <c r="AA551" s="18">
        <v>12045.71</v>
      </c>
      <c r="AB551" s="18">
        <v>356883</v>
      </c>
    </row>
    <row r="552" spans="1:28" s="15" customFormat="1" x14ac:dyDescent="0.25">
      <c r="A552" s="17">
        <v>17</v>
      </c>
      <c r="B552" s="17" t="s">
        <v>1352</v>
      </c>
      <c r="C552" s="17" t="s">
        <v>1665</v>
      </c>
      <c r="D552" s="17" t="s">
        <v>1353</v>
      </c>
      <c r="E552" s="17" t="s">
        <v>1354</v>
      </c>
      <c r="F552" s="17" t="s">
        <v>35</v>
      </c>
      <c r="G552" s="17" t="s">
        <v>1010</v>
      </c>
      <c r="H552" s="17">
        <v>9597</v>
      </c>
      <c r="I552" s="17">
        <v>8998</v>
      </c>
      <c r="J552" s="17">
        <v>599</v>
      </c>
      <c r="K552" s="17" t="s">
        <v>37</v>
      </c>
      <c r="L552" s="18">
        <v>69369.47</v>
      </c>
      <c r="M552" s="18">
        <v>7381.62</v>
      </c>
      <c r="N552" s="18">
        <v>4027.91</v>
      </c>
      <c r="O552" s="18">
        <v>80779</v>
      </c>
      <c r="P552" s="18">
        <v>3769.26</v>
      </c>
      <c r="Q552" s="18">
        <v>616.19000000000005</v>
      </c>
      <c r="R552" s="18">
        <v>269.55</v>
      </c>
      <c r="S552" s="18">
        <v>4655</v>
      </c>
      <c r="T552" s="18">
        <v>9720</v>
      </c>
      <c r="U552" s="18">
        <v>0</v>
      </c>
      <c r="V552" s="18">
        <v>0</v>
      </c>
      <c r="W552" s="18">
        <v>0</v>
      </c>
      <c r="X552" s="18"/>
      <c r="Y552" s="18">
        <v>73138.73</v>
      </c>
      <c r="Z552" s="18">
        <v>7997.81</v>
      </c>
      <c r="AA552" s="18">
        <v>4297.46</v>
      </c>
      <c r="AB552" s="18">
        <v>85434</v>
      </c>
    </row>
    <row r="553" spans="1:28" s="22" customFormat="1" x14ac:dyDescent="0.25">
      <c r="A553" s="19"/>
      <c r="B553" s="19"/>
      <c r="C553" s="10" t="s">
        <v>71</v>
      </c>
      <c r="D553" s="19"/>
      <c r="E553" s="19"/>
      <c r="F553" s="19"/>
      <c r="G553" s="19"/>
      <c r="H553" s="19"/>
      <c r="I553" s="19"/>
      <c r="J553" s="19">
        <f>SUM(J536:J552)</f>
        <v>13006</v>
      </c>
      <c r="K553" s="19"/>
      <c r="L553" s="19">
        <f t="shared" ref="L553:AB553" si="59">SUM(L536:L552)</f>
        <v>3830460.66</v>
      </c>
      <c r="M553" s="19">
        <f t="shared" si="59"/>
        <v>535850.78</v>
      </c>
      <c r="N553" s="19">
        <f t="shared" si="59"/>
        <v>105466.56000000003</v>
      </c>
      <c r="O553" s="19">
        <f t="shared" si="59"/>
        <v>4471778</v>
      </c>
      <c r="P553" s="19">
        <f t="shared" si="59"/>
        <v>93475.12000000001</v>
      </c>
      <c r="Q553" s="19">
        <f t="shared" si="59"/>
        <v>40031.18</v>
      </c>
      <c r="R553" s="19">
        <f t="shared" si="59"/>
        <v>5852.7</v>
      </c>
      <c r="S553" s="19">
        <f t="shared" si="59"/>
        <v>139359</v>
      </c>
      <c r="T553" s="19">
        <f t="shared" si="59"/>
        <v>29640</v>
      </c>
      <c r="U553" s="19">
        <f t="shared" si="59"/>
        <v>0</v>
      </c>
      <c r="V553" s="19">
        <f t="shared" si="59"/>
        <v>0</v>
      </c>
      <c r="W553" s="19">
        <f t="shared" si="59"/>
        <v>0</v>
      </c>
      <c r="X553" s="19">
        <f t="shared" si="59"/>
        <v>0</v>
      </c>
      <c r="Y553" s="19">
        <f t="shared" si="59"/>
        <v>3924852.6599999997</v>
      </c>
      <c r="Z553" s="19">
        <f t="shared" si="59"/>
        <v>575864.58000000007</v>
      </c>
      <c r="AA553" s="19">
        <f t="shared" si="59"/>
        <v>111287.76</v>
      </c>
      <c r="AB553" s="19">
        <f t="shared" si="59"/>
        <v>4612005</v>
      </c>
    </row>
    <row r="554" spans="1:28" s="15" customFormat="1" x14ac:dyDescent="0.25">
      <c r="A554" s="17">
        <v>1</v>
      </c>
      <c r="B554" s="17" t="s">
        <v>1341</v>
      </c>
      <c r="C554" s="17" t="s">
        <v>1665</v>
      </c>
      <c r="D554" s="17" t="s">
        <v>1355</v>
      </c>
      <c r="E554" s="17" t="s">
        <v>1356</v>
      </c>
      <c r="F554" s="17" t="s">
        <v>75</v>
      </c>
      <c r="G554" s="17" t="s">
        <v>76</v>
      </c>
      <c r="H554" s="17">
        <v>13584</v>
      </c>
      <c r="I554" s="17">
        <v>13429</v>
      </c>
      <c r="J554" s="17">
        <v>155</v>
      </c>
      <c r="K554" s="17" t="s">
        <v>37</v>
      </c>
      <c r="L554" s="18">
        <v>9642.81</v>
      </c>
      <c r="M554" s="18">
        <v>669.17</v>
      </c>
      <c r="N554" s="18">
        <v>474.02</v>
      </c>
      <c r="O554" s="18">
        <v>10786</v>
      </c>
      <c r="P554" s="18">
        <v>1519.14</v>
      </c>
      <c r="Q554" s="18">
        <v>97.09</v>
      </c>
      <c r="R554" s="18">
        <v>92.77</v>
      </c>
      <c r="S554" s="18">
        <v>1709</v>
      </c>
      <c r="T554" s="18">
        <v>0</v>
      </c>
      <c r="U554" s="18">
        <v>0</v>
      </c>
      <c r="V554" s="18">
        <v>0</v>
      </c>
      <c r="W554" s="18">
        <v>0</v>
      </c>
      <c r="X554" s="18"/>
      <c r="Y554" s="18">
        <v>11161.95</v>
      </c>
      <c r="Z554" s="18">
        <v>766.26</v>
      </c>
      <c r="AA554" s="18">
        <v>566.79</v>
      </c>
      <c r="AB554" s="18">
        <v>12495</v>
      </c>
    </row>
    <row r="555" spans="1:28" s="15" customFormat="1" x14ac:dyDescent="0.25">
      <c r="A555" s="17">
        <v>2</v>
      </c>
      <c r="B555" s="17" t="s">
        <v>1314</v>
      </c>
      <c r="C555" s="17" t="s">
        <v>1665</v>
      </c>
      <c r="D555" s="17" t="s">
        <v>1357</v>
      </c>
      <c r="E555" s="17" t="s">
        <v>1358</v>
      </c>
      <c r="F555" s="17" t="s">
        <v>75</v>
      </c>
      <c r="G555" s="17" t="s">
        <v>76</v>
      </c>
      <c r="H555" s="17">
        <v>6402</v>
      </c>
      <c r="I555" s="17">
        <v>6317</v>
      </c>
      <c r="J555" s="17">
        <v>85</v>
      </c>
      <c r="K555" s="17" t="s">
        <v>37</v>
      </c>
      <c r="L555" s="18">
        <v>6407.63</v>
      </c>
      <c r="M555" s="18">
        <v>470.13</v>
      </c>
      <c r="N555" s="18">
        <v>305.24</v>
      </c>
      <c r="O555" s="18">
        <v>7183</v>
      </c>
      <c r="P555" s="18">
        <v>891.23</v>
      </c>
      <c r="Q555" s="18">
        <v>64.900000000000006</v>
      </c>
      <c r="R555" s="18">
        <v>50.87</v>
      </c>
      <c r="S555" s="18">
        <v>1007</v>
      </c>
      <c r="T555" s="18">
        <v>0</v>
      </c>
      <c r="U555" s="18">
        <v>0</v>
      </c>
      <c r="V555" s="18">
        <v>0</v>
      </c>
      <c r="W555" s="18">
        <v>0</v>
      </c>
      <c r="X555" s="18"/>
      <c r="Y555" s="18">
        <v>7298.86</v>
      </c>
      <c r="Z555" s="18">
        <v>535.03</v>
      </c>
      <c r="AA555" s="18">
        <v>356.11</v>
      </c>
      <c r="AB555" s="18">
        <v>8190</v>
      </c>
    </row>
    <row r="556" spans="1:28" s="15" customFormat="1" x14ac:dyDescent="0.25">
      <c r="A556" s="17">
        <v>3</v>
      </c>
      <c r="B556" s="17" t="s">
        <v>1331</v>
      </c>
      <c r="C556" s="17" t="s">
        <v>1665</v>
      </c>
      <c r="D556" s="17" t="s">
        <v>1359</v>
      </c>
      <c r="E556" s="17" t="s">
        <v>1360</v>
      </c>
      <c r="F556" s="17" t="s">
        <v>75</v>
      </c>
      <c r="G556" s="17" t="s">
        <v>76</v>
      </c>
      <c r="H556" s="17">
        <v>0</v>
      </c>
      <c r="I556" s="17">
        <v>0</v>
      </c>
      <c r="J556" s="17">
        <v>0</v>
      </c>
      <c r="K556" s="17" t="s">
        <v>59</v>
      </c>
      <c r="L556" s="18">
        <v>12598.07</v>
      </c>
      <c r="M556" s="18">
        <v>3718.67</v>
      </c>
      <c r="N556" s="18">
        <v>355.26</v>
      </c>
      <c r="O556" s="18">
        <v>16672</v>
      </c>
      <c r="P556" s="18">
        <v>219.17</v>
      </c>
      <c r="Q556" s="18">
        <v>132.83000000000001</v>
      </c>
      <c r="R556" s="18">
        <v>0</v>
      </c>
      <c r="S556" s="18">
        <v>352</v>
      </c>
      <c r="T556" s="18">
        <v>0</v>
      </c>
      <c r="U556" s="18">
        <v>0</v>
      </c>
      <c r="V556" s="18">
        <v>0</v>
      </c>
      <c r="W556" s="18">
        <v>0</v>
      </c>
      <c r="X556" s="18"/>
      <c r="Y556" s="18">
        <v>12817.24</v>
      </c>
      <c r="Z556" s="18">
        <v>3851.5</v>
      </c>
      <c r="AA556" s="18">
        <v>355.26</v>
      </c>
      <c r="AB556" s="18">
        <v>17024</v>
      </c>
    </row>
    <row r="557" spans="1:28" s="15" customFormat="1" x14ac:dyDescent="0.25">
      <c r="A557" s="17">
        <v>4</v>
      </c>
      <c r="B557" s="17" t="s">
        <v>1318</v>
      </c>
      <c r="C557" s="17" t="s">
        <v>1665</v>
      </c>
      <c r="D557" s="17" t="s">
        <v>1361</v>
      </c>
      <c r="E557" s="17" t="s">
        <v>1362</v>
      </c>
      <c r="F557" s="17" t="s">
        <v>75</v>
      </c>
      <c r="G557" s="17" t="s">
        <v>76</v>
      </c>
      <c r="H557" s="17">
        <v>18591</v>
      </c>
      <c r="I557" s="17">
        <v>18380</v>
      </c>
      <c r="J557" s="17">
        <v>211</v>
      </c>
      <c r="K557" s="17" t="s">
        <v>37</v>
      </c>
      <c r="L557" s="18">
        <v>75191.64</v>
      </c>
      <c r="M557" s="18">
        <v>20231.580000000002</v>
      </c>
      <c r="N557" s="18">
        <v>5650.78</v>
      </c>
      <c r="O557" s="18">
        <v>101074</v>
      </c>
      <c r="P557" s="18">
        <v>1827.43</v>
      </c>
      <c r="Q557" s="18">
        <v>826.29</v>
      </c>
      <c r="R557" s="18">
        <v>126.28</v>
      </c>
      <c r="S557" s="18">
        <v>2780</v>
      </c>
      <c r="T557" s="18">
        <v>0</v>
      </c>
      <c r="U557" s="18">
        <v>0</v>
      </c>
      <c r="V557" s="18">
        <v>0</v>
      </c>
      <c r="W557" s="18">
        <v>0</v>
      </c>
      <c r="X557" s="18"/>
      <c r="Y557" s="18">
        <v>77019.070000000007</v>
      </c>
      <c r="Z557" s="18">
        <v>21057.87</v>
      </c>
      <c r="AA557" s="18">
        <v>5777.06</v>
      </c>
      <c r="AB557" s="18">
        <v>103854</v>
      </c>
    </row>
    <row r="558" spans="1:28" s="15" customFormat="1" x14ac:dyDescent="0.25">
      <c r="A558" s="17">
        <v>5</v>
      </c>
      <c r="B558" s="17" t="s">
        <v>1331</v>
      </c>
      <c r="C558" s="17" t="s">
        <v>1665</v>
      </c>
      <c r="D558" s="17" t="s">
        <v>1363</v>
      </c>
      <c r="E558" s="17" t="s">
        <v>1364</v>
      </c>
      <c r="F558" s="17" t="s">
        <v>75</v>
      </c>
      <c r="G558" s="17" t="s">
        <v>76</v>
      </c>
      <c r="H558" s="17">
        <v>16014</v>
      </c>
      <c r="I558" s="17">
        <v>16014</v>
      </c>
      <c r="J558" s="17">
        <v>0</v>
      </c>
      <c r="K558" s="17" t="s">
        <v>59</v>
      </c>
      <c r="L558" s="18">
        <v>82046.87</v>
      </c>
      <c r="M558" s="18">
        <v>23328.959999999999</v>
      </c>
      <c r="N558" s="18">
        <v>6288.17</v>
      </c>
      <c r="O558" s="18">
        <v>111664</v>
      </c>
      <c r="P558" s="18">
        <v>312.66000000000003</v>
      </c>
      <c r="Q558" s="18">
        <v>911.34</v>
      </c>
      <c r="R558" s="18">
        <v>0</v>
      </c>
      <c r="S558" s="18">
        <v>1224</v>
      </c>
      <c r="T558" s="18">
        <v>120</v>
      </c>
      <c r="U558" s="18">
        <v>0</v>
      </c>
      <c r="V558" s="18">
        <v>0</v>
      </c>
      <c r="W558" s="18">
        <v>0</v>
      </c>
      <c r="X558" s="18"/>
      <c r="Y558" s="18">
        <v>82359.53</v>
      </c>
      <c r="Z558" s="18">
        <v>24240.3</v>
      </c>
      <c r="AA558" s="18">
        <v>6288.17</v>
      </c>
      <c r="AB558" s="18">
        <v>112888</v>
      </c>
    </row>
    <row r="559" spans="1:28" s="15" customFormat="1" x14ac:dyDescent="0.25">
      <c r="A559" s="17">
        <v>6</v>
      </c>
      <c r="B559" s="17" t="s">
        <v>1331</v>
      </c>
      <c r="C559" s="17" t="s">
        <v>1665</v>
      </c>
      <c r="D559" s="17" t="s">
        <v>1365</v>
      </c>
      <c r="E559" s="17" t="s">
        <v>1366</v>
      </c>
      <c r="F559" s="17" t="s">
        <v>75</v>
      </c>
      <c r="G559" s="17" t="s">
        <v>76</v>
      </c>
      <c r="H559" s="17">
        <v>1221</v>
      </c>
      <c r="I559" s="17">
        <v>1221</v>
      </c>
      <c r="J559" s="17">
        <v>0</v>
      </c>
      <c r="K559" s="17" t="s">
        <v>59</v>
      </c>
      <c r="L559" s="18">
        <v>8747.67</v>
      </c>
      <c r="M559" s="18">
        <v>534.33000000000004</v>
      </c>
      <c r="N559" s="18">
        <v>0</v>
      </c>
      <c r="O559" s="18">
        <v>9282</v>
      </c>
      <c r="P559" s="18">
        <v>187.48</v>
      </c>
      <c r="Q559" s="18">
        <v>89.52</v>
      </c>
      <c r="R559" s="18">
        <v>0</v>
      </c>
      <c r="S559" s="18">
        <v>277</v>
      </c>
      <c r="T559" s="18">
        <v>0</v>
      </c>
      <c r="U559" s="18">
        <v>0</v>
      </c>
      <c r="V559" s="18">
        <v>0</v>
      </c>
      <c r="W559" s="18">
        <v>0</v>
      </c>
      <c r="X559" s="18"/>
      <c r="Y559" s="18">
        <v>8935.15</v>
      </c>
      <c r="Z559" s="18">
        <v>623.85</v>
      </c>
      <c r="AA559" s="18">
        <v>0</v>
      </c>
      <c r="AB559" s="18">
        <v>9559</v>
      </c>
    </row>
    <row r="560" spans="1:28" s="15" customFormat="1" x14ac:dyDescent="0.25">
      <c r="A560" s="17">
        <v>7</v>
      </c>
      <c r="B560" s="17" t="s">
        <v>1307</v>
      </c>
      <c r="C560" s="17" t="s">
        <v>1665</v>
      </c>
      <c r="D560" s="17" t="s">
        <v>1367</v>
      </c>
      <c r="E560" s="17" t="s">
        <v>1368</v>
      </c>
      <c r="F560" s="17" t="s">
        <v>75</v>
      </c>
      <c r="G560" s="17" t="s">
        <v>76</v>
      </c>
      <c r="H560" s="17">
        <v>3359</v>
      </c>
      <c r="I560" s="17">
        <v>2840</v>
      </c>
      <c r="J560" s="17">
        <v>519</v>
      </c>
      <c r="K560" s="17" t="s">
        <v>37</v>
      </c>
      <c r="L560" s="18">
        <v>24742.33</v>
      </c>
      <c r="M560" s="18">
        <v>724.11</v>
      </c>
      <c r="N560" s="18">
        <v>1051.56</v>
      </c>
      <c r="O560" s="18">
        <v>26518</v>
      </c>
      <c r="P560" s="18">
        <v>4039.34</v>
      </c>
      <c r="Q560" s="18">
        <v>252.04</v>
      </c>
      <c r="R560" s="18">
        <v>310.62</v>
      </c>
      <c r="S560" s="18">
        <v>4602</v>
      </c>
      <c r="T560" s="18">
        <v>83590</v>
      </c>
      <c r="U560" s="18">
        <v>0</v>
      </c>
      <c r="V560" s="18">
        <v>0</v>
      </c>
      <c r="W560" s="18">
        <v>0</v>
      </c>
      <c r="X560" s="18"/>
      <c r="Y560" s="18">
        <v>28781.67</v>
      </c>
      <c r="Z560" s="18">
        <v>976.15</v>
      </c>
      <c r="AA560" s="18">
        <v>1362.18</v>
      </c>
      <c r="AB560" s="18">
        <v>31120</v>
      </c>
    </row>
    <row r="561" spans="1:28" s="15" customFormat="1" x14ac:dyDescent="0.25">
      <c r="A561" s="17">
        <v>8</v>
      </c>
      <c r="B561" s="17" t="s">
        <v>1311</v>
      </c>
      <c r="C561" s="17" t="s">
        <v>1665</v>
      </c>
      <c r="D561" s="17" t="s">
        <v>1369</v>
      </c>
      <c r="E561" s="17" t="s">
        <v>1370</v>
      </c>
      <c r="F561" s="17" t="s">
        <v>75</v>
      </c>
      <c r="G561" s="17" t="s">
        <v>76</v>
      </c>
      <c r="H561" s="17">
        <v>11240</v>
      </c>
      <c r="I561" s="17">
        <v>11014</v>
      </c>
      <c r="J561" s="17">
        <v>226</v>
      </c>
      <c r="K561" s="17" t="s">
        <v>37</v>
      </c>
      <c r="L561" s="18">
        <v>-89746.72</v>
      </c>
      <c r="M561" s="18">
        <v>14.33</v>
      </c>
      <c r="N561" s="18">
        <v>1991.39</v>
      </c>
      <c r="O561" s="18">
        <v>-87741</v>
      </c>
      <c r="P561" s="18">
        <v>1934.74</v>
      </c>
      <c r="Q561" s="18">
        <v>0</v>
      </c>
      <c r="R561" s="18">
        <v>135.26</v>
      </c>
      <c r="S561" s="18">
        <v>2070</v>
      </c>
      <c r="T561" s="18">
        <v>410</v>
      </c>
      <c r="U561" s="18">
        <v>0</v>
      </c>
      <c r="V561" s="18">
        <v>0</v>
      </c>
      <c r="W561" s="18">
        <v>0</v>
      </c>
      <c r="X561" s="18"/>
      <c r="Y561" s="18">
        <v>0</v>
      </c>
      <c r="Z561" s="18">
        <v>0</v>
      </c>
      <c r="AA561" s="18">
        <v>0</v>
      </c>
      <c r="AB561" s="18">
        <v>0</v>
      </c>
    </row>
    <row r="562" spans="1:28" s="15" customFormat="1" x14ac:dyDescent="0.25">
      <c r="A562" s="17">
        <v>9</v>
      </c>
      <c r="B562" s="17" t="s">
        <v>1307</v>
      </c>
      <c r="C562" s="17" t="s">
        <v>1665</v>
      </c>
      <c r="D562" s="17" t="s">
        <v>1371</v>
      </c>
      <c r="E562" s="17" t="s">
        <v>1372</v>
      </c>
      <c r="F562" s="17" t="s">
        <v>75</v>
      </c>
      <c r="G562" s="17" t="s">
        <v>76</v>
      </c>
      <c r="H562" s="17">
        <v>43443</v>
      </c>
      <c r="I562" s="17">
        <v>42980</v>
      </c>
      <c r="J562" s="17">
        <v>463</v>
      </c>
      <c r="K562" s="17" t="s">
        <v>37</v>
      </c>
      <c r="L562" s="18">
        <v>150043.22</v>
      </c>
      <c r="M562" s="18">
        <v>23204.84</v>
      </c>
      <c r="N562" s="18">
        <v>4207.9399999999996</v>
      </c>
      <c r="O562" s="18">
        <v>177456</v>
      </c>
      <c r="P562" s="18">
        <v>3761.84</v>
      </c>
      <c r="Q562" s="18">
        <v>1575.05</v>
      </c>
      <c r="R562" s="18">
        <v>277.11</v>
      </c>
      <c r="S562" s="18">
        <v>5614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153805.06</v>
      </c>
      <c r="Z562" s="18">
        <v>24779.89</v>
      </c>
      <c r="AA562" s="18">
        <v>4485.05</v>
      </c>
      <c r="AB562" s="18">
        <v>183070</v>
      </c>
    </row>
    <row r="563" spans="1:28" s="15" customFormat="1" x14ac:dyDescent="0.25">
      <c r="A563" s="17">
        <v>10</v>
      </c>
      <c r="B563" s="17" t="s">
        <v>1322</v>
      </c>
      <c r="C563" s="17" t="s">
        <v>1665</v>
      </c>
      <c r="D563" s="17" t="s">
        <v>1373</v>
      </c>
      <c r="E563" s="17" t="s">
        <v>1374</v>
      </c>
      <c r="F563" s="17" t="s">
        <v>75</v>
      </c>
      <c r="G563" s="17" t="s">
        <v>76</v>
      </c>
      <c r="H563" s="17">
        <v>24117</v>
      </c>
      <c r="I563" s="17">
        <v>24012</v>
      </c>
      <c r="J563" s="17">
        <v>105</v>
      </c>
      <c r="K563" s="17" t="s">
        <v>37</v>
      </c>
      <c r="L563" s="18">
        <v>-60056.19</v>
      </c>
      <c r="M563" s="18">
        <v>11.48</v>
      </c>
      <c r="N563" s="18">
        <v>1598.71</v>
      </c>
      <c r="O563" s="18">
        <v>-58446</v>
      </c>
      <c r="P563" s="18">
        <v>1066.1600000000001</v>
      </c>
      <c r="Q563" s="18">
        <v>0</v>
      </c>
      <c r="R563" s="18">
        <v>62.84</v>
      </c>
      <c r="S563" s="18">
        <v>1129</v>
      </c>
      <c r="T563" s="18">
        <v>850</v>
      </c>
      <c r="U563" s="18">
        <v>0</v>
      </c>
      <c r="V563" s="18">
        <v>0</v>
      </c>
      <c r="W563" s="18">
        <v>0</v>
      </c>
      <c r="X563" s="18"/>
      <c r="Y563" s="18">
        <v>0</v>
      </c>
      <c r="Z563" s="18">
        <v>0</v>
      </c>
      <c r="AA563" s="18">
        <v>0</v>
      </c>
      <c r="AB563" s="18">
        <v>0</v>
      </c>
    </row>
    <row r="564" spans="1:28" s="15" customFormat="1" x14ac:dyDescent="0.25">
      <c r="A564" s="17">
        <v>11</v>
      </c>
      <c r="B564" s="17" t="s">
        <v>1314</v>
      </c>
      <c r="C564" s="17" t="s">
        <v>1665</v>
      </c>
      <c r="D564" s="17" t="s">
        <v>1375</v>
      </c>
      <c r="E564" s="17" t="s">
        <v>1376</v>
      </c>
      <c r="F564" s="17" t="s">
        <v>75</v>
      </c>
      <c r="G564" s="17" t="s">
        <v>76</v>
      </c>
      <c r="H564" s="17">
        <v>8714</v>
      </c>
      <c r="I564" s="17">
        <v>8234</v>
      </c>
      <c r="J564" s="17">
        <v>480</v>
      </c>
      <c r="K564" s="17" t="s">
        <v>37</v>
      </c>
      <c r="L564" s="18">
        <v>-41281.5</v>
      </c>
      <c r="M564" s="18">
        <v>9.57</v>
      </c>
      <c r="N564" s="18">
        <v>1663.93</v>
      </c>
      <c r="O564" s="18">
        <v>-39608</v>
      </c>
      <c r="P564" s="18">
        <v>3758.72</v>
      </c>
      <c r="Q564" s="18">
        <v>0</v>
      </c>
      <c r="R564" s="18">
        <v>287.27999999999997</v>
      </c>
      <c r="S564" s="18">
        <v>4046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0</v>
      </c>
      <c r="Z564" s="18">
        <v>0</v>
      </c>
      <c r="AA564" s="18">
        <v>0</v>
      </c>
      <c r="AB564" s="18">
        <v>0</v>
      </c>
    </row>
    <row r="565" spans="1:28" s="15" customFormat="1" x14ac:dyDescent="0.25">
      <c r="A565" s="17">
        <v>12</v>
      </c>
      <c r="B565" s="17" t="s">
        <v>1322</v>
      </c>
      <c r="C565" s="17" t="s">
        <v>1665</v>
      </c>
      <c r="D565" s="17" t="s">
        <v>1377</v>
      </c>
      <c r="E565" s="17" t="s">
        <v>1378</v>
      </c>
      <c r="F565" s="17" t="s">
        <v>75</v>
      </c>
      <c r="G565" s="17" t="s">
        <v>76</v>
      </c>
      <c r="H565" s="17">
        <v>25265</v>
      </c>
      <c r="I565" s="17">
        <v>25265</v>
      </c>
      <c r="J565" s="17">
        <v>303</v>
      </c>
      <c r="K565" s="17" t="s">
        <v>769</v>
      </c>
      <c r="L565" s="18">
        <v>40502.639999999999</v>
      </c>
      <c r="M565" s="18">
        <v>1895.21</v>
      </c>
      <c r="N565" s="18">
        <v>1055.1500000000001</v>
      </c>
      <c r="O565" s="18">
        <v>43453</v>
      </c>
      <c r="P565" s="18">
        <v>2612.9</v>
      </c>
      <c r="Q565" s="18">
        <v>416.75</v>
      </c>
      <c r="R565" s="18">
        <v>181.35</v>
      </c>
      <c r="S565" s="18">
        <v>3211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43115.54</v>
      </c>
      <c r="Z565" s="18">
        <v>2311.96</v>
      </c>
      <c r="AA565" s="18">
        <v>1236.5</v>
      </c>
      <c r="AB565" s="18">
        <v>46664</v>
      </c>
    </row>
    <row r="566" spans="1:28" s="15" customFormat="1" x14ac:dyDescent="0.25">
      <c r="A566" s="17">
        <v>13</v>
      </c>
      <c r="B566" s="17" t="s">
        <v>1341</v>
      </c>
      <c r="C566" s="17" t="s">
        <v>1665</v>
      </c>
      <c r="D566" s="17" t="s">
        <v>1379</v>
      </c>
      <c r="E566" s="17" t="s">
        <v>1380</v>
      </c>
      <c r="F566" s="17" t="s">
        <v>75</v>
      </c>
      <c r="G566" s="17" t="s">
        <v>114</v>
      </c>
      <c r="H566" s="17">
        <v>0</v>
      </c>
      <c r="I566" s="17">
        <v>0</v>
      </c>
      <c r="J566" s="17">
        <v>286</v>
      </c>
      <c r="K566" s="17" t="s">
        <v>107</v>
      </c>
      <c r="L566" s="18">
        <v>156431.16</v>
      </c>
      <c r="M566" s="18">
        <v>23904.76</v>
      </c>
      <c r="N566" s="18">
        <v>3471.08</v>
      </c>
      <c r="O566" s="18">
        <v>183807</v>
      </c>
      <c r="P566" s="18">
        <v>2178.4699999999998</v>
      </c>
      <c r="Q566" s="18">
        <v>1641.36</v>
      </c>
      <c r="R566" s="18">
        <v>171.17</v>
      </c>
      <c r="S566" s="18">
        <v>3991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158609.63</v>
      </c>
      <c r="Z566" s="18">
        <v>25546.12</v>
      </c>
      <c r="AA566" s="18">
        <v>3642.25</v>
      </c>
      <c r="AB566" s="18">
        <v>187798</v>
      </c>
    </row>
    <row r="567" spans="1:28" s="15" customFormat="1" x14ac:dyDescent="0.25">
      <c r="A567" s="17">
        <v>14</v>
      </c>
      <c r="B567" s="17" t="s">
        <v>1314</v>
      </c>
      <c r="C567" s="17" t="s">
        <v>1665</v>
      </c>
      <c r="D567" s="17" t="s">
        <v>1381</v>
      </c>
      <c r="E567" s="17" t="s">
        <v>1382</v>
      </c>
      <c r="F567" s="17" t="s">
        <v>75</v>
      </c>
      <c r="G567" s="17" t="s">
        <v>114</v>
      </c>
      <c r="H567" s="17">
        <v>0</v>
      </c>
      <c r="I567" s="17">
        <v>0</v>
      </c>
      <c r="J567" s="17">
        <v>41</v>
      </c>
      <c r="K567" s="17" t="s">
        <v>107</v>
      </c>
      <c r="L567" s="18">
        <v>130392.18</v>
      </c>
      <c r="M567" s="18">
        <v>20353.259999999998</v>
      </c>
      <c r="N567" s="18">
        <v>2884.56</v>
      </c>
      <c r="O567" s="18">
        <v>153630</v>
      </c>
      <c r="P567" s="18">
        <v>419.33</v>
      </c>
      <c r="Q567" s="18">
        <v>1375.13</v>
      </c>
      <c r="R567" s="18">
        <v>24.54</v>
      </c>
      <c r="S567" s="18">
        <v>1819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130811.51</v>
      </c>
      <c r="Z567" s="18">
        <v>21728.39</v>
      </c>
      <c r="AA567" s="18">
        <v>2909.1</v>
      </c>
      <c r="AB567" s="18">
        <v>155449</v>
      </c>
    </row>
    <row r="568" spans="1:28" s="15" customFormat="1" x14ac:dyDescent="0.25">
      <c r="A568" s="17">
        <v>15</v>
      </c>
      <c r="B568" s="17" t="s">
        <v>1318</v>
      </c>
      <c r="C568" s="17" t="s">
        <v>1665</v>
      </c>
      <c r="D568" s="17" t="s">
        <v>1383</v>
      </c>
      <c r="E568" s="17" t="s">
        <v>1384</v>
      </c>
      <c r="F568" s="17" t="s">
        <v>75</v>
      </c>
      <c r="G568" s="17" t="s">
        <v>114</v>
      </c>
      <c r="H568" s="17">
        <v>0</v>
      </c>
      <c r="I568" s="17">
        <v>0</v>
      </c>
      <c r="J568" s="17">
        <v>246</v>
      </c>
      <c r="K568" s="17" t="s">
        <v>107</v>
      </c>
      <c r="L568" s="18">
        <v>140561.07999999999</v>
      </c>
      <c r="M568" s="18">
        <v>21314.6</v>
      </c>
      <c r="N568" s="18">
        <v>3375.32</v>
      </c>
      <c r="O568" s="18">
        <v>165251</v>
      </c>
      <c r="P568" s="18">
        <v>1890.94</v>
      </c>
      <c r="Q568" s="18">
        <v>1477.83</v>
      </c>
      <c r="R568" s="18">
        <v>147.22999999999999</v>
      </c>
      <c r="S568" s="18">
        <v>3516</v>
      </c>
      <c r="T568" s="18">
        <v>0</v>
      </c>
      <c r="U568" s="18">
        <v>0</v>
      </c>
      <c r="V568" s="18">
        <v>0</v>
      </c>
      <c r="W568" s="18">
        <v>0</v>
      </c>
      <c r="X568" s="18"/>
      <c r="Y568" s="18">
        <v>142452.01999999999</v>
      </c>
      <c r="Z568" s="18">
        <v>22792.43</v>
      </c>
      <c r="AA568" s="18">
        <v>3522.55</v>
      </c>
      <c r="AB568" s="18">
        <v>168767</v>
      </c>
    </row>
    <row r="569" spans="1:28" s="15" customFormat="1" x14ac:dyDescent="0.25">
      <c r="A569" s="17">
        <v>16</v>
      </c>
      <c r="B569" s="17" t="s">
        <v>1331</v>
      </c>
      <c r="C569" s="17" t="s">
        <v>1665</v>
      </c>
      <c r="D569" s="17" t="s">
        <v>1385</v>
      </c>
      <c r="E569" s="17" t="s">
        <v>1386</v>
      </c>
      <c r="F569" s="17" t="s">
        <v>75</v>
      </c>
      <c r="G569" s="17" t="s">
        <v>114</v>
      </c>
      <c r="H569" s="17">
        <v>0</v>
      </c>
      <c r="I569" s="17">
        <v>0</v>
      </c>
      <c r="J569" s="17">
        <v>298</v>
      </c>
      <c r="K569" s="17" t="s">
        <v>107</v>
      </c>
      <c r="L569" s="18">
        <v>141647.37</v>
      </c>
      <c r="M569" s="18">
        <v>21265.83</v>
      </c>
      <c r="N569" s="18">
        <v>3499.8</v>
      </c>
      <c r="O569" s="18">
        <v>166413</v>
      </c>
      <c r="P569" s="18">
        <v>2264.1999999999998</v>
      </c>
      <c r="Q569" s="18">
        <v>1488.45</v>
      </c>
      <c r="R569" s="18">
        <v>178.35</v>
      </c>
      <c r="S569" s="18">
        <v>3931</v>
      </c>
      <c r="T569" s="18">
        <v>0</v>
      </c>
      <c r="U569" s="18">
        <v>0</v>
      </c>
      <c r="V569" s="18">
        <v>0</v>
      </c>
      <c r="W569" s="18">
        <v>0</v>
      </c>
      <c r="X569" s="18"/>
      <c r="Y569" s="18">
        <v>143911.57</v>
      </c>
      <c r="Z569" s="18">
        <v>22754.28</v>
      </c>
      <c r="AA569" s="18">
        <v>3678.15</v>
      </c>
      <c r="AB569" s="18">
        <v>170344</v>
      </c>
    </row>
    <row r="570" spans="1:28" s="15" customFormat="1" x14ac:dyDescent="0.25">
      <c r="A570" s="17">
        <v>17</v>
      </c>
      <c r="B570" s="17" t="s">
        <v>1322</v>
      </c>
      <c r="C570" s="17" t="s">
        <v>1665</v>
      </c>
      <c r="D570" s="17" t="s">
        <v>1387</v>
      </c>
      <c r="E570" s="17" t="s">
        <v>1388</v>
      </c>
      <c r="F570" s="17" t="s">
        <v>75</v>
      </c>
      <c r="G570" s="17" t="s">
        <v>114</v>
      </c>
      <c r="H570" s="17">
        <v>0</v>
      </c>
      <c r="I570" s="17">
        <v>0</v>
      </c>
      <c r="J570" s="17">
        <v>50</v>
      </c>
      <c r="K570" s="17" t="s">
        <v>107</v>
      </c>
      <c r="L570" s="18">
        <v>145186.75</v>
      </c>
      <c r="M570" s="18">
        <v>23026.17</v>
      </c>
      <c r="N570" s="18">
        <v>2906.08</v>
      </c>
      <c r="O570" s="18">
        <v>171119</v>
      </c>
      <c r="P570" s="18">
        <v>484.18</v>
      </c>
      <c r="Q570" s="18">
        <v>1527.9</v>
      </c>
      <c r="R570" s="18">
        <v>29.92</v>
      </c>
      <c r="S570" s="18">
        <v>2042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145670.93</v>
      </c>
      <c r="Z570" s="18">
        <v>24554.07</v>
      </c>
      <c r="AA570" s="18">
        <v>2936</v>
      </c>
      <c r="AB570" s="18">
        <v>173161</v>
      </c>
    </row>
    <row r="571" spans="1:28" s="15" customFormat="1" x14ac:dyDescent="0.25">
      <c r="A571" s="17">
        <v>18</v>
      </c>
      <c r="B571" s="17" t="s">
        <v>1311</v>
      </c>
      <c r="C571" s="17" t="s">
        <v>1665</v>
      </c>
      <c r="D571" s="17" t="s">
        <v>1389</v>
      </c>
      <c r="E571" s="17" t="s">
        <v>1390</v>
      </c>
      <c r="F571" s="17" t="s">
        <v>75</v>
      </c>
      <c r="G571" s="17" t="s">
        <v>114</v>
      </c>
      <c r="H571" s="17">
        <v>0</v>
      </c>
      <c r="I571" s="17">
        <v>0</v>
      </c>
      <c r="J571" s="17">
        <v>111</v>
      </c>
      <c r="K571" s="17" t="s">
        <v>107</v>
      </c>
      <c r="L571" s="18">
        <v>42802.9</v>
      </c>
      <c r="M571" s="18">
        <v>3084.92</v>
      </c>
      <c r="N571" s="18">
        <v>481.18</v>
      </c>
      <c r="O571" s="18">
        <v>46369</v>
      </c>
      <c r="P571" s="18">
        <v>921.92</v>
      </c>
      <c r="Q571" s="18">
        <v>442.65</v>
      </c>
      <c r="R571" s="18">
        <v>66.430000000000007</v>
      </c>
      <c r="S571" s="18">
        <v>1431</v>
      </c>
      <c r="T571" s="18">
        <v>0</v>
      </c>
      <c r="U571" s="18">
        <v>0</v>
      </c>
      <c r="V571" s="18">
        <v>0</v>
      </c>
      <c r="W571" s="18">
        <v>0</v>
      </c>
      <c r="X571" s="18"/>
      <c r="Y571" s="18">
        <v>43724.82</v>
      </c>
      <c r="Z571" s="18">
        <v>3527.57</v>
      </c>
      <c r="AA571" s="18">
        <v>547.61</v>
      </c>
      <c r="AB571" s="18">
        <v>47800</v>
      </c>
    </row>
    <row r="572" spans="1:28" x14ac:dyDescent="0.25">
      <c r="A572" s="10"/>
      <c r="B572" s="10"/>
      <c r="C572" s="10" t="s">
        <v>71</v>
      </c>
      <c r="D572" s="10"/>
      <c r="E572" s="10"/>
      <c r="F572" s="10"/>
      <c r="G572" s="10"/>
      <c r="H572" s="10"/>
      <c r="I572" s="10"/>
      <c r="J572" s="11">
        <f>SUM(J554:J571)</f>
        <v>3579</v>
      </c>
      <c r="K572" s="11"/>
      <c r="L572" s="11">
        <f t="shared" ref="L572:AB572" si="60">SUM(L554:L571)</f>
        <v>975859.91</v>
      </c>
      <c r="M572" s="11">
        <f t="shared" si="60"/>
        <v>187761.92000000001</v>
      </c>
      <c r="N572" s="11">
        <f t="shared" si="60"/>
        <v>41260.170000000006</v>
      </c>
      <c r="O572" s="11">
        <f t="shared" si="60"/>
        <v>1204882</v>
      </c>
      <c r="P572" s="11">
        <f t="shared" si="60"/>
        <v>30289.850000000002</v>
      </c>
      <c r="Q572" s="11">
        <f t="shared" si="60"/>
        <v>12319.130000000001</v>
      </c>
      <c r="R572" s="11">
        <f t="shared" si="60"/>
        <v>2142.0199999999995</v>
      </c>
      <c r="S572" s="11">
        <f t="shared" si="60"/>
        <v>44751</v>
      </c>
      <c r="T572" s="11">
        <f t="shared" si="60"/>
        <v>84970</v>
      </c>
      <c r="U572" s="11">
        <f t="shared" si="60"/>
        <v>0</v>
      </c>
      <c r="V572" s="11">
        <f t="shared" si="60"/>
        <v>0</v>
      </c>
      <c r="W572" s="11">
        <f t="shared" si="60"/>
        <v>0</v>
      </c>
      <c r="X572" s="11">
        <f t="shared" si="60"/>
        <v>0</v>
      </c>
      <c r="Y572" s="11">
        <f t="shared" si="60"/>
        <v>1190474.55</v>
      </c>
      <c r="Z572" s="11">
        <f t="shared" si="60"/>
        <v>200045.67</v>
      </c>
      <c r="AA572" s="11">
        <f t="shared" si="60"/>
        <v>37662.78</v>
      </c>
      <c r="AB572" s="11">
        <f t="shared" si="60"/>
        <v>1428183</v>
      </c>
    </row>
    <row r="573" spans="1:28" x14ac:dyDescent="0.25">
      <c r="A573" s="10"/>
      <c r="B573" s="10"/>
      <c r="C573" s="10" t="s">
        <v>119</v>
      </c>
      <c r="D573" s="10"/>
      <c r="E573" s="10"/>
      <c r="F573" s="10"/>
      <c r="G573" s="10"/>
      <c r="H573" s="10"/>
      <c r="I573" s="10"/>
      <c r="J573" s="11">
        <f>J572+J553</f>
        <v>16585</v>
      </c>
      <c r="K573" s="11"/>
      <c r="L573" s="11">
        <f t="shared" ref="L573:AB573" si="61">L572+L553</f>
        <v>4806320.57</v>
      </c>
      <c r="M573" s="11">
        <f t="shared" si="61"/>
        <v>723612.70000000007</v>
      </c>
      <c r="N573" s="11">
        <f t="shared" si="61"/>
        <v>146726.73000000004</v>
      </c>
      <c r="O573" s="11">
        <f t="shared" si="61"/>
        <v>5676660</v>
      </c>
      <c r="P573" s="11">
        <f t="shared" si="61"/>
        <v>123764.97000000002</v>
      </c>
      <c r="Q573" s="11">
        <f t="shared" si="61"/>
        <v>52350.31</v>
      </c>
      <c r="R573" s="11">
        <f t="shared" si="61"/>
        <v>7994.7199999999993</v>
      </c>
      <c r="S573" s="11">
        <f t="shared" si="61"/>
        <v>184110</v>
      </c>
      <c r="T573" s="11">
        <f t="shared" si="61"/>
        <v>114610</v>
      </c>
      <c r="U573" s="11">
        <f t="shared" si="61"/>
        <v>0</v>
      </c>
      <c r="V573" s="11">
        <f t="shared" si="61"/>
        <v>0</v>
      </c>
      <c r="W573" s="11">
        <f t="shared" si="61"/>
        <v>0</v>
      </c>
      <c r="X573" s="11">
        <f t="shared" si="61"/>
        <v>0</v>
      </c>
      <c r="Y573" s="11">
        <f t="shared" si="61"/>
        <v>5115327.21</v>
      </c>
      <c r="Z573" s="11">
        <f t="shared" si="61"/>
        <v>775910.25000000012</v>
      </c>
      <c r="AA573" s="11">
        <f t="shared" si="61"/>
        <v>148950.53999999998</v>
      </c>
      <c r="AB573" s="11">
        <f t="shared" si="61"/>
        <v>6040188</v>
      </c>
    </row>
    <row r="575" spans="1:28" x14ac:dyDescent="0.25">
      <c r="O575" s="34"/>
    </row>
    <row r="577" spans="1:28" ht="15.75" x14ac:dyDescent="0.25">
      <c r="E577" s="13" t="s">
        <v>120</v>
      </c>
      <c r="G577" s="14"/>
      <c r="H577" s="14"/>
      <c r="I577" s="14"/>
      <c r="J577" s="14"/>
      <c r="K577" s="14"/>
      <c r="L577" s="13" t="s">
        <v>122</v>
      </c>
      <c r="M577" s="13"/>
      <c r="N577" s="13"/>
      <c r="O577" s="14"/>
      <c r="Q577" s="14"/>
      <c r="R577" s="13" t="s">
        <v>121</v>
      </c>
      <c r="T577" s="14"/>
      <c r="U577" s="14"/>
      <c r="W577" s="14"/>
      <c r="X577" s="14"/>
      <c r="Y577" s="13" t="s">
        <v>123</v>
      </c>
      <c r="Z577" s="14"/>
      <c r="AA577" s="14"/>
      <c r="AB577" s="14"/>
    </row>
    <row r="578" spans="1:28" ht="15.75" x14ac:dyDescent="0.25">
      <c r="E578" s="13" t="s">
        <v>124</v>
      </c>
      <c r="G578" s="14"/>
      <c r="H578" s="14"/>
      <c r="I578" s="14"/>
      <c r="J578" s="14"/>
      <c r="K578" s="14"/>
      <c r="L578" s="13" t="s">
        <v>124</v>
      </c>
      <c r="M578" s="13"/>
      <c r="N578" s="13"/>
      <c r="O578" s="14"/>
      <c r="Q578" s="14"/>
      <c r="R578" s="13" t="s">
        <v>124</v>
      </c>
      <c r="T578" s="14"/>
      <c r="U578" s="14"/>
      <c r="W578" s="14"/>
      <c r="X578" s="14"/>
      <c r="Y578" s="13" t="s">
        <v>124</v>
      </c>
      <c r="Z578" s="14"/>
      <c r="AA578" s="14"/>
      <c r="AB578" s="14"/>
    </row>
    <row r="581" spans="1:28" ht="36" x14ac:dyDescent="0.55000000000000004">
      <c r="A581" s="75" t="s">
        <v>0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</row>
    <row r="582" spans="1:28" ht="26.25" x14ac:dyDescent="0.4">
      <c r="A582" s="76" t="s">
        <v>1723</v>
      </c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</row>
    <row r="583" spans="1:28" ht="21" x14ac:dyDescent="0.35">
      <c r="A583" s="3" t="s">
        <v>1</v>
      </c>
      <c r="B583" s="4"/>
      <c r="C583" s="3"/>
      <c r="D583" s="3"/>
      <c r="E583" s="5"/>
      <c r="F583" s="3" t="s">
        <v>1398</v>
      </c>
      <c r="G583" s="5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90" x14ac:dyDescent="0.25">
      <c r="A584" s="6" t="s">
        <v>3</v>
      </c>
      <c r="B584" s="6" t="s">
        <v>4</v>
      </c>
      <c r="C584" s="6" t="s">
        <v>5</v>
      </c>
      <c r="D584" s="6" t="s">
        <v>6</v>
      </c>
      <c r="E584" s="6" t="s">
        <v>7</v>
      </c>
      <c r="F584" s="6" t="s">
        <v>8</v>
      </c>
      <c r="G584" s="6" t="s">
        <v>9</v>
      </c>
      <c r="H584" s="6" t="s">
        <v>10</v>
      </c>
      <c r="I584" s="6" t="s">
        <v>11</v>
      </c>
      <c r="J584" s="6" t="s">
        <v>12</v>
      </c>
      <c r="K584" s="6" t="s">
        <v>13</v>
      </c>
      <c r="L584" s="6" t="s">
        <v>14</v>
      </c>
      <c r="M584" s="6" t="s">
        <v>15</v>
      </c>
      <c r="N584" s="6" t="s">
        <v>16</v>
      </c>
      <c r="O584" s="6" t="s">
        <v>17</v>
      </c>
      <c r="P584" s="6" t="s">
        <v>18</v>
      </c>
      <c r="Q584" s="6" t="s">
        <v>19</v>
      </c>
      <c r="R584" s="6" t="s">
        <v>20</v>
      </c>
      <c r="S584" s="6" t="s">
        <v>21</v>
      </c>
      <c r="T584" s="6" t="s">
        <v>22</v>
      </c>
      <c r="U584" s="6" t="s">
        <v>23</v>
      </c>
      <c r="V584" s="6" t="s">
        <v>24</v>
      </c>
      <c r="W584" s="6" t="s">
        <v>25</v>
      </c>
      <c r="X584" s="6" t="s">
        <v>26</v>
      </c>
      <c r="Y584" s="6" t="s">
        <v>27</v>
      </c>
      <c r="Z584" s="6" t="s">
        <v>28</v>
      </c>
      <c r="AA584" s="6" t="s">
        <v>29</v>
      </c>
      <c r="AB584" s="6" t="s">
        <v>30</v>
      </c>
    </row>
    <row r="585" spans="1:28" s="15" customFormat="1" x14ac:dyDescent="0.25">
      <c r="A585" s="17">
        <v>1</v>
      </c>
      <c r="B585" s="17" t="s">
        <v>1307</v>
      </c>
      <c r="C585" s="17" t="s">
        <v>1665</v>
      </c>
      <c r="D585" s="17" t="s">
        <v>1309</v>
      </c>
      <c r="E585" s="17" t="s">
        <v>1310</v>
      </c>
      <c r="F585" s="17" t="s">
        <v>35</v>
      </c>
      <c r="G585" s="17" t="s">
        <v>1181</v>
      </c>
      <c r="H585" s="17">
        <v>66926</v>
      </c>
      <c r="I585" s="17">
        <v>61982</v>
      </c>
      <c r="J585" s="17">
        <v>4944</v>
      </c>
      <c r="K585" s="17" t="s">
        <v>37</v>
      </c>
      <c r="L585" s="18">
        <v>550858.53</v>
      </c>
      <c r="M585" s="18">
        <v>21590.05</v>
      </c>
      <c r="N585" s="18">
        <v>82261.42</v>
      </c>
      <c r="O585" s="18">
        <v>654710</v>
      </c>
      <c r="P585" s="18">
        <v>27890.57</v>
      </c>
      <c r="Q585" s="18">
        <v>5799.63</v>
      </c>
      <c r="R585" s="18">
        <v>2224.8000000000002</v>
      </c>
      <c r="S585" s="18">
        <v>35915</v>
      </c>
      <c r="T585" s="18">
        <v>0</v>
      </c>
      <c r="U585" s="18">
        <v>0</v>
      </c>
      <c r="V585" s="18">
        <v>0</v>
      </c>
      <c r="W585" s="18">
        <v>0</v>
      </c>
      <c r="X585" s="18"/>
      <c r="Y585" s="18">
        <v>578749.1</v>
      </c>
      <c r="Z585" s="18">
        <v>88061.05</v>
      </c>
      <c r="AA585" s="18">
        <v>23814.85</v>
      </c>
      <c r="AB585" s="18">
        <v>690625</v>
      </c>
    </row>
    <row r="586" spans="1:28" s="15" customFormat="1" x14ac:dyDescent="0.25">
      <c r="A586" s="17">
        <v>2</v>
      </c>
      <c r="B586" s="17" t="s">
        <v>1311</v>
      </c>
      <c r="C586" s="17" t="s">
        <v>1665</v>
      </c>
      <c r="D586" s="17" t="s">
        <v>1312</v>
      </c>
      <c r="E586" s="17" t="s">
        <v>1313</v>
      </c>
      <c r="F586" s="17" t="s">
        <v>35</v>
      </c>
      <c r="G586" s="17" t="s">
        <v>137</v>
      </c>
      <c r="H586" s="17">
        <v>26035</v>
      </c>
      <c r="I586" s="17">
        <v>25384</v>
      </c>
      <c r="J586" s="17">
        <v>1953</v>
      </c>
      <c r="K586" s="17" t="s">
        <v>37</v>
      </c>
      <c r="L586" s="18">
        <v>87884.44</v>
      </c>
      <c r="M586" s="18">
        <v>4758.75</v>
      </c>
      <c r="N586" s="18">
        <v>6855.81</v>
      </c>
      <c r="O586" s="18">
        <v>99499</v>
      </c>
      <c r="P586" s="18">
        <v>12587.83</v>
      </c>
      <c r="Q586" s="18">
        <v>916.32</v>
      </c>
      <c r="R586" s="18">
        <v>878.85</v>
      </c>
      <c r="S586" s="18">
        <v>14383</v>
      </c>
      <c r="T586" s="18">
        <v>0</v>
      </c>
      <c r="U586" s="18">
        <v>0</v>
      </c>
      <c r="V586" s="18">
        <v>0</v>
      </c>
      <c r="W586" s="18">
        <v>0</v>
      </c>
      <c r="X586" s="18"/>
      <c r="Y586" s="18">
        <v>100472.27</v>
      </c>
      <c r="Z586" s="18">
        <v>7772.13</v>
      </c>
      <c r="AA586" s="18">
        <v>5637.6</v>
      </c>
      <c r="AB586" s="18">
        <v>113882</v>
      </c>
    </row>
    <row r="587" spans="1:28" s="15" customFormat="1" x14ac:dyDescent="0.25">
      <c r="A587" s="17">
        <v>3</v>
      </c>
      <c r="B587" s="17" t="s">
        <v>1314</v>
      </c>
      <c r="C587" s="17" t="s">
        <v>1665</v>
      </c>
      <c r="D587" s="17" t="s">
        <v>1315</v>
      </c>
      <c r="E587" s="17" t="s">
        <v>1316</v>
      </c>
      <c r="F587" s="17" t="s">
        <v>35</v>
      </c>
      <c r="G587" s="17" t="s">
        <v>1317</v>
      </c>
      <c r="H587" s="17">
        <v>4479</v>
      </c>
      <c r="I587" s="17">
        <v>4479</v>
      </c>
      <c r="J587" s="17">
        <v>0</v>
      </c>
      <c r="K587" s="17" t="s">
        <v>302</v>
      </c>
      <c r="L587" s="18">
        <v>4834.75</v>
      </c>
      <c r="M587" s="18">
        <v>0</v>
      </c>
      <c r="N587" s="18">
        <v>328.25</v>
      </c>
      <c r="O587" s="18">
        <v>5163</v>
      </c>
      <c r="P587" s="18">
        <v>549.61</v>
      </c>
      <c r="Q587" s="18">
        <v>47.39</v>
      </c>
      <c r="R587" s="18">
        <v>0</v>
      </c>
      <c r="S587" s="18">
        <v>597</v>
      </c>
      <c r="T587" s="18">
        <v>0</v>
      </c>
      <c r="U587" s="18">
        <v>0</v>
      </c>
      <c r="V587" s="18">
        <v>0</v>
      </c>
      <c r="W587" s="18">
        <v>0</v>
      </c>
      <c r="X587" s="18"/>
      <c r="Y587" s="18">
        <v>5384.36</v>
      </c>
      <c r="Z587" s="18">
        <v>375.64</v>
      </c>
      <c r="AA587" s="18">
        <v>0</v>
      </c>
      <c r="AB587" s="18">
        <v>5760</v>
      </c>
    </row>
    <row r="588" spans="1:28" s="15" customFormat="1" x14ac:dyDescent="0.25">
      <c r="A588" s="17">
        <v>4</v>
      </c>
      <c r="B588" s="17" t="s">
        <v>1318</v>
      </c>
      <c r="C588" s="17" t="s">
        <v>1665</v>
      </c>
      <c r="D588" s="17" t="s">
        <v>1319</v>
      </c>
      <c r="E588" s="17" t="s">
        <v>1320</v>
      </c>
      <c r="F588" s="17" t="s">
        <v>35</v>
      </c>
      <c r="G588" s="17" t="s">
        <v>1321</v>
      </c>
      <c r="H588" s="17">
        <v>2827</v>
      </c>
      <c r="I588" s="17">
        <v>2632</v>
      </c>
      <c r="J588" s="17">
        <v>585</v>
      </c>
      <c r="K588" s="17" t="s">
        <v>37</v>
      </c>
      <c r="L588" s="18">
        <v>37679.78</v>
      </c>
      <c r="M588" s="18">
        <v>2074.9499999999998</v>
      </c>
      <c r="N588" s="18">
        <v>1965.27</v>
      </c>
      <c r="O588" s="18">
        <v>41720</v>
      </c>
      <c r="P588" s="18">
        <v>3812.54</v>
      </c>
      <c r="Q588" s="18">
        <v>394.21</v>
      </c>
      <c r="R588" s="18">
        <v>263.25</v>
      </c>
      <c r="S588" s="18">
        <v>4470</v>
      </c>
      <c r="T588" s="18">
        <v>0</v>
      </c>
      <c r="U588" s="18">
        <v>34886.15</v>
      </c>
      <c r="V588" s="18">
        <v>2359.48</v>
      </c>
      <c r="W588" s="18">
        <v>2338.1999999999998</v>
      </c>
      <c r="X588" s="18">
        <v>39583.83</v>
      </c>
      <c r="Y588" s="18">
        <v>6606.17</v>
      </c>
      <c r="Z588" s="18">
        <v>0</v>
      </c>
      <c r="AA588" s="18">
        <v>0</v>
      </c>
      <c r="AB588" s="18">
        <v>6606.17</v>
      </c>
    </row>
    <row r="589" spans="1:28" s="15" customFormat="1" x14ac:dyDescent="0.25">
      <c r="A589" s="17">
        <v>5</v>
      </c>
      <c r="B589" s="17" t="s">
        <v>1322</v>
      </c>
      <c r="C589" s="17" t="s">
        <v>1665</v>
      </c>
      <c r="D589" s="17" t="s">
        <v>1323</v>
      </c>
      <c r="E589" s="17" t="s">
        <v>1324</v>
      </c>
      <c r="F589" s="17" t="s">
        <v>35</v>
      </c>
      <c r="G589" s="17" t="s">
        <v>1055</v>
      </c>
      <c r="H589" s="17">
        <v>7323</v>
      </c>
      <c r="I589" s="17">
        <v>6689</v>
      </c>
      <c r="J589" s="17">
        <v>634</v>
      </c>
      <c r="K589" s="17" t="s">
        <v>37</v>
      </c>
      <c r="L589" s="18">
        <v>365759.5</v>
      </c>
      <c r="M589" s="18">
        <v>3382.63</v>
      </c>
      <c r="N589" s="18">
        <v>69828.87</v>
      </c>
      <c r="O589" s="18">
        <v>438971</v>
      </c>
      <c r="P589" s="18">
        <v>4083.96</v>
      </c>
      <c r="Q589" s="18">
        <v>3794.74</v>
      </c>
      <c r="R589" s="18">
        <v>285.3</v>
      </c>
      <c r="S589" s="18">
        <v>8164</v>
      </c>
      <c r="T589" s="18">
        <v>0</v>
      </c>
      <c r="U589" s="18">
        <v>388959.23</v>
      </c>
      <c r="V589" s="18">
        <v>73623.58</v>
      </c>
      <c r="W589" s="18">
        <v>3667.93</v>
      </c>
      <c r="X589" s="18">
        <v>466250.74</v>
      </c>
      <c r="Y589" s="18">
        <v>-19115.77</v>
      </c>
      <c r="Z589" s="18">
        <v>0.03</v>
      </c>
      <c r="AA589" s="18">
        <v>0</v>
      </c>
      <c r="AB589" s="18">
        <v>-19115.740000000002</v>
      </c>
    </row>
    <row r="590" spans="1:28" s="15" customFormat="1" x14ac:dyDescent="0.25">
      <c r="A590" s="17">
        <v>6</v>
      </c>
      <c r="B590" s="17" t="s">
        <v>1307</v>
      </c>
      <c r="C590" s="17" t="s">
        <v>1665</v>
      </c>
      <c r="D590" s="17" t="s">
        <v>1325</v>
      </c>
      <c r="E590" s="17" t="s">
        <v>1326</v>
      </c>
      <c r="F590" s="17" t="s">
        <v>35</v>
      </c>
      <c r="G590" s="17" t="s">
        <v>1055</v>
      </c>
      <c r="H590" s="17">
        <v>184923</v>
      </c>
      <c r="I590" s="17">
        <v>184796</v>
      </c>
      <c r="J590" s="17">
        <v>127</v>
      </c>
      <c r="K590" s="17" t="s">
        <v>37</v>
      </c>
      <c r="L590" s="18">
        <v>356682</v>
      </c>
      <c r="M590" s="18">
        <v>9230.06</v>
      </c>
      <c r="N590" s="18">
        <v>59724.94</v>
      </c>
      <c r="O590" s="18">
        <v>425637</v>
      </c>
      <c r="P590" s="18">
        <v>2434.75</v>
      </c>
      <c r="Q590" s="18">
        <v>3770.1</v>
      </c>
      <c r="R590" s="18">
        <v>57.15</v>
      </c>
      <c r="S590" s="18">
        <v>6262</v>
      </c>
      <c r="T590" s="18">
        <v>0</v>
      </c>
      <c r="U590" s="18">
        <v>0</v>
      </c>
      <c r="V590" s="18">
        <v>0</v>
      </c>
      <c r="W590" s="18">
        <v>0</v>
      </c>
      <c r="X590" s="18"/>
      <c r="Y590" s="18">
        <v>359116.75</v>
      </c>
      <c r="Z590" s="18">
        <v>63495.040000000001</v>
      </c>
      <c r="AA590" s="18">
        <v>9287.2099999999991</v>
      </c>
      <c r="AB590" s="18">
        <v>431899</v>
      </c>
    </row>
    <row r="591" spans="1:28" s="15" customFormat="1" x14ac:dyDescent="0.25">
      <c r="A591" s="17">
        <v>7</v>
      </c>
      <c r="B591" s="17" t="s">
        <v>1307</v>
      </c>
      <c r="C591" s="17" t="s">
        <v>1665</v>
      </c>
      <c r="D591" s="17" t="s">
        <v>1327</v>
      </c>
      <c r="E591" s="17" t="s">
        <v>1328</v>
      </c>
      <c r="F591" s="17" t="s">
        <v>35</v>
      </c>
      <c r="G591" s="17" t="s">
        <v>1055</v>
      </c>
      <c r="H591" s="17">
        <v>11301</v>
      </c>
      <c r="I591" s="17">
        <v>10867</v>
      </c>
      <c r="J591" s="17">
        <v>1302</v>
      </c>
      <c r="K591" s="17" t="s">
        <v>37</v>
      </c>
      <c r="L591" s="18">
        <v>744802.66</v>
      </c>
      <c r="M591" s="18">
        <v>7646.62</v>
      </c>
      <c r="N591" s="18">
        <v>92922.72</v>
      </c>
      <c r="O591" s="18">
        <v>845372</v>
      </c>
      <c r="P591" s="18">
        <v>8657.64</v>
      </c>
      <c r="Q591" s="18">
        <v>7740.46</v>
      </c>
      <c r="R591" s="18">
        <v>585.9</v>
      </c>
      <c r="S591" s="18">
        <v>16984</v>
      </c>
      <c r="T591" s="18">
        <v>0</v>
      </c>
      <c r="U591" s="18">
        <v>0</v>
      </c>
      <c r="V591" s="18">
        <v>0</v>
      </c>
      <c r="W591" s="18">
        <v>0</v>
      </c>
      <c r="X591" s="18"/>
      <c r="Y591" s="18">
        <v>753460.3</v>
      </c>
      <c r="Z591" s="18">
        <v>100663.18</v>
      </c>
      <c r="AA591" s="18">
        <v>8232.52</v>
      </c>
      <c r="AB591" s="18">
        <v>862356</v>
      </c>
    </row>
    <row r="592" spans="1:28" s="15" customFormat="1" x14ac:dyDescent="0.25">
      <c r="A592" s="17">
        <v>8</v>
      </c>
      <c r="B592" s="17" t="s">
        <v>1311</v>
      </c>
      <c r="C592" s="17" t="s">
        <v>1665</v>
      </c>
      <c r="D592" s="17" t="s">
        <v>1329</v>
      </c>
      <c r="E592" s="17" t="s">
        <v>1330</v>
      </c>
      <c r="F592" s="17" t="s">
        <v>35</v>
      </c>
      <c r="G592" s="17" t="s">
        <v>1055</v>
      </c>
      <c r="H592" s="17">
        <v>2026</v>
      </c>
      <c r="I592" s="17">
        <v>1889</v>
      </c>
      <c r="J592" s="17">
        <v>411</v>
      </c>
      <c r="K592" s="17" t="s">
        <v>37</v>
      </c>
      <c r="L592" s="18">
        <v>108778.09</v>
      </c>
      <c r="M592" s="18">
        <v>5059.28</v>
      </c>
      <c r="N592" s="18">
        <v>16950.63</v>
      </c>
      <c r="O592" s="18">
        <v>130788</v>
      </c>
      <c r="P592" s="18">
        <v>4582.9799999999996</v>
      </c>
      <c r="Q592" s="18">
        <v>1157.07</v>
      </c>
      <c r="R592" s="18">
        <v>184.95</v>
      </c>
      <c r="S592" s="18">
        <v>5925</v>
      </c>
      <c r="T592" s="18">
        <v>0</v>
      </c>
      <c r="U592" s="18">
        <v>0</v>
      </c>
      <c r="V592" s="18">
        <v>0</v>
      </c>
      <c r="W592" s="18">
        <v>0</v>
      </c>
      <c r="X592" s="18"/>
      <c r="Y592" s="18">
        <v>113361.07</v>
      </c>
      <c r="Z592" s="18">
        <v>18107.7</v>
      </c>
      <c r="AA592" s="18">
        <v>5244.23</v>
      </c>
      <c r="AB592" s="18">
        <v>136713</v>
      </c>
    </row>
    <row r="593" spans="1:28" s="15" customFormat="1" x14ac:dyDescent="0.25">
      <c r="A593" s="17">
        <v>9</v>
      </c>
      <c r="B593" s="17" t="s">
        <v>1331</v>
      </c>
      <c r="C593" s="17" t="s">
        <v>1665</v>
      </c>
      <c r="D593" s="17" t="s">
        <v>1332</v>
      </c>
      <c r="E593" s="17" t="s">
        <v>1333</v>
      </c>
      <c r="F593" s="17" t="s">
        <v>35</v>
      </c>
      <c r="G593" s="17" t="s">
        <v>215</v>
      </c>
      <c r="H593" s="17">
        <v>80631</v>
      </c>
      <c r="I593" s="17">
        <v>79142</v>
      </c>
      <c r="J593" s="17">
        <v>4467</v>
      </c>
      <c r="K593" s="17" t="s">
        <v>37</v>
      </c>
      <c r="L593" s="18">
        <v>514891.55</v>
      </c>
      <c r="M593" s="18">
        <v>20007.46</v>
      </c>
      <c r="N593" s="18">
        <v>83310.990000000005</v>
      </c>
      <c r="O593" s="18">
        <v>618210</v>
      </c>
      <c r="P593" s="18">
        <v>25527.64</v>
      </c>
      <c r="Q593" s="18">
        <v>5509.21</v>
      </c>
      <c r="R593" s="18">
        <v>2010.15</v>
      </c>
      <c r="S593" s="18">
        <v>33047</v>
      </c>
      <c r="T593" s="18">
        <v>6910</v>
      </c>
      <c r="U593" s="18">
        <v>0</v>
      </c>
      <c r="V593" s="18">
        <v>0</v>
      </c>
      <c r="W593" s="18">
        <v>0</v>
      </c>
      <c r="X593" s="18"/>
      <c r="Y593" s="18">
        <v>540419.18999999994</v>
      </c>
      <c r="Z593" s="18">
        <v>88820.2</v>
      </c>
      <c r="AA593" s="18">
        <v>22017.61</v>
      </c>
      <c r="AB593" s="18">
        <v>651257</v>
      </c>
    </row>
    <row r="594" spans="1:28" s="15" customFormat="1" x14ac:dyDescent="0.25">
      <c r="A594" s="17">
        <v>10</v>
      </c>
      <c r="B594" s="17" t="s">
        <v>1311</v>
      </c>
      <c r="C594" s="17" t="s">
        <v>1665</v>
      </c>
      <c r="D594" s="17" t="s">
        <v>1334</v>
      </c>
      <c r="E594" s="17" t="s">
        <v>1335</v>
      </c>
      <c r="F594" s="17" t="s">
        <v>35</v>
      </c>
      <c r="G594" s="17" t="s">
        <v>1205</v>
      </c>
      <c r="H594" s="17">
        <v>54842</v>
      </c>
      <c r="I594" s="17">
        <v>54842</v>
      </c>
      <c r="J594" s="17">
        <v>0</v>
      </c>
      <c r="K594" s="17" t="s">
        <v>59</v>
      </c>
      <c r="L594" s="18">
        <v>11773.83</v>
      </c>
      <c r="M594" s="18">
        <v>0</v>
      </c>
      <c r="N594" s="18">
        <v>1024.17</v>
      </c>
      <c r="O594" s="18">
        <v>12798</v>
      </c>
      <c r="P594" s="18">
        <v>852.31</v>
      </c>
      <c r="Q594" s="18">
        <v>117.69</v>
      </c>
      <c r="R594" s="18">
        <v>0</v>
      </c>
      <c r="S594" s="18">
        <v>970</v>
      </c>
      <c r="T594" s="18">
        <v>0</v>
      </c>
      <c r="U594" s="18">
        <v>11490.62</v>
      </c>
      <c r="V594" s="18">
        <v>1141.8599999999999</v>
      </c>
      <c r="W594" s="18">
        <v>0</v>
      </c>
      <c r="X594" s="18">
        <v>12632.48</v>
      </c>
      <c r="Y594" s="18">
        <v>1135.52</v>
      </c>
      <c r="Z594" s="18">
        <v>0</v>
      </c>
      <c r="AA594" s="18">
        <v>0</v>
      </c>
      <c r="AB594" s="18">
        <v>1135.52</v>
      </c>
    </row>
    <row r="595" spans="1:28" s="15" customFormat="1" x14ac:dyDescent="0.25">
      <c r="A595" s="17">
        <v>11</v>
      </c>
      <c r="B595" s="17" t="s">
        <v>1307</v>
      </c>
      <c r="C595" s="17" t="s">
        <v>1665</v>
      </c>
      <c r="D595" s="17" t="s">
        <v>1336</v>
      </c>
      <c r="E595" s="17" t="s">
        <v>1337</v>
      </c>
      <c r="F595" s="17" t="s">
        <v>35</v>
      </c>
      <c r="G595" s="17" t="s">
        <v>1181</v>
      </c>
      <c r="H595" s="17">
        <v>5085</v>
      </c>
      <c r="I595" s="17">
        <v>4253</v>
      </c>
      <c r="J595" s="17">
        <v>832</v>
      </c>
      <c r="K595" s="17" t="s">
        <v>37</v>
      </c>
      <c r="L595" s="18">
        <v>47961.69</v>
      </c>
      <c r="M595" s="18">
        <v>2342.6999999999998</v>
      </c>
      <c r="N595" s="18">
        <v>2375.61</v>
      </c>
      <c r="O595" s="18">
        <v>52680</v>
      </c>
      <c r="P595" s="18">
        <v>6498.41</v>
      </c>
      <c r="Q595" s="18">
        <v>494.19</v>
      </c>
      <c r="R595" s="18">
        <v>374.4</v>
      </c>
      <c r="S595" s="18">
        <v>7367</v>
      </c>
      <c r="T595" s="18">
        <v>0</v>
      </c>
      <c r="U595" s="18">
        <v>37635.54</v>
      </c>
      <c r="V595" s="18">
        <v>2869.8</v>
      </c>
      <c r="W595" s="18">
        <v>2717.1</v>
      </c>
      <c r="X595" s="18">
        <v>43222.44</v>
      </c>
      <c r="Y595" s="18">
        <v>16824.560000000001</v>
      </c>
      <c r="Z595" s="18">
        <v>0</v>
      </c>
      <c r="AA595" s="18">
        <v>0</v>
      </c>
      <c r="AB595" s="18">
        <v>16824.560000000001</v>
      </c>
    </row>
    <row r="596" spans="1:28" s="15" customFormat="1" x14ac:dyDescent="0.25">
      <c r="A596" s="17">
        <v>12</v>
      </c>
      <c r="B596" s="17" t="s">
        <v>1318</v>
      </c>
      <c r="C596" s="17" t="s">
        <v>1665</v>
      </c>
      <c r="D596" s="17" t="s">
        <v>1338</v>
      </c>
      <c r="E596" s="17" t="s">
        <v>1339</v>
      </c>
      <c r="F596" s="17" t="s">
        <v>35</v>
      </c>
      <c r="G596" s="17" t="s">
        <v>1340</v>
      </c>
      <c r="H596" s="17">
        <v>227</v>
      </c>
      <c r="I596" s="17">
        <v>135</v>
      </c>
      <c r="J596" s="17">
        <v>276</v>
      </c>
      <c r="K596" s="17" t="s">
        <v>37</v>
      </c>
      <c r="L596" s="18">
        <v>35869.519999999997</v>
      </c>
      <c r="M596" s="18">
        <v>445.05</v>
      </c>
      <c r="N596" s="18">
        <v>2787.43</v>
      </c>
      <c r="O596" s="18">
        <v>39102</v>
      </c>
      <c r="P596" s="18">
        <v>2598.4499999999998</v>
      </c>
      <c r="Q596" s="18">
        <v>363.35</v>
      </c>
      <c r="R596" s="18">
        <v>124.2</v>
      </c>
      <c r="S596" s="18">
        <v>3086</v>
      </c>
      <c r="T596" s="18">
        <v>0</v>
      </c>
      <c r="U596" s="18">
        <v>0</v>
      </c>
      <c r="V596" s="18">
        <v>0</v>
      </c>
      <c r="W596" s="18">
        <v>0</v>
      </c>
      <c r="X596" s="18"/>
      <c r="Y596" s="18">
        <v>38467.97</v>
      </c>
      <c r="Z596" s="18">
        <v>3150.78</v>
      </c>
      <c r="AA596" s="18">
        <v>569.25</v>
      </c>
      <c r="AB596" s="18">
        <v>42188</v>
      </c>
    </row>
    <row r="597" spans="1:28" s="15" customFormat="1" x14ac:dyDescent="0.25">
      <c r="A597" s="17">
        <v>13</v>
      </c>
      <c r="B597" s="17" t="s">
        <v>1341</v>
      </c>
      <c r="C597" s="17" t="s">
        <v>1665</v>
      </c>
      <c r="D597" s="17" t="s">
        <v>1342</v>
      </c>
      <c r="E597" s="17" t="s">
        <v>1343</v>
      </c>
      <c r="F597" s="17" t="s">
        <v>35</v>
      </c>
      <c r="G597" s="17" t="s">
        <v>347</v>
      </c>
      <c r="H597" s="17">
        <v>52351</v>
      </c>
      <c r="I597" s="17">
        <v>51826</v>
      </c>
      <c r="J597" s="17">
        <v>1575</v>
      </c>
      <c r="K597" s="17" t="s">
        <v>37</v>
      </c>
      <c r="L597" s="18">
        <v>657039.09</v>
      </c>
      <c r="M597" s="18">
        <v>18404.79</v>
      </c>
      <c r="N597" s="18">
        <v>100539.12</v>
      </c>
      <c r="O597" s="18">
        <v>775983</v>
      </c>
      <c r="P597" s="18">
        <v>14759.37</v>
      </c>
      <c r="Q597" s="18">
        <v>6905.88</v>
      </c>
      <c r="R597" s="18">
        <v>708.75</v>
      </c>
      <c r="S597" s="18">
        <v>22374</v>
      </c>
      <c r="T597" s="18">
        <v>0</v>
      </c>
      <c r="U597" s="18">
        <v>671802.4</v>
      </c>
      <c r="V597" s="18">
        <v>107440.62</v>
      </c>
      <c r="W597" s="18">
        <v>19113.54</v>
      </c>
      <c r="X597" s="18">
        <v>798356.56</v>
      </c>
      <c r="Y597" s="18">
        <v>-3.94</v>
      </c>
      <c r="Z597" s="18">
        <v>4.38</v>
      </c>
      <c r="AA597" s="18">
        <v>0</v>
      </c>
      <c r="AB597" s="18">
        <v>0.44</v>
      </c>
    </row>
    <row r="598" spans="1:28" s="15" customFormat="1" x14ac:dyDescent="0.25">
      <c r="A598" s="17">
        <v>14</v>
      </c>
      <c r="B598" s="17" t="s">
        <v>1322</v>
      </c>
      <c r="C598" s="17" t="s">
        <v>1665</v>
      </c>
      <c r="D598" s="17" t="s">
        <v>1344</v>
      </c>
      <c r="E598" s="17" t="s">
        <v>1345</v>
      </c>
      <c r="F598" s="17" t="s">
        <v>35</v>
      </c>
      <c r="G598" s="17" t="s">
        <v>1346</v>
      </c>
      <c r="H598" s="17">
        <v>2700</v>
      </c>
      <c r="I598" s="17">
        <v>2677</v>
      </c>
      <c r="J598" s="17">
        <v>23</v>
      </c>
      <c r="K598" s="17" t="s">
        <v>37</v>
      </c>
      <c r="L598" s="18">
        <v>-916.88</v>
      </c>
      <c r="M598" s="18">
        <v>31.5</v>
      </c>
      <c r="N598" s="18">
        <v>17.38</v>
      </c>
      <c r="O598" s="18">
        <v>-868</v>
      </c>
      <c r="P598" s="18">
        <v>787.65</v>
      </c>
      <c r="Q598" s="18">
        <v>0</v>
      </c>
      <c r="R598" s="18">
        <v>10.35</v>
      </c>
      <c r="S598" s="18">
        <v>798</v>
      </c>
      <c r="T598" s="18">
        <v>0</v>
      </c>
      <c r="U598" s="18">
        <v>0</v>
      </c>
      <c r="V598" s="18">
        <v>0</v>
      </c>
      <c r="W598" s="18">
        <v>0</v>
      </c>
      <c r="X598" s="18"/>
      <c r="Y598" s="18">
        <v>-129.22999999999999</v>
      </c>
      <c r="Z598" s="18">
        <v>17.38</v>
      </c>
      <c r="AA598" s="18">
        <v>41.85</v>
      </c>
      <c r="AB598" s="18">
        <v>-70</v>
      </c>
    </row>
    <row r="599" spans="1:28" s="15" customFormat="1" x14ac:dyDescent="0.25">
      <c r="A599" s="17">
        <v>15</v>
      </c>
      <c r="B599" s="17" t="s">
        <v>1322</v>
      </c>
      <c r="C599" s="17" t="s">
        <v>1665</v>
      </c>
      <c r="D599" s="17" t="s">
        <v>1347</v>
      </c>
      <c r="E599" s="17" t="s">
        <v>1348</v>
      </c>
      <c r="F599" s="17" t="s">
        <v>35</v>
      </c>
      <c r="G599" s="17" t="s">
        <v>1346</v>
      </c>
      <c r="H599" s="17">
        <v>512</v>
      </c>
      <c r="I599" s="17">
        <v>511</v>
      </c>
      <c r="J599" s="17">
        <v>1</v>
      </c>
      <c r="K599" s="17" t="s">
        <v>37</v>
      </c>
      <c r="L599" s="18">
        <v>27962.13</v>
      </c>
      <c r="M599" s="18">
        <v>2.25</v>
      </c>
      <c r="N599" s="18">
        <v>1090.6199999999999</v>
      </c>
      <c r="O599" s="18">
        <v>29055</v>
      </c>
      <c r="P599" s="18">
        <v>665.72</v>
      </c>
      <c r="Q599" s="18">
        <v>285.83</v>
      </c>
      <c r="R599" s="18">
        <v>0.45</v>
      </c>
      <c r="S599" s="18">
        <v>952</v>
      </c>
      <c r="T599" s="18">
        <v>0</v>
      </c>
      <c r="U599" s="18">
        <v>0</v>
      </c>
      <c r="V599" s="18">
        <v>0</v>
      </c>
      <c r="W599" s="18">
        <v>0</v>
      </c>
      <c r="X599" s="18"/>
      <c r="Y599" s="18">
        <v>28627.85</v>
      </c>
      <c r="Z599" s="18">
        <v>1376.45</v>
      </c>
      <c r="AA599" s="18">
        <v>2.7</v>
      </c>
      <c r="AB599" s="18">
        <v>30007</v>
      </c>
    </row>
    <row r="600" spans="1:28" s="15" customFormat="1" x14ac:dyDescent="0.25">
      <c r="A600" s="17">
        <v>16</v>
      </c>
      <c r="B600" s="17" t="s">
        <v>1314</v>
      </c>
      <c r="C600" s="17" t="s">
        <v>1665</v>
      </c>
      <c r="D600" s="17" t="s">
        <v>1349</v>
      </c>
      <c r="E600" s="17" t="s">
        <v>1350</v>
      </c>
      <c r="F600" s="17" t="s">
        <v>35</v>
      </c>
      <c r="G600" s="17" t="s">
        <v>1351</v>
      </c>
      <c r="H600" s="17">
        <v>12042</v>
      </c>
      <c r="I600" s="17">
        <v>11560</v>
      </c>
      <c r="J600" s="17">
        <v>1446</v>
      </c>
      <c r="K600" s="17" t="s">
        <v>37</v>
      </c>
      <c r="L600" s="18">
        <v>298936.37</v>
      </c>
      <c r="M600" s="18">
        <v>12045.71</v>
      </c>
      <c r="N600" s="18">
        <v>45900.92</v>
      </c>
      <c r="O600" s="18">
        <v>356883</v>
      </c>
      <c r="P600" s="18">
        <v>9398.7900000000009</v>
      </c>
      <c r="Q600" s="18">
        <v>3169.51</v>
      </c>
      <c r="R600" s="18">
        <v>650.70000000000005</v>
      </c>
      <c r="S600" s="18">
        <v>13219</v>
      </c>
      <c r="T600" s="18">
        <v>13010</v>
      </c>
      <c r="U600" s="18">
        <v>0</v>
      </c>
      <c r="V600" s="18">
        <v>0</v>
      </c>
      <c r="W600" s="18">
        <v>0</v>
      </c>
      <c r="X600" s="18"/>
      <c r="Y600" s="18">
        <v>308335.15999999997</v>
      </c>
      <c r="Z600" s="18">
        <v>49070.43</v>
      </c>
      <c r="AA600" s="18">
        <v>12696.41</v>
      </c>
      <c r="AB600" s="18">
        <v>370102</v>
      </c>
    </row>
    <row r="601" spans="1:28" s="15" customFormat="1" x14ac:dyDescent="0.25">
      <c r="A601" s="17">
        <v>17</v>
      </c>
      <c r="B601" s="17" t="s">
        <v>1352</v>
      </c>
      <c r="C601" s="17" t="s">
        <v>1665</v>
      </c>
      <c r="D601" s="17" t="s">
        <v>1353</v>
      </c>
      <c r="E601" s="17" t="s">
        <v>1354</v>
      </c>
      <c r="F601" s="17" t="s">
        <v>35</v>
      </c>
      <c r="G601" s="17" t="s">
        <v>1010</v>
      </c>
      <c r="H601" s="17">
        <v>10277</v>
      </c>
      <c r="I601" s="17">
        <v>9597</v>
      </c>
      <c r="J601" s="17">
        <v>680</v>
      </c>
      <c r="K601" s="17" t="s">
        <v>37</v>
      </c>
      <c r="L601" s="18">
        <v>73138.73</v>
      </c>
      <c r="M601" s="18">
        <v>4297.46</v>
      </c>
      <c r="N601" s="18">
        <v>7997.81</v>
      </c>
      <c r="O601" s="18">
        <v>85434</v>
      </c>
      <c r="P601" s="18">
        <v>4310.68</v>
      </c>
      <c r="Q601" s="18">
        <v>781.32</v>
      </c>
      <c r="R601" s="18">
        <v>306</v>
      </c>
      <c r="S601" s="18">
        <v>5398</v>
      </c>
      <c r="T601" s="18">
        <v>9720</v>
      </c>
      <c r="U601" s="18">
        <v>0</v>
      </c>
      <c r="V601" s="18">
        <v>0</v>
      </c>
      <c r="W601" s="18">
        <v>0</v>
      </c>
      <c r="X601" s="18"/>
      <c r="Y601" s="18">
        <v>77449.41</v>
      </c>
      <c r="Z601" s="18">
        <v>8779.1299999999992</v>
      </c>
      <c r="AA601" s="18">
        <v>4603.46</v>
      </c>
      <c r="AB601" s="18">
        <v>90832</v>
      </c>
    </row>
    <row r="602" spans="1:28" s="22" customFormat="1" x14ac:dyDescent="0.25">
      <c r="A602" s="19"/>
      <c r="B602" s="19"/>
      <c r="C602" s="19"/>
      <c r="D602" s="19"/>
      <c r="E602" s="19"/>
      <c r="F602" s="19"/>
      <c r="G602" s="19"/>
      <c r="H602" s="19"/>
      <c r="I602" s="19"/>
      <c r="J602" s="19">
        <f>SUM(J585:J601)</f>
        <v>19256</v>
      </c>
      <c r="K602" s="19"/>
      <c r="L602" s="20">
        <f t="shared" ref="L602:AB602" si="62">SUM(L585:L601)</f>
        <v>3923935.78</v>
      </c>
      <c r="M602" s="20">
        <f t="shared" si="62"/>
        <v>111319.26</v>
      </c>
      <c r="N602" s="20">
        <f t="shared" si="62"/>
        <v>575881.96000000008</v>
      </c>
      <c r="O602" s="20">
        <f t="shared" si="62"/>
        <v>4611137</v>
      </c>
      <c r="P602" s="20">
        <f t="shared" si="62"/>
        <v>129998.9</v>
      </c>
      <c r="Q602" s="20">
        <f t="shared" si="62"/>
        <v>41246.9</v>
      </c>
      <c r="R602" s="20">
        <f t="shared" si="62"/>
        <v>8665.2000000000007</v>
      </c>
      <c r="S602" s="20">
        <f>SUM(S585:S601)</f>
        <v>179911</v>
      </c>
      <c r="T602" s="20">
        <f t="shared" si="62"/>
        <v>29640</v>
      </c>
      <c r="U602" s="20">
        <f t="shared" si="62"/>
        <v>1144773.94</v>
      </c>
      <c r="V602" s="20">
        <f t="shared" si="62"/>
        <v>187435.34</v>
      </c>
      <c r="W602" s="20">
        <f t="shared" si="62"/>
        <v>27836.77</v>
      </c>
      <c r="X602" s="20">
        <f t="shared" si="62"/>
        <v>1360046.05</v>
      </c>
      <c r="Y602" s="20">
        <f t="shared" si="62"/>
        <v>2909160.7400000012</v>
      </c>
      <c r="Z602" s="20">
        <f t="shared" si="62"/>
        <v>429693.52000000008</v>
      </c>
      <c r="AA602" s="20">
        <f t="shared" si="62"/>
        <v>92147.69</v>
      </c>
      <c r="AB602" s="20">
        <f t="shared" si="62"/>
        <v>3431001.95</v>
      </c>
    </row>
    <row r="603" spans="1:28" s="15" customFormat="1" x14ac:dyDescent="0.25">
      <c r="A603" s="17">
        <v>1</v>
      </c>
      <c r="B603" s="17" t="s">
        <v>1341</v>
      </c>
      <c r="C603" s="17" t="s">
        <v>1665</v>
      </c>
      <c r="D603" s="17" t="s">
        <v>1355</v>
      </c>
      <c r="E603" s="17" t="s">
        <v>1356</v>
      </c>
      <c r="F603" s="17" t="s">
        <v>75</v>
      </c>
      <c r="G603" s="17" t="s">
        <v>76</v>
      </c>
      <c r="H603" s="17">
        <v>13747</v>
      </c>
      <c r="I603" s="17">
        <v>13584</v>
      </c>
      <c r="J603" s="17">
        <v>163</v>
      </c>
      <c r="K603" s="17" t="s">
        <v>37</v>
      </c>
      <c r="L603" s="18">
        <v>11161.95</v>
      </c>
      <c r="M603" s="18">
        <v>566.79</v>
      </c>
      <c r="N603" s="18">
        <v>766.26</v>
      </c>
      <c r="O603" s="18">
        <v>12495</v>
      </c>
      <c r="P603" s="18">
        <v>1576.77</v>
      </c>
      <c r="Q603" s="18">
        <v>113.67</v>
      </c>
      <c r="R603" s="18">
        <v>97.56</v>
      </c>
      <c r="S603" s="18">
        <v>1788</v>
      </c>
      <c r="T603" s="18">
        <v>0</v>
      </c>
      <c r="U603" s="18">
        <v>0</v>
      </c>
      <c r="V603" s="18">
        <v>0</v>
      </c>
      <c r="W603" s="18">
        <v>0</v>
      </c>
      <c r="X603" s="18"/>
      <c r="Y603" s="18">
        <v>12738.72</v>
      </c>
      <c r="Z603" s="18">
        <v>879.93</v>
      </c>
      <c r="AA603" s="18">
        <v>664.35</v>
      </c>
      <c r="AB603" s="18">
        <v>14283</v>
      </c>
    </row>
    <row r="604" spans="1:28" s="15" customFormat="1" x14ac:dyDescent="0.25">
      <c r="A604" s="17">
        <v>2</v>
      </c>
      <c r="B604" s="17" t="s">
        <v>1314</v>
      </c>
      <c r="C604" s="17" t="s">
        <v>1665</v>
      </c>
      <c r="D604" s="17" t="s">
        <v>1357</v>
      </c>
      <c r="E604" s="17" t="s">
        <v>1358</v>
      </c>
      <c r="F604" s="17" t="s">
        <v>75</v>
      </c>
      <c r="G604" s="17" t="s">
        <v>76</v>
      </c>
      <c r="H604" s="17">
        <v>6488</v>
      </c>
      <c r="I604" s="17">
        <v>6402</v>
      </c>
      <c r="J604" s="17">
        <v>86</v>
      </c>
      <c r="K604" s="17" t="s">
        <v>37</v>
      </c>
      <c r="L604" s="18">
        <v>7298.86</v>
      </c>
      <c r="M604" s="18">
        <v>356.11</v>
      </c>
      <c r="N604" s="18">
        <v>535.03</v>
      </c>
      <c r="O604" s="18">
        <v>8190</v>
      </c>
      <c r="P604" s="18">
        <v>898.82</v>
      </c>
      <c r="Q604" s="18">
        <v>74.709999999999994</v>
      </c>
      <c r="R604" s="18">
        <v>51.47</v>
      </c>
      <c r="S604" s="18">
        <v>1025</v>
      </c>
      <c r="T604" s="18">
        <v>0</v>
      </c>
      <c r="U604" s="18">
        <v>0</v>
      </c>
      <c r="V604" s="18">
        <v>0</v>
      </c>
      <c r="W604" s="18">
        <v>0</v>
      </c>
      <c r="X604" s="18"/>
      <c r="Y604" s="18">
        <v>8197.68</v>
      </c>
      <c r="Z604" s="18">
        <v>609.74</v>
      </c>
      <c r="AA604" s="18">
        <v>407.58</v>
      </c>
      <c r="AB604" s="18">
        <v>9215</v>
      </c>
    </row>
    <row r="605" spans="1:28" s="15" customFormat="1" x14ac:dyDescent="0.25">
      <c r="A605" s="17">
        <v>3</v>
      </c>
      <c r="B605" s="17" t="s">
        <v>1331</v>
      </c>
      <c r="C605" s="17" t="s">
        <v>1665</v>
      </c>
      <c r="D605" s="17" t="s">
        <v>1359</v>
      </c>
      <c r="E605" s="17" t="s">
        <v>1360</v>
      </c>
      <c r="F605" s="17" t="s">
        <v>75</v>
      </c>
      <c r="G605" s="17" t="s">
        <v>76</v>
      </c>
      <c r="H605" s="17">
        <v>0</v>
      </c>
      <c r="I605" s="17">
        <v>0</v>
      </c>
      <c r="J605" s="17">
        <v>0</v>
      </c>
      <c r="K605" s="17" t="s">
        <v>59</v>
      </c>
      <c r="L605" s="18">
        <v>12817.24</v>
      </c>
      <c r="M605" s="18">
        <v>355.26</v>
      </c>
      <c r="N605" s="18">
        <v>3851.5</v>
      </c>
      <c r="O605" s="18">
        <v>17024</v>
      </c>
      <c r="P605" s="18">
        <v>218.91</v>
      </c>
      <c r="Q605" s="18">
        <v>135.09</v>
      </c>
      <c r="R605" s="18">
        <v>0</v>
      </c>
      <c r="S605" s="18">
        <v>354</v>
      </c>
      <c r="T605" s="18">
        <v>0</v>
      </c>
      <c r="U605" s="18">
        <v>0</v>
      </c>
      <c r="V605" s="18">
        <v>0</v>
      </c>
      <c r="W605" s="18">
        <v>0</v>
      </c>
      <c r="X605" s="18"/>
      <c r="Y605" s="18">
        <v>13036.15</v>
      </c>
      <c r="Z605" s="18">
        <v>3986.59</v>
      </c>
      <c r="AA605" s="18">
        <v>355.26</v>
      </c>
      <c r="AB605" s="18">
        <v>17378</v>
      </c>
    </row>
    <row r="606" spans="1:28" s="15" customFormat="1" x14ac:dyDescent="0.25">
      <c r="A606" s="17">
        <v>4</v>
      </c>
      <c r="B606" s="17" t="s">
        <v>1318</v>
      </c>
      <c r="C606" s="17" t="s">
        <v>1665</v>
      </c>
      <c r="D606" s="17" t="s">
        <v>1361</v>
      </c>
      <c r="E606" s="17" t="s">
        <v>1362</v>
      </c>
      <c r="F606" s="17" t="s">
        <v>75</v>
      </c>
      <c r="G606" s="17" t="s">
        <v>76</v>
      </c>
      <c r="H606" s="17">
        <v>18805</v>
      </c>
      <c r="I606" s="17">
        <v>18591</v>
      </c>
      <c r="J606" s="17">
        <v>214</v>
      </c>
      <c r="K606" s="17" t="s">
        <v>37</v>
      </c>
      <c r="L606" s="18">
        <v>77019.070000000007</v>
      </c>
      <c r="M606" s="18">
        <v>5777.06</v>
      </c>
      <c r="N606" s="18">
        <v>21057.87</v>
      </c>
      <c r="O606" s="18">
        <v>103854</v>
      </c>
      <c r="P606" s="18">
        <v>1849.48</v>
      </c>
      <c r="Q606" s="18">
        <v>846.44</v>
      </c>
      <c r="R606" s="18">
        <v>128.08000000000001</v>
      </c>
      <c r="S606" s="18">
        <v>2824</v>
      </c>
      <c r="T606" s="18">
        <v>0</v>
      </c>
      <c r="U606" s="18">
        <v>0</v>
      </c>
      <c r="V606" s="18">
        <v>0</v>
      </c>
      <c r="W606" s="18">
        <v>0</v>
      </c>
      <c r="X606" s="18"/>
      <c r="Y606" s="18">
        <v>78868.55</v>
      </c>
      <c r="Z606" s="18">
        <v>21904.31</v>
      </c>
      <c r="AA606" s="18">
        <v>5905.14</v>
      </c>
      <c r="AB606" s="18">
        <v>106678</v>
      </c>
    </row>
    <row r="607" spans="1:28" s="15" customFormat="1" x14ac:dyDescent="0.25">
      <c r="A607" s="17">
        <v>5</v>
      </c>
      <c r="B607" s="17" t="s">
        <v>1331</v>
      </c>
      <c r="C607" s="17" t="s">
        <v>1665</v>
      </c>
      <c r="D607" s="17" t="s">
        <v>1363</v>
      </c>
      <c r="E607" s="17" t="s">
        <v>1364</v>
      </c>
      <c r="F607" s="17" t="s">
        <v>75</v>
      </c>
      <c r="G607" s="17" t="s">
        <v>76</v>
      </c>
      <c r="H607" s="17">
        <v>16014</v>
      </c>
      <c r="I607" s="17">
        <v>16014</v>
      </c>
      <c r="J607" s="17">
        <v>0</v>
      </c>
      <c r="K607" s="17" t="s">
        <v>37</v>
      </c>
      <c r="L607" s="18">
        <v>82359.53</v>
      </c>
      <c r="M607" s="18">
        <v>6288.17</v>
      </c>
      <c r="N607" s="18">
        <v>24240.3</v>
      </c>
      <c r="O607" s="18">
        <v>112888</v>
      </c>
      <c r="P607" s="18">
        <v>312.43</v>
      </c>
      <c r="Q607" s="18">
        <v>914.57</v>
      </c>
      <c r="R607" s="18">
        <v>0</v>
      </c>
      <c r="S607" s="18">
        <v>1227</v>
      </c>
      <c r="T607" s="18">
        <v>120</v>
      </c>
      <c r="U607" s="18">
        <v>0</v>
      </c>
      <c r="V607" s="18">
        <v>0</v>
      </c>
      <c r="W607" s="18">
        <v>0</v>
      </c>
      <c r="X607" s="18"/>
      <c r="Y607" s="18">
        <v>82671.960000000006</v>
      </c>
      <c r="Z607" s="18">
        <v>25154.87</v>
      </c>
      <c r="AA607" s="18">
        <v>6288.17</v>
      </c>
      <c r="AB607" s="18">
        <v>114115</v>
      </c>
    </row>
    <row r="608" spans="1:28" s="15" customFormat="1" x14ac:dyDescent="0.25">
      <c r="A608" s="17">
        <v>6</v>
      </c>
      <c r="B608" s="17" t="s">
        <v>1331</v>
      </c>
      <c r="C608" s="17" t="s">
        <v>1665</v>
      </c>
      <c r="D608" s="17" t="s">
        <v>1365</v>
      </c>
      <c r="E608" s="17" t="s">
        <v>1366</v>
      </c>
      <c r="F608" s="17" t="s">
        <v>75</v>
      </c>
      <c r="G608" s="17" t="s">
        <v>76</v>
      </c>
      <c r="H608" s="17">
        <v>1221</v>
      </c>
      <c r="I608" s="17">
        <v>1221</v>
      </c>
      <c r="J608" s="17">
        <v>0</v>
      </c>
      <c r="K608" s="17" t="s">
        <v>59</v>
      </c>
      <c r="L608" s="18">
        <v>8935.15</v>
      </c>
      <c r="M608" s="18">
        <v>0</v>
      </c>
      <c r="N608" s="18">
        <v>623.85</v>
      </c>
      <c r="O608" s="18">
        <v>9559</v>
      </c>
      <c r="P608" s="18">
        <v>187.55</v>
      </c>
      <c r="Q608" s="18">
        <v>91.45</v>
      </c>
      <c r="R608" s="18">
        <v>0</v>
      </c>
      <c r="S608" s="18">
        <v>279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9122.7000000000007</v>
      </c>
      <c r="Z608" s="18">
        <v>715.3</v>
      </c>
      <c r="AA608" s="18">
        <v>0</v>
      </c>
      <c r="AB608" s="18">
        <v>9838</v>
      </c>
    </row>
    <row r="609" spans="1:28" s="15" customFormat="1" x14ac:dyDescent="0.25">
      <c r="A609" s="17">
        <v>7</v>
      </c>
      <c r="B609" s="17" t="s">
        <v>1307</v>
      </c>
      <c r="C609" s="17" t="s">
        <v>1665</v>
      </c>
      <c r="D609" s="17" t="s">
        <v>1367</v>
      </c>
      <c r="E609" s="17" t="s">
        <v>1368</v>
      </c>
      <c r="F609" s="17" t="s">
        <v>75</v>
      </c>
      <c r="G609" s="17" t="s">
        <v>76</v>
      </c>
      <c r="H609" s="17">
        <v>3693</v>
      </c>
      <c r="I609" s="17">
        <v>3359</v>
      </c>
      <c r="J609" s="17">
        <v>334</v>
      </c>
      <c r="K609" s="17" t="s">
        <v>37</v>
      </c>
      <c r="L609" s="18">
        <v>28781.67</v>
      </c>
      <c r="M609" s="18">
        <v>1362.18</v>
      </c>
      <c r="N609" s="18">
        <v>976.15</v>
      </c>
      <c r="O609" s="18">
        <v>31120</v>
      </c>
      <c r="P609" s="18">
        <v>2710.91</v>
      </c>
      <c r="Q609" s="18">
        <v>291.19</v>
      </c>
      <c r="R609" s="18">
        <v>199.9</v>
      </c>
      <c r="S609" s="18">
        <v>3202</v>
      </c>
      <c r="T609" s="18">
        <v>83590</v>
      </c>
      <c r="U609" s="18">
        <v>0</v>
      </c>
      <c r="V609" s="18">
        <v>0</v>
      </c>
      <c r="W609" s="18">
        <v>0</v>
      </c>
      <c r="X609" s="18"/>
      <c r="Y609" s="18">
        <v>31492.58</v>
      </c>
      <c r="Z609" s="18">
        <v>1267.3399999999999</v>
      </c>
      <c r="AA609" s="18">
        <v>1562.08</v>
      </c>
      <c r="AB609" s="18">
        <v>34322</v>
      </c>
    </row>
    <row r="610" spans="1:28" s="15" customFormat="1" x14ac:dyDescent="0.25">
      <c r="A610" s="17">
        <v>8</v>
      </c>
      <c r="B610" s="17" t="s">
        <v>1311</v>
      </c>
      <c r="C610" s="17" t="s">
        <v>1665</v>
      </c>
      <c r="D610" s="17" t="s">
        <v>1369</v>
      </c>
      <c r="E610" s="17" t="s">
        <v>1370</v>
      </c>
      <c r="F610" s="17" t="s">
        <v>75</v>
      </c>
      <c r="G610" s="17" t="s">
        <v>76</v>
      </c>
      <c r="H610" s="17">
        <v>11446</v>
      </c>
      <c r="I610" s="17">
        <v>11240</v>
      </c>
      <c r="J610" s="17">
        <v>206</v>
      </c>
      <c r="K610" s="17" t="s">
        <v>37</v>
      </c>
      <c r="L610" s="18">
        <v>-87811.98</v>
      </c>
      <c r="M610" s="18">
        <v>2126.65</v>
      </c>
      <c r="N610" s="18">
        <v>14.33</v>
      </c>
      <c r="O610" s="18">
        <v>-85671</v>
      </c>
      <c r="P610" s="18">
        <v>1791.71</v>
      </c>
      <c r="Q610" s="18">
        <v>0</v>
      </c>
      <c r="R610" s="18">
        <v>123.29</v>
      </c>
      <c r="S610" s="18">
        <v>1915</v>
      </c>
      <c r="T610" s="18">
        <v>410</v>
      </c>
      <c r="U610" s="18">
        <v>0</v>
      </c>
      <c r="V610" s="18">
        <v>0</v>
      </c>
      <c r="W610" s="18">
        <v>0</v>
      </c>
      <c r="X610" s="18"/>
      <c r="Y610" s="18">
        <v>-86020.27</v>
      </c>
      <c r="Z610" s="18">
        <v>14.33</v>
      </c>
      <c r="AA610" s="18">
        <v>2249.94</v>
      </c>
      <c r="AB610" s="18">
        <v>-83756</v>
      </c>
    </row>
    <row r="611" spans="1:28" s="15" customFormat="1" x14ac:dyDescent="0.25">
      <c r="A611" s="17">
        <v>9</v>
      </c>
      <c r="B611" s="17" t="s">
        <v>1307</v>
      </c>
      <c r="C611" s="17" t="s">
        <v>1665</v>
      </c>
      <c r="D611" s="17" t="s">
        <v>1371</v>
      </c>
      <c r="E611" s="17" t="s">
        <v>1372</v>
      </c>
      <c r="F611" s="17" t="s">
        <v>75</v>
      </c>
      <c r="G611" s="17" t="s">
        <v>76</v>
      </c>
      <c r="H611" s="17">
        <v>43924</v>
      </c>
      <c r="I611" s="17">
        <v>43443</v>
      </c>
      <c r="J611" s="17">
        <v>481</v>
      </c>
      <c r="K611" s="17" t="s">
        <v>37</v>
      </c>
      <c r="L611" s="18">
        <v>153805.06</v>
      </c>
      <c r="M611" s="18">
        <v>4485.05</v>
      </c>
      <c r="N611" s="18">
        <v>24779.89</v>
      </c>
      <c r="O611" s="18">
        <v>183070</v>
      </c>
      <c r="P611" s="18">
        <v>3891.3</v>
      </c>
      <c r="Q611" s="18">
        <v>1616.82</v>
      </c>
      <c r="R611" s="18">
        <v>287.88</v>
      </c>
      <c r="S611" s="18">
        <v>5796</v>
      </c>
      <c r="T611" s="18">
        <v>0</v>
      </c>
      <c r="U611" s="18">
        <v>0</v>
      </c>
      <c r="V611" s="18">
        <v>0</v>
      </c>
      <c r="W611" s="18">
        <v>0</v>
      </c>
      <c r="X611" s="18"/>
      <c r="Y611" s="18">
        <v>157696.35999999999</v>
      </c>
      <c r="Z611" s="18">
        <v>26396.71</v>
      </c>
      <c r="AA611" s="18">
        <v>4772.93</v>
      </c>
      <c r="AB611" s="18">
        <v>188866</v>
      </c>
    </row>
    <row r="612" spans="1:28" s="15" customFormat="1" x14ac:dyDescent="0.25">
      <c r="A612" s="17">
        <v>10</v>
      </c>
      <c r="B612" s="17" t="s">
        <v>1322</v>
      </c>
      <c r="C612" s="17" t="s">
        <v>1665</v>
      </c>
      <c r="D612" s="17" t="s">
        <v>1373</v>
      </c>
      <c r="E612" s="17" t="s">
        <v>1374</v>
      </c>
      <c r="F612" s="17" t="s">
        <v>75</v>
      </c>
      <c r="G612" s="17" t="s">
        <v>76</v>
      </c>
      <c r="H612" s="17">
        <v>24243</v>
      </c>
      <c r="I612" s="17">
        <v>24117</v>
      </c>
      <c r="J612" s="17">
        <v>126</v>
      </c>
      <c r="K612" s="17" t="s">
        <v>37</v>
      </c>
      <c r="L612" s="18">
        <v>-58990.03</v>
      </c>
      <c r="M612" s="18">
        <v>1661.55</v>
      </c>
      <c r="N612" s="18">
        <v>11.48</v>
      </c>
      <c r="O612" s="18">
        <v>-57317</v>
      </c>
      <c r="P612" s="18">
        <v>1217.5899999999999</v>
      </c>
      <c r="Q612" s="18">
        <v>0</v>
      </c>
      <c r="R612" s="18">
        <v>75.41</v>
      </c>
      <c r="S612" s="18">
        <v>1293</v>
      </c>
      <c r="T612" s="18">
        <v>850</v>
      </c>
      <c r="U612" s="18">
        <v>0</v>
      </c>
      <c r="V612" s="18">
        <v>0</v>
      </c>
      <c r="W612" s="18">
        <v>0</v>
      </c>
      <c r="X612" s="18"/>
      <c r="Y612" s="18">
        <v>-57772.44</v>
      </c>
      <c r="Z612" s="18">
        <v>11.48</v>
      </c>
      <c r="AA612" s="18">
        <v>1736.96</v>
      </c>
      <c r="AB612" s="18">
        <v>-56024</v>
      </c>
    </row>
    <row r="613" spans="1:28" s="15" customFormat="1" x14ac:dyDescent="0.25">
      <c r="A613" s="17">
        <v>11</v>
      </c>
      <c r="B613" s="17" t="s">
        <v>1314</v>
      </c>
      <c r="C613" s="17" t="s">
        <v>1665</v>
      </c>
      <c r="D613" s="17" t="s">
        <v>1375</v>
      </c>
      <c r="E613" s="17" t="s">
        <v>1376</v>
      </c>
      <c r="F613" s="17" t="s">
        <v>75</v>
      </c>
      <c r="G613" s="17" t="s">
        <v>76</v>
      </c>
      <c r="H613" s="17">
        <v>9199</v>
      </c>
      <c r="I613" s="17">
        <v>8714</v>
      </c>
      <c r="J613" s="17">
        <v>485</v>
      </c>
      <c r="K613" s="17" t="s">
        <v>37</v>
      </c>
      <c r="L613" s="18">
        <v>-37522.78</v>
      </c>
      <c r="M613" s="18">
        <v>1951.21</v>
      </c>
      <c r="N613" s="18">
        <v>9.57</v>
      </c>
      <c r="O613" s="18">
        <v>-35562</v>
      </c>
      <c r="P613" s="18">
        <v>3794.73</v>
      </c>
      <c r="Q613" s="18">
        <v>0</v>
      </c>
      <c r="R613" s="18">
        <v>290.27</v>
      </c>
      <c r="S613" s="18">
        <v>4085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-33728.050000000003</v>
      </c>
      <c r="Z613" s="18">
        <v>9.57</v>
      </c>
      <c r="AA613" s="18">
        <v>2241.48</v>
      </c>
      <c r="AB613" s="18">
        <v>-31477</v>
      </c>
    </row>
    <row r="614" spans="1:28" s="15" customFormat="1" x14ac:dyDescent="0.25">
      <c r="A614" s="17">
        <v>12</v>
      </c>
      <c r="B614" s="17" t="s">
        <v>1322</v>
      </c>
      <c r="C614" s="17" t="s">
        <v>1665</v>
      </c>
      <c r="D614" s="17" t="s">
        <v>1377</v>
      </c>
      <c r="E614" s="17" t="s">
        <v>1378</v>
      </c>
      <c r="F614" s="17" t="s">
        <v>75</v>
      </c>
      <c r="G614" s="17" t="s">
        <v>76</v>
      </c>
      <c r="H614" s="17">
        <v>25265</v>
      </c>
      <c r="I614" s="17">
        <v>25265</v>
      </c>
      <c r="J614" s="17">
        <v>303</v>
      </c>
      <c r="K614" s="17" t="s">
        <v>769</v>
      </c>
      <c r="L614" s="18">
        <v>43115.54</v>
      </c>
      <c r="M614" s="18">
        <v>1236.5</v>
      </c>
      <c r="N614" s="18">
        <v>2311.96</v>
      </c>
      <c r="O614" s="18">
        <v>46664</v>
      </c>
      <c r="P614" s="18">
        <v>2613.39</v>
      </c>
      <c r="Q614" s="18">
        <v>445.26</v>
      </c>
      <c r="R614" s="18">
        <v>181.35</v>
      </c>
      <c r="S614" s="18">
        <v>3240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45728.93</v>
      </c>
      <c r="Z614" s="18">
        <v>2757.22</v>
      </c>
      <c r="AA614" s="18">
        <v>1417.85</v>
      </c>
      <c r="AB614" s="18">
        <v>49904</v>
      </c>
    </row>
    <row r="615" spans="1:28" s="15" customFormat="1" x14ac:dyDescent="0.25">
      <c r="A615" s="17">
        <v>13</v>
      </c>
      <c r="B615" s="17" t="s">
        <v>1341</v>
      </c>
      <c r="C615" s="17" t="s">
        <v>1665</v>
      </c>
      <c r="D615" s="17" t="s">
        <v>1379</v>
      </c>
      <c r="E615" s="17" t="s">
        <v>1380</v>
      </c>
      <c r="F615" s="17" t="s">
        <v>75</v>
      </c>
      <c r="G615" s="17" t="s">
        <v>114</v>
      </c>
      <c r="H615" s="17">
        <v>0</v>
      </c>
      <c r="I615" s="17">
        <v>0</v>
      </c>
      <c r="J615" s="17">
        <v>286</v>
      </c>
      <c r="K615" s="17" t="s">
        <v>107</v>
      </c>
      <c r="L615" s="18">
        <v>158609.63</v>
      </c>
      <c r="M615" s="18">
        <v>3642.25</v>
      </c>
      <c r="N615" s="18">
        <v>25546.12</v>
      </c>
      <c r="O615" s="18">
        <v>187798</v>
      </c>
      <c r="P615" s="18">
        <v>2178.1999999999998</v>
      </c>
      <c r="Q615" s="18">
        <v>1665.63</v>
      </c>
      <c r="R615" s="18">
        <v>171.17</v>
      </c>
      <c r="S615" s="18">
        <v>4015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160787.82999999999</v>
      </c>
      <c r="Z615" s="18">
        <v>27211.75</v>
      </c>
      <c r="AA615" s="18">
        <v>3813.42</v>
      </c>
      <c r="AB615" s="18">
        <v>191813</v>
      </c>
    </row>
    <row r="616" spans="1:28" s="15" customFormat="1" x14ac:dyDescent="0.25">
      <c r="A616" s="17">
        <v>14</v>
      </c>
      <c r="B616" s="17" t="s">
        <v>1314</v>
      </c>
      <c r="C616" s="17" t="s">
        <v>1665</v>
      </c>
      <c r="D616" s="17" t="s">
        <v>1381</v>
      </c>
      <c r="E616" s="17" t="s">
        <v>1382</v>
      </c>
      <c r="F616" s="17" t="s">
        <v>75</v>
      </c>
      <c r="G616" s="17" t="s">
        <v>114</v>
      </c>
      <c r="H616" s="17">
        <v>0</v>
      </c>
      <c r="I616" s="17">
        <v>0</v>
      </c>
      <c r="J616" s="17">
        <v>41</v>
      </c>
      <c r="K616" s="17" t="s">
        <v>107</v>
      </c>
      <c r="L616" s="18">
        <v>130811.51</v>
      </c>
      <c r="M616" s="18">
        <v>2909.1</v>
      </c>
      <c r="N616" s="18">
        <v>21728.39</v>
      </c>
      <c r="O616" s="18">
        <v>155449</v>
      </c>
      <c r="P616" s="18">
        <v>419.75</v>
      </c>
      <c r="Q616" s="18">
        <v>1379.71</v>
      </c>
      <c r="R616" s="18">
        <v>24.54</v>
      </c>
      <c r="S616" s="18">
        <v>1824</v>
      </c>
      <c r="T616" s="18">
        <v>0</v>
      </c>
      <c r="U616" s="18">
        <v>0</v>
      </c>
      <c r="V616" s="18">
        <v>0</v>
      </c>
      <c r="W616" s="18">
        <v>0</v>
      </c>
      <c r="X616" s="18"/>
      <c r="Y616" s="18">
        <v>131231.26</v>
      </c>
      <c r="Z616" s="18">
        <v>23108.1</v>
      </c>
      <c r="AA616" s="18">
        <v>2933.64</v>
      </c>
      <c r="AB616" s="18">
        <v>157273</v>
      </c>
    </row>
    <row r="617" spans="1:28" s="15" customFormat="1" x14ac:dyDescent="0.25">
      <c r="A617" s="17">
        <v>15</v>
      </c>
      <c r="B617" s="17" t="s">
        <v>1318</v>
      </c>
      <c r="C617" s="17" t="s">
        <v>1665</v>
      </c>
      <c r="D617" s="17" t="s">
        <v>1383</v>
      </c>
      <c r="E617" s="17" t="s">
        <v>1384</v>
      </c>
      <c r="F617" s="17" t="s">
        <v>75</v>
      </c>
      <c r="G617" s="17" t="s">
        <v>114</v>
      </c>
      <c r="H617" s="17">
        <v>0</v>
      </c>
      <c r="I617" s="17">
        <v>0</v>
      </c>
      <c r="J617" s="17">
        <v>246</v>
      </c>
      <c r="K617" s="17" t="s">
        <v>107</v>
      </c>
      <c r="L617" s="18">
        <v>142452.01999999999</v>
      </c>
      <c r="M617" s="18">
        <v>3522.55</v>
      </c>
      <c r="N617" s="18">
        <v>22792.43</v>
      </c>
      <c r="O617" s="18">
        <v>168767</v>
      </c>
      <c r="P617" s="18">
        <v>1890.88</v>
      </c>
      <c r="Q617" s="18">
        <v>1498.89</v>
      </c>
      <c r="R617" s="18">
        <v>147.22999999999999</v>
      </c>
      <c r="S617" s="18">
        <v>3537</v>
      </c>
      <c r="T617" s="18">
        <v>0</v>
      </c>
      <c r="U617" s="18">
        <v>0</v>
      </c>
      <c r="V617" s="18">
        <v>0</v>
      </c>
      <c r="W617" s="18">
        <v>0</v>
      </c>
      <c r="X617" s="18"/>
      <c r="Y617" s="18">
        <v>144342.9</v>
      </c>
      <c r="Z617" s="18">
        <v>24291.32</v>
      </c>
      <c r="AA617" s="18">
        <v>3669.78</v>
      </c>
      <c r="AB617" s="18">
        <v>172304</v>
      </c>
    </row>
    <row r="618" spans="1:28" s="15" customFormat="1" x14ac:dyDescent="0.25">
      <c r="A618" s="17">
        <v>16</v>
      </c>
      <c r="B618" s="17" t="s">
        <v>1331</v>
      </c>
      <c r="C618" s="17" t="s">
        <v>1665</v>
      </c>
      <c r="D618" s="17" t="s">
        <v>1385</v>
      </c>
      <c r="E618" s="17" t="s">
        <v>1386</v>
      </c>
      <c r="F618" s="17" t="s">
        <v>75</v>
      </c>
      <c r="G618" s="17" t="s">
        <v>114</v>
      </c>
      <c r="H618" s="17">
        <v>0</v>
      </c>
      <c r="I618" s="17">
        <v>0</v>
      </c>
      <c r="J618" s="17">
        <v>298</v>
      </c>
      <c r="K618" s="17" t="s">
        <v>107</v>
      </c>
      <c r="L618" s="18">
        <v>143911.57</v>
      </c>
      <c r="M618" s="18">
        <v>3678.15</v>
      </c>
      <c r="N618" s="18">
        <v>22754.28</v>
      </c>
      <c r="O618" s="18">
        <v>170344</v>
      </c>
      <c r="P618" s="18">
        <v>2264.96</v>
      </c>
      <c r="Q618" s="18">
        <v>1513.69</v>
      </c>
      <c r="R618" s="18">
        <v>178.35</v>
      </c>
      <c r="S618" s="18">
        <v>3957</v>
      </c>
      <c r="T618" s="18">
        <v>0</v>
      </c>
      <c r="U618" s="18">
        <v>0</v>
      </c>
      <c r="V618" s="18">
        <v>0</v>
      </c>
      <c r="W618" s="18">
        <v>0</v>
      </c>
      <c r="X618" s="18"/>
      <c r="Y618" s="18">
        <v>146176.53</v>
      </c>
      <c r="Z618" s="18">
        <v>24267.97</v>
      </c>
      <c r="AA618" s="18">
        <v>3856.5</v>
      </c>
      <c r="AB618" s="18">
        <v>174301</v>
      </c>
    </row>
    <row r="619" spans="1:28" s="15" customFormat="1" x14ac:dyDescent="0.25">
      <c r="A619" s="17">
        <v>17</v>
      </c>
      <c r="B619" s="17" t="s">
        <v>1322</v>
      </c>
      <c r="C619" s="17" t="s">
        <v>1665</v>
      </c>
      <c r="D619" s="17" t="s">
        <v>1387</v>
      </c>
      <c r="E619" s="17" t="s">
        <v>1388</v>
      </c>
      <c r="F619" s="17" t="s">
        <v>75</v>
      </c>
      <c r="G619" s="17" t="s">
        <v>114</v>
      </c>
      <c r="H619" s="17">
        <v>0</v>
      </c>
      <c r="I619" s="17">
        <v>0</v>
      </c>
      <c r="J619" s="17">
        <v>50</v>
      </c>
      <c r="K619" s="17" t="s">
        <v>107</v>
      </c>
      <c r="L619" s="18">
        <v>145670.93</v>
      </c>
      <c r="M619" s="18">
        <v>2936</v>
      </c>
      <c r="N619" s="18">
        <v>24554.07</v>
      </c>
      <c r="O619" s="18">
        <v>173161</v>
      </c>
      <c r="P619" s="18">
        <v>483.88</v>
      </c>
      <c r="Q619" s="18">
        <v>1533.2</v>
      </c>
      <c r="R619" s="18">
        <v>29.92</v>
      </c>
      <c r="S619" s="18">
        <v>2047</v>
      </c>
      <c r="T619" s="18">
        <v>0</v>
      </c>
      <c r="U619" s="18">
        <v>0</v>
      </c>
      <c r="V619" s="18">
        <v>0</v>
      </c>
      <c r="W619" s="18">
        <v>0</v>
      </c>
      <c r="X619" s="18"/>
      <c r="Y619" s="18">
        <v>146154.81</v>
      </c>
      <c r="Z619" s="18">
        <v>26087.27</v>
      </c>
      <c r="AA619" s="18">
        <v>2965.92</v>
      </c>
      <c r="AB619" s="18">
        <v>175208</v>
      </c>
    </row>
    <row r="620" spans="1:28" s="15" customFormat="1" x14ac:dyDescent="0.25">
      <c r="A620" s="17">
        <v>18</v>
      </c>
      <c r="B620" s="17" t="s">
        <v>1311</v>
      </c>
      <c r="C620" s="17" t="s">
        <v>1665</v>
      </c>
      <c r="D620" s="17" t="s">
        <v>1389</v>
      </c>
      <c r="E620" s="17" t="s">
        <v>1390</v>
      </c>
      <c r="F620" s="17" t="s">
        <v>75</v>
      </c>
      <c r="G620" s="17" t="s">
        <v>114</v>
      </c>
      <c r="H620" s="17">
        <v>0</v>
      </c>
      <c r="I620" s="17">
        <v>0</v>
      </c>
      <c r="J620" s="17">
        <v>111</v>
      </c>
      <c r="K620" s="17" t="s">
        <v>107</v>
      </c>
      <c r="L620" s="18">
        <v>43724.82</v>
      </c>
      <c r="M620" s="18">
        <v>547.61</v>
      </c>
      <c r="N620" s="18">
        <v>3527.57</v>
      </c>
      <c r="O620" s="18">
        <v>47800</v>
      </c>
      <c r="P620" s="18">
        <v>921.7</v>
      </c>
      <c r="Q620" s="18">
        <v>452.87</v>
      </c>
      <c r="R620" s="18">
        <v>66.430000000000007</v>
      </c>
      <c r="S620" s="18">
        <v>1441</v>
      </c>
      <c r="T620" s="18">
        <v>0</v>
      </c>
      <c r="U620" s="18">
        <v>0</v>
      </c>
      <c r="V620" s="18">
        <v>0</v>
      </c>
      <c r="W620" s="18">
        <v>0</v>
      </c>
      <c r="X620" s="18"/>
      <c r="Y620" s="18">
        <v>44646.52</v>
      </c>
      <c r="Z620" s="18">
        <v>3980.44</v>
      </c>
      <c r="AA620" s="18">
        <v>614.04</v>
      </c>
      <c r="AB620" s="18">
        <v>49241</v>
      </c>
    </row>
    <row r="621" spans="1:28" x14ac:dyDescent="0.25">
      <c r="A621" s="10"/>
      <c r="B621" s="10"/>
      <c r="C621" s="10" t="s">
        <v>71</v>
      </c>
      <c r="D621" s="10"/>
      <c r="E621" s="10"/>
      <c r="F621" s="10"/>
      <c r="G621" s="10"/>
      <c r="H621" s="10"/>
      <c r="I621" s="10"/>
      <c r="J621" s="11">
        <f>SUM(J603:J620)</f>
        <v>3430</v>
      </c>
      <c r="K621" s="11"/>
      <c r="L621" s="11">
        <f t="shared" ref="L621:AB621" si="63">SUM(L603:L620)</f>
        <v>1006149.7599999999</v>
      </c>
      <c r="M621" s="11">
        <f t="shared" si="63"/>
        <v>43402.19</v>
      </c>
      <c r="N621" s="11">
        <f t="shared" si="63"/>
        <v>200081.05000000002</v>
      </c>
      <c r="O621" s="11">
        <f t="shared" si="63"/>
        <v>1249633</v>
      </c>
      <c r="P621" s="11">
        <f t="shared" si="63"/>
        <v>29222.960000000003</v>
      </c>
      <c r="Q621" s="11">
        <f t="shared" si="63"/>
        <v>12573.190000000002</v>
      </c>
      <c r="R621" s="11">
        <f t="shared" si="63"/>
        <v>2052.85</v>
      </c>
      <c r="S621" s="11">
        <f t="shared" si="63"/>
        <v>43849</v>
      </c>
      <c r="T621" s="11">
        <f t="shared" si="63"/>
        <v>84970</v>
      </c>
      <c r="U621" s="11">
        <f t="shared" si="63"/>
        <v>0</v>
      </c>
      <c r="V621" s="11">
        <f t="shared" si="63"/>
        <v>0</v>
      </c>
      <c r="W621" s="11">
        <f t="shared" si="63"/>
        <v>0</v>
      </c>
      <c r="X621" s="11">
        <f t="shared" si="63"/>
        <v>0</v>
      </c>
      <c r="Y621" s="11">
        <f t="shared" si="63"/>
        <v>1035372.72</v>
      </c>
      <c r="Z621" s="11">
        <f t="shared" si="63"/>
        <v>212654.24</v>
      </c>
      <c r="AA621" s="11">
        <f t="shared" si="63"/>
        <v>45455.039999999994</v>
      </c>
      <c r="AB621" s="11">
        <f t="shared" si="63"/>
        <v>1293482</v>
      </c>
    </row>
    <row r="622" spans="1:28" x14ac:dyDescent="0.25">
      <c r="A622" s="10"/>
      <c r="B622" s="10"/>
      <c r="C622" s="10" t="s">
        <v>119</v>
      </c>
      <c r="D622" s="10"/>
      <c r="E622" s="10"/>
      <c r="F622" s="10"/>
      <c r="G622" s="10"/>
      <c r="H622" s="10"/>
      <c r="I622" s="10"/>
      <c r="J622" s="11">
        <f>J621+J602</f>
        <v>22686</v>
      </c>
      <c r="K622" s="11"/>
      <c r="L622" s="11">
        <f t="shared" ref="L622:AB622" si="64">L621+L602</f>
        <v>4930085.54</v>
      </c>
      <c r="M622" s="11">
        <f t="shared" si="64"/>
        <v>154721.45000000001</v>
      </c>
      <c r="N622" s="11">
        <f t="shared" si="64"/>
        <v>775963.01000000013</v>
      </c>
      <c r="O622" s="11">
        <f t="shared" si="64"/>
        <v>5860770</v>
      </c>
      <c r="P622" s="11">
        <f t="shared" si="64"/>
        <v>159221.85999999999</v>
      </c>
      <c r="Q622" s="11">
        <f t="shared" si="64"/>
        <v>53820.090000000004</v>
      </c>
      <c r="R622" s="11">
        <f t="shared" si="64"/>
        <v>10718.050000000001</v>
      </c>
      <c r="S622" s="11">
        <f t="shared" si="64"/>
        <v>223760</v>
      </c>
      <c r="T622" s="11">
        <f t="shared" si="64"/>
        <v>114610</v>
      </c>
      <c r="U622" s="11">
        <f t="shared" si="64"/>
        <v>1144773.94</v>
      </c>
      <c r="V622" s="11">
        <f t="shared" si="64"/>
        <v>187435.34</v>
      </c>
      <c r="W622" s="11">
        <f t="shared" si="64"/>
        <v>27836.77</v>
      </c>
      <c r="X622" s="11">
        <f t="shared" si="64"/>
        <v>1360046.05</v>
      </c>
      <c r="Y622" s="11">
        <f t="shared" si="64"/>
        <v>3944533.4600000009</v>
      </c>
      <c r="Z622" s="11">
        <f t="shared" si="64"/>
        <v>642347.76</v>
      </c>
      <c r="AA622" s="11">
        <f t="shared" si="64"/>
        <v>137602.72999999998</v>
      </c>
      <c r="AB622" s="11">
        <f t="shared" si="64"/>
        <v>4724483.95</v>
      </c>
    </row>
    <row r="624" spans="1:28" x14ac:dyDescent="0.25">
      <c r="O624" s="34"/>
    </row>
    <row r="626" spans="5:28" ht="15.75" x14ac:dyDescent="0.25">
      <c r="E626" s="13" t="s">
        <v>120</v>
      </c>
      <c r="G626" s="14"/>
      <c r="H626" s="14"/>
      <c r="I626" s="14"/>
      <c r="J626" s="14"/>
      <c r="K626" s="14"/>
      <c r="L626" s="13" t="s">
        <v>122</v>
      </c>
      <c r="M626" s="13"/>
      <c r="N626" s="13"/>
      <c r="O626" s="14"/>
      <c r="Q626" s="14"/>
      <c r="R626" s="13" t="s">
        <v>121</v>
      </c>
      <c r="T626" s="14"/>
      <c r="U626" s="14"/>
      <c r="W626" s="14"/>
      <c r="X626" s="14"/>
      <c r="Y626" s="13" t="s">
        <v>123</v>
      </c>
      <c r="Z626" s="14"/>
      <c r="AA626" s="14"/>
      <c r="AB626" s="14"/>
    </row>
    <row r="627" spans="5:28" ht="15.75" x14ac:dyDescent="0.25">
      <c r="E627" s="13" t="s">
        <v>124</v>
      </c>
      <c r="G627" s="14"/>
      <c r="H627" s="14"/>
      <c r="I627" s="14"/>
      <c r="J627" s="14"/>
      <c r="K627" s="14"/>
      <c r="L627" s="13" t="s">
        <v>124</v>
      </c>
      <c r="M627" s="13"/>
      <c r="N627" s="13"/>
      <c r="O627" s="14"/>
      <c r="Q627" s="14"/>
      <c r="R627" s="13" t="s">
        <v>124</v>
      </c>
      <c r="T627" s="14"/>
      <c r="U627" s="14"/>
      <c r="W627" s="14"/>
      <c r="X627" s="14"/>
      <c r="Y627" s="13" t="s">
        <v>124</v>
      </c>
      <c r="Z627" s="14"/>
      <c r="AA627" s="14"/>
      <c r="AB627" s="14"/>
    </row>
    <row r="668" spans="13:13" x14ac:dyDescent="0.25">
      <c r="M668" s="16"/>
    </row>
    <row r="669" spans="13:13" x14ac:dyDescent="0.25">
      <c r="M669" s="16"/>
    </row>
    <row r="670" spans="13:13" x14ac:dyDescent="0.25">
      <c r="M670" s="16"/>
    </row>
    <row r="671" spans="13:13" x14ac:dyDescent="0.25">
      <c r="M671" s="16"/>
    </row>
    <row r="672" spans="13:13" x14ac:dyDescent="0.25">
      <c r="M672" s="16"/>
    </row>
    <row r="673" spans="13:13" x14ac:dyDescent="0.25">
      <c r="M673" s="16"/>
    </row>
    <row r="674" spans="13:13" x14ac:dyDescent="0.25">
      <c r="M674" s="16"/>
    </row>
    <row r="675" spans="13:13" x14ac:dyDescent="0.25">
      <c r="M675" s="16"/>
    </row>
    <row r="676" spans="13:13" x14ac:dyDescent="0.25">
      <c r="M676" s="16"/>
    </row>
    <row r="677" spans="13:13" x14ac:dyDescent="0.25">
      <c r="M677" s="16"/>
    </row>
    <row r="678" spans="13:13" x14ac:dyDescent="0.25">
      <c r="M678" s="16"/>
    </row>
    <row r="679" spans="13:13" x14ac:dyDescent="0.25">
      <c r="M679" s="16"/>
    </row>
    <row r="680" spans="13:13" x14ac:dyDescent="0.25">
      <c r="M680" s="23"/>
    </row>
    <row r="681" spans="13:13" x14ac:dyDescent="0.25">
      <c r="M681" s="16"/>
    </row>
    <row r="682" spans="13:13" x14ac:dyDescent="0.25">
      <c r="M682" s="16"/>
    </row>
    <row r="683" spans="13:13" x14ac:dyDescent="0.25">
      <c r="M683" s="16"/>
    </row>
    <row r="684" spans="13:13" x14ac:dyDescent="0.25">
      <c r="M684" s="16"/>
    </row>
    <row r="685" spans="13:13" x14ac:dyDescent="0.25">
      <c r="M685" s="16"/>
    </row>
    <row r="686" spans="13:13" x14ac:dyDescent="0.25">
      <c r="M686" s="16"/>
    </row>
    <row r="687" spans="13:13" x14ac:dyDescent="0.25">
      <c r="M687" s="16"/>
    </row>
    <row r="688" spans="13:13" x14ac:dyDescent="0.25">
      <c r="M688" s="16"/>
    </row>
    <row r="689" spans="13:13" x14ac:dyDescent="0.25">
      <c r="M689" s="16"/>
    </row>
    <row r="690" spans="13:13" x14ac:dyDescent="0.25">
      <c r="M690" s="16"/>
    </row>
    <row r="691" spans="13:13" x14ac:dyDescent="0.25">
      <c r="M691" s="16"/>
    </row>
    <row r="692" spans="13:13" x14ac:dyDescent="0.25">
      <c r="M692" s="16"/>
    </row>
    <row r="693" spans="13:13" x14ac:dyDescent="0.25">
      <c r="M693" s="16"/>
    </row>
    <row r="694" spans="13:13" x14ac:dyDescent="0.25">
      <c r="M694" s="16"/>
    </row>
    <row r="695" spans="13:13" x14ac:dyDescent="0.25">
      <c r="M695" s="16"/>
    </row>
    <row r="696" spans="13:13" x14ac:dyDescent="0.25">
      <c r="M696" s="16"/>
    </row>
    <row r="697" spans="13:13" x14ac:dyDescent="0.25">
      <c r="M697" s="16"/>
    </row>
    <row r="698" spans="13:13" x14ac:dyDescent="0.25">
      <c r="M698" s="16"/>
    </row>
    <row r="699" spans="13:13" x14ac:dyDescent="0.25">
      <c r="M699" s="16"/>
    </row>
  </sheetData>
  <mergeCells count="26">
    <mergeCell ref="A247:AB247"/>
    <mergeCell ref="A485:AB485"/>
    <mergeCell ref="A486:AB486"/>
    <mergeCell ref="A438:AB438"/>
    <mergeCell ref="A439:AB439"/>
    <mergeCell ref="A1:AB1"/>
    <mergeCell ref="A2:AB2"/>
    <mergeCell ref="A50:AB50"/>
    <mergeCell ref="A51:AB51"/>
    <mergeCell ref="A99:AB99"/>
    <mergeCell ref="A581:AB581"/>
    <mergeCell ref="A582:AB582"/>
    <mergeCell ref="A391:AB391"/>
    <mergeCell ref="A392:AB392"/>
    <mergeCell ref="A100:AB100"/>
    <mergeCell ref="A532:AB532"/>
    <mergeCell ref="A533:AB533"/>
    <mergeCell ref="A197:AB197"/>
    <mergeCell ref="A198:AB198"/>
    <mergeCell ref="A148:AB148"/>
    <mergeCell ref="A149:AB149"/>
    <mergeCell ref="A344:AB344"/>
    <mergeCell ref="A345:AB345"/>
    <mergeCell ref="A296:AB296"/>
    <mergeCell ref="A297:AB297"/>
    <mergeCell ref="A246:AB246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8" manualBreakCount="8">
    <brk id="49" max="16383" man="1"/>
    <brk id="98" max="16383" man="1"/>
    <brk id="343" max="16383" man="1"/>
    <brk id="390" max="16383" man="1"/>
    <brk id="437" max="16383" man="1"/>
    <brk id="484" max="16383" man="1"/>
    <brk id="531" max="16383" man="1"/>
    <brk id="58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616"/>
  <sheetViews>
    <sheetView view="pageBreakPreview" topLeftCell="A597" zoomScaleNormal="100" zoomScaleSheetLayoutView="100" workbookViewId="0">
      <selection activeCell="J613" sqref="J613"/>
    </sheetView>
  </sheetViews>
  <sheetFormatPr defaultRowHeight="15" x14ac:dyDescent="0.25"/>
  <cols>
    <col min="1" max="1" width="4.140625" customWidth="1"/>
    <col min="2" max="2" width="11.5703125" customWidth="1"/>
    <col min="3" max="3" width="8.42578125" customWidth="1"/>
    <col min="4" max="4" width="9.140625" hidden="1" customWidth="1"/>
    <col min="5" max="5" width="13.140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4" width="7.7109375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" customWidth="1"/>
    <col min="21" max="21" width="6.7109375" customWidth="1"/>
    <col min="22" max="22" width="5.7109375" customWidth="1"/>
    <col min="23" max="23" width="5.85546875" customWidth="1"/>
    <col min="24" max="24" width="7" customWidth="1"/>
    <col min="25" max="25" width="7.85546875" customWidth="1"/>
    <col min="26" max="26" width="6.85546875" customWidth="1"/>
    <col min="27" max="27" width="6.5703125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1306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1233</v>
      </c>
      <c r="C5" s="17" t="s">
        <v>1234</v>
      </c>
      <c r="D5" s="17" t="s">
        <v>1235</v>
      </c>
      <c r="E5" s="17" t="s">
        <v>1236</v>
      </c>
      <c r="F5" s="17" t="s">
        <v>35</v>
      </c>
      <c r="G5" s="17" t="s">
        <v>137</v>
      </c>
      <c r="H5" s="17">
        <v>71772</v>
      </c>
      <c r="I5" s="17">
        <v>69080</v>
      </c>
      <c r="J5" s="17">
        <v>2692</v>
      </c>
      <c r="K5" s="17" t="s">
        <v>37</v>
      </c>
      <c r="L5" s="18">
        <v>52995.38</v>
      </c>
      <c r="M5" s="18">
        <v>421.77</v>
      </c>
      <c r="N5" s="18">
        <v>1407.78</v>
      </c>
      <c r="O5" s="18">
        <v>54824.93</v>
      </c>
      <c r="P5" s="18">
        <v>13662.63</v>
      </c>
      <c r="Q5" s="18">
        <v>529.05999999999995</v>
      </c>
      <c r="R5" s="18">
        <v>1199.29</v>
      </c>
      <c r="S5" s="18">
        <v>15390.98</v>
      </c>
      <c r="T5" s="18">
        <v>0</v>
      </c>
      <c r="U5" s="18">
        <v>52995.38</v>
      </c>
      <c r="V5" s="18">
        <v>421.77</v>
      </c>
      <c r="W5" s="18">
        <v>1407.85</v>
      </c>
      <c r="X5" s="18">
        <v>54825</v>
      </c>
      <c r="Y5" s="9">
        <f t="shared" ref="Y5:Y15" si="0">L5+P5-U5</f>
        <v>13662.629999999997</v>
      </c>
      <c r="Z5" s="9">
        <f t="shared" ref="Z5:Z15" si="1">M5+Q5-V5</f>
        <v>529.05999999999995</v>
      </c>
      <c r="AA5" s="9">
        <f t="shared" ref="AA5:AA15" si="2">N5+R5-W5</f>
        <v>1199.2199999999998</v>
      </c>
      <c r="AB5" s="9">
        <f t="shared" ref="AB5:AB15" si="3">O5+S5-X5</f>
        <v>15390.910000000003</v>
      </c>
    </row>
    <row r="6" spans="1:31" x14ac:dyDescent="0.25">
      <c r="A6" s="17">
        <v>2</v>
      </c>
      <c r="B6" s="17" t="s">
        <v>1237</v>
      </c>
      <c r="C6" s="17" t="s">
        <v>1234</v>
      </c>
      <c r="D6" s="17" t="s">
        <v>1238</v>
      </c>
      <c r="E6" s="17" t="s">
        <v>1239</v>
      </c>
      <c r="F6" s="17" t="s">
        <v>35</v>
      </c>
      <c r="G6" s="17" t="s">
        <v>41</v>
      </c>
      <c r="H6" s="17">
        <v>85019</v>
      </c>
      <c r="I6" s="17">
        <v>85019</v>
      </c>
      <c r="J6" s="17">
        <v>0</v>
      </c>
      <c r="K6" s="17" t="s">
        <v>59</v>
      </c>
      <c r="L6" s="18">
        <v>-8174.78</v>
      </c>
      <c r="M6" s="18">
        <v>0</v>
      </c>
      <c r="N6" s="18">
        <v>0</v>
      </c>
      <c r="O6" s="18">
        <v>-8174.78</v>
      </c>
      <c r="P6" s="18">
        <v>1224.69</v>
      </c>
      <c r="Q6" s="18">
        <v>133.36000000000001</v>
      </c>
      <c r="R6" s="18">
        <v>0</v>
      </c>
      <c r="S6" s="18">
        <v>1358.05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si="0"/>
        <v>-6950.09</v>
      </c>
      <c r="Z6" s="9">
        <f t="shared" si="1"/>
        <v>133.36000000000001</v>
      </c>
      <c r="AA6" s="9">
        <f t="shared" si="2"/>
        <v>0</v>
      </c>
      <c r="AB6" s="9">
        <f t="shared" si="3"/>
        <v>-6816.73</v>
      </c>
    </row>
    <row r="7" spans="1:31" x14ac:dyDescent="0.25">
      <c r="A7" s="17">
        <v>3</v>
      </c>
      <c r="B7" s="17" t="s">
        <v>1233</v>
      </c>
      <c r="C7" s="17" t="s">
        <v>1234</v>
      </c>
      <c r="D7" s="17" t="s">
        <v>1240</v>
      </c>
      <c r="E7" s="17" t="s">
        <v>1241</v>
      </c>
      <c r="F7" s="17" t="s">
        <v>35</v>
      </c>
      <c r="G7" s="17" t="s">
        <v>244</v>
      </c>
      <c r="H7" s="17">
        <v>43833</v>
      </c>
      <c r="I7" s="17">
        <v>43438</v>
      </c>
      <c r="J7" s="17">
        <v>1185</v>
      </c>
      <c r="K7" s="17" t="s">
        <v>37</v>
      </c>
      <c r="L7" s="18">
        <v>37464.99</v>
      </c>
      <c r="M7" s="18">
        <v>1155.67</v>
      </c>
      <c r="N7" s="18">
        <v>550.09</v>
      </c>
      <c r="O7" s="18">
        <v>39170.75</v>
      </c>
      <c r="P7" s="18">
        <v>6364.65</v>
      </c>
      <c r="Q7" s="18">
        <v>379.04</v>
      </c>
      <c r="R7" s="18">
        <v>527.91999999999996</v>
      </c>
      <c r="S7" s="18">
        <v>7271.61</v>
      </c>
      <c r="T7" s="18">
        <v>0</v>
      </c>
      <c r="U7" s="18">
        <v>14231.24</v>
      </c>
      <c r="V7" s="18">
        <v>1155.67</v>
      </c>
      <c r="W7" s="18">
        <v>550.09</v>
      </c>
      <c r="X7" s="18">
        <v>15937</v>
      </c>
      <c r="Y7" s="9">
        <f t="shared" si="0"/>
        <v>29598.400000000001</v>
      </c>
      <c r="Z7" s="9">
        <f t="shared" si="1"/>
        <v>379.03999999999996</v>
      </c>
      <c r="AA7" s="9">
        <f t="shared" si="2"/>
        <v>527.91999999999996</v>
      </c>
      <c r="AB7" s="9">
        <f t="shared" si="3"/>
        <v>30505.360000000001</v>
      </c>
    </row>
    <row r="8" spans="1:31" x14ac:dyDescent="0.25">
      <c r="A8" s="17">
        <v>4</v>
      </c>
      <c r="B8" s="17" t="s">
        <v>1242</v>
      </c>
      <c r="C8" s="17" t="s">
        <v>1234</v>
      </c>
      <c r="D8" s="17" t="s">
        <v>1243</v>
      </c>
      <c r="E8" s="17" t="s">
        <v>1244</v>
      </c>
      <c r="F8" s="17" t="s">
        <v>35</v>
      </c>
      <c r="G8" s="17" t="s">
        <v>41</v>
      </c>
      <c r="H8" s="17">
        <v>25298</v>
      </c>
      <c r="I8" s="17">
        <v>24411</v>
      </c>
      <c r="J8" s="17">
        <v>887</v>
      </c>
      <c r="K8" s="17" t="s">
        <v>37</v>
      </c>
      <c r="L8" s="18">
        <v>42024.77</v>
      </c>
      <c r="M8" s="18">
        <v>1182.25</v>
      </c>
      <c r="N8" s="18">
        <v>522.05999999999995</v>
      </c>
      <c r="O8" s="18">
        <v>43729.08</v>
      </c>
      <c r="P8" s="18">
        <v>5097.43</v>
      </c>
      <c r="Q8" s="18">
        <v>421.89</v>
      </c>
      <c r="R8" s="18">
        <v>395.16</v>
      </c>
      <c r="S8" s="18">
        <v>5914.48</v>
      </c>
      <c r="T8" s="18">
        <v>0</v>
      </c>
      <c r="U8" s="18">
        <v>42024.69</v>
      </c>
      <c r="V8" s="18">
        <v>1182.25</v>
      </c>
      <c r="W8" s="18">
        <v>522.05999999999995</v>
      </c>
      <c r="X8" s="18">
        <v>43729</v>
      </c>
      <c r="Y8" s="9">
        <f t="shared" si="0"/>
        <v>5097.5099999999948</v>
      </c>
      <c r="Z8" s="9">
        <f t="shared" si="1"/>
        <v>421.88999999999987</v>
      </c>
      <c r="AA8" s="9">
        <f t="shared" si="2"/>
        <v>395.16000000000008</v>
      </c>
      <c r="AB8" s="9">
        <f t="shared" si="3"/>
        <v>5914.5599999999977</v>
      </c>
    </row>
    <row r="9" spans="1:31" x14ac:dyDescent="0.25">
      <c r="A9" s="17">
        <v>5</v>
      </c>
      <c r="B9" s="17" t="s">
        <v>1233</v>
      </c>
      <c r="C9" s="17" t="s">
        <v>1234</v>
      </c>
      <c r="D9" s="17" t="s">
        <v>1245</v>
      </c>
      <c r="E9" s="17" t="s">
        <v>1246</v>
      </c>
      <c r="F9" s="17" t="s">
        <v>35</v>
      </c>
      <c r="G9" s="17" t="s">
        <v>45</v>
      </c>
      <c r="H9" s="17">
        <v>30</v>
      </c>
      <c r="I9" s="17">
        <v>30</v>
      </c>
      <c r="J9" s="17">
        <v>0</v>
      </c>
      <c r="K9" s="17" t="s">
        <v>59</v>
      </c>
      <c r="L9" s="18">
        <v>-10055.790000000001</v>
      </c>
      <c r="M9" s="18">
        <v>4.66</v>
      </c>
      <c r="N9" s="18">
        <v>153.51</v>
      </c>
      <c r="O9" s="18">
        <v>-9897.6200000000008</v>
      </c>
      <c r="P9" s="18">
        <v>570</v>
      </c>
      <c r="Q9" s="18">
        <v>0</v>
      </c>
      <c r="R9" s="18">
        <v>0</v>
      </c>
      <c r="S9" s="18">
        <v>570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0"/>
        <v>-9485.7900000000009</v>
      </c>
      <c r="Z9" s="9">
        <f t="shared" si="1"/>
        <v>4.66</v>
      </c>
      <c r="AA9" s="9">
        <f t="shared" si="2"/>
        <v>153.51</v>
      </c>
      <c r="AB9" s="9">
        <f t="shared" si="3"/>
        <v>-9327.6200000000008</v>
      </c>
    </row>
    <row r="10" spans="1:31" x14ac:dyDescent="0.25">
      <c r="A10" s="17">
        <v>6</v>
      </c>
      <c r="B10" s="17" t="s">
        <v>1247</v>
      </c>
      <c r="C10" s="17" t="s">
        <v>1234</v>
      </c>
      <c r="D10" s="17" t="s">
        <v>1248</v>
      </c>
      <c r="E10" s="17" t="s">
        <v>1249</v>
      </c>
      <c r="F10" s="17" t="s">
        <v>35</v>
      </c>
      <c r="G10" s="17" t="s">
        <v>41</v>
      </c>
      <c r="H10" s="17">
        <v>34880</v>
      </c>
      <c r="I10" s="17">
        <v>30594</v>
      </c>
      <c r="J10" s="17">
        <v>4286</v>
      </c>
      <c r="K10" s="17" t="s">
        <v>37</v>
      </c>
      <c r="L10" s="18">
        <v>57225.47</v>
      </c>
      <c r="M10" s="18">
        <v>483.97</v>
      </c>
      <c r="N10" s="18">
        <v>2407.48</v>
      </c>
      <c r="O10" s="18">
        <v>60116.92</v>
      </c>
      <c r="P10" s="18">
        <v>21671.040000000001</v>
      </c>
      <c r="Q10" s="18">
        <v>593.22</v>
      </c>
      <c r="R10" s="18">
        <v>1909.41</v>
      </c>
      <c r="S10" s="18">
        <v>24173.67</v>
      </c>
      <c r="T10" s="18">
        <v>0</v>
      </c>
      <c r="U10" s="18">
        <v>57225.47</v>
      </c>
      <c r="V10" s="18">
        <v>483.97</v>
      </c>
      <c r="W10" s="18">
        <v>2407.56</v>
      </c>
      <c r="X10" s="18">
        <v>60117</v>
      </c>
      <c r="Y10" s="9">
        <f t="shared" si="0"/>
        <v>21671.040000000008</v>
      </c>
      <c r="Z10" s="9">
        <f t="shared" si="1"/>
        <v>593.22</v>
      </c>
      <c r="AA10" s="9">
        <f t="shared" si="2"/>
        <v>1909.3300000000004</v>
      </c>
      <c r="AB10" s="9">
        <f t="shared" si="3"/>
        <v>24173.589999999997</v>
      </c>
    </row>
    <row r="11" spans="1:31" x14ac:dyDescent="0.25">
      <c r="A11" s="17">
        <v>7</v>
      </c>
      <c r="B11" s="17" t="s">
        <v>1250</v>
      </c>
      <c r="C11" s="17" t="s">
        <v>1234</v>
      </c>
      <c r="D11" s="17" t="s">
        <v>1251</v>
      </c>
      <c r="E11" s="17" t="s">
        <v>1252</v>
      </c>
      <c r="F11" s="17" t="s">
        <v>35</v>
      </c>
      <c r="G11" s="17" t="s">
        <v>41</v>
      </c>
      <c r="H11" s="17">
        <v>6082</v>
      </c>
      <c r="I11" s="17">
        <v>5995</v>
      </c>
      <c r="J11" s="17">
        <v>261</v>
      </c>
      <c r="K11" s="17" t="s">
        <v>37</v>
      </c>
      <c r="L11" s="18">
        <v>33322.120000000003</v>
      </c>
      <c r="M11" s="18">
        <v>343.06</v>
      </c>
      <c r="N11" s="18">
        <v>423.67</v>
      </c>
      <c r="O11" s="18">
        <v>34088.85</v>
      </c>
      <c r="P11" s="18">
        <v>2867.54</v>
      </c>
      <c r="Q11" s="18">
        <v>347.26</v>
      </c>
      <c r="R11" s="18">
        <v>116.28</v>
      </c>
      <c r="S11" s="18">
        <v>3331.08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0"/>
        <v>36189.660000000003</v>
      </c>
      <c r="Z11" s="9">
        <f t="shared" si="1"/>
        <v>690.31999999999994</v>
      </c>
      <c r="AA11" s="9">
        <f t="shared" si="2"/>
        <v>539.95000000000005</v>
      </c>
      <c r="AB11" s="9">
        <f t="shared" si="3"/>
        <v>37419.93</v>
      </c>
    </row>
    <row r="12" spans="1:31" x14ac:dyDescent="0.25">
      <c r="A12" s="17">
        <v>8</v>
      </c>
      <c r="B12" s="17" t="s">
        <v>1233</v>
      </c>
      <c r="C12" s="17" t="s">
        <v>1234</v>
      </c>
      <c r="D12" s="17" t="s">
        <v>1253</v>
      </c>
      <c r="E12" s="17" t="s">
        <v>1254</v>
      </c>
      <c r="F12" s="17" t="s">
        <v>35</v>
      </c>
      <c r="G12" s="17" t="s">
        <v>45</v>
      </c>
      <c r="H12" s="17">
        <v>88097</v>
      </c>
      <c r="I12" s="17">
        <v>87627</v>
      </c>
      <c r="J12" s="17">
        <v>470</v>
      </c>
      <c r="K12" s="17" t="s">
        <v>37</v>
      </c>
      <c r="L12" s="18">
        <v>51365.03</v>
      </c>
      <c r="M12" s="18">
        <v>502.73</v>
      </c>
      <c r="N12" s="18">
        <v>605.88</v>
      </c>
      <c r="O12" s="18">
        <v>52473.64</v>
      </c>
      <c r="P12" s="18">
        <v>2773.3</v>
      </c>
      <c r="Q12" s="18">
        <v>524.94000000000005</v>
      </c>
      <c r="R12" s="18">
        <v>209.39</v>
      </c>
      <c r="S12" s="18">
        <v>3507.63</v>
      </c>
      <c r="T12" s="18">
        <v>0</v>
      </c>
      <c r="U12" s="18">
        <v>51365.03</v>
      </c>
      <c r="V12" s="18">
        <v>502.73</v>
      </c>
      <c r="W12" s="18">
        <v>606.24</v>
      </c>
      <c r="X12" s="18">
        <v>52474</v>
      </c>
      <c r="Y12" s="9">
        <f t="shared" si="0"/>
        <v>2773.3000000000029</v>
      </c>
      <c r="Z12" s="9">
        <f t="shared" si="1"/>
        <v>524.94000000000005</v>
      </c>
      <c r="AA12" s="9">
        <f t="shared" si="2"/>
        <v>209.02999999999997</v>
      </c>
      <c r="AB12" s="9">
        <f t="shared" si="3"/>
        <v>3507.2699999999968</v>
      </c>
    </row>
    <row r="13" spans="1:31" x14ac:dyDescent="0.25">
      <c r="A13" s="17">
        <v>9</v>
      </c>
      <c r="B13" s="17" t="s">
        <v>1255</v>
      </c>
      <c r="C13" s="17" t="s">
        <v>1234</v>
      </c>
      <c r="D13" s="17" t="s">
        <v>1256</v>
      </c>
      <c r="E13" s="17" t="s">
        <v>1257</v>
      </c>
      <c r="F13" s="17" t="s">
        <v>35</v>
      </c>
      <c r="G13" s="17" t="s">
        <v>45</v>
      </c>
      <c r="H13" s="17">
        <v>20357</v>
      </c>
      <c r="I13" s="17">
        <v>20217</v>
      </c>
      <c r="J13" s="17">
        <v>420</v>
      </c>
      <c r="K13" s="17" t="s">
        <v>37</v>
      </c>
      <c r="L13" s="18">
        <v>-237384.5</v>
      </c>
      <c r="M13" s="18">
        <v>47.05</v>
      </c>
      <c r="N13" s="18">
        <v>3355.64</v>
      </c>
      <c r="O13" s="18">
        <v>-233981.81</v>
      </c>
      <c r="P13" s="18">
        <v>2623.8</v>
      </c>
      <c r="Q13" s="18">
        <v>0</v>
      </c>
      <c r="R13" s="18">
        <v>187.11</v>
      </c>
      <c r="S13" s="18">
        <v>2810.91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0"/>
        <v>-234760.7</v>
      </c>
      <c r="Z13" s="9">
        <f t="shared" si="1"/>
        <v>47.05</v>
      </c>
      <c r="AA13" s="9">
        <f t="shared" si="2"/>
        <v>3542.75</v>
      </c>
      <c r="AB13" s="9">
        <f t="shared" si="3"/>
        <v>-231170.9</v>
      </c>
    </row>
    <row r="14" spans="1:31" x14ac:dyDescent="0.25">
      <c r="A14" s="17">
        <v>10</v>
      </c>
      <c r="B14" s="17" t="s">
        <v>1258</v>
      </c>
      <c r="C14" s="17" t="s">
        <v>1234</v>
      </c>
      <c r="D14" s="17" t="s">
        <v>1259</v>
      </c>
      <c r="E14" s="17" t="s">
        <v>1260</v>
      </c>
      <c r="F14" s="17" t="s">
        <v>35</v>
      </c>
      <c r="G14" s="17" t="s">
        <v>106</v>
      </c>
      <c r="H14" s="17">
        <v>2660</v>
      </c>
      <c r="I14" s="17">
        <v>2656</v>
      </c>
      <c r="J14" s="17">
        <v>4</v>
      </c>
      <c r="K14" s="17" t="s">
        <v>37</v>
      </c>
      <c r="L14" s="18">
        <v>3611.85</v>
      </c>
      <c r="M14" s="18">
        <v>34.22</v>
      </c>
      <c r="N14" s="18">
        <v>4.9000000000000004</v>
      </c>
      <c r="O14" s="18">
        <v>3650.97</v>
      </c>
      <c r="P14" s="18">
        <v>589.55999999999995</v>
      </c>
      <c r="Q14" s="18">
        <v>36.79</v>
      </c>
      <c r="R14" s="18">
        <v>1.78</v>
      </c>
      <c r="S14" s="18">
        <v>628.13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0"/>
        <v>4201.41</v>
      </c>
      <c r="Z14" s="9">
        <f t="shared" si="1"/>
        <v>71.009999999999991</v>
      </c>
      <c r="AA14" s="9">
        <f t="shared" si="2"/>
        <v>6.6800000000000006</v>
      </c>
      <c r="AB14" s="9">
        <f t="shared" si="3"/>
        <v>4279.0999999999995</v>
      </c>
    </row>
    <row r="15" spans="1:31" x14ac:dyDescent="0.25">
      <c r="A15" s="17">
        <v>11</v>
      </c>
      <c r="B15" s="17" t="s">
        <v>1247</v>
      </c>
      <c r="C15" s="17" t="s">
        <v>1234</v>
      </c>
      <c r="D15" s="17" t="s">
        <v>1261</v>
      </c>
      <c r="E15" s="17" t="s">
        <v>1262</v>
      </c>
      <c r="F15" s="17" t="s">
        <v>35</v>
      </c>
      <c r="G15" s="17" t="s">
        <v>114</v>
      </c>
      <c r="H15" s="17">
        <v>3055</v>
      </c>
      <c r="I15" s="17">
        <v>3029</v>
      </c>
      <c r="J15" s="17">
        <v>78</v>
      </c>
      <c r="K15" s="17" t="s">
        <v>37</v>
      </c>
      <c r="L15" s="18">
        <v>5493.85</v>
      </c>
      <c r="M15" s="18">
        <v>48.41</v>
      </c>
      <c r="N15" s="18">
        <v>45.44</v>
      </c>
      <c r="O15" s="18">
        <v>5587.7</v>
      </c>
      <c r="P15" s="18">
        <v>856.42</v>
      </c>
      <c r="Q15" s="18">
        <v>53.92</v>
      </c>
      <c r="R15" s="18">
        <v>34.75</v>
      </c>
      <c r="S15" s="18">
        <v>945.09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0"/>
        <v>6350.27</v>
      </c>
      <c r="Z15" s="9">
        <f t="shared" si="1"/>
        <v>102.33</v>
      </c>
      <c r="AA15" s="9">
        <f t="shared" si="2"/>
        <v>80.19</v>
      </c>
      <c r="AB15" s="9">
        <f t="shared" si="3"/>
        <v>6532.79</v>
      </c>
    </row>
    <row r="16" spans="1:31" s="12" customFormat="1" x14ac:dyDescent="0.25">
      <c r="A16" s="19"/>
      <c r="B16" s="19"/>
      <c r="C16" s="10" t="s">
        <v>71</v>
      </c>
      <c r="D16" s="19"/>
      <c r="E16" s="19"/>
      <c r="F16" s="19"/>
      <c r="G16" s="19"/>
      <c r="H16" s="19"/>
      <c r="I16" s="19"/>
      <c r="J16" s="19">
        <f>SUM(J5:J15)</f>
        <v>10283</v>
      </c>
      <c r="K16" s="19"/>
      <c r="L16" s="20">
        <f t="shared" ref="L16:AB16" si="4">SUM(L5:L15)</f>
        <v>27888.38999999997</v>
      </c>
      <c r="M16" s="20">
        <f t="shared" si="4"/>
        <v>4223.79</v>
      </c>
      <c r="N16" s="20">
        <f t="shared" si="4"/>
        <v>9476.4500000000007</v>
      </c>
      <c r="O16" s="20">
        <f t="shared" si="4"/>
        <v>41588.630000000019</v>
      </c>
      <c r="P16" s="20">
        <f t="shared" si="4"/>
        <v>58301.060000000005</v>
      </c>
      <c r="Q16" s="20">
        <f t="shared" si="4"/>
        <v>3019.48</v>
      </c>
      <c r="R16" s="20">
        <f t="shared" si="4"/>
        <v>4581.0899999999992</v>
      </c>
      <c r="S16" s="20">
        <f t="shared" si="4"/>
        <v>65901.62999999999</v>
      </c>
      <c r="T16" s="20">
        <f t="shared" si="4"/>
        <v>0</v>
      </c>
      <c r="U16" s="20">
        <f t="shared" si="4"/>
        <v>217841.81</v>
      </c>
      <c r="V16" s="20">
        <f t="shared" si="4"/>
        <v>3746.39</v>
      </c>
      <c r="W16" s="20">
        <f t="shared" si="4"/>
        <v>5493.7999999999993</v>
      </c>
      <c r="X16" s="20">
        <f t="shared" si="4"/>
        <v>227082</v>
      </c>
      <c r="Y16" s="20">
        <f t="shared" si="4"/>
        <v>-131652.35999999999</v>
      </c>
      <c r="Z16" s="20">
        <f t="shared" si="4"/>
        <v>3496.88</v>
      </c>
      <c r="AA16" s="20">
        <f t="shared" si="4"/>
        <v>8563.7400000000016</v>
      </c>
      <c r="AB16" s="20">
        <f t="shared" si="4"/>
        <v>-119591.74</v>
      </c>
    </row>
    <row r="17" spans="1:28" x14ac:dyDescent="0.25">
      <c r="A17" s="17">
        <v>1</v>
      </c>
      <c r="B17" s="17" t="s">
        <v>1233</v>
      </c>
      <c r="C17" s="17" t="s">
        <v>1234</v>
      </c>
      <c r="D17" s="17" t="s">
        <v>1263</v>
      </c>
      <c r="E17" s="17" t="s">
        <v>1264</v>
      </c>
      <c r="F17" s="17" t="s">
        <v>75</v>
      </c>
      <c r="G17" s="17" t="s">
        <v>1142</v>
      </c>
      <c r="H17" s="17">
        <v>8554</v>
      </c>
      <c r="I17" s="17">
        <v>8531</v>
      </c>
      <c r="J17" s="17">
        <v>23</v>
      </c>
      <c r="K17" s="17" t="s">
        <v>37</v>
      </c>
      <c r="L17" s="18">
        <v>-2099.36</v>
      </c>
      <c r="M17" s="18">
        <v>0</v>
      </c>
      <c r="N17" s="18">
        <v>0</v>
      </c>
      <c r="O17" s="18">
        <v>-2099.36</v>
      </c>
      <c r="P17" s="18">
        <v>397.92</v>
      </c>
      <c r="Q17" s="18">
        <v>14.15</v>
      </c>
      <c r="R17" s="18">
        <v>13.66</v>
      </c>
      <c r="S17" s="18">
        <v>425.73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ref="Y17:Y36" si="5">L17+P17-U17</f>
        <v>-1701.44</v>
      </c>
      <c r="Z17" s="9">
        <f t="shared" ref="Z17:Z36" si="6">M17+Q17-V17</f>
        <v>14.15</v>
      </c>
      <c r="AA17" s="9">
        <f t="shared" ref="AA17:AA36" si="7">N17+R17-W17</f>
        <v>13.66</v>
      </c>
      <c r="AB17" s="9">
        <f t="shared" ref="AB17:AB36" si="8">O17+S17-X17</f>
        <v>-1673.63</v>
      </c>
    </row>
    <row r="18" spans="1:28" x14ac:dyDescent="0.25">
      <c r="A18" s="17">
        <v>2</v>
      </c>
      <c r="B18" s="17" t="s">
        <v>1255</v>
      </c>
      <c r="C18" s="17" t="s">
        <v>1234</v>
      </c>
      <c r="D18" s="17" t="s">
        <v>1265</v>
      </c>
      <c r="E18" s="17" t="s">
        <v>1266</v>
      </c>
      <c r="F18" s="17" t="s">
        <v>75</v>
      </c>
      <c r="G18" s="17" t="s">
        <v>1142</v>
      </c>
      <c r="H18" s="17">
        <v>7138</v>
      </c>
      <c r="I18" s="17">
        <v>7101</v>
      </c>
      <c r="J18" s="17">
        <v>37</v>
      </c>
      <c r="K18" s="17" t="s">
        <v>37</v>
      </c>
      <c r="L18" s="18">
        <v>2702.28</v>
      </c>
      <c r="M18" s="18">
        <v>26.87</v>
      </c>
      <c r="N18" s="18">
        <v>19.600000000000001</v>
      </c>
      <c r="O18" s="18">
        <v>2748.75</v>
      </c>
      <c r="P18" s="18">
        <v>544.48</v>
      </c>
      <c r="Q18" s="18">
        <v>28.63</v>
      </c>
      <c r="R18" s="18">
        <v>21.98</v>
      </c>
      <c r="S18" s="18">
        <v>595.09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5"/>
        <v>3246.76</v>
      </c>
      <c r="Z18" s="9">
        <f t="shared" si="6"/>
        <v>55.5</v>
      </c>
      <c r="AA18" s="9">
        <f t="shared" si="7"/>
        <v>41.58</v>
      </c>
      <c r="AB18" s="9">
        <f t="shared" si="8"/>
        <v>3343.84</v>
      </c>
    </row>
    <row r="19" spans="1:28" x14ac:dyDescent="0.25">
      <c r="A19" s="17">
        <v>3</v>
      </c>
      <c r="B19" s="17" t="s">
        <v>1233</v>
      </c>
      <c r="C19" s="17" t="s">
        <v>1234</v>
      </c>
      <c r="D19" s="17" t="s">
        <v>1267</v>
      </c>
      <c r="E19" s="17" t="s">
        <v>1268</v>
      </c>
      <c r="F19" s="17" t="s">
        <v>75</v>
      </c>
      <c r="G19" s="17" t="s">
        <v>1142</v>
      </c>
      <c r="H19" s="17">
        <v>13</v>
      </c>
      <c r="I19" s="17">
        <v>12</v>
      </c>
      <c r="J19" s="17">
        <v>1</v>
      </c>
      <c r="K19" s="17" t="s">
        <v>37</v>
      </c>
      <c r="L19" s="18">
        <v>-2921.2</v>
      </c>
      <c r="M19" s="18">
        <v>0</v>
      </c>
      <c r="N19" s="18">
        <v>0</v>
      </c>
      <c r="O19" s="18">
        <v>-2921.2</v>
      </c>
      <c r="P19" s="18">
        <v>309.04000000000002</v>
      </c>
      <c r="Q19" s="18">
        <v>10.58</v>
      </c>
      <c r="R19" s="18">
        <v>0.59</v>
      </c>
      <c r="S19" s="18">
        <v>320.20999999999998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5"/>
        <v>-2612.16</v>
      </c>
      <c r="Z19" s="9">
        <f t="shared" si="6"/>
        <v>10.58</v>
      </c>
      <c r="AA19" s="9">
        <f t="shared" si="7"/>
        <v>0.59</v>
      </c>
      <c r="AB19" s="9">
        <f t="shared" si="8"/>
        <v>-2600.9899999999998</v>
      </c>
    </row>
    <row r="20" spans="1:28" x14ac:dyDescent="0.25">
      <c r="A20" s="17">
        <v>4</v>
      </c>
      <c r="B20" s="17" t="s">
        <v>1233</v>
      </c>
      <c r="C20" s="17" t="s">
        <v>1234</v>
      </c>
      <c r="D20" s="17" t="s">
        <v>1269</v>
      </c>
      <c r="E20" s="17" t="s">
        <v>1270</v>
      </c>
      <c r="F20" s="17" t="s">
        <v>75</v>
      </c>
      <c r="G20" s="17" t="s">
        <v>1142</v>
      </c>
      <c r="H20" s="17">
        <v>5137</v>
      </c>
      <c r="I20" s="17">
        <v>5101</v>
      </c>
      <c r="J20" s="17">
        <v>36</v>
      </c>
      <c r="K20" s="17" t="s">
        <v>37</v>
      </c>
      <c r="L20" s="18">
        <v>-1565.95</v>
      </c>
      <c r="M20" s="18">
        <v>0</v>
      </c>
      <c r="N20" s="18">
        <v>0</v>
      </c>
      <c r="O20" s="18">
        <v>-1565.95</v>
      </c>
      <c r="P20" s="18">
        <v>482.94</v>
      </c>
      <c r="Q20" s="18">
        <v>15.44</v>
      </c>
      <c r="R20" s="18">
        <v>21.38</v>
      </c>
      <c r="S20" s="18">
        <v>519.76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5"/>
        <v>-1083.01</v>
      </c>
      <c r="Z20" s="9">
        <f t="shared" si="6"/>
        <v>15.44</v>
      </c>
      <c r="AA20" s="9">
        <f t="shared" si="7"/>
        <v>21.38</v>
      </c>
      <c r="AB20" s="9">
        <f t="shared" si="8"/>
        <v>-1046.19</v>
      </c>
    </row>
    <row r="21" spans="1:28" x14ac:dyDescent="0.25">
      <c r="A21" s="17">
        <v>5</v>
      </c>
      <c r="B21" s="17" t="s">
        <v>1247</v>
      </c>
      <c r="C21" s="17" t="s">
        <v>1234</v>
      </c>
      <c r="D21" s="17" t="s">
        <v>1271</v>
      </c>
      <c r="E21" s="17" t="s">
        <v>1272</v>
      </c>
      <c r="F21" s="17" t="s">
        <v>75</v>
      </c>
      <c r="G21" s="17" t="s">
        <v>1142</v>
      </c>
      <c r="H21" s="17">
        <v>10236</v>
      </c>
      <c r="I21" s="17">
        <v>10159</v>
      </c>
      <c r="J21" s="17">
        <v>77</v>
      </c>
      <c r="K21" s="17" t="s">
        <v>37</v>
      </c>
      <c r="L21" s="18">
        <v>724.62</v>
      </c>
      <c r="M21" s="18">
        <v>0</v>
      </c>
      <c r="N21" s="18">
        <v>0</v>
      </c>
      <c r="O21" s="18">
        <v>724.62</v>
      </c>
      <c r="P21" s="18">
        <v>751.08</v>
      </c>
      <c r="Q21" s="18">
        <v>29.16</v>
      </c>
      <c r="R21" s="18">
        <v>45.74</v>
      </c>
      <c r="S21" s="18">
        <v>825.98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5"/>
        <v>1475.7</v>
      </c>
      <c r="Z21" s="9">
        <f t="shared" si="6"/>
        <v>29.16</v>
      </c>
      <c r="AA21" s="9">
        <f t="shared" si="7"/>
        <v>45.74</v>
      </c>
      <c r="AB21" s="9">
        <f t="shared" si="8"/>
        <v>1550.6</v>
      </c>
    </row>
    <row r="22" spans="1:28" x14ac:dyDescent="0.25">
      <c r="A22" s="17">
        <v>6</v>
      </c>
      <c r="B22" s="17" t="s">
        <v>1233</v>
      </c>
      <c r="C22" s="17" t="s">
        <v>1234</v>
      </c>
      <c r="D22" s="17" t="s">
        <v>1273</v>
      </c>
      <c r="E22" s="17" t="s">
        <v>1274</v>
      </c>
      <c r="F22" s="17" t="s">
        <v>75</v>
      </c>
      <c r="G22" s="17" t="s">
        <v>1142</v>
      </c>
      <c r="H22" s="17">
        <v>8276</v>
      </c>
      <c r="I22" s="17">
        <v>8253</v>
      </c>
      <c r="J22" s="17">
        <v>23</v>
      </c>
      <c r="K22" s="17" t="s">
        <v>37</v>
      </c>
      <c r="L22" s="18">
        <v>-4199.99</v>
      </c>
      <c r="M22" s="18">
        <v>0</v>
      </c>
      <c r="N22" s="18">
        <v>0</v>
      </c>
      <c r="O22" s="18">
        <v>-4199.99</v>
      </c>
      <c r="P22" s="18">
        <v>287.92</v>
      </c>
      <c r="Q22" s="18">
        <v>10.46</v>
      </c>
      <c r="R22" s="18">
        <v>13.66</v>
      </c>
      <c r="S22" s="18">
        <v>312.04000000000002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5"/>
        <v>-3912.0699999999997</v>
      </c>
      <c r="Z22" s="9">
        <f t="shared" si="6"/>
        <v>10.46</v>
      </c>
      <c r="AA22" s="9">
        <f t="shared" si="7"/>
        <v>13.66</v>
      </c>
      <c r="AB22" s="9">
        <f t="shared" si="8"/>
        <v>-3887.95</v>
      </c>
    </row>
    <row r="23" spans="1:28" x14ac:dyDescent="0.25">
      <c r="A23" s="17">
        <v>7</v>
      </c>
      <c r="B23" s="17" t="s">
        <v>1233</v>
      </c>
      <c r="C23" s="17" t="s">
        <v>1234</v>
      </c>
      <c r="D23" s="17" t="s">
        <v>1275</v>
      </c>
      <c r="E23" s="17" t="s">
        <v>1276</v>
      </c>
      <c r="F23" s="17" t="s">
        <v>75</v>
      </c>
      <c r="G23" s="17" t="s">
        <v>1277</v>
      </c>
      <c r="H23" s="17">
        <v>1678</v>
      </c>
      <c r="I23" s="17">
        <v>1666</v>
      </c>
      <c r="J23" s="17">
        <v>12</v>
      </c>
      <c r="K23" s="17" t="s">
        <v>37</v>
      </c>
      <c r="L23" s="18">
        <v>-3088.67</v>
      </c>
      <c r="M23" s="18">
        <v>0</v>
      </c>
      <c r="N23" s="18">
        <v>0</v>
      </c>
      <c r="O23" s="18">
        <v>-3088.67</v>
      </c>
      <c r="P23" s="18">
        <v>298.48</v>
      </c>
      <c r="Q23" s="18">
        <v>10.9</v>
      </c>
      <c r="R23" s="18">
        <v>7.13</v>
      </c>
      <c r="S23" s="18">
        <v>316.51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5"/>
        <v>-2790.19</v>
      </c>
      <c r="Z23" s="9">
        <f t="shared" si="6"/>
        <v>10.9</v>
      </c>
      <c r="AA23" s="9">
        <f t="shared" si="7"/>
        <v>7.13</v>
      </c>
      <c r="AB23" s="9">
        <f t="shared" si="8"/>
        <v>-2772.16</v>
      </c>
    </row>
    <row r="24" spans="1:28" x14ac:dyDescent="0.25">
      <c r="A24" s="17">
        <v>8</v>
      </c>
      <c r="B24" s="17" t="s">
        <v>1250</v>
      </c>
      <c r="C24" s="17" t="s">
        <v>1234</v>
      </c>
      <c r="D24" s="17" t="s">
        <v>1278</v>
      </c>
      <c r="E24" s="17" t="s">
        <v>1279</v>
      </c>
      <c r="F24" s="17" t="s">
        <v>75</v>
      </c>
      <c r="G24" s="17" t="s">
        <v>1142</v>
      </c>
      <c r="H24" s="17">
        <v>11174</v>
      </c>
      <c r="I24" s="17">
        <v>11011</v>
      </c>
      <c r="J24" s="17">
        <v>163</v>
      </c>
      <c r="K24" s="17" t="s">
        <v>37</v>
      </c>
      <c r="L24" s="18">
        <v>8382.66</v>
      </c>
      <c r="M24" s="18">
        <v>70.989999999999995</v>
      </c>
      <c r="N24" s="18">
        <v>99.2</v>
      </c>
      <c r="O24" s="18">
        <v>8552.85</v>
      </c>
      <c r="P24" s="18">
        <v>1451.02</v>
      </c>
      <c r="Q24" s="18">
        <v>81.27</v>
      </c>
      <c r="R24" s="18">
        <v>96.82</v>
      </c>
      <c r="S24" s="18">
        <v>1629.11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5"/>
        <v>9833.68</v>
      </c>
      <c r="Z24" s="9">
        <f t="shared" si="6"/>
        <v>152.26</v>
      </c>
      <c r="AA24" s="9">
        <f t="shared" si="7"/>
        <v>196.01999999999998</v>
      </c>
      <c r="AB24" s="9">
        <f t="shared" si="8"/>
        <v>10181.960000000001</v>
      </c>
    </row>
    <row r="25" spans="1:28" x14ac:dyDescent="0.25">
      <c r="A25" s="17">
        <v>9</v>
      </c>
      <c r="B25" s="17" t="s">
        <v>1247</v>
      </c>
      <c r="C25" s="17" t="s">
        <v>1234</v>
      </c>
      <c r="D25" s="17" t="s">
        <v>1280</v>
      </c>
      <c r="E25" s="17" t="s">
        <v>1281</v>
      </c>
      <c r="F25" s="17" t="s">
        <v>75</v>
      </c>
      <c r="G25" s="17" t="s">
        <v>1142</v>
      </c>
      <c r="H25" s="17">
        <v>2026</v>
      </c>
      <c r="I25" s="17">
        <v>1976</v>
      </c>
      <c r="J25" s="17">
        <v>50</v>
      </c>
      <c r="K25" s="17" t="s">
        <v>37</v>
      </c>
      <c r="L25" s="18">
        <v>-395.17</v>
      </c>
      <c r="M25" s="18">
        <v>0</v>
      </c>
      <c r="N25" s="18">
        <v>0</v>
      </c>
      <c r="O25" s="18">
        <v>-395.17</v>
      </c>
      <c r="P25" s="18">
        <v>492</v>
      </c>
      <c r="Q25" s="18">
        <v>19.11</v>
      </c>
      <c r="R25" s="18">
        <v>29.7</v>
      </c>
      <c r="S25" s="18">
        <v>540.80999999999995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5"/>
        <v>96.829999999999984</v>
      </c>
      <c r="Z25" s="9">
        <f t="shared" si="6"/>
        <v>19.11</v>
      </c>
      <c r="AA25" s="9">
        <f t="shared" si="7"/>
        <v>29.7</v>
      </c>
      <c r="AB25" s="9">
        <f t="shared" si="8"/>
        <v>145.63999999999993</v>
      </c>
    </row>
    <row r="26" spans="1:28" x14ac:dyDescent="0.25">
      <c r="A26" s="17">
        <v>10</v>
      </c>
      <c r="B26" s="17" t="s">
        <v>1255</v>
      </c>
      <c r="C26" s="17" t="s">
        <v>1234</v>
      </c>
      <c r="D26" s="17" t="s">
        <v>1282</v>
      </c>
      <c r="E26" s="17" t="s">
        <v>1283</v>
      </c>
      <c r="F26" s="17" t="s">
        <v>75</v>
      </c>
      <c r="G26" s="17" t="s">
        <v>1142</v>
      </c>
      <c r="H26" s="17">
        <v>8762</v>
      </c>
      <c r="I26" s="17">
        <v>8685</v>
      </c>
      <c r="J26" s="17">
        <v>77</v>
      </c>
      <c r="K26" s="17" t="s">
        <v>37</v>
      </c>
      <c r="L26" s="18">
        <v>-1213.3699999999999</v>
      </c>
      <c r="M26" s="18">
        <v>0</v>
      </c>
      <c r="N26" s="18">
        <v>0</v>
      </c>
      <c r="O26" s="18">
        <v>-1213.3699999999999</v>
      </c>
      <c r="P26" s="18">
        <v>861.08</v>
      </c>
      <c r="Q26" s="18">
        <v>28.42</v>
      </c>
      <c r="R26" s="18">
        <v>45.74</v>
      </c>
      <c r="S26" s="18">
        <v>935.24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5"/>
        <v>-352.28999999999985</v>
      </c>
      <c r="Z26" s="9">
        <f t="shared" si="6"/>
        <v>28.42</v>
      </c>
      <c r="AA26" s="9">
        <f t="shared" si="7"/>
        <v>45.74</v>
      </c>
      <c r="AB26" s="9">
        <f t="shared" si="8"/>
        <v>-278.12999999999988</v>
      </c>
    </row>
    <row r="27" spans="1:28" x14ac:dyDescent="0.25">
      <c r="A27" s="17">
        <v>11</v>
      </c>
      <c r="B27" s="17" t="s">
        <v>1237</v>
      </c>
      <c r="C27" s="17" t="s">
        <v>1234</v>
      </c>
      <c r="D27" s="17" t="s">
        <v>1284</v>
      </c>
      <c r="E27" s="17" t="s">
        <v>1285</v>
      </c>
      <c r="F27" s="17" t="s">
        <v>75</v>
      </c>
      <c r="G27" s="17" t="s">
        <v>1142</v>
      </c>
      <c r="H27" s="17">
        <v>6975</v>
      </c>
      <c r="I27" s="17">
        <v>5989</v>
      </c>
      <c r="J27" s="17">
        <v>986</v>
      </c>
      <c r="K27" s="17" t="s">
        <v>37</v>
      </c>
      <c r="L27" s="18">
        <v>9873.56</v>
      </c>
      <c r="M27" s="18">
        <v>260.51</v>
      </c>
      <c r="N27" s="18">
        <v>568.21</v>
      </c>
      <c r="O27" s="18">
        <v>10702.28</v>
      </c>
      <c r="P27" s="18">
        <v>6821.05</v>
      </c>
      <c r="Q27" s="18">
        <v>101.29</v>
      </c>
      <c r="R27" s="18">
        <v>585.67999999999995</v>
      </c>
      <c r="S27" s="18">
        <v>7508.02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5"/>
        <v>16694.61</v>
      </c>
      <c r="Z27" s="9">
        <f t="shared" si="6"/>
        <v>361.8</v>
      </c>
      <c r="AA27" s="9">
        <f t="shared" si="7"/>
        <v>1153.8899999999999</v>
      </c>
      <c r="AB27" s="9">
        <f t="shared" si="8"/>
        <v>18210.300000000003</v>
      </c>
    </row>
    <row r="28" spans="1:28" x14ac:dyDescent="0.25">
      <c r="A28" s="17">
        <v>12</v>
      </c>
      <c r="B28" s="17" t="s">
        <v>1233</v>
      </c>
      <c r="C28" s="17" t="s">
        <v>1234</v>
      </c>
      <c r="D28" s="17" t="s">
        <v>1286</v>
      </c>
      <c r="E28" s="17" t="s">
        <v>1287</v>
      </c>
      <c r="F28" s="17" t="s">
        <v>75</v>
      </c>
      <c r="G28" s="17" t="s">
        <v>1142</v>
      </c>
      <c r="H28" s="17">
        <v>33597</v>
      </c>
      <c r="I28" s="17">
        <v>33585</v>
      </c>
      <c r="J28" s="17">
        <v>12</v>
      </c>
      <c r="K28" s="17" t="s">
        <v>37</v>
      </c>
      <c r="L28" s="18">
        <v>-1802.99</v>
      </c>
      <c r="M28" s="18">
        <v>0</v>
      </c>
      <c r="N28" s="18">
        <v>0</v>
      </c>
      <c r="O28" s="18">
        <v>-1802.99</v>
      </c>
      <c r="P28" s="18">
        <v>435.98</v>
      </c>
      <c r="Q28" s="18">
        <v>16</v>
      </c>
      <c r="R28" s="18">
        <v>7.13</v>
      </c>
      <c r="S28" s="18">
        <v>459.11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5"/>
        <v>-1367.01</v>
      </c>
      <c r="Z28" s="9">
        <f t="shared" si="6"/>
        <v>16</v>
      </c>
      <c r="AA28" s="9">
        <f t="shared" si="7"/>
        <v>7.13</v>
      </c>
      <c r="AB28" s="9">
        <f t="shared" si="8"/>
        <v>-1343.88</v>
      </c>
    </row>
    <row r="29" spans="1:28" x14ac:dyDescent="0.25">
      <c r="A29" s="17">
        <v>13</v>
      </c>
      <c r="B29" s="17" t="s">
        <v>1242</v>
      </c>
      <c r="C29" s="17" t="s">
        <v>1234</v>
      </c>
      <c r="D29" s="17" t="s">
        <v>1288</v>
      </c>
      <c r="E29" s="17" t="s">
        <v>1289</v>
      </c>
      <c r="F29" s="17" t="s">
        <v>75</v>
      </c>
      <c r="G29" s="17" t="s">
        <v>1142</v>
      </c>
      <c r="H29" s="17">
        <v>18306</v>
      </c>
      <c r="I29" s="17">
        <v>17923</v>
      </c>
      <c r="J29" s="17">
        <v>383</v>
      </c>
      <c r="K29" s="17" t="s">
        <v>37</v>
      </c>
      <c r="L29" s="18">
        <v>17724.8</v>
      </c>
      <c r="M29" s="18">
        <v>430.83</v>
      </c>
      <c r="N29" s="18">
        <v>829.82</v>
      </c>
      <c r="O29" s="18">
        <v>18985.45</v>
      </c>
      <c r="P29" s="18">
        <v>2889.82</v>
      </c>
      <c r="Q29" s="18">
        <v>176.26</v>
      </c>
      <c r="R29" s="18">
        <v>227.5</v>
      </c>
      <c r="S29" s="18">
        <v>3293.58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5"/>
        <v>20614.62</v>
      </c>
      <c r="Z29" s="9">
        <f t="shared" si="6"/>
        <v>607.08999999999992</v>
      </c>
      <c r="AA29" s="9">
        <f t="shared" si="7"/>
        <v>1057.3200000000002</v>
      </c>
      <c r="AB29" s="9">
        <f t="shared" si="8"/>
        <v>22279.03</v>
      </c>
    </row>
    <row r="30" spans="1:28" x14ac:dyDescent="0.25">
      <c r="A30" s="17">
        <v>14</v>
      </c>
      <c r="B30" s="17" t="s">
        <v>1233</v>
      </c>
      <c r="C30" s="17" t="s">
        <v>1234</v>
      </c>
      <c r="D30" s="17" t="s">
        <v>1290</v>
      </c>
      <c r="E30" s="17" t="s">
        <v>1291</v>
      </c>
      <c r="F30" s="17" t="s">
        <v>75</v>
      </c>
      <c r="G30" s="17" t="s">
        <v>1142</v>
      </c>
      <c r="H30" s="17">
        <v>3490</v>
      </c>
      <c r="I30" s="17">
        <v>3485</v>
      </c>
      <c r="J30" s="17">
        <v>5</v>
      </c>
      <c r="K30" s="17" t="s">
        <v>37</v>
      </c>
      <c r="L30" s="18">
        <v>-1598.22</v>
      </c>
      <c r="M30" s="18">
        <v>0</v>
      </c>
      <c r="N30" s="18">
        <v>0</v>
      </c>
      <c r="O30" s="18">
        <v>-1598.22</v>
      </c>
      <c r="P30" s="18">
        <v>307.7</v>
      </c>
      <c r="Q30" s="18">
        <v>12</v>
      </c>
      <c r="R30" s="18">
        <v>2.97</v>
      </c>
      <c r="S30" s="18">
        <v>322.67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5"/>
        <v>-1290.52</v>
      </c>
      <c r="Z30" s="9">
        <f t="shared" si="6"/>
        <v>12</v>
      </c>
      <c r="AA30" s="9">
        <f t="shared" si="7"/>
        <v>2.97</v>
      </c>
      <c r="AB30" s="9">
        <f t="shared" si="8"/>
        <v>-1275.55</v>
      </c>
    </row>
    <row r="31" spans="1:28" x14ac:dyDescent="0.25">
      <c r="A31" s="17">
        <v>15</v>
      </c>
      <c r="B31" s="17" t="s">
        <v>1247</v>
      </c>
      <c r="C31" s="17" t="s">
        <v>1234</v>
      </c>
      <c r="D31" s="17" t="s">
        <v>1292</v>
      </c>
      <c r="E31" s="17" t="s">
        <v>1293</v>
      </c>
      <c r="F31" s="17" t="s">
        <v>75</v>
      </c>
      <c r="G31" s="17" t="s">
        <v>1142</v>
      </c>
      <c r="H31" s="17">
        <v>1999</v>
      </c>
      <c r="I31" s="17">
        <v>1998</v>
      </c>
      <c r="J31" s="17">
        <v>1</v>
      </c>
      <c r="K31" s="17" t="s">
        <v>37</v>
      </c>
      <c r="L31" s="18">
        <v>-1798.3</v>
      </c>
      <c r="M31" s="18">
        <v>0</v>
      </c>
      <c r="N31" s="18">
        <v>0</v>
      </c>
      <c r="O31" s="18">
        <v>-1798.3</v>
      </c>
      <c r="P31" s="18">
        <v>199.04</v>
      </c>
      <c r="Q31" s="18">
        <v>5.23</v>
      </c>
      <c r="R31" s="18">
        <v>0.59</v>
      </c>
      <c r="S31" s="18">
        <v>204.86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5"/>
        <v>-1599.26</v>
      </c>
      <c r="Z31" s="9">
        <f t="shared" si="6"/>
        <v>5.23</v>
      </c>
      <c r="AA31" s="9">
        <f t="shared" si="7"/>
        <v>0.59</v>
      </c>
      <c r="AB31" s="9">
        <f t="shared" si="8"/>
        <v>-1593.44</v>
      </c>
    </row>
    <row r="32" spans="1:28" x14ac:dyDescent="0.25">
      <c r="A32" s="17">
        <v>16</v>
      </c>
      <c r="B32" s="17" t="s">
        <v>1255</v>
      </c>
      <c r="C32" s="17" t="s">
        <v>1234</v>
      </c>
      <c r="D32" s="17" t="s">
        <v>1294</v>
      </c>
      <c r="E32" s="17" t="s">
        <v>1295</v>
      </c>
      <c r="F32" s="17" t="s">
        <v>75</v>
      </c>
      <c r="G32" s="17" t="s">
        <v>1142</v>
      </c>
      <c r="H32" s="17">
        <v>10552</v>
      </c>
      <c r="I32" s="17">
        <v>10543</v>
      </c>
      <c r="J32" s="17">
        <v>9</v>
      </c>
      <c r="K32" s="17" t="s">
        <v>37</v>
      </c>
      <c r="L32" s="18">
        <v>-3688.35</v>
      </c>
      <c r="M32" s="18">
        <v>0</v>
      </c>
      <c r="N32" s="18">
        <v>0</v>
      </c>
      <c r="O32" s="18">
        <v>-3688.35</v>
      </c>
      <c r="P32" s="18">
        <v>498.86</v>
      </c>
      <c r="Q32" s="18">
        <v>17.09</v>
      </c>
      <c r="R32" s="18">
        <v>5.35</v>
      </c>
      <c r="S32" s="18">
        <v>521.29999999999995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5"/>
        <v>-3189.49</v>
      </c>
      <c r="Z32" s="9">
        <f t="shared" si="6"/>
        <v>17.09</v>
      </c>
      <c r="AA32" s="9">
        <f t="shared" si="7"/>
        <v>5.35</v>
      </c>
      <c r="AB32" s="9">
        <f t="shared" si="8"/>
        <v>-3167.05</v>
      </c>
    </row>
    <row r="33" spans="1:28" x14ac:dyDescent="0.25">
      <c r="A33" s="17">
        <v>17</v>
      </c>
      <c r="B33" s="17" t="s">
        <v>1255</v>
      </c>
      <c r="C33" s="17" t="s">
        <v>1234</v>
      </c>
      <c r="D33" s="17" t="s">
        <v>1296</v>
      </c>
      <c r="E33" s="17" t="s">
        <v>1297</v>
      </c>
      <c r="F33" s="17" t="s">
        <v>75</v>
      </c>
      <c r="G33" s="17" t="s">
        <v>1142</v>
      </c>
      <c r="H33" s="17">
        <v>25668</v>
      </c>
      <c r="I33" s="17">
        <v>25350</v>
      </c>
      <c r="J33" s="17">
        <v>318</v>
      </c>
      <c r="K33" s="17" t="s">
        <v>37</v>
      </c>
      <c r="L33" s="18">
        <v>15437.41</v>
      </c>
      <c r="M33" s="18">
        <v>132.31</v>
      </c>
      <c r="N33" s="18">
        <v>194.24</v>
      </c>
      <c r="O33" s="18">
        <v>15763.96</v>
      </c>
      <c r="P33" s="18">
        <v>2547.2199999999998</v>
      </c>
      <c r="Q33" s="18">
        <v>150.57</v>
      </c>
      <c r="R33" s="18">
        <v>188.89</v>
      </c>
      <c r="S33" s="18">
        <v>2886.68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5"/>
        <v>17984.63</v>
      </c>
      <c r="Z33" s="9">
        <f t="shared" si="6"/>
        <v>282.88</v>
      </c>
      <c r="AA33" s="9">
        <f t="shared" si="7"/>
        <v>383.13</v>
      </c>
      <c r="AB33" s="9">
        <f t="shared" si="8"/>
        <v>18650.64</v>
      </c>
    </row>
    <row r="34" spans="1:28" x14ac:dyDescent="0.25">
      <c r="A34" s="17">
        <v>18</v>
      </c>
      <c r="B34" s="17" t="s">
        <v>1242</v>
      </c>
      <c r="C34" s="17" t="s">
        <v>1234</v>
      </c>
      <c r="D34" s="17" t="s">
        <v>1298</v>
      </c>
      <c r="E34" s="17" t="s">
        <v>1299</v>
      </c>
      <c r="F34" s="17" t="s">
        <v>75</v>
      </c>
      <c r="G34" s="17" t="s">
        <v>1142</v>
      </c>
      <c r="H34" s="17">
        <v>1518</v>
      </c>
      <c r="I34" s="17">
        <v>1403</v>
      </c>
      <c r="J34" s="17">
        <v>115</v>
      </c>
      <c r="K34" s="17" t="s">
        <v>37</v>
      </c>
      <c r="L34" s="18">
        <v>6939.93</v>
      </c>
      <c r="M34" s="18">
        <v>55.64</v>
      </c>
      <c r="N34" s="18">
        <v>127.12</v>
      </c>
      <c r="O34" s="18">
        <v>7122.69</v>
      </c>
      <c r="P34" s="18">
        <v>1219.5999999999999</v>
      </c>
      <c r="Q34" s="18">
        <v>64.760000000000005</v>
      </c>
      <c r="R34" s="18">
        <v>68.31</v>
      </c>
      <c r="S34" s="18">
        <v>1352.67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5"/>
        <v>8159.5300000000007</v>
      </c>
      <c r="Z34" s="9">
        <f t="shared" si="6"/>
        <v>120.4</v>
      </c>
      <c r="AA34" s="9">
        <f t="shared" si="7"/>
        <v>195.43</v>
      </c>
      <c r="AB34" s="9">
        <f t="shared" si="8"/>
        <v>8475.36</v>
      </c>
    </row>
    <row r="35" spans="1:28" x14ac:dyDescent="0.25">
      <c r="A35" s="17">
        <v>19</v>
      </c>
      <c r="B35" s="17" t="s">
        <v>1233</v>
      </c>
      <c r="C35" s="17" t="s">
        <v>1234</v>
      </c>
      <c r="D35" s="17" t="s">
        <v>1300</v>
      </c>
      <c r="E35" s="17" t="s">
        <v>1301</v>
      </c>
      <c r="F35" s="17" t="s">
        <v>75</v>
      </c>
      <c r="G35" s="17" t="s">
        <v>1302</v>
      </c>
      <c r="H35" s="17">
        <v>1</v>
      </c>
      <c r="I35" s="17">
        <v>1</v>
      </c>
      <c r="J35" s="17">
        <v>0</v>
      </c>
      <c r="K35" s="17" t="s">
        <v>37</v>
      </c>
      <c r="L35" s="18">
        <v>10498.2</v>
      </c>
      <c r="M35" s="18">
        <v>114.9</v>
      </c>
      <c r="N35" s="18">
        <v>505.4</v>
      </c>
      <c r="O35" s="18">
        <v>11118.5</v>
      </c>
      <c r="P35" s="18">
        <v>165</v>
      </c>
      <c r="Q35" s="18">
        <v>127.36</v>
      </c>
      <c r="R35" s="18">
        <v>0</v>
      </c>
      <c r="S35" s="18">
        <v>292.36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5"/>
        <v>10663.2</v>
      </c>
      <c r="Z35" s="9">
        <f t="shared" si="6"/>
        <v>242.26</v>
      </c>
      <c r="AA35" s="9">
        <f t="shared" si="7"/>
        <v>505.4</v>
      </c>
      <c r="AB35" s="9">
        <f t="shared" si="8"/>
        <v>11410.86</v>
      </c>
    </row>
    <row r="36" spans="1:28" x14ac:dyDescent="0.25">
      <c r="A36" s="17">
        <v>20</v>
      </c>
      <c r="B36" s="17" t="s">
        <v>1233</v>
      </c>
      <c r="C36" s="17" t="s">
        <v>1234</v>
      </c>
      <c r="D36" s="17" t="s">
        <v>1303</v>
      </c>
      <c r="E36" s="17" t="s">
        <v>1304</v>
      </c>
      <c r="F36" s="17" t="s">
        <v>75</v>
      </c>
      <c r="G36" s="17" t="s">
        <v>1302</v>
      </c>
      <c r="H36" s="17">
        <v>1</v>
      </c>
      <c r="I36" s="17">
        <v>1</v>
      </c>
      <c r="J36" s="17">
        <v>0</v>
      </c>
      <c r="K36" s="17" t="s">
        <v>37</v>
      </c>
      <c r="L36" s="18">
        <v>330</v>
      </c>
      <c r="M36" s="18">
        <v>39.31</v>
      </c>
      <c r="N36" s="18">
        <v>0</v>
      </c>
      <c r="O36" s="18">
        <v>369.31</v>
      </c>
      <c r="P36" s="18">
        <v>330</v>
      </c>
      <c r="Q36" s="18">
        <v>72.41</v>
      </c>
      <c r="R36" s="18">
        <v>0</v>
      </c>
      <c r="S36" s="18">
        <v>402.41</v>
      </c>
      <c r="T36" s="18">
        <v>0</v>
      </c>
      <c r="U36" s="18">
        <v>0</v>
      </c>
      <c r="V36" s="18">
        <v>0</v>
      </c>
      <c r="W36" s="18">
        <v>0</v>
      </c>
      <c r="X36" s="18"/>
      <c r="Y36" s="9">
        <f t="shared" si="5"/>
        <v>660</v>
      </c>
      <c r="Z36" s="9">
        <f t="shared" si="6"/>
        <v>111.72</v>
      </c>
      <c r="AA36" s="9">
        <f t="shared" si="7"/>
        <v>0</v>
      </c>
      <c r="AB36" s="9">
        <f t="shared" si="8"/>
        <v>771.72</v>
      </c>
    </row>
    <row r="37" spans="1:28" s="12" customFormat="1" ht="16.5" customHeight="1" x14ac:dyDescent="0.25">
      <c r="A37" s="10"/>
      <c r="B37" s="10"/>
      <c r="C37" s="10" t="s">
        <v>71</v>
      </c>
      <c r="D37" s="10"/>
      <c r="E37" s="10"/>
      <c r="F37" s="10"/>
      <c r="G37" s="10"/>
      <c r="H37" s="10"/>
      <c r="I37" s="10"/>
      <c r="J37" s="11">
        <f>SUM(J17:J36)</f>
        <v>2328</v>
      </c>
      <c r="K37" s="10"/>
      <c r="L37" s="11">
        <f t="shared" ref="L37:AB37" si="9">SUM(L17:L36)</f>
        <v>48241.89</v>
      </c>
      <c r="M37" s="11">
        <f t="shared" si="9"/>
        <v>1131.3599999999999</v>
      </c>
      <c r="N37" s="11">
        <f t="shared" si="9"/>
        <v>2343.59</v>
      </c>
      <c r="O37" s="11">
        <f t="shared" si="9"/>
        <v>51716.840000000004</v>
      </c>
      <c r="P37" s="11">
        <f t="shared" si="9"/>
        <v>21290.23</v>
      </c>
      <c r="Q37" s="11">
        <f t="shared" si="9"/>
        <v>991.09000000000015</v>
      </c>
      <c r="R37" s="11">
        <f t="shared" si="9"/>
        <v>1382.8199999999997</v>
      </c>
      <c r="S37" s="11">
        <f t="shared" si="9"/>
        <v>23664.140000000003</v>
      </c>
      <c r="T37" s="11">
        <f t="shared" si="9"/>
        <v>0</v>
      </c>
      <c r="U37" s="11">
        <f t="shared" si="9"/>
        <v>0</v>
      </c>
      <c r="V37" s="11">
        <f t="shared" si="9"/>
        <v>0</v>
      </c>
      <c r="W37" s="11">
        <f t="shared" si="9"/>
        <v>0</v>
      </c>
      <c r="X37" s="11">
        <f t="shared" si="9"/>
        <v>0</v>
      </c>
      <c r="Y37" s="11">
        <f t="shared" si="9"/>
        <v>69532.12</v>
      </c>
      <c r="Z37" s="11">
        <f t="shared" si="9"/>
        <v>2122.4499999999998</v>
      </c>
      <c r="AA37" s="11">
        <f t="shared" si="9"/>
        <v>3726.41</v>
      </c>
      <c r="AB37" s="11">
        <f t="shared" si="9"/>
        <v>75380.98</v>
      </c>
    </row>
    <row r="38" spans="1:28" s="12" customFormat="1" ht="16.5" customHeight="1" x14ac:dyDescent="0.25">
      <c r="A38" s="10"/>
      <c r="B38" s="10"/>
      <c r="C38" s="10" t="s">
        <v>119</v>
      </c>
      <c r="D38" s="10"/>
      <c r="E38" s="10"/>
      <c r="F38" s="10"/>
      <c r="G38" s="10"/>
      <c r="H38" s="10"/>
      <c r="I38" s="10"/>
      <c r="J38" s="11">
        <f>J37+J16</f>
        <v>12611</v>
      </c>
      <c r="K38" s="11"/>
      <c r="L38" s="11">
        <f t="shared" ref="L38:AB38" si="10">L37+L16</f>
        <v>76130.27999999997</v>
      </c>
      <c r="M38" s="11">
        <f t="shared" si="10"/>
        <v>5355.15</v>
      </c>
      <c r="N38" s="11">
        <f t="shared" si="10"/>
        <v>11820.04</v>
      </c>
      <c r="O38" s="11">
        <f t="shared" si="10"/>
        <v>93305.47000000003</v>
      </c>
      <c r="P38" s="11">
        <f t="shared" si="10"/>
        <v>79591.290000000008</v>
      </c>
      <c r="Q38" s="11">
        <f t="shared" si="10"/>
        <v>4010.57</v>
      </c>
      <c r="R38" s="11">
        <f t="shared" si="10"/>
        <v>5963.9099999999989</v>
      </c>
      <c r="S38" s="11">
        <f t="shared" si="10"/>
        <v>89565.76999999999</v>
      </c>
      <c r="T38" s="11">
        <f t="shared" si="10"/>
        <v>0</v>
      </c>
      <c r="U38" s="11">
        <f t="shared" si="10"/>
        <v>217841.81</v>
      </c>
      <c r="V38" s="11">
        <f t="shared" si="10"/>
        <v>3746.39</v>
      </c>
      <c r="W38" s="11">
        <f t="shared" si="10"/>
        <v>5493.7999999999993</v>
      </c>
      <c r="X38" s="11">
        <f t="shared" si="10"/>
        <v>227082</v>
      </c>
      <c r="Y38" s="11">
        <f t="shared" si="10"/>
        <v>-62120.239999999991</v>
      </c>
      <c r="Z38" s="11">
        <f t="shared" si="10"/>
        <v>5619.33</v>
      </c>
      <c r="AA38" s="11">
        <f t="shared" si="10"/>
        <v>12290.150000000001</v>
      </c>
      <c r="AB38" s="11">
        <f t="shared" si="10"/>
        <v>-44210.760000000009</v>
      </c>
    </row>
    <row r="39" spans="1:28" ht="18" customHeight="1" x14ac:dyDescent="0.25"/>
    <row r="40" spans="1:28" ht="18" customHeight="1" x14ac:dyDescent="0.25"/>
    <row r="43" spans="1:28" ht="15.75" x14ac:dyDescent="0.25">
      <c r="E43" s="13" t="s">
        <v>120</v>
      </c>
      <c r="G43" s="14"/>
      <c r="H43" s="14"/>
      <c r="I43" s="14"/>
      <c r="J43" s="14"/>
      <c r="K43" s="14"/>
      <c r="L43" s="13" t="s">
        <v>122</v>
      </c>
      <c r="M43" s="13"/>
      <c r="N43" s="13"/>
      <c r="O43" s="14"/>
      <c r="Q43" s="14"/>
      <c r="R43" s="13" t="s">
        <v>121</v>
      </c>
      <c r="T43" s="14"/>
      <c r="U43" s="14"/>
      <c r="W43" s="14"/>
      <c r="X43" s="14"/>
      <c r="Y43" s="13" t="s">
        <v>123</v>
      </c>
      <c r="Z43" s="14"/>
      <c r="AA43" s="14"/>
      <c r="AB43" s="14"/>
    </row>
    <row r="44" spans="1:28" ht="15.75" x14ac:dyDescent="0.25">
      <c r="E44" s="13" t="s">
        <v>124</v>
      </c>
      <c r="G44" s="14"/>
      <c r="H44" s="14"/>
      <c r="I44" s="14"/>
      <c r="J44" s="14"/>
      <c r="K44" s="14"/>
      <c r="L44" s="13" t="s">
        <v>124</v>
      </c>
      <c r="M44" s="13"/>
      <c r="N44" s="13"/>
      <c r="O44" s="14"/>
      <c r="Q44" s="14"/>
      <c r="R44" s="13" t="s">
        <v>124</v>
      </c>
      <c r="T44" s="14"/>
      <c r="U44" s="14"/>
      <c r="W44" s="14"/>
      <c r="X44" s="14"/>
      <c r="Y44" s="13" t="s">
        <v>124</v>
      </c>
      <c r="Z44" s="14"/>
      <c r="AA44" s="14"/>
      <c r="AB44" s="14"/>
    </row>
    <row r="45" spans="1:28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x14ac:dyDescent="0.25">
      <c r="A48" s="15">
        <v>33</v>
      </c>
      <c r="B48" s="15"/>
      <c r="C48" s="15" t="s">
        <v>1234</v>
      </c>
      <c r="D48" s="15"/>
      <c r="E48" s="15"/>
      <c r="F48" s="15" t="s">
        <v>298</v>
      </c>
      <c r="G48" s="15" t="s">
        <v>1305</v>
      </c>
      <c r="H48" s="15">
        <v>95</v>
      </c>
      <c r="I48" s="15">
        <v>82</v>
      </c>
      <c r="J48" s="15">
        <v>13</v>
      </c>
      <c r="K48" s="15" t="s">
        <v>37</v>
      </c>
      <c r="L48" s="15"/>
      <c r="M48" s="15"/>
      <c r="N48" s="15"/>
      <c r="O48" s="15"/>
      <c r="P48" s="15">
        <v>1499.22</v>
      </c>
      <c r="Q48" s="15">
        <v>0</v>
      </c>
      <c r="R48" s="15">
        <v>12.99</v>
      </c>
      <c r="S48" s="15">
        <v>1512.21</v>
      </c>
      <c r="T48" s="15">
        <v>0</v>
      </c>
      <c r="U48" s="15">
        <v>1050</v>
      </c>
      <c r="V48" s="15">
        <v>0</v>
      </c>
      <c r="W48" s="15">
        <v>0</v>
      </c>
      <c r="X48" s="15">
        <v>1050</v>
      </c>
      <c r="Y48" s="15">
        <v>449.22</v>
      </c>
      <c r="Z48" s="15">
        <v>0</v>
      </c>
      <c r="AA48" s="15">
        <v>12.99</v>
      </c>
      <c r="AB48" s="15">
        <v>462.21</v>
      </c>
    </row>
    <row r="49" spans="1:31" ht="32.25" customHeight="1" x14ac:dyDescent="0.55000000000000004">
      <c r="A49" s="75" t="s">
        <v>0</v>
      </c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1"/>
      <c r="AD49" s="1"/>
      <c r="AE49" s="1"/>
    </row>
    <row r="50" spans="1:31" ht="21.75" customHeight="1" x14ac:dyDescent="0.4">
      <c r="A50" s="76" t="s">
        <v>1575</v>
      </c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2"/>
      <c r="AD50" s="2"/>
      <c r="AE50" s="2"/>
    </row>
    <row r="51" spans="1:31" s="5" customFormat="1" ht="20.25" customHeight="1" x14ac:dyDescent="0.35">
      <c r="A51" s="3" t="s">
        <v>1</v>
      </c>
      <c r="B51" s="4"/>
      <c r="C51" s="3"/>
      <c r="D51" s="3"/>
      <c r="F51" s="3" t="s">
        <v>1306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s="7" customFormat="1" ht="90" x14ac:dyDescent="0.25">
      <c r="A52" s="6" t="s">
        <v>3</v>
      </c>
      <c r="B52" s="6" t="s">
        <v>4</v>
      </c>
      <c r="C52" s="6" t="s">
        <v>5</v>
      </c>
      <c r="D52" s="6" t="s">
        <v>6</v>
      </c>
      <c r="E52" s="6" t="s">
        <v>7</v>
      </c>
      <c r="F52" s="6" t="s">
        <v>8</v>
      </c>
      <c r="G52" s="6" t="s">
        <v>9</v>
      </c>
      <c r="H52" s="6" t="s">
        <v>10</v>
      </c>
      <c r="I52" s="6" t="s">
        <v>11</v>
      </c>
      <c r="J52" s="6" t="s">
        <v>12</v>
      </c>
      <c r="K52" s="6" t="s">
        <v>13</v>
      </c>
      <c r="L52" s="6" t="s">
        <v>14</v>
      </c>
      <c r="M52" s="6" t="s">
        <v>15</v>
      </c>
      <c r="N52" s="6" t="s">
        <v>16</v>
      </c>
      <c r="O52" s="6" t="s">
        <v>17</v>
      </c>
      <c r="P52" s="6" t="s">
        <v>18</v>
      </c>
      <c r="Q52" s="6" t="s">
        <v>19</v>
      </c>
      <c r="R52" s="6" t="s">
        <v>20</v>
      </c>
      <c r="S52" s="6" t="s">
        <v>21</v>
      </c>
      <c r="T52" s="6" t="s">
        <v>22</v>
      </c>
      <c r="U52" s="6" t="s">
        <v>23</v>
      </c>
      <c r="V52" s="6" t="s">
        <v>24</v>
      </c>
      <c r="W52" s="6" t="s">
        <v>25</v>
      </c>
      <c r="X52" s="6" t="s">
        <v>26</v>
      </c>
      <c r="Y52" s="6" t="s">
        <v>27</v>
      </c>
      <c r="Z52" s="6" t="s">
        <v>28</v>
      </c>
      <c r="AA52" s="6" t="s">
        <v>29</v>
      </c>
      <c r="AB52" s="6" t="s">
        <v>30</v>
      </c>
    </row>
    <row r="53" spans="1:31" x14ac:dyDescent="0.25">
      <c r="A53" s="17">
        <v>1</v>
      </c>
      <c r="B53" s="17" t="s">
        <v>1233</v>
      </c>
      <c r="C53" s="17" t="s">
        <v>1234</v>
      </c>
      <c r="D53" s="17" t="s">
        <v>1235</v>
      </c>
      <c r="E53" s="17" t="s">
        <v>1236</v>
      </c>
      <c r="F53" s="17" t="s">
        <v>35</v>
      </c>
      <c r="G53" s="17" t="s">
        <v>137</v>
      </c>
      <c r="H53" s="17">
        <v>74390</v>
      </c>
      <c r="I53" s="17">
        <v>71772</v>
      </c>
      <c r="J53" s="17">
        <v>2618</v>
      </c>
      <c r="K53" s="17" t="s">
        <v>37</v>
      </c>
      <c r="L53" s="18">
        <v>13662.63</v>
      </c>
      <c r="M53" s="18">
        <v>529.05999999999995</v>
      </c>
      <c r="N53" s="18">
        <v>1199.22</v>
      </c>
      <c r="O53" s="18">
        <v>15390.91</v>
      </c>
      <c r="P53" s="18">
        <v>13618.53</v>
      </c>
      <c r="Q53" s="18">
        <v>573.85</v>
      </c>
      <c r="R53" s="18">
        <v>1166.32</v>
      </c>
      <c r="S53" s="18">
        <v>15358.7</v>
      </c>
      <c r="T53" s="18">
        <v>0</v>
      </c>
      <c r="U53" s="18">
        <v>27281.55</v>
      </c>
      <c r="V53" s="18">
        <v>1102.9100000000001</v>
      </c>
      <c r="W53" s="18">
        <v>2365.54</v>
      </c>
      <c r="X53" s="18">
        <v>30750</v>
      </c>
      <c r="Y53" s="9">
        <f t="shared" ref="Y53:Y63" si="11">L53+P53-U53</f>
        <v>-0.38999999999941792</v>
      </c>
      <c r="Z53" s="9">
        <f t="shared" ref="Z53:Z63" si="12">M53+Q53-V53</f>
        <v>0</v>
      </c>
      <c r="AA53" s="9">
        <f t="shared" ref="AA53:AA63" si="13">N53+R53-W53</f>
        <v>0</v>
      </c>
      <c r="AB53" s="9">
        <f t="shared" ref="AB53:AB63" si="14">O53+S53-X53</f>
        <v>-0.38999999999941792</v>
      </c>
    </row>
    <row r="54" spans="1:31" x14ac:dyDescent="0.25">
      <c r="A54" s="17">
        <v>2</v>
      </c>
      <c r="B54" s="17" t="s">
        <v>1237</v>
      </c>
      <c r="C54" s="17" t="s">
        <v>1234</v>
      </c>
      <c r="D54" s="17" t="s">
        <v>1238</v>
      </c>
      <c r="E54" s="17" t="s">
        <v>1239</v>
      </c>
      <c r="F54" s="17" t="s">
        <v>35</v>
      </c>
      <c r="G54" s="17" t="s">
        <v>41</v>
      </c>
      <c r="H54" s="17">
        <v>85019</v>
      </c>
      <c r="I54" s="17">
        <v>85019</v>
      </c>
      <c r="J54" s="17">
        <v>0</v>
      </c>
      <c r="K54" s="17" t="s">
        <v>59</v>
      </c>
      <c r="L54" s="18">
        <v>-6950.09</v>
      </c>
      <c r="M54" s="18">
        <v>133.36000000000001</v>
      </c>
      <c r="N54" s="18">
        <v>0</v>
      </c>
      <c r="O54" s="18">
        <v>-6816.73</v>
      </c>
      <c r="P54" s="18">
        <v>1224.69</v>
      </c>
      <c r="Q54" s="18">
        <v>0</v>
      </c>
      <c r="R54" s="18">
        <v>0</v>
      </c>
      <c r="S54" s="18">
        <v>1224.69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1"/>
        <v>-5725.4</v>
      </c>
      <c r="Z54" s="9">
        <f t="shared" si="12"/>
        <v>133.36000000000001</v>
      </c>
      <c r="AA54" s="9">
        <f t="shared" si="13"/>
        <v>0</v>
      </c>
      <c r="AB54" s="9">
        <f t="shared" si="14"/>
        <v>-5592.0399999999991</v>
      </c>
    </row>
    <row r="55" spans="1:31" x14ac:dyDescent="0.25">
      <c r="A55" s="17">
        <v>3</v>
      </c>
      <c r="B55" s="17" t="s">
        <v>1233</v>
      </c>
      <c r="C55" s="17" t="s">
        <v>1234</v>
      </c>
      <c r="D55" s="17" t="s">
        <v>1240</v>
      </c>
      <c r="E55" s="17" t="s">
        <v>1241</v>
      </c>
      <c r="F55" s="17" t="s">
        <v>35</v>
      </c>
      <c r="G55" s="17" t="s">
        <v>244</v>
      </c>
      <c r="H55" s="17">
        <v>44351</v>
      </c>
      <c r="I55" s="17">
        <v>43833</v>
      </c>
      <c r="J55" s="17">
        <v>1554</v>
      </c>
      <c r="K55" s="17" t="s">
        <v>37</v>
      </c>
      <c r="L55" s="18">
        <v>29598.400000000001</v>
      </c>
      <c r="M55" s="18">
        <v>379.04</v>
      </c>
      <c r="N55" s="18">
        <v>527.91999999999996</v>
      </c>
      <c r="O55" s="18">
        <v>30505.360000000001</v>
      </c>
      <c r="P55" s="18">
        <v>8728.58</v>
      </c>
      <c r="Q55" s="18">
        <v>412.18</v>
      </c>
      <c r="R55" s="18">
        <v>692.31</v>
      </c>
      <c r="S55" s="18">
        <v>9833.07</v>
      </c>
      <c r="T55" s="18">
        <v>0</v>
      </c>
      <c r="U55" s="18">
        <v>38326.550000000003</v>
      </c>
      <c r="V55" s="18">
        <v>791.22</v>
      </c>
      <c r="W55" s="18">
        <v>1220.23</v>
      </c>
      <c r="X55" s="18">
        <v>40338</v>
      </c>
      <c r="Y55" s="9">
        <f t="shared" si="11"/>
        <v>0.43000000000029104</v>
      </c>
      <c r="Z55" s="9">
        <f t="shared" si="12"/>
        <v>0</v>
      </c>
      <c r="AA55" s="9">
        <f t="shared" si="13"/>
        <v>0</v>
      </c>
      <c r="AB55" s="9">
        <f t="shared" si="14"/>
        <v>0.43000000000029104</v>
      </c>
    </row>
    <row r="56" spans="1:31" x14ac:dyDescent="0.25">
      <c r="A56" s="17">
        <v>4</v>
      </c>
      <c r="B56" s="17" t="s">
        <v>1242</v>
      </c>
      <c r="C56" s="17" t="s">
        <v>1234</v>
      </c>
      <c r="D56" s="17" t="s">
        <v>1243</v>
      </c>
      <c r="E56" s="17" t="s">
        <v>1244</v>
      </c>
      <c r="F56" s="17" t="s">
        <v>35</v>
      </c>
      <c r="G56" s="17" t="s">
        <v>41</v>
      </c>
      <c r="H56" s="17">
        <v>26276</v>
      </c>
      <c r="I56" s="17">
        <v>25298</v>
      </c>
      <c r="J56" s="17">
        <v>978</v>
      </c>
      <c r="K56" s="17" t="s">
        <v>37</v>
      </c>
      <c r="L56" s="18">
        <v>5097.51</v>
      </c>
      <c r="M56" s="18">
        <v>421.89</v>
      </c>
      <c r="N56" s="18">
        <v>395.16</v>
      </c>
      <c r="O56" s="18">
        <v>5914.56</v>
      </c>
      <c r="P56" s="18">
        <v>5758.09</v>
      </c>
      <c r="Q56" s="18">
        <v>414.04</v>
      </c>
      <c r="R56" s="18">
        <v>435.7</v>
      </c>
      <c r="S56" s="18">
        <v>6607.83</v>
      </c>
      <c r="T56" s="18">
        <v>0</v>
      </c>
      <c r="U56" s="18">
        <v>10855.21</v>
      </c>
      <c r="V56" s="18">
        <v>835.93</v>
      </c>
      <c r="W56" s="18">
        <v>830.86</v>
      </c>
      <c r="X56" s="18">
        <v>12522</v>
      </c>
      <c r="Y56" s="9">
        <f t="shared" si="11"/>
        <v>0.39000000000123691</v>
      </c>
      <c r="Z56" s="9">
        <f t="shared" si="12"/>
        <v>0</v>
      </c>
      <c r="AA56" s="9">
        <f t="shared" si="13"/>
        <v>0</v>
      </c>
      <c r="AB56" s="9">
        <f t="shared" si="14"/>
        <v>0.38999999999941792</v>
      </c>
    </row>
    <row r="57" spans="1:31" x14ac:dyDescent="0.25">
      <c r="A57" s="17">
        <v>5</v>
      </c>
      <c r="B57" s="17" t="s">
        <v>1233</v>
      </c>
      <c r="C57" s="17" t="s">
        <v>1234</v>
      </c>
      <c r="D57" s="17" t="s">
        <v>1245</v>
      </c>
      <c r="E57" s="17" t="s">
        <v>1246</v>
      </c>
      <c r="F57" s="17" t="s">
        <v>35</v>
      </c>
      <c r="G57" s="17" t="s">
        <v>45</v>
      </c>
      <c r="H57" s="17">
        <v>32</v>
      </c>
      <c r="I57" s="17">
        <v>30</v>
      </c>
      <c r="J57" s="17">
        <v>6</v>
      </c>
      <c r="K57" s="17" t="s">
        <v>37</v>
      </c>
      <c r="L57" s="18">
        <v>-9485.7900000000009</v>
      </c>
      <c r="M57" s="18">
        <v>4.66</v>
      </c>
      <c r="N57" s="18">
        <v>153.51</v>
      </c>
      <c r="O57" s="18">
        <v>-9327.6200000000008</v>
      </c>
      <c r="P57" s="18">
        <v>587.03</v>
      </c>
      <c r="Q57" s="18">
        <v>0</v>
      </c>
      <c r="R57" s="18">
        <v>2.67</v>
      </c>
      <c r="S57" s="18">
        <v>589.70000000000005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1"/>
        <v>-8898.76</v>
      </c>
      <c r="Z57" s="9">
        <f t="shared" si="12"/>
        <v>4.66</v>
      </c>
      <c r="AA57" s="9">
        <f t="shared" si="13"/>
        <v>156.17999999999998</v>
      </c>
      <c r="AB57" s="9">
        <f t="shared" si="14"/>
        <v>-8737.92</v>
      </c>
    </row>
    <row r="58" spans="1:31" x14ac:dyDescent="0.25">
      <c r="A58" s="17">
        <v>6</v>
      </c>
      <c r="B58" s="17" t="s">
        <v>1247</v>
      </c>
      <c r="C58" s="17" t="s">
        <v>1234</v>
      </c>
      <c r="D58" s="17" t="s">
        <v>1248</v>
      </c>
      <c r="E58" s="17" t="s">
        <v>1249</v>
      </c>
      <c r="F58" s="17" t="s">
        <v>35</v>
      </c>
      <c r="G58" s="17" t="s">
        <v>41</v>
      </c>
      <c r="H58" s="17">
        <v>40544</v>
      </c>
      <c r="I58" s="17">
        <v>34880</v>
      </c>
      <c r="J58" s="17">
        <v>5664</v>
      </c>
      <c r="K58" s="17" t="s">
        <v>37</v>
      </c>
      <c r="L58" s="18">
        <v>21671.040000000001</v>
      </c>
      <c r="M58" s="18">
        <v>593.22</v>
      </c>
      <c r="N58" s="18">
        <v>1909.33</v>
      </c>
      <c r="O58" s="18">
        <v>24173.59</v>
      </c>
      <c r="P58" s="18">
        <v>28968.45</v>
      </c>
      <c r="Q58" s="18">
        <v>670.32</v>
      </c>
      <c r="R58" s="18">
        <v>2523.31</v>
      </c>
      <c r="S58" s="18">
        <v>32162.080000000002</v>
      </c>
      <c r="T58" s="18">
        <v>0</v>
      </c>
      <c r="U58" s="18">
        <v>50639.82</v>
      </c>
      <c r="V58" s="18">
        <v>1263.54</v>
      </c>
      <c r="W58" s="18">
        <v>4432.6400000000003</v>
      </c>
      <c r="X58" s="18">
        <v>56336</v>
      </c>
      <c r="Y58" s="9">
        <f t="shared" si="11"/>
        <v>-0.32999999999447027</v>
      </c>
      <c r="Z58" s="9">
        <f t="shared" si="12"/>
        <v>0</v>
      </c>
      <c r="AA58" s="9">
        <f t="shared" si="13"/>
        <v>0</v>
      </c>
      <c r="AB58" s="9">
        <f t="shared" si="14"/>
        <v>-0.33000000000174623</v>
      </c>
    </row>
    <row r="59" spans="1:31" x14ac:dyDescent="0.25">
      <c r="A59" s="17">
        <v>7</v>
      </c>
      <c r="B59" s="17" t="s">
        <v>1250</v>
      </c>
      <c r="C59" s="17" t="s">
        <v>1234</v>
      </c>
      <c r="D59" s="17" t="s">
        <v>1251</v>
      </c>
      <c r="E59" s="17" t="s">
        <v>1252</v>
      </c>
      <c r="F59" s="17" t="s">
        <v>35</v>
      </c>
      <c r="G59" s="17" t="s">
        <v>41</v>
      </c>
      <c r="H59" s="17">
        <v>6475</v>
      </c>
      <c r="I59" s="17">
        <v>6082</v>
      </c>
      <c r="J59" s="17">
        <v>1179</v>
      </c>
      <c r="K59" s="17" t="s">
        <v>37</v>
      </c>
      <c r="L59" s="18">
        <v>36189.660000000003</v>
      </c>
      <c r="M59" s="18">
        <v>690.32</v>
      </c>
      <c r="N59" s="18">
        <v>539.95000000000005</v>
      </c>
      <c r="O59" s="18">
        <v>37419.93</v>
      </c>
      <c r="P59" s="18">
        <v>6923.3</v>
      </c>
      <c r="Q59" s="18">
        <v>365.62</v>
      </c>
      <c r="R59" s="18">
        <v>525.24</v>
      </c>
      <c r="S59" s="18">
        <v>7814.16</v>
      </c>
      <c r="T59" s="18">
        <v>0</v>
      </c>
      <c r="U59" s="18">
        <v>0</v>
      </c>
      <c r="V59" s="18">
        <v>0</v>
      </c>
      <c r="W59" s="18">
        <v>0</v>
      </c>
      <c r="X59" s="18"/>
      <c r="Y59" s="11">
        <f t="shared" si="11"/>
        <v>43112.960000000006</v>
      </c>
      <c r="Z59" s="11">
        <f t="shared" si="12"/>
        <v>1055.94</v>
      </c>
      <c r="AA59" s="11">
        <f t="shared" si="13"/>
        <v>1065.19</v>
      </c>
      <c r="AB59" s="11">
        <f t="shared" si="14"/>
        <v>45234.09</v>
      </c>
    </row>
    <row r="60" spans="1:31" x14ac:dyDescent="0.25">
      <c r="A60" s="17">
        <v>8</v>
      </c>
      <c r="B60" s="17" t="s">
        <v>1233</v>
      </c>
      <c r="C60" s="17" t="s">
        <v>1234</v>
      </c>
      <c r="D60" s="17" t="s">
        <v>1253</v>
      </c>
      <c r="E60" s="17" t="s">
        <v>1254</v>
      </c>
      <c r="F60" s="17" t="s">
        <v>35</v>
      </c>
      <c r="G60" s="17" t="s">
        <v>45</v>
      </c>
      <c r="H60" s="17">
        <v>88858</v>
      </c>
      <c r="I60" s="17">
        <v>88097</v>
      </c>
      <c r="J60" s="17">
        <v>761</v>
      </c>
      <c r="K60" s="17" t="s">
        <v>37</v>
      </c>
      <c r="L60" s="18">
        <v>2773.3</v>
      </c>
      <c r="M60" s="18">
        <v>524.94000000000005</v>
      </c>
      <c r="N60" s="18">
        <v>209.03</v>
      </c>
      <c r="O60" s="18">
        <v>3507.27</v>
      </c>
      <c r="P60" s="18">
        <v>4330</v>
      </c>
      <c r="Q60" s="18">
        <v>484.64</v>
      </c>
      <c r="R60" s="18">
        <v>339.03</v>
      </c>
      <c r="S60" s="18">
        <v>5153.67</v>
      </c>
      <c r="T60" s="18">
        <v>0</v>
      </c>
      <c r="U60" s="18">
        <v>7103.36</v>
      </c>
      <c r="V60" s="18">
        <v>1009.58</v>
      </c>
      <c r="W60" s="18">
        <v>548.05999999999995</v>
      </c>
      <c r="X60" s="18">
        <v>8661</v>
      </c>
      <c r="Y60" s="9">
        <f t="shared" si="11"/>
        <v>-5.9999999999490683E-2</v>
      </c>
      <c r="Z60" s="9">
        <f t="shared" si="12"/>
        <v>0</v>
      </c>
      <c r="AA60" s="9">
        <f t="shared" si="13"/>
        <v>0</v>
      </c>
      <c r="AB60" s="9">
        <f t="shared" si="14"/>
        <v>-5.9999999999490683E-2</v>
      </c>
    </row>
    <row r="61" spans="1:31" x14ac:dyDescent="0.25">
      <c r="A61" s="17">
        <v>9</v>
      </c>
      <c r="B61" s="17" t="s">
        <v>1255</v>
      </c>
      <c r="C61" s="17" t="s">
        <v>1234</v>
      </c>
      <c r="D61" s="17" t="s">
        <v>1256</v>
      </c>
      <c r="E61" s="17" t="s">
        <v>1257</v>
      </c>
      <c r="F61" s="17" t="s">
        <v>35</v>
      </c>
      <c r="G61" s="17" t="s">
        <v>45</v>
      </c>
      <c r="H61" s="17">
        <v>20357</v>
      </c>
      <c r="I61" s="17">
        <v>20357</v>
      </c>
      <c r="J61" s="17">
        <v>0</v>
      </c>
      <c r="K61" s="17" t="s">
        <v>59</v>
      </c>
      <c r="L61" s="18">
        <v>-234760.7</v>
      </c>
      <c r="M61" s="18">
        <v>47.05</v>
      </c>
      <c r="N61" s="18">
        <v>3542.75</v>
      </c>
      <c r="O61" s="18">
        <v>-231170.9</v>
      </c>
      <c r="P61" s="18">
        <v>673.41</v>
      </c>
      <c r="Q61" s="18">
        <v>0</v>
      </c>
      <c r="R61" s="18">
        <v>0</v>
      </c>
      <c r="S61" s="18">
        <v>673.41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1"/>
        <v>-234087.29</v>
      </c>
      <c r="Z61" s="9">
        <f t="shared" si="12"/>
        <v>47.05</v>
      </c>
      <c r="AA61" s="9">
        <f t="shared" si="13"/>
        <v>3542.75</v>
      </c>
      <c r="AB61" s="9">
        <f t="shared" si="14"/>
        <v>-230497.49</v>
      </c>
    </row>
    <row r="62" spans="1:31" x14ac:dyDescent="0.25">
      <c r="A62" s="17">
        <v>10</v>
      </c>
      <c r="B62" s="17" t="s">
        <v>1258</v>
      </c>
      <c r="C62" s="17" t="s">
        <v>1234</v>
      </c>
      <c r="D62" s="17" t="s">
        <v>1259</v>
      </c>
      <c r="E62" s="17" t="s">
        <v>1260</v>
      </c>
      <c r="F62" s="17" t="s">
        <v>35</v>
      </c>
      <c r="G62" s="17" t="s">
        <v>106</v>
      </c>
      <c r="H62" s="17">
        <v>2660</v>
      </c>
      <c r="I62" s="17">
        <v>2660</v>
      </c>
      <c r="J62" s="17">
        <v>0</v>
      </c>
      <c r="K62" s="17" t="s">
        <v>37</v>
      </c>
      <c r="L62" s="18">
        <v>4201.41</v>
      </c>
      <c r="M62" s="18">
        <v>71.010000000000005</v>
      </c>
      <c r="N62" s="18">
        <v>6.68</v>
      </c>
      <c r="O62" s="18">
        <v>4279.1000000000004</v>
      </c>
      <c r="P62" s="18">
        <v>633.38</v>
      </c>
      <c r="Q62" s="18">
        <v>40.72</v>
      </c>
      <c r="R62" s="18">
        <v>0</v>
      </c>
      <c r="S62" s="18">
        <v>674.1</v>
      </c>
      <c r="T62" s="18">
        <v>0</v>
      </c>
      <c r="U62" s="18">
        <v>4834.59</v>
      </c>
      <c r="V62" s="18">
        <v>111.73</v>
      </c>
      <c r="W62" s="18">
        <v>6.68</v>
      </c>
      <c r="X62" s="18">
        <v>4953</v>
      </c>
      <c r="Y62" s="9">
        <f t="shared" si="11"/>
        <v>0.1999999999998181</v>
      </c>
      <c r="Z62" s="9">
        <f t="shared" si="12"/>
        <v>0</v>
      </c>
      <c r="AA62" s="9">
        <f t="shared" si="13"/>
        <v>0</v>
      </c>
      <c r="AB62" s="9">
        <f t="shared" si="14"/>
        <v>0.2000000000007276</v>
      </c>
    </row>
    <row r="63" spans="1:31" x14ac:dyDescent="0.25">
      <c r="A63" s="17">
        <v>11</v>
      </c>
      <c r="B63" s="17" t="s">
        <v>1247</v>
      </c>
      <c r="C63" s="17" t="s">
        <v>1234</v>
      </c>
      <c r="D63" s="17" t="s">
        <v>1261</v>
      </c>
      <c r="E63" s="17" t="s">
        <v>1262</v>
      </c>
      <c r="F63" s="17" t="s">
        <v>35</v>
      </c>
      <c r="G63" s="17" t="s">
        <v>114</v>
      </c>
      <c r="H63" s="17">
        <v>3082</v>
      </c>
      <c r="I63" s="17">
        <v>3055</v>
      </c>
      <c r="J63" s="17">
        <v>81</v>
      </c>
      <c r="K63" s="17" t="s">
        <v>37</v>
      </c>
      <c r="L63" s="18">
        <v>6350.27</v>
      </c>
      <c r="M63" s="18">
        <v>102.33</v>
      </c>
      <c r="N63" s="18">
        <v>80.19</v>
      </c>
      <c r="O63" s="18">
        <v>6532.79</v>
      </c>
      <c r="P63" s="18">
        <v>932.49</v>
      </c>
      <c r="Q63" s="18">
        <v>62.29</v>
      </c>
      <c r="R63" s="18">
        <v>36.090000000000003</v>
      </c>
      <c r="S63" s="18">
        <v>1030.8699999999999</v>
      </c>
      <c r="T63" s="18">
        <v>0</v>
      </c>
      <c r="U63" s="18">
        <v>7283.1</v>
      </c>
      <c r="V63" s="18">
        <v>164.62</v>
      </c>
      <c r="W63" s="18">
        <v>116.28</v>
      </c>
      <c r="X63" s="18">
        <v>7564</v>
      </c>
      <c r="Y63" s="9">
        <f t="shared" si="11"/>
        <v>-0.34000000000014552</v>
      </c>
      <c r="Z63" s="9">
        <f t="shared" si="12"/>
        <v>0</v>
      </c>
      <c r="AA63" s="9">
        <f t="shared" si="13"/>
        <v>0</v>
      </c>
      <c r="AB63" s="9">
        <f t="shared" si="14"/>
        <v>-0.34000000000014552</v>
      </c>
    </row>
    <row r="64" spans="1:31" s="12" customFormat="1" x14ac:dyDescent="0.25">
      <c r="A64" s="19"/>
      <c r="B64" s="19"/>
      <c r="C64" s="10" t="s">
        <v>71</v>
      </c>
      <c r="D64" s="19"/>
      <c r="E64" s="19"/>
      <c r="F64" s="19"/>
      <c r="G64" s="19"/>
      <c r="H64" s="19"/>
      <c r="I64" s="19"/>
      <c r="J64" s="19">
        <f>SUM(J53:J63)</f>
        <v>12841</v>
      </c>
      <c r="K64" s="19"/>
      <c r="L64" s="19">
        <f t="shared" ref="L64:AB64" si="15">SUM(L53:L63)</f>
        <v>-131652.35999999999</v>
      </c>
      <c r="M64" s="19">
        <f t="shared" si="15"/>
        <v>3496.8800000000006</v>
      </c>
      <c r="N64" s="19">
        <f t="shared" si="15"/>
        <v>8563.74</v>
      </c>
      <c r="O64" s="19">
        <f t="shared" si="15"/>
        <v>-119591.73999999999</v>
      </c>
      <c r="P64" s="19">
        <f t="shared" si="15"/>
        <v>72377.950000000012</v>
      </c>
      <c r="Q64" s="19">
        <f t="shared" si="15"/>
        <v>3023.6599999999994</v>
      </c>
      <c r="R64" s="19">
        <f t="shared" si="15"/>
        <v>5720.6699999999992</v>
      </c>
      <c r="S64" s="19">
        <f t="shared" si="15"/>
        <v>81122.280000000013</v>
      </c>
      <c r="T64" s="19">
        <f t="shared" si="15"/>
        <v>0</v>
      </c>
      <c r="U64" s="19">
        <f t="shared" si="15"/>
        <v>146324.18</v>
      </c>
      <c r="V64" s="19">
        <f t="shared" si="15"/>
        <v>5279.53</v>
      </c>
      <c r="W64" s="19">
        <f t="shared" si="15"/>
        <v>9520.2900000000009</v>
      </c>
      <c r="X64" s="19">
        <f t="shared" si="15"/>
        <v>161124</v>
      </c>
      <c r="Y64" s="19">
        <f t="shared" si="15"/>
        <v>-205598.58999999997</v>
      </c>
      <c r="Z64" s="19">
        <f t="shared" si="15"/>
        <v>1241.01</v>
      </c>
      <c r="AA64" s="19">
        <f t="shared" si="15"/>
        <v>4764.12</v>
      </c>
      <c r="AB64" s="19">
        <f t="shared" si="15"/>
        <v>-199593.46</v>
      </c>
    </row>
    <row r="65" spans="1:28" x14ac:dyDescent="0.25">
      <c r="A65" s="17">
        <v>1</v>
      </c>
      <c r="B65" s="17" t="s">
        <v>1233</v>
      </c>
      <c r="C65" s="17" t="s">
        <v>1234</v>
      </c>
      <c r="D65" s="17" t="s">
        <v>1263</v>
      </c>
      <c r="E65" s="17" t="s">
        <v>1264</v>
      </c>
      <c r="F65" s="17" t="s">
        <v>75</v>
      </c>
      <c r="G65" s="17" t="s">
        <v>1142</v>
      </c>
      <c r="H65" s="17">
        <v>8578</v>
      </c>
      <c r="I65" s="17">
        <v>8554</v>
      </c>
      <c r="J65" s="17">
        <v>24</v>
      </c>
      <c r="K65" s="17" t="s">
        <v>37</v>
      </c>
      <c r="L65" s="18">
        <v>-1701.44</v>
      </c>
      <c r="M65" s="18">
        <v>14.15</v>
      </c>
      <c r="N65" s="18">
        <v>13.66</v>
      </c>
      <c r="O65" s="18">
        <v>-1673.63</v>
      </c>
      <c r="P65" s="18">
        <v>428.84</v>
      </c>
      <c r="Q65" s="18">
        <v>0</v>
      </c>
      <c r="R65" s="18">
        <v>14.26</v>
      </c>
      <c r="S65" s="18">
        <v>443.1</v>
      </c>
      <c r="T65" s="18">
        <v>0</v>
      </c>
      <c r="U65" s="18">
        <v>0</v>
      </c>
      <c r="V65" s="18">
        <v>0</v>
      </c>
      <c r="W65" s="18">
        <v>0</v>
      </c>
      <c r="X65" s="18"/>
      <c r="Y65" s="9">
        <f t="shared" ref="Y65:Y84" si="16">L65+P65-U65</f>
        <v>-1272.6000000000001</v>
      </c>
      <c r="Z65" s="9">
        <f t="shared" ref="Z65:Z84" si="17">M65+Q65-V65</f>
        <v>14.15</v>
      </c>
      <c r="AA65" s="9">
        <f t="shared" ref="AA65:AA84" si="18">N65+R65-W65</f>
        <v>27.92</v>
      </c>
      <c r="AB65" s="9">
        <f t="shared" ref="AB65:AB84" si="19">O65+S65-X65</f>
        <v>-1230.5300000000002</v>
      </c>
    </row>
    <row r="66" spans="1:28" x14ac:dyDescent="0.25">
      <c r="A66" s="17">
        <v>2</v>
      </c>
      <c r="B66" s="17" t="s">
        <v>1255</v>
      </c>
      <c r="C66" s="17" t="s">
        <v>1234</v>
      </c>
      <c r="D66" s="17" t="s">
        <v>1265</v>
      </c>
      <c r="E66" s="17" t="s">
        <v>1266</v>
      </c>
      <c r="F66" s="17" t="s">
        <v>75</v>
      </c>
      <c r="G66" s="17" t="s">
        <v>1142</v>
      </c>
      <c r="H66" s="17">
        <v>7179</v>
      </c>
      <c r="I66" s="17">
        <v>7138</v>
      </c>
      <c r="J66" s="17">
        <v>41</v>
      </c>
      <c r="K66" s="17" t="s">
        <v>37</v>
      </c>
      <c r="L66" s="18">
        <v>3246.76</v>
      </c>
      <c r="M66" s="18">
        <v>55.5</v>
      </c>
      <c r="N66" s="18">
        <v>41.58</v>
      </c>
      <c r="O66" s="18">
        <v>3343.84</v>
      </c>
      <c r="P66" s="18">
        <v>600.70000000000005</v>
      </c>
      <c r="Q66" s="18">
        <v>31.34</v>
      </c>
      <c r="R66" s="18">
        <v>24.35</v>
      </c>
      <c r="S66" s="18">
        <v>656.39</v>
      </c>
      <c r="T66" s="18">
        <v>0</v>
      </c>
      <c r="U66" s="18">
        <v>3847.23</v>
      </c>
      <c r="V66" s="18">
        <v>86.84</v>
      </c>
      <c r="W66" s="18">
        <v>65.930000000000007</v>
      </c>
      <c r="X66" s="18">
        <v>4000</v>
      </c>
      <c r="Y66" s="9">
        <f t="shared" si="16"/>
        <v>0.23000000000001819</v>
      </c>
      <c r="Z66" s="9">
        <f t="shared" si="17"/>
        <v>0</v>
      </c>
      <c r="AA66" s="9">
        <f t="shared" si="18"/>
        <v>0</v>
      </c>
      <c r="AB66" s="9">
        <f t="shared" si="19"/>
        <v>0.23000000000001819</v>
      </c>
    </row>
    <row r="67" spans="1:28" x14ac:dyDescent="0.25">
      <c r="A67" s="17">
        <v>3</v>
      </c>
      <c r="B67" s="17" t="s">
        <v>1233</v>
      </c>
      <c r="C67" s="17" t="s">
        <v>1234</v>
      </c>
      <c r="D67" s="17" t="s">
        <v>1267</v>
      </c>
      <c r="E67" s="17" t="s">
        <v>1268</v>
      </c>
      <c r="F67" s="17" t="s">
        <v>75</v>
      </c>
      <c r="G67" s="17" t="s">
        <v>1142</v>
      </c>
      <c r="H67" s="17">
        <v>17</v>
      </c>
      <c r="I67" s="17">
        <v>13</v>
      </c>
      <c r="J67" s="17">
        <v>4</v>
      </c>
      <c r="K67" s="17" t="s">
        <v>37</v>
      </c>
      <c r="L67" s="18">
        <v>-2612.16</v>
      </c>
      <c r="M67" s="18">
        <v>10.58</v>
      </c>
      <c r="N67" s="18">
        <v>0.59</v>
      </c>
      <c r="O67" s="18">
        <v>-2600.9899999999998</v>
      </c>
      <c r="P67" s="18">
        <v>356.72</v>
      </c>
      <c r="Q67" s="18">
        <v>0</v>
      </c>
      <c r="R67" s="18">
        <v>2.38</v>
      </c>
      <c r="S67" s="18">
        <v>359.1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6"/>
        <v>-2255.4399999999996</v>
      </c>
      <c r="Z67" s="9">
        <f t="shared" si="17"/>
        <v>10.58</v>
      </c>
      <c r="AA67" s="9">
        <f t="shared" si="18"/>
        <v>2.9699999999999998</v>
      </c>
      <c r="AB67" s="9">
        <f t="shared" si="19"/>
        <v>-2241.89</v>
      </c>
    </row>
    <row r="68" spans="1:28" x14ac:dyDescent="0.25">
      <c r="A68" s="17">
        <v>4</v>
      </c>
      <c r="B68" s="17" t="s">
        <v>1233</v>
      </c>
      <c r="C68" s="17" t="s">
        <v>1234</v>
      </c>
      <c r="D68" s="17" t="s">
        <v>1269</v>
      </c>
      <c r="E68" s="17" t="s">
        <v>1270</v>
      </c>
      <c r="F68" s="17" t="s">
        <v>75</v>
      </c>
      <c r="G68" s="17" t="s">
        <v>1142</v>
      </c>
      <c r="H68" s="17">
        <v>5165</v>
      </c>
      <c r="I68" s="17">
        <v>5137</v>
      </c>
      <c r="J68" s="17">
        <v>28</v>
      </c>
      <c r="K68" s="17" t="s">
        <v>37</v>
      </c>
      <c r="L68" s="18">
        <v>-1083.01</v>
      </c>
      <c r="M68" s="18">
        <v>15.44</v>
      </c>
      <c r="N68" s="18">
        <v>21.38</v>
      </c>
      <c r="O68" s="18">
        <v>-1046.19</v>
      </c>
      <c r="P68" s="18">
        <v>455.45</v>
      </c>
      <c r="Q68" s="18">
        <v>0</v>
      </c>
      <c r="R68" s="18">
        <v>16.63</v>
      </c>
      <c r="S68" s="18">
        <v>472.08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-627.55999999999995</v>
      </c>
      <c r="Z68" s="9">
        <f t="shared" si="17"/>
        <v>15.44</v>
      </c>
      <c r="AA68" s="9">
        <f t="shared" si="18"/>
        <v>38.01</v>
      </c>
      <c r="AB68" s="9">
        <f t="shared" si="19"/>
        <v>-574.11000000000013</v>
      </c>
    </row>
    <row r="69" spans="1:28" x14ac:dyDescent="0.25">
      <c r="A69" s="17">
        <v>5</v>
      </c>
      <c r="B69" s="17" t="s">
        <v>1247</v>
      </c>
      <c r="C69" s="17" t="s">
        <v>1234</v>
      </c>
      <c r="D69" s="17" t="s">
        <v>1271</v>
      </c>
      <c r="E69" s="17" t="s">
        <v>1272</v>
      </c>
      <c r="F69" s="17" t="s">
        <v>75</v>
      </c>
      <c r="G69" s="17" t="s">
        <v>1142</v>
      </c>
      <c r="H69" s="17">
        <v>10310</v>
      </c>
      <c r="I69" s="17">
        <v>10236</v>
      </c>
      <c r="J69" s="17">
        <v>74</v>
      </c>
      <c r="K69" s="17" t="s">
        <v>37</v>
      </c>
      <c r="L69" s="18">
        <v>1475.7</v>
      </c>
      <c r="M69" s="18">
        <v>29.16</v>
      </c>
      <c r="N69" s="18">
        <v>45.74</v>
      </c>
      <c r="O69" s="18">
        <v>1550.6</v>
      </c>
      <c r="P69" s="18">
        <v>758.94</v>
      </c>
      <c r="Q69" s="18">
        <v>12.01</v>
      </c>
      <c r="R69" s="18">
        <v>43.96</v>
      </c>
      <c r="S69" s="18">
        <v>814.91</v>
      </c>
      <c r="T69" s="18">
        <v>0</v>
      </c>
      <c r="U69" s="18">
        <v>2235.13</v>
      </c>
      <c r="V69" s="18">
        <v>41.17</v>
      </c>
      <c r="W69" s="18">
        <v>89.7</v>
      </c>
      <c r="X69" s="18">
        <v>2366</v>
      </c>
      <c r="Y69" s="9">
        <f t="shared" si="16"/>
        <v>-0.48999999999978172</v>
      </c>
      <c r="Z69" s="9">
        <f t="shared" si="17"/>
        <v>0</v>
      </c>
      <c r="AA69" s="9">
        <f t="shared" si="18"/>
        <v>0</v>
      </c>
      <c r="AB69" s="9">
        <f t="shared" si="19"/>
        <v>-0.49000000000023647</v>
      </c>
    </row>
    <row r="70" spans="1:28" x14ac:dyDescent="0.25">
      <c r="A70" s="17">
        <v>6</v>
      </c>
      <c r="B70" s="17" t="s">
        <v>1233</v>
      </c>
      <c r="C70" s="17" t="s">
        <v>1234</v>
      </c>
      <c r="D70" s="17" t="s">
        <v>1273</v>
      </c>
      <c r="E70" s="17" t="s">
        <v>1274</v>
      </c>
      <c r="F70" s="17" t="s">
        <v>75</v>
      </c>
      <c r="G70" s="17" t="s">
        <v>1142</v>
      </c>
      <c r="H70" s="17">
        <v>8299</v>
      </c>
      <c r="I70" s="17">
        <v>8276</v>
      </c>
      <c r="J70" s="17">
        <v>23</v>
      </c>
      <c r="K70" s="17" t="s">
        <v>37</v>
      </c>
      <c r="L70" s="18">
        <v>-3912.07</v>
      </c>
      <c r="M70" s="18">
        <v>10.46</v>
      </c>
      <c r="N70" s="18">
        <v>13.66</v>
      </c>
      <c r="O70" s="18">
        <v>-3887.95</v>
      </c>
      <c r="P70" s="18">
        <v>302.45</v>
      </c>
      <c r="Q70" s="18">
        <v>0</v>
      </c>
      <c r="R70" s="18">
        <v>13.66</v>
      </c>
      <c r="S70" s="18">
        <v>316.11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-3609.6200000000003</v>
      </c>
      <c r="Z70" s="9">
        <f t="shared" si="17"/>
        <v>10.46</v>
      </c>
      <c r="AA70" s="9">
        <f t="shared" si="18"/>
        <v>27.32</v>
      </c>
      <c r="AB70" s="9">
        <f t="shared" si="19"/>
        <v>-3571.8399999999997</v>
      </c>
    </row>
    <row r="71" spans="1:28" x14ac:dyDescent="0.25">
      <c r="A71" s="17">
        <v>7</v>
      </c>
      <c r="B71" s="17" t="s">
        <v>1233</v>
      </c>
      <c r="C71" s="17" t="s">
        <v>1234</v>
      </c>
      <c r="D71" s="17" t="s">
        <v>1275</v>
      </c>
      <c r="E71" s="17" t="s">
        <v>1276</v>
      </c>
      <c r="F71" s="17" t="s">
        <v>75</v>
      </c>
      <c r="G71" s="17" t="s">
        <v>1277</v>
      </c>
      <c r="H71" s="17">
        <v>1691</v>
      </c>
      <c r="I71" s="17">
        <v>1678</v>
      </c>
      <c r="J71" s="17">
        <v>13</v>
      </c>
      <c r="K71" s="17" t="s">
        <v>37</v>
      </c>
      <c r="L71" s="18">
        <v>-2790.19</v>
      </c>
      <c r="M71" s="18">
        <v>10.9</v>
      </c>
      <c r="N71" s="18">
        <v>7.13</v>
      </c>
      <c r="O71" s="18">
        <v>-2772.16</v>
      </c>
      <c r="P71" s="18">
        <v>325.89999999999998</v>
      </c>
      <c r="Q71" s="18">
        <v>0</v>
      </c>
      <c r="R71" s="18">
        <v>7.72</v>
      </c>
      <c r="S71" s="18">
        <v>333.62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6"/>
        <v>-2464.29</v>
      </c>
      <c r="Z71" s="9">
        <f t="shared" si="17"/>
        <v>10.9</v>
      </c>
      <c r="AA71" s="9">
        <f t="shared" si="18"/>
        <v>14.85</v>
      </c>
      <c r="AB71" s="9">
        <f t="shared" si="19"/>
        <v>-2438.54</v>
      </c>
    </row>
    <row r="72" spans="1:28" x14ac:dyDescent="0.25">
      <c r="A72" s="17">
        <v>8</v>
      </c>
      <c r="B72" s="17" t="s">
        <v>1250</v>
      </c>
      <c r="C72" s="17" t="s">
        <v>1234</v>
      </c>
      <c r="D72" s="17" t="s">
        <v>1278</v>
      </c>
      <c r="E72" s="17" t="s">
        <v>1279</v>
      </c>
      <c r="F72" s="17" t="s">
        <v>75</v>
      </c>
      <c r="G72" s="17" t="s">
        <v>1142</v>
      </c>
      <c r="H72" s="17">
        <v>11366</v>
      </c>
      <c r="I72" s="17">
        <v>11174</v>
      </c>
      <c r="J72" s="17">
        <v>192</v>
      </c>
      <c r="K72" s="17" t="s">
        <v>37</v>
      </c>
      <c r="L72" s="18">
        <v>9833.68</v>
      </c>
      <c r="M72" s="18">
        <v>152.26</v>
      </c>
      <c r="N72" s="18">
        <v>196.02</v>
      </c>
      <c r="O72" s="18">
        <v>10181.959999999999</v>
      </c>
      <c r="P72" s="18">
        <v>1713.36</v>
      </c>
      <c r="Q72" s="18">
        <v>96.42</v>
      </c>
      <c r="R72" s="18">
        <v>114.05</v>
      </c>
      <c r="S72" s="18">
        <v>1923.83</v>
      </c>
      <c r="T72" s="18">
        <v>0</v>
      </c>
      <c r="U72" s="18">
        <v>0</v>
      </c>
      <c r="V72" s="18">
        <v>0</v>
      </c>
      <c r="W72" s="18">
        <v>0</v>
      </c>
      <c r="X72" s="18"/>
      <c r="Y72" s="11">
        <f t="shared" si="16"/>
        <v>11547.04</v>
      </c>
      <c r="Z72" s="11">
        <f t="shared" si="17"/>
        <v>248.68</v>
      </c>
      <c r="AA72" s="11">
        <f t="shared" si="18"/>
        <v>310.07</v>
      </c>
      <c r="AB72" s="11">
        <f t="shared" si="19"/>
        <v>12105.789999999999</v>
      </c>
    </row>
    <row r="73" spans="1:28" x14ac:dyDescent="0.25">
      <c r="A73" s="17">
        <v>9</v>
      </c>
      <c r="B73" s="17" t="s">
        <v>1247</v>
      </c>
      <c r="C73" s="17" t="s">
        <v>1234</v>
      </c>
      <c r="D73" s="17" t="s">
        <v>1280</v>
      </c>
      <c r="E73" s="17" t="s">
        <v>1281</v>
      </c>
      <c r="F73" s="17" t="s">
        <v>75</v>
      </c>
      <c r="G73" s="17" t="s">
        <v>1142</v>
      </c>
      <c r="H73" s="17">
        <v>2102</v>
      </c>
      <c r="I73" s="17">
        <v>2026</v>
      </c>
      <c r="J73" s="17">
        <v>76</v>
      </c>
      <c r="K73" s="17" t="s">
        <v>37</v>
      </c>
      <c r="L73" s="18">
        <v>96.83</v>
      </c>
      <c r="M73" s="18">
        <v>19.11</v>
      </c>
      <c r="N73" s="18">
        <v>29.7</v>
      </c>
      <c r="O73" s="18">
        <v>145.63999999999999</v>
      </c>
      <c r="P73" s="18">
        <v>681.7</v>
      </c>
      <c r="Q73" s="18">
        <v>1</v>
      </c>
      <c r="R73" s="18">
        <v>45.14</v>
      </c>
      <c r="S73" s="18">
        <v>727.84</v>
      </c>
      <c r="T73" s="18">
        <v>0</v>
      </c>
      <c r="U73" s="18">
        <v>778.05</v>
      </c>
      <c r="V73" s="18">
        <v>20.11</v>
      </c>
      <c r="W73" s="18">
        <v>74.84</v>
      </c>
      <c r="X73" s="18">
        <v>873</v>
      </c>
      <c r="Y73" s="9">
        <f t="shared" si="16"/>
        <v>0.48000000000013188</v>
      </c>
      <c r="Z73" s="9">
        <f t="shared" si="17"/>
        <v>0</v>
      </c>
      <c r="AA73" s="9">
        <f t="shared" si="18"/>
        <v>0</v>
      </c>
      <c r="AB73" s="9">
        <f t="shared" si="19"/>
        <v>0.48000000000001819</v>
      </c>
    </row>
    <row r="74" spans="1:28" x14ac:dyDescent="0.25">
      <c r="A74" s="17">
        <v>10</v>
      </c>
      <c r="B74" s="17" t="s">
        <v>1255</v>
      </c>
      <c r="C74" s="17" t="s">
        <v>1234</v>
      </c>
      <c r="D74" s="17" t="s">
        <v>1282</v>
      </c>
      <c r="E74" s="17" t="s">
        <v>1283</v>
      </c>
      <c r="F74" s="17" t="s">
        <v>75</v>
      </c>
      <c r="G74" s="17" t="s">
        <v>1142</v>
      </c>
      <c r="H74" s="17">
        <v>8842</v>
      </c>
      <c r="I74" s="17">
        <v>8762</v>
      </c>
      <c r="J74" s="17">
        <v>80</v>
      </c>
      <c r="K74" s="17" t="s">
        <v>37</v>
      </c>
      <c r="L74" s="18">
        <v>-352.29</v>
      </c>
      <c r="M74" s="18">
        <v>28.42</v>
      </c>
      <c r="N74" s="18">
        <v>45.74</v>
      </c>
      <c r="O74" s="18">
        <v>-278.13</v>
      </c>
      <c r="P74" s="18">
        <v>918.44</v>
      </c>
      <c r="Q74" s="18">
        <v>0</v>
      </c>
      <c r="R74" s="18">
        <v>47.52</v>
      </c>
      <c r="S74" s="18">
        <v>965.96</v>
      </c>
      <c r="T74" s="18">
        <v>0</v>
      </c>
      <c r="U74" s="18">
        <v>566.32000000000005</v>
      </c>
      <c r="V74" s="18">
        <v>28.42</v>
      </c>
      <c r="W74" s="18">
        <v>93.26</v>
      </c>
      <c r="X74" s="18">
        <v>688</v>
      </c>
      <c r="Y74" s="9">
        <f t="shared" si="16"/>
        <v>-0.16999999999995907</v>
      </c>
      <c r="Z74" s="9">
        <f t="shared" si="17"/>
        <v>0</v>
      </c>
      <c r="AA74" s="9">
        <f t="shared" si="18"/>
        <v>0</v>
      </c>
      <c r="AB74" s="9">
        <f t="shared" si="19"/>
        <v>-0.16999999999995907</v>
      </c>
    </row>
    <row r="75" spans="1:28" x14ac:dyDescent="0.25">
      <c r="A75" s="17">
        <v>11</v>
      </c>
      <c r="B75" s="17" t="s">
        <v>1237</v>
      </c>
      <c r="C75" s="17" t="s">
        <v>1234</v>
      </c>
      <c r="D75" s="17" t="s">
        <v>1284</v>
      </c>
      <c r="E75" s="17" t="s">
        <v>1285</v>
      </c>
      <c r="F75" s="17" t="s">
        <v>75</v>
      </c>
      <c r="G75" s="17" t="s">
        <v>1142</v>
      </c>
      <c r="H75" s="17">
        <v>6975</v>
      </c>
      <c r="I75" s="17">
        <v>6975</v>
      </c>
      <c r="J75" s="17">
        <v>0</v>
      </c>
      <c r="K75" s="17" t="s">
        <v>59</v>
      </c>
      <c r="L75" s="18">
        <v>16694.61</v>
      </c>
      <c r="M75" s="18">
        <v>361.8</v>
      </c>
      <c r="N75" s="18">
        <v>1153.8900000000001</v>
      </c>
      <c r="O75" s="18">
        <v>18210.3</v>
      </c>
      <c r="P75" s="18">
        <v>372.61</v>
      </c>
      <c r="Q75" s="18">
        <v>149.87</v>
      </c>
      <c r="R75" s="18">
        <v>0</v>
      </c>
      <c r="S75" s="18">
        <v>522.48</v>
      </c>
      <c r="T75" s="18">
        <v>0</v>
      </c>
      <c r="U75" s="18">
        <v>0</v>
      </c>
      <c r="V75" s="18">
        <v>0</v>
      </c>
      <c r="W75" s="18">
        <v>0</v>
      </c>
      <c r="X75" s="18"/>
      <c r="Y75" s="11">
        <f t="shared" si="16"/>
        <v>17067.22</v>
      </c>
      <c r="Z75" s="11">
        <f t="shared" si="17"/>
        <v>511.67</v>
      </c>
      <c r="AA75" s="11">
        <f t="shared" si="18"/>
        <v>1153.8900000000001</v>
      </c>
      <c r="AB75" s="11">
        <f t="shared" si="19"/>
        <v>18732.78</v>
      </c>
    </row>
    <row r="76" spans="1:28" x14ac:dyDescent="0.25">
      <c r="A76" s="17">
        <v>12</v>
      </c>
      <c r="B76" s="17" t="s">
        <v>1233</v>
      </c>
      <c r="C76" s="17" t="s">
        <v>1234</v>
      </c>
      <c r="D76" s="17" t="s">
        <v>1286</v>
      </c>
      <c r="E76" s="17" t="s">
        <v>1287</v>
      </c>
      <c r="F76" s="17" t="s">
        <v>75</v>
      </c>
      <c r="G76" s="17" t="s">
        <v>1142</v>
      </c>
      <c r="H76" s="17">
        <v>33612</v>
      </c>
      <c r="I76" s="17">
        <v>33597</v>
      </c>
      <c r="J76" s="17">
        <v>15</v>
      </c>
      <c r="K76" s="17" t="s">
        <v>37</v>
      </c>
      <c r="L76" s="18">
        <v>-1367.01</v>
      </c>
      <c r="M76" s="18">
        <v>16</v>
      </c>
      <c r="N76" s="18">
        <v>7.13</v>
      </c>
      <c r="O76" s="18">
        <v>-1343.88</v>
      </c>
      <c r="P76" s="18">
        <v>489.1</v>
      </c>
      <c r="Q76" s="18">
        <v>0</v>
      </c>
      <c r="R76" s="18">
        <v>8.91</v>
      </c>
      <c r="S76" s="18">
        <v>498.01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6"/>
        <v>-877.91</v>
      </c>
      <c r="Z76" s="9">
        <f t="shared" si="17"/>
        <v>16</v>
      </c>
      <c r="AA76" s="9">
        <f t="shared" si="18"/>
        <v>16.04</v>
      </c>
      <c r="AB76" s="9">
        <f t="shared" si="19"/>
        <v>-845.87000000000012</v>
      </c>
    </row>
    <row r="77" spans="1:28" x14ac:dyDescent="0.25">
      <c r="A77" s="17">
        <v>13</v>
      </c>
      <c r="B77" s="17" t="s">
        <v>1242</v>
      </c>
      <c r="C77" s="17" t="s">
        <v>1234</v>
      </c>
      <c r="D77" s="17" t="s">
        <v>1288</v>
      </c>
      <c r="E77" s="17" t="s">
        <v>1289</v>
      </c>
      <c r="F77" s="17" t="s">
        <v>75</v>
      </c>
      <c r="G77" s="17" t="s">
        <v>1142</v>
      </c>
      <c r="H77" s="17">
        <v>18727</v>
      </c>
      <c r="I77" s="17">
        <v>18306</v>
      </c>
      <c r="J77" s="17">
        <v>421</v>
      </c>
      <c r="K77" s="17" t="s">
        <v>37</v>
      </c>
      <c r="L77" s="18">
        <v>20614.62</v>
      </c>
      <c r="M77" s="18">
        <v>607.09</v>
      </c>
      <c r="N77" s="18">
        <v>1057.32</v>
      </c>
      <c r="O77" s="18">
        <v>22279.03</v>
      </c>
      <c r="P77" s="18">
        <v>3199.47</v>
      </c>
      <c r="Q77" s="18">
        <v>209.39</v>
      </c>
      <c r="R77" s="18">
        <v>250.07</v>
      </c>
      <c r="S77" s="18">
        <v>3658.93</v>
      </c>
      <c r="T77" s="18">
        <v>0</v>
      </c>
      <c r="U77" s="18">
        <v>23814.13</v>
      </c>
      <c r="V77" s="18">
        <v>816.48</v>
      </c>
      <c r="W77" s="18">
        <v>1307.3900000000001</v>
      </c>
      <c r="X77" s="18">
        <v>25938</v>
      </c>
      <c r="Y77" s="9">
        <f t="shared" si="16"/>
        <v>-4.0000000000873115E-2</v>
      </c>
      <c r="Z77" s="9">
        <f t="shared" si="17"/>
        <v>0</v>
      </c>
      <c r="AA77" s="9">
        <f t="shared" si="18"/>
        <v>0</v>
      </c>
      <c r="AB77" s="9">
        <f t="shared" si="19"/>
        <v>-4.0000000000873115E-2</v>
      </c>
    </row>
    <row r="78" spans="1:28" x14ac:dyDescent="0.25">
      <c r="A78" s="17">
        <v>14</v>
      </c>
      <c r="B78" s="17" t="s">
        <v>1233</v>
      </c>
      <c r="C78" s="17" t="s">
        <v>1234</v>
      </c>
      <c r="D78" s="17" t="s">
        <v>1290</v>
      </c>
      <c r="E78" s="17" t="s">
        <v>1291</v>
      </c>
      <c r="F78" s="17" t="s">
        <v>75</v>
      </c>
      <c r="G78" s="17" t="s">
        <v>1142</v>
      </c>
      <c r="H78" s="17">
        <v>3491</v>
      </c>
      <c r="I78" s="17">
        <v>3490</v>
      </c>
      <c r="J78" s="17">
        <v>1</v>
      </c>
      <c r="K78" s="17" t="s">
        <v>37</v>
      </c>
      <c r="L78" s="18">
        <v>-1290.52</v>
      </c>
      <c r="M78" s="18">
        <v>12</v>
      </c>
      <c r="N78" s="18">
        <v>2.97</v>
      </c>
      <c r="O78" s="18">
        <v>-1275.55</v>
      </c>
      <c r="P78" s="18">
        <v>307.25</v>
      </c>
      <c r="Q78" s="18">
        <v>0</v>
      </c>
      <c r="R78" s="18">
        <v>0.59</v>
      </c>
      <c r="S78" s="18">
        <v>307.83999999999997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16"/>
        <v>-983.27</v>
      </c>
      <c r="Z78" s="9">
        <f t="shared" si="17"/>
        <v>12</v>
      </c>
      <c r="AA78" s="9">
        <f t="shared" si="18"/>
        <v>3.56</v>
      </c>
      <c r="AB78" s="9">
        <f t="shared" si="19"/>
        <v>-967.71</v>
      </c>
    </row>
    <row r="79" spans="1:28" x14ac:dyDescent="0.25">
      <c r="A79" s="17">
        <v>15</v>
      </c>
      <c r="B79" s="17" t="s">
        <v>1247</v>
      </c>
      <c r="C79" s="17" t="s">
        <v>1234</v>
      </c>
      <c r="D79" s="17" t="s">
        <v>1292</v>
      </c>
      <c r="E79" s="17" t="s">
        <v>1293</v>
      </c>
      <c r="F79" s="17" t="s">
        <v>75</v>
      </c>
      <c r="G79" s="17" t="s">
        <v>1142</v>
      </c>
      <c r="H79" s="17">
        <v>2000</v>
      </c>
      <c r="I79" s="17">
        <v>1999</v>
      </c>
      <c r="J79" s="17">
        <v>1</v>
      </c>
      <c r="K79" s="17" t="s">
        <v>37</v>
      </c>
      <c r="L79" s="18">
        <v>-1599.26</v>
      </c>
      <c r="M79" s="18">
        <v>5.23</v>
      </c>
      <c r="N79" s="18">
        <v>0.59</v>
      </c>
      <c r="O79" s="18">
        <v>-1593.44</v>
      </c>
      <c r="P79" s="18">
        <v>216.82</v>
      </c>
      <c r="Q79" s="18">
        <v>0</v>
      </c>
      <c r="R79" s="18">
        <v>0.59</v>
      </c>
      <c r="S79" s="18">
        <v>217.41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16"/>
        <v>-1382.44</v>
      </c>
      <c r="Z79" s="9">
        <f t="shared" si="17"/>
        <v>5.23</v>
      </c>
      <c r="AA79" s="9">
        <f t="shared" si="18"/>
        <v>1.18</v>
      </c>
      <c r="AB79" s="9">
        <f t="shared" si="19"/>
        <v>-1376.03</v>
      </c>
    </row>
    <row r="80" spans="1:28" x14ac:dyDescent="0.25">
      <c r="A80" s="17">
        <v>16</v>
      </c>
      <c r="B80" s="17" t="s">
        <v>1255</v>
      </c>
      <c r="C80" s="17" t="s">
        <v>1234</v>
      </c>
      <c r="D80" s="17" t="s">
        <v>1294</v>
      </c>
      <c r="E80" s="17" t="s">
        <v>1295</v>
      </c>
      <c r="F80" s="17" t="s">
        <v>75</v>
      </c>
      <c r="G80" s="17" t="s">
        <v>1142</v>
      </c>
      <c r="H80" s="17">
        <v>10563</v>
      </c>
      <c r="I80" s="17">
        <v>10552</v>
      </c>
      <c r="J80" s="17">
        <v>11</v>
      </c>
      <c r="K80" s="17" t="s">
        <v>37</v>
      </c>
      <c r="L80" s="18">
        <v>-3189.49</v>
      </c>
      <c r="M80" s="18">
        <v>17.09</v>
      </c>
      <c r="N80" s="18">
        <v>5.35</v>
      </c>
      <c r="O80" s="18">
        <v>-3167.05</v>
      </c>
      <c r="P80" s="18">
        <v>552.91999999999996</v>
      </c>
      <c r="Q80" s="18">
        <v>0</v>
      </c>
      <c r="R80" s="18">
        <v>6.53</v>
      </c>
      <c r="S80" s="18">
        <v>559.45000000000005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16"/>
        <v>-2636.5699999999997</v>
      </c>
      <c r="Z80" s="9">
        <f t="shared" si="17"/>
        <v>17.09</v>
      </c>
      <c r="AA80" s="9">
        <f t="shared" si="18"/>
        <v>11.879999999999999</v>
      </c>
      <c r="AB80" s="9">
        <f t="shared" si="19"/>
        <v>-2607.6000000000004</v>
      </c>
    </row>
    <row r="81" spans="1:31" x14ac:dyDescent="0.25">
      <c r="A81" s="17">
        <v>17</v>
      </c>
      <c r="B81" s="17" t="s">
        <v>1255</v>
      </c>
      <c r="C81" s="17" t="s">
        <v>1234</v>
      </c>
      <c r="D81" s="17" t="s">
        <v>1296</v>
      </c>
      <c r="E81" s="17" t="s">
        <v>1297</v>
      </c>
      <c r="F81" s="17" t="s">
        <v>75</v>
      </c>
      <c r="G81" s="17" t="s">
        <v>1142</v>
      </c>
      <c r="H81" s="17">
        <v>26048</v>
      </c>
      <c r="I81" s="17">
        <v>25668</v>
      </c>
      <c r="J81" s="17">
        <v>380</v>
      </c>
      <c r="K81" s="17" t="s">
        <v>37</v>
      </c>
      <c r="L81" s="18">
        <v>17984.63</v>
      </c>
      <c r="M81" s="18">
        <v>282.88</v>
      </c>
      <c r="N81" s="18">
        <v>383.13</v>
      </c>
      <c r="O81" s="18">
        <v>18650.64</v>
      </c>
      <c r="P81" s="18">
        <v>3018.54</v>
      </c>
      <c r="Q81" s="18">
        <v>177.03</v>
      </c>
      <c r="R81" s="18">
        <v>225.72</v>
      </c>
      <c r="S81" s="18">
        <v>3421.29</v>
      </c>
      <c r="T81" s="18">
        <v>0</v>
      </c>
      <c r="U81" s="18">
        <v>21003.24</v>
      </c>
      <c r="V81" s="18">
        <v>459.91</v>
      </c>
      <c r="W81" s="18">
        <v>608.85</v>
      </c>
      <c r="X81" s="18">
        <v>22072</v>
      </c>
      <c r="Y81" s="9">
        <f t="shared" si="16"/>
        <v>-6.9999999999708962E-2</v>
      </c>
      <c r="Z81" s="9">
        <f t="shared" si="17"/>
        <v>0</v>
      </c>
      <c r="AA81" s="9">
        <f t="shared" si="18"/>
        <v>0</v>
      </c>
      <c r="AB81" s="9">
        <f t="shared" si="19"/>
        <v>-6.9999999999708962E-2</v>
      </c>
    </row>
    <row r="82" spans="1:31" x14ac:dyDescent="0.25">
      <c r="A82" s="17">
        <v>18</v>
      </c>
      <c r="B82" s="17" t="s">
        <v>1242</v>
      </c>
      <c r="C82" s="17" t="s">
        <v>1234</v>
      </c>
      <c r="D82" s="17" t="s">
        <v>1298</v>
      </c>
      <c r="E82" s="17" t="s">
        <v>1299</v>
      </c>
      <c r="F82" s="17" t="s">
        <v>75</v>
      </c>
      <c r="G82" s="17" t="s">
        <v>1142</v>
      </c>
      <c r="H82" s="17">
        <v>1520</v>
      </c>
      <c r="I82" s="17">
        <v>1518</v>
      </c>
      <c r="J82" s="17">
        <v>2</v>
      </c>
      <c r="K82" s="17" t="s">
        <v>37</v>
      </c>
      <c r="L82" s="18">
        <v>8159.53</v>
      </c>
      <c r="M82" s="18">
        <v>120.4</v>
      </c>
      <c r="N82" s="18">
        <v>195.43</v>
      </c>
      <c r="O82" s="18">
        <v>8475.36</v>
      </c>
      <c r="P82" s="18">
        <v>523.52</v>
      </c>
      <c r="Q82" s="18">
        <v>80.33</v>
      </c>
      <c r="R82" s="18">
        <v>1.19</v>
      </c>
      <c r="S82" s="18">
        <v>605.04</v>
      </c>
      <c r="T82" s="18">
        <v>0</v>
      </c>
      <c r="U82" s="18">
        <v>8682.65</v>
      </c>
      <c r="V82" s="18">
        <v>200.73</v>
      </c>
      <c r="W82" s="18">
        <v>196.62</v>
      </c>
      <c r="X82" s="18">
        <v>9080</v>
      </c>
      <c r="Y82" s="9">
        <f t="shared" si="16"/>
        <v>0.3999999999996362</v>
      </c>
      <c r="Z82" s="9">
        <f t="shared" si="17"/>
        <v>0</v>
      </c>
      <c r="AA82" s="9">
        <f t="shared" si="18"/>
        <v>0</v>
      </c>
      <c r="AB82" s="9">
        <f t="shared" si="19"/>
        <v>0.40000000000145519</v>
      </c>
    </row>
    <row r="83" spans="1:31" x14ac:dyDescent="0.25">
      <c r="A83" s="17">
        <v>19</v>
      </c>
      <c r="B83" s="17" t="s">
        <v>1233</v>
      </c>
      <c r="C83" s="17" t="s">
        <v>1234</v>
      </c>
      <c r="D83" s="17" t="s">
        <v>1300</v>
      </c>
      <c r="E83" s="17" t="s">
        <v>1301</v>
      </c>
      <c r="F83" s="17" t="s">
        <v>75</v>
      </c>
      <c r="G83" s="17" t="s">
        <v>1302</v>
      </c>
      <c r="H83" s="17">
        <v>1</v>
      </c>
      <c r="I83" s="17">
        <v>1</v>
      </c>
      <c r="J83" s="17">
        <v>0</v>
      </c>
      <c r="K83" s="17" t="s">
        <v>37</v>
      </c>
      <c r="L83" s="18">
        <v>10663.2</v>
      </c>
      <c r="M83" s="18">
        <v>242.26</v>
      </c>
      <c r="N83" s="18">
        <v>505.4</v>
      </c>
      <c r="O83" s="18">
        <v>11410.86</v>
      </c>
      <c r="P83" s="18">
        <v>352.22</v>
      </c>
      <c r="Q83" s="18">
        <v>114.63</v>
      </c>
      <c r="R83" s="18">
        <v>0</v>
      </c>
      <c r="S83" s="18">
        <v>466.85</v>
      </c>
      <c r="T83" s="18">
        <v>0</v>
      </c>
      <c r="U83" s="18">
        <v>11015.71</v>
      </c>
      <c r="V83" s="18">
        <v>356.89</v>
      </c>
      <c r="W83" s="18">
        <v>505.4</v>
      </c>
      <c r="X83" s="18">
        <v>11878</v>
      </c>
      <c r="Y83" s="9">
        <f t="shared" si="16"/>
        <v>-0.28999999999905413</v>
      </c>
      <c r="Z83" s="9">
        <f t="shared" si="17"/>
        <v>0</v>
      </c>
      <c r="AA83" s="9">
        <f t="shared" si="18"/>
        <v>0</v>
      </c>
      <c r="AB83" s="9">
        <f t="shared" si="19"/>
        <v>-0.28999999999905413</v>
      </c>
    </row>
    <row r="84" spans="1:31" x14ac:dyDescent="0.25">
      <c r="A84" s="17">
        <v>20</v>
      </c>
      <c r="B84" s="17" t="s">
        <v>1233</v>
      </c>
      <c r="C84" s="17" t="s">
        <v>1234</v>
      </c>
      <c r="D84" s="17" t="s">
        <v>1303</v>
      </c>
      <c r="E84" s="17" t="s">
        <v>1304</v>
      </c>
      <c r="F84" s="17" t="s">
        <v>75</v>
      </c>
      <c r="G84" s="17" t="s">
        <v>1302</v>
      </c>
      <c r="H84" s="17">
        <v>1</v>
      </c>
      <c r="I84" s="17">
        <v>1</v>
      </c>
      <c r="J84" s="17">
        <v>0</v>
      </c>
      <c r="K84" s="17" t="s">
        <v>37</v>
      </c>
      <c r="L84" s="18">
        <v>660</v>
      </c>
      <c r="M84" s="18">
        <v>111.72</v>
      </c>
      <c r="N84" s="18">
        <v>0</v>
      </c>
      <c r="O84" s="18">
        <v>771.72</v>
      </c>
      <c r="P84" s="18">
        <v>532.22</v>
      </c>
      <c r="Q84" s="18">
        <v>5.28</v>
      </c>
      <c r="R84" s="18">
        <v>0</v>
      </c>
      <c r="S84" s="18">
        <v>537.5</v>
      </c>
      <c r="T84" s="18">
        <v>0</v>
      </c>
      <c r="U84" s="18">
        <v>1192</v>
      </c>
      <c r="V84" s="18">
        <v>117</v>
      </c>
      <c r="W84" s="18">
        <v>0</v>
      </c>
      <c r="X84" s="18">
        <v>1309</v>
      </c>
      <c r="Y84" s="9">
        <f t="shared" si="16"/>
        <v>0.22000000000002728</v>
      </c>
      <c r="Z84" s="9">
        <f t="shared" si="17"/>
        <v>0</v>
      </c>
      <c r="AA84" s="9">
        <f t="shared" si="18"/>
        <v>0</v>
      </c>
      <c r="AB84" s="9">
        <f t="shared" si="19"/>
        <v>0.22000000000002728</v>
      </c>
    </row>
    <row r="85" spans="1:31" s="12" customFormat="1" ht="16.5" customHeight="1" x14ac:dyDescent="0.25">
      <c r="A85" s="10"/>
      <c r="B85" s="10"/>
      <c r="C85" s="10" t="s">
        <v>71</v>
      </c>
      <c r="D85" s="10"/>
      <c r="E85" s="10"/>
      <c r="F85" s="10"/>
      <c r="G85" s="10"/>
      <c r="H85" s="10"/>
      <c r="I85" s="10"/>
      <c r="J85" s="11">
        <f>SUM(J65:J84)</f>
        <v>1386</v>
      </c>
      <c r="K85" s="11"/>
      <c r="L85" s="11">
        <f t="shared" ref="L85:AB85" si="20">SUM(L65:L84)</f>
        <v>69532.12</v>
      </c>
      <c r="M85" s="11">
        <f t="shared" si="20"/>
        <v>2122.4499999999998</v>
      </c>
      <c r="N85" s="11">
        <f t="shared" si="20"/>
        <v>3726.41</v>
      </c>
      <c r="O85" s="11">
        <f t="shared" si="20"/>
        <v>75380.979999999981</v>
      </c>
      <c r="P85" s="11">
        <f t="shared" si="20"/>
        <v>16107.169999999998</v>
      </c>
      <c r="Q85" s="11">
        <f t="shared" si="20"/>
        <v>877.3</v>
      </c>
      <c r="R85" s="11">
        <f t="shared" si="20"/>
        <v>823.2700000000001</v>
      </c>
      <c r="S85" s="11">
        <f t="shared" si="20"/>
        <v>17807.740000000002</v>
      </c>
      <c r="T85" s="11">
        <f t="shared" si="20"/>
        <v>0</v>
      </c>
      <c r="U85" s="11">
        <f t="shared" si="20"/>
        <v>73134.460000000006</v>
      </c>
      <c r="V85" s="11">
        <f t="shared" si="20"/>
        <v>2127.5500000000002</v>
      </c>
      <c r="W85" s="11">
        <f t="shared" si="20"/>
        <v>2941.9900000000002</v>
      </c>
      <c r="X85" s="11">
        <f t="shared" si="20"/>
        <v>78204</v>
      </c>
      <c r="Y85" s="11">
        <f t="shared" si="20"/>
        <v>12504.830000000002</v>
      </c>
      <c r="Z85" s="11">
        <f t="shared" si="20"/>
        <v>872.20000000000016</v>
      </c>
      <c r="AA85" s="11">
        <f t="shared" si="20"/>
        <v>1607.6900000000003</v>
      </c>
      <c r="AB85" s="11">
        <f t="shared" si="20"/>
        <v>14984.720000000003</v>
      </c>
    </row>
    <row r="86" spans="1:31" s="12" customFormat="1" ht="16.5" customHeight="1" x14ac:dyDescent="0.25">
      <c r="A86" s="10"/>
      <c r="B86" s="10"/>
      <c r="C86" s="10" t="s">
        <v>119</v>
      </c>
      <c r="D86" s="10"/>
      <c r="E86" s="10"/>
      <c r="F86" s="10"/>
      <c r="G86" s="10"/>
      <c r="H86" s="10"/>
      <c r="I86" s="10"/>
      <c r="J86" s="11">
        <f>J85+J64</f>
        <v>14227</v>
      </c>
      <c r="K86" s="11"/>
      <c r="L86" s="11">
        <f t="shared" ref="L86:AB86" si="21">L85+L64</f>
        <v>-62120.239999999991</v>
      </c>
      <c r="M86" s="11">
        <f t="shared" si="21"/>
        <v>5619.33</v>
      </c>
      <c r="N86" s="11">
        <f t="shared" si="21"/>
        <v>12290.15</v>
      </c>
      <c r="O86" s="11">
        <f t="shared" si="21"/>
        <v>-44210.760000000009</v>
      </c>
      <c r="P86" s="11">
        <f t="shared" si="21"/>
        <v>88485.12000000001</v>
      </c>
      <c r="Q86" s="11">
        <f t="shared" si="21"/>
        <v>3900.9599999999991</v>
      </c>
      <c r="R86" s="11">
        <f t="shared" si="21"/>
        <v>6543.94</v>
      </c>
      <c r="S86" s="11">
        <f t="shared" si="21"/>
        <v>98930.020000000019</v>
      </c>
      <c r="T86" s="11">
        <f t="shared" si="21"/>
        <v>0</v>
      </c>
      <c r="U86" s="11">
        <f t="shared" si="21"/>
        <v>219458.64</v>
      </c>
      <c r="V86" s="11">
        <f t="shared" si="21"/>
        <v>7407.08</v>
      </c>
      <c r="W86" s="11">
        <f t="shared" si="21"/>
        <v>12462.28</v>
      </c>
      <c r="X86" s="11">
        <f t="shared" si="21"/>
        <v>239328</v>
      </c>
      <c r="Y86" s="11">
        <f t="shared" si="21"/>
        <v>-193093.75999999995</v>
      </c>
      <c r="Z86" s="11">
        <f t="shared" si="21"/>
        <v>2113.21</v>
      </c>
      <c r="AA86" s="11">
        <f t="shared" si="21"/>
        <v>6371.81</v>
      </c>
      <c r="AB86" s="11">
        <f t="shared" si="21"/>
        <v>-184608.74</v>
      </c>
    </row>
    <row r="87" spans="1:31" s="12" customFormat="1" ht="16.5" customHeight="1" x14ac:dyDescent="0.25">
      <c r="A87" s="10"/>
      <c r="B87" s="10"/>
      <c r="C87" s="10" t="s">
        <v>1598</v>
      </c>
      <c r="D87" s="10"/>
      <c r="E87" s="10"/>
      <c r="F87" s="10"/>
      <c r="G87" s="10"/>
      <c r="H87" s="10"/>
      <c r="I87" s="10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>
        <f>Y59+Y72+Y75</f>
        <v>71727.22</v>
      </c>
      <c r="Z87" s="11">
        <f>Z59+Z72+Z75</f>
        <v>1816.2900000000002</v>
      </c>
      <c r="AA87" s="11">
        <f>AA59+AA72+AA75</f>
        <v>2529.15</v>
      </c>
      <c r="AB87" s="11">
        <f>AB59+AB72+AB75</f>
        <v>76072.66</v>
      </c>
    </row>
    <row r="88" spans="1:31" ht="18" customHeight="1" x14ac:dyDescent="0.25"/>
    <row r="91" spans="1:31" ht="15.75" x14ac:dyDescent="0.25">
      <c r="E91" s="13" t="s">
        <v>120</v>
      </c>
      <c r="G91" s="14"/>
      <c r="H91" s="14"/>
      <c r="I91" s="14"/>
      <c r="J91" s="14"/>
      <c r="K91" s="14"/>
      <c r="L91" s="13" t="s">
        <v>122</v>
      </c>
      <c r="M91" s="13"/>
      <c r="N91" s="13"/>
      <c r="O91" s="14"/>
      <c r="Q91" s="14"/>
      <c r="R91" s="13" t="s">
        <v>121</v>
      </c>
      <c r="T91" s="14"/>
      <c r="U91" s="14"/>
      <c r="W91" s="14"/>
      <c r="X91" s="14"/>
      <c r="Y91" s="13" t="s">
        <v>123</v>
      </c>
      <c r="Z91" s="14"/>
      <c r="AA91" s="14"/>
      <c r="AB91" s="14"/>
    </row>
    <row r="92" spans="1:31" ht="15.75" x14ac:dyDescent="0.25">
      <c r="E92" s="13" t="s">
        <v>124</v>
      </c>
      <c r="G92" s="14"/>
      <c r="H92" s="14"/>
      <c r="I92" s="14"/>
      <c r="J92" s="14"/>
      <c r="K92" s="14"/>
      <c r="L92" s="13" t="s">
        <v>124</v>
      </c>
      <c r="M92" s="13"/>
      <c r="N92" s="13"/>
      <c r="O92" s="14"/>
      <c r="Q92" s="14"/>
      <c r="R92" s="13" t="s">
        <v>124</v>
      </c>
      <c r="T92" s="14"/>
      <c r="U92" s="14"/>
      <c r="W92" s="14"/>
      <c r="X92" s="14"/>
      <c r="Y92" s="13" t="s">
        <v>124</v>
      </c>
      <c r="Z92" s="14"/>
      <c r="AA92" s="14"/>
      <c r="AB92" s="14"/>
    </row>
    <row r="94" spans="1:31" ht="32.25" customHeight="1" x14ac:dyDescent="0.55000000000000004">
      <c r="A94" s="75" t="s">
        <v>0</v>
      </c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1"/>
      <c r="AD94" s="1"/>
      <c r="AE94" s="1"/>
    </row>
    <row r="95" spans="1:31" ht="21.75" customHeight="1" x14ac:dyDescent="0.4">
      <c r="A95" s="76" t="s">
        <v>1575</v>
      </c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2"/>
      <c r="AD95" s="2"/>
      <c r="AE95" s="2"/>
    </row>
    <row r="96" spans="1:31" s="5" customFormat="1" ht="20.25" customHeight="1" x14ac:dyDescent="0.35">
      <c r="A96" s="3" t="s">
        <v>1</v>
      </c>
      <c r="B96" s="4"/>
      <c r="C96" s="3"/>
      <c r="D96" s="3"/>
      <c r="F96" s="3" t="s">
        <v>1306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28" s="7" customFormat="1" ht="90" x14ac:dyDescent="0.25">
      <c r="A97" s="6" t="s">
        <v>3</v>
      </c>
      <c r="B97" s="6" t="s">
        <v>4</v>
      </c>
      <c r="C97" s="6" t="s">
        <v>5</v>
      </c>
      <c r="D97" s="6" t="s">
        <v>6</v>
      </c>
      <c r="E97" s="6" t="s">
        <v>7</v>
      </c>
      <c r="F97" s="6" t="s">
        <v>8</v>
      </c>
      <c r="G97" s="6" t="s">
        <v>9</v>
      </c>
      <c r="H97" s="6" t="s">
        <v>10</v>
      </c>
      <c r="I97" s="6" t="s">
        <v>11</v>
      </c>
      <c r="J97" s="6" t="s">
        <v>12</v>
      </c>
      <c r="K97" s="6" t="s">
        <v>13</v>
      </c>
      <c r="L97" s="6" t="s">
        <v>14</v>
      </c>
      <c r="M97" s="6" t="s">
        <v>15</v>
      </c>
      <c r="N97" s="6" t="s">
        <v>16</v>
      </c>
      <c r="O97" s="6" t="s">
        <v>17</v>
      </c>
      <c r="P97" s="6" t="s">
        <v>18</v>
      </c>
      <c r="Q97" s="6" t="s">
        <v>19</v>
      </c>
      <c r="R97" s="6" t="s">
        <v>20</v>
      </c>
      <c r="S97" s="6" t="s">
        <v>21</v>
      </c>
      <c r="T97" s="6" t="s">
        <v>22</v>
      </c>
      <c r="U97" s="6" t="s">
        <v>23</v>
      </c>
      <c r="V97" s="6" t="s">
        <v>24</v>
      </c>
      <c r="W97" s="6" t="s">
        <v>25</v>
      </c>
      <c r="X97" s="6" t="s">
        <v>26</v>
      </c>
      <c r="Y97" s="6" t="s">
        <v>27</v>
      </c>
      <c r="Z97" s="6" t="s">
        <v>28</v>
      </c>
      <c r="AA97" s="6" t="s">
        <v>29</v>
      </c>
      <c r="AB97" s="6" t="s">
        <v>30</v>
      </c>
    </row>
    <row r="98" spans="1:28" s="15" customFormat="1" x14ac:dyDescent="0.25">
      <c r="A98" s="17">
        <v>1</v>
      </c>
      <c r="B98" s="17" t="s">
        <v>1233</v>
      </c>
      <c r="C98" s="17" t="s">
        <v>1664</v>
      </c>
      <c r="D98" s="17" t="s">
        <v>1235</v>
      </c>
      <c r="E98" s="17" t="s">
        <v>1236</v>
      </c>
      <c r="F98" s="17" t="s">
        <v>35</v>
      </c>
      <c r="G98" s="17" t="s">
        <v>137</v>
      </c>
      <c r="H98" s="17">
        <v>77740</v>
      </c>
      <c r="I98" s="17">
        <v>74390</v>
      </c>
      <c r="J98" s="17">
        <v>3350</v>
      </c>
      <c r="K98" s="17" t="s">
        <v>37</v>
      </c>
      <c r="L98" s="18">
        <v>-0.39</v>
      </c>
      <c r="M98" s="18">
        <v>0</v>
      </c>
      <c r="N98" s="18">
        <v>0</v>
      </c>
      <c r="O98" s="18">
        <v>-0.39</v>
      </c>
      <c r="P98" s="18">
        <v>17081.25</v>
      </c>
      <c r="Q98" s="18">
        <v>44.59</v>
      </c>
      <c r="R98" s="18">
        <v>1492.43</v>
      </c>
      <c r="S98" s="18">
        <v>18618.27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17080.86</v>
      </c>
      <c r="Z98" s="18">
        <v>44.59</v>
      </c>
      <c r="AA98" s="18">
        <v>1492.43</v>
      </c>
      <c r="AB98" s="18">
        <v>18617.88</v>
      </c>
    </row>
    <row r="99" spans="1:28" s="15" customFormat="1" x14ac:dyDescent="0.25">
      <c r="A99" s="17">
        <v>2</v>
      </c>
      <c r="B99" s="17" t="s">
        <v>1237</v>
      </c>
      <c r="C99" s="17" t="s">
        <v>1664</v>
      </c>
      <c r="D99" s="17" t="s">
        <v>1238</v>
      </c>
      <c r="E99" s="17" t="s">
        <v>1239</v>
      </c>
      <c r="F99" s="17" t="s">
        <v>35</v>
      </c>
      <c r="G99" s="17" t="s">
        <v>41</v>
      </c>
      <c r="H99" s="17">
        <v>85019</v>
      </c>
      <c r="I99" s="17">
        <v>85019</v>
      </c>
      <c r="J99" s="17">
        <v>5592</v>
      </c>
      <c r="K99" s="17" t="s">
        <v>769</v>
      </c>
      <c r="L99" s="18">
        <v>-5725.4</v>
      </c>
      <c r="M99" s="18">
        <v>133.36000000000001</v>
      </c>
      <c r="N99" s="18">
        <v>0</v>
      </c>
      <c r="O99" s="18">
        <v>-5592.04</v>
      </c>
      <c r="P99" s="18">
        <v>28155.4</v>
      </c>
      <c r="Q99" s="18">
        <v>0</v>
      </c>
      <c r="R99" s="18">
        <v>2491.2399999999998</v>
      </c>
      <c r="S99" s="18">
        <v>30646.639999999999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22430</v>
      </c>
      <c r="Z99" s="18">
        <v>133.36000000000001</v>
      </c>
      <c r="AA99" s="18">
        <v>2491.2399999999998</v>
      </c>
      <c r="AB99" s="18">
        <v>25054.6</v>
      </c>
    </row>
    <row r="100" spans="1:28" s="15" customFormat="1" x14ac:dyDescent="0.25">
      <c r="A100" s="17">
        <v>3</v>
      </c>
      <c r="B100" s="17" t="s">
        <v>1233</v>
      </c>
      <c r="C100" s="17" t="s">
        <v>1664</v>
      </c>
      <c r="D100" s="17" t="s">
        <v>1240</v>
      </c>
      <c r="E100" s="17" t="s">
        <v>1241</v>
      </c>
      <c r="F100" s="17" t="s">
        <v>35</v>
      </c>
      <c r="G100" s="17" t="s">
        <v>244</v>
      </c>
      <c r="H100" s="17">
        <v>44851</v>
      </c>
      <c r="I100" s="17">
        <v>44351</v>
      </c>
      <c r="J100" s="17">
        <v>1500</v>
      </c>
      <c r="K100" s="17" t="s">
        <v>37</v>
      </c>
      <c r="L100" s="18">
        <v>0.43</v>
      </c>
      <c r="M100" s="18">
        <v>0</v>
      </c>
      <c r="N100" s="18">
        <v>0</v>
      </c>
      <c r="O100" s="18">
        <v>0.43</v>
      </c>
      <c r="P100" s="18">
        <v>8375</v>
      </c>
      <c r="Q100" s="18">
        <v>90.38</v>
      </c>
      <c r="R100" s="18">
        <v>668.25</v>
      </c>
      <c r="S100" s="18">
        <v>9133.6299999999992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8375.43</v>
      </c>
      <c r="Z100" s="18">
        <v>90.38</v>
      </c>
      <c r="AA100" s="18">
        <v>668.25</v>
      </c>
      <c r="AB100" s="18">
        <v>9134.06</v>
      </c>
    </row>
    <row r="101" spans="1:28" s="15" customFormat="1" x14ac:dyDescent="0.25">
      <c r="A101" s="17">
        <v>4</v>
      </c>
      <c r="B101" s="17" t="s">
        <v>1242</v>
      </c>
      <c r="C101" s="17" t="s">
        <v>1664</v>
      </c>
      <c r="D101" s="17" t="s">
        <v>1243</v>
      </c>
      <c r="E101" s="17" t="s">
        <v>1244</v>
      </c>
      <c r="F101" s="17" t="s">
        <v>35</v>
      </c>
      <c r="G101" s="17" t="s">
        <v>41</v>
      </c>
      <c r="H101" s="17">
        <v>27239</v>
      </c>
      <c r="I101" s="17">
        <v>26276</v>
      </c>
      <c r="J101" s="17">
        <v>963</v>
      </c>
      <c r="K101" s="17" t="s">
        <v>37</v>
      </c>
      <c r="L101" s="18">
        <v>0.39</v>
      </c>
      <c r="M101" s="18">
        <v>0</v>
      </c>
      <c r="N101" s="18">
        <v>0</v>
      </c>
      <c r="O101" s="18">
        <v>0.39</v>
      </c>
      <c r="P101" s="18">
        <v>5526.85</v>
      </c>
      <c r="Q101" s="18">
        <v>16.48</v>
      </c>
      <c r="R101" s="18">
        <v>429.02</v>
      </c>
      <c r="S101" s="18">
        <v>5972.35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5527.24</v>
      </c>
      <c r="Z101" s="18">
        <v>16.48</v>
      </c>
      <c r="AA101" s="18">
        <v>429.02</v>
      </c>
      <c r="AB101" s="18">
        <v>5972.74</v>
      </c>
    </row>
    <row r="102" spans="1:28" s="15" customFormat="1" x14ac:dyDescent="0.25">
      <c r="A102" s="17">
        <v>5</v>
      </c>
      <c r="B102" s="17" t="s">
        <v>1233</v>
      </c>
      <c r="C102" s="17" t="s">
        <v>1664</v>
      </c>
      <c r="D102" s="17" t="s">
        <v>1245</v>
      </c>
      <c r="E102" s="17" t="s">
        <v>1246</v>
      </c>
      <c r="F102" s="17" t="s">
        <v>35</v>
      </c>
      <c r="G102" s="17" t="s">
        <v>45</v>
      </c>
      <c r="H102" s="17">
        <v>32</v>
      </c>
      <c r="I102" s="17">
        <v>32</v>
      </c>
      <c r="J102" s="17">
        <v>0</v>
      </c>
      <c r="K102" s="17" t="s">
        <v>59</v>
      </c>
      <c r="L102" s="18">
        <v>-8898.76</v>
      </c>
      <c r="M102" s="18">
        <v>4.66</v>
      </c>
      <c r="N102" s="18">
        <v>156.18</v>
      </c>
      <c r="O102" s="18">
        <v>-8737.92</v>
      </c>
      <c r="P102" s="18">
        <v>570</v>
      </c>
      <c r="Q102" s="18">
        <v>0</v>
      </c>
      <c r="R102" s="18">
        <v>0</v>
      </c>
      <c r="S102" s="18">
        <v>570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0</v>
      </c>
      <c r="Z102" s="18">
        <v>0</v>
      </c>
      <c r="AA102" s="18">
        <v>0</v>
      </c>
      <c r="AB102" s="18">
        <v>0</v>
      </c>
    </row>
    <row r="103" spans="1:28" s="15" customFormat="1" x14ac:dyDescent="0.25">
      <c r="A103" s="17">
        <v>6</v>
      </c>
      <c r="B103" s="17" t="s">
        <v>1247</v>
      </c>
      <c r="C103" s="17" t="s">
        <v>1664</v>
      </c>
      <c r="D103" s="17" t="s">
        <v>1248</v>
      </c>
      <c r="E103" s="17" t="s">
        <v>1249</v>
      </c>
      <c r="F103" s="17" t="s">
        <v>35</v>
      </c>
      <c r="G103" s="17" t="s">
        <v>41</v>
      </c>
      <c r="H103" s="17">
        <v>43502</v>
      </c>
      <c r="I103" s="17">
        <v>40544</v>
      </c>
      <c r="J103" s="17">
        <v>2958</v>
      </c>
      <c r="K103" s="17" t="s">
        <v>37</v>
      </c>
      <c r="L103" s="18">
        <v>-0.33</v>
      </c>
      <c r="M103" s="18">
        <v>0</v>
      </c>
      <c r="N103" s="18">
        <v>0</v>
      </c>
      <c r="O103" s="18">
        <v>-0.33</v>
      </c>
      <c r="P103" s="18">
        <v>15354.6</v>
      </c>
      <c r="Q103" s="18">
        <v>70.739999999999995</v>
      </c>
      <c r="R103" s="18">
        <v>1317.79</v>
      </c>
      <c r="S103" s="18">
        <v>16743.13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15354.27</v>
      </c>
      <c r="Z103" s="18">
        <v>70.739999999999995</v>
      </c>
      <c r="AA103" s="18">
        <v>1317.79</v>
      </c>
      <c r="AB103" s="18">
        <v>16742.8</v>
      </c>
    </row>
    <row r="104" spans="1:28" s="15" customFormat="1" x14ac:dyDescent="0.25">
      <c r="A104" s="17">
        <v>7</v>
      </c>
      <c r="B104" s="17" t="s">
        <v>1250</v>
      </c>
      <c r="C104" s="17" t="s">
        <v>1664</v>
      </c>
      <c r="D104" s="17" t="s">
        <v>1251</v>
      </c>
      <c r="E104" s="17" t="s">
        <v>1252</v>
      </c>
      <c r="F104" s="17" t="s">
        <v>35</v>
      </c>
      <c r="G104" s="17" t="s">
        <v>41</v>
      </c>
      <c r="H104" s="17">
        <v>6750</v>
      </c>
      <c r="I104" s="17">
        <v>6475</v>
      </c>
      <c r="J104" s="17">
        <v>825</v>
      </c>
      <c r="K104" s="17" t="s">
        <v>37</v>
      </c>
      <c r="L104" s="18">
        <v>43112.959999999999</v>
      </c>
      <c r="M104" s="18">
        <v>1055.94</v>
      </c>
      <c r="N104" s="18">
        <v>1065.19</v>
      </c>
      <c r="O104" s="18">
        <v>45234.09</v>
      </c>
      <c r="P104" s="18">
        <v>5817.5</v>
      </c>
      <c r="Q104" s="18">
        <v>421.75</v>
      </c>
      <c r="R104" s="18">
        <v>367.54</v>
      </c>
      <c r="S104" s="18">
        <v>6606.79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48930.46</v>
      </c>
      <c r="Z104" s="18">
        <v>1477.69</v>
      </c>
      <c r="AA104" s="18">
        <v>1432.73</v>
      </c>
      <c r="AB104" s="18">
        <v>51840.88</v>
      </c>
    </row>
    <row r="105" spans="1:28" s="15" customFormat="1" x14ac:dyDescent="0.25">
      <c r="A105" s="17">
        <v>8</v>
      </c>
      <c r="B105" s="17" t="s">
        <v>1233</v>
      </c>
      <c r="C105" s="17" t="s">
        <v>1664</v>
      </c>
      <c r="D105" s="17" t="s">
        <v>1253</v>
      </c>
      <c r="E105" s="17" t="s">
        <v>1254</v>
      </c>
      <c r="F105" s="17" t="s">
        <v>35</v>
      </c>
      <c r="G105" s="17" t="s">
        <v>45</v>
      </c>
      <c r="H105" s="17">
        <v>90002</v>
      </c>
      <c r="I105" s="17">
        <v>88858</v>
      </c>
      <c r="J105" s="17">
        <v>1144</v>
      </c>
      <c r="K105" s="17" t="s">
        <v>37</v>
      </c>
      <c r="L105" s="18">
        <v>-0.06</v>
      </c>
      <c r="M105" s="18">
        <v>0</v>
      </c>
      <c r="N105" s="18">
        <v>0</v>
      </c>
      <c r="O105" s="18">
        <v>-0.06</v>
      </c>
      <c r="P105" s="18">
        <v>6137.8</v>
      </c>
      <c r="Q105" s="18">
        <v>8.9499999999999993</v>
      </c>
      <c r="R105" s="18">
        <v>509.65</v>
      </c>
      <c r="S105" s="18">
        <v>6656.4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6137.74</v>
      </c>
      <c r="Z105" s="18">
        <v>8.9499999999999993</v>
      </c>
      <c r="AA105" s="18">
        <v>509.65</v>
      </c>
      <c r="AB105" s="18">
        <v>6656.34</v>
      </c>
    </row>
    <row r="106" spans="1:28" s="15" customFormat="1" x14ac:dyDescent="0.25">
      <c r="A106" s="17">
        <v>9</v>
      </c>
      <c r="B106" s="17" t="s">
        <v>1255</v>
      </c>
      <c r="C106" s="17" t="s">
        <v>1664</v>
      </c>
      <c r="D106" s="17" t="s">
        <v>1256</v>
      </c>
      <c r="E106" s="17" t="s">
        <v>1257</v>
      </c>
      <c r="F106" s="17" t="s">
        <v>35</v>
      </c>
      <c r="G106" s="17" t="s">
        <v>45</v>
      </c>
      <c r="H106" s="17">
        <v>20810</v>
      </c>
      <c r="I106" s="17">
        <v>20357</v>
      </c>
      <c r="J106" s="17">
        <v>1359</v>
      </c>
      <c r="K106" s="17" t="s">
        <v>37</v>
      </c>
      <c r="L106" s="18">
        <v>-234087.29</v>
      </c>
      <c r="M106" s="18">
        <v>47.05</v>
      </c>
      <c r="N106" s="18">
        <v>3542.75</v>
      </c>
      <c r="O106" s="18">
        <v>-230497.49</v>
      </c>
      <c r="P106" s="18">
        <v>7677.05</v>
      </c>
      <c r="Q106" s="18">
        <v>0</v>
      </c>
      <c r="R106" s="18">
        <v>605.42999999999995</v>
      </c>
      <c r="S106" s="18">
        <v>8282.48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0</v>
      </c>
      <c r="Z106" s="18">
        <v>0</v>
      </c>
      <c r="AA106" s="18">
        <v>0</v>
      </c>
      <c r="AB106" s="18">
        <v>0</v>
      </c>
    </row>
    <row r="107" spans="1:28" s="15" customFormat="1" x14ac:dyDescent="0.25">
      <c r="A107" s="17">
        <v>10</v>
      </c>
      <c r="B107" s="17" t="s">
        <v>1258</v>
      </c>
      <c r="C107" s="17" t="s">
        <v>1664</v>
      </c>
      <c r="D107" s="17" t="s">
        <v>1259</v>
      </c>
      <c r="E107" s="17" t="s">
        <v>1260</v>
      </c>
      <c r="F107" s="17" t="s">
        <v>35</v>
      </c>
      <c r="G107" s="17" t="s">
        <v>106</v>
      </c>
      <c r="H107" s="17">
        <v>2660</v>
      </c>
      <c r="I107" s="17">
        <v>2660</v>
      </c>
      <c r="J107" s="17">
        <v>0</v>
      </c>
      <c r="K107" s="17" t="s">
        <v>37</v>
      </c>
      <c r="L107" s="18">
        <v>0.2</v>
      </c>
      <c r="M107" s="18">
        <v>0</v>
      </c>
      <c r="N107" s="18">
        <v>0</v>
      </c>
      <c r="O107" s="18">
        <v>0.2</v>
      </c>
      <c r="P107" s="18">
        <v>570</v>
      </c>
      <c r="Q107" s="18">
        <v>12.62</v>
      </c>
      <c r="R107" s="18">
        <v>0</v>
      </c>
      <c r="S107" s="18">
        <v>582.62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570.20000000000005</v>
      </c>
      <c r="Z107" s="18">
        <v>12.62</v>
      </c>
      <c r="AA107" s="18">
        <v>0</v>
      </c>
      <c r="AB107" s="18">
        <v>582.82000000000005</v>
      </c>
    </row>
    <row r="108" spans="1:28" s="15" customFormat="1" x14ac:dyDescent="0.25">
      <c r="A108" s="17">
        <v>11</v>
      </c>
      <c r="B108" s="17" t="s">
        <v>1247</v>
      </c>
      <c r="C108" s="17" t="s">
        <v>1664</v>
      </c>
      <c r="D108" s="17" t="s">
        <v>1261</v>
      </c>
      <c r="E108" s="17" t="s">
        <v>1262</v>
      </c>
      <c r="F108" s="17" t="s">
        <v>35</v>
      </c>
      <c r="G108" s="17" t="s">
        <v>114</v>
      </c>
      <c r="H108" s="17">
        <v>3127</v>
      </c>
      <c r="I108" s="17">
        <v>3082</v>
      </c>
      <c r="J108" s="17">
        <v>135</v>
      </c>
      <c r="K108" s="17" t="s">
        <v>37</v>
      </c>
      <c r="L108" s="18">
        <v>-0.34</v>
      </c>
      <c r="M108" s="18">
        <v>0</v>
      </c>
      <c r="N108" s="18">
        <v>0</v>
      </c>
      <c r="O108" s="18">
        <v>-0.34</v>
      </c>
      <c r="P108" s="18">
        <v>1143.25</v>
      </c>
      <c r="Q108" s="18">
        <v>19.29</v>
      </c>
      <c r="R108" s="18">
        <v>60.14</v>
      </c>
      <c r="S108" s="18">
        <v>1222.68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1142.9100000000001</v>
      </c>
      <c r="Z108" s="18">
        <v>19.29</v>
      </c>
      <c r="AA108" s="18">
        <v>60.14</v>
      </c>
      <c r="AB108" s="18">
        <v>1222.3399999999999</v>
      </c>
    </row>
    <row r="109" spans="1:28" s="22" customForma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20">
        <f>SUM(J98:J108)</f>
        <v>17826</v>
      </c>
      <c r="K109" s="19"/>
      <c r="L109" s="20">
        <f t="shared" ref="L109:AB109" si="22">SUM(L98:L108)</f>
        <v>-205598.59</v>
      </c>
      <c r="M109" s="20">
        <f t="shared" si="22"/>
        <v>1241.01</v>
      </c>
      <c r="N109" s="20">
        <f t="shared" si="22"/>
        <v>4764.12</v>
      </c>
      <c r="O109" s="20">
        <f t="shared" si="22"/>
        <v>-199593.46</v>
      </c>
      <c r="P109" s="20">
        <f t="shared" si="22"/>
        <v>96408.700000000012</v>
      </c>
      <c r="Q109" s="20">
        <f t="shared" si="22"/>
        <v>684.80000000000007</v>
      </c>
      <c r="R109" s="20">
        <f t="shared" si="22"/>
        <v>7941.4900000000007</v>
      </c>
      <c r="S109" s="20">
        <f t="shared" si="22"/>
        <v>105034.98999999998</v>
      </c>
      <c r="T109" s="20">
        <f t="shared" si="22"/>
        <v>0</v>
      </c>
      <c r="U109" s="20">
        <f t="shared" si="22"/>
        <v>0</v>
      </c>
      <c r="V109" s="20">
        <f t="shared" si="22"/>
        <v>0</v>
      </c>
      <c r="W109" s="20">
        <f t="shared" si="22"/>
        <v>0</v>
      </c>
      <c r="X109" s="20">
        <f t="shared" si="22"/>
        <v>0</v>
      </c>
      <c r="Y109" s="20">
        <f t="shared" si="22"/>
        <v>125549.11000000002</v>
      </c>
      <c r="Z109" s="20">
        <f t="shared" si="22"/>
        <v>1874.1000000000001</v>
      </c>
      <c r="AA109" s="20">
        <f t="shared" si="22"/>
        <v>8401.25</v>
      </c>
      <c r="AB109" s="20">
        <f t="shared" si="22"/>
        <v>135824.46</v>
      </c>
    </row>
    <row r="110" spans="1:28" s="15" customFormat="1" x14ac:dyDescent="0.25">
      <c r="A110" s="17">
        <v>1</v>
      </c>
      <c r="B110" s="17" t="s">
        <v>1233</v>
      </c>
      <c r="C110" s="17" t="s">
        <v>1664</v>
      </c>
      <c r="D110" s="17" t="s">
        <v>1263</v>
      </c>
      <c r="E110" s="17" t="s">
        <v>1264</v>
      </c>
      <c r="F110" s="17" t="s">
        <v>75</v>
      </c>
      <c r="G110" s="17" t="s">
        <v>1142</v>
      </c>
      <c r="H110" s="17">
        <v>8605</v>
      </c>
      <c r="I110" s="17">
        <v>8578</v>
      </c>
      <c r="J110" s="17">
        <v>27</v>
      </c>
      <c r="K110" s="17" t="s">
        <v>37</v>
      </c>
      <c r="L110" s="18">
        <v>-1272.5999999999999</v>
      </c>
      <c r="M110" s="18">
        <v>14.15</v>
      </c>
      <c r="N110" s="18">
        <v>27.92</v>
      </c>
      <c r="O110" s="18">
        <v>-1230.53</v>
      </c>
      <c r="P110" s="18">
        <v>425.7</v>
      </c>
      <c r="Q110" s="18">
        <v>0</v>
      </c>
      <c r="R110" s="18">
        <v>16.04</v>
      </c>
      <c r="S110" s="18">
        <v>441.74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0</v>
      </c>
      <c r="Z110" s="18">
        <v>0</v>
      </c>
      <c r="AA110" s="18">
        <v>0</v>
      </c>
      <c r="AB110" s="18">
        <v>0</v>
      </c>
    </row>
    <row r="111" spans="1:28" s="15" customFormat="1" x14ac:dyDescent="0.25">
      <c r="A111" s="17">
        <v>2</v>
      </c>
      <c r="B111" s="17" t="s">
        <v>1255</v>
      </c>
      <c r="C111" s="17" t="s">
        <v>1664</v>
      </c>
      <c r="D111" s="17" t="s">
        <v>1265</v>
      </c>
      <c r="E111" s="17" t="s">
        <v>1266</v>
      </c>
      <c r="F111" s="17" t="s">
        <v>75</v>
      </c>
      <c r="G111" s="17" t="s">
        <v>1142</v>
      </c>
      <c r="H111" s="17">
        <v>7200</v>
      </c>
      <c r="I111" s="17">
        <v>7179</v>
      </c>
      <c r="J111" s="17">
        <v>21</v>
      </c>
      <c r="K111" s="17" t="s">
        <v>37</v>
      </c>
      <c r="L111" s="18">
        <v>0.23</v>
      </c>
      <c r="M111" s="18">
        <v>0</v>
      </c>
      <c r="N111" s="18">
        <v>0</v>
      </c>
      <c r="O111" s="18">
        <v>0.23</v>
      </c>
      <c r="P111" s="18">
        <v>441.1</v>
      </c>
      <c r="Q111" s="18">
        <v>36.21</v>
      </c>
      <c r="R111" s="18">
        <v>12.47</v>
      </c>
      <c r="S111" s="18">
        <v>489.78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441.33</v>
      </c>
      <c r="Z111" s="18">
        <v>36.21</v>
      </c>
      <c r="AA111" s="18">
        <v>12.47</v>
      </c>
      <c r="AB111" s="18">
        <v>490.01</v>
      </c>
    </row>
    <row r="112" spans="1:28" s="15" customFormat="1" x14ac:dyDescent="0.25">
      <c r="A112" s="17">
        <v>3</v>
      </c>
      <c r="B112" s="17" t="s">
        <v>1233</v>
      </c>
      <c r="C112" s="17" t="s">
        <v>1664</v>
      </c>
      <c r="D112" s="17" t="s">
        <v>1267</v>
      </c>
      <c r="E112" s="17" t="s">
        <v>1268</v>
      </c>
      <c r="F112" s="17" t="s">
        <v>75</v>
      </c>
      <c r="G112" s="17" t="s">
        <v>1142</v>
      </c>
      <c r="H112" s="17">
        <v>18</v>
      </c>
      <c r="I112" s="17">
        <v>17</v>
      </c>
      <c r="J112" s="17">
        <v>1</v>
      </c>
      <c r="K112" s="17" t="s">
        <v>37</v>
      </c>
      <c r="L112" s="18">
        <v>-2255.44</v>
      </c>
      <c r="M112" s="18">
        <v>10.58</v>
      </c>
      <c r="N112" s="18">
        <v>2.97</v>
      </c>
      <c r="O112" s="18">
        <v>-2241.89</v>
      </c>
      <c r="P112" s="18">
        <v>309.10000000000002</v>
      </c>
      <c r="Q112" s="18">
        <v>0</v>
      </c>
      <c r="R112" s="18">
        <v>0.59</v>
      </c>
      <c r="S112" s="18">
        <v>309.69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0</v>
      </c>
      <c r="Z112" s="18">
        <v>0</v>
      </c>
      <c r="AA112" s="18">
        <v>0</v>
      </c>
      <c r="AB112" s="18">
        <v>0</v>
      </c>
    </row>
    <row r="113" spans="1:28" s="15" customFormat="1" x14ac:dyDescent="0.25">
      <c r="A113" s="17">
        <v>4</v>
      </c>
      <c r="B113" s="17" t="s">
        <v>1233</v>
      </c>
      <c r="C113" s="17" t="s">
        <v>1664</v>
      </c>
      <c r="D113" s="17" t="s">
        <v>1269</v>
      </c>
      <c r="E113" s="17" t="s">
        <v>1270</v>
      </c>
      <c r="F113" s="17" t="s">
        <v>75</v>
      </c>
      <c r="G113" s="17" t="s">
        <v>1142</v>
      </c>
      <c r="H113" s="17">
        <v>5198</v>
      </c>
      <c r="I113" s="17">
        <v>5165</v>
      </c>
      <c r="J113" s="17">
        <v>33</v>
      </c>
      <c r="K113" s="17" t="s">
        <v>37</v>
      </c>
      <c r="L113" s="18">
        <v>-627.55999999999995</v>
      </c>
      <c r="M113" s="18">
        <v>15.44</v>
      </c>
      <c r="N113" s="18">
        <v>38.01</v>
      </c>
      <c r="O113" s="18">
        <v>-574.11</v>
      </c>
      <c r="P113" s="18">
        <v>465.3</v>
      </c>
      <c r="Q113" s="18">
        <v>0</v>
      </c>
      <c r="R113" s="18">
        <v>19.600000000000001</v>
      </c>
      <c r="S113" s="18">
        <v>484.9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0</v>
      </c>
      <c r="Z113" s="18">
        <v>0</v>
      </c>
      <c r="AA113" s="18">
        <v>0</v>
      </c>
      <c r="AB113" s="18">
        <v>0</v>
      </c>
    </row>
    <row r="114" spans="1:28" s="15" customFormat="1" x14ac:dyDescent="0.25">
      <c r="A114" s="17">
        <v>5</v>
      </c>
      <c r="B114" s="17" t="s">
        <v>1247</v>
      </c>
      <c r="C114" s="17" t="s">
        <v>1664</v>
      </c>
      <c r="D114" s="17" t="s">
        <v>1271</v>
      </c>
      <c r="E114" s="17" t="s">
        <v>1272</v>
      </c>
      <c r="F114" s="17" t="s">
        <v>75</v>
      </c>
      <c r="G114" s="17" t="s">
        <v>1142</v>
      </c>
      <c r="H114" s="17">
        <v>10394</v>
      </c>
      <c r="I114" s="17">
        <v>10310</v>
      </c>
      <c r="J114" s="17">
        <v>84</v>
      </c>
      <c r="K114" s="17" t="s">
        <v>37</v>
      </c>
      <c r="L114" s="18">
        <v>-0.49</v>
      </c>
      <c r="M114" s="18">
        <v>0</v>
      </c>
      <c r="N114" s="18">
        <v>0</v>
      </c>
      <c r="O114" s="18">
        <v>-0.49</v>
      </c>
      <c r="P114" s="18">
        <v>801.9</v>
      </c>
      <c r="Q114" s="18">
        <v>19.489999999999998</v>
      </c>
      <c r="R114" s="18">
        <v>49.9</v>
      </c>
      <c r="S114" s="18">
        <v>871.29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801.41</v>
      </c>
      <c r="Z114" s="18">
        <v>19.489999999999998</v>
      </c>
      <c r="AA114" s="18">
        <v>49.9</v>
      </c>
      <c r="AB114" s="18">
        <v>870.8</v>
      </c>
    </row>
    <row r="115" spans="1:28" s="15" customFormat="1" x14ac:dyDescent="0.25">
      <c r="A115" s="17">
        <v>6</v>
      </c>
      <c r="B115" s="17" t="s">
        <v>1233</v>
      </c>
      <c r="C115" s="17" t="s">
        <v>1664</v>
      </c>
      <c r="D115" s="17" t="s">
        <v>1273</v>
      </c>
      <c r="E115" s="17" t="s">
        <v>1274</v>
      </c>
      <c r="F115" s="17" t="s">
        <v>75</v>
      </c>
      <c r="G115" s="17" t="s">
        <v>1142</v>
      </c>
      <c r="H115" s="17">
        <v>8322</v>
      </c>
      <c r="I115" s="17">
        <v>8299</v>
      </c>
      <c r="J115" s="17">
        <v>23</v>
      </c>
      <c r="K115" s="17" t="s">
        <v>37</v>
      </c>
      <c r="L115" s="18">
        <v>-3609.62</v>
      </c>
      <c r="M115" s="18">
        <v>10.46</v>
      </c>
      <c r="N115" s="18">
        <v>27.32</v>
      </c>
      <c r="O115" s="18">
        <v>-3571.84</v>
      </c>
      <c r="P115" s="18">
        <v>289.3</v>
      </c>
      <c r="Q115" s="18">
        <v>0</v>
      </c>
      <c r="R115" s="18">
        <v>13.66</v>
      </c>
      <c r="S115" s="18">
        <v>302.95999999999998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0</v>
      </c>
      <c r="Z115" s="18">
        <v>0</v>
      </c>
      <c r="AA115" s="18">
        <v>0</v>
      </c>
      <c r="AB115" s="18">
        <v>0</v>
      </c>
    </row>
    <row r="116" spans="1:28" s="15" customFormat="1" x14ac:dyDescent="0.25">
      <c r="A116" s="17">
        <v>7</v>
      </c>
      <c r="B116" s="17" t="s">
        <v>1233</v>
      </c>
      <c r="C116" s="17" t="s">
        <v>1664</v>
      </c>
      <c r="D116" s="17" t="s">
        <v>1275</v>
      </c>
      <c r="E116" s="17" t="s">
        <v>1276</v>
      </c>
      <c r="F116" s="17" t="s">
        <v>75</v>
      </c>
      <c r="G116" s="17" t="s">
        <v>1277</v>
      </c>
      <c r="H116" s="17">
        <v>1705</v>
      </c>
      <c r="I116" s="17">
        <v>1691</v>
      </c>
      <c r="J116" s="17">
        <v>14</v>
      </c>
      <c r="K116" s="17" t="s">
        <v>37</v>
      </c>
      <c r="L116" s="18">
        <v>-2464.29</v>
      </c>
      <c r="M116" s="18">
        <v>10.9</v>
      </c>
      <c r="N116" s="18">
        <v>14.85</v>
      </c>
      <c r="O116" s="18">
        <v>-2438.54</v>
      </c>
      <c r="P116" s="18">
        <v>312.39999999999998</v>
      </c>
      <c r="Q116" s="18">
        <v>0</v>
      </c>
      <c r="R116" s="18">
        <v>8.32</v>
      </c>
      <c r="S116" s="18">
        <v>320.72000000000003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0</v>
      </c>
      <c r="Z116" s="18">
        <v>0</v>
      </c>
      <c r="AA116" s="18">
        <v>0</v>
      </c>
      <c r="AB116" s="18">
        <v>0</v>
      </c>
    </row>
    <row r="117" spans="1:28" s="15" customFormat="1" x14ac:dyDescent="0.25">
      <c r="A117" s="17">
        <v>8</v>
      </c>
      <c r="B117" s="17" t="s">
        <v>1250</v>
      </c>
      <c r="C117" s="17" t="s">
        <v>1664</v>
      </c>
      <c r="D117" s="17" t="s">
        <v>1278</v>
      </c>
      <c r="E117" s="17" t="s">
        <v>1279</v>
      </c>
      <c r="F117" s="17" t="s">
        <v>75</v>
      </c>
      <c r="G117" s="17" t="s">
        <v>1142</v>
      </c>
      <c r="H117" s="17">
        <v>11562</v>
      </c>
      <c r="I117" s="17">
        <v>11366</v>
      </c>
      <c r="J117" s="17">
        <v>196</v>
      </c>
      <c r="K117" s="17" t="s">
        <v>37</v>
      </c>
      <c r="L117" s="18">
        <v>11547.04</v>
      </c>
      <c r="M117" s="18">
        <v>248.68</v>
      </c>
      <c r="N117" s="18">
        <v>310.07</v>
      </c>
      <c r="O117" s="18">
        <v>12105.79</v>
      </c>
      <c r="P117" s="18">
        <v>1678.6</v>
      </c>
      <c r="Q117" s="18">
        <v>114</v>
      </c>
      <c r="R117" s="18">
        <v>116.42</v>
      </c>
      <c r="S117" s="18">
        <v>1909.02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13225.64</v>
      </c>
      <c r="Z117" s="18">
        <v>362.68</v>
      </c>
      <c r="AA117" s="18">
        <v>426.49</v>
      </c>
      <c r="AB117" s="18">
        <v>14014.81</v>
      </c>
    </row>
    <row r="118" spans="1:28" s="15" customFormat="1" x14ac:dyDescent="0.25">
      <c r="A118" s="17">
        <v>9</v>
      </c>
      <c r="B118" s="17" t="s">
        <v>1247</v>
      </c>
      <c r="C118" s="17" t="s">
        <v>1664</v>
      </c>
      <c r="D118" s="17" t="s">
        <v>1280</v>
      </c>
      <c r="E118" s="17" t="s">
        <v>1281</v>
      </c>
      <c r="F118" s="17" t="s">
        <v>75</v>
      </c>
      <c r="G118" s="17" t="s">
        <v>1142</v>
      </c>
      <c r="H118" s="17">
        <v>2185</v>
      </c>
      <c r="I118" s="17">
        <v>2102</v>
      </c>
      <c r="J118" s="17">
        <v>83</v>
      </c>
      <c r="K118" s="17" t="s">
        <v>37</v>
      </c>
      <c r="L118" s="18">
        <v>0.48</v>
      </c>
      <c r="M118" s="18">
        <v>0</v>
      </c>
      <c r="N118" s="18">
        <v>0</v>
      </c>
      <c r="O118" s="18">
        <v>0.48</v>
      </c>
      <c r="P118" s="18">
        <v>712.8</v>
      </c>
      <c r="Q118" s="18">
        <v>5.15</v>
      </c>
      <c r="R118" s="18">
        <v>49.3</v>
      </c>
      <c r="S118" s="18">
        <v>767.25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18">
        <v>713.28</v>
      </c>
      <c r="Z118" s="18">
        <v>5.15</v>
      </c>
      <c r="AA118" s="18">
        <v>49.3</v>
      </c>
      <c r="AB118" s="18">
        <v>767.73</v>
      </c>
    </row>
    <row r="119" spans="1:28" s="15" customFormat="1" x14ac:dyDescent="0.25">
      <c r="A119" s="17">
        <v>10</v>
      </c>
      <c r="B119" s="17" t="s">
        <v>1255</v>
      </c>
      <c r="C119" s="17" t="s">
        <v>1664</v>
      </c>
      <c r="D119" s="17" t="s">
        <v>1282</v>
      </c>
      <c r="E119" s="17" t="s">
        <v>1283</v>
      </c>
      <c r="F119" s="17" t="s">
        <v>75</v>
      </c>
      <c r="G119" s="17" t="s">
        <v>1142</v>
      </c>
      <c r="H119" s="17">
        <v>8926</v>
      </c>
      <c r="I119" s="17">
        <v>8842</v>
      </c>
      <c r="J119" s="17">
        <v>84</v>
      </c>
      <c r="K119" s="17" t="s">
        <v>37</v>
      </c>
      <c r="L119" s="18">
        <v>-0.17</v>
      </c>
      <c r="M119" s="18">
        <v>0</v>
      </c>
      <c r="N119" s="18">
        <v>0</v>
      </c>
      <c r="O119" s="18">
        <v>-0.17</v>
      </c>
      <c r="P119" s="18">
        <v>911.9</v>
      </c>
      <c r="Q119" s="18">
        <v>3.52</v>
      </c>
      <c r="R119" s="18">
        <v>49.9</v>
      </c>
      <c r="S119" s="18">
        <v>965.32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911.73</v>
      </c>
      <c r="Z119" s="18">
        <v>3.52</v>
      </c>
      <c r="AA119" s="18">
        <v>49.9</v>
      </c>
      <c r="AB119" s="18">
        <v>965.15</v>
      </c>
    </row>
    <row r="120" spans="1:28" s="15" customFormat="1" x14ac:dyDescent="0.25">
      <c r="A120" s="17">
        <v>11</v>
      </c>
      <c r="B120" s="17" t="s">
        <v>1237</v>
      </c>
      <c r="C120" s="17" t="s">
        <v>1664</v>
      </c>
      <c r="D120" s="17" t="s">
        <v>1284</v>
      </c>
      <c r="E120" s="17" t="s">
        <v>1285</v>
      </c>
      <c r="F120" s="17" t="s">
        <v>75</v>
      </c>
      <c r="G120" s="17" t="s">
        <v>1142</v>
      </c>
      <c r="H120" s="17">
        <v>7563</v>
      </c>
      <c r="I120" s="17">
        <v>6975</v>
      </c>
      <c r="J120" s="17">
        <v>588</v>
      </c>
      <c r="K120" s="17" t="s">
        <v>37</v>
      </c>
      <c r="L120" s="18">
        <v>17067.22</v>
      </c>
      <c r="M120" s="18">
        <v>511.67</v>
      </c>
      <c r="N120" s="18">
        <v>1153.8900000000001</v>
      </c>
      <c r="O120" s="18">
        <v>18732.78</v>
      </c>
      <c r="P120" s="18">
        <v>4183.3</v>
      </c>
      <c r="Q120" s="18">
        <v>186.54</v>
      </c>
      <c r="R120" s="18">
        <v>349.27</v>
      </c>
      <c r="S120" s="18">
        <v>4719.1099999999997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18">
        <v>21250.52</v>
      </c>
      <c r="Z120" s="18">
        <v>698.21</v>
      </c>
      <c r="AA120" s="18">
        <v>1503.16</v>
      </c>
      <c r="AB120" s="18">
        <v>23451.89</v>
      </c>
    </row>
    <row r="121" spans="1:28" s="15" customFormat="1" x14ac:dyDescent="0.25">
      <c r="A121" s="17">
        <v>12</v>
      </c>
      <c r="B121" s="17" t="s">
        <v>1233</v>
      </c>
      <c r="C121" s="17" t="s">
        <v>1664</v>
      </c>
      <c r="D121" s="17" t="s">
        <v>1286</v>
      </c>
      <c r="E121" s="17" t="s">
        <v>1287</v>
      </c>
      <c r="F121" s="17" t="s">
        <v>75</v>
      </c>
      <c r="G121" s="17" t="s">
        <v>1142</v>
      </c>
      <c r="H121" s="17">
        <v>33627</v>
      </c>
      <c r="I121" s="17">
        <v>33612</v>
      </c>
      <c r="J121" s="17">
        <v>15</v>
      </c>
      <c r="K121" s="17" t="s">
        <v>37</v>
      </c>
      <c r="L121" s="18">
        <v>-877.91</v>
      </c>
      <c r="M121" s="18">
        <v>16</v>
      </c>
      <c r="N121" s="18">
        <v>16.04</v>
      </c>
      <c r="O121" s="18">
        <v>-845.87</v>
      </c>
      <c r="P121" s="18">
        <v>456.5</v>
      </c>
      <c r="Q121" s="18">
        <v>0</v>
      </c>
      <c r="R121" s="18">
        <v>8.91</v>
      </c>
      <c r="S121" s="18">
        <v>465.41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18">
        <v>0</v>
      </c>
      <c r="Z121" s="18">
        <v>0</v>
      </c>
      <c r="AA121" s="18">
        <v>0</v>
      </c>
      <c r="AB121" s="18">
        <v>0</v>
      </c>
    </row>
    <row r="122" spans="1:28" s="15" customFormat="1" x14ac:dyDescent="0.25">
      <c r="A122" s="17">
        <v>13</v>
      </c>
      <c r="B122" s="17" t="s">
        <v>1242</v>
      </c>
      <c r="C122" s="17" t="s">
        <v>1664</v>
      </c>
      <c r="D122" s="17" t="s">
        <v>1288</v>
      </c>
      <c r="E122" s="17" t="s">
        <v>1289</v>
      </c>
      <c r="F122" s="17" t="s">
        <v>75</v>
      </c>
      <c r="G122" s="17" t="s">
        <v>1142</v>
      </c>
      <c r="H122" s="17">
        <v>19116</v>
      </c>
      <c r="I122" s="17">
        <v>18727</v>
      </c>
      <c r="J122" s="17">
        <v>389</v>
      </c>
      <c r="K122" s="17" t="s">
        <v>37</v>
      </c>
      <c r="L122" s="18">
        <v>-0.04</v>
      </c>
      <c r="M122" s="18">
        <v>0</v>
      </c>
      <c r="N122" s="18">
        <v>0</v>
      </c>
      <c r="O122" s="18">
        <v>-0.04</v>
      </c>
      <c r="P122" s="18">
        <v>2952.4</v>
      </c>
      <c r="Q122" s="18">
        <v>235.12</v>
      </c>
      <c r="R122" s="18">
        <v>231.07</v>
      </c>
      <c r="S122" s="18">
        <v>3418.59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18">
        <v>2952.36</v>
      </c>
      <c r="Z122" s="18">
        <v>235.12</v>
      </c>
      <c r="AA122" s="18">
        <v>231.07</v>
      </c>
      <c r="AB122" s="18">
        <v>3418.55</v>
      </c>
    </row>
    <row r="123" spans="1:28" s="15" customFormat="1" x14ac:dyDescent="0.25">
      <c r="A123" s="17">
        <v>14</v>
      </c>
      <c r="B123" s="17" t="s">
        <v>1233</v>
      </c>
      <c r="C123" s="17" t="s">
        <v>1664</v>
      </c>
      <c r="D123" s="17" t="s">
        <v>1290</v>
      </c>
      <c r="E123" s="17" t="s">
        <v>1291</v>
      </c>
      <c r="F123" s="17" t="s">
        <v>75</v>
      </c>
      <c r="G123" s="17" t="s">
        <v>1142</v>
      </c>
      <c r="H123" s="17">
        <v>3499</v>
      </c>
      <c r="I123" s="17">
        <v>3491</v>
      </c>
      <c r="J123" s="17">
        <v>8</v>
      </c>
      <c r="K123" s="17" t="s">
        <v>37</v>
      </c>
      <c r="L123" s="18">
        <v>-983.27</v>
      </c>
      <c r="M123" s="18">
        <v>12</v>
      </c>
      <c r="N123" s="18">
        <v>3.56</v>
      </c>
      <c r="O123" s="18">
        <v>-967.71</v>
      </c>
      <c r="P123" s="18">
        <v>327.8</v>
      </c>
      <c r="Q123" s="18">
        <v>0</v>
      </c>
      <c r="R123" s="18">
        <v>4.75</v>
      </c>
      <c r="S123" s="18">
        <v>332.55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18">
        <v>0</v>
      </c>
      <c r="Z123" s="18">
        <v>0</v>
      </c>
      <c r="AA123" s="18">
        <v>0</v>
      </c>
      <c r="AB123" s="18">
        <v>0</v>
      </c>
    </row>
    <row r="124" spans="1:28" s="15" customFormat="1" x14ac:dyDescent="0.25">
      <c r="A124" s="17">
        <v>15</v>
      </c>
      <c r="B124" s="17" t="s">
        <v>1247</v>
      </c>
      <c r="C124" s="17" t="s">
        <v>1664</v>
      </c>
      <c r="D124" s="17" t="s">
        <v>1292</v>
      </c>
      <c r="E124" s="17" t="s">
        <v>1293</v>
      </c>
      <c r="F124" s="17" t="s">
        <v>75</v>
      </c>
      <c r="G124" s="17" t="s">
        <v>1142</v>
      </c>
      <c r="H124" s="17">
        <v>2001</v>
      </c>
      <c r="I124" s="17">
        <v>2000</v>
      </c>
      <c r="J124" s="17">
        <v>1</v>
      </c>
      <c r="K124" s="17" t="s">
        <v>37</v>
      </c>
      <c r="L124" s="18">
        <v>-1382.44</v>
      </c>
      <c r="M124" s="18">
        <v>5.23</v>
      </c>
      <c r="N124" s="18">
        <v>1.18</v>
      </c>
      <c r="O124" s="18">
        <v>-1376.03</v>
      </c>
      <c r="P124" s="18">
        <v>199.1</v>
      </c>
      <c r="Q124" s="18">
        <v>0</v>
      </c>
      <c r="R124" s="18">
        <v>0.59</v>
      </c>
      <c r="S124" s="18">
        <v>199.69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18">
        <v>0</v>
      </c>
      <c r="Z124" s="18">
        <v>0</v>
      </c>
      <c r="AA124" s="18">
        <v>0</v>
      </c>
      <c r="AB124" s="18">
        <v>0</v>
      </c>
    </row>
    <row r="125" spans="1:28" s="15" customFormat="1" x14ac:dyDescent="0.25">
      <c r="A125" s="17">
        <v>16</v>
      </c>
      <c r="B125" s="17" t="s">
        <v>1255</v>
      </c>
      <c r="C125" s="17" t="s">
        <v>1664</v>
      </c>
      <c r="D125" s="17" t="s">
        <v>1294</v>
      </c>
      <c r="E125" s="17" t="s">
        <v>1295</v>
      </c>
      <c r="F125" s="17" t="s">
        <v>75</v>
      </c>
      <c r="G125" s="17" t="s">
        <v>1142</v>
      </c>
      <c r="H125" s="17">
        <v>10574</v>
      </c>
      <c r="I125" s="17">
        <v>10563</v>
      </c>
      <c r="J125" s="17">
        <v>11</v>
      </c>
      <c r="K125" s="17" t="s">
        <v>37</v>
      </c>
      <c r="L125" s="18">
        <v>-2636.57</v>
      </c>
      <c r="M125" s="18">
        <v>17.09</v>
      </c>
      <c r="N125" s="18">
        <v>11.88</v>
      </c>
      <c r="O125" s="18">
        <v>-2607.6</v>
      </c>
      <c r="P125" s="18">
        <v>512.6</v>
      </c>
      <c r="Q125" s="18">
        <v>0</v>
      </c>
      <c r="R125" s="18">
        <v>6.53</v>
      </c>
      <c r="S125" s="18">
        <v>519.13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18">
        <v>0</v>
      </c>
      <c r="Z125" s="18">
        <v>0</v>
      </c>
      <c r="AA125" s="18">
        <v>0</v>
      </c>
      <c r="AB125" s="18">
        <v>0</v>
      </c>
    </row>
    <row r="126" spans="1:28" s="15" customFormat="1" x14ac:dyDescent="0.25">
      <c r="A126" s="17">
        <v>17</v>
      </c>
      <c r="B126" s="17" t="s">
        <v>1255</v>
      </c>
      <c r="C126" s="17" t="s">
        <v>1664</v>
      </c>
      <c r="D126" s="17" t="s">
        <v>1296</v>
      </c>
      <c r="E126" s="17" t="s">
        <v>1297</v>
      </c>
      <c r="F126" s="17" t="s">
        <v>75</v>
      </c>
      <c r="G126" s="17" t="s">
        <v>1142</v>
      </c>
      <c r="H126" s="17">
        <v>26444</v>
      </c>
      <c r="I126" s="17">
        <v>26048</v>
      </c>
      <c r="J126" s="17">
        <v>396</v>
      </c>
      <c r="K126" s="17" t="s">
        <v>37</v>
      </c>
      <c r="L126" s="18">
        <v>-7.0000000000000007E-2</v>
      </c>
      <c r="M126" s="18">
        <v>0</v>
      </c>
      <c r="N126" s="18">
        <v>0</v>
      </c>
      <c r="O126" s="18">
        <v>-7.0000000000000007E-2</v>
      </c>
      <c r="P126" s="18">
        <v>3081.1</v>
      </c>
      <c r="Q126" s="18">
        <v>200.98</v>
      </c>
      <c r="R126" s="18">
        <v>235.22</v>
      </c>
      <c r="S126" s="18">
        <v>3517.3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18">
        <v>3081.03</v>
      </c>
      <c r="Z126" s="18">
        <v>200.98</v>
      </c>
      <c r="AA126" s="18">
        <v>235.22</v>
      </c>
      <c r="AB126" s="18">
        <v>3517.23</v>
      </c>
    </row>
    <row r="127" spans="1:28" s="15" customFormat="1" x14ac:dyDescent="0.25">
      <c r="A127" s="17">
        <v>18</v>
      </c>
      <c r="B127" s="17" t="s">
        <v>1242</v>
      </c>
      <c r="C127" s="17" t="s">
        <v>1664</v>
      </c>
      <c r="D127" s="17" t="s">
        <v>1298</v>
      </c>
      <c r="E127" s="17" t="s">
        <v>1299</v>
      </c>
      <c r="F127" s="17" t="s">
        <v>75</v>
      </c>
      <c r="G127" s="17" t="s">
        <v>1142</v>
      </c>
      <c r="H127" s="17">
        <v>1830</v>
      </c>
      <c r="I127" s="17">
        <v>1520</v>
      </c>
      <c r="J127" s="17">
        <v>310</v>
      </c>
      <c r="K127" s="17" t="s">
        <v>37</v>
      </c>
      <c r="L127" s="18">
        <v>0.4</v>
      </c>
      <c r="M127" s="18">
        <v>0</v>
      </c>
      <c r="N127" s="18">
        <v>0</v>
      </c>
      <c r="O127" s="18">
        <v>0.4</v>
      </c>
      <c r="P127" s="18">
        <v>2513.5</v>
      </c>
      <c r="Q127" s="18">
        <v>86.35</v>
      </c>
      <c r="R127" s="18">
        <v>184.14</v>
      </c>
      <c r="S127" s="18">
        <v>2783.99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2513.9</v>
      </c>
      <c r="Z127" s="18">
        <v>86.35</v>
      </c>
      <c r="AA127" s="18">
        <v>184.14</v>
      </c>
      <c r="AB127" s="18">
        <v>2784.39</v>
      </c>
    </row>
    <row r="128" spans="1:28" s="15" customFormat="1" x14ac:dyDescent="0.25">
      <c r="A128" s="17">
        <v>19</v>
      </c>
      <c r="B128" s="17" t="s">
        <v>1233</v>
      </c>
      <c r="C128" s="17" t="s">
        <v>1664</v>
      </c>
      <c r="D128" s="17" t="s">
        <v>1300</v>
      </c>
      <c r="E128" s="17" t="s">
        <v>1301</v>
      </c>
      <c r="F128" s="17" t="s">
        <v>75</v>
      </c>
      <c r="G128" s="17" t="s">
        <v>1302</v>
      </c>
      <c r="H128" s="17">
        <v>1</v>
      </c>
      <c r="I128" s="17">
        <v>1</v>
      </c>
      <c r="J128" s="17">
        <v>1580</v>
      </c>
      <c r="K128" s="17" t="s">
        <v>107</v>
      </c>
      <c r="L128" s="18">
        <v>-0.28999999999999998</v>
      </c>
      <c r="M128" s="18">
        <v>0</v>
      </c>
      <c r="N128" s="18">
        <v>0</v>
      </c>
      <c r="O128" s="18">
        <v>-0.28999999999999998</v>
      </c>
      <c r="P128" s="18">
        <v>10593</v>
      </c>
      <c r="Q128" s="18">
        <v>33.51</v>
      </c>
      <c r="R128" s="18">
        <v>938.52</v>
      </c>
      <c r="S128" s="18">
        <v>11565.03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10592.71</v>
      </c>
      <c r="Z128" s="18">
        <v>33.51</v>
      </c>
      <c r="AA128" s="18">
        <v>938.52</v>
      </c>
      <c r="AB128" s="18">
        <v>11564.74</v>
      </c>
    </row>
    <row r="129" spans="1:31" s="15" customFormat="1" x14ac:dyDescent="0.25">
      <c r="A129" s="17">
        <v>20</v>
      </c>
      <c r="B129" s="17" t="s">
        <v>1233</v>
      </c>
      <c r="C129" s="17" t="s">
        <v>1664</v>
      </c>
      <c r="D129" s="17" t="s">
        <v>1303</v>
      </c>
      <c r="E129" s="17" t="s">
        <v>1304</v>
      </c>
      <c r="F129" s="17" t="s">
        <v>75</v>
      </c>
      <c r="G129" s="17" t="s">
        <v>1302</v>
      </c>
      <c r="H129" s="17">
        <v>1</v>
      </c>
      <c r="I129" s="17">
        <v>1</v>
      </c>
      <c r="J129" s="17">
        <v>1580</v>
      </c>
      <c r="K129" s="17" t="s">
        <v>107</v>
      </c>
      <c r="L129" s="18">
        <v>0.22</v>
      </c>
      <c r="M129" s="18">
        <v>0</v>
      </c>
      <c r="N129" s="18">
        <v>0</v>
      </c>
      <c r="O129" s="18">
        <v>0.22</v>
      </c>
      <c r="P129" s="18">
        <v>10758</v>
      </c>
      <c r="Q129" s="18">
        <v>1.98</v>
      </c>
      <c r="R129" s="18">
        <v>938.52</v>
      </c>
      <c r="S129" s="18">
        <v>11698.5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10758.22</v>
      </c>
      <c r="Z129" s="18">
        <v>1.98</v>
      </c>
      <c r="AA129" s="18">
        <v>938.52</v>
      </c>
      <c r="AB129" s="18">
        <v>11698.72</v>
      </c>
    </row>
    <row r="130" spans="1:31" s="12" customFormat="1" ht="16.5" customHeight="1" x14ac:dyDescent="0.25">
      <c r="A130" s="10"/>
      <c r="B130" s="10"/>
      <c r="C130" s="10" t="s">
        <v>71</v>
      </c>
      <c r="D130" s="10"/>
      <c r="E130" s="10"/>
      <c r="F130" s="10"/>
      <c r="G130" s="10"/>
      <c r="H130" s="10"/>
      <c r="I130" s="10"/>
      <c r="J130" s="11">
        <f>SUM(J110:J129)</f>
        <v>5444</v>
      </c>
      <c r="K130" s="11"/>
      <c r="L130" s="11">
        <f t="shared" ref="L130:AB130" si="23">SUM(L110:L129)</f>
        <v>12504.83</v>
      </c>
      <c r="M130" s="11">
        <f t="shared" si="23"/>
        <v>872.20000000000016</v>
      </c>
      <c r="N130" s="11">
        <f t="shared" si="23"/>
        <v>1607.6900000000003</v>
      </c>
      <c r="O130" s="11">
        <f t="shared" si="23"/>
        <v>14984.720000000003</v>
      </c>
      <c r="P130" s="11">
        <f t="shared" si="23"/>
        <v>41925.399999999994</v>
      </c>
      <c r="Q130" s="11">
        <f t="shared" si="23"/>
        <v>922.85</v>
      </c>
      <c r="R130" s="11">
        <f t="shared" si="23"/>
        <v>3233.72</v>
      </c>
      <c r="S130" s="11">
        <f t="shared" si="23"/>
        <v>46081.969999999994</v>
      </c>
      <c r="T130" s="11">
        <f t="shared" si="23"/>
        <v>0</v>
      </c>
      <c r="U130" s="11">
        <f t="shared" si="23"/>
        <v>0</v>
      </c>
      <c r="V130" s="11">
        <f t="shared" si="23"/>
        <v>0</v>
      </c>
      <c r="W130" s="11">
        <f t="shared" si="23"/>
        <v>0</v>
      </c>
      <c r="X130" s="11">
        <f t="shared" si="23"/>
        <v>0</v>
      </c>
      <c r="Y130" s="11">
        <f t="shared" si="23"/>
        <v>67242.13</v>
      </c>
      <c r="Z130" s="11">
        <f t="shared" si="23"/>
        <v>1683.2</v>
      </c>
      <c r="AA130" s="11">
        <f t="shared" si="23"/>
        <v>4618.6900000000005</v>
      </c>
      <c r="AB130" s="11">
        <f t="shared" si="23"/>
        <v>73544.02</v>
      </c>
    </row>
    <row r="131" spans="1:31" s="12" customFormat="1" ht="16.5" customHeight="1" x14ac:dyDescent="0.25">
      <c r="A131" s="10"/>
      <c r="B131" s="10"/>
      <c r="C131" s="10" t="s">
        <v>119</v>
      </c>
      <c r="D131" s="10"/>
      <c r="E131" s="10"/>
      <c r="F131" s="10"/>
      <c r="G131" s="10"/>
      <c r="H131" s="10"/>
      <c r="I131" s="10"/>
      <c r="J131" s="11">
        <f>J130+J109</f>
        <v>23270</v>
      </c>
      <c r="K131" s="11"/>
      <c r="L131" s="11">
        <f t="shared" ref="L131:AB131" si="24">L130+L109</f>
        <v>-193093.76000000001</v>
      </c>
      <c r="M131" s="11">
        <f t="shared" si="24"/>
        <v>2113.21</v>
      </c>
      <c r="N131" s="11">
        <f t="shared" si="24"/>
        <v>6371.81</v>
      </c>
      <c r="O131" s="11">
        <f t="shared" si="24"/>
        <v>-184608.74</v>
      </c>
      <c r="P131" s="11">
        <f t="shared" si="24"/>
        <v>138334.1</v>
      </c>
      <c r="Q131" s="11">
        <f t="shared" si="24"/>
        <v>1607.65</v>
      </c>
      <c r="R131" s="11">
        <f t="shared" si="24"/>
        <v>11175.210000000001</v>
      </c>
      <c r="S131" s="11">
        <f t="shared" si="24"/>
        <v>151116.95999999996</v>
      </c>
      <c r="T131" s="11">
        <f t="shared" si="24"/>
        <v>0</v>
      </c>
      <c r="U131" s="11">
        <f t="shared" si="24"/>
        <v>0</v>
      </c>
      <c r="V131" s="11">
        <f t="shared" si="24"/>
        <v>0</v>
      </c>
      <c r="W131" s="11">
        <f t="shared" si="24"/>
        <v>0</v>
      </c>
      <c r="X131" s="11">
        <f t="shared" si="24"/>
        <v>0</v>
      </c>
      <c r="Y131" s="11">
        <f t="shared" si="24"/>
        <v>192791.24000000002</v>
      </c>
      <c r="Z131" s="11">
        <f t="shared" si="24"/>
        <v>3557.3</v>
      </c>
      <c r="AA131" s="11">
        <f t="shared" si="24"/>
        <v>13019.94</v>
      </c>
      <c r="AB131" s="11">
        <f t="shared" si="24"/>
        <v>209368.47999999998</v>
      </c>
    </row>
    <row r="132" spans="1:31" ht="18" customHeight="1" x14ac:dyDescent="0.25"/>
    <row r="135" spans="1:31" ht="15.75" x14ac:dyDescent="0.25">
      <c r="E135" s="13" t="s">
        <v>120</v>
      </c>
      <c r="G135" s="14"/>
      <c r="H135" s="14"/>
      <c r="I135" s="14"/>
      <c r="J135" s="14"/>
      <c r="K135" s="14"/>
      <c r="L135" s="13" t="s">
        <v>122</v>
      </c>
      <c r="M135" s="13"/>
      <c r="N135" s="13"/>
      <c r="O135" s="14"/>
      <c r="Q135" s="14"/>
      <c r="R135" s="13" t="s">
        <v>121</v>
      </c>
      <c r="T135" s="14"/>
      <c r="U135" s="14"/>
      <c r="W135" s="14"/>
      <c r="X135" s="14"/>
      <c r="Y135" s="13" t="s">
        <v>123</v>
      </c>
      <c r="Z135" s="14"/>
      <c r="AA135" s="14"/>
      <c r="AB135" s="14"/>
    </row>
    <row r="136" spans="1:31" ht="15.75" x14ac:dyDescent="0.25">
      <c r="E136" s="13" t="s">
        <v>124</v>
      </c>
      <c r="G136" s="14"/>
      <c r="H136" s="14"/>
      <c r="I136" s="14"/>
      <c r="J136" s="14"/>
      <c r="K136" s="14"/>
      <c r="L136" s="13" t="s">
        <v>124</v>
      </c>
      <c r="M136" s="13"/>
      <c r="N136" s="13"/>
      <c r="O136" s="14"/>
      <c r="Q136" s="14"/>
      <c r="R136" s="13" t="s">
        <v>124</v>
      </c>
      <c r="T136" s="14"/>
      <c r="U136" s="14"/>
      <c r="W136" s="14"/>
      <c r="X136" s="14"/>
      <c r="Y136" s="13" t="s">
        <v>124</v>
      </c>
      <c r="Z136" s="14"/>
      <c r="AA136" s="14"/>
      <c r="AB136" s="14"/>
    </row>
    <row r="138" spans="1:31" ht="32.25" customHeight="1" x14ac:dyDescent="0.55000000000000004">
      <c r="A138" s="75" t="s">
        <v>0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1"/>
      <c r="AD138" s="1"/>
      <c r="AE138" s="1"/>
    </row>
    <row r="139" spans="1:31" ht="21.75" customHeight="1" x14ac:dyDescent="0.4">
      <c r="A139" s="76" t="s">
        <v>1668</v>
      </c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2"/>
      <c r="AD139" s="2"/>
      <c r="AE139" s="2"/>
    </row>
    <row r="140" spans="1:31" s="5" customFormat="1" ht="20.25" customHeight="1" x14ac:dyDescent="0.35">
      <c r="A140" s="3" t="s">
        <v>1</v>
      </c>
      <c r="B140" s="4"/>
      <c r="C140" s="3"/>
      <c r="D140" s="3"/>
      <c r="F140" s="3" t="s">
        <v>1306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s="7" customFormat="1" ht="90" x14ac:dyDescent="0.25">
      <c r="A141" s="6" t="s">
        <v>3</v>
      </c>
      <c r="B141" s="6" t="s">
        <v>4</v>
      </c>
      <c r="C141" s="6" t="s">
        <v>5</v>
      </c>
      <c r="D141" s="6" t="s">
        <v>6</v>
      </c>
      <c r="E141" s="6" t="s">
        <v>7</v>
      </c>
      <c r="F141" s="6" t="s">
        <v>8</v>
      </c>
      <c r="G141" s="6" t="s">
        <v>9</v>
      </c>
      <c r="H141" s="6" t="s">
        <v>10</v>
      </c>
      <c r="I141" s="6" t="s">
        <v>11</v>
      </c>
      <c r="J141" s="6" t="s">
        <v>12</v>
      </c>
      <c r="K141" s="6" t="s">
        <v>13</v>
      </c>
      <c r="L141" s="6" t="s">
        <v>14</v>
      </c>
      <c r="M141" s="6" t="s">
        <v>15</v>
      </c>
      <c r="N141" s="6" t="s">
        <v>16</v>
      </c>
      <c r="O141" s="6" t="s">
        <v>17</v>
      </c>
      <c r="P141" s="6" t="s">
        <v>18</v>
      </c>
      <c r="Q141" s="6" t="s">
        <v>19</v>
      </c>
      <c r="R141" s="6" t="s">
        <v>20</v>
      </c>
      <c r="S141" s="6" t="s">
        <v>21</v>
      </c>
      <c r="T141" s="6" t="s">
        <v>22</v>
      </c>
      <c r="U141" s="6" t="s">
        <v>23</v>
      </c>
      <c r="V141" s="6" t="s">
        <v>24</v>
      </c>
      <c r="W141" s="6" t="s">
        <v>25</v>
      </c>
      <c r="X141" s="6" t="s">
        <v>26</v>
      </c>
      <c r="Y141" s="6" t="s">
        <v>27</v>
      </c>
      <c r="Z141" s="6" t="s">
        <v>28</v>
      </c>
      <c r="AA141" s="6" t="s">
        <v>29</v>
      </c>
      <c r="AB141" s="6" t="s">
        <v>30</v>
      </c>
    </row>
    <row r="142" spans="1:31" s="15" customFormat="1" x14ac:dyDescent="0.25">
      <c r="A142" s="17">
        <v>1</v>
      </c>
      <c r="B142" s="17" t="s">
        <v>1233</v>
      </c>
      <c r="C142" s="17" t="s">
        <v>1664</v>
      </c>
      <c r="D142" s="17" t="s">
        <v>1235</v>
      </c>
      <c r="E142" s="17" t="s">
        <v>1236</v>
      </c>
      <c r="F142" s="17" t="s">
        <v>35</v>
      </c>
      <c r="G142" s="17" t="s">
        <v>137</v>
      </c>
      <c r="H142" s="17">
        <v>84457</v>
      </c>
      <c r="I142" s="17">
        <v>80860</v>
      </c>
      <c r="J142" s="17">
        <v>3597</v>
      </c>
      <c r="K142" s="17" t="s">
        <v>37</v>
      </c>
      <c r="L142" s="18">
        <v>33023.300000000003</v>
      </c>
      <c r="M142" s="18">
        <v>2882.39</v>
      </c>
      <c r="N142" s="18">
        <v>131.27000000000001</v>
      </c>
      <c r="O142" s="18">
        <v>36036.959999999999</v>
      </c>
      <c r="P142" s="18">
        <v>18303.439999999999</v>
      </c>
      <c r="Q142" s="18">
        <v>290.14</v>
      </c>
      <c r="R142" s="18">
        <v>1602.46</v>
      </c>
      <c r="S142" s="18">
        <v>20196.04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51326.74</v>
      </c>
      <c r="Z142" s="18">
        <v>421.41</v>
      </c>
      <c r="AA142" s="18">
        <v>4484.8500000000004</v>
      </c>
      <c r="AB142" s="18">
        <v>56233</v>
      </c>
    </row>
    <row r="143" spans="1:31" s="15" customFormat="1" x14ac:dyDescent="0.25">
      <c r="A143" s="17">
        <v>2</v>
      </c>
      <c r="B143" s="17" t="s">
        <v>1237</v>
      </c>
      <c r="C143" s="17" t="s">
        <v>1664</v>
      </c>
      <c r="D143" s="17" t="s">
        <v>1238</v>
      </c>
      <c r="E143" s="17" t="s">
        <v>1239</v>
      </c>
      <c r="F143" s="17" t="s">
        <v>35</v>
      </c>
      <c r="G143" s="17" t="s">
        <v>41</v>
      </c>
      <c r="H143" s="17">
        <v>85019</v>
      </c>
      <c r="I143" s="17">
        <v>85019</v>
      </c>
      <c r="J143" s="17">
        <v>0</v>
      </c>
      <c r="K143" s="17" t="s">
        <v>37</v>
      </c>
      <c r="L143" s="18">
        <v>22905.1</v>
      </c>
      <c r="M143" s="18">
        <v>2491.2399999999998</v>
      </c>
      <c r="N143" s="18">
        <v>249.66</v>
      </c>
      <c r="O143" s="18">
        <v>25646</v>
      </c>
      <c r="P143" s="18">
        <v>474.79</v>
      </c>
      <c r="Q143" s="18">
        <v>260.20999999999998</v>
      </c>
      <c r="R143" s="18">
        <v>0</v>
      </c>
      <c r="S143" s="18">
        <v>735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18">
        <v>23379.89</v>
      </c>
      <c r="Z143" s="18">
        <v>509.87</v>
      </c>
      <c r="AA143" s="18">
        <v>2491.2399999999998</v>
      </c>
      <c r="AB143" s="18">
        <v>26381</v>
      </c>
    </row>
    <row r="144" spans="1:31" s="15" customFormat="1" x14ac:dyDescent="0.25">
      <c r="A144" s="17">
        <v>3</v>
      </c>
      <c r="B144" s="17" t="s">
        <v>1233</v>
      </c>
      <c r="C144" s="17" t="s">
        <v>1664</v>
      </c>
      <c r="D144" s="17" t="s">
        <v>1240</v>
      </c>
      <c r="E144" s="17" t="s">
        <v>1241</v>
      </c>
      <c r="F144" s="17" t="s">
        <v>35</v>
      </c>
      <c r="G144" s="17" t="s">
        <v>244</v>
      </c>
      <c r="H144" s="17">
        <v>45954</v>
      </c>
      <c r="I144" s="17">
        <v>45254</v>
      </c>
      <c r="J144" s="17">
        <v>2100</v>
      </c>
      <c r="K144" s="17" t="s">
        <v>37</v>
      </c>
      <c r="L144" s="18">
        <v>14929.56</v>
      </c>
      <c r="M144" s="18">
        <v>1206.8599999999999</v>
      </c>
      <c r="N144" s="18">
        <v>132.58000000000001</v>
      </c>
      <c r="O144" s="18">
        <v>16269</v>
      </c>
      <c r="P144" s="18">
        <v>11867.81</v>
      </c>
      <c r="Q144" s="18">
        <v>133.63999999999999</v>
      </c>
      <c r="R144" s="18">
        <v>935.55</v>
      </c>
      <c r="S144" s="18">
        <v>12937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18">
        <v>26797.37</v>
      </c>
      <c r="Z144" s="18">
        <v>266.22000000000003</v>
      </c>
      <c r="AA144" s="18">
        <v>2142.41</v>
      </c>
      <c r="AB144" s="18">
        <v>29206</v>
      </c>
    </row>
    <row r="145" spans="1:28" s="15" customFormat="1" x14ac:dyDescent="0.25">
      <c r="A145" s="17">
        <v>4</v>
      </c>
      <c r="B145" s="17" t="s">
        <v>1242</v>
      </c>
      <c r="C145" s="17" t="s">
        <v>1664</v>
      </c>
      <c r="D145" s="17" t="s">
        <v>1243</v>
      </c>
      <c r="E145" s="17" t="s">
        <v>1244</v>
      </c>
      <c r="F145" s="17" t="s">
        <v>35</v>
      </c>
      <c r="G145" s="17" t="s">
        <v>41</v>
      </c>
      <c r="H145" s="17">
        <v>29165</v>
      </c>
      <c r="I145" s="17">
        <v>28199</v>
      </c>
      <c r="J145" s="17">
        <v>966</v>
      </c>
      <c r="K145" s="17" t="s">
        <v>37</v>
      </c>
      <c r="L145" s="18">
        <v>11039.03</v>
      </c>
      <c r="M145" s="18">
        <v>856.7</v>
      </c>
      <c r="N145" s="18">
        <v>44.27</v>
      </c>
      <c r="O145" s="18">
        <v>11940</v>
      </c>
      <c r="P145" s="18">
        <v>5541.44</v>
      </c>
      <c r="Q145" s="18">
        <v>95.21</v>
      </c>
      <c r="R145" s="18">
        <v>430.35</v>
      </c>
      <c r="S145" s="18">
        <v>6067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18">
        <v>16580.47</v>
      </c>
      <c r="Z145" s="18">
        <v>139.47999999999999</v>
      </c>
      <c r="AA145" s="18">
        <v>1287.05</v>
      </c>
      <c r="AB145" s="18">
        <v>18007</v>
      </c>
    </row>
    <row r="146" spans="1:28" s="15" customFormat="1" x14ac:dyDescent="0.25">
      <c r="A146" s="17">
        <v>5</v>
      </c>
      <c r="B146" s="17" t="s">
        <v>1233</v>
      </c>
      <c r="C146" s="17" t="s">
        <v>1664</v>
      </c>
      <c r="D146" s="17" t="s">
        <v>1245</v>
      </c>
      <c r="E146" s="17" t="s">
        <v>1246</v>
      </c>
      <c r="F146" s="17" t="s">
        <v>35</v>
      </c>
      <c r="G146" s="17" t="s">
        <v>45</v>
      </c>
      <c r="H146" s="17">
        <v>32</v>
      </c>
      <c r="I146" s="17">
        <v>32</v>
      </c>
      <c r="J146" s="17">
        <v>0</v>
      </c>
      <c r="K146" s="17" t="s">
        <v>59</v>
      </c>
      <c r="L146" s="18">
        <v>-7758.84</v>
      </c>
      <c r="M146" s="18">
        <v>156.18</v>
      </c>
      <c r="N146" s="18">
        <v>4.66</v>
      </c>
      <c r="O146" s="18">
        <v>-7598</v>
      </c>
      <c r="P146" s="18">
        <v>570</v>
      </c>
      <c r="Q146" s="18">
        <v>0</v>
      </c>
      <c r="R146" s="18">
        <v>0</v>
      </c>
      <c r="S146" s="18">
        <v>570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18">
        <v>-7188.84</v>
      </c>
      <c r="Z146" s="18">
        <v>4.66</v>
      </c>
      <c r="AA146" s="18">
        <v>156.18</v>
      </c>
      <c r="AB146" s="18">
        <v>-7028</v>
      </c>
    </row>
    <row r="147" spans="1:28" s="15" customFormat="1" x14ac:dyDescent="0.25">
      <c r="A147" s="17">
        <v>6</v>
      </c>
      <c r="B147" s="17" t="s">
        <v>1247</v>
      </c>
      <c r="C147" s="17" t="s">
        <v>1664</v>
      </c>
      <c r="D147" s="17" t="s">
        <v>1248</v>
      </c>
      <c r="E147" s="17" t="s">
        <v>1249</v>
      </c>
      <c r="F147" s="17" t="s">
        <v>35</v>
      </c>
      <c r="G147" s="17" t="s">
        <v>41</v>
      </c>
      <c r="H147" s="17">
        <v>57435</v>
      </c>
      <c r="I147" s="17">
        <v>43502</v>
      </c>
      <c r="J147" s="17">
        <v>13933</v>
      </c>
      <c r="K147" s="17" t="s">
        <v>37</v>
      </c>
      <c r="L147" s="18">
        <v>37366.65</v>
      </c>
      <c r="M147" s="18">
        <v>3234.78</v>
      </c>
      <c r="N147" s="18">
        <v>148.54</v>
      </c>
      <c r="O147" s="18">
        <v>40749.97</v>
      </c>
      <c r="P147" s="18">
        <v>46464</v>
      </c>
      <c r="Q147" s="18">
        <v>307.88</v>
      </c>
      <c r="R147" s="18">
        <v>6207.15</v>
      </c>
      <c r="S147" s="18">
        <v>52979.03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18">
        <v>83830.649999999994</v>
      </c>
      <c r="Z147" s="18">
        <v>456.42</v>
      </c>
      <c r="AA147" s="18">
        <v>9441.93</v>
      </c>
      <c r="AB147" s="18">
        <v>93729</v>
      </c>
    </row>
    <row r="148" spans="1:28" s="15" customFormat="1" x14ac:dyDescent="0.25">
      <c r="A148" s="17">
        <v>7</v>
      </c>
      <c r="B148" s="17" t="s">
        <v>1250</v>
      </c>
      <c r="C148" s="17" t="s">
        <v>1664</v>
      </c>
      <c r="D148" s="17" t="s">
        <v>1251</v>
      </c>
      <c r="E148" s="17" t="s">
        <v>1252</v>
      </c>
      <c r="F148" s="17" t="s">
        <v>35</v>
      </c>
      <c r="G148" s="17" t="s">
        <v>41</v>
      </c>
      <c r="H148" s="17">
        <v>7279</v>
      </c>
      <c r="I148" s="17">
        <v>7025</v>
      </c>
      <c r="J148" s="17">
        <v>762</v>
      </c>
      <c r="K148" s="17" t="s">
        <v>37</v>
      </c>
      <c r="L148" s="18">
        <v>54225.81</v>
      </c>
      <c r="M148" s="18">
        <v>1800.27</v>
      </c>
      <c r="N148" s="18">
        <v>1918.88</v>
      </c>
      <c r="O148" s="18">
        <v>57944.959999999999</v>
      </c>
      <c r="P148" s="18">
        <v>5078.0600000000004</v>
      </c>
      <c r="Q148" s="18">
        <v>552.51</v>
      </c>
      <c r="R148" s="18">
        <v>339.47</v>
      </c>
      <c r="S148" s="18">
        <v>5970.04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18">
        <v>59303.87</v>
      </c>
      <c r="Z148" s="18">
        <v>2471.39</v>
      </c>
      <c r="AA148" s="18">
        <v>2139.7399999999998</v>
      </c>
      <c r="AB148" s="18">
        <v>63915</v>
      </c>
    </row>
    <row r="149" spans="1:28" s="15" customFormat="1" x14ac:dyDescent="0.25">
      <c r="A149" s="17">
        <v>8</v>
      </c>
      <c r="B149" s="17" t="s">
        <v>1233</v>
      </c>
      <c r="C149" s="17" t="s">
        <v>1664</v>
      </c>
      <c r="D149" s="17" t="s">
        <v>1253</v>
      </c>
      <c r="E149" s="17" t="s">
        <v>1254</v>
      </c>
      <c r="F149" s="17" t="s">
        <v>35</v>
      </c>
      <c r="G149" s="17" t="s">
        <v>45</v>
      </c>
      <c r="H149" s="17">
        <v>92239</v>
      </c>
      <c r="I149" s="17">
        <v>90726</v>
      </c>
      <c r="J149" s="17">
        <v>1513</v>
      </c>
      <c r="K149" s="17" t="s">
        <v>37</v>
      </c>
      <c r="L149" s="18">
        <v>10196.84</v>
      </c>
      <c r="M149" s="18">
        <v>832.19</v>
      </c>
      <c r="N149" s="18">
        <v>39.97</v>
      </c>
      <c r="O149" s="18">
        <v>11069</v>
      </c>
      <c r="P149" s="18">
        <v>7964.44</v>
      </c>
      <c r="Q149" s="18">
        <v>93.52</v>
      </c>
      <c r="R149" s="18">
        <v>674.04</v>
      </c>
      <c r="S149" s="18">
        <v>8732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18">
        <v>18161.28</v>
      </c>
      <c r="Z149" s="18">
        <v>133.49</v>
      </c>
      <c r="AA149" s="18">
        <v>1506.23</v>
      </c>
      <c r="AB149" s="18">
        <v>19801</v>
      </c>
    </row>
    <row r="150" spans="1:28" s="15" customFormat="1" x14ac:dyDescent="0.25">
      <c r="A150" s="17">
        <v>9</v>
      </c>
      <c r="B150" s="17" t="s">
        <v>1255</v>
      </c>
      <c r="C150" s="17" t="s">
        <v>1664</v>
      </c>
      <c r="D150" s="17" t="s">
        <v>1256</v>
      </c>
      <c r="E150" s="17" t="s">
        <v>1257</v>
      </c>
      <c r="F150" s="17" t="s">
        <v>35</v>
      </c>
      <c r="G150" s="17" t="s">
        <v>45</v>
      </c>
      <c r="H150" s="17">
        <v>21344</v>
      </c>
      <c r="I150" s="17">
        <v>21061</v>
      </c>
      <c r="J150" s="17">
        <v>849</v>
      </c>
      <c r="K150" s="17" t="s">
        <v>37</v>
      </c>
      <c r="L150" s="18">
        <v>-222112.93</v>
      </c>
      <c r="M150" s="18">
        <v>4483.6400000000003</v>
      </c>
      <c r="N150" s="18">
        <v>47.05</v>
      </c>
      <c r="O150" s="18">
        <v>-217582.24</v>
      </c>
      <c r="P150" s="18">
        <v>4963.01</v>
      </c>
      <c r="Q150" s="18">
        <v>0</v>
      </c>
      <c r="R150" s="18">
        <v>378.23</v>
      </c>
      <c r="S150" s="18">
        <v>5341.24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18">
        <v>-217149.92</v>
      </c>
      <c r="Z150" s="18">
        <v>47.05</v>
      </c>
      <c r="AA150" s="18">
        <v>4861.87</v>
      </c>
      <c r="AB150" s="18">
        <v>-212241</v>
      </c>
    </row>
    <row r="151" spans="1:28" s="15" customFormat="1" x14ac:dyDescent="0.25">
      <c r="A151" s="17">
        <v>10</v>
      </c>
      <c r="B151" s="17" t="s">
        <v>1258</v>
      </c>
      <c r="C151" s="17" t="s">
        <v>1664</v>
      </c>
      <c r="D151" s="17" t="s">
        <v>1259</v>
      </c>
      <c r="E151" s="17" t="s">
        <v>1260</v>
      </c>
      <c r="F151" s="17" t="s">
        <v>35</v>
      </c>
      <c r="G151" s="17" t="s">
        <v>106</v>
      </c>
      <c r="H151" s="17">
        <v>2750</v>
      </c>
      <c r="I151" s="17">
        <v>2750</v>
      </c>
      <c r="J151" s="17">
        <v>0</v>
      </c>
      <c r="K151" s="17" t="s">
        <v>59</v>
      </c>
      <c r="L151" s="18">
        <v>1585.62</v>
      </c>
      <c r="M151" s="18">
        <v>40.1</v>
      </c>
      <c r="N151" s="18">
        <v>15.28</v>
      </c>
      <c r="O151" s="18">
        <v>1641</v>
      </c>
      <c r="P151" s="18">
        <v>570.13</v>
      </c>
      <c r="Q151" s="18">
        <v>11.87</v>
      </c>
      <c r="R151" s="18">
        <v>0</v>
      </c>
      <c r="S151" s="18">
        <v>582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18">
        <v>2155.75</v>
      </c>
      <c r="Z151" s="18">
        <v>27.15</v>
      </c>
      <c r="AA151" s="18">
        <v>40.1</v>
      </c>
      <c r="AB151" s="18">
        <v>2223</v>
      </c>
    </row>
    <row r="152" spans="1:28" s="15" customFormat="1" x14ac:dyDescent="0.25">
      <c r="A152" s="17">
        <v>11</v>
      </c>
      <c r="B152" s="17" t="s">
        <v>1247</v>
      </c>
      <c r="C152" s="17" t="s">
        <v>1664</v>
      </c>
      <c r="D152" s="17" t="s">
        <v>1261</v>
      </c>
      <c r="E152" s="17" t="s">
        <v>1262</v>
      </c>
      <c r="F152" s="17" t="s">
        <v>35</v>
      </c>
      <c r="G152" s="17" t="s">
        <v>114</v>
      </c>
      <c r="H152" s="17">
        <v>3185</v>
      </c>
      <c r="I152" s="17">
        <v>3155</v>
      </c>
      <c r="J152" s="17">
        <v>90</v>
      </c>
      <c r="K152" s="17" t="s">
        <v>37</v>
      </c>
      <c r="L152" s="18">
        <v>2033.54</v>
      </c>
      <c r="M152" s="18">
        <v>97.56</v>
      </c>
      <c r="N152" s="18">
        <v>24.9</v>
      </c>
      <c r="O152" s="18">
        <v>2156</v>
      </c>
      <c r="P152" s="18">
        <v>920.21</v>
      </c>
      <c r="Q152" s="18">
        <v>17.690000000000001</v>
      </c>
      <c r="R152" s="18">
        <v>40.1</v>
      </c>
      <c r="S152" s="18">
        <v>978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18">
        <v>2953.75</v>
      </c>
      <c r="Z152" s="18">
        <v>42.59</v>
      </c>
      <c r="AA152" s="18">
        <v>137.66</v>
      </c>
      <c r="AB152" s="18">
        <v>3134</v>
      </c>
    </row>
    <row r="153" spans="1:28" s="22" customForma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20">
        <f>SUM(J142:J152)</f>
        <v>23810</v>
      </c>
      <c r="K153" s="20"/>
      <c r="L153" s="20">
        <f t="shared" ref="L153:AB153" si="25">SUM(L142:L152)</f>
        <v>-42566.319999999978</v>
      </c>
      <c r="M153" s="20">
        <f t="shared" si="25"/>
        <v>18081.91</v>
      </c>
      <c r="N153" s="20">
        <f t="shared" si="25"/>
        <v>2757.0600000000004</v>
      </c>
      <c r="O153" s="20">
        <f t="shared" si="25"/>
        <v>-21727.350000000006</v>
      </c>
      <c r="P153" s="20">
        <f t="shared" si="25"/>
        <v>102717.33000000002</v>
      </c>
      <c r="Q153" s="20">
        <f t="shared" si="25"/>
        <v>1762.6699999999998</v>
      </c>
      <c r="R153" s="20">
        <f t="shared" si="25"/>
        <v>10607.35</v>
      </c>
      <c r="S153" s="20">
        <f t="shared" si="25"/>
        <v>115087.35</v>
      </c>
      <c r="T153" s="20">
        <f t="shared" si="25"/>
        <v>0</v>
      </c>
      <c r="U153" s="20">
        <f t="shared" si="25"/>
        <v>0</v>
      </c>
      <c r="V153" s="20">
        <f t="shared" si="25"/>
        <v>0</v>
      </c>
      <c r="W153" s="20">
        <f t="shared" si="25"/>
        <v>0</v>
      </c>
      <c r="X153" s="20">
        <f t="shared" si="25"/>
        <v>0</v>
      </c>
      <c r="Y153" s="20">
        <f t="shared" si="25"/>
        <v>60151.00999999998</v>
      </c>
      <c r="Z153" s="20">
        <f t="shared" si="25"/>
        <v>4519.7299999999996</v>
      </c>
      <c r="AA153" s="20">
        <f t="shared" si="25"/>
        <v>28689.26</v>
      </c>
      <c r="AB153" s="20">
        <f t="shared" si="25"/>
        <v>93360</v>
      </c>
    </row>
    <row r="154" spans="1:28" s="15" customFormat="1" x14ac:dyDescent="0.25">
      <c r="A154" s="17">
        <v>1</v>
      </c>
      <c r="B154" s="17" t="s">
        <v>1233</v>
      </c>
      <c r="C154" s="17" t="s">
        <v>1664</v>
      </c>
      <c r="D154" s="17" t="s">
        <v>1263</v>
      </c>
      <c r="E154" s="17" t="s">
        <v>1264</v>
      </c>
      <c r="F154" s="17" t="s">
        <v>75</v>
      </c>
      <c r="G154" s="17" t="s">
        <v>1142</v>
      </c>
      <c r="H154" s="17">
        <v>8651</v>
      </c>
      <c r="I154" s="17">
        <v>8626</v>
      </c>
      <c r="J154" s="17">
        <v>25</v>
      </c>
      <c r="K154" s="17" t="s">
        <v>37</v>
      </c>
      <c r="L154" s="18">
        <v>-460.58</v>
      </c>
      <c r="M154" s="18">
        <v>56.43</v>
      </c>
      <c r="N154" s="18">
        <v>14.15</v>
      </c>
      <c r="O154" s="18">
        <v>-390</v>
      </c>
      <c r="P154" s="18">
        <v>412.15</v>
      </c>
      <c r="Q154" s="18">
        <v>0</v>
      </c>
      <c r="R154" s="18">
        <v>14.85</v>
      </c>
      <c r="S154" s="18">
        <v>427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18">
        <v>-48.43</v>
      </c>
      <c r="Z154" s="18">
        <v>14.15</v>
      </c>
      <c r="AA154" s="18">
        <v>71.28</v>
      </c>
      <c r="AB154" s="18">
        <v>37</v>
      </c>
    </row>
    <row r="155" spans="1:28" s="15" customFormat="1" x14ac:dyDescent="0.25">
      <c r="A155" s="17">
        <v>2</v>
      </c>
      <c r="B155" s="17" t="s">
        <v>1255</v>
      </c>
      <c r="C155" s="17" t="s">
        <v>1664</v>
      </c>
      <c r="D155" s="17" t="s">
        <v>1265</v>
      </c>
      <c r="E155" s="17" t="s">
        <v>1266</v>
      </c>
      <c r="F155" s="17" t="s">
        <v>75</v>
      </c>
      <c r="G155" s="17" t="s">
        <v>1142</v>
      </c>
      <c r="H155" s="17">
        <v>10594</v>
      </c>
      <c r="I155" s="17">
        <v>7265</v>
      </c>
      <c r="J155" s="17">
        <v>3329</v>
      </c>
      <c r="K155" s="17" t="s">
        <v>37</v>
      </c>
      <c r="L155" s="18">
        <v>1172.5899999999999</v>
      </c>
      <c r="M155" s="18">
        <v>51.08</v>
      </c>
      <c r="N155" s="18">
        <v>38.33</v>
      </c>
      <c r="O155" s="18">
        <v>1262</v>
      </c>
      <c r="P155" s="18">
        <v>22273.52</v>
      </c>
      <c r="Q155" s="18">
        <v>9.0500000000000007</v>
      </c>
      <c r="R155" s="18">
        <v>1977.43</v>
      </c>
      <c r="S155" s="18">
        <v>24260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18">
        <v>23446.11</v>
      </c>
      <c r="Z155" s="18">
        <v>47.38</v>
      </c>
      <c r="AA155" s="18">
        <v>2028.51</v>
      </c>
      <c r="AB155" s="18">
        <v>25522</v>
      </c>
    </row>
    <row r="156" spans="1:28" s="15" customFormat="1" x14ac:dyDescent="0.25">
      <c r="A156" s="17">
        <v>3</v>
      </c>
      <c r="B156" s="17" t="s">
        <v>1233</v>
      </c>
      <c r="C156" s="17" t="s">
        <v>1664</v>
      </c>
      <c r="D156" s="17" t="s">
        <v>1267</v>
      </c>
      <c r="E156" s="17" t="s">
        <v>1268</v>
      </c>
      <c r="F156" s="17" t="s">
        <v>75</v>
      </c>
      <c r="G156" s="17" t="s">
        <v>1142</v>
      </c>
      <c r="H156" s="17">
        <v>25</v>
      </c>
      <c r="I156" s="17">
        <v>25</v>
      </c>
      <c r="J156" s="17">
        <v>0</v>
      </c>
      <c r="K156" s="17" t="s">
        <v>59</v>
      </c>
      <c r="L156" s="18">
        <v>-1597.3</v>
      </c>
      <c r="M156" s="18">
        <v>7.72</v>
      </c>
      <c r="N156" s="18">
        <v>10.58</v>
      </c>
      <c r="O156" s="18">
        <v>-1579</v>
      </c>
      <c r="P156" s="18">
        <v>303</v>
      </c>
      <c r="Q156" s="18">
        <v>0</v>
      </c>
      <c r="R156" s="18">
        <v>0</v>
      </c>
      <c r="S156" s="18">
        <v>303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-1294.3</v>
      </c>
      <c r="Z156" s="18">
        <v>10.58</v>
      </c>
      <c r="AA156" s="18">
        <v>7.72</v>
      </c>
      <c r="AB156" s="18">
        <v>-1276</v>
      </c>
    </row>
    <row r="157" spans="1:28" s="15" customFormat="1" x14ac:dyDescent="0.25">
      <c r="A157" s="17">
        <v>4</v>
      </c>
      <c r="B157" s="17" t="s">
        <v>1233</v>
      </c>
      <c r="C157" s="17" t="s">
        <v>1664</v>
      </c>
      <c r="D157" s="17" t="s">
        <v>1269</v>
      </c>
      <c r="E157" s="17" t="s">
        <v>1270</v>
      </c>
      <c r="F157" s="17" t="s">
        <v>75</v>
      </c>
      <c r="G157" s="17" t="s">
        <v>1142</v>
      </c>
      <c r="H157" s="17">
        <v>5256</v>
      </c>
      <c r="I157" s="17">
        <v>5226</v>
      </c>
      <c r="J157" s="17">
        <v>30</v>
      </c>
      <c r="K157" s="17" t="s">
        <v>37</v>
      </c>
      <c r="L157" s="18">
        <v>270.32</v>
      </c>
      <c r="M157" s="18">
        <v>74.239999999999995</v>
      </c>
      <c r="N157" s="18">
        <v>15.44</v>
      </c>
      <c r="O157" s="18">
        <v>360</v>
      </c>
      <c r="P157" s="18">
        <v>445.23</v>
      </c>
      <c r="Q157" s="18">
        <v>1.95</v>
      </c>
      <c r="R157" s="18">
        <v>17.82</v>
      </c>
      <c r="S157" s="18">
        <v>465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18">
        <v>715.55</v>
      </c>
      <c r="Z157" s="18">
        <v>17.39</v>
      </c>
      <c r="AA157" s="18">
        <v>92.06</v>
      </c>
      <c r="AB157" s="18">
        <v>825</v>
      </c>
    </row>
    <row r="158" spans="1:28" s="15" customFormat="1" x14ac:dyDescent="0.25">
      <c r="A158" s="17">
        <v>5</v>
      </c>
      <c r="B158" s="17" t="s">
        <v>1247</v>
      </c>
      <c r="C158" s="17" t="s">
        <v>1664</v>
      </c>
      <c r="D158" s="17" t="s">
        <v>1271</v>
      </c>
      <c r="E158" s="17" t="s">
        <v>1272</v>
      </c>
      <c r="F158" s="17" t="s">
        <v>75</v>
      </c>
      <c r="G158" s="17" t="s">
        <v>1142</v>
      </c>
      <c r="H158" s="17">
        <v>10560</v>
      </c>
      <c r="I158" s="17">
        <v>10474</v>
      </c>
      <c r="J158" s="17">
        <v>86</v>
      </c>
      <c r="K158" s="17" t="s">
        <v>37</v>
      </c>
      <c r="L158" s="18">
        <v>1577.12</v>
      </c>
      <c r="M158" s="18">
        <v>97.42</v>
      </c>
      <c r="N158" s="18">
        <v>23.46</v>
      </c>
      <c r="O158" s="18">
        <v>1698</v>
      </c>
      <c r="P158" s="18">
        <v>815.46</v>
      </c>
      <c r="Q158" s="18">
        <v>13.46</v>
      </c>
      <c r="R158" s="18">
        <v>51.08</v>
      </c>
      <c r="S158" s="18">
        <v>880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18">
        <v>2392.58</v>
      </c>
      <c r="Z158" s="18">
        <v>36.92</v>
      </c>
      <c r="AA158" s="18">
        <v>148.5</v>
      </c>
      <c r="AB158" s="18">
        <v>2578</v>
      </c>
    </row>
    <row r="159" spans="1:28" s="15" customFormat="1" x14ac:dyDescent="0.25">
      <c r="A159" s="17">
        <v>6</v>
      </c>
      <c r="B159" s="17" t="s">
        <v>1233</v>
      </c>
      <c r="C159" s="17" t="s">
        <v>1664</v>
      </c>
      <c r="D159" s="17" t="s">
        <v>1273</v>
      </c>
      <c r="E159" s="17" t="s">
        <v>1274</v>
      </c>
      <c r="F159" s="17" t="s">
        <v>75</v>
      </c>
      <c r="G159" s="17" t="s">
        <v>1142</v>
      </c>
      <c r="H159" s="17">
        <v>8375</v>
      </c>
      <c r="I159" s="17">
        <v>8347</v>
      </c>
      <c r="J159" s="17">
        <v>28</v>
      </c>
      <c r="K159" s="17" t="s">
        <v>37</v>
      </c>
      <c r="L159" s="18">
        <v>-3018.29</v>
      </c>
      <c r="M159" s="18">
        <v>55.83</v>
      </c>
      <c r="N159" s="18">
        <v>10.46</v>
      </c>
      <c r="O159" s="18">
        <v>-2952</v>
      </c>
      <c r="P159" s="18">
        <v>322.37</v>
      </c>
      <c r="Q159" s="18">
        <v>0</v>
      </c>
      <c r="R159" s="18">
        <v>16.63</v>
      </c>
      <c r="S159" s="18">
        <v>339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18">
        <v>-2695.92</v>
      </c>
      <c r="Z159" s="18">
        <v>10.46</v>
      </c>
      <c r="AA159" s="18">
        <v>72.459999999999994</v>
      </c>
      <c r="AB159" s="18">
        <v>-2613</v>
      </c>
    </row>
    <row r="160" spans="1:28" s="15" customFormat="1" x14ac:dyDescent="0.25">
      <c r="A160" s="17">
        <v>7</v>
      </c>
      <c r="B160" s="17" t="s">
        <v>1233</v>
      </c>
      <c r="C160" s="17" t="s">
        <v>1664</v>
      </c>
      <c r="D160" s="17" t="s">
        <v>1275</v>
      </c>
      <c r="E160" s="17" t="s">
        <v>1276</v>
      </c>
      <c r="F160" s="17" t="s">
        <v>75</v>
      </c>
      <c r="G160" s="17" t="s">
        <v>1277</v>
      </c>
      <c r="H160" s="17">
        <v>1729</v>
      </c>
      <c r="I160" s="17">
        <v>1718</v>
      </c>
      <c r="J160" s="17">
        <v>11</v>
      </c>
      <c r="K160" s="17" t="s">
        <v>37</v>
      </c>
      <c r="L160" s="18">
        <v>-1845.79</v>
      </c>
      <c r="M160" s="18">
        <v>30.89</v>
      </c>
      <c r="N160" s="18">
        <v>10.9</v>
      </c>
      <c r="O160" s="18">
        <v>-1804</v>
      </c>
      <c r="P160" s="18">
        <v>292.47000000000003</v>
      </c>
      <c r="Q160" s="18">
        <v>0</v>
      </c>
      <c r="R160" s="18">
        <v>6.53</v>
      </c>
      <c r="S160" s="18">
        <v>299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18">
        <v>-1553.32</v>
      </c>
      <c r="Z160" s="18">
        <v>10.9</v>
      </c>
      <c r="AA160" s="18">
        <v>37.42</v>
      </c>
      <c r="AB160" s="18">
        <v>-1505</v>
      </c>
    </row>
    <row r="161" spans="1:28" s="15" customFormat="1" x14ac:dyDescent="0.25">
      <c r="A161" s="17">
        <v>8</v>
      </c>
      <c r="B161" s="17" t="s">
        <v>1250</v>
      </c>
      <c r="C161" s="17" t="s">
        <v>1664</v>
      </c>
      <c r="D161" s="17" t="s">
        <v>1278</v>
      </c>
      <c r="E161" s="17" t="s">
        <v>1279</v>
      </c>
      <c r="F161" s="17" t="s">
        <v>75</v>
      </c>
      <c r="G161" s="17" t="s">
        <v>1142</v>
      </c>
      <c r="H161" s="17">
        <v>11915</v>
      </c>
      <c r="I161" s="17">
        <v>11733</v>
      </c>
      <c r="J161" s="17">
        <v>182</v>
      </c>
      <c r="K161" s="17" t="s">
        <v>37</v>
      </c>
      <c r="L161" s="18">
        <v>14739.25</v>
      </c>
      <c r="M161" s="18">
        <v>528.05999999999995</v>
      </c>
      <c r="N161" s="18">
        <v>481.73</v>
      </c>
      <c r="O161" s="18">
        <v>15749.04</v>
      </c>
      <c r="P161" s="18">
        <v>1586.63</v>
      </c>
      <c r="Q161" s="18">
        <v>150.22</v>
      </c>
      <c r="R161" s="18">
        <v>108.11</v>
      </c>
      <c r="S161" s="18">
        <v>1844.96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18">
        <v>16325.88</v>
      </c>
      <c r="Z161" s="18">
        <v>631.95000000000005</v>
      </c>
      <c r="AA161" s="18">
        <v>636.16999999999996</v>
      </c>
      <c r="AB161" s="18">
        <v>17594</v>
      </c>
    </row>
    <row r="162" spans="1:28" s="15" customFormat="1" x14ac:dyDescent="0.25">
      <c r="A162" s="17">
        <v>9</v>
      </c>
      <c r="B162" s="17" t="s">
        <v>1247</v>
      </c>
      <c r="C162" s="17" t="s">
        <v>1664</v>
      </c>
      <c r="D162" s="17" t="s">
        <v>1280</v>
      </c>
      <c r="E162" s="17" t="s">
        <v>1281</v>
      </c>
      <c r="F162" s="17" t="s">
        <v>75</v>
      </c>
      <c r="G162" s="17" t="s">
        <v>1142</v>
      </c>
      <c r="H162" s="17">
        <v>2327</v>
      </c>
      <c r="I162" s="17">
        <v>2255</v>
      </c>
      <c r="J162" s="17">
        <v>72</v>
      </c>
      <c r="K162" s="17" t="s">
        <v>37</v>
      </c>
      <c r="L162" s="18">
        <v>1340.41</v>
      </c>
      <c r="M162" s="18">
        <v>90.88</v>
      </c>
      <c r="N162" s="18">
        <v>8.7100000000000009</v>
      </c>
      <c r="O162" s="18">
        <v>1440</v>
      </c>
      <c r="P162" s="18">
        <v>640.55999999999995</v>
      </c>
      <c r="Q162" s="18">
        <v>11.67</v>
      </c>
      <c r="R162" s="18">
        <v>42.77</v>
      </c>
      <c r="S162" s="18">
        <v>695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1980.97</v>
      </c>
      <c r="Z162" s="18">
        <v>20.38</v>
      </c>
      <c r="AA162" s="18">
        <v>133.65</v>
      </c>
      <c r="AB162" s="18">
        <v>2135</v>
      </c>
    </row>
    <row r="163" spans="1:28" s="15" customFormat="1" x14ac:dyDescent="0.25">
      <c r="A163" s="17">
        <v>10</v>
      </c>
      <c r="B163" s="17" t="s">
        <v>1255</v>
      </c>
      <c r="C163" s="17" t="s">
        <v>1664</v>
      </c>
      <c r="D163" s="17" t="s">
        <v>1282</v>
      </c>
      <c r="E163" s="17" t="s">
        <v>1283</v>
      </c>
      <c r="F163" s="17" t="s">
        <v>75</v>
      </c>
      <c r="G163" s="17" t="s">
        <v>1142</v>
      </c>
      <c r="H163" s="17">
        <v>9061</v>
      </c>
      <c r="I163" s="17">
        <v>8993</v>
      </c>
      <c r="J163" s="17">
        <v>68</v>
      </c>
      <c r="K163" s="17" t="s">
        <v>37</v>
      </c>
      <c r="L163" s="18">
        <v>1711.29</v>
      </c>
      <c r="M163" s="18">
        <v>89.7</v>
      </c>
      <c r="N163" s="18">
        <v>8.01</v>
      </c>
      <c r="O163" s="18">
        <v>1809</v>
      </c>
      <c r="P163" s="18">
        <v>805.91</v>
      </c>
      <c r="Q163" s="18">
        <v>14.7</v>
      </c>
      <c r="R163" s="18">
        <v>40.39</v>
      </c>
      <c r="S163" s="18">
        <v>861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18">
        <v>2517.1999999999998</v>
      </c>
      <c r="Z163" s="18">
        <v>22.71</v>
      </c>
      <c r="AA163" s="18">
        <v>130.09</v>
      </c>
      <c r="AB163" s="18">
        <v>2670</v>
      </c>
    </row>
    <row r="164" spans="1:28" s="15" customFormat="1" x14ac:dyDescent="0.25">
      <c r="A164" s="17">
        <v>11</v>
      </c>
      <c r="B164" s="17" t="s">
        <v>1237</v>
      </c>
      <c r="C164" s="17" t="s">
        <v>1664</v>
      </c>
      <c r="D164" s="17" t="s">
        <v>1284</v>
      </c>
      <c r="E164" s="17" t="s">
        <v>1285</v>
      </c>
      <c r="F164" s="17" t="s">
        <v>75</v>
      </c>
      <c r="G164" s="17" t="s">
        <v>1142</v>
      </c>
      <c r="H164" s="17">
        <v>8049</v>
      </c>
      <c r="I164" s="17">
        <v>7798</v>
      </c>
      <c r="J164" s="17">
        <v>251</v>
      </c>
      <c r="K164" s="17" t="s">
        <v>37</v>
      </c>
      <c r="L164" s="18">
        <v>23103.85</v>
      </c>
      <c r="M164" s="18">
        <v>1642.75</v>
      </c>
      <c r="N164" s="18">
        <v>889.42</v>
      </c>
      <c r="O164" s="18">
        <v>25636.02</v>
      </c>
      <c r="P164" s="18">
        <v>1959.48</v>
      </c>
      <c r="Q164" s="18">
        <v>246.41</v>
      </c>
      <c r="R164" s="18">
        <v>149.09</v>
      </c>
      <c r="S164" s="18">
        <v>2354.98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25063.33</v>
      </c>
      <c r="Z164" s="18">
        <v>1135.83</v>
      </c>
      <c r="AA164" s="18">
        <v>1791.84</v>
      </c>
      <c r="AB164" s="18">
        <v>27991</v>
      </c>
    </row>
    <row r="165" spans="1:28" s="15" customFormat="1" x14ac:dyDescent="0.25">
      <c r="A165" s="17">
        <v>12</v>
      </c>
      <c r="B165" s="17" t="s">
        <v>1233</v>
      </c>
      <c r="C165" s="17" t="s">
        <v>1664</v>
      </c>
      <c r="D165" s="17" t="s">
        <v>1286</v>
      </c>
      <c r="E165" s="17" t="s">
        <v>1287</v>
      </c>
      <c r="F165" s="17" t="s">
        <v>75</v>
      </c>
      <c r="G165" s="17" t="s">
        <v>1142</v>
      </c>
      <c r="H165" s="17">
        <v>33656</v>
      </c>
      <c r="I165" s="17">
        <v>33641</v>
      </c>
      <c r="J165" s="17">
        <v>15</v>
      </c>
      <c r="K165" s="17" t="s">
        <v>37</v>
      </c>
      <c r="L165" s="18">
        <v>28.73</v>
      </c>
      <c r="M165" s="18">
        <v>33.270000000000003</v>
      </c>
      <c r="N165" s="18">
        <v>16</v>
      </c>
      <c r="O165" s="18">
        <v>78</v>
      </c>
      <c r="P165" s="18">
        <v>456.09</v>
      </c>
      <c r="Q165" s="18">
        <v>1</v>
      </c>
      <c r="R165" s="18">
        <v>8.91</v>
      </c>
      <c r="S165" s="18">
        <v>466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18">
        <v>484.82</v>
      </c>
      <c r="Z165" s="18">
        <v>17</v>
      </c>
      <c r="AA165" s="18">
        <v>42.18</v>
      </c>
      <c r="AB165" s="18">
        <v>544</v>
      </c>
    </row>
    <row r="166" spans="1:28" s="15" customFormat="1" x14ac:dyDescent="0.25">
      <c r="A166" s="17">
        <v>13</v>
      </c>
      <c r="B166" s="17" t="s">
        <v>1242</v>
      </c>
      <c r="C166" s="17" t="s">
        <v>1664</v>
      </c>
      <c r="D166" s="17" t="s">
        <v>1288</v>
      </c>
      <c r="E166" s="17" t="s">
        <v>1289</v>
      </c>
      <c r="F166" s="17" t="s">
        <v>75</v>
      </c>
      <c r="G166" s="17" t="s">
        <v>1142</v>
      </c>
      <c r="H166" s="17">
        <v>19820</v>
      </c>
      <c r="I166" s="17">
        <v>19465</v>
      </c>
      <c r="J166" s="17">
        <v>355</v>
      </c>
      <c r="K166" s="17" t="s">
        <v>37</v>
      </c>
      <c r="L166" s="18">
        <v>5640.64</v>
      </c>
      <c r="M166" s="18">
        <v>438.38</v>
      </c>
      <c r="N166" s="18">
        <v>249.98</v>
      </c>
      <c r="O166" s="18">
        <v>6329</v>
      </c>
      <c r="P166" s="18">
        <v>2727.82</v>
      </c>
      <c r="Q166" s="18">
        <v>49.31</v>
      </c>
      <c r="R166" s="18">
        <v>210.87</v>
      </c>
      <c r="S166" s="18">
        <v>2988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18">
        <v>8368.4599999999991</v>
      </c>
      <c r="Z166" s="18">
        <v>299.29000000000002</v>
      </c>
      <c r="AA166" s="18">
        <v>649.25</v>
      </c>
      <c r="AB166" s="18">
        <v>9317</v>
      </c>
    </row>
    <row r="167" spans="1:28" s="15" customFormat="1" x14ac:dyDescent="0.25">
      <c r="A167" s="17">
        <v>14</v>
      </c>
      <c r="B167" s="17" t="s">
        <v>1233</v>
      </c>
      <c r="C167" s="17" t="s">
        <v>1664</v>
      </c>
      <c r="D167" s="17" t="s">
        <v>1290</v>
      </c>
      <c r="E167" s="17" t="s">
        <v>1291</v>
      </c>
      <c r="F167" s="17" t="s">
        <v>75</v>
      </c>
      <c r="G167" s="17" t="s">
        <v>1142</v>
      </c>
      <c r="H167" s="17">
        <v>3502</v>
      </c>
      <c r="I167" s="17">
        <v>3502</v>
      </c>
      <c r="J167" s="17">
        <v>0</v>
      </c>
      <c r="K167" s="17" t="s">
        <v>59</v>
      </c>
      <c r="L167" s="18">
        <v>-361.09</v>
      </c>
      <c r="M167" s="18">
        <v>10.09</v>
      </c>
      <c r="N167" s="18">
        <v>12</v>
      </c>
      <c r="O167" s="18">
        <v>-339</v>
      </c>
      <c r="P167" s="18">
        <v>275</v>
      </c>
      <c r="Q167" s="18">
        <v>0</v>
      </c>
      <c r="R167" s="18">
        <v>0</v>
      </c>
      <c r="S167" s="18">
        <v>275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18">
        <v>-86.09</v>
      </c>
      <c r="Z167" s="18">
        <v>12</v>
      </c>
      <c r="AA167" s="18">
        <v>10.09</v>
      </c>
      <c r="AB167" s="18">
        <v>-64</v>
      </c>
    </row>
    <row r="168" spans="1:28" s="15" customFormat="1" x14ac:dyDescent="0.25">
      <c r="A168" s="17">
        <v>15</v>
      </c>
      <c r="B168" s="17" t="s">
        <v>1247</v>
      </c>
      <c r="C168" s="17" t="s">
        <v>1664</v>
      </c>
      <c r="D168" s="17" t="s">
        <v>1292</v>
      </c>
      <c r="E168" s="17" t="s">
        <v>1293</v>
      </c>
      <c r="F168" s="17" t="s">
        <v>75</v>
      </c>
      <c r="G168" s="17" t="s">
        <v>1142</v>
      </c>
      <c r="H168" s="17">
        <v>2002</v>
      </c>
      <c r="I168" s="17">
        <v>2002</v>
      </c>
      <c r="J168" s="17">
        <v>0</v>
      </c>
      <c r="K168" s="17" t="s">
        <v>59</v>
      </c>
      <c r="L168" s="18">
        <v>-984.59</v>
      </c>
      <c r="M168" s="18">
        <v>2.36</v>
      </c>
      <c r="N168" s="18">
        <v>5.23</v>
      </c>
      <c r="O168" s="18">
        <v>-977</v>
      </c>
      <c r="P168" s="18">
        <v>193</v>
      </c>
      <c r="Q168" s="18">
        <v>0</v>
      </c>
      <c r="R168" s="18">
        <v>0</v>
      </c>
      <c r="S168" s="18">
        <v>193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18">
        <v>-791.59</v>
      </c>
      <c r="Z168" s="18">
        <v>5.23</v>
      </c>
      <c r="AA168" s="18">
        <v>2.36</v>
      </c>
      <c r="AB168" s="18">
        <v>-784</v>
      </c>
    </row>
    <row r="169" spans="1:28" s="15" customFormat="1" x14ac:dyDescent="0.25">
      <c r="A169" s="17">
        <v>16</v>
      </c>
      <c r="B169" s="17" t="s">
        <v>1255</v>
      </c>
      <c r="C169" s="17" t="s">
        <v>1664</v>
      </c>
      <c r="D169" s="17" t="s">
        <v>1294</v>
      </c>
      <c r="E169" s="17" t="s">
        <v>1295</v>
      </c>
      <c r="F169" s="17" t="s">
        <v>75</v>
      </c>
      <c r="G169" s="17" t="s">
        <v>1142</v>
      </c>
      <c r="H169" s="17">
        <v>10594</v>
      </c>
      <c r="I169" s="17">
        <v>10584</v>
      </c>
      <c r="J169" s="17">
        <v>10</v>
      </c>
      <c r="K169" s="17" t="s">
        <v>37</v>
      </c>
      <c r="L169" s="18">
        <v>-1618.44</v>
      </c>
      <c r="M169" s="18">
        <v>24.35</v>
      </c>
      <c r="N169" s="18">
        <v>17.09</v>
      </c>
      <c r="O169" s="18">
        <v>-1577</v>
      </c>
      <c r="P169" s="18">
        <v>506.06</v>
      </c>
      <c r="Q169" s="18">
        <v>0</v>
      </c>
      <c r="R169" s="18">
        <v>5.94</v>
      </c>
      <c r="S169" s="18">
        <v>512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18">
        <v>-1112.3800000000001</v>
      </c>
      <c r="Z169" s="18">
        <v>17.09</v>
      </c>
      <c r="AA169" s="18">
        <v>30.29</v>
      </c>
      <c r="AB169" s="18">
        <v>-1065</v>
      </c>
    </row>
    <row r="170" spans="1:28" s="15" customFormat="1" x14ac:dyDescent="0.25">
      <c r="A170" s="17">
        <v>17</v>
      </c>
      <c r="B170" s="17" t="s">
        <v>1255</v>
      </c>
      <c r="C170" s="17" t="s">
        <v>1664</v>
      </c>
      <c r="D170" s="17" t="s">
        <v>1296</v>
      </c>
      <c r="E170" s="17" t="s">
        <v>1297</v>
      </c>
      <c r="F170" s="17" t="s">
        <v>75</v>
      </c>
      <c r="G170" s="17" t="s">
        <v>1142</v>
      </c>
      <c r="H170" s="17">
        <v>27108</v>
      </c>
      <c r="I170" s="17">
        <v>26773</v>
      </c>
      <c r="J170" s="17">
        <v>335</v>
      </c>
      <c r="K170" s="17" t="s">
        <v>37</v>
      </c>
      <c r="L170" s="18">
        <v>5719.89</v>
      </c>
      <c r="M170" s="18">
        <v>430.65</v>
      </c>
      <c r="N170" s="18">
        <v>216.46</v>
      </c>
      <c r="O170" s="18">
        <v>6367</v>
      </c>
      <c r="P170" s="18">
        <v>2678.68</v>
      </c>
      <c r="Q170" s="18">
        <v>50.33</v>
      </c>
      <c r="R170" s="18">
        <v>198.99</v>
      </c>
      <c r="S170" s="18">
        <v>2928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18">
        <v>8398.57</v>
      </c>
      <c r="Z170" s="18">
        <v>266.79000000000002</v>
      </c>
      <c r="AA170" s="18">
        <v>629.64</v>
      </c>
      <c r="AB170" s="18">
        <v>9295</v>
      </c>
    </row>
    <row r="171" spans="1:28" s="15" customFormat="1" x14ac:dyDescent="0.25">
      <c r="A171" s="17">
        <v>18</v>
      </c>
      <c r="B171" s="17" t="s">
        <v>1242</v>
      </c>
      <c r="C171" s="17" t="s">
        <v>1664</v>
      </c>
      <c r="D171" s="17" t="s">
        <v>1298</v>
      </c>
      <c r="E171" s="17" t="s">
        <v>1299</v>
      </c>
      <c r="F171" s="17" t="s">
        <v>75</v>
      </c>
      <c r="G171" s="17" t="s">
        <v>1142</v>
      </c>
      <c r="H171" s="17">
        <v>2198</v>
      </c>
      <c r="I171" s="17">
        <v>1946</v>
      </c>
      <c r="J171" s="17">
        <v>252</v>
      </c>
      <c r="K171" s="17" t="s">
        <v>37</v>
      </c>
      <c r="L171" s="18">
        <v>3747.02</v>
      </c>
      <c r="M171" s="18">
        <v>253.04</v>
      </c>
      <c r="N171" s="18">
        <v>98.94</v>
      </c>
      <c r="O171" s="18">
        <v>4099</v>
      </c>
      <c r="P171" s="18">
        <v>2131.0500000000002</v>
      </c>
      <c r="Q171" s="18">
        <v>35.26</v>
      </c>
      <c r="R171" s="18">
        <v>149.69</v>
      </c>
      <c r="S171" s="18">
        <v>2316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18">
        <v>5878.07</v>
      </c>
      <c r="Z171" s="18">
        <v>134.19999999999999</v>
      </c>
      <c r="AA171" s="18">
        <v>402.73</v>
      </c>
      <c r="AB171" s="18">
        <v>6415</v>
      </c>
    </row>
    <row r="172" spans="1:28" s="15" customFormat="1" x14ac:dyDescent="0.25">
      <c r="A172" s="17">
        <v>19</v>
      </c>
      <c r="B172" s="17" t="s">
        <v>1233</v>
      </c>
      <c r="C172" s="17" t="s">
        <v>1664</v>
      </c>
      <c r="D172" s="17" t="s">
        <v>1300</v>
      </c>
      <c r="E172" s="17" t="s">
        <v>1301</v>
      </c>
      <c r="F172" s="17" t="s">
        <v>75</v>
      </c>
      <c r="G172" s="17" t="s">
        <v>1302</v>
      </c>
      <c r="H172" s="17">
        <v>1</v>
      </c>
      <c r="I172" s="17">
        <v>1</v>
      </c>
      <c r="J172" s="17">
        <v>1580</v>
      </c>
      <c r="K172" s="17" t="s">
        <v>107</v>
      </c>
      <c r="L172" s="18">
        <v>21185.65</v>
      </c>
      <c r="M172" s="18">
        <v>1877.04</v>
      </c>
      <c r="N172" s="18">
        <v>87.32</v>
      </c>
      <c r="O172" s="18">
        <v>23150.01</v>
      </c>
      <c r="P172" s="18">
        <v>10592.96</v>
      </c>
      <c r="Q172" s="18">
        <v>184.51</v>
      </c>
      <c r="R172" s="18">
        <v>938.52</v>
      </c>
      <c r="S172" s="18">
        <v>11715.99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18">
        <v>31778.61</v>
      </c>
      <c r="Z172" s="18">
        <v>271.83</v>
      </c>
      <c r="AA172" s="18">
        <v>2815.56</v>
      </c>
      <c r="AB172" s="18">
        <v>34866</v>
      </c>
    </row>
    <row r="173" spans="1:28" s="15" customFormat="1" x14ac:dyDescent="0.25">
      <c r="A173" s="17">
        <v>20</v>
      </c>
      <c r="B173" s="17" t="s">
        <v>1233</v>
      </c>
      <c r="C173" s="17" t="s">
        <v>1664</v>
      </c>
      <c r="D173" s="17" t="s">
        <v>1303</v>
      </c>
      <c r="E173" s="17" t="s">
        <v>1304</v>
      </c>
      <c r="F173" s="17" t="s">
        <v>75</v>
      </c>
      <c r="G173" s="17" t="s">
        <v>1302</v>
      </c>
      <c r="H173" s="17">
        <v>1</v>
      </c>
      <c r="I173" s="17">
        <v>1</v>
      </c>
      <c r="J173" s="17">
        <v>1580</v>
      </c>
      <c r="K173" s="17" t="s">
        <v>107</v>
      </c>
      <c r="L173" s="18">
        <v>21516.42</v>
      </c>
      <c r="M173" s="18">
        <v>1877.04</v>
      </c>
      <c r="N173" s="18">
        <v>56.56</v>
      </c>
      <c r="O173" s="18">
        <v>23450.02</v>
      </c>
      <c r="P173" s="18">
        <v>10758.31</v>
      </c>
      <c r="Q173" s="18">
        <v>187.15</v>
      </c>
      <c r="R173" s="18">
        <v>938.52</v>
      </c>
      <c r="S173" s="18">
        <v>11883.98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32274.73</v>
      </c>
      <c r="Z173" s="18">
        <v>243.71</v>
      </c>
      <c r="AA173" s="18">
        <v>2815.56</v>
      </c>
      <c r="AB173" s="18">
        <v>35334</v>
      </c>
    </row>
    <row r="174" spans="1:28" s="12" customFormat="1" ht="16.5" customHeight="1" x14ac:dyDescent="0.25">
      <c r="A174" s="10"/>
      <c r="B174" s="10"/>
      <c r="C174" s="10" t="s">
        <v>71</v>
      </c>
      <c r="D174" s="10"/>
      <c r="E174" s="10"/>
      <c r="F174" s="10"/>
      <c r="G174" s="10"/>
      <c r="H174" s="10"/>
      <c r="I174" s="10"/>
      <c r="J174" s="11">
        <f>SUM(J154:J173)</f>
        <v>8209</v>
      </c>
      <c r="K174" s="11"/>
      <c r="L174" s="11">
        <f t="shared" ref="L174:AB174" si="26">SUM(L154:L173)</f>
        <v>91867.099999999991</v>
      </c>
      <c r="M174" s="11">
        <f t="shared" si="26"/>
        <v>7671.22</v>
      </c>
      <c r="N174" s="11">
        <f t="shared" si="26"/>
        <v>2270.77</v>
      </c>
      <c r="O174" s="11">
        <f t="shared" si="26"/>
        <v>101809.09</v>
      </c>
      <c r="P174" s="11">
        <f t="shared" si="26"/>
        <v>60175.75</v>
      </c>
      <c r="Q174" s="11">
        <f t="shared" si="26"/>
        <v>955.02</v>
      </c>
      <c r="R174" s="11">
        <f t="shared" si="26"/>
        <v>4876.1399999999994</v>
      </c>
      <c r="S174" s="11">
        <f t="shared" si="26"/>
        <v>66006.91</v>
      </c>
      <c r="T174" s="11">
        <f t="shared" si="26"/>
        <v>0</v>
      </c>
      <c r="U174" s="11">
        <f t="shared" si="26"/>
        <v>0</v>
      </c>
      <c r="V174" s="11">
        <f t="shared" si="26"/>
        <v>0</v>
      </c>
      <c r="W174" s="11">
        <f t="shared" si="26"/>
        <v>0</v>
      </c>
      <c r="X174" s="11">
        <f t="shared" si="26"/>
        <v>0</v>
      </c>
      <c r="Y174" s="11">
        <f t="shared" si="26"/>
        <v>152042.85</v>
      </c>
      <c r="Z174" s="11">
        <f t="shared" si="26"/>
        <v>3225.79</v>
      </c>
      <c r="AA174" s="11">
        <f t="shared" si="26"/>
        <v>12547.359999999999</v>
      </c>
      <c r="AB174" s="11">
        <f t="shared" si="26"/>
        <v>167816</v>
      </c>
    </row>
    <row r="175" spans="1:28" s="12" customFormat="1" ht="16.5" customHeight="1" x14ac:dyDescent="0.25">
      <c r="A175" s="10"/>
      <c r="B175" s="10"/>
      <c r="C175" s="10" t="s">
        <v>119</v>
      </c>
      <c r="D175" s="10"/>
      <c r="E175" s="10"/>
      <c r="F175" s="10"/>
      <c r="G175" s="10"/>
      <c r="H175" s="10"/>
      <c r="I175" s="10"/>
      <c r="J175" s="11">
        <f>J174+J153</f>
        <v>32019</v>
      </c>
      <c r="K175" s="11"/>
      <c r="L175" s="11">
        <f t="shared" ref="L175:AA175" si="27">L174+L153</f>
        <v>49300.780000000013</v>
      </c>
      <c r="M175" s="11">
        <f t="shared" si="27"/>
        <v>25753.13</v>
      </c>
      <c r="N175" s="11">
        <f t="shared" si="27"/>
        <v>5027.83</v>
      </c>
      <c r="O175" s="11">
        <f t="shared" si="27"/>
        <v>80081.739999999991</v>
      </c>
      <c r="P175" s="11">
        <f t="shared" si="27"/>
        <v>162893.08000000002</v>
      </c>
      <c r="Q175" s="11">
        <f t="shared" si="27"/>
        <v>2717.6899999999996</v>
      </c>
      <c r="R175" s="11">
        <f t="shared" si="27"/>
        <v>15483.49</v>
      </c>
      <c r="S175" s="11">
        <f t="shared" si="27"/>
        <v>181094.26</v>
      </c>
      <c r="T175" s="11">
        <f t="shared" si="27"/>
        <v>0</v>
      </c>
      <c r="U175" s="11">
        <f t="shared" si="27"/>
        <v>0</v>
      </c>
      <c r="V175" s="11">
        <f t="shared" si="27"/>
        <v>0</v>
      </c>
      <c r="W175" s="11">
        <f t="shared" si="27"/>
        <v>0</v>
      </c>
      <c r="X175" s="11">
        <f t="shared" si="27"/>
        <v>0</v>
      </c>
      <c r="Y175" s="11">
        <f t="shared" si="27"/>
        <v>212193.86</v>
      </c>
      <c r="Z175" s="11">
        <f t="shared" si="27"/>
        <v>7745.5199999999995</v>
      </c>
      <c r="AA175" s="11">
        <f t="shared" si="27"/>
        <v>41236.619999999995</v>
      </c>
      <c r="AB175" s="11">
        <f>AB174+AB153</f>
        <v>261176</v>
      </c>
    </row>
    <row r="176" spans="1:28" s="12" customFormat="1" ht="16.5" customHeight="1" x14ac:dyDescent="0.25">
      <c r="A176" s="10"/>
      <c r="B176" s="10"/>
      <c r="C176" s="10" t="s">
        <v>1598</v>
      </c>
      <c r="D176" s="10"/>
      <c r="E176" s="10"/>
      <c r="F176" s="10"/>
      <c r="G176" s="10"/>
      <c r="H176" s="10"/>
      <c r="I176" s="10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>
        <f>Y142+Y143+Y144+Y145+Y147+Y148+Y149+Y151+Y152+Y155+Y157+Y158+Y161+Y162+Y163+Y164+Y165+Y166+Y170+Y171+Y172+Y173</f>
        <v>444114.65</v>
      </c>
      <c r="Z176" s="11">
        <f t="shared" ref="Z176:AB176" si="28">Z142+Z143+Z144+Z145+Z147+Z148+Z149+Z151+Z152+Z155+Z157+Z158+Z161+Z162+Z163+Z164+Z165+Z166+Z170+Z171+Z172+Z173</f>
        <v>7613.4</v>
      </c>
      <c r="AA176" s="11">
        <f t="shared" si="28"/>
        <v>35986.949999999997</v>
      </c>
      <c r="AB176" s="11">
        <f t="shared" si="28"/>
        <v>487715</v>
      </c>
    </row>
    <row r="177" spans="1:28" ht="18" customHeight="1" x14ac:dyDescent="0.25"/>
    <row r="180" spans="1:28" ht="15.75" x14ac:dyDescent="0.25">
      <c r="E180" s="13" t="s">
        <v>120</v>
      </c>
      <c r="G180" s="14"/>
      <c r="H180" s="14"/>
      <c r="I180" s="14"/>
      <c r="J180" s="14"/>
      <c r="K180" s="14"/>
      <c r="L180" s="13" t="s">
        <v>122</v>
      </c>
      <c r="M180" s="13"/>
      <c r="N180" s="13"/>
      <c r="O180" s="14"/>
      <c r="Q180" s="14"/>
      <c r="R180" s="13" t="s">
        <v>121</v>
      </c>
      <c r="T180" s="14"/>
      <c r="U180" s="14"/>
      <c r="W180" s="14"/>
      <c r="X180" s="14"/>
      <c r="Y180" s="13" t="s">
        <v>123</v>
      </c>
      <c r="Z180" s="14"/>
      <c r="AA180" s="14"/>
      <c r="AB180" s="14"/>
    </row>
    <row r="181" spans="1:28" ht="15.75" x14ac:dyDescent="0.25">
      <c r="E181" s="13" t="s">
        <v>124</v>
      </c>
      <c r="G181" s="14"/>
      <c r="H181" s="14"/>
      <c r="I181" s="14"/>
      <c r="J181" s="14"/>
      <c r="K181" s="14"/>
      <c r="L181" s="13" t="s">
        <v>124</v>
      </c>
      <c r="M181" s="13"/>
      <c r="N181" s="13"/>
      <c r="O181" s="14"/>
      <c r="Q181" s="14"/>
      <c r="R181" s="13" t="s">
        <v>124</v>
      </c>
      <c r="T181" s="14"/>
      <c r="U181" s="14"/>
      <c r="W181" s="14"/>
      <c r="X181" s="14"/>
      <c r="Y181" s="13" t="s">
        <v>124</v>
      </c>
      <c r="Z181" s="14"/>
      <c r="AA181" s="14"/>
      <c r="AB181" s="14"/>
    </row>
    <row r="187" spans="1:28" ht="36" x14ac:dyDescent="0.55000000000000004">
      <c r="A187" s="75" t="s">
        <v>0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spans="1:28" ht="26.25" x14ac:dyDescent="0.4">
      <c r="A188" s="76" t="s">
        <v>1668</v>
      </c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</row>
    <row r="189" spans="1:28" ht="21" x14ac:dyDescent="0.35">
      <c r="A189" s="3" t="s">
        <v>1</v>
      </c>
      <c r="B189" s="4"/>
      <c r="C189" s="3"/>
      <c r="D189" s="3"/>
      <c r="E189" s="5"/>
      <c r="F189" s="3" t="s">
        <v>1306</v>
      </c>
      <c r="G189" s="5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90" x14ac:dyDescent="0.25">
      <c r="A190" s="6" t="s">
        <v>3</v>
      </c>
      <c r="B190" s="6" t="s">
        <v>4</v>
      </c>
      <c r="C190" s="6" t="s">
        <v>5</v>
      </c>
      <c r="D190" s="6" t="s">
        <v>6</v>
      </c>
      <c r="E190" s="6" t="s">
        <v>7</v>
      </c>
      <c r="F190" s="6" t="s">
        <v>8</v>
      </c>
      <c r="G190" s="6" t="s">
        <v>9</v>
      </c>
      <c r="H190" s="6" t="s">
        <v>10</v>
      </c>
      <c r="I190" s="6" t="s">
        <v>11</v>
      </c>
      <c r="J190" s="6" t="s">
        <v>12</v>
      </c>
      <c r="K190" s="6" t="s">
        <v>13</v>
      </c>
      <c r="L190" s="6" t="s">
        <v>14</v>
      </c>
      <c r="M190" s="6" t="s">
        <v>15</v>
      </c>
      <c r="N190" s="6" t="s">
        <v>16</v>
      </c>
      <c r="O190" s="6" t="s">
        <v>17</v>
      </c>
      <c r="P190" s="6" t="s">
        <v>18</v>
      </c>
      <c r="Q190" s="6" t="s">
        <v>19</v>
      </c>
      <c r="R190" s="6" t="s">
        <v>20</v>
      </c>
      <c r="S190" s="6" t="s">
        <v>21</v>
      </c>
      <c r="T190" s="6" t="s">
        <v>22</v>
      </c>
      <c r="U190" s="6" t="s">
        <v>23</v>
      </c>
      <c r="V190" s="6" t="s">
        <v>24</v>
      </c>
      <c r="W190" s="6" t="s">
        <v>25</v>
      </c>
      <c r="X190" s="6" t="s">
        <v>26</v>
      </c>
      <c r="Y190" s="6" t="s">
        <v>27</v>
      </c>
      <c r="Z190" s="6" t="s">
        <v>28</v>
      </c>
      <c r="AA190" s="6" t="s">
        <v>29</v>
      </c>
      <c r="AB190" s="6" t="s">
        <v>30</v>
      </c>
    </row>
    <row r="191" spans="1:28" x14ac:dyDescent="0.25">
      <c r="A191" s="17">
        <v>1</v>
      </c>
      <c r="B191" s="17" t="s">
        <v>1233</v>
      </c>
      <c r="C191" s="17" t="s">
        <v>1664</v>
      </c>
      <c r="D191" s="17" t="s">
        <v>1235</v>
      </c>
      <c r="E191" s="17" t="s">
        <v>1236</v>
      </c>
      <c r="F191" s="17" t="s">
        <v>35</v>
      </c>
      <c r="G191" s="17" t="s">
        <v>137</v>
      </c>
      <c r="H191" s="17">
        <v>84457</v>
      </c>
      <c r="I191" s="17">
        <v>80860</v>
      </c>
      <c r="J191" s="17">
        <v>3597</v>
      </c>
      <c r="K191" s="17" t="s">
        <v>37</v>
      </c>
      <c r="L191" s="18">
        <v>33023.300000000003</v>
      </c>
      <c r="M191" s="18">
        <v>2882.39</v>
      </c>
      <c r="N191" s="18">
        <v>131.27000000000001</v>
      </c>
      <c r="O191" s="18">
        <v>36036.959999999999</v>
      </c>
      <c r="P191" s="18">
        <v>18303.439999999999</v>
      </c>
      <c r="Q191" s="18">
        <v>290.14</v>
      </c>
      <c r="R191" s="18">
        <v>1602.46</v>
      </c>
      <c r="S191" s="18">
        <v>20196.04</v>
      </c>
      <c r="T191" s="18">
        <v>0</v>
      </c>
      <c r="U191" s="18">
        <v>0</v>
      </c>
      <c r="V191" s="18">
        <v>0</v>
      </c>
      <c r="W191" s="18">
        <v>0</v>
      </c>
      <c r="X191" s="18"/>
      <c r="Y191" s="18">
        <v>51326.74</v>
      </c>
      <c r="Z191" s="18">
        <v>421.41</v>
      </c>
      <c r="AA191" s="18">
        <v>4484.8500000000004</v>
      </c>
      <c r="AB191" s="18">
        <v>56233</v>
      </c>
    </row>
    <row r="192" spans="1:28" x14ac:dyDescent="0.25">
      <c r="A192" s="17">
        <v>2</v>
      </c>
      <c r="B192" s="17" t="s">
        <v>1237</v>
      </c>
      <c r="C192" s="17" t="s">
        <v>1664</v>
      </c>
      <c r="D192" s="17" t="s">
        <v>1238</v>
      </c>
      <c r="E192" s="17" t="s">
        <v>1239</v>
      </c>
      <c r="F192" s="17" t="s">
        <v>35</v>
      </c>
      <c r="G192" s="17" t="s">
        <v>41</v>
      </c>
      <c r="H192" s="17">
        <v>85019</v>
      </c>
      <c r="I192" s="17">
        <v>85019</v>
      </c>
      <c r="J192" s="17">
        <v>0</v>
      </c>
      <c r="K192" s="17" t="s">
        <v>37</v>
      </c>
      <c r="L192" s="18">
        <v>22905.1</v>
      </c>
      <c r="M192" s="18">
        <v>2491.2399999999998</v>
      </c>
      <c r="N192" s="18">
        <v>249.66</v>
      </c>
      <c r="O192" s="18">
        <v>25646</v>
      </c>
      <c r="P192" s="18">
        <v>474.79</v>
      </c>
      <c r="Q192" s="18">
        <v>260.20999999999998</v>
      </c>
      <c r="R192" s="18">
        <v>0</v>
      </c>
      <c r="S192" s="18">
        <v>735</v>
      </c>
      <c r="T192" s="18">
        <v>0</v>
      </c>
      <c r="U192" s="18">
        <v>0</v>
      </c>
      <c r="V192" s="18">
        <v>0</v>
      </c>
      <c r="W192" s="18">
        <v>0</v>
      </c>
      <c r="X192" s="18"/>
      <c r="Y192" s="18">
        <v>23379.89</v>
      </c>
      <c r="Z192" s="18">
        <v>509.87</v>
      </c>
      <c r="AA192" s="18">
        <v>2491.2399999999998</v>
      </c>
      <c r="AB192" s="18">
        <v>26381</v>
      </c>
    </row>
    <row r="193" spans="1:28" x14ac:dyDescent="0.25">
      <c r="A193" s="17">
        <v>3</v>
      </c>
      <c r="B193" s="17" t="s">
        <v>1233</v>
      </c>
      <c r="C193" s="17" t="s">
        <v>1664</v>
      </c>
      <c r="D193" s="17" t="s">
        <v>1240</v>
      </c>
      <c r="E193" s="17" t="s">
        <v>1241</v>
      </c>
      <c r="F193" s="17" t="s">
        <v>35</v>
      </c>
      <c r="G193" s="17" t="s">
        <v>244</v>
      </c>
      <c r="H193" s="17">
        <v>45954</v>
      </c>
      <c r="I193" s="17">
        <v>45254</v>
      </c>
      <c r="J193" s="17">
        <v>2100</v>
      </c>
      <c r="K193" s="17" t="s">
        <v>37</v>
      </c>
      <c r="L193" s="18">
        <v>14929.56</v>
      </c>
      <c r="M193" s="18">
        <v>1206.8599999999999</v>
      </c>
      <c r="N193" s="18">
        <v>132.58000000000001</v>
      </c>
      <c r="O193" s="18">
        <v>16269</v>
      </c>
      <c r="P193" s="18">
        <v>11867.81</v>
      </c>
      <c r="Q193" s="18">
        <v>133.63999999999999</v>
      </c>
      <c r="R193" s="18">
        <v>935.55</v>
      </c>
      <c r="S193" s="18">
        <v>12937</v>
      </c>
      <c r="T193" s="18">
        <v>0</v>
      </c>
      <c r="U193" s="18">
        <v>0</v>
      </c>
      <c r="V193" s="18">
        <v>0</v>
      </c>
      <c r="W193" s="18">
        <v>0</v>
      </c>
      <c r="X193" s="18"/>
      <c r="Y193" s="18">
        <v>26797.37</v>
      </c>
      <c r="Z193" s="18">
        <v>266.22000000000003</v>
      </c>
      <c r="AA193" s="18">
        <v>2142.41</v>
      </c>
      <c r="AB193" s="18">
        <v>29206</v>
      </c>
    </row>
    <row r="194" spans="1:28" x14ac:dyDescent="0.25">
      <c r="A194" s="17">
        <v>4</v>
      </c>
      <c r="B194" s="17" t="s">
        <v>1242</v>
      </c>
      <c r="C194" s="17" t="s">
        <v>1664</v>
      </c>
      <c r="D194" s="17" t="s">
        <v>1243</v>
      </c>
      <c r="E194" s="17" t="s">
        <v>1244</v>
      </c>
      <c r="F194" s="17" t="s">
        <v>35</v>
      </c>
      <c r="G194" s="17" t="s">
        <v>41</v>
      </c>
      <c r="H194" s="17">
        <v>29165</v>
      </c>
      <c r="I194" s="17">
        <v>28199</v>
      </c>
      <c r="J194" s="17">
        <v>966</v>
      </c>
      <c r="K194" s="17" t="s">
        <v>37</v>
      </c>
      <c r="L194" s="18">
        <v>11039.03</v>
      </c>
      <c r="M194" s="18">
        <v>856.7</v>
      </c>
      <c r="N194" s="18">
        <v>44.27</v>
      </c>
      <c r="O194" s="18">
        <v>11940</v>
      </c>
      <c r="P194" s="18">
        <v>5541.44</v>
      </c>
      <c r="Q194" s="18">
        <v>95.21</v>
      </c>
      <c r="R194" s="18">
        <v>430.35</v>
      </c>
      <c r="S194" s="18">
        <v>6067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18">
        <v>16580.47</v>
      </c>
      <c r="Z194" s="18">
        <v>139.47999999999999</v>
      </c>
      <c r="AA194" s="18">
        <v>1287.05</v>
      </c>
      <c r="AB194" s="18">
        <v>18007</v>
      </c>
    </row>
    <row r="195" spans="1:28" x14ac:dyDescent="0.25">
      <c r="A195" s="17">
        <v>5</v>
      </c>
      <c r="B195" s="17" t="s">
        <v>1233</v>
      </c>
      <c r="C195" s="17" t="s">
        <v>1664</v>
      </c>
      <c r="D195" s="17" t="s">
        <v>1245</v>
      </c>
      <c r="E195" s="17" t="s">
        <v>1246</v>
      </c>
      <c r="F195" s="17" t="s">
        <v>35</v>
      </c>
      <c r="G195" s="17" t="s">
        <v>45</v>
      </c>
      <c r="H195" s="17">
        <v>32</v>
      </c>
      <c r="I195" s="17">
        <v>32</v>
      </c>
      <c r="J195" s="17">
        <v>0</v>
      </c>
      <c r="K195" s="17" t="s">
        <v>59</v>
      </c>
      <c r="L195" s="18">
        <v>-7758.84</v>
      </c>
      <c r="M195" s="18">
        <v>156.18</v>
      </c>
      <c r="N195" s="18">
        <v>4.66</v>
      </c>
      <c r="O195" s="18">
        <v>0</v>
      </c>
      <c r="P195" s="18">
        <v>570</v>
      </c>
      <c r="Q195" s="18">
        <v>0</v>
      </c>
      <c r="R195" s="18">
        <v>0</v>
      </c>
      <c r="S195" s="18">
        <v>570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18">
        <v>0</v>
      </c>
      <c r="Z195" s="18">
        <v>0</v>
      </c>
      <c r="AA195" s="18">
        <v>0</v>
      </c>
      <c r="AB195" s="18">
        <v>0</v>
      </c>
    </row>
    <row r="196" spans="1:28" x14ac:dyDescent="0.25">
      <c r="A196" s="17">
        <v>6</v>
      </c>
      <c r="B196" s="17" t="s">
        <v>1247</v>
      </c>
      <c r="C196" s="17" t="s">
        <v>1664</v>
      </c>
      <c r="D196" s="17" t="s">
        <v>1248</v>
      </c>
      <c r="E196" s="17" t="s">
        <v>1249</v>
      </c>
      <c r="F196" s="17" t="s">
        <v>35</v>
      </c>
      <c r="G196" s="17" t="s">
        <v>41</v>
      </c>
      <c r="H196" s="17">
        <v>57435</v>
      </c>
      <c r="I196" s="17">
        <v>43502</v>
      </c>
      <c r="J196" s="17">
        <v>13933</v>
      </c>
      <c r="K196" s="17" t="s">
        <v>37</v>
      </c>
      <c r="L196" s="18">
        <v>37366.65</v>
      </c>
      <c r="M196" s="18">
        <v>3234.78</v>
      </c>
      <c r="N196" s="18">
        <v>148.54</v>
      </c>
      <c r="O196" s="18">
        <v>40749.97</v>
      </c>
      <c r="P196" s="18">
        <v>46464</v>
      </c>
      <c r="Q196" s="18">
        <v>307.88</v>
      </c>
      <c r="R196" s="18">
        <v>6207.15</v>
      </c>
      <c r="S196" s="18">
        <v>52979.03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18">
        <v>83830.649999999994</v>
      </c>
      <c r="Z196" s="18">
        <v>456.42</v>
      </c>
      <c r="AA196" s="18">
        <v>9441.93</v>
      </c>
      <c r="AB196" s="18">
        <v>93729</v>
      </c>
    </row>
    <row r="197" spans="1:28" x14ac:dyDescent="0.25">
      <c r="A197" s="17">
        <v>7</v>
      </c>
      <c r="B197" s="17" t="s">
        <v>1250</v>
      </c>
      <c r="C197" s="17" t="s">
        <v>1664</v>
      </c>
      <c r="D197" s="17" t="s">
        <v>1251</v>
      </c>
      <c r="E197" s="17" t="s">
        <v>1252</v>
      </c>
      <c r="F197" s="17" t="s">
        <v>35</v>
      </c>
      <c r="G197" s="17" t="s">
        <v>41</v>
      </c>
      <c r="H197" s="17">
        <v>7279</v>
      </c>
      <c r="I197" s="17">
        <v>7025</v>
      </c>
      <c r="J197" s="17">
        <v>762</v>
      </c>
      <c r="K197" s="17" t="s">
        <v>37</v>
      </c>
      <c r="L197" s="18">
        <v>54225.81</v>
      </c>
      <c r="M197" s="18">
        <v>1800.27</v>
      </c>
      <c r="N197" s="18">
        <v>1918.88</v>
      </c>
      <c r="O197" s="18">
        <v>57944.959999999999</v>
      </c>
      <c r="P197" s="18">
        <v>5078.0600000000004</v>
      </c>
      <c r="Q197" s="18">
        <v>552.51</v>
      </c>
      <c r="R197" s="18">
        <v>339.47</v>
      </c>
      <c r="S197" s="18">
        <v>5970.04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18">
        <v>59303.87</v>
      </c>
      <c r="Z197" s="18">
        <v>2471.39</v>
      </c>
      <c r="AA197" s="18">
        <v>2139.7399999999998</v>
      </c>
      <c r="AB197" s="18">
        <v>63915</v>
      </c>
    </row>
    <row r="198" spans="1:28" x14ac:dyDescent="0.25">
      <c r="A198" s="17">
        <v>8</v>
      </c>
      <c r="B198" s="17" t="s">
        <v>1233</v>
      </c>
      <c r="C198" s="17" t="s">
        <v>1664</v>
      </c>
      <c r="D198" s="17" t="s">
        <v>1253</v>
      </c>
      <c r="E198" s="17" t="s">
        <v>1254</v>
      </c>
      <c r="F198" s="17" t="s">
        <v>35</v>
      </c>
      <c r="G198" s="17" t="s">
        <v>45</v>
      </c>
      <c r="H198" s="17">
        <v>92239</v>
      </c>
      <c r="I198" s="17">
        <v>90726</v>
      </c>
      <c r="J198" s="17">
        <v>1513</v>
      </c>
      <c r="K198" s="17" t="s">
        <v>37</v>
      </c>
      <c r="L198" s="18">
        <v>10196.84</v>
      </c>
      <c r="M198" s="18">
        <v>832.19</v>
      </c>
      <c r="N198" s="18">
        <v>39.97</v>
      </c>
      <c r="O198" s="18">
        <v>11069</v>
      </c>
      <c r="P198" s="18">
        <v>7964.44</v>
      </c>
      <c r="Q198" s="18">
        <v>93.52</v>
      </c>
      <c r="R198" s="18">
        <v>674.04</v>
      </c>
      <c r="S198" s="18">
        <v>8732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18">
        <v>18161.28</v>
      </c>
      <c r="Z198" s="18">
        <v>133.49</v>
      </c>
      <c r="AA198" s="18">
        <v>1506.23</v>
      </c>
      <c r="AB198" s="18">
        <v>19801</v>
      </c>
    </row>
    <row r="199" spans="1:28" x14ac:dyDescent="0.25">
      <c r="A199" s="17">
        <v>9</v>
      </c>
      <c r="B199" s="17" t="s">
        <v>1255</v>
      </c>
      <c r="C199" s="17" t="s">
        <v>1664</v>
      </c>
      <c r="D199" s="17" t="s">
        <v>1256</v>
      </c>
      <c r="E199" s="17" t="s">
        <v>1257</v>
      </c>
      <c r="F199" s="17" t="s">
        <v>35</v>
      </c>
      <c r="G199" s="17" t="s">
        <v>45</v>
      </c>
      <c r="H199" s="17">
        <v>21344</v>
      </c>
      <c r="I199" s="17">
        <v>21061</v>
      </c>
      <c r="J199" s="17">
        <v>849</v>
      </c>
      <c r="K199" s="17" t="s">
        <v>37</v>
      </c>
      <c r="L199" s="18">
        <v>-222112.93</v>
      </c>
      <c r="M199" s="18">
        <v>4483.6400000000003</v>
      </c>
      <c r="N199" s="18">
        <v>47.05</v>
      </c>
      <c r="O199" s="18">
        <v>0</v>
      </c>
      <c r="P199" s="18">
        <v>4963.01</v>
      </c>
      <c r="Q199" s="18">
        <v>0</v>
      </c>
      <c r="R199" s="18">
        <v>378.23</v>
      </c>
      <c r="S199" s="18">
        <v>5341.24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0</v>
      </c>
      <c r="Z199" s="18">
        <v>0</v>
      </c>
      <c r="AA199" s="18">
        <v>0</v>
      </c>
      <c r="AB199" s="18">
        <v>0</v>
      </c>
    </row>
    <row r="200" spans="1:28" x14ac:dyDescent="0.25">
      <c r="A200" s="17">
        <v>10</v>
      </c>
      <c r="B200" s="17" t="s">
        <v>1258</v>
      </c>
      <c r="C200" s="17" t="s">
        <v>1664</v>
      </c>
      <c r="D200" s="17" t="s">
        <v>1259</v>
      </c>
      <c r="E200" s="17" t="s">
        <v>1260</v>
      </c>
      <c r="F200" s="17" t="s">
        <v>35</v>
      </c>
      <c r="G200" s="17" t="s">
        <v>106</v>
      </c>
      <c r="H200" s="17">
        <v>2750</v>
      </c>
      <c r="I200" s="17">
        <v>2750</v>
      </c>
      <c r="J200" s="17">
        <v>0</v>
      </c>
      <c r="K200" s="17" t="s">
        <v>59</v>
      </c>
      <c r="L200" s="18">
        <v>1585.62</v>
      </c>
      <c r="M200" s="18">
        <v>40.1</v>
      </c>
      <c r="N200" s="18">
        <v>15.28</v>
      </c>
      <c r="O200" s="18">
        <v>1641</v>
      </c>
      <c r="P200" s="18">
        <v>570.13</v>
      </c>
      <c r="Q200" s="18">
        <v>11.87</v>
      </c>
      <c r="R200" s="18">
        <v>0</v>
      </c>
      <c r="S200" s="18">
        <v>582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18">
        <v>2155.75</v>
      </c>
      <c r="Z200" s="18">
        <v>27.15</v>
      </c>
      <c r="AA200" s="18">
        <v>40.1</v>
      </c>
      <c r="AB200" s="18">
        <v>2223</v>
      </c>
    </row>
    <row r="201" spans="1:28" x14ac:dyDescent="0.25">
      <c r="A201" s="17">
        <v>11</v>
      </c>
      <c r="B201" s="17" t="s">
        <v>1247</v>
      </c>
      <c r="C201" s="17" t="s">
        <v>1664</v>
      </c>
      <c r="D201" s="17" t="s">
        <v>1261</v>
      </c>
      <c r="E201" s="17" t="s">
        <v>1262</v>
      </c>
      <c r="F201" s="17" t="s">
        <v>35</v>
      </c>
      <c r="G201" s="17" t="s">
        <v>114</v>
      </c>
      <c r="H201" s="17">
        <v>3185</v>
      </c>
      <c r="I201" s="17">
        <v>3155</v>
      </c>
      <c r="J201" s="17">
        <v>90</v>
      </c>
      <c r="K201" s="17" t="s">
        <v>37</v>
      </c>
      <c r="L201" s="18">
        <v>2033.54</v>
      </c>
      <c r="M201" s="18">
        <v>97.56</v>
      </c>
      <c r="N201" s="18">
        <v>24.9</v>
      </c>
      <c r="O201" s="18">
        <v>2156</v>
      </c>
      <c r="P201" s="18">
        <v>920.21</v>
      </c>
      <c r="Q201" s="18">
        <v>17.690000000000001</v>
      </c>
      <c r="R201" s="18">
        <v>40.1</v>
      </c>
      <c r="S201" s="18">
        <v>978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2953.75</v>
      </c>
      <c r="Z201" s="18">
        <v>42.59</v>
      </c>
      <c r="AA201" s="18">
        <v>137.66</v>
      </c>
      <c r="AB201" s="18">
        <v>3134</v>
      </c>
    </row>
    <row r="202" spans="1:28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20">
        <f>SUM(J191:J201)</f>
        <v>23810</v>
      </c>
      <c r="K202" s="20"/>
      <c r="L202" s="20">
        <f t="shared" ref="L202:AB202" si="29">SUM(L191:L201)</f>
        <v>-42566.319999999978</v>
      </c>
      <c r="M202" s="20">
        <f t="shared" si="29"/>
        <v>18081.91</v>
      </c>
      <c r="N202" s="20">
        <f t="shared" si="29"/>
        <v>2757.0600000000004</v>
      </c>
      <c r="O202" s="20">
        <f t="shared" si="29"/>
        <v>203452.88999999998</v>
      </c>
      <c r="P202" s="20">
        <f t="shared" si="29"/>
        <v>102717.33000000002</v>
      </c>
      <c r="Q202" s="20">
        <f t="shared" si="29"/>
        <v>1762.6699999999998</v>
      </c>
      <c r="R202" s="20">
        <f t="shared" si="29"/>
        <v>10607.35</v>
      </c>
      <c r="S202" s="20">
        <f t="shared" si="29"/>
        <v>115087.35</v>
      </c>
      <c r="T202" s="20">
        <f t="shared" si="29"/>
        <v>0</v>
      </c>
      <c r="U202" s="20">
        <f t="shared" si="29"/>
        <v>0</v>
      </c>
      <c r="V202" s="20">
        <f t="shared" si="29"/>
        <v>0</v>
      </c>
      <c r="W202" s="20">
        <f t="shared" si="29"/>
        <v>0</v>
      </c>
      <c r="X202" s="20">
        <f t="shared" si="29"/>
        <v>0</v>
      </c>
      <c r="Y202" s="20">
        <f t="shared" si="29"/>
        <v>284489.77</v>
      </c>
      <c r="Z202" s="20">
        <f t="shared" si="29"/>
        <v>4468.0199999999995</v>
      </c>
      <c r="AA202" s="20">
        <f t="shared" si="29"/>
        <v>23671.21</v>
      </c>
      <c r="AB202" s="20">
        <f t="shared" si="29"/>
        <v>312629</v>
      </c>
    </row>
    <row r="203" spans="1:28" x14ac:dyDescent="0.25">
      <c r="A203" s="17">
        <v>1</v>
      </c>
      <c r="B203" s="17" t="s">
        <v>1233</v>
      </c>
      <c r="C203" s="17" t="s">
        <v>1664</v>
      </c>
      <c r="D203" s="17" t="s">
        <v>1263</v>
      </c>
      <c r="E203" s="17" t="s">
        <v>1264</v>
      </c>
      <c r="F203" s="17" t="s">
        <v>75</v>
      </c>
      <c r="G203" s="17" t="s">
        <v>1142</v>
      </c>
      <c r="H203" s="17">
        <v>8651</v>
      </c>
      <c r="I203" s="17">
        <v>8626</v>
      </c>
      <c r="J203" s="17">
        <v>25</v>
      </c>
      <c r="K203" s="17" t="s">
        <v>37</v>
      </c>
      <c r="L203" s="18">
        <v>-460.58</v>
      </c>
      <c r="M203" s="18">
        <v>56.43</v>
      </c>
      <c r="N203" s="18">
        <v>14.15</v>
      </c>
      <c r="O203" s="18">
        <v>-390</v>
      </c>
      <c r="P203" s="18">
        <v>412.15</v>
      </c>
      <c r="Q203" s="18">
        <v>0</v>
      </c>
      <c r="R203" s="18">
        <v>14.85</v>
      </c>
      <c r="S203" s="18">
        <v>427</v>
      </c>
      <c r="T203" s="18">
        <v>0</v>
      </c>
      <c r="U203" s="18">
        <v>0</v>
      </c>
      <c r="V203" s="18">
        <v>0</v>
      </c>
      <c r="W203" s="18">
        <v>0</v>
      </c>
      <c r="X203" s="18"/>
      <c r="Y203" s="18">
        <v>-48.43</v>
      </c>
      <c r="Z203" s="18">
        <v>14.15</v>
      </c>
      <c r="AA203" s="18">
        <v>71.28</v>
      </c>
      <c r="AB203" s="18">
        <v>37</v>
      </c>
    </row>
    <row r="204" spans="1:28" x14ac:dyDescent="0.25">
      <c r="A204" s="17">
        <v>2</v>
      </c>
      <c r="B204" s="17" t="s">
        <v>1255</v>
      </c>
      <c r="C204" s="17" t="s">
        <v>1664</v>
      </c>
      <c r="D204" s="17" t="s">
        <v>1265</v>
      </c>
      <c r="E204" s="17" t="s">
        <v>1266</v>
      </c>
      <c r="F204" s="17" t="s">
        <v>75</v>
      </c>
      <c r="G204" s="17" t="s">
        <v>1142</v>
      </c>
      <c r="H204" s="17">
        <v>10594</v>
      </c>
      <c r="I204" s="17">
        <v>7265</v>
      </c>
      <c r="J204" s="17">
        <v>3329</v>
      </c>
      <c r="K204" s="17" t="s">
        <v>37</v>
      </c>
      <c r="L204" s="18">
        <v>1172.5899999999999</v>
      </c>
      <c r="M204" s="18">
        <v>51.08</v>
      </c>
      <c r="N204" s="18">
        <v>38.33</v>
      </c>
      <c r="O204" s="18">
        <v>1262</v>
      </c>
      <c r="P204" s="18">
        <v>22273.52</v>
      </c>
      <c r="Q204" s="18">
        <v>9.0500000000000007</v>
      </c>
      <c r="R204" s="18">
        <v>1977.43</v>
      </c>
      <c r="S204" s="18">
        <v>24260</v>
      </c>
      <c r="T204" s="18">
        <v>0</v>
      </c>
      <c r="U204" s="18">
        <v>0</v>
      </c>
      <c r="V204" s="18">
        <v>0</v>
      </c>
      <c r="W204" s="18">
        <v>0</v>
      </c>
      <c r="X204" s="18"/>
      <c r="Y204" s="18">
        <v>23446.11</v>
      </c>
      <c r="Z204" s="18">
        <v>47.38</v>
      </c>
      <c r="AA204" s="18">
        <v>2028.51</v>
      </c>
      <c r="AB204" s="18">
        <v>25522</v>
      </c>
    </row>
    <row r="205" spans="1:28" x14ac:dyDescent="0.25">
      <c r="A205" s="17">
        <v>3</v>
      </c>
      <c r="B205" s="17" t="s">
        <v>1233</v>
      </c>
      <c r="C205" s="17" t="s">
        <v>1664</v>
      </c>
      <c r="D205" s="17" t="s">
        <v>1267</v>
      </c>
      <c r="E205" s="17" t="s">
        <v>1268</v>
      </c>
      <c r="F205" s="17" t="s">
        <v>75</v>
      </c>
      <c r="G205" s="17" t="s">
        <v>1142</v>
      </c>
      <c r="H205" s="17">
        <v>25</v>
      </c>
      <c r="I205" s="17">
        <v>25</v>
      </c>
      <c r="J205" s="17">
        <v>0</v>
      </c>
      <c r="K205" s="17" t="s">
        <v>59</v>
      </c>
      <c r="L205" s="18">
        <v>-1597.3</v>
      </c>
      <c r="M205" s="18">
        <v>7.72</v>
      </c>
      <c r="N205" s="18">
        <v>10.58</v>
      </c>
      <c r="O205" s="18">
        <v>0</v>
      </c>
      <c r="P205" s="18">
        <v>303</v>
      </c>
      <c r="Q205" s="18">
        <v>0</v>
      </c>
      <c r="R205" s="18">
        <v>0</v>
      </c>
      <c r="S205" s="18">
        <v>303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18">
        <v>0</v>
      </c>
      <c r="Z205" s="18">
        <v>0</v>
      </c>
      <c r="AA205" s="18">
        <v>0</v>
      </c>
      <c r="AB205" s="18">
        <v>0</v>
      </c>
    </row>
    <row r="206" spans="1:28" x14ac:dyDescent="0.25">
      <c r="A206" s="17">
        <v>4</v>
      </c>
      <c r="B206" s="17" t="s">
        <v>1233</v>
      </c>
      <c r="C206" s="17" t="s">
        <v>1664</v>
      </c>
      <c r="D206" s="17" t="s">
        <v>1269</v>
      </c>
      <c r="E206" s="17" t="s">
        <v>1270</v>
      </c>
      <c r="F206" s="17" t="s">
        <v>75</v>
      </c>
      <c r="G206" s="17" t="s">
        <v>1142</v>
      </c>
      <c r="H206" s="17">
        <v>5256</v>
      </c>
      <c r="I206" s="17">
        <v>5226</v>
      </c>
      <c r="J206" s="17">
        <v>30</v>
      </c>
      <c r="K206" s="17" t="s">
        <v>37</v>
      </c>
      <c r="L206" s="18">
        <v>270.32</v>
      </c>
      <c r="M206" s="18">
        <v>74.239999999999995</v>
      </c>
      <c r="N206" s="18">
        <v>15.44</v>
      </c>
      <c r="O206" s="18">
        <v>360</v>
      </c>
      <c r="P206" s="18">
        <v>445.23</v>
      </c>
      <c r="Q206" s="18">
        <v>1.95</v>
      </c>
      <c r="R206" s="18">
        <v>17.82</v>
      </c>
      <c r="S206" s="18">
        <v>465</v>
      </c>
      <c r="T206" s="18">
        <v>0</v>
      </c>
      <c r="U206" s="18">
        <v>0</v>
      </c>
      <c r="V206" s="18">
        <v>0</v>
      </c>
      <c r="W206" s="18">
        <v>0</v>
      </c>
      <c r="X206" s="18"/>
      <c r="Y206" s="18">
        <v>715.55</v>
      </c>
      <c r="Z206" s="18">
        <v>17.39</v>
      </c>
      <c r="AA206" s="18">
        <v>92.06</v>
      </c>
      <c r="AB206" s="18">
        <v>825</v>
      </c>
    </row>
    <row r="207" spans="1:28" x14ac:dyDescent="0.25">
      <c r="A207" s="17">
        <v>5</v>
      </c>
      <c r="B207" s="17" t="s">
        <v>1247</v>
      </c>
      <c r="C207" s="17" t="s">
        <v>1664</v>
      </c>
      <c r="D207" s="17" t="s">
        <v>1271</v>
      </c>
      <c r="E207" s="17" t="s">
        <v>1272</v>
      </c>
      <c r="F207" s="17" t="s">
        <v>75</v>
      </c>
      <c r="G207" s="17" t="s">
        <v>1142</v>
      </c>
      <c r="H207" s="17">
        <v>10560</v>
      </c>
      <c r="I207" s="17">
        <v>10474</v>
      </c>
      <c r="J207" s="17">
        <v>86</v>
      </c>
      <c r="K207" s="17" t="s">
        <v>37</v>
      </c>
      <c r="L207" s="18">
        <v>1577.12</v>
      </c>
      <c r="M207" s="18">
        <v>97.42</v>
      </c>
      <c r="N207" s="18">
        <v>23.46</v>
      </c>
      <c r="O207" s="18">
        <v>1698</v>
      </c>
      <c r="P207" s="18">
        <v>815.46</v>
      </c>
      <c r="Q207" s="18">
        <v>13.46</v>
      </c>
      <c r="R207" s="18">
        <v>51.08</v>
      </c>
      <c r="S207" s="18">
        <v>880</v>
      </c>
      <c r="T207" s="18">
        <v>0</v>
      </c>
      <c r="U207" s="18">
        <v>0</v>
      </c>
      <c r="V207" s="18">
        <v>0</v>
      </c>
      <c r="W207" s="18">
        <v>0</v>
      </c>
      <c r="X207" s="18"/>
      <c r="Y207" s="18">
        <v>2392.58</v>
      </c>
      <c r="Z207" s="18">
        <v>36.92</v>
      </c>
      <c r="AA207" s="18">
        <v>148.5</v>
      </c>
      <c r="AB207" s="18">
        <v>2578</v>
      </c>
    </row>
    <row r="208" spans="1:28" x14ac:dyDescent="0.25">
      <c r="A208" s="17">
        <v>6</v>
      </c>
      <c r="B208" s="17" t="s">
        <v>1233</v>
      </c>
      <c r="C208" s="17" t="s">
        <v>1664</v>
      </c>
      <c r="D208" s="17" t="s">
        <v>1273</v>
      </c>
      <c r="E208" s="17" t="s">
        <v>1274</v>
      </c>
      <c r="F208" s="17" t="s">
        <v>75</v>
      </c>
      <c r="G208" s="17" t="s">
        <v>1142</v>
      </c>
      <c r="H208" s="17">
        <v>8375</v>
      </c>
      <c r="I208" s="17">
        <v>8347</v>
      </c>
      <c r="J208" s="17">
        <v>28</v>
      </c>
      <c r="K208" s="17" t="s">
        <v>37</v>
      </c>
      <c r="L208" s="18">
        <v>-3018.29</v>
      </c>
      <c r="M208" s="18">
        <v>55.83</v>
      </c>
      <c r="N208" s="18">
        <v>10.46</v>
      </c>
      <c r="O208" s="18">
        <v>0</v>
      </c>
      <c r="P208" s="18">
        <v>322.37</v>
      </c>
      <c r="Q208" s="18">
        <v>0</v>
      </c>
      <c r="R208" s="18">
        <v>16.63</v>
      </c>
      <c r="S208" s="18">
        <v>339</v>
      </c>
      <c r="T208" s="18">
        <v>0</v>
      </c>
      <c r="U208" s="18">
        <v>0</v>
      </c>
      <c r="V208" s="18">
        <v>0</v>
      </c>
      <c r="W208" s="18">
        <v>0</v>
      </c>
      <c r="X208" s="18"/>
      <c r="Y208" s="18">
        <v>0</v>
      </c>
      <c r="Z208" s="18">
        <v>0</v>
      </c>
      <c r="AA208" s="18">
        <v>0</v>
      </c>
      <c r="AB208" s="18">
        <v>0</v>
      </c>
    </row>
    <row r="209" spans="1:28" x14ac:dyDescent="0.25">
      <c r="A209" s="17">
        <v>7</v>
      </c>
      <c r="B209" s="17" t="s">
        <v>1233</v>
      </c>
      <c r="C209" s="17" t="s">
        <v>1664</v>
      </c>
      <c r="D209" s="17" t="s">
        <v>1275</v>
      </c>
      <c r="E209" s="17" t="s">
        <v>1276</v>
      </c>
      <c r="F209" s="17" t="s">
        <v>75</v>
      </c>
      <c r="G209" s="17" t="s">
        <v>1277</v>
      </c>
      <c r="H209" s="17">
        <v>1729</v>
      </c>
      <c r="I209" s="17">
        <v>1718</v>
      </c>
      <c r="J209" s="17">
        <v>11</v>
      </c>
      <c r="K209" s="17" t="s">
        <v>37</v>
      </c>
      <c r="L209" s="18">
        <v>-1845.79</v>
      </c>
      <c r="M209" s="18">
        <v>30.89</v>
      </c>
      <c r="N209" s="18">
        <v>10.9</v>
      </c>
      <c r="O209" s="18">
        <v>0</v>
      </c>
      <c r="P209" s="18">
        <v>292.47000000000003</v>
      </c>
      <c r="Q209" s="18">
        <v>0</v>
      </c>
      <c r="R209" s="18">
        <v>6.53</v>
      </c>
      <c r="S209" s="18">
        <v>299</v>
      </c>
      <c r="T209" s="18">
        <v>0</v>
      </c>
      <c r="U209" s="18">
        <v>0</v>
      </c>
      <c r="V209" s="18">
        <v>0</v>
      </c>
      <c r="W209" s="18">
        <v>0</v>
      </c>
      <c r="X209" s="18"/>
      <c r="Y209" s="18">
        <v>0</v>
      </c>
      <c r="Z209" s="18">
        <v>0</v>
      </c>
      <c r="AA209" s="18">
        <v>0</v>
      </c>
      <c r="AB209" s="18">
        <v>0</v>
      </c>
    </row>
    <row r="210" spans="1:28" x14ac:dyDescent="0.25">
      <c r="A210" s="17">
        <v>8</v>
      </c>
      <c r="B210" s="17" t="s">
        <v>1250</v>
      </c>
      <c r="C210" s="17" t="s">
        <v>1664</v>
      </c>
      <c r="D210" s="17" t="s">
        <v>1278</v>
      </c>
      <c r="E210" s="17" t="s">
        <v>1279</v>
      </c>
      <c r="F210" s="17" t="s">
        <v>75</v>
      </c>
      <c r="G210" s="17" t="s">
        <v>1142</v>
      </c>
      <c r="H210" s="17">
        <v>11915</v>
      </c>
      <c r="I210" s="17">
        <v>11733</v>
      </c>
      <c r="J210" s="17">
        <v>182</v>
      </c>
      <c r="K210" s="17" t="s">
        <v>37</v>
      </c>
      <c r="L210" s="18">
        <v>14739.25</v>
      </c>
      <c r="M210" s="18">
        <v>528.05999999999995</v>
      </c>
      <c r="N210" s="18">
        <v>481.73</v>
      </c>
      <c r="O210" s="18">
        <v>15749.04</v>
      </c>
      <c r="P210" s="18">
        <v>1586.63</v>
      </c>
      <c r="Q210" s="18">
        <v>150.22</v>
      </c>
      <c r="R210" s="18">
        <v>108.11</v>
      </c>
      <c r="S210" s="18">
        <v>1844.96</v>
      </c>
      <c r="T210" s="18">
        <v>0</v>
      </c>
      <c r="U210" s="18">
        <v>0</v>
      </c>
      <c r="V210" s="18">
        <v>0</v>
      </c>
      <c r="W210" s="18">
        <v>0</v>
      </c>
      <c r="X210" s="18"/>
      <c r="Y210" s="18">
        <v>16325.88</v>
      </c>
      <c r="Z210" s="18">
        <v>631.95000000000005</v>
      </c>
      <c r="AA210" s="18">
        <v>636.16999999999996</v>
      </c>
      <c r="AB210" s="18">
        <v>17594</v>
      </c>
    </row>
    <row r="211" spans="1:28" x14ac:dyDescent="0.25">
      <c r="A211" s="17">
        <v>9</v>
      </c>
      <c r="B211" s="17" t="s">
        <v>1247</v>
      </c>
      <c r="C211" s="17" t="s">
        <v>1664</v>
      </c>
      <c r="D211" s="17" t="s">
        <v>1280</v>
      </c>
      <c r="E211" s="17" t="s">
        <v>1281</v>
      </c>
      <c r="F211" s="17" t="s">
        <v>75</v>
      </c>
      <c r="G211" s="17" t="s">
        <v>1142</v>
      </c>
      <c r="H211" s="17">
        <v>2327</v>
      </c>
      <c r="I211" s="17">
        <v>2255</v>
      </c>
      <c r="J211" s="17">
        <v>72</v>
      </c>
      <c r="K211" s="17" t="s">
        <v>37</v>
      </c>
      <c r="L211" s="18">
        <v>1340.41</v>
      </c>
      <c r="M211" s="18">
        <v>90.88</v>
      </c>
      <c r="N211" s="18">
        <v>8.7100000000000009</v>
      </c>
      <c r="O211" s="18">
        <v>1440</v>
      </c>
      <c r="P211" s="18">
        <v>640.55999999999995</v>
      </c>
      <c r="Q211" s="18">
        <v>11.67</v>
      </c>
      <c r="R211" s="18">
        <v>42.77</v>
      </c>
      <c r="S211" s="18">
        <v>695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18">
        <v>1980.97</v>
      </c>
      <c r="Z211" s="18">
        <v>20.38</v>
      </c>
      <c r="AA211" s="18">
        <v>133.65</v>
      </c>
      <c r="AB211" s="18">
        <v>2135</v>
      </c>
    </row>
    <row r="212" spans="1:28" x14ac:dyDescent="0.25">
      <c r="A212" s="17">
        <v>10</v>
      </c>
      <c r="B212" s="17" t="s">
        <v>1255</v>
      </c>
      <c r="C212" s="17" t="s">
        <v>1664</v>
      </c>
      <c r="D212" s="17" t="s">
        <v>1282</v>
      </c>
      <c r="E212" s="17" t="s">
        <v>1283</v>
      </c>
      <c r="F212" s="17" t="s">
        <v>75</v>
      </c>
      <c r="G212" s="17" t="s">
        <v>1142</v>
      </c>
      <c r="H212" s="17">
        <v>9061</v>
      </c>
      <c r="I212" s="17">
        <v>8993</v>
      </c>
      <c r="J212" s="17">
        <v>68</v>
      </c>
      <c r="K212" s="17" t="s">
        <v>37</v>
      </c>
      <c r="L212" s="18">
        <v>1711.29</v>
      </c>
      <c r="M212" s="18">
        <v>89.7</v>
      </c>
      <c r="N212" s="18">
        <v>8.01</v>
      </c>
      <c r="O212" s="18">
        <v>1809</v>
      </c>
      <c r="P212" s="18">
        <v>805.91</v>
      </c>
      <c r="Q212" s="18">
        <v>14.7</v>
      </c>
      <c r="R212" s="18">
        <v>40.39</v>
      </c>
      <c r="S212" s="18">
        <v>861</v>
      </c>
      <c r="T212" s="18">
        <v>0</v>
      </c>
      <c r="U212" s="18">
        <v>0</v>
      </c>
      <c r="V212" s="18">
        <v>0</v>
      </c>
      <c r="W212" s="18">
        <v>0</v>
      </c>
      <c r="X212" s="18"/>
      <c r="Y212" s="18">
        <v>2517.1999999999998</v>
      </c>
      <c r="Z212" s="18">
        <v>22.71</v>
      </c>
      <c r="AA212" s="18">
        <v>130.09</v>
      </c>
      <c r="AB212" s="18">
        <v>2670</v>
      </c>
    </row>
    <row r="213" spans="1:28" x14ac:dyDescent="0.25">
      <c r="A213" s="17">
        <v>11</v>
      </c>
      <c r="B213" s="17" t="s">
        <v>1237</v>
      </c>
      <c r="C213" s="17" t="s">
        <v>1664</v>
      </c>
      <c r="D213" s="17" t="s">
        <v>1284</v>
      </c>
      <c r="E213" s="17" t="s">
        <v>1285</v>
      </c>
      <c r="F213" s="17" t="s">
        <v>75</v>
      </c>
      <c r="G213" s="17" t="s">
        <v>1142</v>
      </c>
      <c r="H213" s="17">
        <v>8049</v>
      </c>
      <c r="I213" s="17">
        <v>7798</v>
      </c>
      <c r="J213" s="17">
        <v>251</v>
      </c>
      <c r="K213" s="17" t="s">
        <v>37</v>
      </c>
      <c r="L213" s="18">
        <v>23103.85</v>
      </c>
      <c r="M213" s="18">
        <v>1642.75</v>
      </c>
      <c r="N213" s="18">
        <v>889.42</v>
      </c>
      <c r="O213" s="18">
        <v>25636.02</v>
      </c>
      <c r="P213" s="18">
        <v>1959.48</v>
      </c>
      <c r="Q213" s="18">
        <v>246.41</v>
      </c>
      <c r="R213" s="18">
        <v>149.09</v>
      </c>
      <c r="S213" s="18">
        <v>2354.98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18">
        <v>25063.33</v>
      </c>
      <c r="Z213" s="18">
        <v>1135.83</v>
      </c>
      <c r="AA213" s="18">
        <v>1791.84</v>
      </c>
      <c r="AB213" s="18">
        <v>27991</v>
      </c>
    </row>
    <row r="214" spans="1:28" x14ac:dyDescent="0.25">
      <c r="A214" s="17">
        <v>12</v>
      </c>
      <c r="B214" s="17" t="s">
        <v>1233</v>
      </c>
      <c r="C214" s="17" t="s">
        <v>1664</v>
      </c>
      <c r="D214" s="17" t="s">
        <v>1286</v>
      </c>
      <c r="E214" s="17" t="s">
        <v>1287</v>
      </c>
      <c r="F214" s="17" t="s">
        <v>75</v>
      </c>
      <c r="G214" s="17" t="s">
        <v>1142</v>
      </c>
      <c r="H214" s="17">
        <v>33656</v>
      </c>
      <c r="I214" s="17">
        <v>33641</v>
      </c>
      <c r="J214" s="17">
        <v>15</v>
      </c>
      <c r="K214" s="17" t="s">
        <v>37</v>
      </c>
      <c r="L214" s="18">
        <v>28.73</v>
      </c>
      <c r="M214" s="18">
        <v>33.270000000000003</v>
      </c>
      <c r="N214" s="18">
        <v>16</v>
      </c>
      <c r="O214" s="18">
        <v>78</v>
      </c>
      <c r="P214" s="18">
        <v>456.09</v>
      </c>
      <c r="Q214" s="18">
        <v>1</v>
      </c>
      <c r="R214" s="18">
        <v>8.91</v>
      </c>
      <c r="S214" s="18">
        <v>466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18">
        <v>484.82</v>
      </c>
      <c r="Z214" s="18">
        <v>17</v>
      </c>
      <c r="AA214" s="18">
        <v>42.18</v>
      </c>
      <c r="AB214" s="18">
        <v>544</v>
      </c>
    </row>
    <row r="215" spans="1:28" x14ac:dyDescent="0.25">
      <c r="A215" s="17">
        <v>13</v>
      </c>
      <c r="B215" s="17" t="s">
        <v>1242</v>
      </c>
      <c r="C215" s="17" t="s">
        <v>1664</v>
      </c>
      <c r="D215" s="17" t="s">
        <v>1288</v>
      </c>
      <c r="E215" s="17" t="s">
        <v>1289</v>
      </c>
      <c r="F215" s="17" t="s">
        <v>75</v>
      </c>
      <c r="G215" s="17" t="s">
        <v>1142</v>
      </c>
      <c r="H215" s="17">
        <v>19820</v>
      </c>
      <c r="I215" s="17">
        <v>19465</v>
      </c>
      <c r="J215" s="17">
        <v>355</v>
      </c>
      <c r="K215" s="17" t="s">
        <v>37</v>
      </c>
      <c r="L215" s="18">
        <v>5640.64</v>
      </c>
      <c r="M215" s="18">
        <v>438.38</v>
      </c>
      <c r="N215" s="18">
        <v>249.98</v>
      </c>
      <c r="O215" s="18">
        <v>6329</v>
      </c>
      <c r="P215" s="18">
        <v>2727.82</v>
      </c>
      <c r="Q215" s="18">
        <v>49.31</v>
      </c>
      <c r="R215" s="18">
        <v>210.87</v>
      </c>
      <c r="S215" s="18">
        <v>2988</v>
      </c>
      <c r="T215" s="18">
        <v>0</v>
      </c>
      <c r="U215" s="18">
        <v>0</v>
      </c>
      <c r="V215" s="18">
        <v>0</v>
      </c>
      <c r="W215" s="18">
        <v>0</v>
      </c>
      <c r="X215" s="18"/>
      <c r="Y215" s="18">
        <v>8368.4599999999991</v>
      </c>
      <c r="Z215" s="18">
        <v>299.29000000000002</v>
      </c>
      <c r="AA215" s="18">
        <v>649.25</v>
      </c>
      <c r="AB215" s="18">
        <v>9317</v>
      </c>
    </row>
    <row r="216" spans="1:28" x14ac:dyDescent="0.25">
      <c r="A216" s="17">
        <v>14</v>
      </c>
      <c r="B216" s="17" t="s">
        <v>1233</v>
      </c>
      <c r="C216" s="17" t="s">
        <v>1664</v>
      </c>
      <c r="D216" s="17" t="s">
        <v>1290</v>
      </c>
      <c r="E216" s="17" t="s">
        <v>1291</v>
      </c>
      <c r="F216" s="17" t="s">
        <v>75</v>
      </c>
      <c r="G216" s="17" t="s">
        <v>1142</v>
      </c>
      <c r="H216" s="17">
        <v>3502</v>
      </c>
      <c r="I216" s="17">
        <v>3502</v>
      </c>
      <c r="J216" s="17">
        <v>0</v>
      </c>
      <c r="K216" s="17" t="s">
        <v>59</v>
      </c>
      <c r="L216" s="18">
        <v>-361.09</v>
      </c>
      <c r="M216" s="18">
        <v>10.09</v>
      </c>
      <c r="N216" s="18">
        <v>12</v>
      </c>
      <c r="O216" s="18">
        <v>0</v>
      </c>
      <c r="P216" s="18">
        <v>275</v>
      </c>
      <c r="Q216" s="18">
        <v>0</v>
      </c>
      <c r="R216" s="18">
        <v>0</v>
      </c>
      <c r="S216" s="18">
        <v>275</v>
      </c>
      <c r="T216" s="18">
        <v>0</v>
      </c>
      <c r="U216" s="18">
        <v>0</v>
      </c>
      <c r="V216" s="18">
        <v>0</v>
      </c>
      <c r="W216" s="18">
        <v>0</v>
      </c>
      <c r="X216" s="18"/>
      <c r="Y216" s="18">
        <v>0</v>
      </c>
      <c r="Z216" s="18">
        <v>0</v>
      </c>
      <c r="AA216" s="18">
        <v>0</v>
      </c>
      <c r="AB216" s="18">
        <v>0</v>
      </c>
    </row>
    <row r="217" spans="1:28" x14ac:dyDescent="0.25">
      <c r="A217" s="17">
        <v>15</v>
      </c>
      <c r="B217" s="17" t="s">
        <v>1247</v>
      </c>
      <c r="C217" s="17" t="s">
        <v>1664</v>
      </c>
      <c r="D217" s="17" t="s">
        <v>1292</v>
      </c>
      <c r="E217" s="17" t="s">
        <v>1293</v>
      </c>
      <c r="F217" s="17" t="s">
        <v>75</v>
      </c>
      <c r="G217" s="17" t="s">
        <v>1142</v>
      </c>
      <c r="H217" s="17">
        <v>2002</v>
      </c>
      <c r="I217" s="17">
        <v>2002</v>
      </c>
      <c r="J217" s="17">
        <v>0</v>
      </c>
      <c r="K217" s="17" t="s">
        <v>59</v>
      </c>
      <c r="L217" s="18">
        <v>-984.59</v>
      </c>
      <c r="M217" s="18">
        <v>2.36</v>
      </c>
      <c r="N217" s="18">
        <v>5.23</v>
      </c>
      <c r="O217" s="18">
        <v>0</v>
      </c>
      <c r="P217" s="18">
        <v>193</v>
      </c>
      <c r="Q217" s="18">
        <v>0</v>
      </c>
      <c r="R217" s="18">
        <v>0</v>
      </c>
      <c r="S217" s="18">
        <v>193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18">
        <v>0</v>
      </c>
      <c r="Z217" s="18">
        <v>0</v>
      </c>
      <c r="AA217" s="18">
        <v>0</v>
      </c>
      <c r="AB217" s="18">
        <v>0</v>
      </c>
    </row>
    <row r="218" spans="1:28" x14ac:dyDescent="0.25">
      <c r="A218" s="17">
        <v>16</v>
      </c>
      <c r="B218" s="17" t="s">
        <v>1255</v>
      </c>
      <c r="C218" s="17" t="s">
        <v>1664</v>
      </c>
      <c r="D218" s="17" t="s">
        <v>1294</v>
      </c>
      <c r="E218" s="17" t="s">
        <v>1295</v>
      </c>
      <c r="F218" s="17" t="s">
        <v>75</v>
      </c>
      <c r="G218" s="17" t="s">
        <v>1142</v>
      </c>
      <c r="H218" s="17">
        <v>10594</v>
      </c>
      <c r="I218" s="17">
        <v>10584</v>
      </c>
      <c r="J218" s="17">
        <v>10</v>
      </c>
      <c r="K218" s="17" t="s">
        <v>37</v>
      </c>
      <c r="L218" s="18">
        <v>-1618.44</v>
      </c>
      <c r="M218" s="18">
        <v>24.35</v>
      </c>
      <c r="N218" s="18">
        <v>17.09</v>
      </c>
      <c r="O218" s="18">
        <v>0</v>
      </c>
      <c r="P218" s="18">
        <v>506.06</v>
      </c>
      <c r="Q218" s="18">
        <v>0</v>
      </c>
      <c r="R218" s="18">
        <v>5.94</v>
      </c>
      <c r="S218" s="18">
        <v>512</v>
      </c>
      <c r="T218" s="18">
        <v>0</v>
      </c>
      <c r="U218" s="18">
        <v>0</v>
      </c>
      <c r="V218" s="18">
        <v>0</v>
      </c>
      <c r="W218" s="18">
        <v>0</v>
      </c>
      <c r="X218" s="18"/>
      <c r="Y218" s="18">
        <v>0</v>
      </c>
      <c r="Z218" s="18">
        <v>0</v>
      </c>
      <c r="AA218" s="18">
        <v>0</v>
      </c>
      <c r="AB218" s="18">
        <v>0</v>
      </c>
    </row>
    <row r="219" spans="1:28" x14ac:dyDescent="0.25">
      <c r="A219" s="17">
        <v>17</v>
      </c>
      <c r="B219" s="17" t="s">
        <v>1255</v>
      </c>
      <c r="C219" s="17" t="s">
        <v>1664</v>
      </c>
      <c r="D219" s="17" t="s">
        <v>1296</v>
      </c>
      <c r="E219" s="17" t="s">
        <v>1297</v>
      </c>
      <c r="F219" s="17" t="s">
        <v>75</v>
      </c>
      <c r="G219" s="17" t="s">
        <v>1142</v>
      </c>
      <c r="H219" s="17">
        <v>27108</v>
      </c>
      <c r="I219" s="17">
        <v>26773</v>
      </c>
      <c r="J219" s="17">
        <v>335</v>
      </c>
      <c r="K219" s="17" t="s">
        <v>37</v>
      </c>
      <c r="L219" s="18">
        <v>5719.89</v>
      </c>
      <c r="M219" s="18">
        <v>430.65</v>
      </c>
      <c r="N219" s="18">
        <v>216.46</v>
      </c>
      <c r="O219" s="18">
        <v>6367</v>
      </c>
      <c r="P219" s="18">
        <v>2678.68</v>
      </c>
      <c r="Q219" s="18">
        <v>50.33</v>
      </c>
      <c r="R219" s="18">
        <v>198.99</v>
      </c>
      <c r="S219" s="18">
        <v>2928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8398.57</v>
      </c>
      <c r="Z219" s="18">
        <v>266.79000000000002</v>
      </c>
      <c r="AA219" s="18">
        <v>629.64</v>
      </c>
      <c r="AB219" s="18">
        <v>9295</v>
      </c>
    </row>
    <row r="220" spans="1:28" x14ac:dyDescent="0.25">
      <c r="A220" s="17">
        <v>18</v>
      </c>
      <c r="B220" s="17" t="s">
        <v>1242</v>
      </c>
      <c r="C220" s="17" t="s">
        <v>1664</v>
      </c>
      <c r="D220" s="17" t="s">
        <v>1298</v>
      </c>
      <c r="E220" s="17" t="s">
        <v>1299</v>
      </c>
      <c r="F220" s="17" t="s">
        <v>75</v>
      </c>
      <c r="G220" s="17" t="s">
        <v>1142</v>
      </c>
      <c r="H220" s="17">
        <v>2198</v>
      </c>
      <c r="I220" s="17">
        <v>1946</v>
      </c>
      <c r="J220" s="17">
        <v>252</v>
      </c>
      <c r="K220" s="17" t="s">
        <v>37</v>
      </c>
      <c r="L220" s="18">
        <v>3747.02</v>
      </c>
      <c r="M220" s="18">
        <v>253.04</v>
      </c>
      <c r="N220" s="18">
        <v>98.94</v>
      </c>
      <c r="O220" s="18">
        <v>4099</v>
      </c>
      <c r="P220" s="18">
        <v>2131.0500000000002</v>
      </c>
      <c r="Q220" s="18">
        <v>35.26</v>
      </c>
      <c r="R220" s="18">
        <v>149.69</v>
      </c>
      <c r="S220" s="18">
        <v>2316</v>
      </c>
      <c r="T220" s="18">
        <v>0</v>
      </c>
      <c r="U220" s="18">
        <v>0</v>
      </c>
      <c r="V220" s="18">
        <v>0</v>
      </c>
      <c r="W220" s="18">
        <v>0</v>
      </c>
      <c r="X220" s="18"/>
      <c r="Y220" s="18">
        <v>5878.07</v>
      </c>
      <c r="Z220" s="18">
        <v>134.19999999999999</v>
      </c>
      <c r="AA220" s="18">
        <v>402.73</v>
      </c>
      <c r="AB220" s="18">
        <v>6415</v>
      </c>
    </row>
    <row r="221" spans="1:28" x14ac:dyDescent="0.25">
      <c r="A221" s="17">
        <v>19</v>
      </c>
      <c r="B221" s="17" t="s">
        <v>1233</v>
      </c>
      <c r="C221" s="17" t="s">
        <v>1664</v>
      </c>
      <c r="D221" s="17" t="s">
        <v>1300</v>
      </c>
      <c r="E221" s="17" t="s">
        <v>1301</v>
      </c>
      <c r="F221" s="17" t="s">
        <v>75</v>
      </c>
      <c r="G221" s="17" t="s">
        <v>1302</v>
      </c>
      <c r="H221" s="17">
        <v>1</v>
      </c>
      <c r="I221" s="17">
        <v>1</v>
      </c>
      <c r="J221" s="17">
        <v>1580</v>
      </c>
      <c r="K221" s="17" t="s">
        <v>107</v>
      </c>
      <c r="L221" s="18">
        <v>21185.65</v>
      </c>
      <c r="M221" s="18">
        <v>1877.04</v>
      </c>
      <c r="N221" s="18">
        <v>87.32</v>
      </c>
      <c r="O221" s="18">
        <v>23150.01</v>
      </c>
      <c r="P221" s="18">
        <v>10592.96</v>
      </c>
      <c r="Q221" s="18">
        <v>184.51</v>
      </c>
      <c r="R221" s="18">
        <v>938.52</v>
      </c>
      <c r="S221" s="18">
        <v>11715.99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31778.61</v>
      </c>
      <c r="Z221" s="18">
        <v>271.83</v>
      </c>
      <c r="AA221" s="18">
        <v>2815.56</v>
      </c>
      <c r="AB221" s="18">
        <v>34866</v>
      </c>
    </row>
    <row r="222" spans="1:28" x14ac:dyDescent="0.25">
      <c r="A222" s="17">
        <v>20</v>
      </c>
      <c r="B222" s="17" t="s">
        <v>1233</v>
      </c>
      <c r="C222" s="17" t="s">
        <v>1664</v>
      </c>
      <c r="D222" s="17" t="s">
        <v>1303</v>
      </c>
      <c r="E222" s="17" t="s">
        <v>1304</v>
      </c>
      <c r="F222" s="17" t="s">
        <v>75</v>
      </c>
      <c r="G222" s="17" t="s">
        <v>1302</v>
      </c>
      <c r="H222" s="17">
        <v>1</v>
      </c>
      <c r="I222" s="17">
        <v>1</v>
      </c>
      <c r="J222" s="17">
        <v>1580</v>
      </c>
      <c r="K222" s="17" t="s">
        <v>107</v>
      </c>
      <c r="L222" s="18">
        <v>21516.42</v>
      </c>
      <c r="M222" s="18">
        <v>1877.04</v>
      </c>
      <c r="N222" s="18">
        <v>56.56</v>
      </c>
      <c r="O222" s="18">
        <v>23450.02</v>
      </c>
      <c r="P222" s="18">
        <v>10758.31</v>
      </c>
      <c r="Q222" s="18">
        <v>187.15</v>
      </c>
      <c r="R222" s="18">
        <v>938.52</v>
      </c>
      <c r="S222" s="18">
        <v>11883.98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32274.73</v>
      </c>
      <c r="Z222" s="18">
        <v>243.71</v>
      </c>
      <c r="AA222" s="18">
        <v>2815.56</v>
      </c>
      <c r="AB222" s="18">
        <v>35334</v>
      </c>
    </row>
    <row r="223" spans="1:28" x14ac:dyDescent="0.25">
      <c r="A223" s="10"/>
      <c r="B223" s="10"/>
      <c r="C223" s="10" t="s">
        <v>71</v>
      </c>
      <c r="D223" s="10"/>
      <c r="E223" s="10"/>
      <c r="F223" s="10"/>
      <c r="G223" s="10"/>
      <c r="H223" s="10"/>
      <c r="I223" s="10"/>
      <c r="J223" s="11">
        <f>SUM(J203:J222)</f>
        <v>8209</v>
      </c>
      <c r="K223" s="11"/>
      <c r="L223" s="11">
        <f t="shared" ref="L223:AB223" si="30">SUM(L203:L222)</f>
        <v>91867.099999999991</v>
      </c>
      <c r="M223" s="11">
        <f t="shared" si="30"/>
        <v>7671.22</v>
      </c>
      <c r="N223" s="11">
        <f t="shared" si="30"/>
        <v>2270.77</v>
      </c>
      <c r="O223" s="11">
        <f t="shared" si="30"/>
        <v>111037.09</v>
      </c>
      <c r="P223" s="11">
        <f t="shared" si="30"/>
        <v>60175.75</v>
      </c>
      <c r="Q223" s="11">
        <f t="shared" si="30"/>
        <v>955.02</v>
      </c>
      <c r="R223" s="11">
        <f t="shared" si="30"/>
        <v>4876.1399999999994</v>
      </c>
      <c r="S223" s="11">
        <f t="shared" si="30"/>
        <v>66006.91</v>
      </c>
      <c r="T223" s="11">
        <f t="shared" si="30"/>
        <v>0</v>
      </c>
      <c r="U223" s="11">
        <f t="shared" si="30"/>
        <v>0</v>
      </c>
      <c r="V223" s="11">
        <f t="shared" si="30"/>
        <v>0</v>
      </c>
      <c r="W223" s="11">
        <f t="shared" si="30"/>
        <v>0</v>
      </c>
      <c r="X223" s="11">
        <f t="shared" si="30"/>
        <v>0</v>
      </c>
      <c r="Y223" s="11">
        <f t="shared" si="30"/>
        <v>159576.45000000001</v>
      </c>
      <c r="Z223" s="11">
        <f t="shared" si="30"/>
        <v>3159.5299999999997</v>
      </c>
      <c r="AA223" s="11">
        <f t="shared" si="30"/>
        <v>12387.02</v>
      </c>
      <c r="AB223" s="11">
        <f t="shared" si="30"/>
        <v>175123</v>
      </c>
    </row>
    <row r="224" spans="1:28" x14ac:dyDescent="0.25">
      <c r="A224" s="10"/>
      <c r="B224" s="10"/>
      <c r="C224" s="10" t="s">
        <v>119</v>
      </c>
      <c r="D224" s="10"/>
      <c r="E224" s="10"/>
      <c r="F224" s="10"/>
      <c r="G224" s="10"/>
      <c r="H224" s="10"/>
      <c r="I224" s="10"/>
      <c r="J224" s="11">
        <f>J223+J202</f>
        <v>32019</v>
      </c>
      <c r="K224" s="11"/>
      <c r="L224" s="11">
        <f t="shared" ref="L224:AA224" si="31">L223+L202</f>
        <v>49300.780000000013</v>
      </c>
      <c r="M224" s="11">
        <f t="shared" si="31"/>
        <v>25753.13</v>
      </c>
      <c r="N224" s="11">
        <f t="shared" si="31"/>
        <v>5027.83</v>
      </c>
      <c r="O224" s="11">
        <f t="shared" si="31"/>
        <v>314489.98</v>
      </c>
      <c r="P224" s="11">
        <f t="shared" si="31"/>
        <v>162893.08000000002</v>
      </c>
      <c r="Q224" s="11">
        <f t="shared" si="31"/>
        <v>2717.6899999999996</v>
      </c>
      <c r="R224" s="11">
        <f t="shared" si="31"/>
        <v>15483.49</v>
      </c>
      <c r="S224" s="11">
        <f t="shared" si="31"/>
        <v>181094.26</v>
      </c>
      <c r="T224" s="11">
        <f t="shared" si="31"/>
        <v>0</v>
      </c>
      <c r="U224" s="11">
        <f t="shared" si="31"/>
        <v>0</v>
      </c>
      <c r="V224" s="11">
        <f t="shared" si="31"/>
        <v>0</v>
      </c>
      <c r="W224" s="11">
        <f t="shared" si="31"/>
        <v>0</v>
      </c>
      <c r="X224" s="11">
        <f t="shared" si="31"/>
        <v>0</v>
      </c>
      <c r="Y224" s="11">
        <f t="shared" si="31"/>
        <v>444066.22000000003</v>
      </c>
      <c r="Z224" s="11">
        <f t="shared" si="31"/>
        <v>7627.5499999999993</v>
      </c>
      <c r="AA224" s="11">
        <f t="shared" si="31"/>
        <v>36058.229999999996</v>
      </c>
      <c r="AB224" s="11">
        <f>AB223+AB202</f>
        <v>487752</v>
      </c>
    </row>
    <row r="228" spans="1:28" ht="15.75" x14ac:dyDescent="0.25">
      <c r="E228" s="13" t="s">
        <v>120</v>
      </c>
      <c r="G228" s="14"/>
      <c r="H228" s="14"/>
      <c r="I228" s="14"/>
      <c r="J228" s="14"/>
      <c r="K228" s="14"/>
      <c r="L228" s="13" t="s">
        <v>122</v>
      </c>
      <c r="M228" s="13"/>
      <c r="N228" s="13"/>
      <c r="O228" s="14"/>
      <c r="Q228" s="14"/>
      <c r="R228" s="13" t="s">
        <v>121</v>
      </c>
      <c r="T228" s="14"/>
      <c r="U228" s="14"/>
      <c r="W228" s="14"/>
      <c r="X228" s="14"/>
      <c r="Y228" s="13" t="s">
        <v>123</v>
      </c>
      <c r="Z228" s="14"/>
      <c r="AA228" s="14"/>
      <c r="AB228" s="14"/>
    </row>
    <row r="229" spans="1:28" ht="15.75" x14ac:dyDescent="0.25">
      <c r="E229" s="13" t="s">
        <v>124</v>
      </c>
      <c r="G229" s="14"/>
      <c r="H229" s="14"/>
      <c r="I229" s="14"/>
      <c r="J229" s="14"/>
      <c r="K229" s="14"/>
      <c r="L229" s="13" t="s">
        <v>124</v>
      </c>
      <c r="M229" s="13"/>
      <c r="N229" s="13"/>
      <c r="O229" s="14"/>
      <c r="Q229" s="14"/>
      <c r="R229" s="13" t="s">
        <v>124</v>
      </c>
      <c r="T229" s="14"/>
      <c r="U229" s="14"/>
      <c r="W229" s="14"/>
      <c r="X229" s="14"/>
      <c r="Y229" s="13" t="s">
        <v>124</v>
      </c>
      <c r="Z229" s="14"/>
      <c r="AA229" s="14"/>
      <c r="AB229" s="14"/>
    </row>
    <row r="230" spans="1:28" ht="36" x14ac:dyDescent="0.55000000000000004">
      <c r="A230" s="75" t="s">
        <v>0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spans="1:28" ht="26.25" x14ac:dyDescent="0.4">
      <c r="A231" s="76" t="s">
        <v>1682</v>
      </c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</row>
    <row r="232" spans="1:28" ht="21" x14ac:dyDescent="0.35">
      <c r="A232" s="3" t="s">
        <v>1</v>
      </c>
      <c r="B232" s="4"/>
      <c r="C232" s="3"/>
      <c r="D232" s="3"/>
      <c r="E232" s="5"/>
      <c r="F232" s="3" t="s">
        <v>1306</v>
      </c>
      <c r="G232" s="5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90" x14ac:dyDescent="0.25">
      <c r="A233" s="6" t="s">
        <v>3</v>
      </c>
      <c r="B233" s="6" t="s">
        <v>4</v>
      </c>
      <c r="C233" s="6" t="s">
        <v>5</v>
      </c>
      <c r="D233" s="6" t="s">
        <v>6</v>
      </c>
      <c r="E233" s="6" t="s">
        <v>7</v>
      </c>
      <c r="F233" s="6" t="s">
        <v>8</v>
      </c>
      <c r="G233" s="6" t="s">
        <v>9</v>
      </c>
      <c r="H233" s="6" t="s">
        <v>10</v>
      </c>
      <c r="I233" s="6" t="s">
        <v>11</v>
      </c>
      <c r="J233" s="6" t="s">
        <v>12</v>
      </c>
      <c r="K233" s="6" t="s">
        <v>13</v>
      </c>
      <c r="L233" s="6" t="s">
        <v>14</v>
      </c>
      <c r="M233" s="6" t="s">
        <v>15</v>
      </c>
      <c r="N233" s="6" t="s">
        <v>16</v>
      </c>
      <c r="O233" s="6" t="s">
        <v>17</v>
      </c>
      <c r="P233" s="6" t="s">
        <v>18</v>
      </c>
      <c r="Q233" s="6" t="s">
        <v>19</v>
      </c>
      <c r="R233" s="6" t="s">
        <v>20</v>
      </c>
      <c r="S233" s="6" t="s">
        <v>21</v>
      </c>
      <c r="T233" s="6" t="s">
        <v>22</v>
      </c>
      <c r="U233" s="6" t="s">
        <v>23</v>
      </c>
      <c r="V233" s="6" t="s">
        <v>24</v>
      </c>
      <c r="W233" s="6" t="s">
        <v>25</v>
      </c>
      <c r="X233" s="6" t="s">
        <v>26</v>
      </c>
      <c r="Y233" s="6" t="s">
        <v>27</v>
      </c>
      <c r="Z233" s="6" t="s">
        <v>28</v>
      </c>
      <c r="AA233" s="6" t="s">
        <v>29</v>
      </c>
      <c r="AB233" s="6" t="s">
        <v>30</v>
      </c>
    </row>
    <row r="234" spans="1:28" s="15" customFormat="1" x14ac:dyDescent="0.25">
      <c r="A234" s="17">
        <v>1</v>
      </c>
      <c r="B234" s="17" t="s">
        <v>1233</v>
      </c>
      <c r="C234" s="17" t="s">
        <v>1664</v>
      </c>
      <c r="D234" s="17" t="s">
        <v>1235</v>
      </c>
      <c r="E234" s="17" t="s">
        <v>1236</v>
      </c>
      <c r="F234" s="17" t="s">
        <v>35</v>
      </c>
      <c r="G234" s="17" t="s">
        <v>137</v>
      </c>
      <c r="H234" s="17">
        <v>90554</v>
      </c>
      <c r="I234" s="17">
        <v>84457</v>
      </c>
      <c r="J234" s="17">
        <v>6097</v>
      </c>
      <c r="K234" s="17" t="s">
        <v>37</v>
      </c>
      <c r="L234" s="18">
        <v>37615</v>
      </c>
      <c r="M234" s="18">
        <v>0</v>
      </c>
      <c r="N234" s="18">
        <v>0</v>
      </c>
      <c r="O234" s="18">
        <v>37615</v>
      </c>
      <c r="P234" s="18">
        <v>31639.51</v>
      </c>
      <c r="Q234" s="18">
        <v>248.84</v>
      </c>
      <c r="R234" s="18">
        <v>2743.65</v>
      </c>
      <c r="S234" s="18">
        <v>34632</v>
      </c>
      <c r="T234" s="18">
        <v>11300</v>
      </c>
      <c r="U234" s="18">
        <v>53240.51</v>
      </c>
      <c r="V234" s="18">
        <v>248.84</v>
      </c>
      <c r="W234" s="18">
        <v>2743.65</v>
      </c>
      <c r="X234" s="18">
        <v>56233</v>
      </c>
      <c r="Y234" s="18">
        <v>16014</v>
      </c>
      <c r="Z234" s="18">
        <v>0</v>
      </c>
      <c r="AA234" s="18">
        <v>0</v>
      </c>
      <c r="AB234" s="18">
        <v>16014</v>
      </c>
    </row>
    <row r="235" spans="1:28" s="15" customFormat="1" x14ac:dyDescent="0.25">
      <c r="A235" s="17">
        <v>2</v>
      </c>
      <c r="B235" s="17" t="s">
        <v>1237</v>
      </c>
      <c r="C235" s="17" t="s">
        <v>1664</v>
      </c>
      <c r="D235" s="17" t="s">
        <v>1238</v>
      </c>
      <c r="E235" s="17" t="s">
        <v>1239</v>
      </c>
      <c r="F235" s="17" t="s">
        <v>35</v>
      </c>
      <c r="G235" s="17" t="s">
        <v>41</v>
      </c>
      <c r="H235" s="17"/>
      <c r="I235" s="17"/>
      <c r="J235" s="17"/>
      <c r="K235" s="17"/>
      <c r="L235" s="18">
        <v>25584.45</v>
      </c>
      <c r="M235" s="18">
        <v>766.36</v>
      </c>
      <c r="N235" s="18">
        <v>2640.19</v>
      </c>
      <c r="O235" s="18">
        <v>28991</v>
      </c>
      <c r="P235" s="18">
        <v>0</v>
      </c>
      <c r="Q235" s="18">
        <v>0</v>
      </c>
      <c r="R235" s="18">
        <v>0</v>
      </c>
      <c r="S235" s="18"/>
      <c r="T235" s="18">
        <v>0</v>
      </c>
      <c r="U235" s="18">
        <v>22974.45</v>
      </c>
      <c r="V235" s="18">
        <v>766.36</v>
      </c>
      <c r="W235" s="18">
        <v>2640.19</v>
      </c>
      <c r="X235" s="18">
        <v>26381</v>
      </c>
      <c r="Y235" s="18">
        <v>2610</v>
      </c>
      <c r="Z235" s="18">
        <v>0</v>
      </c>
      <c r="AA235" s="18">
        <v>0</v>
      </c>
      <c r="AB235" s="18">
        <v>2610</v>
      </c>
    </row>
    <row r="236" spans="1:28" s="15" customFormat="1" x14ac:dyDescent="0.25">
      <c r="A236" s="17">
        <v>3</v>
      </c>
      <c r="B236" s="17" t="s">
        <v>1233</v>
      </c>
      <c r="C236" s="17" t="s">
        <v>1664</v>
      </c>
      <c r="D236" s="17" t="s">
        <v>1240</v>
      </c>
      <c r="E236" s="17" t="s">
        <v>1241</v>
      </c>
      <c r="F236" s="17" t="s">
        <v>35</v>
      </c>
      <c r="G236" s="17" t="s">
        <v>244</v>
      </c>
      <c r="H236" s="17">
        <v>47054</v>
      </c>
      <c r="I236" s="17">
        <v>46789</v>
      </c>
      <c r="J236" s="17">
        <v>795</v>
      </c>
      <c r="K236" s="17" t="s">
        <v>37</v>
      </c>
      <c r="L236" s="18">
        <v>33257.11</v>
      </c>
      <c r="M236" s="18">
        <v>229.64</v>
      </c>
      <c r="N236" s="18">
        <v>1127.25</v>
      </c>
      <c r="O236" s="18">
        <v>34614</v>
      </c>
      <c r="P236" s="18">
        <v>5845.34</v>
      </c>
      <c r="Q236" s="18">
        <v>214.91</v>
      </c>
      <c r="R236" s="18">
        <v>357.75</v>
      </c>
      <c r="S236" s="18">
        <v>6418</v>
      </c>
      <c r="T236" s="18">
        <v>0</v>
      </c>
      <c r="U236" s="18">
        <v>27849.11</v>
      </c>
      <c r="V236" s="18">
        <v>229.64</v>
      </c>
      <c r="W236" s="18">
        <v>1127.25</v>
      </c>
      <c r="X236" s="18">
        <v>29206</v>
      </c>
      <c r="Y236" s="18">
        <v>11253.34</v>
      </c>
      <c r="Z236" s="18">
        <v>214.91</v>
      </c>
      <c r="AA236" s="18">
        <v>357.75</v>
      </c>
      <c r="AB236" s="18">
        <v>11826</v>
      </c>
    </row>
    <row r="237" spans="1:28" s="15" customFormat="1" x14ac:dyDescent="0.25">
      <c r="A237" s="17">
        <v>4</v>
      </c>
      <c r="B237" s="17" t="s">
        <v>1242</v>
      </c>
      <c r="C237" s="17" t="s">
        <v>1664</v>
      </c>
      <c r="D237" s="17" t="s">
        <v>1243</v>
      </c>
      <c r="E237" s="17" t="s">
        <v>1244</v>
      </c>
      <c r="F237" s="17" t="s">
        <v>35</v>
      </c>
      <c r="G237" s="17" t="s">
        <v>41</v>
      </c>
      <c r="H237" s="17">
        <v>30589</v>
      </c>
      <c r="I237" s="17">
        <v>30046</v>
      </c>
      <c r="J237" s="17">
        <v>543</v>
      </c>
      <c r="K237" s="17" t="s">
        <v>37</v>
      </c>
      <c r="L237" s="18">
        <v>17318.740000000002</v>
      </c>
      <c r="M237" s="18">
        <v>150.81</v>
      </c>
      <c r="N237" s="18">
        <v>396.45</v>
      </c>
      <c r="O237" s="18">
        <v>17866</v>
      </c>
      <c r="P237" s="18">
        <v>3595.23</v>
      </c>
      <c r="Q237" s="18">
        <v>112.42</v>
      </c>
      <c r="R237" s="18">
        <v>244.35</v>
      </c>
      <c r="S237" s="18">
        <v>3952</v>
      </c>
      <c r="T237" s="18">
        <v>0</v>
      </c>
      <c r="U237" s="18">
        <v>17318.740000000002</v>
      </c>
      <c r="V237" s="18">
        <v>150.81</v>
      </c>
      <c r="W237" s="18">
        <v>537.45000000000005</v>
      </c>
      <c r="X237" s="18">
        <v>18007</v>
      </c>
      <c r="Y237" s="18">
        <v>3595.23</v>
      </c>
      <c r="Z237" s="18">
        <v>112.42</v>
      </c>
      <c r="AA237" s="18">
        <v>103.35</v>
      </c>
      <c r="AB237" s="18">
        <v>3811</v>
      </c>
    </row>
    <row r="238" spans="1:28" s="15" customFormat="1" x14ac:dyDescent="0.25">
      <c r="A238" s="17">
        <v>5</v>
      </c>
      <c r="B238" s="17" t="s">
        <v>1233</v>
      </c>
      <c r="C238" s="17" t="s">
        <v>1664</v>
      </c>
      <c r="D238" s="17" t="s">
        <v>1245</v>
      </c>
      <c r="E238" s="17" t="s">
        <v>1246</v>
      </c>
      <c r="F238" s="17" t="s">
        <v>35</v>
      </c>
      <c r="G238" s="17" t="s">
        <v>45</v>
      </c>
      <c r="H238" s="17">
        <v>32</v>
      </c>
      <c r="I238" s="17">
        <v>32</v>
      </c>
      <c r="J238" s="17">
        <v>0</v>
      </c>
      <c r="K238" s="17" t="s">
        <v>59</v>
      </c>
      <c r="L238" s="18">
        <v>-7188.84</v>
      </c>
      <c r="M238" s="18">
        <v>4.66</v>
      </c>
      <c r="N238" s="18">
        <v>156.18</v>
      </c>
      <c r="O238" s="18">
        <v>-7028</v>
      </c>
      <c r="P238" s="18">
        <v>1320</v>
      </c>
      <c r="Q238" s="18">
        <v>0</v>
      </c>
      <c r="R238" s="18">
        <v>0</v>
      </c>
      <c r="S238" s="18">
        <v>1320</v>
      </c>
      <c r="T238" s="18">
        <v>0</v>
      </c>
      <c r="U238" s="18">
        <v>0</v>
      </c>
      <c r="V238" s="18">
        <v>0</v>
      </c>
      <c r="W238" s="18">
        <v>0</v>
      </c>
      <c r="X238" s="18"/>
      <c r="Y238" s="18">
        <v>0</v>
      </c>
      <c r="Z238" s="18">
        <v>0</v>
      </c>
      <c r="AA238" s="18">
        <v>0</v>
      </c>
      <c r="AB238" s="18">
        <v>0</v>
      </c>
    </row>
    <row r="239" spans="1:28" s="15" customFormat="1" x14ac:dyDescent="0.25">
      <c r="A239" s="17">
        <v>6</v>
      </c>
      <c r="B239" s="17" t="s">
        <v>1247</v>
      </c>
      <c r="C239" s="17" t="s">
        <v>1664</v>
      </c>
      <c r="D239" s="17" t="s">
        <v>1248</v>
      </c>
      <c r="E239" s="17" t="s">
        <v>1249</v>
      </c>
      <c r="F239" s="17" t="s">
        <v>35</v>
      </c>
      <c r="G239" s="17" t="s">
        <v>41</v>
      </c>
      <c r="H239" s="17">
        <v>67568</v>
      </c>
      <c r="I239" s="17">
        <v>57435</v>
      </c>
      <c r="J239" s="17">
        <v>10133</v>
      </c>
      <c r="K239" s="17" t="s">
        <v>37</v>
      </c>
      <c r="L239" s="18">
        <v>76986</v>
      </c>
      <c r="M239" s="18">
        <v>0</v>
      </c>
      <c r="N239" s="18">
        <v>0</v>
      </c>
      <c r="O239" s="18">
        <v>76986</v>
      </c>
      <c r="P239" s="18">
        <v>52314.96</v>
      </c>
      <c r="Q239" s="18">
        <v>511.19</v>
      </c>
      <c r="R239" s="18">
        <v>4559.8500000000004</v>
      </c>
      <c r="S239" s="18">
        <v>57386</v>
      </c>
      <c r="T239" s="18">
        <v>0</v>
      </c>
      <c r="U239" s="18">
        <v>88657.96</v>
      </c>
      <c r="V239" s="18">
        <v>511.19</v>
      </c>
      <c r="W239" s="18">
        <v>4559.8500000000004</v>
      </c>
      <c r="X239" s="18">
        <v>93729</v>
      </c>
      <c r="Y239" s="18">
        <v>40643</v>
      </c>
      <c r="Z239" s="18">
        <v>0</v>
      </c>
      <c r="AA239" s="18">
        <v>0</v>
      </c>
      <c r="AB239" s="18">
        <v>40643</v>
      </c>
    </row>
    <row r="240" spans="1:28" s="15" customFormat="1" x14ac:dyDescent="0.25">
      <c r="A240" s="17">
        <v>7</v>
      </c>
      <c r="B240" s="17" t="s">
        <v>1250</v>
      </c>
      <c r="C240" s="17" t="s">
        <v>1664</v>
      </c>
      <c r="D240" s="17" t="s">
        <v>1251</v>
      </c>
      <c r="E240" s="17" t="s">
        <v>1252</v>
      </c>
      <c r="F240" s="17" t="s">
        <v>35</v>
      </c>
      <c r="G240" s="17" t="s">
        <v>41</v>
      </c>
      <c r="H240" s="17">
        <v>7480</v>
      </c>
      <c r="I240" s="17">
        <v>7350</v>
      </c>
      <c r="J240" s="17">
        <v>390</v>
      </c>
      <c r="K240" s="17" t="s">
        <v>37</v>
      </c>
      <c r="L240" s="18">
        <v>13717</v>
      </c>
      <c r="M240" s="18">
        <v>589.15</v>
      </c>
      <c r="N240" s="18">
        <v>95.85</v>
      </c>
      <c r="O240" s="18">
        <v>14402</v>
      </c>
      <c r="P240" s="18">
        <v>5277.87</v>
      </c>
      <c r="Q240" s="18">
        <v>315.63</v>
      </c>
      <c r="R240" s="18">
        <v>175.5</v>
      </c>
      <c r="S240" s="18">
        <v>5769</v>
      </c>
      <c r="T240" s="18">
        <v>0</v>
      </c>
      <c r="U240" s="18">
        <v>62738.87</v>
      </c>
      <c r="V240" s="18">
        <v>904.78</v>
      </c>
      <c r="W240" s="18">
        <v>271.35000000000002</v>
      </c>
      <c r="X240" s="18">
        <v>63915</v>
      </c>
      <c r="Y240" s="18">
        <v>0</v>
      </c>
      <c r="Z240" s="18">
        <v>0</v>
      </c>
      <c r="AA240" s="18">
        <v>0</v>
      </c>
      <c r="AB240" s="18">
        <v>0</v>
      </c>
    </row>
    <row r="241" spans="1:28" s="15" customFormat="1" x14ac:dyDescent="0.25">
      <c r="A241" s="17">
        <v>8</v>
      </c>
      <c r="B241" s="17" t="s">
        <v>1233</v>
      </c>
      <c r="C241" s="17" t="s">
        <v>1664</v>
      </c>
      <c r="D241" s="17" t="s">
        <v>1253</v>
      </c>
      <c r="E241" s="17" t="s">
        <v>1254</v>
      </c>
      <c r="F241" s="17" t="s">
        <v>35</v>
      </c>
      <c r="G241" s="17" t="s">
        <v>45</v>
      </c>
      <c r="H241" s="17">
        <v>96418</v>
      </c>
      <c r="I241" s="17">
        <v>92239</v>
      </c>
      <c r="J241" s="17">
        <v>4179</v>
      </c>
      <c r="K241" s="17" t="s">
        <v>37</v>
      </c>
      <c r="L241" s="18">
        <v>13145</v>
      </c>
      <c r="M241" s="18">
        <v>0</v>
      </c>
      <c r="N241" s="18">
        <v>0</v>
      </c>
      <c r="O241" s="18">
        <v>13145</v>
      </c>
      <c r="P241" s="18">
        <v>21995.439999999999</v>
      </c>
      <c r="Q241" s="18">
        <v>87.01</v>
      </c>
      <c r="R241" s="18">
        <v>1880.55</v>
      </c>
      <c r="S241" s="18">
        <v>23963</v>
      </c>
      <c r="T241" s="18">
        <v>0</v>
      </c>
      <c r="U241" s="18">
        <v>17833.439999999999</v>
      </c>
      <c r="V241" s="18">
        <v>87.01</v>
      </c>
      <c r="W241" s="18">
        <v>1880.55</v>
      </c>
      <c r="X241" s="18">
        <v>19801</v>
      </c>
      <c r="Y241" s="18">
        <v>17307</v>
      </c>
      <c r="Z241" s="18">
        <v>0</v>
      </c>
      <c r="AA241" s="18">
        <v>0</v>
      </c>
      <c r="AB241" s="18">
        <v>17307</v>
      </c>
    </row>
    <row r="242" spans="1:28" s="15" customFormat="1" x14ac:dyDescent="0.25">
      <c r="A242" s="17">
        <v>9</v>
      </c>
      <c r="B242" s="17" t="s">
        <v>1255</v>
      </c>
      <c r="C242" s="17" t="s">
        <v>1664</v>
      </c>
      <c r="D242" s="17" t="s">
        <v>1256</v>
      </c>
      <c r="E242" s="17" t="s">
        <v>1257</v>
      </c>
      <c r="F242" s="17" t="s">
        <v>35</v>
      </c>
      <c r="G242" s="17" t="s">
        <v>45</v>
      </c>
      <c r="H242" s="17">
        <v>21788</v>
      </c>
      <c r="I242" s="17">
        <v>21344</v>
      </c>
      <c r="J242" s="17">
        <v>1332</v>
      </c>
      <c r="K242" s="17" t="s">
        <v>37</v>
      </c>
      <c r="L242" s="18">
        <v>-217149.92</v>
      </c>
      <c r="M242" s="18">
        <v>47.05</v>
      </c>
      <c r="N242" s="18">
        <v>4861.87</v>
      </c>
      <c r="O242" s="18">
        <v>-212241</v>
      </c>
      <c r="P242" s="18">
        <v>8859.6</v>
      </c>
      <c r="Q242" s="18">
        <v>0</v>
      </c>
      <c r="R242" s="18">
        <v>599.4</v>
      </c>
      <c r="S242" s="18">
        <v>9459</v>
      </c>
      <c r="T242" s="18">
        <v>4760</v>
      </c>
      <c r="U242" s="18">
        <v>0</v>
      </c>
      <c r="V242" s="18">
        <v>0</v>
      </c>
      <c r="W242" s="18">
        <v>0</v>
      </c>
      <c r="X242" s="18"/>
      <c r="Y242" s="18">
        <v>0</v>
      </c>
      <c r="Z242" s="18">
        <v>0</v>
      </c>
      <c r="AA242" s="18">
        <v>0</v>
      </c>
      <c r="AB242" s="18">
        <v>0</v>
      </c>
    </row>
    <row r="243" spans="1:28" s="15" customFormat="1" x14ac:dyDescent="0.25">
      <c r="A243" s="17">
        <v>10</v>
      </c>
      <c r="B243" s="17" t="s">
        <v>1258</v>
      </c>
      <c r="C243" s="17" t="s">
        <v>1664</v>
      </c>
      <c r="D243" s="17" t="s">
        <v>1259</v>
      </c>
      <c r="E243" s="17" t="s">
        <v>1260</v>
      </c>
      <c r="F243" s="17" t="s">
        <v>35</v>
      </c>
      <c r="G243" s="17" t="s">
        <v>106</v>
      </c>
      <c r="H243" s="17">
        <v>2750</v>
      </c>
      <c r="I243" s="17">
        <v>2750</v>
      </c>
      <c r="J243" s="17">
        <v>0</v>
      </c>
      <c r="K243" s="17" t="s">
        <v>59</v>
      </c>
      <c r="L243" s="18">
        <v>2155.75</v>
      </c>
      <c r="M243" s="18">
        <v>27.15</v>
      </c>
      <c r="N243" s="18">
        <v>40.1</v>
      </c>
      <c r="O243" s="18">
        <v>2223</v>
      </c>
      <c r="P243" s="18">
        <v>1320.01</v>
      </c>
      <c r="Q243" s="18">
        <v>41.99</v>
      </c>
      <c r="R243" s="18">
        <v>0</v>
      </c>
      <c r="S243" s="18">
        <v>1362</v>
      </c>
      <c r="T243" s="18">
        <v>0</v>
      </c>
      <c r="U243" s="18">
        <v>2155.75</v>
      </c>
      <c r="V243" s="18">
        <v>64.150000000000006</v>
      </c>
      <c r="W243" s="18">
        <v>40.1</v>
      </c>
      <c r="X243" s="18">
        <v>2260</v>
      </c>
      <c r="Y243" s="18">
        <v>1320.01</v>
      </c>
      <c r="Z243" s="18">
        <v>4.99</v>
      </c>
      <c r="AA243" s="18">
        <v>0</v>
      </c>
      <c r="AB243" s="18">
        <v>1325</v>
      </c>
    </row>
    <row r="244" spans="1:28" s="15" customFormat="1" x14ac:dyDescent="0.25">
      <c r="A244" s="17">
        <v>11</v>
      </c>
      <c r="B244" s="17" t="s">
        <v>1247</v>
      </c>
      <c r="C244" s="17" t="s">
        <v>1664</v>
      </c>
      <c r="D244" s="17" t="s">
        <v>1261</v>
      </c>
      <c r="E244" s="17" t="s">
        <v>1262</v>
      </c>
      <c r="F244" s="17" t="s">
        <v>35</v>
      </c>
      <c r="G244" s="17" t="s">
        <v>114</v>
      </c>
      <c r="H244" s="17">
        <v>3280</v>
      </c>
      <c r="I244" s="17">
        <v>3185</v>
      </c>
      <c r="J244" s="17">
        <v>285</v>
      </c>
      <c r="K244" s="17" t="s">
        <v>37</v>
      </c>
      <c r="L244" s="18">
        <v>1912</v>
      </c>
      <c r="M244" s="18">
        <v>0</v>
      </c>
      <c r="N244" s="18">
        <v>0</v>
      </c>
      <c r="O244" s="18">
        <v>1912</v>
      </c>
      <c r="P244" s="18">
        <v>2525.12</v>
      </c>
      <c r="Q244" s="18">
        <v>12.63</v>
      </c>
      <c r="R244" s="18">
        <v>128.25</v>
      </c>
      <c r="S244" s="18">
        <v>2666</v>
      </c>
      <c r="T244" s="18">
        <v>0</v>
      </c>
      <c r="U244" s="18">
        <v>2993.12</v>
      </c>
      <c r="V244" s="18">
        <v>12.63</v>
      </c>
      <c r="W244" s="18">
        <v>128.25</v>
      </c>
      <c r="X244" s="18">
        <v>3134</v>
      </c>
      <c r="Y244" s="18">
        <v>1444</v>
      </c>
      <c r="Z244" s="18">
        <v>0</v>
      </c>
      <c r="AA244" s="18">
        <v>0</v>
      </c>
      <c r="AB244" s="18">
        <v>1444</v>
      </c>
    </row>
    <row r="245" spans="1:28" s="22" customForma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>
        <f>SUM(J234:J244)</f>
        <v>23754</v>
      </c>
      <c r="K245" s="19"/>
      <c r="L245" s="20">
        <f t="shared" ref="L245:AB245" si="32">SUM(L234:L244)</f>
        <v>-2647.7099999999919</v>
      </c>
      <c r="M245" s="20">
        <f t="shared" si="32"/>
        <v>1814.82</v>
      </c>
      <c r="N245" s="20">
        <f t="shared" si="32"/>
        <v>9317.8900000000012</v>
      </c>
      <c r="O245" s="20">
        <f t="shared" si="32"/>
        <v>8485</v>
      </c>
      <c r="P245" s="20">
        <f t="shared" si="32"/>
        <v>134693.08000000002</v>
      </c>
      <c r="Q245" s="20">
        <f t="shared" si="32"/>
        <v>1544.62</v>
      </c>
      <c r="R245" s="20">
        <f t="shared" si="32"/>
        <v>10689.3</v>
      </c>
      <c r="S245" s="20">
        <f t="shared" si="32"/>
        <v>146927</v>
      </c>
      <c r="T245" s="20">
        <f t="shared" si="32"/>
        <v>16060</v>
      </c>
      <c r="U245" s="20">
        <f t="shared" si="32"/>
        <v>295761.95</v>
      </c>
      <c r="V245" s="20">
        <f t="shared" si="32"/>
        <v>2975.4100000000003</v>
      </c>
      <c r="W245" s="20">
        <f t="shared" si="32"/>
        <v>13928.64</v>
      </c>
      <c r="X245" s="20">
        <f t="shared" si="32"/>
        <v>312666</v>
      </c>
      <c r="Y245" s="20">
        <f t="shared" si="32"/>
        <v>94186.58</v>
      </c>
      <c r="Z245" s="20">
        <f t="shared" si="32"/>
        <v>332.32</v>
      </c>
      <c r="AA245" s="20">
        <f t="shared" si="32"/>
        <v>461.1</v>
      </c>
      <c r="AB245" s="20">
        <f t="shared" si="32"/>
        <v>94980</v>
      </c>
    </row>
    <row r="246" spans="1:28" s="15" customFormat="1" x14ac:dyDescent="0.25">
      <c r="A246" s="17">
        <v>1</v>
      </c>
      <c r="B246" s="17" t="s">
        <v>1233</v>
      </c>
      <c r="C246" s="17" t="s">
        <v>1664</v>
      </c>
      <c r="D246" s="17" t="s">
        <v>1263</v>
      </c>
      <c r="E246" s="17" t="s">
        <v>1264</v>
      </c>
      <c r="F246" s="17" t="s">
        <v>75</v>
      </c>
      <c r="G246" s="17" t="s">
        <v>1142</v>
      </c>
      <c r="H246" s="17">
        <v>8694</v>
      </c>
      <c r="I246" s="17">
        <v>8651</v>
      </c>
      <c r="J246" s="17">
        <v>43</v>
      </c>
      <c r="K246" s="17" t="s">
        <v>37</v>
      </c>
      <c r="L246" s="18">
        <v>-48.43</v>
      </c>
      <c r="M246" s="18">
        <v>14.15</v>
      </c>
      <c r="N246" s="18">
        <v>71.28</v>
      </c>
      <c r="O246" s="18">
        <v>37</v>
      </c>
      <c r="P246" s="18">
        <v>848.26</v>
      </c>
      <c r="Q246" s="18">
        <v>1</v>
      </c>
      <c r="R246" s="18">
        <v>25.74</v>
      </c>
      <c r="S246" s="18">
        <v>875</v>
      </c>
      <c r="T246" s="18">
        <v>0</v>
      </c>
      <c r="U246" s="18">
        <v>0</v>
      </c>
      <c r="V246" s="18">
        <v>0</v>
      </c>
      <c r="W246" s="18">
        <v>0</v>
      </c>
      <c r="X246" s="18"/>
      <c r="Y246" s="18">
        <v>799.83</v>
      </c>
      <c r="Z246" s="18">
        <v>15.15</v>
      </c>
      <c r="AA246" s="18">
        <v>97.02</v>
      </c>
      <c r="AB246" s="18">
        <v>912</v>
      </c>
    </row>
    <row r="247" spans="1:28" s="15" customFormat="1" x14ac:dyDescent="0.25">
      <c r="A247" s="17">
        <v>2</v>
      </c>
      <c r="B247" s="17" t="s">
        <v>1255</v>
      </c>
      <c r="C247" s="17" t="s">
        <v>1664</v>
      </c>
      <c r="D247" s="17" t="s">
        <v>1265</v>
      </c>
      <c r="E247" s="17" t="s">
        <v>1266</v>
      </c>
      <c r="F247" s="17" t="s">
        <v>75</v>
      </c>
      <c r="G247" s="17" t="s">
        <v>1142</v>
      </c>
      <c r="H247" s="17">
        <v>10609</v>
      </c>
      <c r="I247" s="17">
        <v>10594</v>
      </c>
      <c r="J247" s="17">
        <v>15</v>
      </c>
      <c r="K247" s="17" t="s">
        <v>37</v>
      </c>
      <c r="L247" s="18">
        <v>23446.11</v>
      </c>
      <c r="M247" s="18">
        <v>47.38</v>
      </c>
      <c r="N247" s="18">
        <v>1538.51</v>
      </c>
      <c r="O247" s="18">
        <v>25032</v>
      </c>
      <c r="P247" s="18">
        <v>787.19</v>
      </c>
      <c r="Q247" s="18">
        <v>166.83</v>
      </c>
      <c r="R247" s="18">
        <v>8.98</v>
      </c>
      <c r="S247" s="18">
        <v>963</v>
      </c>
      <c r="T247" s="18">
        <v>0</v>
      </c>
      <c r="U247" s="18">
        <v>23760.3</v>
      </c>
      <c r="V247" s="18">
        <v>214.21</v>
      </c>
      <c r="W247" s="18">
        <v>1547.49</v>
      </c>
      <c r="X247" s="18">
        <v>25522</v>
      </c>
      <c r="Y247" s="18">
        <v>473</v>
      </c>
      <c r="Z247" s="18">
        <v>0</v>
      </c>
      <c r="AA247" s="18">
        <v>0</v>
      </c>
      <c r="AB247" s="18">
        <v>473</v>
      </c>
    </row>
    <row r="248" spans="1:28" s="15" customFormat="1" x14ac:dyDescent="0.25">
      <c r="A248" s="17">
        <v>3</v>
      </c>
      <c r="B248" s="17" t="s">
        <v>1233</v>
      </c>
      <c r="C248" s="17" t="s">
        <v>1664</v>
      </c>
      <c r="D248" s="17" t="s">
        <v>1267</v>
      </c>
      <c r="E248" s="17" t="s">
        <v>1268</v>
      </c>
      <c r="F248" s="17" t="s">
        <v>75</v>
      </c>
      <c r="G248" s="17" t="s">
        <v>1142</v>
      </c>
      <c r="H248" s="17">
        <v>25</v>
      </c>
      <c r="I248" s="17">
        <v>25</v>
      </c>
      <c r="J248" s="17">
        <v>0</v>
      </c>
      <c r="K248" s="17" t="s">
        <v>59</v>
      </c>
      <c r="L248" s="18">
        <v>-1294.3</v>
      </c>
      <c r="M248" s="18">
        <v>10.58</v>
      </c>
      <c r="N248" s="18">
        <v>7.72</v>
      </c>
      <c r="O248" s="18">
        <v>-1276</v>
      </c>
      <c r="P248" s="18">
        <v>688</v>
      </c>
      <c r="Q248" s="18">
        <v>0</v>
      </c>
      <c r="R248" s="18">
        <v>0</v>
      </c>
      <c r="S248" s="18">
        <v>688</v>
      </c>
      <c r="T248" s="18">
        <v>0</v>
      </c>
      <c r="U248" s="18">
        <v>0</v>
      </c>
      <c r="V248" s="18">
        <v>0</v>
      </c>
      <c r="W248" s="18">
        <v>0</v>
      </c>
      <c r="X248" s="18"/>
      <c r="Y248" s="18">
        <v>0</v>
      </c>
      <c r="Z248" s="18">
        <v>0</v>
      </c>
      <c r="AA248" s="18">
        <v>0</v>
      </c>
      <c r="AB248" s="18">
        <v>0</v>
      </c>
    </row>
    <row r="249" spans="1:28" s="15" customFormat="1" x14ac:dyDescent="0.25">
      <c r="A249" s="17">
        <v>4</v>
      </c>
      <c r="B249" s="17" t="s">
        <v>1233</v>
      </c>
      <c r="C249" s="17" t="s">
        <v>1664</v>
      </c>
      <c r="D249" s="17" t="s">
        <v>1269</v>
      </c>
      <c r="E249" s="17" t="s">
        <v>1270</v>
      </c>
      <c r="F249" s="17" t="s">
        <v>75</v>
      </c>
      <c r="G249" s="17" t="s">
        <v>1142</v>
      </c>
      <c r="H249" s="17">
        <v>5311</v>
      </c>
      <c r="I249" s="17">
        <v>5256</v>
      </c>
      <c r="J249" s="17">
        <v>55</v>
      </c>
      <c r="K249" s="17" t="s">
        <v>37</v>
      </c>
      <c r="L249" s="18">
        <v>715.55</v>
      </c>
      <c r="M249" s="18">
        <v>17.39</v>
      </c>
      <c r="N249" s="18">
        <v>92.06</v>
      </c>
      <c r="O249" s="18">
        <v>825</v>
      </c>
      <c r="P249" s="18">
        <v>927.81</v>
      </c>
      <c r="Q249" s="18">
        <v>14.27</v>
      </c>
      <c r="R249" s="18">
        <v>32.92</v>
      </c>
      <c r="S249" s="18">
        <v>975</v>
      </c>
      <c r="T249" s="18">
        <v>0</v>
      </c>
      <c r="U249" s="18">
        <v>715.55</v>
      </c>
      <c r="V249" s="18">
        <v>17.39</v>
      </c>
      <c r="W249" s="18">
        <v>92.06</v>
      </c>
      <c r="X249" s="18">
        <v>825</v>
      </c>
      <c r="Y249" s="18">
        <v>927.81</v>
      </c>
      <c r="Z249" s="18">
        <v>14.27</v>
      </c>
      <c r="AA249" s="18">
        <v>32.92</v>
      </c>
      <c r="AB249" s="18">
        <v>975</v>
      </c>
    </row>
    <row r="250" spans="1:28" s="15" customFormat="1" x14ac:dyDescent="0.25">
      <c r="A250" s="17">
        <v>5</v>
      </c>
      <c r="B250" s="17" t="s">
        <v>1247</v>
      </c>
      <c r="C250" s="17" t="s">
        <v>1664</v>
      </c>
      <c r="D250" s="17" t="s">
        <v>1271</v>
      </c>
      <c r="E250" s="17" t="s">
        <v>1272</v>
      </c>
      <c r="F250" s="17" t="s">
        <v>75</v>
      </c>
      <c r="G250" s="17" t="s">
        <v>1142</v>
      </c>
      <c r="H250" s="17">
        <v>10837</v>
      </c>
      <c r="I250" s="17">
        <v>10560</v>
      </c>
      <c r="J250" s="17">
        <v>277</v>
      </c>
      <c r="K250" s="17" t="s">
        <v>37</v>
      </c>
      <c r="L250" s="18">
        <v>1707</v>
      </c>
      <c r="M250" s="18">
        <v>0</v>
      </c>
      <c r="N250" s="18">
        <v>0</v>
      </c>
      <c r="O250" s="18">
        <v>1707</v>
      </c>
      <c r="P250" s="18">
        <v>2404.94</v>
      </c>
      <c r="Q250" s="18">
        <v>11.28</v>
      </c>
      <c r="R250" s="18">
        <v>165.78</v>
      </c>
      <c r="S250" s="18">
        <v>2582</v>
      </c>
      <c r="T250" s="18">
        <v>0</v>
      </c>
      <c r="U250" s="18">
        <v>2400.94</v>
      </c>
      <c r="V250" s="18">
        <v>11.28</v>
      </c>
      <c r="W250" s="18">
        <v>165.78</v>
      </c>
      <c r="X250" s="18">
        <v>2578</v>
      </c>
      <c r="Y250" s="18">
        <v>1711</v>
      </c>
      <c r="Z250" s="18">
        <v>0</v>
      </c>
      <c r="AA250" s="18">
        <v>0</v>
      </c>
      <c r="AB250" s="18">
        <v>1711</v>
      </c>
    </row>
    <row r="251" spans="1:28" s="15" customFormat="1" x14ac:dyDescent="0.25">
      <c r="A251" s="17">
        <v>6</v>
      </c>
      <c r="B251" s="17" t="s">
        <v>1233</v>
      </c>
      <c r="C251" s="17" t="s">
        <v>1664</v>
      </c>
      <c r="D251" s="17" t="s">
        <v>1273</v>
      </c>
      <c r="E251" s="17" t="s">
        <v>1274</v>
      </c>
      <c r="F251" s="17" t="s">
        <v>75</v>
      </c>
      <c r="G251" s="17" t="s">
        <v>1142</v>
      </c>
      <c r="H251" s="17">
        <v>8419</v>
      </c>
      <c r="I251" s="17">
        <v>8375</v>
      </c>
      <c r="J251" s="17">
        <v>44</v>
      </c>
      <c r="K251" s="17" t="s">
        <v>37</v>
      </c>
      <c r="L251" s="18">
        <v>-2695.92</v>
      </c>
      <c r="M251" s="18">
        <v>10.46</v>
      </c>
      <c r="N251" s="18">
        <v>72.459999999999994</v>
      </c>
      <c r="O251" s="18">
        <v>-2613</v>
      </c>
      <c r="P251" s="18">
        <v>604.66999999999996</v>
      </c>
      <c r="Q251" s="18">
        <v>0</v>
      </c>
      <c r="R251" s="18">
        <v>26.33</v>
      </c>
      <c r="S251" s="18">
        <v>631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18">
        <v>0</v>
      </c>
      <c r="Z251" s="18">
        <v>0</v>
      </c>
      <c r="AA251" s="18">
        <v>0</v>
      </c>
      <c r="AB251" s="18">
        <v>0</v>
      </c>
    </row>
    <row r="252" spans="1:28" s="15" customFormat="1" x14ac:dyDescent="0.25">
      <c r="A252" s="17">
        <v>7</v>
      </c>
      <c r="B252" s="17" t="s">
        <v>1233</v>
      </c>
      <c r="C252" s="17" t="s">
        <v>1664</v>
      </c>
      <c r="D252" s="17" t="s">
        <v>1275</v>
      </c>
      <c r="E252" s="17" t="s">
        <v>1276</v>
      </c>
      <c r="F252" s="17" t="s">
        <v>75</v>
      </c>
      <c r="G252" s="17" t="s">
        <v>1277</v>
      </c>
      <c r="H252" s="17">
        <v>1746</v>
      </c>
      <c r="I252" s="17">
        <v>1729</v>
      </c>
      <c r="J252" s="17">
        <v>17</v>
      </c>
      <c r="K252" s="17" t="s">
        <v>37</v>
      </c>
      <c r="L252" s="18">
        <v>-1553.32</v>
      </c>
      <c r="M252" s="18">
        <v>10.9</v>
      </c>
      <c r="N252" s="18">
        <v>37.42</v>
      </c>
      <c r="O252" s="18">
        <v>-1505</v>
      </c>
      <c r="P252" s="18">
        <v>612.83000000000004</v>
      </c>
      <c r="Q252" s="18">
        <v>0</v>
      </c>
      <c r="R252" s="18">
        <v>10.17</v>
      </c>
      <c r="S252" s="18">
        <v>623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18">
        <v>0</v>
      </c>
      <c r="Z252" s="18">
        <v>0</v>
      </c>
      <c r="AA252" s="18">
        <v>0</v>
      </c>
      <c r="AB252" s="18">
        <v>0</v>
      </c>
    </row>
    <row r="253" spans="1:28" s="15" customFormat="1" x14ac:dyDescent="0.25">
      <c r="A253" s="17">
        <v>8</v>
      </c>
      <c r="B253" s="17" t="s">
        <v>1250</v>
      </c>
      <c r="C253" s="17" t="s">
        <v>1664</v>
      </c>
      <c r="D253" s="17" t="s">
        <v>1278</v>
      </c>
      <c r="E253" s="17" t="s">
        <v>1279</v>
      </c>
      <c r="F253" s="17" t="s">
        <v>75</v>
      </c>
      <c r="G253" s="17" t="s">
        <v>1142</v>
      </c>
      <c r="H253" s="17">
        <v>12222</v>
      </c>
      <c r="I253" s="17">
        <v>11950</v>
      </c>
      <c r="J253" s="17">
        <v>272</v>
      </c>
      <c r="K253" s="17" t="s">
        <v>37</v>
      </c>
      <c r="L253" s="18">
        <v>4249.34</v>
      </c>
      <c r="M253" s="18">
        <v>161.71</v>
      </c>
      <c r="N253" s="18">
        <v>20.95</v>
      </c>
      <c r="O253" s="18">
        <v>4432</v>
      </c>
      <c r="P253" s="18">
        <v>2246.2399999999998</v>
      </c>
      <c r="Q253" s="18">
        <v>89.97</v>
      </c>
      <c r="R253" s="18">
        <v>162.79</v>
      </c>
      <c r="S253" s="18">
        <v>2499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18">
        <v>6495.58</v>
      </c>
      <c r="Z253" s="18">
        <v>251.68</v>
      </c>
      <c r="AA253" s="18">
        <v>183.74</v>
      </c>
      <c r="AB253" s="18">
        <v>6931</v>
      </c>
    </row>
    <row r="254" spans="1:28" s="15" customFormat="1" x14ac:dyDescent="0.25">
      <c r="A254" s="17">
        <v>9</v>
      </c>
      <c r="B254" s="17" t="s">
        <v>1247</v>
      </c>
      <c r="C254" s="17" t="s">
        <v>1664</v>
      </c>
      <c r="D254" s="17" t="s">
        <v>1280</v>
      </c>
      <c r="E254" s="17" t="s">
        <v>1281</v>
      </c>
      <c r="F254" s="17" t="s">
        <v>75</v>
      </c>
      <c r="G254" s="17" t="s">
        <v>1142</v>
      </c>
      <c r="H254" s="17">
        <v>2567</v>
      </c>
      <c r="I254" s="17">
        <v>2327</v>
      </c>
      <c r="J254" s="17">
        <v>240</v>
      </c>
      <c r="K254" s="17" t="s">
        <v>37</v>
      </c>
      <c r="L254" s="18">
        <v>1367</v>
      </c>
      <c r="M254" s="18">
        <v>0</v>
      </c>
      <c r="N254" s="18">
        <v>0</v>
      </c>
      <c r="O254" s="18">
        <v>1367</v>
      </c>
      <c r="P254" s="18">
        <v>1971.33</v>
      </c>
      <c r="Q254" s="18">
        <v>9.0299999999999994</v>
      </c>
      <c r="R254" s="18">
        <v>143.63999999999999</v>
      </c>
      <c r="S254" s="18">
        <v>2124</v>
      </c>
      <c r="T254" s="18">
        <v>40</v>
      </c>
      <c r="U254" s="18">
        <v>1982.33</v>
      </c>
      <c r="V254" s="18">
        <v>9.0299999999999994</v>
      </c>
      <c r="W254" s="18">
        <v>143.63999999999999</v>
      </c>
      <c r="X254" s="18">
        <v>2135</v>
      </c>
      <c r="Y254" s="18">
        <v>1356</v>
      </c>
      <c r="Z254" s="18">
        <v>0</v>
      </c>
      <c r="AA254" s="18">
        <v>0</v>
      </c>
      <c r="AB254" s="18">
        <v>1356</v>
      </c>
    </row>
    <row r="255" spans="1:28" s="15" customFormat="1" x14ac:dyDescent="0.25">
      <c r="A255" s="17">
        <v>10</v>
      </c>
      <c r="B255" s="17" t="s">
        <v>1255</v>
      </c>
      <c r="C255" s="17" t="s">
        <v>1664</v>
      </c>
      <c r="D255" s="17" t="s">
        <v>1282</v>
      </c>
      <c r="E255" s="17" t="s">
        <v>1283</v>
      </c>
      <c r="F255" s="17" t="s">
        <v>75</v>
      </c>
      <c r="G255" s="17" t="s">
        <v>1142</v>
      </c>
      <c r="H255" s="17">
        <v>9170</v>
      </c>
      <c r="I255" s="17">
        <v>9061</v>
      </c>
      <c r="J255" s="17">
        <v>109</v>
      </c>
      <c r="K255" s="17" t="s">
        <v>37</v>
      </c>
      <c r="L255" s="18">
        <v>1705</v>
      </c>
      <c r="M255" s="18">
        <v>0</v>
      </c>
      <c r="N255" s="18">
        <v>0</v>
      </c>
      <c r="O255" s="18">
        <v>1705</v>
      </c>
      <c r="P255" s="18">
        <v>1537.49</v>
      </c>
      <c r="Q255" s="18">
        <v>11.27</v>
      </c>
      <c r="R255" s="18">
        <v>65.239999999999995</v>
      </c>
      <c r="S255" s="18">
        <v>1614</v>
      </c>
      <c r="T255" s="18">
        <v>0</v>
      </c>
      <c r="U255" s="18">
        <v>2593.4899999999998</v>
      </c>
      <c r="V255" s="18">
        <v>11.27</v>
      </c>
      <c r="W255" s="18">
        <v>65.239999999999995</v>
      </c>
      <c r="X255" s="18">
        <v>2670</v>
      </c>
      <c r="Y255" s="18">
        <v>649</v>
      </c>
      <c r="Z255" s="18">
        <v>0</v>
      </c>
      <c r="AA255" s="18">
        <v>0</v>
      </c>
      <c r="AB255" s="18">
        <v>649</v>
      </c>
    </row>
    <row r="256" spans="1:28" s="15" customFormat="1" x14ac:dyDescent="0.25">
      <c r="A256" s="17">
        <v>11</v>
      </c>
      <c r="B256" s="17" t="s">
        <v>1237</v>
      </c>
      <c r="C256" s="17" t="s">
        <v>1664</v>
      </c>
      <c r="D256" s="17" t="s">
        <v>1284</v>
      </c>
      <c r="E256" s="17" t="s">
        <v>1285</v>
      </c>
      <c r="F256" s="17" t="s">
        <v>75</v>
      </c>
      <c r="G256" s="17" t="s">
        <v>1142</v>
      </c>
      <c r="H256" s="17"/>
      <c r="I256" s="17"/>
      <c r="J256" s="17"/>
      <c r="K256" s="17"/>
      <c r="L256" s="18">
        <v>25879.13</v>
      </c>
      <c r="M256" s="18">
        <v>1394.54</v>
      </c>
      <c r="N256" s="18">
        <v>1834.33</v>
      </c>
      <c r="O256" s="18">
        <v>29108</v>
      </c>
      <c r="P256" s="18">
        <v>0</v>
      </c>
      <c r="Q256" s="18">
        <v>0</v>
      </c>
      <c r="R256" s="18">
        <v>0</v>
      </c>
      <c r="S256" s="18"/>
      <c r="T256" s="18">
        <v>1390</v>
      </c>
      <c r="U256" s="18">
        <v>24762.13</v>
      </c>
      <c r="V256" s="18">
        <v>1394.54</v>
      </c>
      <c r="W256" s="18">
        <v>1834.33</v>
      </c>
      <c r="X256" s="18">
        <v>27991</v>
      </c>
      <c r="Y256" s="18">
        <v>1117</v>
      </c>
      <c r="Z256" s="18">
        <v>0</v>
      </c>
      <c r="AA256" s="18">
        <v>0</v>
      </c>
      <c r="AB256" s="18">
        <v>1117</v>
      </c>
    </row>
    <row r="257" spans="1:28" s="15" customFormat="1" x14ac:dyDescent="0.25">
      <c r="A257" s="17">
        <v>12</v>
      </c>
      <c r="B257" s="17" t="s">
        <v>1233</v>
      </c>
      <c r="C257" s="17" t="s">
        <v>1664</v>
      </c>
      <c r="D257" s="17" t="s">
        <v>1286</v>
      </c>
      <c r="E257" s="17" t="s">
        <v>1287</v>
      </c>
      <c r="F257" s="17" t="s">
        <v>75</v>
      </c>
      <c r="G257" s="17" t="s">
        <v>1142</v>
      </c>
      <c r="H257" s="17">
        <v>33680</v>
      </c>
      <c r="I257" s="17">
        <v>33667</v>
      </c>
      <c r="J257" s="17">
        <v>13</v>
      </c>
      <c r="K257" s="17" t="s">
        <v>37</v>
      </c>
      <c r="L257" s="18">
        <v>964.14</v>
      </c>
      <c r="M257" s="18">
        <v>20.100000000000001</v>
      </c>
      <c r="N257" s="18">
        <v>48.76</v>
      </c>
      <c r="O257" s="18">
        <v>1033</v>
      </c>
      <c r="P257" s="18">
        <v>493.02</v>
      </c>
      <c r="Q257" s="18">
        <v>8.1999999999999993</v>
      </c>
      <c r="R257" s="18">
        <v>7.78</v>
      </c>
      <c r="S257" s="18">
        <v>509</v>
      </c>
      <c r="T257" s="18">
        <v>0</v>
      </c>
      <c r="U257" s="18">
        <v>475.14</v>
      </c>
      <c r="V257" s="18">
        <v>20.100000000000001</v>
      </c>
      <c r="W257" s="18">
        <v>48.76</v>
      </c>
      <c r="X257" s="18">
        <v>544</v>
      </c>
      <c r="Y257" s="18">
        <v>982.02</v>
      </c>
      <c r="Z257" s="18">
        <v>8.1999999999999993</v>
      </c>
      <c r="AA257" s="18">
        <v>7.78</v>
      </c>
      <c r="AB257" s="18">
        <v>998</v>
      </c>
    </row>
    <row r="258" spans="1:28" s="15" customFormat="1" x14ac:dyDescent="0.25">
      <c r="A258" s="17">
        <v>13</v>
      </c>
      <c r="B258" s="17" t="s">
        <v>1242</v>
      </c>
      <c r="C258" s="17" t="s">
        <v>1664</v>
      </c>
      <c r="D258" s="17" t="s">
        <v>1288</v>
      </c>
      <c r="E258" s="17" t="s">
        <v>1289</v>
      </c>
      <c r="F258" s="17" t="s">
        <v>75</v>
      </c>
      <c r="G258" s="17" t="s">
        <v>1142</v>
      </c>
      <c r="H258" s="17">
        <v>20500</v>
      </c>
      <c r="I258" s="17">
        <v>19820</v>
      </c>
      <c r="J258" s="17">
        <v>680</v>
      </c>
      <c r="K258" s="17" t="s">
        <v>37</v>
      </c>
      <c r="L258" s="18">
        <v>5898</v>
      </c>
      <c r="M258" s="18">
        <v>0</v>
      </c>
      <c r="N258" s="18">
        <v>0</v>
      </c>
      <c r="O258" s="18">
        <v>5898</v>
      </c>
      <c r="P258" s="18">
        <v>5397.03</v>
      </c>
      <c r="Q258" s="18">
        <v>38.99</v>
      </c>
      <c r="R258" s="18">
        <v>406.98</v>
      </c>
      <c r="S258" s="18">
        <v>5843</v>
      </c>
      <c r="T258" s="18">
        <v>1330</v>
      </c>
      <c r="U258" s="18">
        <v>8871.0300000000007</v>
      </c>
      <c r="V258" s="18">
        <v>38.99</v>
      </c>
      <c r="W258" s="18">
        <v>406.98</v>
      </c>
      <c r="X258" s="18">
        <v>9317</v>
      </c>
      <c r="Y258" s="18">
        <v>2424</v>
      </c>
      <c r="Z258" s="18">
        <v>0</v>
      </c>
      <c r="AA258" s="18">
        <v>0</v>
      </c>
      <c r="AB258" s="18">
        <v>2424</v>
      </c>
    </row>
    <row r="259" spans="1:28" s="15" customFormat="1" x14ac:dyDescent="0.25">
      <c r="A259" s="17">
        <v>14</v>
      </c>
      <c r="B259" s="17" t="s">
        <v>1233</v>
      </c>
      <c r="C259" s="17" t="s">
        <v>1664</v>
      </c>
      <c r="D259" s="17" t="s">
        <v>1290</v>
      </c>
      <c r="E259" s="17" t="s">
        <v>1291</v>
      </c>
      <c r="F259" s="17" t="s">
        <v>75</v>
      </c>
      <c r="G259" s="17" t="s">
        <v>1142</v>
      </c>
      <c r="H259" s="17">
        <v>3504</v>
      </c>
      <c r="I259" s="17">
        <v>3502</v>
      </c>
      <c r="J259" s="17">
        <v>2</v>
      </c>
      <c r="K259" s="17" t="s">
        <v>37</v>
      </c>
      <c r="L259" s="18">
        <v>-86.09</v>
      </c>
      <c r="M259" s="18">
        <v>12</v>
      </c>
      <c r="N259" s="18">
        <v>10.09</v>
      </c>
      <c r="O259" s="18">
        <v>-64</v>
      </c>
      <c r="P259" s="18">
        <v>638.79999999999995</v>
      </c>
      <c r="Q259" s="18">
        <v>0</v>
      </c>
      <c r="R259" s="18">
        <v>1.2</v>
      </c>
      <c r="S259" s="18">
        <v>640</v>
      </c>
      <c r="T259" s="18">
        <v>0</v>
      </c>
      <c r="U259" s="18">
        <v>0</v>
      </c>
      <c r="V259" s="18">
        <v>0</v>
      </c>
      <c r="W259" s="18">
        <v>0</v>
      </c>
      <c r="X259" s="18"/>
      <c r="Y259" s="18">
        <v>552.71</v>
      </c>
      <c r="Z259" s="18">
        <v>12</v>
      </c>
      <c r="AA259" s="18">
        <v>11.29</v>
      </c>
      <c r="AB259" s="18">
        <v>576</v>
      </c>
    </row>
    <row r="260" spans="1:28" s="15" customFormat="1" x14ac:dyDescent="0.25">
      <c r="A260" s="17">
        <v>15</v>
      </c>
      <c r="B260" s="17" t="s">
        <v>1247</v>
      </c>
      <c r="C260" s="17" t="s">
        <v>1664</v>
      </c>
      <c r="D260" s="17" t="s">
        <v>1292</v>
      </c>
      <c r="E260" s="17" t="s">
        <v>1293</v>
      </c>
      <c r="F260" s="17" t="s">
        <v>75</v>
      </c>
      <c r="G260" s="17" t="s">
        <v>1142</v>
      </c>
      <c r="H260" s="17">
        <v>2002</v>
      </c>
      <c r="I260" s="17">
        <v>2002</v>
      </c>
      <c r="J260" s="17">
        <v>0</v>
      </c>
      <c r="K260" s="17" t="s">
        <v>59</v>
      </c>
      <c r="L260" s="18">
        <v>-791.59</v>
      </c>
      <c r="M260" s="18">
        <v>5.23</v>
      </c>
      <c r="N260" s="18">
        <v>2.36</v>
      </c>
      <c r="O260" s="18">
        <v>-784</v>
      </c>
      <c r="P260" s="18">
        <v>438</v>
      </c>
      <c r="Q260" s="18">
        <v>0</v>
      </c>
      <c r="R260" s="18">
        <v>0</v>
      </c>
      <c r="S260" s="18">
        <v>438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18">
        <v>0</v>
      </c>
      <c r="Z260" s="18">
        <v>0</v>
      </c>
      <c r="AA260" s="18">
        <v>0</v>
      </c>
      <c r="AB260" s="18">
        <v>0</v>
      </c>
    </row>
    <row r="261" spans="1:28" s="15" customFormat="1" x14ac:dyDescent="0.25">
      <c r="A261" s="17">
        <v>16</v>
      </c>
      <c r="B261" s="17" t="s">
        <v>1255</v>
      </c>
      <c r="C261" s="17" t="s">
        <v>1664</v>
      </c>
      <c r="D261" s="17" t="s">
        <v>1294</v>
      </c>
      <c r="E261" s="17" t="s">
        <v>1295</v>
      </c>
      <c r="F261" s="17" t="s">
        <v>75</v>
      </c>
      <c r="G261" s="17" t="s">
        <v>1142</v>
      </c>
      <c r="H261" s="17">
        <v>10630</v>
      </c>
      <c r="I261" s="17">
        <v>10594</v>
      </c>
      <c r="J261" s="17">
        <v>36</v>
      </c>
      <c r="K261" s="17" t="s">
        <v>37</v>
      </c>
      <c r="L261" s="18">
        <v>-1112.3800000000001</v>
      </c>
      <c r="M261" s="18">
        <v>17.09</v>
      </c>
      <c r="N261" s="18">
        <v>30.29</v>
      </c>
      <c r="O261" s="18">
        <v>-1065</v>
      </c>
      <c r="P261" s="18">
        <v>1239.45</v>
      </c>
      <c r="Q261" s="18">
        <v>0</v>
      </c>
      <c r="R261" s="18">
        <v>21.55</v>
      </c>
      <c r="S261" s="18">
        <v>1261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127.07</v>
      </c>
      <c r="Z261" s="18">
        <v>17.09</v>
      </c>
      <c r="AA261" s="18">
        <v>51.84</v>
      </c>
      <c r="AB261" s="18">
        <v>196</v>
      </c>
    </row>
    <row r="262" spans="1:28" s="15" customFormat="1" x14ac:dyDescent="0.25">
      <c r="A262" s="17">
        <v>17</v>
      </c>
      <c r="B262" s="17" t="s">
        <v>1255</v>
      </c>
      <c r="C262" s="17" t="s">
        <v>1664</v>
      </c>
      <c r="D262" s="17" t="s">
        <v>1296</v>
      </c>
      <c r="E262" s="17" t="s">
        <v>1297</v>
      </c>
      <c r="F262" s="17" t="s">
        <v>75</v>
      </c>
      <c r="G262" s="17" t="s">
        <v>1142</v>
      </c>
      <c r="H262" s="17">
        <v>27607</v>
      </c>
      <c r="I262" s="17">
        <v>27108</v>
      </c>
      <c r="J262" s="17">
        <v>499</v>
      </c>
      <c r="K262" s="17" t="s">
        <v>37</v>
      </c>
      <c r="L262" s="18">
        <v>5778</v>
      </c>
      <c r="M262" s="18">
        <v>0</v>
      </c>
      <c r="N262" s="18">
        <v>0</v>
      </c>
      <c r="O262" s="18">
        <v>5778</v>
      </c>
      <c r="P262" s="18">
        <v>4381.17</v>
      </c>
      <c r="Q262" s="18">
        <v>38.18</v>
      </c>
      <c r="R262" s="18">
        <v>298.64999999999998</v>
      </c>
      <c r="S262" s="18">
        <v>4718</v>
      </c>
      <c r="T262" s="18">
        <v>0</v>
      </c>
      <c r="U262" s="18">
        <v>8958.17</v>
      </c>
      <c r="V262" s="18">
        <v>38.18</v>
      </c>
      <c r="W262" s="18">
        <v>298.64999999999998</v>
      </c>
      <c r="X262" s="18">
        <v>9295</v>
      </c>
      <c r="Y262" s="18">
        <v>1201</v>
      </c>
      <c r="Z262" s="18">
        <v>0</v>
      </c>
      <c r="AA262" s="18">
        <v>0</v>
      </c>
      <c r="AB262" s="18">
        <v>1201</v>
      </c>
    </row>
    <row r="263" spans="1:28" s="15" customFormat="1" x14ac:dyDescent="0.25">
      <c r="A263" s="17">
        <v>18</v>
      </c>
      <c r="B263" s="17" t="s">
        <v>1242</v>
      </c>
      <c r="C263" s="17" t="s">
        <v>1664</v>
      </c>
      <c r="D263" s="17" t="s">
        <v>1298</v>
      </c>
      <c r="E263" s="17" t="s">
        <v>1299</v>
      </c>
      <c r="F263" s="17" t="s">
        <v>75</v>
      </c>
      <c r="G263" s="17" t="s">
        <v>1142</v>
      </c>
      <c r="H263" s="17">
        <v>2390</v>
      </c>
      <c r="I263" s="17">
        <v>2198</v>
      </c>
      <c r="J263" s="17">
        <v>192</v>
      </c>
      <c r="K263" s="17" t="s">
        <v>37</v>
      </c>
      <c r="L263" s="18">
        <v>3631</v>
      </c>
      <c r="M263" s="18">
        <v>0</v>
      </c>
      <c r="N263" s="18">
        <v>0</v>
      </c>
      <c r="O263" s="18">
        <v>3631</v>
      </c>
      <c r="P263" s="18">
        <v>2339.12</v>
      </c>
      <c r="Q263" s="18">
        <v>23.97</v>
      </c>
      <c r="R263" s="18">
        <v>114.91</v>
      </c>
      <c r="S263" s="18">
        <v>2478</v>
      </c>
      <c r="T263" s="18">
        <v>0</v>
      </c>
      <c r="U263" s="18">
        <v>6276.12</v>
      </c>
      <c r="V263" s="18">
        <v>23.97</v>
      </c>
      <c r="W263" s="18">
        <v>114.91</v>
      </c>
      <c r="X263" s="18">
        <v>6415</v>
      </c>
      <c r="Y263" s="18">
        <v>0</v>
      </c>
      <c r="Z263" s="18">
        <v>0</v>
      </c>
      <c r="AA263" s="18">
        <v>0</v>
      </c>
      <c r="AB263" s="18">
        <v>0</v>
      </c>
    </row>
    <row r="264" spans="1:28" s="15" customFormat="1" x14ac:dyDescent="0.25">
      <c r="A264" s="17">
        <v>19</v>
      </c>
      <c r="B264" s="17" t="s">
        <v>1233</v>
      </c>
      <c r="C264" s="17" t="s">
        <v>1664</v>
      </c>
      <c r="D264" s="17" t="s">
        <v>1300</v>
      </c>
      <c r="E264" s="17" t="s">
        <v>1301</v>
      </c>
      <c r="F264" s="17" t="s">
        <v>75</v>
      </c>
      <c r="G264" s="17" t="s">
        <v>1302</v>
      </c>
      <c r="H264" s="17">
        <v>1</v>
      </c>
      <c r="I264" s="17">
        <v>1</v>
      </c>
      <c r="J264" s="17">
        <v>1580</v>
      </c>
      <c r="K264" s="17" t="s">
        <v>107</v>
      </c>
      <c r="L264" s="18">
        <v>33995.24</v>
      </c>
      <c r="M264" s="18">
        <v>292.13</v>
      </c>
      <c r="N264" s="18">
        <v>945.63</v>
      </c>
      <c r="O264" s="18">
        <v>35233</v>
      </c>
      <c r="P264" s="18">
        <v>10694.07</v>
      </c>
      <c r="Q264" s="18">
        <v>221.3</v>
      </c>
      <c r="R264" s="18">
        <v>945.63</v>
      </c>
      <c r="S264" s="18">
        <v>11861</v>
      </c>
      <c r="T264" s="18">
        <v>0</v>
      </c>
      <c r="U264" s="18">
        <v>33628.239999999998</v>
      </c>
      <c r="V264" s="18">
        <v>292.13</v>
      </c>
      <c r="W264" s="18">
        <v>945.63</v>
      </c>
      <c r="X264" s="18">
        <v>34866</v>
      </c>
      <c r="Y264" s="18">
        <v>11061.07</v>
      </c>
      <c r="Z264" s="18">
        <v>221.3</v>
      </c>
      <c r="AA264" s="18">
        <v>945.63</v>
      </c>
      <c r="AB264" s="18">
        <v>12228</v>
      </c>
    </row>
    <row r="265" spans="1:28" s="15" customFormat="1" x14ac:dyDescent="0.25">
      <c r="A265" s="17">
        <v>20</v>
      </c>
      <c r="B265" s="17" t="s">
        <v>1233</v>
      </c>
      <c r="C265" s="17" t="s">
        <v>1664</v>
      </c>
      <c r="D265" s="17" t="s">
        <v>1303</v>
      </c>
      <c r="E265" s="17" t="s">
        <v>1304</v>
      </c>
      <c r="F265" s="17" t="s">
        <v>75</v>
      </c>
      <c r="G265" s="17" t="s">
        <v>1302</v>
      </c>
      <c r="H265" s="17">
        <v>1</v>
      </c>
      <c r="I265" s="17">
        <v>1</v>
      </c>
      <c r="J265" s="17">
        <v>1580</v>
      </c>
      <c r="K265" s="17" t="s">
        <v>107</v>
      </c>
      <c r="L265" s="18">
        <v>34517.06</v>
      </c>
      <c r="M265" s="18">
        <v>296.31</v>
      </c>
      <c r="N265" s="18">
        <v>945.63</v>
      </c>
      <c r="O265" s="18">
        <v>35759</v>
      </c>
      <c r="P265" s="18">
        <v>10881.78</v>
      </c>
      <c r="Q265" s="18">
        <v>224.59</v>
      </c>
      <c r="R265" s="18">
        <v>945.63</v>
      </c>
      <c r="S265" s="18">
        <v>12052</v>
      </c>
      <c r="T265" s="18">
        <v>0</v>
      </c>
      <c r="U265" s="18">
        <v>34092.06</v>
      </c>
      <c r="V265" s="18">
        <v>296.31</v>
      </c>
      <c r="W265" s="18">
        <v>945.63</v>
      </c>
      <c r="X265" s="18">
        <v>35334</v>
      </c>
      <c r="Y265" s="18">
        <v>11306.78</v>
      </c>
      <c r="Z265" s="18">
        <v>224.59</v>
      </c>
      <c r="AA265" s="18">
        <v>945.63</v>
      </c>
      <c r="AB265" s="18">
        <v>12477</v>
      </c>
    </row>
    <row r="266" spans="1:28" x14ac:dyDescent="0.25">
      <c r="A266" s="10"/>
      <c r="B266" s="10"/>
      <c r="C266" s="10" t="s">
        <v>71</v>
      </c>
      <c r="D266" s="10"/>
      <c r="E266" s="10"/>
      <c r="F266" s="10"/>
      <c r="G266" s="10"/>
      <c r="H266" s="10"/>
      <c r="I266" s="10"/>
      <c r="J266" s="11">
        <f>SUM(J246:J265)</f>
        <v>5654</v>
      </c>
      <c r="K266" s="11"/>
      <c r="L266" s="11">
        <f t="shared" ref="L266:AB266" si="33">SUM(L246:L265)</f>
        <v>136270.54</v>
      </c>
      <c r="M266" s="11">
        <f t="shared" si="33"/>
        <v>2309.9699999999998</v>
      </c>
      <c r="N266" s="11">
        <f t="shared" si="33"/>
        <v>5657.4900000000007</v>
      </c>
      <c r="O266" s="11">
        <f t="shared" si="33"/>
        <v>144238</v>
      </c>
      <c r="P266" s="11">
        <f t="shared" si="33"/>
        <v>49131.199999999997</v>
      </c>
      <c r="Q266" s="11">
        <f t="shared" si="33"/>
        <v>858.88</v>
      </c>
      <c r="R266" s="11">
        <f t="shared" si="33"/>
        <v>3383.92</v>
      </c>
      <c r="S266" s="11">
        <f t="shared" si="33"/>
        <v>53374</v>
      </c>
      <c r="T266" s="11">
        <f t="shared" si="33"/>
        <v>2760</v>
      </c>
      <c r="U266" s="11">
        <f t="shared" si="33"/>
        <v>148515.49999999997</v>
      </c>
      <c r="V266" s="11">
        <f t="shared" si="33"/>
        <v>2367.4</v>
      </c>
      <c r="W266" s="11">
        <f t="shared" si="33"/>
        <v>6609.1</v>
      </c>
      <c r="X266" s="11">
        <f t="shared" si="33"/>
        <v>157492</v>
      </c>
      <c r="Y266" s="11">
        <f t="shared" si="33"/>
        <v>41183.869999999995</v>
      </c>
      <c r="Z266" s="11">
        <f t="shared" si="33"/>
        <v>764.28000000000009</v>
      </c>
      <c r="AA266" s="11">
        <f t="shared" si="33"/>
        <v>2275.85</v>
      </c>
      <c r="AB266" s="11">
        <f t="shared" si="33"/>
        <v>44224</v>
      </c>
    </row>
    <row r="267" spans="1:28" x14ac:dyDescent="0.25">
      <c r="A267" s="10"/>
      <c r="B267" s="10"/>
      <c r="C267" s="10" t="s">
        <v>119</v>
      </c>
      <c r="D267" s="10"/>
      <c r="E267" s="10"/>
      <c r="F267" s="10"/>
      <c r="G267" s="10"/>
      <c r="H267" s="10"/>
      <c r="I267" s="10"/>
      <c r="J267" s="11">
        <f>J266+J245</f>
        <v>29408</v>
      </c>
      <c r="K267" s="11"/>
      <c r="L267" s="11">
        <f t="shared" ref="L267:AA267" si="34">L266+L245</f>
        <v>133622.83000000002</v>
      </c>
      <c r="M267" s="11">
        <f t="shared" si="34"/>
        <v>4124.79</v>
      </c>
      <c r="N267" s="11">
        <f t="shared" si="34"/>
        <v>14975.380000000001</v>
      </c>
      <c r="O267" s="11">
        <f t="shared" si="34"/>
        <v>152723</v>
      </c>
      <c r="P267" s="11">
        <f t="shared" si="34"/>
        <v>183824.28000000003</v>
      </c>
      <c r="Q267" s="11">
        <f t="shared" si="34"/>
        <v>2403.5</v>
      </c>
      <c r="R267" s="11">
        <f t="shared" si="34"/>
        <v>14073.22</v>
      </c>
      <c r="S267" s="11">
        <f t="shared" si="34"/>
        <v>200301</v>
      </c>
      <c r="T267" s="11">
        <f t="shared" si="34"/>
        <v>18820</v>
      </c>
      <c r="U267" s="11">
        <f t="shared" si="34"/>
        <v>444277.44999999995</v>
      </c>
      <c r="V267" s="11">
        <f t="shared" si="34"/>
        <v>5342.81</v>
      </c>
      <c r="W267" s="11">
        <f t="shared" si="34"/>
        <v>20537.739999999998</v>
      </c>
      <c r="X267" s="11">
        <f t="shared" si="34"/>
        <v>470158</v>
      </c>
      <c r="Y267" s="11">
        <f t="shared" si="34"/>
        <v>135370.45000000001</v>
      </c>
      <c r="Z267" s="11">
        <f t="shared" si="34"/>
        <v>1096.6000000000001</v>
      </c>
      <c r="AA267" s="11">
        <f t="shared" si="34"/>
        <v>2736.95</v>
      </c>
      <c r="AB267" s="11">
        <f>AB266+AB245</f>
        <v>139204</v>
      </c>
    </row>
    <row r="271" spans="1:28" ht="15.75" x14ac:dyDescent="0.25">
      <c r="E271" s="13" t="s">
        <v>120</v>
      </c>
      <c r="G271" s="14"/>
      <c r="H271" s="14"/>
      <c r="I271" s="14"/>
      <c r="J271" s="14"/>
      <c r="K271" s="14"/>
      <c r="L271" s="13" t="s">
        <v>122</v>
      </c>
      <c r="M271" s="13"/>
      <c r="N271" s="13"/>
      <c r="O271" s="14"/>
      <c r="Q271" s="14"/>
      <c r="R271" s="13" t="s">
        <v>121</v>
      </c>
      <c r="T271" s="14"/>
      <c r="U271" s="14"/>
      <c r="W271" s="14"/>
      <c r="X271" s="14"/>
      <c r="Y271" s="13" t="s">
        <v>123</v>
      </c>
      <c r="Z271" s="14"/>
      <c r="AA271" s="14"/>
      <c r="AB271" s="14"/>
    </row>
    <row r="272" spans="1:28" ht="15.75" x14ac:dyDescent="0.25">
      <c r="E272" s="13" t="s">
        <v>124</v>
      </c>
      <c r="G272" s="14"/>
      <c r="H272" s="14"/>
      <c r="I272" s="14"/>
      <c r="J272" s="14"/>
      <c r="K272" s="14"/>
      <c r="L272" s="13" t="s">
        <v>124</v>
      </c>
      <c r="M272" s="13"/>
      <c r="N272" s="13"/>
      <c r="O272" s="14"/>
      <c r="Q272" s="14"/>
      <c r="R272" s="13" t="s">
        <v>124</v>
      </c>
      <c r="T272" s="14"/>
      <c r="U272" s="14"/>
      <c r="W272" s="14"/>
      <c r="X272" s="14"/>
      <c r="Y272" s="13" t="s">
        <v>124</v>
      </c>
      <c r="Z272" s="14"/>
      <c r="AA272" s="14"/>
      <c r="AB272" s="14"/>
    </row>
    <row r="273" spans="1:28" ht="36" x14ac:dyDescent="0.55000000000000004">
      <c r="A273" s="75" t="s">
        <v>0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</row>
    <row r="274" spans="1:28" ht="26.25" x14ac:dyDescent="0.4">
      <c r="A274" s="76" t="s">
        <v>1682</v>
      </c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</row>
    <row r="275" spans="1:28" ht="21" x14ac:dyDescent="0.35">
      <c r="A275" s="3" t="s">
        <v>1</v>
      </c>
      <c r="B275" s="4"/>
      <c r="C275" s="3"/>
      <c r="D275" s="3"/>
      <c r="E275" s="5"/>
      <c r="F275" s="3" t="s">
        <v>1306</v>
      </c>
      <c r="G275" s="5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90" x14ac:dyDescent="0.25">
      <c r="A276" s="6" t="s">
        <v>3</v>
      </c>
      <c r="B276" s="6" t="s">
        <v>4</v>
      </c>
      <c r="C276" s="6" t="s">
        <v>5</v>
      </c>
      <c r="D276" s="6" t="s">
        <v>6</v>
      </c>
      <c r="E276" s="6" t="s">
        <v>7</v>
      </c>
      <c r="F276" s="6" t="s">
        <v>8</v>
      </c>
      <c r="G276" s="6" t="s">
        <v>9</v>
      </c>
      <c r="H276" s="6" t="s">
        <v>10</v>
      </c>
      <c r="I276" s="6" t="s">
        <v>11</v>
      </c>
      <c r="J276" s="6" t="s">
        <v>12</v>
      </c>
      <c r="K276" s="6" t="s">
        <v>13</v>
      </c>
      <c r="L276" s="6" t="s">
        <v>14</v>
      </c>
      <c r="M276" s="6" t="s">
        <v>15</v>
      </c>
      <c r="N276" s="6" t="s">
        <v>16</v>
      </c>
      <c r="O276" s="6" t="s">
        <v>17</v>
      </c>
      <c r="P276" s="6" t="s">
        <v>18</v>
      </c>
      <c r="Q276" s="6" t="s">
        <v>19</v>
      </c>
      <c r="R276" s="6" t="s">
        <v>20</v>
      </c>
      <c r="S276" s="6" t="s">
        <v>21</v>
      </c>
      <c r="T276" s="6" t="s">
        <v>22</v>
      </c>
      <c r="U276" s="6" t="s">
        <v>23</v>
      </c>
      <c r="V276" s="6" t="s">
        <v>24</v>
      </c>
      <c r="W276" s="6" t="s">
        <v>25</v>
      </c>
      <c r="X276" s="6" t="s">
        <v>26</v>
      </c>
      <c r="Y276" s="6" t="s">
        <v>27</v>
      </c>
      <c r="Z276" s="6" t="s">
        <v>28</v>
      </c>
      <c r="AA276" s="6" t="s">
        <v>29</v>
      </c>
      <c r="AB276" s="6" t="s">
        <v>30</v>
      </c>
    </row>
    <row r="277" spans="1:28" s="15" customFormat="1" x14ac:dyDescent="0.25">
      <c r="A277" s="17">
        <v>1</v>
      </c>
      <c r="B277" s="17" t="s">
        <v>1233</v>
      </c>
      <c r="C277" s="17" t="s">
        <v>1664</v>
      </c>
      <c r="D277" s="17" t="s">
        <v>1235</v>
      </c>
      <c r="E277" s="17" t="s">
        <v>1236</v>
      </c>
      <c r="F277" s="17" t="s">
        <v>35</v>
      </c>
      <c r="G277" s="17" t="s">
        <v>137</v>
      </c>
      <c r="H277" s="17">
        <v>90554</v>
      </c>
      <c r="I277" s="17">
        <v>84457</v>
      </c>
      <c r="J277" s="17">
        <v>6097</v>
      </c>
      <c r="K277" s="17" t="s">
        <v>37</v>
      </c>
      <c r="L277" s="18">
        <v>37615</v>
      </c>
      <c r="M277" s="18">
        <v>0</v>
      </c>
      <c r="N277" s="18">
        <v>0</v>
      </c>
      <c r="O277" s="18">
        <v>37615</v>
      </c>
      <c r="P277" s="18">
        <v>31639.51</v>
      </c>
      <c r="Q277" s="18">
        <v>248.84</v>
      </c>
      <c r="R277" s="18">
        <v>2743.65</v>
      </c>
      <c r="S277" s="18">
        <v>34632</v>
      </c>
      <c r="T277" s="18">
        <v>11300</v>
      </c>
      <c r="U277" s="18">
        <v>53996.51</v>
      </c>
      <c r="V277" s="18">
        <v>248.84</v>
      </c>
      <c r="W277" s="18">
        <v>2743.65</v>
      </c>
      <c r="X277" s="18">
        <v>56989</v>
      </c>
      <c r="Y277" s="18">
        <v>15258</v>
      </c>
      <c r="Z277" s="18">
        <v>0</v>
      </c>
      <c r="AA277" s="18">
        <v>0</v>
      </c>
      <c r="AB277" s="18">
        <v>15258</v>
      </c>
    </row>
    <row r="278" spans="1:28" s="15" customFormat="1" x14ac:dyDescent="0.25">
      <c r="A278" s="17">
        <v>2</v>
      </c>
      <c r="B278" s="17" t="s">
        <v>1237</v>
      </c>
      <c r="C278" s="17" t="s">
        <v>1664</v>
      </c>
      <c r="D278" s="17" t="s">
        <v>1238</v>
      </c>
      <c r="E278" s="17" t="s">
        <v>1239</v>
      </c>
      <c r="F278" s="17" t="s">
        <v>35</v>
      </c>
      <c r="G278" s="17" t="s">
        <v>41</v>
      </c>
      <c r="H278" s="17">
        <v>86839</v>
      </c>
      <c r="I278" s="17">
        <v>85350</v>
      </c>
      <c r="J278" s="17">
        <v>1489</v>
      </c>
      <c r="K278" s="17" t="s">
        <v>37</v>
      </c>
      <c r="L278" s="18">
        <v>25584.45</v>
      </c>
      <c r="M278" s="18">
        <v>2640.19</v>
      </c>
      <c r="N278" s="18">
        <v>766.36</v>
      </c>
      <c r="O278" s="18">
        <v>28991</v>
      </c>
      <c r="P278" s="18">
        <v>7995.27</v>
      </c>
      <c r="Q278" s="18">
        <v>280.68</v>
      </c>
      <c r="R278" s="18">
        <v>670.05</v>
      </c>
      <c r="S278" s="18">
        <v>8946</v>
      </c>
      <c r="T278" s="18">
        <v>0</v>
      </c>
      <c r="U278" s="18">
        <v>28739.45</v>
      </c>
      <c r="V278" s="18">
        <v>766.36</v>
      </c>
      <c r="W278" s="18">
        <v>2640.19</v>
      </c>
      <c r="X278" s="18">
        <v>32146</v>
      </c>
      <c r="Y278" s="18">
        <v>4840.2700000000004</v>
      </c>
      <c r="Z278" s="18">
        <v>280.68</v>
      </c>
      <c r="AA278" s="18">
        <v>670.05</v>
      </c>
      <c r="AB278" s="18">
        <v>5791</v>
      </c>
    </row>
    <row r="279" spans="1:28" s="15" customFormat="1" x14ac:dyDescent="0.25">
      <c r="A279" s="17">
        <v>3</v>
      </c>
      <c r="B279" s="17" t="s">
        <v>1233</v>
      </c>
      <c r="C279" s="17" t="s">
        <v>1664</v>
      </c>
      <c r="D279" s="17" t="s">
        <v>1240</v>
      </c>
      <c r="E279" s="17" t="s">
        <v>1241</v>
      </c>
      <c r="F279" s="17" t="s">
        <v>35</v>
      </c>
      <c r="G279" s="17" t="s">
        <v>244</v>
      </c>
      <c r="H279" s="17">
        <v>47054</v>
      </c>
      <c r="I279" s="17">
        <v>46789</v>
      </c>
      <c r="J279" s="17">
        <v>795</v>
      </c>
      <c r="K279" s="17" t="s">
        <v>37</v>
      </c>
      <c r="L279" s="18">
        <v>33257.11</v>
      </c>
      <c r="M279" s="18">
        <v>1127.25</v>
      </c>
      <c r="N279" s="18">
        <v>229.64</v>
      </c>
      <c r="O279" s="18">
        <v>34614</v>
      </c>
      <c r="P279" s="18">
        <v>5845.34</v>
      </c>
      <c r="Q279" s="18">
        <v>214.91</v>
      </c>
      <c r="R279" s="18">
        <v>357.75</v>
      </c>
      <c r="S279" s="18">
        <v>6418</v>
      </c>
      <c r="T279" s="18">
        <v>0</v>
      </c>
      <c r="U279" s="18">
        <v>28906.11</v>
      </c>
      <c r="V279" s="18">
        <v>229.64</v>
      </c>
      <c r="W279" s="18">
        <v>1127.25</v>
      </c>
      <c r="X279" s="18">
        <v>30263</v>
      </c>
      <c r="Y279" s="18">
        <v>10196.34</v>
      </c>
      <c r="Z279" s="18">
        <v>214.91</v>
      </c>
      <c r="AA279" s="18">
        <v>357.75</v>
      </c>
      <c r="AB279" s="18">
        <v>10769</v>
      </c>
    </row>
    <row r="280" spans="1:28" s="15" customFormat="1" x14ac:dyDescent="0.25">
      <c r="A280" s="17">
        <v>4</v>
      </c>
      <c r="B280" s="17" t="s">
        <v>1242</v>
      </c>
      <c r="C280" s="17" t="s">
        <v>1664</v>
      </c>
      <c r="D280" s="17" t="s">
        <v>1243</v>
      </c>
      <c r="E280" s="17" t="s">
        <v>1244</v>
      </c>
      <c r="F280" s="17" t="s">
        <v>35</v>
      </c>
      <c r="G280" s="17" t="s">
        <v>41</v>
      </c>
      <c r="H280" s="17">
        <v>30589</v>
      </c>
      <c r="I280" s="17">
        <v>30046</v>
      </c>
      <c r="J280" s="17">
        <v>543</v>
      </c>
      <c r="K280" s="17" t="s">
        <v>37</v>
      </c>
      <c r="L280" s="18">
        <v>17318.740000000002</v>
      </c>
      <c r="M280" s="18">
        <v>396.45</v>
      </c>
      <c r="N280" s="18">
        <v>150.81</v>
      </c>
      <c r="O280" s="18">
        <v>17866</v>
      </c>
      <c r="P280" s="18">
        <v>3595.23</v>
      </c>
      <c r="Q280" s="18">
        <v>112.42</v>
      </c>
      <c r="R280" s="18">
        <v>244.35</v>
      </c>
      <c r="S280" s="18">
        <v>3952</v>
      </c>
      <c r="T280" s="18">
        <v>0</v>
      </c>
      <c r="U280" s="18">
        <v>17930.740000000002</v>
      </c>
      <c r="V280" s="18">
        <v>150.81</v>
      </c>
      <c r="W280" s="18">
        <v>537.45000000000005</v>
      </c>
      <c r="X280" s="18">
        <v>18619</v>
      </c>
      <c r="Y280" s="18">
        <v>2983.23</v>
      </c>
      <c r="Z280" s="18">
        <v>112.42</v>
      </c>
      <c r="AA280" s="18">
        <v>103.35</v>
      </c>
      <c r="AB280" s="18">
        <v>3199</v>
      </c>
    </row>
    <row r="281" spans="1:28" s="15" customFormat="1" x14ac:dyDescent="0.25">
      <c r="A281" s="17">
        <v>5</v>
      </c>
      <c r="B281" s="17" t="s">
        <v>1233</v>
      </c>
      <c r="C281" s="17" t="s">
        <v>1664</v>
      </c>
      <c r="D281" s="17" t="s">
        <v>1245</v>
      </c>
      <c r="E281" s="17" t="s">
        <v>1246</v>
      </c>
      <c r="F281" s="17" t="s">
        <v>35</v>
      </c>
      <c r="G281" s="17" t="s">
        <v>45</v>
      </c>
      <c r="H281" s="17">
        <v>32</v>
      </c>
      <c r="I281" s="17">
        <v>32</v>
      </c>
      <c r="J281" s="17">
        <v>0</v>
      </c>
      <c r="K281" s="17" t="s">
        <v>59</v>
      </c>
      <c r="L281" s="18">
        <v>-7188.84</v>
      </c>
      <c r="M281" s="18">
        <v>156.18</v>
      </c>
      <c r="N281" s="18">
        <v>4.66</v>
      </c>
      <c r="O281" s="18">
        <v>-7028</v>
      </c>
      <c r="P281" s="18">
        <v>1320</v>
      </c>
      <c r="Q281" s="18">
        <v>0</v>
      </c>
      <c r="R281" s="18">
        <v>0</v>
      </c>
      <c r="S281" s="18">
        <v>1320</v>
      </c>
      <c r="T281" s="18">
        <v>0</v>
      </c>
      <c r="U281" s="18">
        <v>819</v>
      </c>
      <c r="V281" s="18">
        <v>0</v>
      </c>
      <c r="W281" s="18">
        <v>0</v>
      </c>
      <c r="X281" s="18">
        <v>819</v>
      </c>
      <c r="Y281" s="18">
        <v>0</v>
      </c>
      <c r="Z281" s="18">
        <v>0</v>
      </c>
      <c r="AA281" s="18">
        <v>0</v>
      </c>
      <c r="AB281" s="18">
        <v>0</v>
      </c>
    </row>
    <row r="282" spans="1:28" s="15" customFormat="1" x14ac:dyDescent="0.25">
      <c r="A282" s="17">
        <v>6</v>
      </c>
      <c r="B282" s="17" t="s">
        <v>1247</v>
      </c>
      <c r="C282" s="17" t="s">
        <v>1664</v>
      </c>
      <c r="D282" s="17" t="s">
        <v>1248</v>
      </c>
      <c r="E282" s="17" t="s">
        <v>1249</v>
      </c>
      <c r="F282" s="17" t="s">
        <v>35</v>
      </c>
      <c r="G282" s="17" t="s">
        <v>41</v>
      </c>
      <c r="H282" s="17">
        <v>67568</v>
      </c>
      <c r="I282" s="17">
        <v>57435</v>
      </c>
      <c r="J282" s="17">
        <v>10133</v>
      </c>
      <c r="K282" s="17" t="s">
        <v>37</v>
      </c>
      <c r="L282" s="18">
        <v>76986</v>
      </c>
      <c r="M282" s="18">
        <v>0</v>
      </c>
      <c r="N282" s="18">
        <v>0</v>
      </c>
      <c r="O282" s="18">
        <v>76986</v>
      </c>
      <c r="P282" s="18">
        <v>52314.96</v>
      </c>
      <c r="Q282" s="18">
        <v>511.19</v>
      </c>
      <c r="R282" s="18">
        <v>4559.8500000000004</v>
      </c>
      <c r="S282" s="18">
        <v>57386</v>
      </c>
      <c r="T282" s="18">
        <v>0</v>
      </c>
      <c r="U282" s="18">
        <v>90774.96</v>
      </c>
      <c r="V282" s="18">
        <v>511.19</v>
      </c>
      <c r="W282" s="18">
        <v>4559.8500000000004</v>
      </c>
      <c r="X282" s="18">
        <v>95846</v>
      </c>
      <c r="Y282" s="18">
        <v>38526</v>
      </c>
      <c r="Z282" s="18">
        <v>0</v>
      </c>
      <c r="AA282" s="18">
        <v>0</v>
      </c>
      <c r="AB282" s="18">
        <v>38526</v>
      </c>
    </row>
    <row r="283" spans="1:28" s="15" customFormat="1" x14ac:dyDescent="0.25">
      <c r="A283" s="17">
        <v>7</v>
      </c>
      <c r="B283" s="17" t="s">
        <v>1250</v>
      </c>
      <c r="C283" s="17" t="s">
        <v>1664</v>
      </c>
      <c r="D283" s="17" t="s">
        <v>1251</v>
      </c>
      <c r="E283" s="17" t="s">
        <v>1252</v>
      </c>
      <c r="F283" s="17" t="s">
        <v>35</v>
      </c>
      <c r="G283" s="17" t="s">
        <v>41</v>
      </c>
      <c r="H283" s="17">
        <v>7480</v>
      </c>
      <c r="I283" s="17">
        <v>7350</v>
      </c>
      <c r="J283" s="17">
        <v>390</v>
      </c>
      <c r="K283" s="17" t="s">
        <v>37</v>
      </c>
      <c r="L283" s="18">
        <v>13717</v>
      </c>
      <c r="M283" s="18">
        <v>95.85</v>
      </c>
      <c r="N283" s="18">
        <v>589.15</v>
      </c>
      <c r="O283" s="18">
        <v>14402</v>
      </c>
      <c r="P283" s="18">
        <v>5277.87</v>
      </c>
      <c r="Q283" s="18">
        <v>315.63</v>
      </c>
      <c r="R283" s="18">
        <v>175.5</v>
      </c>
      <c r="S283" s="18">
        <v>5769</v>
      </c>
      <c r="T283" s="18">
        <v>0</v>
      </c>
      <c r="U283" s="18">
        <v>63212.87</v>
      </c>
      <c r="V283" s="18">
        <v>904.78</v>
      </c>
      <c r="W283" s="18">
        <v>271.35000000000002</v>
      </c>
      <c r="X283" s="18">
        <v>64389</v>
      </c>
      <c r="Y283" s="18">
        <v>0</v>
      </c>
      <c r="Z283" s="18">
        <v>0</v>
      </c>
      <c r="AA283" s="18">
        <v>0</v>
      </c>
      <c r="AB283" s="18">
        <v>0</v>
      </c>
    </row>
    <row r="284" spans="1:28" s="15" customFormat="1" x14ac:dyDescent="0.25">
      <c r="A284" s="17">
        <v>8</v>
      </c>
      <c r="B284" s="17" t="s">
        <v>1233</v>
      </c>
      <c r="C284" s="17" t="s">
        <v>1664</v>
      </c>
      <c r="D284" s="17" t="s">
        <v>1253</v>
      </c>
      <c r="E284" s="17" t="s">
        <v>1254</v>
      </c>
      <c r="F284" s="17" t="s">
        <v>35</v>
      </c>
      <c r="G284" s="17" t="s">
        <v>45</v>
      </c>
      <c r="H284" s="17">
        <v>96418</v>
      </c>
      <c r="I284" s="17">
        <v>92239</v>
      </c>
      <c r="J284" s="17">
        <v>4179</v>
      </c>
      <c r="K284" s="17" t="s">
        <v>37</v>
      </c>
      <c r="L284" s="18">
        <v>13145</v>
      </c>
      <c r="M284" s="18">
        <v>0</v>
      </c>
      <c r="N284" s="18">
        <v>0</v>
      </c>
      <c r="O284" s="18">
        <v>13145</v>
      </c>
      <c r="P284" s="18">
        <v>21995.439999999999</v>
      </c>
      <c r="Q284" s="18">
        <v>87.01</v>
      </c>
      <c r="R284" s="18">
        <v>1880.55</v>
      </c>
      <c r="S284" s="18">
        <v>23963</v>
      </c>
      <c r="T284" s="18">
        <v>0</v>
      </c>
      <c r="U284" s="18">
        <v>20060.439999999999</v>
      </c>
      <c r="V284" s="18">
        <v>87.01</v>
      </c>
      <c r="W284" s="18">
        <v>1880.55</v>
      </c>
      <c r="X284" s="18">
        <v>22028</v>
      </c>
      <c r="Y284" s="18">
        <v>15080</v>
      </c>
      <c r="Z284" s="18">
        <v>0</v>
      </c>
      <c r="AA284" s="18">
        <v>0</v>
      </c>
      <c r="AB284" s="18">
        <v>15080</v>
      </c>
    </row>
    <row r="285" spans="1:28" s="15" customFormat="1" x14ac:dyDescent="0.25">
      <c r="A285" s="17">
        <v>9</v>
      </c>
      <c r="B285" s="17" t="s">
        <v>1255</v>
      </c>
      <c r="C285" s="17" t="s">
        <v>1664</v>
      </c>
      <c r="D285" s="17" t="s">
        <v>1256</v>
      </c>
      <c r="E285" s="17" t="s">
        <v>1257</v>
      </c>
      <c r="F285" s="17" t="s">
        <v>35</v>
      </c>
      <c r="G285" s="17" t="s">
        <v>45</v>
      </c>
      <c r="H285" s="17">
        <v>21788</v>
      </c>
      <c r="I285" s="17">
        <v>21344</v>
      </c>
      <c r="J285" s="17">
        <v>1332</v>
      </c>
      <c r="K285" s="17" t="s">
        <v>37</v>
      </c>
      <c r="L285" s="18">
        <v>-217149.92</v>
      </c>
      <c r="M285" s="18">
        <v>4861.87</v>
      </c>
      <c r="N285" s="18">
        <v>47.05</v>
      </c>
      <c r="O285" s="18">
        <v>-212241</v>
      </c>
      <c r="P285" s="18">
        <v>8859.6</v>
      </c>
      <c r="Q285" s="18">
        <v>0</v>
      </c>
      <c r="R285" s="18">
        <v>599.4</v>
      </c>
      <c r="S285" s="18">
        <v>9459</v>
      </c>
      <c r="T285" s="18">
        <v>4760</v>
      </c>
      <c r="U285" s="18">
        <v>212</v>
      </c>
      <c r="V285" s="18">
        <v>0</v>
      </c>
      <c r="W285" s="18">
        <v>0</v>
      </c>
      <c r="X285" s="18">
        <v>212</v>
      </c>
      <c r="Y285" s="18">
        <v>0</v>
      </c>
      <c r="Z285" s="18">
        <v>0</v>
      </c>
      <c r="AA285" s="18">
        <v>0</v>
      </c>
      <c r="AB285" s="18">
        <v>0</v>
      </c>
    </row>
    <row r="286" spans="1:28" s="15" customFormat="1" x14ac:dyDescent="0.25">
      <c r="A286" s="17">
        <v>10</v>
      </c>
      <c r="B286" s="17" t="s">
        <v>1258</v>
      </c>
      <c r="C286" s="17" t="s">
        <v>1664</v>
      </c>
      <c r="D286" s="17" t="s">
        <v>1259</v>
      </c>
      <c r="E286" s="17" t="s">
        <v>1260</v>
      </c>
      <c r="F286" s="17" t="s">
        <v>35</v>
      </c>
      <c r="G286" s="17" t="s">
        <v>106</v>
      </c>
      <c r="H286" s="17">
        <v>2750</v>
      </c>
      <c r="I286" s="17">
        <v>2750</v>
      </c>
      <c r="J286" s="17">
        <v>0</v>
      </c>
      <c r="K286" s="17" t="s">
        <v>59</v>
      </c>
      <c r="L286" s="18">
        <v>2155.75</v>
      </c>
      <c r="M286" s="18">
        <v>40.1</v>
      </c>
      <c r="N286" s="18">
        <v>27.15</v>
      </c>
      <c r="O286" s="18">
        <v>2223</v>
      </c>
      <c r="P286" s="18">
        <v>1320.01</v>
      </c>
      <c r="Q286" s="18">
        <v>41.99</v>
      </c>
      <c r="R286" s="18">
        <v>0</v>
      </c>
      <c r="S286" s="18">
        <v>1362</v>
      </c>
      <c r="T286" s="18">
        <v>0</v>
      </c>
      <c r="U286" s="18">
        <v>2263.75</v>
      </c>
      <c r="V286" s="18">
        <v>64.150000000000006</v>
      </c>
      <c r="W286" s="18">
        <v>40.1</v>
      </c>
      <c r="X286" s="18">
        <v>2368</v>
      </c>
      <c r="Y286" s="18">
        <v>1212.01</v>
      </c>
      <c r="Z286" s="18">
        <v>4.99</v>
      </c>
      <c r="AA286" s="18">
        <v>0</v>
      </c>
      <c r="AB286" s="18">
        <v>1217</v>
      </c>
    </row>
    <row r="287" spans="1:28" s="15" customFormat="1" x14ac:dyDescent="0.25">
      <c r="A287" s="17">
        <v>11</v>
      </c>
      <c r="B287" s="17" t="s">
        <v>1247</v>
      </c>
      <c r="C287" s="17" t="s">
        <v>1664</v>
      </c>
      <c r="D287" s="17" t="s">
        <v>1261</v>
      </c>
      <c r="E287" s="17" t="s">
        <v>1262</v>
      </c>
      <c r="F287" s="17" t="s">
        <v>35</v>
      </c>
      <c r="G287" s="17" t="s">
        <v>114</v>
      </c>
      <c r="H287" s="17">
        <v>3280</v>
      </c>
      <c r="I287" s="17">
        <v>3185</v>
      </c>
      <c r="J287" s="17">
        <v>285</v>
      </c>
      <c r="K287" s="17" t="s">
        <v>37</v>
      </c>
      <c r="L287" s="18">
        <v>1912</v>
      </c>
      <c r="M287" s="18">
        <v>0</v>
      </c>
      <c r="N287" s="18">
        <v>0</v>
      </c>
      <c r="O287" s="18">
        <v>1912</v>
      </c>
      <c r="P287" s="18">
        <v>2525.12</v>
      </c>
      <c r="Q287" s="18">
        <v>12.63</v>
      </c>
      <c r="R287" s="18">
        <v>128.25</v>
      </c>
      <c r="S287" s="18">
        <v>2666</v>
      </c>
      <c r="T287" s="18">
        <v>0</v>
      </c>
      <c r="U287" s="18">
        <v>3167.12</v>
      </c>
      <c r="V287" s="18">
        <v>12.63</v>
      </c>
      <c r="W287" s="18">
        <v>128.25</v>
      </c>
      <c r="X287" s="18">
        <v>3308</v>
      </c>
      <c r="Y287" s="18">
        <v>1270</v>
      </c>
      <c r="Z287" s="18">
        <v>0</v>
      </c>
      <c r="AA287" s="18">
        <v>0</v>
      </c>
      <c r="AB287" s="18">
        <v>1270</v>
      </c>
    </row>
    <row r="288" spans="1:28" s="22" customFormat="1" x14ac:dyDescent="0.25">
      <c r="A288" s="19"/>
      <c r="B288" s="19"/>
      <c r="C288" s="10" t="s">
        <v>71</v>
      </c>
      <c r="D288" s="19"/>
      <c r="E288" s="19"/>
      <c r="F288" s="19"/>
      <c r="G288" s="19"/>
      <c r="H288" s="19"/>
      <c r="I288" s="19"/>
      <c r="J288" s="19">
        <f>SUM(J277:J287)</f>
        <v>25243</v>
      </c>
      <c r="K288" s="19"/>
      <c r="L288" s="20">
        <f t="shared" ref="L288:AB288" si="35">SUM(L277:L287)</f>
        <v>-2647.7099999999919</v>
      </c>
      <c r="M288" s="20">
        <f t="shared" si="35"/>
        <v>9317.8900000000012</v>
      </c>
      <c r="N288" s="20">
        <f t="shared" si="35"/>
        <v>1814.82</v>
      </c>
      <c r="O288" s="20">
        <f t="shared" si="35"/>
        <v>8485</v>
      </c>
      <c r="P288" s="20">
        <f t="shared" si="35"/>
        <v>142688.35</v>
      </c>
      <c r="Q288" s="20">
        <f t="shared" si="35"/>
        <v>1825.3000000000002</v>
      </c>
      <c r="R288" s="20">
        <f t="shared" si="35"/>
        <v>11359.349999999999</v>
      </c>
      <c r="S288" s="20">
        <f t="shared" si="35"/>
        <v>155873</v>
      </c>
      <c r="T288" s="20">
        <f t="shared" si="35"/>
        <v>16060</v>
      </c>
      <c r="U288" s="20">
        <f t="shared" si="35"/>
        <v>310082.95</v>
      </c>
      <c r="V288" s="20">
        <f t="shared" si="35"/>
        <v>2975.4100000000003</v>
      </c>
      <c r="W288" s="20">
        <f t="shared" si="35"/>
        <v>13928.64</v>
      </c>
      <c r="X288" s="20">
        <f t="shared" si="35"/>
        <v>326987</v>
      </c>
      <c r="Y288" s="20">
        <f t="shared" si="35"/>
        <v>89365.849999999991</v>
      </c>
      <c r="Z288" s="20">
        <f t="shared" si="35"/>
        <v>613</v>
      </c>
      <c r="AA288" s="20">
        <f t="shared" si="35"/>
        <v>1131.1499999999999</v>
      </c>
      <c r="AB288" s="20">
        <f t="shared" si="35"/>
        <v>91110</v>
      </c>
    </row>
    <row r="289" spans="1:28" s="15" customFormat="1" x14ac:dyDescent="0.25">
      <c r="A289" s="17">
        <v>1</v>
      </c>
      <c r="B289" s="17" t="s">
        <v>1233</v>
      </c>
      <c r="C289" s="17" t="s">
        <v>1664</v>
      </c>
      <c r="D289" s="17" t="s">
        <v>1263</v>
      </c>
      <c r="E289" s="17" t="s">
        <v>1264</v>
      </c>
      <c r="F289" s="17" t="s">
        <v>75</v>
      </c>
      <c r="G289" s="17" t="s">
        <v>1142</v>
      </c>
      <c r="H289" s="17">
        <v>8694</v>
      </c>
      <c r="I289" s="17">
        <v>8651</v>
      </c>
      <c r="J289" s="17">
        <v>43</v>
      </c>
      <c r="K289" s="17" t="s">
        <v>37</v>
      </c>
      <c r="L289" s="18">
        <v>-48.43</v>
      </c>
      <c r="M289" s="18">
        <v>71.28</v>
      </c>
      <c r="N289" s="18">
        <v>14.15</v>
      </c>
      <c r="O289" s="18">
        <v>37</v>
      </c>
      <c r="P289" s="18">
        <v>848.26</v>
      </c>
      <c r="Q289" s="18">
        <v>1</v>
      </c>
      <c r="R289" s="18">
        <v>25.74</v>
      </c>
      <c r="S289" s="18">
        <v>875</v>
      </c>
      <c r="T289" s="18">
        <v>0</v>
      </c>
      <c r="U289" s="18">
        <v>93</v>
      </c>
      <c r="V289" s="18">
        <v>0</v>
      </c>
      <c r="W289" s="18">
        <v>0</v>
      </c>
      <c r="X289" s="18">
        <v>93</v>
      </c>
      <c r="Y289" s="18">
        <v>706.83</v>
      </c>
      <c r="Z289" s="18">
        <v>15.15</v>
      </c>
      <c r="AA289" s="18">
        <v>97.02</v>
      </c>
      <c r="AB289" s="18">
        <v>819</v>
      </c>
    </row>
    <row r="290" spans="1:28" s="15" customFormat="1" x14ac:dyDescent="0.25">
      <c r="A290" s="17">
        <v>2</v>
      </c>
      <c r="B290" s="17" t="s">
        <v>1255</v>
      </c>
      <c r="C290" s="17" t="s">
        <v>1664</v>
      </c>
      <c r="D290" s="17" t="s">
        <v>1265</v>
      </c>
      <c r="E290" s="17" t="s">
        <v>1266</v>
      </c>
      <c r="F290" s="17" t="s">
        <v>75</v>
      </c>
      <c r="G290" s="17" t="s">
        <v>1142</v>
      </c>
      <c r="H290" s="17">
        <v>10609</v>
      </c>
      <c r="I290" s="17">
        <v>10594</v>
      </c>
      <c r="J290" s="17">
        <v>15</v>
      </c>
      <c r="K290" s="17" t="s">
        <v>37</v>
      </c>
      <c r="L290" s="18">
        <v>23446.11</v>
      </c>
      <c r="M290" s="18">
        <v>1538.51</v>
      </c>
      <c r="N290" s="18">
        <v>47.38</v>
      </c>
      <c r="O290" s="18">
        <v>25032</v>
      </c>
      <c r="P290" s="18">
        <v>787.19</v>
      </c>
      <c r="Q290" s="18">
        <v>166.83</v>
      </c>
      <c r="R290" s="18">
        <v>8.98</v>
      </c>
      <c r="S290" s="18">
        <v>963</v>
      </c>
      <c r="T290" s="18">
        <v>0</v>
      </c>
      <c r="U290" s="18">
        <v>23842.3</v>
      </c>
      <c r="V290" s="18">
        <v>214.21</v>
      </c>
      <c r="W290" s="18">
        <v>1547.49</v>
      </c>
      <c r="X290" s="18">
        <v>25604</v>
      </c>
      <c r="Y290" s="18">
        <v>391</v>
      </c>
      <c r="Z290" s="18">
        <v>0</v>
      </c>
      <c r="AA290" s="18">
        <v>0</v>
      </c>
      <c r="AB290" s="18">
        <v>391</v>
      </c>
    </row>
    <row r="291" spans="1:28" s="15" customFormat="1" x14ac:dyDescent="0.25">
      <c r="A291" s="17">
        <v>3</v>
      </c>
      <c r="B291" s="17" t="s">
        <v>1233</v>
      </c>
      <c r="C291" s="17" t="s">
        <v>1664</v>
      </c>
      <c r="D291" s="17" t="s">
        <v>1267</v>
      </c>
      <c r="E291" s="17" t="s">
        <v>1268</v>
      </c>
      <c r="F291" s="17" t="s">
        <v>75</v>
      </c>
      <c r="G291" s="17" t="s">
        <v>1142</v>
      </c>
      <c r="H291" s="17">
        <v>25</v>
      </c>
      <c r="I291" s="17">
        <v>25</v>
      </c>
      <c r="J291" s="17">
        <v>0</v>
      </c>
      <c r="K291" s="17" t="s">
        <v>59</v>
      </c>
      <c r="L291" s="18">
        <v>-1294.3</v>
      </c>
      <c r="M291" s="18">
        <v>7.72</v>
      </c>
      <c r="N291" s="18">
        <v>10.58</v>
      </c>
      <c r="O291" s="18">
        <v>-1276</v>
      </c>
      <c r="P291" s="18">
        <v>688</v>
      </c>
      <c r="Q291" s="18">
        <v>0</v>
      </c>
      <c r="R291" s="18">
        <v>0</v>
      </c>
      <c r="S291" s="18">
        <v>688</v>
      </c>
      <c r="T291" s="18">
        <v>0</v>
      </c>
      <c r="U291" s="18">
        <v>152</v>
      </c>
      <c r="V291" s="18">
        <v>0</v>
      </c>
      <c r="W291" s="18">
        <v>0</v>
      </c>
      <c r="X291" s="18">
        <v>152</v>
      </c>
      <c r="Y291" s="18">
        <v>0</v>
      </c>
      <c r="Z291" s="18">
        <v>0</v>
      </c>
      <c r="AA291" s="18">
        <v>0</v>
      </c>
      <c r="AB291" s="18">
        <v>0</v>
      </c>
    </row>
    <row r="292" spans="1:28" s="15" customFormat="1" x14ac:dyDescent="0.25">
      <c r="A292" s="17">
        <v>4</v>
      </c>
      <c r="B292" s="17" t="s">
        <v>1233</v>
      </c>
      <c r="C292" s="17" t="s">
        <v>1664</v>
      </c>
      <c r="D292" s="17" t="s">
        <v>1269</v>
      </c>
      <c r="E292" s="17" t="s">
        <v>1270</v>
      </c>
      <c r="F292" s="17" t="s">
        <v>75</v>
      </c>
      <c r="G292" s="17" t="s">
        <v>1142</v>
      </c>
      <c r="H292" s="17">
        <v>5311</v>
      </c>
      <c r="I292" s="17">
        <v>5256</v>
      </c>
      <c r="J292" s="17">
        <v>55</v>
      </c>
      <c r="K292" s="17" t="s">
        <v>37</v>
      </c>
      <c r="L292" s="18">
        <v>715.55</v>
      </c>
      <c r="M292" s="18">
        <v>92.06</v>
      </c>
      <c r="N292" s="18">
        <v>17.39</v>
      </c>
      <c r="O292" s="18">
        <v>825</v>
      </c>
      <c r="P292" s="18">
        <v>927.81</v>
      </c>
      <c r="Q292" s="18">
        <v>14.27</v>
      </c>
      <c r="R292" s="18">
        <v>32.92</v>
      </c>
      <c r="S292" s="18">
        <v>975</v>
      </c>
      <c r="T292" s="18">
        <v>0</v>
      </c>
      <c r="U292" s="18">
        <v>812.55</v>
      </c>
      <c r="V292" s="18">
        <v>17.39</v>
      </c>
      <c r="W292" s="18">
        <v>92.06</v>
      </c>
      <c r="X292" s="18">
        <v>922</v>
      </c>
      <c r="Y292" s="18">
        <v>830.81</v>
      </c>
      <c r="Z292" s="18">
        <v>14.27</v>
      </c>
      <c r="AA292" s="18">
        <v>32.92</v>
      </c>
      <c r="AB292" s="18">
        <v>878</v>
      </c>
    </row>
    <row r="293" spans="1:28" s="15" customFormat="1" x14ac:dyDescent="0.25">
      <c r="A293" s="17">
        <v>5</v>
      </c>
      <c r="B293" s="17" t="s">
        <v>1247</v>
      </c>
      <c r="C293" s="17" t="s">
        <v>1664</v>
      </c>
      <c r="D293" s="17" t="s">
        <v>1271</v>
      </c>
      <c r="E293" s="17" t="s">
        <v>1272</v>
      </c>
      <c r="F293" s="17" t="s">
        <v>75</v>
      </c>
      <c r="G293" s="17" t="s">
        <v>1142</v>
      </c>
      <c r="H293" s="17">
        <v>10837</v>
      </c>
      <c r="I293" s="17">
        <v>10560</v>
      </c>
      <c r="J293" s="17">
        <v>277</v>
      </c>
      <c r="K293" s="17" t="s">
        <v>37</v>
      </c>
      <c r="L293" s="18">
        <v>1707</v>
      </c>
      <c r="M293" s="18">
        <v>0</v>
      </c>
      <c r="N293" s="18">
        <v>0</v>
      </c>
      <c r="O293" s="18">
        <v>1707</v>
      </c>
      <c r="P293" s="18">
        <v>2404.94</v>
      </c>
      <c r="Q293" s="18">
        <v>11.28</v>
      </c>
      <c r="R293" s="18">
        <v>165.78</v>
      </c>
      <c r="S293" s="18">
        <v>2582</v>
      </c>
      <c r="T293" s="18">
        <v>0</v>
      </c>
      <c r="U293" s="18">
        <v>2514.94</v>
      </c>
      <c r="V293" s="18">
        <v>11.28</v>
      </c>
      <c r="W293" s="18">
        <v>165.78</v>
      </c>
      <c r="X293" s="18">
        <v>2692</v>
      </c>
      <c r="Y293" s="18">
        <v>1597</v>
      </c>
      <c r="Z293" s="18">
        <v>0</v>
      </c>
      <c r="AA293" s="18">
        <v>0</v>
      </c>
      <c r="AB293" s="18">
        <v>1597</v>
      </c>
    </row>
    <row r="294" spans="1:28" s="15" customFormat="1" x14ac:dyDescent="0.25">
      <c r="A294" s="17">
        <v>6</v>
      </c>
      <c r="B294" s="17" t="s">
        <v>1233</v>
      </c>
      <c r="C294" s="17" t="s">
        <v>1664</v>
      </c>
      <c r="D294" s="17" t="s">
        <v>1273</v>
      </c>
      <c r="E294" s="17" t="s">
        <v>1274</v>
      </c>
      <c r="F294" s="17" t="s">
        <v>75</v>
      </c>
      <c r="G294" s="17" t="s">
        <v>1142</v>
      </c>
      <c r="H294" s="17">
        <v>8419</v>
      </c>
      <c r="I294" s="17">
        <v>8375</v>
      </c>
      <c r="J294" s="17">
        <v>44</v>
      </c>
      <c r="K294" s="17" t="s">
        <v>37</v>
      </c>
      <c r="L294" s="18">
        <v>-2695.92</v>
      </c>
      <c r="M294" s="18">
        <v>72.459999999999994</v>
      </c>
      <c r="N294" s="18">
        <v>10.46</v>
      </c>
      <c r="O294" s="18">
        <v>-2613</v>
      </c>
      <c r="P294" s="18">
        <v>604.66999999999996</v>
      </c>
      <c r="Q294" s="18">
        <v>0</v>
      </c>
      <c r="R294" s="18">
        <v>26.33</v>
      </c>
      <c r="S294" s="18">
        <v>631</v>
      </c>
      <c r="T294" s="18">
        <v>0</v>
      </c>
      <c r="U294" s="18">
        <v>85</v>
      </c>
      <c r="V294" s="18">
        <v>0</v>
      </c>
      <c r="W294" s="18">
        <v>0</v>
      </c>
      <c r="X294" s="18">
        <v>85</v>
      </c>
      <c r="Y294" s="18">
        <v>0</v>
      </c>
      <c r="Z294" s="18">
        <v>0</v>
      </c>
      <c r="AA294" s="18">
        <v>0</v>
      </c>
      <c r="AB294" s="18">
        <v>0</v>
      </c>
    </row>
    <row r="295" spans="1:28" s="15" customFormat="1" x14ac:dyDescent="0.25">
      <c r="A295" s="17">
        <v>7</v>
      </c>
      <c r="B295" s="17" t="s">
        <v>1233</v>
      </c>
      <c r="C295" s="17" t="s">
        <v>1664</v>
      </c>
      <c r="D295" s="17" t="s">
        <v>1275</v>
      </c>
      <c r="E295" s="17" t="s">
        <v>1276</v>
      </c>
      <c r="F295" s="17" t="s">
        <v>75</v>
      </c>
      <c r="G295" s="17" t="s">
        <v>1277</v>
      </c>
      <c r="H295" s="17">
        <v>1746</v>
      </c>
      <c r="I295" s="17">
        <v>1729</v>
      </c>
      <c r="J295" s="17">
        <v>17</v>
      </c>
      <c r="K295" s="17" t="s">
        <v>37</v>
      </c>
      <c r="L295" s="18">
        <v>-1553.32</v>
      </c>
      <c r="M295" s="18">
        <v>37.42</v>
      </c>
      <c r="N295" s="18">
        <v>10.9</v>
      </c>
      <c r="O295" s="18">
        <v>-1505</v>
      </c>
      <c r="P295" s="18">
        <v>612.83000000000004</v>
      </c>
      <c r="Q295" s="18">
        <v>0</v>
      </c>
      <c r="R295" s="18">
        <v>10.17</v>
      </c>
      <c r="S295" s="18">
        <v>623</v>
      </c>
      <c r="T295" s="18">
        <v>0</v>
      </c>
      <c r="U295" s="18">
        <v>49</v>
      </c>
      <c r="V295" s="18">
        <v>0</v>
      </c>
      <c r="W295" s="18">
        <v>0</v>
      </c>
      <c r="X295" s="18">
        <v>49</v>
      </c>
      <c r="Y295" s="18">
        <v>0</v>
      </c>
      <c r="Z295" s="18">
        <v>0</v>
      </c>
      <c r="AA295" s="18">
        <v>0</v>
      </c>
      <c r="AB295" s="18">
        <v>0</v>
      </c>
    </row>
    <row r="296" spans="1:28" s="15" customFormat="1" x14ac:dyDescent="0.25">
      <c r="A296" s="17">
        <v>8</v>
      </c>
      <c r="B296" s="17" t="s">
        <v>1250</v>
      </c>
      <c r="C296" s="17" t="s">
        <v>1664</v>
      </c>
      <c r="D296" s="17" t="s">
        <v>1278</v>
      </c>
      <c r="E296" s="17" t="s">
        <v>1279</v>
      </c>
      <c r="F296" s="17" t="s">
        <v>75</v>
      </c>
      <c r="G296" s="17" t="s">
        <v>1142</v>
      </c>
      <c r="H296" s="17">
        <v>12222</v>
      </c>
      <c r="I296" s="17">
        <v>11950</v>
      </c>
      <c r="J296" s="17">
        <v>272</v>
      </c>
      <c r="K296" s="17" t="s">
        <v>37</v>
      </c>
      <c r="L296" s="18">
        <v>4249.34</v>
      </c>
      <c r="M296" s="18">
        <v>20.95</v>
      </c>
      <c r="N296" s="18">
        <v>161.71</v>
      </c>
      <c r="O296" s="18">
        <v>4432</v>
      </c>
      <c r="P296" s="18">
        <v>2246.2399999999998</v>
      </c>
      <c r="Q296" s="18">
        <v>89.97</v>
      </c>
      <c r="R296" s="18">
        <v>162.79</v>
      </c>
      <c r="S296" s="18">
        <v>2499</v>
      </c>
      <c r="T296" s="18">
        <v>0</v>
      </c>
      <c r="U296" s="18">
        <v>125</v>
      </c>
      <c r="V296" s="18">
        <v>0</v>
      </c>
      <c r="W296" s="18">
        <v>0</v>
      </c>
      <c r="X296" s="18">
        <v>125</v>
      </c>
      <c r="Y296" s="18">
        <v>6370.58</v>
      </c>
      <c r="Z296" s="18">
        <v>251.68</v>
      </c>
      <c r="AA296" s="18">
        <v>183.74</v>
      </c>
      <c r="AB296" s="18">
        <v>6806</v>
      </c>
    </row>
    <row r="297" spans="1:28" s="15" customFormat="1" x14ac:dyDescent="0.25">
      <c r="A297" s="17">
        <v>9</v>
      </c>
      <c r="B297" s="17" t="s">
        <v>1247</v>
      </c>
      <c r="C297" s="17" t="s">
        <v>1664</v>
      </c>
      <c r="D297" s="17" t="s">
        <v>1280</v>
      </c>
      <c r="E297" s="17" t="s">
        <v>1281</v>
      </c>
      <c r="F297" s="17" t="s">
        <v>75</v>
      </c>
      <c r="G297" s="17" t="s">
        <v>1142</v>
      </c>
      <c r="H297" s="17">
        <v>2567</v>
      </c>
      <c r="I297" s="17">
        <v>2327</v>
      </c>
      <c r="J297" s="17">
        <v>240</v>
      </c>
      <c r="K297" s="17" t="s">
        <v>37</v>
      </c>
      <c r="L297" s="18">
        <v>1367</v>
      </c>
      <c r="M297" s="18">
        <v>0</v>
      </c>
      <c r="N297" s="18">
        <v>0</v>
      </c>
      <c r="O297" s="18">
        <v>1367</v>
      </c>
      <c r="P297" s="18">
        <v>1971.33</v>
      </c>
      <c r="Q297" s="18">
        <v>9.0299999999999994</v>
      </c>
      <c r="R297" s="18">
        <v>143.63999999999999</v>
      </c>
      <c r="S297" s="18">
        <v>2124</v>
      </c>
      <c r="T297" s="18">
        <v>40</v>
      </c>
      <c r="U297" s="18">
        <v>2019.33</v>
      </c>
      <c r="V297" s="18">
        <v>9.0299999999999994</v>
      </c>
      <c r="W297" s="18">
        <v>143.63999999999999</v>
      </c>
      <c r="X297" s="18">
        <v>2172</v>
      </c>
      <c r="Y297" s="18">
        <v>1319</v>
      </c>
      <c r="Z297" s="18">
        <v>0</v>
      </c>
      <c r="AA297" s="18">
        <v>0</v>
      </c>
      <c r="AB297" s="18">
        <v>1319</v>
      </c>
    </row>
    <row r="298" spans="1:28" s="15" customFormat="1" x14ac:dyDescent="0.25">
      <c r="A298" s="17">
        <v>10</v>
      </c>
      <c r="B298" s="17" t="s">
        <v>1255</v>
      </c>
      <c r="C298" s="17" t="s">
        <v>1664</v>
      </c>
      <c r="D298" s="17" t="s">
        <v>1282</v>
      </c>
      <c r="E298" s="17" t="s">
        <v>1283</v>
      </c>
      <c r="F298" s="17" t="s">
        <v>75</v>
      </c>
      <c r="G298" s="17" t="s">
        <v>1142</v>
      </c>
      <c r="H298" s="17">
        <v>9170</v>
      </c>
      <c r="I298" s="17">
        <v>9061</v>
      </c>
      <c r="J298" s="17">
        <v>109</v>
      </c>
      <c r="K298" s="17" t="s">
        <v>37</v>
      </c>
      <c r="L298" s="18">
        <v>1705</v>
      </c>
      <c r="M298" s="18">
        <v>0</v>
      </c>
      <c r="N298" s="18">
        <v>0</v>
      </c>
      <c r="O298" s="18">
        <v>1705</v>
      </c>
      <c r="P298" s="18">
        <v>1537.49</v>
      </c>
      <c r="Q298" s="18">
        <v>11.27</v>
      </c>
      <c r="R298" s="18">
        <v>65.239999999999995</v>
      </c>
      <c r="S298" s="18">
        <v>1614</v>
      </c>
      <c r="T298" s="18">
        <v>0</v>
      </c>
      <c r="U298" s="18">
        <v>2704.49</v>
      </c>
      <c r="V298" s="18">
        <v>11.27</v>
      </c>
      <c r="W298" s="18">
        <v>65.239999999999995</v>
      </c>
      <c r="X298" s="18">
        <v>2781</v>
      </c>
      <c r="Y298" s="18">
        <v>538</v>
      </c>
      <c r="Z298" s="18">
        <v>0</v>
      </c>
      <c r="AA298" s="18">
        <v>0</v>
      </c>
      <c r="AB298" s="18">
        <v>538</v>
      </c>
    </row>
    <row r="299" spans="1:28" s="15" customFormat="1" x14ac:dyDescent="0.25">
      <c r="A299" s="17">
        <v>11</v>
      </c>
      <c r="B299" s="17" t="s">
        <v>1237</v>
      </c>
      <c r="C299" s="17" t="s">
        <v>1664</v>
      </c>
      <c r="D299" s="17" t="s">
        <v>1284</v>
      </c>
      <c r="E299" s="17" t="s">
        <v>1285</v>
      </c>
      <c r="F299" s="17" t="s">
        <v>75</v>
      </c>
      <c r="G299" s="17" t="s">
        <v>1142</v>
      </c>
      <c r="H299" s="17">
        <v>8454</v>
      </c>
      <c r="I299" s="17">
        <v>8120</v>
      </c>
      <c r="J299" s="17">
        <v>334</v>
      </c>
      <c r="K299" s="17" t="s">
        <v>37</v>
      </c>
      <c r="L299" s="18">
        <v>25879.13</v>
      </c>
      <c r="M299" s="18">
        <v>1834.33</v>
      </c>
      <c r="N299" s="18">
        <v>1394.54</v>
      </c>
      <c r="O299" s="18">
        <v>29108</v>
      </c>
      <c r="P299" s="18">
        <v>2564.7399999999998</v>
      </c>
      <c r="Q299" s="18">
        <v>282.36</v>
      </c>
      <c r="R299" s="18">
        <v>199.9</v>
      </c>
      <c r="S299" s="18">
        <v>3047</v>
      </c>
      <c r="T299" s="18">
        <v>1390</v>
      </c>
      <c r="U299" s="18">
        <v>24898.13</v>
      </c>
      <c r="V299" s="18">
        <v>1394.54</v>
      </c>
      <c r="W299" s="18">
        <v>1834.33</v>
      </c>
      <c r="X299" s="18">
        <v>28127</v>
      </c>
      <c r="Y299" s="18">
        <v>3545.74</v>
      </c>
      <c r="Z299" s="18">
        <v>282.36</v>
      </c>
      <c r="AA299" s="18">
        <v>199.9</v>
      </c>
      <c r="AB299" s="18">
        <v>4028</v>
      </c>
    </row>
    <row r="300" spans="1:28" s="15" customFormat="1" x14ac:dyDescent="0.25">
      <c r="A300" s="17">
        <v>12</v>
      </c>
      <c r="B300" s="17" t="s">
        <v>1233</v>
      </c>
      <c r="C300" s="17" t="s">
        <v>1664</v>
      </c>
      <c r="D300" s="17" t="s">
        <v>1286</v>
      </c>
      <c r="E300" s="17" t="s">
        <v>1287</v>
      </c>
      <c r="F300" s="17" t="s">
        <v>75</v>
      </c>
      <c r="G300" s="17" t="s">
        <v>1142</v>
      </c>
      <c r="H300" s="17">
        <v>33680</v>
      </c>
      <c r="I300" s="17">
        <v>33667</v>
      </c>
      <c r="J300" s="17">
        <v>13</v>
      </c>
      <c r="K300" s="17" t="s">
        <v>37</v>
      </c>
      <c r="L300" s="18">
        <v>964.14</v>
      </c>
      <c r="M300" s="18">
        <v>48.76</v>
      </c>
      <c r="N300" s="18">
        <v>20.100000000000001</v>
      </c>
      <c r="O300" s="18">
        <v>1033</v>
      </c>
      <c r="P300" s="18">
        <v>493.02</v>
      </c>
      <c r="Q300" s="18">
        <v>8.1999999999999993</v>
      </c>
      <c r="R300" s="18">
        <v>7.78</v>
      </c>
      <c r="S300" s="18">
        <v>509</v>
      </c>
      <c r="T300" s="18">
        <v>0</v>
      </c>
      <c r="U300" s="18">
        <v>523.14</v>
      </c>
      <c r="V300" s="18">
        <v>20.100000000000001</v>
      </c>
      <c r="W300" s="18">
        <v>48.76</v>
      </c>
      <c r="X300" s="18">
        <v>592</v>
      </c>
      <c r="Y300" s="18">
        <v>934.02</v>
      </c>
      <c r="Z300" s="18">
        <v>8.1999999999999993</v>
      </c>
      <c r="AA300" s="18">
        <v>7.78</v>
      </c>
      <c r="AB300" s="18">
        <v>950</v>
      </c>
    </row>
    <row r="301" spans="1:28" s="15" customFormat="1" x14ac:dyDescent="0.25">
      <c r="A301" s="17">
        <v>13</v>
      </c>
      <c r="B301" s="17" t="s">
        <v>1242</v>
      </c>
      <c r="C301" s="17" t="s">
        <v>1664</v>
      </c>
      <c r="D301" s="17" t="s">
        <v>1288</v>
      </c>
      <c r="E301" s="17" t="s">
        <v>1289</v>
      </c>
      <c r="F301" s="17" t="s">
        <v>75</v>
      </c>
      <c r="G301" s="17" t="s">
        <v>1142</v>
      </c>
      <c r="H301" s="17">
        <v>20500</v>
      </c>
      <c r="I301" s="17">
        <v>19820</v>
      </c>
      <c r="J301" s="17">
        <v>680</v>
      </c>
      <c r="K301" s="17" t="s">
        <v>37</v>
      </c>
      <c r="L301" s="18">
        <v>5898</v>
      </c>
      <c r="M301" s="18">
        <v>0</v>
      </c>
      <c r="N301" s="18">
        <v>0</v>
      </c>
      <c r="O301" s="18">
        <v>5898</v>
      </c>
      <c r="P301" s="18">
        <v>5397.03</v>
      </c>
      <c r="Q301" s="18">
        <v>38.99</v>
      </c>
      <c r="R301" s="18">
        <v>406.98</v>
      </c>
      <c r="S301" s="18">
        <v>5843</v>
      </c>
      <c r="T301" s="18">
        <v>1330</v>
      </c>
      <c r="U301" s="18">
        <v>9033.0300000000007</v>
      </c>
      <c r="V301" s="18">
        <v>38.99</v>
      </c>
      <c r="W301" s="18">
        <v>406.98</v>
      </c>
      <c r="X301" s="18">
        <v>9479</v>
      </c>
      <c r="Y301" s="18">
        <v>2262</v>
      </c>
      <c r="Z301" s="18">
        <v>0</v>
      </c>
      <c r="AA301" s="18">
        <v>0</v>
      </c>
      <c r="AB301" s="18">
        <v>2262</v>
      </c>
    </row>
    <row r="302" spans="1:28" s="15" customFormat="1" x14ac:dyDescent="0.25">
      <c r="A302" s="17">
        <v>14</v>
      </c>
      <c r="B302" s="17" t="s">
        <v>1233</v>
      </c>
      <c r="C302" s="17" t="s">
        <v>1664</v>
      </c>
      <c r="D302" s="17" t="s">
        <v>1290</v>
      </c>
      <c r="E302" s="17" t="s">
        <v>1291</v>
      </c>
      <c r="F302" s="17" t="s">
        <v>75</v>
      </c>
      <c r="G302" s="17" t="s">
        <v>1142</v>
      </c>
      <c r="H302" s="17">
        <v>3504</v>
      </c>
      <c r="I302" s="17">
        <v>3502</v>
      </c>
      <c r="J302" s="17">
        <v>2</v>
      </c>
      <c r="K302" s="17" t="s">
        <v>37</v>
      </c>
      <c r="L302" s="18">
        <v>-86.09</v>
      </c>
      <c r="M302" s="18">
        <v>10.09</v>
      </c>
      <c r="N302" s="18">
        <v>12</v>
      </c>
      <c r="O302" s="18">
        <v>-64</v>
      </c>
      <c r="P302" s="18">
        <v>638.79999999999995</v>
      </c>
      <c r="Q302" s="18">
        <v>0</v>
      </c>
      <c r="R302" s="18">
        <v>1.2</v>
      </c>
      <c r="S302" s="18">
        <v>640</v>
      </c>
      <c r="T302" s="18">
        <v>0</v>
      </c>
      <c r="U302" s="18">
        <v>159</v>
      </c>
      <c r="V302" s="18">
        <v>0</v>
      </c>
      <c r="W302" s="18">
        <v>0</v>
      </c>
      <c r="X302" s="18">
        <v>159</v>
      </c>
      <c r="Y302" s="18">
        <v>393.71</v>
      </c>
      <c r="Z302" s="18">
        <v>12</v>
      </c>
      <c r="AA302" s="18">
        <v>11.29</v>
      </c>
      <c r="AB302" s="18">
        <v>417</v>
      </c>
    </row>
    <row r="303" spans="1:28" s="15" customFormat="1" x14ac:dyDescent="0.25">
      <c r="A303" s="17">
        <v>15</v>
      </c>
      <c r="B303" s="17" t="s">
        <v>1247</v>
      </c>
      <c r="C303" s="17" t="s">
        <v>1664</v>
      </c>
      <c r="D303" s="17" t="s">
        <v>1292</v>
      </c>
      <c r="E303" s="17" t="s">
        <v>1293</v>
      </c>
      <c r="F303" s="17" t="s">
        <v>75</v>
      </c>
      <c r="G303" s="17" t="s">
        <v>1142</v>
      </c>
      <c r="H303" s="17">
        <v>2002</v>
      </c>
      <c r="I303" s="17">
        <v>2002</v>
      </c>
      <c r="J303" s="17">
        <v>0</v>
      </c>
      <c r="K303" s="17" t="s">
        <v>59</v>
      </c>
      <c r="L303" s="18">
        <v>-791.59</v>
      </c>
      <c r="M303" s="18">
        <v>2.36</v>
      </c>
      <c r="N303" s="18">
        <v>5.23</v>
      </c>
      <c r="O303" s="18">
        <v>-784</v>
      </c>
      <c r="P303" s="18">
        <v>438</v>
      </c>
      <c r="Q303" s="18">
        <v>0</v>
      </c>
      <c r="R303" s="18">
        <v>0</v>
      </c>
      <c r="S303" s="18">
        <v>438</v>
      </c>
      <c r="T303" s="18">
        <v>0</v>
      </c>
      <c r="U303" s="18">
        <v>32</v>
      </c>
      <c r="V303" s="18">
        <v>0</v>
      </c>
      <c r="W303" s="18">
        <v>0</v>
      </c>
      <c r="X303" s="18">
        <v>32</v>
      </c>
      <c r="Y303" s="18">
        <v>0</v>
      </c>
      <c r="Z303" s="18">
        <v>0</v>
      </c>
      <c r="AA303" s="18">
        <v>0</v>
      </c>
      <c r="AB303" s="18">
        <v>0</v>
      </c>
    </row>
    <row r="304" spans="1:28" s="15" customFormat="1" x14ac:dyDescent="0.25">
      <c r="A304" s="17">
        <v>16</v>
      </c>
      <c r="B304" s="17" t="s">
        <v>1255</v>
      </c>
      <c r="C304" s="17" t="s">
        <v>1664</v>
      </c>
      <c r="D304" s="17" t="s">
        <v>1294</v>
      </c>
      <c r="E304" s="17" t="s">
        <v>1295</v>
      </c>
      <c r="F304" s="17" t="s">
        <v>75</v>
      </c>
      <c r="G304" s="17" t="s">
        <v>1142</v>
      </c>
      <c r="H304" s="17">
        <v>10630</v>
      </c>
      <c r="I304" s="17">
        <v>10594</v>
      </c>
      <c r="J304" s="17">
        <v>36</v>
      </c>
      <c r="K304" s="17" t="s">
        <v>37</v>
      </c>
      <c r="L304" s="18">
        <v>-1112.3800000000001</v>
      </c>
      <c r="M304" s="18">
        <v>30.29</v>
      </c>
      <c r="N304" s="18">
        <v>17.09</v>
      </c>
      <c r="O304" s="18">
        <v>-1065</v>
      </c>
      <c r="P304" s="18">
        <v>1239.45</v>
      </c>
      <c r="Q304" s="18">
        <v>0</v>
      </c>
      <c r="R304" s="18">
        <v>21.55</v>
      </c>
      <c r="S304" s="18">
        <v>1261</v>
      </c>
      <c r="T304" s="18">
        <v>0</v>
      </c>
      <c r="U304" s="18">
        <v>89</v>
      </c>
      <c r="V304" s="18">
        <v>0</v>
      </c>
      <c r="W304" s="18">
        <v>0</v>
      </c>
      <c r="X304" s="18">
        <v>89</v>
      </c>
      <c r="Y304" s="18">
        <v>38.07</v>
      </c>
      <c r="Z304" s="18">
        <v>17.09</v>
      </c>
      <c r="AA304" s="18">
        <v>51.84</v>
      </c>
      <c r="AB304" s="18">
        <v>107</v>
      </c>
    </row>
    <row r="305" spans="1:28" s="15" customFormat="1" x14ac:dyDescent="0.25">
      <c r="A305" s="17">
        <v>17</v>
      </c>
      <c r="B305" s="17" t="s">
        <v>1255</v>
      </c>
      <c r="C305" s="17" t="s">
        <v>1664</v>
      </c>
      <c r="D305" s="17" t="s">
        <v>1296</v>
      </c>
      <c r="E305" s="17" t="s">
        <v>1297</v>
      </c>
      <c r="F305" s="17" t="s">
        <v>75</v>
      </c>
      <c r="G305" s="17" t="s">
        <v>1142</v>
      </c>
      <c r="H305" s="17">
        <v>27607</v>
      </c>
      <c r="I305" s="17">
        <v>27108</v>
      </c>
      <c r="J305" s="17">
        <v>499</v>
      </c>
      <c r="K305" s="17" t="s">
        <v>37</v>
      </c>
      <c r="L305" s="18">
        <v>5778</v>
      </c>
      <c r="M305" s="18">
        <v>0</v>
      </c>
      <c r="N305" s="18">
        <v>0</v>
      </c>
      <c r="O305" s="18">
        <v>5778</v>
      </c>
      <c r="P305" s="18">
        <v>4381.17</v>
      </c>
      <c r="Q305" s="18">
        <v>38.18</v>
      </c>
      <c r="R305" s="18">
        <v>298.64999999999998</v>
      </c>
      <c r="S305" s="18">
        <v>4718</v>
      </c>
      <c r="T305" s="18">
        <v>0</v>
      </c>
      <c r="U305" s="18">
        <v>9201.17</v>
      </c>
      <c r="V305" s="18">
        <v>38.18</v>
      </c>
      <c r="W305" s="18">
        <v>298.64999999999998</v>
      </c>
      <c r="X305" s="18">
        <v>9538</v>
      </c>
      <c r="Y305" s="18">
        <v>958</v>
      </c>
      <c r="Z305" s="18">
        <v>0</v>
      </c>
      <c r="AA305" s="18">
        <v>0</v>
      </c>
      <c r="AB305" s="18">
        <v>958</v>
      </c>
    </row>
    <row r="306" spans="1:28" s="15" customFormat="1" x14ac:dyDescent="0.25">
      <c r="A306" s="17">
        <v>18</v>
      </c>
      <c r="B306" s="17" t="s">
        <v>1242</v>
      </c>
      <c r="C306" s="17" t="s">
        <v>1664</v>
      </c>
      <c r="D306" s="17" t="s">
        <v>1298</v>
      </c>
      <c r="E306" s="17" t="s">
        <v>1299</v>
      </c>
      <c r="F306" s="17" t="s">
        <v>75</v>
      </c>
      <c r="G306" s="17" t="s">
        <v>1142</v>
      </c>
      <c r="H306" s="17">
        <v>2390</v>
      </c>
      <c r="I306" s="17">
        <v>2198</v>
      </c>
      <c r="J306" s="17">
        <v>192</v>
      </c>
      <c r="K306" s="17" t="s">
        <v>37</v>
      </c>
      <c r="L306" s="18">
        <v>3631</v>
      </c>
      <c r="M306" s="18">
        <v>0</v>
      </c>
      <c r="N306" s="18">
        <v>0</v>
      </c>
      <c r="O306" s="18">
        <v>3631</v>
      </c>
      <c r="P306" s="18">
        <v>2339.12</v>
      </c>
      <c r="Q306" s="18">
        <v>23.97</v>
      </c>
      <c r="R306" s="18">
        <v>114.91</v>
      </c>
      <c r="S306" s="18">
        <v>2478</v>
      </c>
      <c r="T306" s="18">
        <v>0</v>
      </c>
      <c r="U306" s="18">
        <v>6525.12</v>
      </c>
      <c r="V306" s="18">
        <v>23.97</v>
      </c>
      <c r="W306" s="18">
        <v>114.91</v>
      </c>
      <c r="X306" s="18">
        <v>6664</v>
      </c>
      <c r="Y306" s="18">
        <v>0</v>
      </c>
      <c r="Z306" s="18">
        <v>0</v>
      </c>
      <c r="AA306" s="18">
        <v>0</v>
      </c>
      <c r="AB306" s="18">
        <v>0</v>
      </c>
    </row>
    <row r="307" spans="1:28" s="15" customFormat="1" x14ac:dyDescent="0.25">
      <c r="A307" s="17">
        <v>19</v>
      </c>
      <c r="B307" s="17" t="s">
        <v>1233</v>
      </c>
      <c r="C307" s="17" t="s">
        <v>1664</v>
      </c>
      <c r="D307" s="17" t="s">
        <v>1300</v>
      </c>
      <c r="E307" s="17" t="s">
        <v>1301</v>
      </c>
      <c r="F307" s="17" t="s">
        <v>75</v>
      </c>
      <c r="G307" s="17" t="s">
        <v>1302</v>
      </c>
      <c r="H307" s="17">
        <v>1</v>
      </c>
      <c r="I307" s="17">
        <v>1</v>
      </c>
      <c r="J307" s="17">
        <v>1580</v>
      </c>
      <c r="K307" s="17" t="s">
        <v>107</v>
      </c>
      <c r="L307" s="18">
        <v>33995.24</v>
      </c>
      <c r="M307" s="18">
        <v>945.63</v>
      </c>
      <c r="N307" s="18">
        <v>292.13</v>
      </c>
      <c r="O307" s="18">
        <v>35233</v>
      </c>
      <c r="P307" s="18">
        <v>10694.07</v>
      </c>
      <c r="Q307" s="18">
        <v>221.3</v>
      </c>
      <c r="R307" s="18">
        <v>945.63</v>
      </c>
      <c r="S307" s="18">
        <v>11861</v>
      </c>
      <c r="T307" s="18">
        <v>0</v>
      </c>
      <c r="U307" s="18">
        <v>34455.24</v>
      </c>
      <c r="V307" s="18">
        <v>292.13</v>
      </c>
      <c r="W307" s="18">
        <v>945.63</v>
      </c>
      <c r="X307" s="18">
        <v>35693</v>
      </c>
      <c r="Y307" s="18">
        <v>10234.07</v>
      </c>
      <c r="Z307" s="18">
        <v>221.3</v>
      </c>
      <c r="AA307" s="18">
        <v>945.63</v>
      </c>
      <c r="AB307" s="18">
        <v>11401</v>
      </c>
    </row>
    <row r="308" spans="1:28" s="15" customFormat="1" x14ac:dyDescent="0.25">
      <c r="A308" s="17">
        <v>20</v>
      </c>
      <c r="B308" s="17" t="s">
        <v>1233</v>
      </c>
      <c r="C308" s="17" t="s">
        <v>1664</v>
      </c>
      <c r="D308" s="17" t="s">
        <v>1303</v>
      </c>
      <c r="E308" s="17" t="s">
        <v>1304</v>
      </c>
      <c r="F308" s="17" t="s">
        <v>75</v>
      </c>
      <c r="G308" s="17" t="s">
        <v>1302</v>
      </c>
      <c r="H308" s="17">
        <v>1</v>
      </c>
      <c r="I308" s="17">
        <v>1</v>
      </c>
      <c r="J308" s="17">
        <v>1580</v>
      </c>
      <c r="K308" s="17" t="s">
        <v>107</v>
      </c>
      <c r="L308" s="18">
        <v>34517.06</v>
      </c>
      <c r="M308" s="18">
        <v>945.63</v>
      </c>
      <c r="N308" s="18">
        <v>296.31</v>
      </c>
      <c r="O308" s="18">
        <v>35759</v>
      </c>
      <c r="P308" s="18">
        <v>10881.78</v>
      </c>
      <c r="Q308" s="18">
        <v>224.59</v>
      </c>
      <c r="R308" s="18">
        <v>945.63</v>
      </c>
      <c r="S308" s="18">
        <v>12052</v>
      </c>
      <c r="T308" s="18">
        <v>0</v>
      </c>
      <c r="U308" s="18">
        <v>34998.06</v>
      </c>
      <c r="V308" s="18">
        <v>296.31</v>
      </c>
      <c r="W308" s="18">
        <v>945.63</v>
      </c>
      <c r="X308" s="18">
        <v>36240</v>
      </c>
      <c r="Y308" s="18">
        <v>10400.780000000001</v>
      </c>
      <c r="Z308" s="18">
        <v>224.59</v>
      </c>
      <c r="AA308" s="18">
        <v>945.63</v>
      </c>
      <c r="AB308" s="18">
        <v>11571</v>
      </c>
    </row>
    <row r="309" spans="1:28" x14ac:dyDescent="0.25">
      <c r="A309" s="10"/>
      <c r="B309" s="10"/>
      <c r="C309" s="10" t="s">
        <v>71</v>
      </c>
      <c r="D309" s="10"/>
      <c r="E309" s="10"/>
      <c r="F309" s="10"/>
      <c r="G309" s="10"/>
      <c r="H309" s="10"/>
      <c r="I309" s="10"/>
      <c r="J309" s="11">
        <f>SUM(J289:J308)</f>
        <v>5988</v>
      </c>
      <c r="K309" s="11"/>
      <c r="L309" s="11">
        <f t="shared" ref="L309:AB309" si="36">SUM(L289:L308)</f>
        <v>136270.54</v>
      </c>
      <c r="M309" s="11">
        <f t="shared" si="36"/>
        <v>5657.4900000000007</v>
      </c>
      <c r="N309" s="11">
        <f t="shared" si="36"/>
        <v>2309.9699999999998</v>
      </c>
      <c r="O309" s="11">
        <f t="shared" si="36"/>
        <v>144238</v>
      </c>
      <c r="P309" s="11">
        <f t="shared" si="36"/>
        <v>51695.94</v>
      </c>
      <c r="Q309" s="11">
        <f t="shared" si="36"/>
        <v>1141.24</v>
      </c>
      <c r="R309" s="11">
        <f t="shared" si="36"/>
        <v>3583.82</v>
      </c>
      <c r="S309" s="11">
        <f t="shared" si="36"/>
        <v>56421</v>
      </c>
      <c r="T309" s="11">
        <f t="shared" si="36"/>
        <v>2760</v>
      </c>
      <c r="U309" s="11">
        <f t="shared" si="36"/>
        <v>152311.49999999997</v>
      </c>
      <c r="V309" s="11">
        <f t="shared" si="36"/>
        <v>2367.4</v>
      </c>
      <c r="W309" s="11">
        <f t="shared" si="36"/>
        <v>6609.1</v>
      </c>
      <c r="X309" s="11">
        <f t="shared" si="36"/>
        <v>161288</v>
      </c>
      <c r="Y309" s="11">
        <f t="shared" si="36"/>
        <v>40519.61</v>
      </c>
      <c r="Z309" s="11">
        <f t="shared" si="36"/>
        <v>1046.6400000000001</v>
      </c>
      <c r="AA309" s="11">
        <f t="shared" si="36"/>
        <v>2475.75</v>
      </c>
      <c r="AB309" s="11">
        <f t="shared" si="36"/>
        <v>44042</v>
      </c>
    </row>
    <row r="310" spans="1:28" x14ac:dyDescent="0.25">
      <c r="A310" s="10"/>
      <c r="B310" s="10"/>
      <c r="C310" s="10" t="s">
        <v>119</v>
      </c>
      <c r="D310" s="10"/>
      <c r="E310" s="10"/>
      <c r="F310" s="10"/>
      <c r="G310" s="10"/>
      <c r="H310" s="10"/>
      <c r="I310" s="10"/>
      <c r="J310" s="11">
        <f>J309+J288</f>
        <v>31231</v>
      </c>
      <c r="K310" s="11"/>
      <c r="L310" s="11">
        <f t="shared" ref="L310:AB310" si="37">L309+L288</f>
        <v>133622.83000000002</v>
      </c>
      <c r="M310" s="11">
        <f t="shared" si="37"/>
        <v>14975.380000000001</v>
      </c>
      <c r="N310" s="11">
        <f t="shared" si="37"/>
        <v>4124.79</v>
      </c>
      <c r="O310" s="11">
        <f t="shared" si="37"/>
        <v>152723</v>
      </c>
      <c r="P310" s="11">
        <f t="shared" si="37"/>
        <v>194384.29</v>
      </c>
      <c r="Q310" s="11">
        <f t="shared" si="37"/>
        <v>2966.54</v>
      </c>
      <c r="R310" s="11">
        <f t="shared" si="37"/>
        <v>14943.169999999998</v>
      </c>
      <c r="S310" s="11">
        <f t="shared" si="37"/>
        <v>212294</v>
      </c>
      <c r="T310" s="11">
        <f t="shared" si="37"/>
        <v>18820</v>
      </c>
      <c r="U310" s="11">
        <f t="shared" si="37"/>
        <v>462394.44999999995</v>
      </c>
      <c r="V310" s="11">
        <f t="shared" si="37"/>
        <v>5342.81</v>
      </c>
      <c r="W310" s="11">
        <f t="shared" si="37"/>
        <v>20537.739999999998</v>
      </c>
      <c r="X310" s="11">
        <f t="shared" si="37"/>
        <v>488275</v>
      </c>
      <c r="Y310" s="11">
        <f t="shared" si="37"/>
        <v>129885.45999999999</v>
      </c>
      <c r="Z310" s="11">
        <f t="shared" si="37"/>
        <v>1659.64</v>
      </c>
      <c r="AA310" s="11">
        <f t="shared" si="37"/>
        <v>3606.8999999999996</v>
      </c>
      <c r="AB310" s="11">
        <f t="shared" si="37"/>
        <v>135152</v>
      </c>
    </row>
    <row r="314" spans="1:28" ht="15.75" x14ac:dyDescent="0.25">
      <c r="E314" s="13" t="s">
        <v>120</v>
      </c>
      <c r="G314" s="14"/>
      <c r="H314" s="14"/>
      <c r="I314" s="14"/>
      <c r="J314" s="14"/>
      <c r="K314" s="14"/>
      <c r="L314" s="13" t="s">
        <v>122</v>
      </c>
      <c r="M314" s="13"/>
      <c r="N314" s="13"/>
      <c r="O314" s="14"/>
      <c r="Q314" s="14"/>
      <c r="R314" s="13" t="s">
        <v>121</v>
      </c>
      <c r="T314" s="14"/>
      <c r="U314" s="14"/>
      <c r="W314" s="14"/>
      <c r="X314" s="14"/>
      <c r="Y314" s="13" t="s">
        <v>123</v>
      </c>
      <c r="Z314" s="14"/>
      <c r="AA314" s="14"/>
      <c r="AB314" s="14"/>
    </row>
    <row r="315" spans="1:28" ht="15.75" x14ac:dyDescent="0.25">
      <c r="E315" s="13" t="s">
        <v>124</v>
      </c>
      <c r="G315" s="14"/>
      <c r="H315" s="14"/>
      <c r="I315" s="14"/>
      <c r="J315" s="14"/>
      <c r="K315" s="14"/>
      <c r="L315" s="13" t="s">
        <v>124</v>
      </c>
      <c r="M315" s="13"/>
      <c r="N315" s="13"/>
      <c r="O315" s="14"/>
      <c r="Q315" s="14"/>
      <c r="R315" s="13" t="s">
        <v>124</v>
      </c>
      <c r="T315" s="14"/>
      <c r="U315" s="14"/>
      <c r="W315" s="14"/>
      <c r="X315" s="14"/>
      <c r="Y315" s="13" t="s">
        <v>124</v>
      </c>
      <c r="Z315" s="14"/>
      <c r="AA315" s="14"/>
      <c r="AB315" s="14"/>
    </row>
    <row r="316" spans="1:28" ht="36" x14ac:dyDescent="0.55000000000000004">
      <c r="A316" s="77" t="s">
        <v>0</v>
      </c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</row>
    <row r="317" spans="1:28" ht="26.25" x14ac:dyDescent="0.4">
      <c r="A317" s="78" t="s">
        <v>1699</v>
      </c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</row>
    <row r="318" spans="1:28" ht="21" x14ac:dyDescent="0.35">
      <c r="A318" s="57" t="s">
        <v>1</v>
      </c>
      <c r="B318" s="58"/>
      <c r="C318" s="57"/>
      <c r="D318" s="57"/>
      <c r="E318" s="8"/>
      <c r="F318" s="57" t="s">
        <v>1306</v>
      </c>
      <c r="G318" s="8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</row>
    <row r="319" spans="1:28" ht="90" x14ac:dyDescent="0.25">
      <c r="A319" s="6" t="s">
        <v>3</v>
      </c>
      <c r="B319" s="6" t="s">
        <v>4</v>
      </c>
      <c r="C319" s="6" t="s">
        <v>5</v>
      </c>
      <c r="D319" s="6" t="s">
        <v>6</v>
      </c>
      <c r="E319" s="6" t="s">
        <v>7</v>
      </c>
      <c r="F319" s="6" t="s">
        <v>8</v>
      </c>
      <c r="G319" s="6" t="s">
        <v>9</v>
      </c>
      <c r="H319" s="6" t="s">
        <v>10</v>
      </c>
      <c r="I319" s="6" t="s">
        <v>11</v>
      </c>
      <c r="J319" s="6" t="s">
        <v>12</v>
      </c>
      <c r="K319" s="6" t="s">
        <v>13</v>
      </c>
      <c r="L319" s="6" t="s">
        <v>14</v>
      </c>
      <c r="M319" s="6" t="s">
        <v>15</v>
      </c>
      <c r="N319" s="6" t="s">
        <v>16</v>
      </c>
      <c r="O319" s="6" t="s">
        <v>17</v>
      </c>
      <c r="P319" s="6" t="s">
        <v>18</v>
      </c>
      <c r="Q319" s="6" t="s">
        <v>19</v>
      </c>
      <c r="R319" s="6" t="s">
        <v>20</v>
      </c>
      <c r="S319" s="6" t="s">
        <v>21</v>
      </c>
      <c r="T319" s="6" t="s">
        <v>22</v>
      </c>
      <c r="U319" s="6" t="s">
        <v>23</v>
      </c>
      <c r="V319" s="6" t="s">
        <v>24</v>
      </c>
      <c r="W319" s="6" t="s">
        <v>25</v>
      </c>
      <c r="X319" s="6" t="s">
        <v>26</v>
      </c>
      <c r="Y319" s="6" t="s">
        <v>27</v>
      </c>
      <c r="Z319" s="6" t="s">
        <v>28</v>
      </c>
      <c r="AA319" s="6" t="s">
        <v>29</v>
      </c>
      <c r="AB319" s="6" t="s">
        <v>30</v>
      </c>
    </row>
    <row r="320" spans="1:28" s="15" customFormat="1" x14ac:dyDescent="0.25">
      <c r="A320" s="17">
        <v>1</v>
      </c>
      <c r="B320" s="17" t="s">
        <v>1233</v>
      </c>
      <c r="C320" s="17" t="s">
        <v>1234</v>
      </c>
      <c r="D320" s="17" t="s">
        <v>1235</v>
      </c>
      <c r="E320" s="17" t="s">
        <v>1236</v>
      </c>
      <c r="F320" s="17" t="s">
        <v>35</v>
      </c>
      <c r="G320" s="17" t="s">
        <v>137</v>
      </c>
      <c r="H320" s="17">
        <v>92951</v>
      </c>
      <c r="I320" s="17">
        <v>90554</v>
      </c>
      <c r="J320" s="17">
        <v>2397</v>
      </c>
      <c r="K320" s="17" t="s">
        <v>37</v>
      </c>
      <c r="L320" s="18">
        <v>15258</v>
      </c>
      <c r="M320" s="18">
        <v>0</v>
      </c>
      <c r="N320" s="18">
        <v>0</v>
      </c>
      <c r="O320" s="18">
        <v>15258</v>
      </c>
      <c r="P320" s="18">
        <v>13017.97</v>
      </c>
      <c r="Q320" s="18">
        <v>81.38</v>
      </c>
      <c r="R320" s="18">
        <v>1078.6500000000001</v>
      </c>
      <c r="S320" s="18">
        <v>14178</v>
      </c>
      <c r="T320" s="18">
        <v>11300</v>
      </c>
      <c r="U320" s="18">
        <v>0</v>
      </c>
      <c r="V320" s="18">
        <v>0</v>
      </c>
      <c r="W320" s="18">
        <v>0</v>
      </c>
      <c r="X320" s="18"/>
      <c r="Y320" s="18">
        <v>28275.97</v>
      </c>
      <c r="Z320" s="18">
        <v>81.38</v>
      </c>
      <c r="AA320" s="18">
        <v>1078.6500000000001</v>
      </c>
      <c r="AB320" s="18">
        <v>29436</v>
      </c>
    </row>
    <row r="321" spans="1:28" s="15" customFormat="1" x14ac:dyDescent="0.25">
      <c r="A321" s="17">
        <v>2</v>
      </c>
      <c r="B321" s="17" t="s">
        <v>1237</v>
      </c>
      <c r="C321" s="17" t="s">
        <v>1234</v>
      </c>
      <c r="D321" s="17" t="s">
        <v>1238</v>
      </c>
      <c r="E321" s="17" t="s">
        <v>1239</v>
      </c>
      <c r="F321" s="17" t="s">
        <v>35</v>
      </c>
      <c r="G321" s="17" t="s">
        <v>41</v>
      </c>
      <c r="H321" s="17">
        <v>95296</v>
      </c>
      <c r="I321" s="17">
        <v>86839</v>
      </c>
      <c r="J321" s="17">
        <v>8457</v>
      </c>
      <c r="K321" s="17" t="s">
        <v>37</v>
      </c>
      <c r="L321" s="18">
        <v>4840.2700000000004</v>
      </c>
      <c r="M321" s="18">
        <v>670.05</v>
      </c>
      <c r="N321" s="18">
        <v>280.68</v>
      </c>
      <c r="O321" s="18">
        <v>5791</v>
      </c>
      <c r="P321" s="18">
        <v>44606.87</v>
      </c>
      <c r="Q321" s="18">
        <v>65.48</v>
      </c>
      <c r="R321" s="18">
        <v>3805.65</v>
      </c>
      <c r="S321" s="18">
        <v>48478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49447.14</v>
      </c>
      <c r="Z321" s="18">
        <v>346.16</v>
      </c>
      <c r="AA321" s="18">
        <v>4475.7</v>
      </c>
      <c r="AB321" s="18">
        <v>54269</v>
      </c>
    </row>
    <row r="322" spans="1:28" s="15" customFormat="1" x14ac:dyDescent="0.25">
      <c r="A322" s="17">
        <v>3</v>
      </c>
      <c r="B322" s="17" t="s">
        <v>1233</v>
      </c>
      <c r="C322" s="17" t="s">
        <v>1234</v>
      </c>
      <c r="D322" s="17" t="s">
        <v>1240</v>
      </c>
      <c r="E322" s="17" t="s">
        <v>1241</v>
      </c>
      <c r="F322" s="17" t="s">
        <v>35</v>
      </c>
      <c r="G322" s="17" t="s">
        <v>244</v>
      </c>
      <c r="H322" s="17">
        <v>47668</v>
      </c>
      <c r="I322" s="17">
        <v>47054</v>
      </c>
      <c r="J322" s="17">
        <v>1842</v>
      </c>
      <c r="K322" s="17" t="s">
        <v>37</v>
      </c>
      <c r="L322" s="18">
        <v>10196.34</v>
      </c>
      <c r="M322" s="18">
        <v>357.75</v>
      </c>
      <c r="N322" s="18">
        <v>214.91</v>
      </c>
      <c r="O322" s="18">
        <v>10769</v>
      </c>
      <c r="P322" s="18">
        <v>11319.96</v>
      </c>
      <c r="Q322" s="18">
        <v>75.14</v>
      </c>
      <c r="R322" s="18">
        <v>828.9</v>
      </c>
      <c r="S322" s="18">
        <v>12224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21516.3</v>
      </c>
      <c r="Z322" s="18">
        <v>290.05</v>
      </c>
      <c r="AA322" s="18">
        <v>1186.6500000000001</v>
      </c>
      <c r="AB322" s="18">
        <v>22993</v>
      </c>
    </row>
    <row r="323" spans="1:28" s="15" customFormat="1" x14ac:dyDescent="0.25">
      <c r="A323" s="17">
        <v>4</v>
      </c>
      <c r="B323" s="17" t="s">
        <v>1242</v>
      </c>
      <c r="C323" s="17" t="s">
        <v>1234</v>
      </c>
      <c r="D323" s="17" t="s">
        <v>1243</v>
      </c>
      <c r="E323" s="17" t="s">
        <v>1244</v>
      </c>
      <c r="F323" s="17" t="s">
        <v>35</v>
      </c>
      <c r="G323" s="17" t="s">
        <v>41</v>
      </c>
      <c r="H323" s="17">
        <v>31260</v>
      </c>
      <c r="I323" s="17">
        <v>30589</v>
      </c>
      <c r="J323" s="17">
        <v>671</v>
      </c>
      <c r="K323" s="17" t="s">
        <v>37</v>
      </c>
      <c r="L323" s="18">
        <v>2983.23</v>
      </c>
      <c r="M323" s="18">
        <v>103.35</v>
      </c>
      <c r="N323" s="18">
        <v>112.42</v>
      </c>
      <c r="O323" s="18">
        <v>3199</v>
      </c>
      <c r="P323" s="18">
        <v>4362.99</v>
      </c>
      <c r="Q323" s="18">
        <v>17.059999999999999</v>
      </c>
      <c r="R323" s="18">
        <v>301.95</v>
      </c>
      <c r="S323" s="18">
        <v>4682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7346.22</v>
      </c>
      <c r="Z323" s="18">
        <v>129.47999999999999</v>
      </c>
      <c r="AA323" s="18">
        <v>405.3</v>
      </c>
      <c r="AB323" s="18">
        <v>7881</v>
      </c>
    </row>
    <row r="324" spans="1:28" s="15" customFormat="1" x14ac:dyDescent="0.25">
      <c r="A324" s="17">
        <v>5</v>
      </c>
      <c r="B324" s="17" t="s">
        <v>1233</v>
      </c>
      <c r="C324" s="17" t="s">
        <v>1234</v>
      </c>
      <c r="D324" s="17" t="s">
        <v>1245</v>
      </c>
      <c r="E324" s="17" t="s">
        <v>1246</v>
      </c>
      <c r="F324" s="17" t="s">
        <v>35</v>
      </c>
      <c r="G324" s="17" t="s">
        <v>45</v>
      </c>
      <c r="H324" s="17">
        <v>32</v>
      </c>
      <c r="I324" s="17">
        <v>32</v>
      </c>
      <c r="J324" s="17">
        <v>0</v>
      </c>
      <c r="K324" s="17" t="s">
        <v>59</v>
      </c>
      <c r="L324" s="18">
        <v>-6687.84</v>
      </c>
      <c r="M324" s="18">
        <v>156.18</v>
      </c>
      <c r="N324" s="18">
        <v>4.66</v>
      </c>
      <c r="O324" s="18">
        <v>-6527</v>
      </c>
      <c r="P324" s="18">
        <v>660</v>
      </c>
      <c r="Q324" s="18">
        <v>0</v>
      </c>
      <c r="R324" s="18">
        <v>0</v>
      </c>
      <c r="S324" s="18">
        <v>660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0</v>
      </c>
      <c r="Z324" s="18">
        <v>0</v>
      </c>
      <c r="AA324" s="18">
        <v>0</v>
      </c>
      <c r="AB324" s="18">
        <v>0</v>
      </c>
    </row>
    <row r="325" spans="1:28" s="15" customFormat="1" x14ac:dyDescent="0.25">
      <c r="A325" s="17">
        <v>6</v>
      </c>
      <c r="B325" s="17" t="s">
        <v>1247</v>
      </c>
      <c r="C325" s="17" t="s">
        <v>1234</v>
      </c>
      <c r="D325" s="17" t="s">
        <v>1248</v>
      </c>
      <c r="E325" s="17" t="s">
        <v>1249</v>
      </c>
      <c r="F325" s="17" t="s">
        <v>35</v>
      </c>
      <c r="G325" s="17" t="s">
        <v>41</v>
      </c>
      <c r="H325" s="17">
        <v>72928</v>
      </c>
      <c r="I325" s="17">
        <v>67568</v>
      </c>
      <c r="J325" s="17">
        <v>5360</v>
      </c>
      <c r="K325" s="17" t="s">
        <v>37</v>
      </c>
      <c r="L325" s="18">
        <v>38526</v>
      </c>
      <c r="M325" s="18">
        <v>0</v>
      </c>
      <c r="N325" s="18">
        <v>0</v>
      </c>
      <c r="O325" s="18">
        <v>38526</v>
      </c>
      <c r="P325" s="18">
        <v>28643.57</v>
      </c>
      <c r="Q325" s="18">
        <v>230.43</v>
      </c>
      <c r="R325" s="18">
        <v>2412</v>
      </c>
      <c r="S325" s="18">
        <v>31286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67169.570000000007</v>
      </c>
      <c r="Z325" s="18">
        <v>230.43</v>
      </c>
      <c r="AA325" s="18">
        <v>2412</v>
      </c>
      <c r="AB325" s="18">
        <v>69812</v>
      </c>
    </row>
    <row r="326" spans="1:28" s="15" customFormat="1" x14ac:dyDescent="0.25">
      <c r="A326" s="17">
        <v>7</v>
      </c>
      <c r="B326" s="17" t="s">
        <v>1250</v>
      </c>
      <c r="C326" s="17" t="s">
        <v>1234</v>
      </c>
      <c r="D326" s="17" t="s">
        <v>1251</v>
      </c>
      <c r="E326" s="17" t="s">
        <v>1252</v>
      </c>
      <c r="F326" s="17" t="s">
        <v>35</v>
      </c>
      <c r="G326" s="17" t="s">
        <v>41</v>
      </c>
      <c r="H326" s="17">
        <v>7480</v>
      </c>
      <c r="I326" s="17">
        <v>7480</v>
      </c>
      <c r="J326" s="17">
        <v>455</v>
      </c>
      <c r="K326" s="17" t="s">
        <v>848</v>
      </c>
      <c r="L326" s="18">
        <v>-44218</v>
      </c>
      <c r="M326" s="18">
        <v>0</v>
      </c>
      <c r="N326" s="18">
        <v>0</v>
      </c>
      <c r="O326" s="18">
        <v>-44218</v>
      </c>
      <c r="P326" s="18">
        <v>2938.65</v>
      </c>
      <c r="Q326" s="18">
        <v>4.5999999999999996</v>
      </c>
      <c r="R326" s="18">
        <v>204.75</v>
      </c>
      <c r="S326" s="18">
        <v>3148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18">
        <v>0</v>
      </c>
      <c r="Z326" s="18">
        <v>0</v>
      </c>
      <c r="AA326" s="18">
        <v>0</v>
      </c>
      <c r="AB326" s="18">
        <v>0</v>
      </c>
    </row>
    <row r="327" spans="1:28" s="15" customFormat="1" x14ac:dyDescent="0.25">
      <c r="A327" s="17">
        <v>8</v>
      </c>
      <c r="B327" s="17" t="s">
        <v>1233</v>
      </c>
      <c r="C327" s="17" t="s">
        <v>1234</v>
      </c>
      <c r="D327" s="17" t="s">
        <v>1253</v>
      </c>
      <c r="E327" s="17" t="s">
        <v>1254</v>
      </c>
      <c r="F327" s="17" t="s">
        <v>35</v>
      </c>
      <c r="G327" s="17" t="s">
        <v>45</v>
      </c>
      <c r="H327" s="17">
        <v>97385</v>
      </c>
      <c r="I327" s="17">
        <v>96418</v>
      </c>
      <c r="J327" s="17">
        <v>967</v>
      </c>
      <c r="K327" s="17" t="s">
        <v>37</v>
      </c>
      <c r="L327" s="18">
        <v>15080</v>
      </c>
      <c r="M327" s="18">
        <v>0</v>
      </c>
      <c r="N327" s="18">
        <v>0</v>
      </c>
      <c r="O327" s="18">
        <v>15080</v>
      </c>
      <c r="P327" s="18">
        <v>5898.79</v>
      </c>
      <c r="Q327" s="18">
        <v>84.06</v>
      </c>
      <c r="R327" s="18">
        <v>435.15</v>
      </c>
      <c r="S327" s="18">
        <v>6418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18">
        <v>20978.79</v>
      </c>
      <c r="Z327" s="18">
        <v>84.06</v>
      </c>
      <c r="AA327" s="18">
        <v>435.15</v>
      </c>
      <c r="AB327" s="18">
        <v>21498</v>
      </c>
    </row>
    <row r="328" spans="1:28" s="15" customFormat="1" x14ac:dyDescent="0.25">
      <c r="A328" s="17">
        <v>9</v>
      </c>
      <c r="B328" s="17" t="s">
        <v>1255</v>
      </c>
      <c r="C328" s="17" t="s">
        <v>1234</v>
      </c>
      <c r="D328" s="17" t="s">
        <v>1256</v>
      </c>
      <c r="E328" s="17" t="s">
        <v>1257</v>
      </c>
      <c r="F328" s="17" t="s">
        <v>35</v>
      </c>
      <c r="G328" s="17" t="s">
        <v>45</v>
      </c>
      <c r="H328" s="17">
        <v>22009</v>
      </c>
      <c r="I328" s="17">
        <v>21788</v>
      </c>
      <c r="J328" s="17">
        <v>663</v>
      </c>
      <c r="K328" s="17" t="s">
        <v>37</v>
      </c>
      <c r="L328" s="18">
        <v>-208502.32</v>
      </c>
      <c r="M328" s="18">
        <v>5461.27</v>
      </c>
      <c r="N328" s="18">
        <v>47.05</v>
      </c>
      <c r="O328" s="18">
        <v>-202994</v>
      </c>
      <c r="P328" s="18">
        <v>4485.6499999999996</v>
      </c>
      <c r="Q328" s="18">
        <v>0</v>
      </c>
      <c r="R328" s="18">
        <v>298.35000000000002</v>
      </c>
      <c r="S328" s="18">
        <v>4784</v>
      </c>
      <c r="T328" s="18">
        <v>4760</v>
      </c>
      <c r="U328" s="18">
        <v>0</v>
      </c>
      <c r="V328" s="18">
        <v>0</v>
      </c>
      <c r="W328" s="18">
        <v>0</v>
      </c>
      <c r="X328" s="18"/>
      <c r="Y328" s="18">
        <v>0</v>
      </c>
      <c r="Z328" s="18">
        <v>0</v>
      </c>
      <c r="AA328" s="18">
        <v>0</v>
      </c>
      <c r="AB328" s="18">
        <v>0</v>
      </c>
    </row>
    <row r="329" spans="1:28" s="15" customFormat="1" x14ac:dyDescent="0.25">
      <c r="A329" s="17">
        <v>10</v>
      </c>
      <c r="B329" s="17" t="s">
        <v>1258</v>
      </c>
      <c r="C329" s="17" t="s">
        <v>1234</v>
      </c>
      <c r="D329" s="17" t="s">
        <v>1259</v>
      </c>
      <c r="E329" s="17" t="s">
        <v>1260</v>
      </c>
      <c r="F329" s="17" t="s">
        <v>35</v>
      </c>
      <c r="G329" s="17" t="s">
        <v>106</v>
      </c>
      <c r="H329" s="17">
        <v>2751</v>
      </c>
      <c r="I329" s="17">
        <v>2750</v>
      </c>
      <c r="J329" s="17">
        <v>1</v>
      </c>
      <c r="K329" s="17" t="s">
        <v>37</v>
      </c>
      <c r="L329" s="18">
        <v>1212.01</v>
      </c>
      <c r="M329" s="18">
        <v>0</v>
      </c>
      <c r="N329" s="18">
        <v>4.99</v>
      </c>
      <c r="O329" s="18">
        <v>1217</v>
      </c>
      <c r="P329" s="18">
        <v>665.36</v>
      </c>
      <c r="Q329" s="18">
        <v>7.19</v>
      </c>
      <c r="R329" s="18">
        <v>0.45</v>
      </c>
      <c r="S329" s="18">
        <v>673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1877.37</v>
      </c>
      <c r="Z329" s="18">
        <v>12.18</v>
      </c>
      <c r="AA329" s="18">
        <v>0.45</v>
      </c>
      <c r="AB329" s="18">
        <v>1890</v>
      </c>
    </row>
    <row r="330" spans="1:28" s="15" customFormat="1" x14ac:dyDescent="0.25">
      <c r="A330" s="17">
        <v>11</v>
      </c>
      <c r="B330" s="17" t="s">
        <v>1247</v>
      </c>
      <c r="C330" s="17" t="s">
        <v>1234</v>
      </c>
      <c r="D330" s="17" t="s">
        <v>1261</v>
      </c>
      <c r="E330" s="17" t="s">
        <v>1262</v>
      </c>
      <c r="F330" s="17" t="s">
        <v>35</v>
      </c>
      <c r="G330" s="17" t="s">
        <v>114</v>
      </c>
      <c r="H330" s="17">
        <v>3335</v>
      </c>
      <c r="I330" s="17">
        <v>3280</v>
      </c>
      <c r="J330" s="17">
        <v>165</v>
      </c>
      <c r="K330" s="17" t="s">
        <v>37</v>
      </c>
      <c r="L330" s="18">
        <v>1270</v>
      </c>
      <c r="M330" s="18">
        <v>0</v>
      </c>
      <c r="N330" s="18">
        <v>0</v>
      </c>
      <c r="O330" s="18">
        <v>1270</v>
      </c>
      <c r="P330" s="18">
        <v>1406.4</v>
      </c>
      <c r="Q330" s="18">
        <v>7.35</v>
      </c>
      <c r="R330" s="18">
        <v>74.25</v>
      </c>
      <c r="S330" s="18">
        <v>1488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2676.4</v>
      </c>
      <c r="Z330" s="18">
        <v>7.35</v>
      </c>
      <c r="AA330" s="18">
        <v>74.25</v>
      </c>
      <c r="AB330" s="18">
        <v>2758</v>
      </c>
    </row>
    <row r="331" spans="1:28" s="22" customFormat="1" x14ac:dyDescent="0.25">
      <c r="A331" s="19"/>
      <c r="B331" s="19"/>
      <c r="C331" s="10" t="s">
        <v>71</v>
      </c>
      <c r="D331" s="19"/>
      <c r="E331" s="19"/>
      <c r="F331" s="19"/>
      <c r="G331" s="19"/>
      <c r="H331" s="19"/>
      <c r="I331" s="19"/>
      <c r="J331" s="19">
        <f>SUM(J320:J330)</f>
        <v>20978</v>
      </c>
      <c r="K331" s="19"/>
      <c r="L331" s="20">
        <f t="shared" ref="L331:AB331" si="38">SUM(L320:L330)</f>
        <v>-170042.31</v>
      </c>
      <c r="M331" s="20">
        <f t="shared" si="38"/>
        <v>6748.6</v>
      </c>
      <c r="N331" s="20">
        <f t="shared" si="38"/>
        <v>664.70999999999992</v>
      </c>
      <c r="O331" s="20">
        <f t="shared" si="38"/>
        <v>-162629</v>
      </c>
      <c r="P331" s="20">
        <f t="shared" si="38"/>
        <v>118006.20999999999</v>
      </c>
      <c r="Q331" s="20">
        <f t="shared" si="38"/>
        <v>572.69000000000017</v>
      </c>
      <c r="R331" s="20">
        <f t="shared" si="38"/>
        <v>9440.1</v>
      </c>
      <c r="S331" s="20">
        <f t="shared" si="38"/>
        <v>128019</v>
      </c>
      <c r="T331" s="20">
        <f t="shared" si="38"/>
        <v>16060</v>
      </c>
      <c r="U331" s="20">
        <f t="shared" si="38"/>
        <v>0</v>
      </c>
      <c r="V331" s="20">
        <f t="shared" si="38"/>
        <v>0</v>
      </c>
      <c r="W331" s="20">
        <f t="shared" si="38"/>
        <v>0</v>
      </c>
      <c r="X331" s="20">
        <f t="shared" si="38"/>
        <v>0</v>
      </c>
      <c r="Y331" s="20">
        <f t="shared" si="38"/>
        <v>199287.76</v>
      </c>
      <c r="Z331" s="20">
        <f t="shared" si="38"/>
        <v>1181.0899999999999</v>
      </c>
      <c r="AA331" s="20">
        <f t="shared" si="38"/>
        <v>10068.15</v>
      </c>
      <c r="AB331" s="20">
        <f t="shared" si="38"/>
        <v>210537</v>
      </c>
    </row>
    <row r="332" spans="1:28" s="15" customFormat="1" x14ac:dyDescent="0.25">
      <c r="A332" s="17">
        <v>1</v>
      </c>
      <c r="B332" s="17" t="s">
        <v>1233</v>
      </c>
      <c r="C332" s="17" t="s">
        <v>1234</v>
      </c>
      <c r="D332" s="17" t="s">
        <v>1263</v>
      </c>
      <c r="E332" s="17" t="s">
        <v>1264</v>
      </c>
      <c r="F332" s="17" t="s">
        <v>75</v>
      </c>
      <c r="G332" s="17" t="s">
        <v>1142</v>
      </c>
      <c r="H332" s="17">
        <v>8713</v>
      </c>
      <c r="I332" s="17">
        <v>8694</v>
      </c>
      <c r="J332" s="17">
        <v>19</v>
      </c>
      <c r="K332" s="17" t="s">
        <v>37</v>
      </c>
      <c r="L332" s="18">
        <v>706.83</v>
      </c>
      <c r="M332" s="18">
        <v>97.02</v>
      </c>
      <c r="N332" s="18">
        <v>15.15</v>
      </c>
      <c r="O332" s="18">
        <v>819</v>
      </c>
      <c r="P332" s="18">
        <v>411.34</v>
      </c>
      <c r="Q332" s="18">
        <v>4.29</v>
      </c>
      <c r="R332" s="18">
        <v>11.37</v>
      </c>
      <c r="S332" s="18">
        <v>427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1118.17</v>
      </c>
      <c r="Z332" s="18">
        <v>19.440000000000001</v>
      </c>
      <c r="AA332" s="18">
        <v>108.39</v>
      </c>
      <c r="AB332" s="18">
        <v>1246</v>
      </c>
    </row>
    <row r="333" spans="1:28" s="15" customFormat="1" x14ac:dyDescent="0.25">
      <c r="A333" s="17">
        <v>2</v>
      </c>
      <c r="B333" s="17" t="s">
        <v>1255</v>
      </c>
      <c r="C333" s="17" t="s">
        <v>1234</v>
      </c>
      <c r="D333" s="17" t="s">
        <v>1265</v>
      </c>
      <c r="E333" s="17" t="s">
        <v>1266</v>
      </c>
      <c r="F333" s="17" t="s">
        <v>75</v>
      </c>
      <c r="G333" s="17" t="s">
        <v>1142</v>
      </c>
      <c r="H333" s="17">
        <v>10609</v>
      </c>
      <c r="I333" s="17">
        <v>10609</v>
      </c>
      <c r="J333" s="17">
        <v>0</v>
      </c>
      <c r="K333" s="17" t="s">
        <v>59</v>
      </c>
      <c r="L333" s="18">
        <v>391</v>
      </c>
      <c r="M333" s="18">
        <v>0</v>
      </c>
      <c r="N333" s="18">
        <v>0</v>
      </c>
      <c r="O333" s="18">
        <v>391</v>
      </c>
      <c r="P333" s="18">
        <v>343.91</v>
      </c>
      <c r="Q333" s="18">
        <v>2.09</v>
      </c>
      <c r="R333" s="18">
        <v>0</v>
      </c>
      <c r="S333" s="18">
        <v>346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734.91</v>
      </c>
      <c r="Z333" s="18">
        <v>2.09</v>
      </c>
      <c r="AA333" s="18">
        <v>0</v>
      </c>
      <c r="AB333" s="18">
        <v>737</v>
      </c>
    </row>
    <row r="334" spans="1:28" s="15" customFormat="1" x14ac:dyDescent="0.25">
      <c r="A334" s="17">
        <v>3</v>
      </c>
      <c r="B334" s="17" t="s">
        <v>1233</v>
      </c>
      <c r="C334" s="17" t="s">
        <v>1234</v>
      </c>
      <c r="D334" s="17" t="s">
        <v>1267</v>
      </c>
      <c r="E334" s="17" t="s">
        <v>1268</v>
      </c>
      <c r="F334" s="17" t="s">
        <v>75</v>
      </c>
      <c r="G334" s="17" t="s">
        <v>1142</v>
      </c>
      <c r="H334" s="17">
        <v>25</v>
      </c>
      <c r="I334" s="17">
        <v>25</v>
      </c>
      <c r="J334" s="17">
        <v>0</v>
      </c>
      <c r="K334" s="17" t="s">
        <v>59</v>
      </c>
      <c r="L334" s="18">
        <v>-758.3</v>
      </c>
      <c r="M334" s="18">
        <v>7.72</v>
      </c>
      <c r="N334" s="18">
        <v>10.58</v>
      </c>
      <c r="O334" s="18">
        <v>-740</v>
      </c>
      <c r="P334" s="18">
        <v>344</v>
      </c>
      <c r="Q334" s="18">
        <v>0</v>
      </c>
      <c r="R334" s="18">
        <v>0</v>
      </c>
      <c r="S334" s="18">
        <v>344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18">
        <v>0</v>
      </c>
      <c r="Z334" s="18">
        <v>0</v>
      </c>
      <c r="AA334" s="18">
        <v>0</v>
      </c>
      <c r="AB334" s="18">
        <v>0</v>
      </c>
    </row>
    <row r="335" spans="1:28" s="15" customFormat="1" x14ac:dyDescent="0.25">
      <c r="A335" s="17">
        <v>4</v>
      </c>
      <c r="B335" s="17" t="s">
        <v>1233</v>
      </c>
      <c r="C335" s="17" t="s">
        <v>1234</v>
      </c>
      <c r="D335" s="17" t="s">
        <v>1269</v>
      </c>
      <c r="E335" s="17" t="s">
        <v>1270</v>
      </c>
      <c r="F335" s="17" t="s">
        <v>75</v>
      </c>
      <c r="G335" s="17" t="s">
        <v>1142</v>
      </c>
      <c r="H335" s="17">
        <v>5340</v>
      </c>
      <c r="I335" s="17">
        <v>5311</v>
      </c>
      <c r="J335" s="17">
        <v>29</v>
      </c>
      <c r="K335" s="17" t="s">
        <v>37</v>
      </c>
      <c r="L335" s="18">
        <v>830.81</v>
      </c>
      <c r="M335" s="18">
        <v>32.92</v>
      </c>
      <c r="N335" s="18">
        <v>14.27</v>
      </c>
      <c r="O335" s="18">
        <v>878</v>
      </c>
      <c r="P335" s="18">
        <v>479.71</v>
      </c>
      <c r="Q335" s="18">
        <v>4.93</v>
      </c>
      <c r="R335" s="18">
        <v>17.36</v>
      </c>
      <c r="S335" s="18">
        <v>502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18">
        <v>1310.52</v>
      </c>
      <c r="Z335" s="18">
        <v>19.2</v>
      </c>
      <c r="AA335" s="18">
        <v>50.28</v>
      </c>
      <c r="AB335" s="18">
        <v>1380</v>
      </c>
    </row>
    <row r="336" spans="1:28" s="15" customFormat="1" x14ac:dyDescent="0.25">
      <c r="A336" s="17">
        <v>5</v>
      </c>
      <c r="B336" s="17" t="s">
        <v>1247</v>
      </c>
      <c r="C336" s="17" t="s">
        <v>1234</v>
      </c>
      <c r="D336" s="17" t="s">
        <v>1271</v>
      </c>
      <c r="E336" s="17" t="s">
        <v>1272</v>
      </c>
      <c r="F336" s="17" t="s">
        <v>75</v>
      </c>
      <c r="G336" s="17" t="s">
        <v>1142</v>
      </c>
      <c r="H336" s="17">
        <v>10911</v>
      </c>
      <c r="I336" s="17">
        <v>10837</v>
      </c>
      <c r="J336" s="17">
        <v>74</v>
      </c>
      <c r="K336" s="17" t="s">
        <v>37</v>
      </c>
      <c r="L336" s="18">
        <v>1597</v>
      </c>
      <c r="M336" s="18">
        <v>0</v>
      </c>
      <c r="N336" s="18">
        <v>0</v>
      </c>
      <c r="O336" s="18">
        <v>1597</v>
      </c>
      <c r="P336" s="18">
        <v>787.66</v>
      </c>
      <c r="Q336" s="18">
        <v>9.0500000000000007</v>
      </c>
      <c r="R336" s="18">
        <v>44.29</v>
      </c>
      <c r="S336" s="18">
        <v>841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18">
        <v>2384.66</v>
      </c>
      <c r="Z336" s="18">
        <v>9.0500000000000007</v>
      </c>
      <c r="AA336" s="18">
        <v>44.29</v>
      </c>
      <c r="AB336" s="18">
        <v>2438</v>
      </c>
    </row>
    <row r="337" spans="1:28" s="15" customFormat="1" x14ac:dyDescent="0.25">
      <c r="A337" s="17">
        <v>6</v>
      </c>
      <c r="B337" s="17" t="s">
        <v>1233</v>
      </c>
      <c r="C337" s="17" t="s">
        <v>1234</v>
      </c>
      <c r="D337" s="17" t="s">
        <v>1273</v>
      </c>
      <c r="E337" s="17" t="s">
        <v>1274</v>
      </c>
      <c r="F337" s="17" t="s">
        <v>75</v>
      </c>
      <c r="G337" s="17" t="s">
        <v>1142</v>
      </c>
      <c r="H337" s="17">
        <v>8441</v>
      </c>
      <c r="I337" s="17">
        <v>8419</v>
      </c>
      <c r="J337" s="17">
        <v>22</v>
      </c>
      <c r="K337" s="17" t="s">
        <v>37</v>
      </c>
      <c r="L337" s="18">
        <v>-2176.25</v>
      </c>
      <c r="M337" s="18">
        <v>98.79</v>
      </c>
      <c r="N337" s="18">
        <v>10.46</v>
      </c>
      <c r="O337" s="18">
        <v>-2067</v>
      </c>
      <c r="P337" s="18">
        <v>306.83</v>
      </c>
      <c r="Q337" s="18">
        <v>0</v>
      </c>
      <c r="R337" s="18">
        <v>13.17</v>
      </c>
      <c r="S337" s="18">
        <v>320</v>
      </c>
      <c r="T337" s="18">
        <v>0</v>
      </c>
      <c r="U337" s="18">
        <v>0</v>
      </c>
      <c r="V337" s="18">
        <v>0</v>
      </c>
      <c r="W337" s="18">
        <v>0</v>
      </c>
      <c r="X337" s="18"/>
      <c r="Y337" s="18">
        <v>0</v>
      </c>
      <c r="Z337" s="18">
        <v>0</v>
      </c>
      <c r="AA337" s="18">
        <v>0</v>
      </c>
      <c r="AB337" s="18">
        <v>0</v>
      </c>
    </row>
    <row r="338" spans="1:28" s="15" customFormat="1" x14ac:dyDescent="0.25">
      <c r="A338" s="17">
        <v>7</v>
      </c>
      <c r="B338" s="17" t="s">
        <v>1233</v>
      </c>
      <c r="C338" s="17" t="s">
        <v>1234</v>
      </c>
      <c r="D338" s="17" t="s">
        <v>1275</v>
      </c>
      <c r="E338" s="17" t="s">
        <v>1276</v>
      </c>
      <c r="F338" s="17" t="s">
        <v>75</v>
      </c>
      <c r="G338" s="17" t="s">
        <v>1277</v>
      </c>
      <c r="H338" s="17">
        <v>1756</v>
      </c>
      <c r="I338" s="17">
        <v>1746</v>
      </c>
      <c r="J338" s="17">
        <v>10</v>
      </c>
      <c r="K338" s="17" t="s">
        <v>37</v>
      </c>
      <c r="L338" s="18">
        <v>-989.49</v>
      </c>
      <c r="M338" s="18">
        <v>47.59</v>
      </c>
      <c r="N338" s="18">
        <v>10.9</v>
      </c>
      <c r="O338" s="18">
        <v>-931</v>
      </c>
      <c r="P338" s="18">
        <v>318.01</v>
      </c>
      <c r="Q338" s="18">
        <v>0</v>
      </c>
      <c r="R338" s="18">
        <v>5.99</v>
      </c>
      <c r="S338" s="18">
        <v>324</v>
      </c>
      <c r="T338" s="18">
        <v>0</v>
      </c>
      <c r="U338" s="18">
        <v>0</v>
      </c>
      <c r="V338" s="18">
        <v>0</v>
      </c>
      <c r="W338" s="18">
        <v>0</v>
      </c>
      <c r="X338" s="18"/>
      <c r="Y338" s="18">
        <v>0</v>
      </c>
      <c r="Z338" s="18">
        <v>0</v>
      </c>
      <c r="AA338" s="18">
        <v>0</v>
      </c>
      <c r="AB338" s="18">
        <v>0</v>
      </c>
    </row>
    <row r="339" spans="1:28" s="15" customFormat="1" x14ac:dyDescent="0.25">
      <c r="A339" s="17">
        <v>8</v>
      </c>
      <c r="B339" s="17" t="s">
        <v>1250</v>
      </c>
      <c r="C339" s="17" t="s">
        <v>1234</v>
      </c>
      <c r="D339" s="17" t="s">
        <v>1278</v>
      </c>
      <c r="E339" s="17" t="s">
        <v>1279</v>
      </c>
      <c r="F339" s="17" t="s">
        <v>75</v>
      </c>
      <c r="G339" s="17" t="s">
        <v>1142</v>
      </c>
      <c r="H339" s="17">
        <v>12373</v>
      </c>
      <c r="I339" s="17">
        <v>12222</v>
      </c>
      <c r="J339" s="17">
        <v>151</v>
      </c>
      <c r="K339" s="17" t="s">
        <v>37</v>
      </c>
      <c r="L339" s="18">
        <v>6370.58</v>
      </c>
      <c r="M339" s="18">
        <v>183.74</v>
      </c>
      <c r="N339" s="18">
        <v>251.68</v>
      </c>
      <c r="O339" s="18">
        <v>6806</v>
      </c>
      <c r="P339" s="18">
        <v>1470.24</v>
      </c>
      <c r="Q339" s="18">
        <v>54.39</v>
      </c>
      <c r="R339" s="18">
        <v>90.37</v>
      </c>
      <c r="S339" s="18">
        <v>1615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7840.82</v>
      </c>
      <c r="Z339" s="18">
        <v>306.07</v>
      </c>
      <c r="AA339" s="18">
        <v>274.11</v>
      </c>
      <c r="AB339" s="18">
        <v>8421</v>
      </c>
    </row>
    <row r="340" spans="1:28" s="15" customFormat="1" x14ac:dyDescent="0.25">
      <c r="A340" s="17">
        <v>9</v>
      </c>
      <c r="B340" s="17" t="s">
        <v>1247</v>
      </c>
      <c r="C340" s="17" t="s">
        <v>1234</v>
      </c>
      <c r="D340" s="17" t="s">
        <v>1280</v>
      </c>
      <c r="E340" s="17" t="s">
        <v>1281</v>
      </c>
      <c r="F340" s="17" t="s">
        <v>75</v>
      </c>
      <c r="G340" s="17" t="s">
        <v>1142</v>
      </c>
      <c r="H340" s="17">
        <v>2730</v>
      </c>
      <c r="I340" s="17">
        <v>2567</v>
      </c>
      <c r="J340" s="17">
        <v>163</v>
      </c>
      <c r="K340" s="17" t="s">
        <v>37</v>
      </c>
      <c r="L340" s="18">
        <v>1319</v>
      </c>
      <c r="M340" s="18">
        <v>0</v>
      </c>
      <c r="N340" s="18">
        <v>0</v>
      </c>
      <c r="O340" s="18">
        <v>1319</v>
      </c>
      <c r="P340" s="18">
        <v>1301.97</v>
      </c>
      <c r="Q340" s="18">
        <v>7.47</v>
      </c>
      <c r="R340" s="18">
        <v>97.56</v>
      </c>
      <c r="S340" s="18">
        <v>1407</v>
      </c>
      <c r="T340" s="18">
        <v>40</v>
      </c>
      <c r="U340" s="18">
        <v>0</v>
      </c>
      <c r="V340" s="18">
        <v>0</v>
      </c>
      <c r="W340" s="18">
        <v>0</v>
      </c>
      <c r="X340" s="18"/>
      <c r="Y340" s="18">
        <v>2620.9699999999998</v>
      </c>
      <c r="Z340" s="18">
        <v>7.47</v>
      </c>
      <c r="AA340" s="18">
        <v>97.56</v>
      </c>
      <c r="AB340" s="18">
        <v>2726</v>
      </c>
    </row>
    <row r="341" spans="1:28" s="15" customFormat="1" x14ac:dyDescent="0.25">
      <c r="A341" s="17">
        <v>10</v>
      </c>
      <c r="B341" s="17" t="s">
        <v>1255</v>
      </c>
      <c r="C341" s="17" t="s">
        <v>1234</v>
      </c>
      <c r="D341" s="17" t="s">
        <v>1282</v>
      </c>
      <c r="E341" s="17" t="s">
        <v>1283</v>
      </c>
      <c r="F341" s="17" t="s">
        <v>75</v>
      </c>
      <c r="G341" s="17" t="s">
        <v>1142</v>
      </c>
      <c r="H341" s="17">
        <v>9230</v>
      </c>
      <c r="I341" s="17">
        <v>9170</v>
      </c>
      <c r="J341" s="17">
        <v>60</v>
      </c>
      <c r="K341" s="17" t="s">
        <v>37</v>
      </c>
      <c r="L341" s="18">
        <v>538</v>
      </c>
      <c r="M341" s="18">
        <v>0</v>
      </c>
      <c r="N341" s="18">
        <v>0</v>
      </c>
      <c r="O341" s="18">
        <v>538</v>
      </c>
      <c r="P341" s="18">
        <v>816.69</v>
      </c>
      <c r="Q341" s="18">
        <v>3.4</v>
      </c>
      <c r="R341" s="18">
        <v>35.909999999999997</v>
      </c>
      <c r="S341" s="18">
        <v>856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1354.69</v>
      </c>
      <c r="Z341" s="18">
        <v>3.4</v>
      </c>
      <c r="AA341" s="18">
        <v>35.909999999999997</v>
      </c>
      <c r="AB341" s="18">
        <v>1394</v>
      </c>
    </row>
    <row r="342" spans="1:28" s="15" customFormat="1" x14ac:dyDescent="0.25">
      <c r="A342" s="17">
        <v>11</v>
      </c>
      <c r="B342" s="17" t="s">
        <v>1237</v>
      </c>
      <c r="C342" s="17" t="s">
        <v>1234</v>
      </c>
      <c r="D342" s="17" t="s">
        <v>1284</v>
      </c>
      <c r="E342" s="17" t="s">
        <v>1285</v>
      </c>
      <c r="F342" s="17" t="s">
        <v>75</v>
      </c>
      <c r="G342" s="17" t="s">
        <v>1142</v>
      </c>
      <c r="H342" s="17">
        <v>8618</v>
      </c>
      <c r="I342" s="17">
        <v>8454</v>
      </c>
      <c r="J342" s="17">
        <v>164</v>
      </c>
      <c r="K342" s="17" t="s">
        <v>37</v>
      </c>
      <c r="L342" s="18">
        <v>3545.74</v>
      </c>
      <c r="M342" s="18">
        <v>199.9</v>
      </c>
      <c r="N342" s="18">
        <v>282.36</v>
      </c>
      <c r="O342" s="18">
        <v>4028</v>
      </c>
      <c r="P342" s="18">
        <v>1465.43</v>
      </c>
      <c r="Q342" s="18">
        <v>34.42</v>
      </c>
      <c r="R342" s="18">
        <v>98.15</v>
      </c>
      <c r="S342" s="18">
        <v>1598</v>
      </c>
      <c r="T342" s="18">
        <v>1390</v>
      </c>
      <c r="U342" s="18">
        <v>0</v>
      </c>
      <c r="V342" s="18">
        <v>0</v>
      </c>
      <c r="W342" s="18">
        <v>0</v>
      </c>
      <c r="X342" s="18"/>
      <c r="Y342" s="18">
        <v>5011.17</v>
      </c>
      <c r="Z342" s="18">
        <v>316.77999999999997</v>
      </c>
      <c r="AA342" s="18">
        <v>298.05</v>
      </c>
      <c r="AB342" s="18">
        <v>5626</v>
      </c>
    </row>
    <row r="343" spans="1:28" s="15" customFormat="1" x14ac:dyDescent="0.25">
      <c r="A343" s="17">
        <v>12</v>
      </c>
      <c r="B343" s="17" t="s">
        <v>1233</v>
      </c>
      <c r="C343" s="17" t="s">
        <v>1234</v>
      </c>
      <c r="D343" s="17" t="s">
        <v>1286</v>
      </c>
      <c r="E343" s="17" t="s">
        <v>1287</v>
      </c>
      <c r="F343" s="17" t="s">
        <v>75</v>
      </c>
      <c r="G343" s="17" t="s">
        <v>1142</v>
      </c>
      <c r="H343" s="17">
        <v>33696</v>
      </c>
      <c r="I343" s="17">
        <v>33680</v>
      </c>
      <c r="J343" s="17">
        <v>16</v>
      </c>
      <c r="K343" s="17" t="s">
        <v>37</v>
      </c>
      <c r="L343" s="18">
        <v>934.02</v>
      </c>
      <c r="M343" s="18">
        <v>7.78</v>
      </c>
      <c r="N343" s="18">
        <v>8.1999999999999993</v>
      </c>
      <c r="O343" s="18">
        <v>950</v>
      </c>
      <c r="P343" s="18">
        <v>516.16999999999996</v>
      </c>
      <c r="Q343" s="18">
        <v>7.25</v>
      </c>
      <c r="R343" s="18">
        <v>9.58</v>
      </c>
      <c r="S343" s="18">
        <v>533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1450.19</v>
      </c>
      <c r="Z343" s="18">
        <v>15.45</v>
      </c>
      <c r="AA343" s="18">
        <v>17.36</v>
      </c>
      <c r="AB343" s="18">
        <v>1483</v>
      </c>
    </row>
    <row r="344" spans="1:28" s="15" customFormat="1" x14ac:dyDescent="0.25">
      <c r="A344" s="17">
        <v>13</v>
      </c>
      <c r="B344" s="17" t="s">
        <v>1242</v>
      </c>
      <c r="C344" s="17" t="s">
        <v>1234</v>
      </c>
      <c r="D344" s="17" t="s">
        <v>1288</v>
      </c>
      <c r="E344" s="17" t="s">
        <v>1289</v>
      </c>
      <c r="F344" s="17" t="s">
        <v>75</v>
      </c>
      <c r="G344" s="17" t="s">
        <v>1142</v>
      </c>
      <c r="H344" s="17">
        <v>20770</v>
      </c>
      <c r="I344" s="17">
        <v>20500</v>
      </c>
      <c r="J344" s="17">
        <v>270</v>
      </c>
      <c r="K344" s="17" t="s">
        <v>37</v>
      </c>
      <c r="L344" s="18">
        <v>2262</v>
      </c>
      <c r="M344" s="18">
        <v>0</v>
      </c>
      <c r="N344" s="18">
        <v>0</v>
      </c>
      <c r="O344" s="18">
        <v>2262</v>
      </c>
      <c r="P344" s="18">
        <v>2284.4299999999998</v>
      </c>
      <c r="Q344" s="18">
        <v>13.97</v>
      </c>
      <c r="R344" s="18">
        <v>161.6</v>
      </c>
      <c r="S344" s="18">
        <v>2460</v>
      </c>
      <c r="T344" s="18">
        <v>1330</v>
      </c>
      <c r="U344" s="18">
        <v>0</v>
      </c>
      <c r="V344" s="18">
        <v>0</v>
      </c>
      <c r="W344" s="18">
        <v>0</v>
      </c>
      <c r="X344" s="18"/>
      <c r="Y344" s="18">
        <v>4546.43</v>
      </c>
      <c r="Z344" s="18">
        <v>13.97</v>
      </c>
      <c r="AA344" s="18">
        <v>161.6</v>
      </c>
      <c r="AB344" s="18">
        <v>4722</v>
      </c>
    </row>
    <row r="345" spans="1:28" s="15" customFormat="1" x14ac:dyDescent="0.25">
      <c r="A345" s="17">
        <v>14</v>
      </c>
      <c r="B345" s="17" t="s">
        <v>1233</v>
      </c>
      <c r="C345" s="17" t="s">
        <v>1234</v>
      </c>
      <c r="D345" s="17" t="s">
        <v>1290</v>
      </c>
      <c r="E345" s="17" t="s">
        <v>1291</v>
      </c>
      <c r="F345" s="17" t="s">
        <v>75</v>
      </c>
      <c r="G345" s="17" t="s">
        <v>1142</v>
      </c>
      <c r="H345" s="17">
        <v>3504</v>
      </c>
      <c r="I345" s="17">
        <v>3504</v>
      </c>
      <c r="J345" s="17">
        <v>0</v>
      </c>
      <c r="K345" s="17" t="s">
        <v>59</v>
      </c>
      <c r="L345" s="18">
        <v>393.71</v>
      </c>
      <c r="M345" s="18">
        <v>11.29</v>
      </c>
      <c r="N345" s="18">
        <v>12</v>
      </c>
      <c r="O345" s="18">
        <v>417</v>
      </c>
      <c r="P345" s="18">
        <v>312.83999999999997</v>
      </c>
      <c r="Q345" s="18">
        <v>2.16</v>
      </c>
      <c r="R345" s="18">
        <v>0</v>
      </c>
      <c r="S345" s="18">
        <v>315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706.55</v>
      </c>
      <c r="Z345" s="18">
        <v>14.16</v>
      </c>
      <c r="AA345" s="18">
        <v>11.29</v>
      </c>
      <c r="AB345" s="18">
        <v>732</v>
      </c>
    </row>
    <row r="346" spans="1:28" s="15" customFormat="1" x14ac:dyDescent="0.25">
      <c r="A346" s="17">
        <v>15</v>
      </c>
      <c r="B346" s="17" t="s">
        <v>1247</v>
      </c>
      <c r="C346" s="17" t="s">
        <v>1234</v>
      </c>
      <c r="D346" s="17" t="s">
        <v>1292</v>
      </c>
      <c r="E346" s="17" t="s">
        <v>1293</v>
      </c>
      <c r="F346" s="17" t="s">
        <v>75</v>
      </c>
      <c r="G346" s="17" t="s">
        <v>1142</v>
      </c>
      <c r="H346" s="17">
        <v>2004</v>
      </c>
      <c r="I346" s="17">
        <v>2002</v>
      </c>
      <c r="J346" s="17">
        <v>2</v>
      </c>
      <c r="K346" s="17" t="s">
        <v>37</v>
      </c>
      <c r="L346" s="18">
        <v>-385.59</v>
      </c>
      <c r="M346" s="18">
        <v>2.36</v>
      </c>
      <c r="N346" s="18">
        <v>5.23</v>
      </c>
      <c r="O346" s="18">
        <v>-378</v>
      </c>
      <c r="P346" s="18">
        <v>232.8</v>
      </c>
      <c r="Q346" s="18">
        <v>0</v>
      </c>
      <c r="R346" s="18">
        <v>1.2</v>
      </c>
      <c r="S346" s="18">
        <v>234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0</v>
      </c>
      <c r="Z346" s="18">
        <v>0</v>
      </c>
      <c r="AA346" s="18">
        <v>0</v>
      </c>
      <c r="AB346" s="18">
        <v>0</v>
      </c>
    </row>
    <row r="347" spans="1:28" s="15" customFormat="1" x14ac:dyDescent="0.25">
      <c r="A347" s="17">
        <v>16</v>
      </c>
      <c r="B347" s="17" t="s">
        <v>1255</v>
      </c>
      <c r="C347" s="17" t="s">
        <v>1234</v>
      </c>
      <c r="D347" s="17" t="s">
        <v>1294</v>
      </c>
      <c r="E347" s="17" t="s">
        <v>1295</v>
      </c>
      <c r="F347" s="17" t="s">
        <v>75</v>
      </c>
      <c r="G347" s="17" t="s">
        <v>1142</v>
      </c>
      <c r="H347" s="17">
        <v>10632</v>
      </c>
      <c r="I347" s="17">
        <v>10630</v>
      </c>
      <c r="J347" s="17">
        <v>2</v>
      </c>
      <c r="K347" s="17" t="s">
        <v>37</v>
      </c>
      <c r="L347" s="18">
        <v>38.07</v>
      </c>
      <c r="M347" s="18">
        <v>51.84</v>
      </c>
      <c r="N347" s="18">
        <v>17.09</v>
      </c>
      <c r="O347" s="18">
        <v>107</v>
      </c>
      <c r="P347" s="18">
        <v>513.79999999999995</v>
      </c>
      <c r="Q347" s="18">
        <v>1</v>
      </c>
      <c r="R347" s="18">
        <v>1.2</v>
      </c>
      <c r="S347" s="18">
        <v>516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551.87</v>
      </c>
      <c r="Z347" s="18">
        <v>18.09</v>
      </c>
      <c r="AA347" s="18">
        <v>53.04</v>
      </c>
      <c r="AB347" s="18">
        <v>623</v>
      </c>
    </row>
    <row r="348" spans="1:28" s="15" customFormat="1" x14ac:dyDescent="0.25">
      <c r="A348" s="17">
        <v>17</v>
      </c>
      <c r="B348" s="17" t="s">
        <v>1255</v>
      </c>
      <c r="C348" s="17" t="s">
        <v>1234</v>
      </c>
      <c r="D348" s="17" t="s">
        <v>1296</v>
      </c>
      <c r="E348" s="17" t="s">
        <v>1297</v>
      </c>
      <c r="F348" s="17" t="s">
        <v>75</v>
      </c>
      <c r="G348" s="17" t="s">
        <v>1142</v>
      </c>
      <c r="H348" s="17">
        <v>28051</v>
      </c>
      <c r="I348" s="17">
        <v>27607</v>
      </c>
      <c r="J348" s="17">
        <v>444</v>
      </c>
      <c r="K348" s="17" t="s">
        <v>37</v>
      </c>
      <c r="L348" s="18">
        <v>958</v>
      </c>
      <c r="M348" s="18">
        <v>0</v>
      </c>
      <c r="N348" s="18">
        <v>0</v>
      </c>
      <c r="O348" s="18">
        <v>958</v>
      </c>
      <c r="P348" s="18">
        <v>3568.32</v>
      </c>
      <c r="Q348" s="18">
        <v>6.95</v>
      </c>
      <c r="R348" s="18">
        <v>265.73</v>
      </c>
      <c r="S348" s="18">
        <v>3841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4526.32</v>
      </c>
      <c r="Z348" s="18">
        <v>6.95</v>
      </c>
      <c r="AA348" s="18">
        <v>265.73</v>
      </c>
      <c r="AB348" s="18">
        <v>4799</v>
      </c>
    </row>
    <row r="349" spans="1:28" s="15" customFormat="1" x14ac:dyDescent="0.25">
      <c r="A349" s="17">
        <v>18</v>
      </c>
      <c r="B349" s="17" t="s">
        <v>1242</v>
      </c>
      <c r="C349" s="17" t="s">
        <v>1234</v>
      </c>
      <c r="D349" s="17" t="s">
        <v>1298</v>
      </c>
      <c r="E349" s="17" t="s">
        <v>1299</v>
      </c>
      <c r="F349" s="17" t="s">
        <v>75</v>
      </c>
      <c r="G349" s="17" t="s">
        <v>1142</v>
      </c>
      <c r="H349" s="17">
        <v>2524</v>
      </c>
      <c r="I349" s="17">
        <v>2390</v>
      </c>
      <c r="J349" s="17">
        <v>134</v>
      </c>
      <c r="K349" s="17" t="s">
        <v>37</v>
      </c>
      <c r="L349" s="18">
        <v>-555</v>
      </c>
      <c r="M349" s="18">
        <v>0</v>
      </c>
      <c r="N349" s="18">
        <v>0</v>
      </c>
      <c r="O349" s="18">
        <v>-555</v>
      </c>
      <c r="P349" s="18">
        <v>1447.67</v>
      </c>
      <c r="Q349" s="18">
        <v>1.1299999999999999</v>
      </c>
      <c r="R349" s="18">
        <v>80.2</v>
      </c>
      <c r="S349" s="18">
        <v>1529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892.67</v>
      </c>
      <c r="Z349" s="18">
        <v>1.1299999999999999</v>
      </c>
      <c r="AA349" s="18">
        <v>80.2</v>
      </c>
      <c r="AB349" s="18">
        <v>974</v>
      </c>
    </row>
    <row r="350" spans="1:28" s="15" customFormat="1" x14ac:dyDescent="0.25">
      <c r="A350" s="17">
        <v>19</v>
      </c>
      <c r="B350" s="17" t="s">
        <v>1233</v>
      </c>
      <c r="C350" s="17" t="s">
        <v>1234</v>
      </c>
      <c r="D350" s="17" t="s">
        <v>1300</v>
      </c>
      <c r="E350" s="17" t="s">
        <v>1301</v>
      </c>
      <c r="F350" s="17" t="s">
        <v>75</v>
      </c>
      <c r="G350" s="17" t="s">
        <v>1302</v>
      </c>
      <c r="H350" s="17">
        <v>1</v>
      </c>
      <c r="I350" s="17">
        <v>1</v>
      </c>
      <c r="J350" s="17">
        <v>1580</v>
      </c>
      <c r="K350" s="17" t="s">
        <v>107</v>
      </c>
      <c r="L350" s="18">
        <v>10234.07</v>
      </c>
      <c r="M350" s="18">
        <v>945.63</v>
      </c>
      <c r="N350" s="18">
        <v>221.3</v>
      </c>
      <c r="O350" s="18">
        <v>11401</v>
      </c>
      <c r="P350" s="18">
        <v>10995.19</v>
      </c>
      <c r="Q350" s="18">
        <v>72.180000000000007</v>
      </c>
      <c r="R350" s="18">
        <v>945.63</v>
      </c>
      <c r="S350" s="18">
        <v>12013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21229.26</v>
      </c>
      <c r="Z350" s="18">
        <v>293.48</v>
      </c>
      <c r="AA350" s="18">
        <v>1891.26</v>
      </c>
      <c r="AB350" s="18">
        <v>23414</v>
      </c>
    </row>
    <row r="351" spans="1:28" s="15" customFormat="1" x14ac:dyDescent="0.25">
      <c r="A351" s="17">
        <v>20</v>
      </c>
      <c r="B351" s="17" t="s">
        <v>1233</v>
      </c>
      <c r="C351" s="17" t="s">
        <v>1234</v>
      </c>
      <c r="D351" s="17" t="s">
        <v>1303</v>
      </c>
      <c r="E351" s="17" t="s">
        <v>1304</v>
      </c>
      <c r="F351" s="17" t="s">
        <v>75</v>
      </c>
      <c r="G351" s="17" t="s">
        <v>1302</v>
      </c>
      <c r="H351" s="17">
        <v>2</v>
      </c>
      <c r="I351" s="17">
        <v>1</v>
      </c>
      <c r="J351" s="17">
        <v>1580</v>
      </c>
      <c r="K351" s="17" t="s">
        <v>107</v>
      </c>
      <c r="L351" s="18">
        <v>10400.780000000001</v>
      </c>
      <c r="M351" s="18">
        <v>945.63</v>
      </c>
      <c r="N351" s="18">
        <v>224.59</v>
      </c>
      <c r="O351" s="18">
        <v>11571</v>
      </c>
      <c r="P351" s="18">
        <v>11182.14</v>
      </c>
      <c r="Q351" s="18">
        <v>73.23</v>
      </c>
      <c r="R351" s="18">
        <v>945.63</v>
      </c>
      <c r="S351" s="18">
        <v>12201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21582.92</v>
      </c>
      <c r="Z351" s="18">
        <v>297.82</v>
      </c>
      <c r="AA351" s="18">
        <v>1891.26</v>
      </c>
      <c r="AB351" s="18">
        <v>23772</v>
      </c>
    </row>
    <row r="352" spans="1:28" x14ac:dyDescent="0.25">
      <c r="A352" s="10"/>
      <c r="B352" s="10"/>
      <c r="C352" s="10" t="s">
        <v>71</v>
      </c>
      <c r="D352" s="10"/>
      <c r="E352" s="10"/>
      <c r="F352" s="10"/>
      <c r="G352" s="10"/>
      <c r="H352" s="10"/>
      <c r="I352" s="10"/>
      <c r="J352" s="11">
        <f>SUM(J332:J351)</f>
        <v>4720</v>
      </c>
      <c r="K352" s="11"/>
      <c r="L352" s="11">
        <f t="shared" ref="L352:AB352" si="39">SUM(L332:L351)</f>
        <v>35654.979999999996</v>
      </c>
      <c r="M352" s="11">
        <f t="shared" si="39"/>
        <v>2632.21</v>
      </c>
      <c r="N352" s="11">
        <f t="shared" si="39"/>
        <v>1083.8100000000002</v>
      </c>
      <c r="O352" s="11">
        <f t="shared" si="39"/>
        <v>39371</v>
      </c>
      <c r="P352" s="11">
        <f t="shared" si="39"/>
        <v>39099.15</v>
      </c>
      <c r="Q352" s="11">
        <f t="shared" si="39"/>
        <v>297.91000000000003</v>
      </c>
      <c r="R352" s="11">
        <f t="shared" si="39"/>
        <v>2824.94</v>
      </c>
      <c r="S352" s="11">
        <f t="shared" si="39"/>
        <v>42222</v>
      </c>
      <c r="T352" s="11">
        <f t="shared" si="39"/>
        <v>2760</v>
      </c>
      <c r="U352" s="11">
        <f t="shared" si="39"/>
        <v>0</v>
      </c>
      <c r="V352" s="11">
        <f t="shared" si="39"/>
        <v>0</v>
      </c>
      <c r="W352" s="11">
        <f t="shared" si="39"/>
        <v>0</v>
      </c>
      <c r="X352" s="11">
        <f t="shared" si="39"/>
        <v>0</v>
      </c>
      <c r="Y352" s="11">
        <f t="shared" si="39"/>
        <v>77862.119999999981</v>
      </c>
      <c r="Z352" s="11">
        <f t="shared" si="39"/>
        <v>1344.55</v>
      </c>
      <c r="AA352" s="11">
        <f t="shared" si="39"/>
        <v>5280.33</v>
      </c>
      <c r="AB352" s="11">
        <f t="shared" si="39"/>
        <v>84487</v>
      </c>
    </row>
    <row r="353" spans="1:28" x14ac:dyDescent="0.25">
      <c r="A353" s="10"/>
      <c r="B353" s="10"/>
      <c r="C353" s="10" t="s">
        <v>119</v>
      </c>
      <c r="D353" s="10"/>
      <c r="E353" s="10"/>
      <c r="F353" s="10"/>
      <c r="G353" s="10"/>
      <c r="H353" s="10"/>
      <c r="I353" s="10"/>
      <c r="J353" s="11">
        <f>J352+J331</f>
        <v>25698</v>
      </c>
      <c r="K353" s="11"/>
      <c r="L353" s="11">
        <f t="shared" ref="L353:AB353" si="40">L352+L331</f>
        <v>-134387.33000000002</v>
      </c>
      <c r="M353" s="11">
        <f t="shared" si="40"/>
        <v>9380.8100000000013</v>
      </c>
      <c r="N353" s="11">
        <f t="shared" si="40"/>
        <v>1748.52</v>
      </c>
      <c r="O353" s="11">
        <f t="shared" si="40"/>
        <v>-123258</v>
      </c>
      <c r="P353" s="11">
        <f t="shared" si="40"/>
        <v>157105.35999999999</v>
      </c>
      <c r="Q353" s="11">
        <f t="shared" si="40"/>
        <v>870.60000000000014</v>
      </c>
      <c r="R353" s="11">
        <f t="shared" si="40"/>
        <v>12265.04</v>
      </c>
      <c r="S353" s="11">
        <f t="shared" si="40"/>
        <v>170241</v>
      </c>
      <c r="T353" s="11">
        <f t="shared" si="40"/>
        <v>18820</v>
      </c>
      <c r="U353" s="11">
        <f t="shared" si="40"/>
        <v>0</v>
      </c>
      <c r="V353" s="11">
        <f t="shared" si="40"/>
        <v>0</v>
      </c>
      <c r="W353" s="11">
        <f t="shared" si="40"/>
        <v>0</v>
      </c>
      <c r="X353" s="11">
        <f t="shared" si="40"/>
        <v>0</v>
      </c>
      <c r="Y353" s="11">
        <f t="shared" si="40"/>
        <v>277149.88</v>
      </c>
      <c r="Z353" s="11">
        <f t="shared" si="40"/>
        <v>2525.64</v>
      </c>
      <c r="AA353" s="11">
        <f t="shared" si="40"/>
        <v>15348.48</v>
      </c>
      <c r="AB353" s="11">
        <f t="shared" si="40"/>
        <v>295024</v>
      </c>
    </row>
    <row r="357" spans="1:28" ht="15.75" x14ac:dyDescent="0.25">
      <c r="E357" s="13" t="s">
        <v>120</v>
      </c>
      <c r="G357" s="14"/>
      <c r="H357" s="14"/>
      <c r="I357" s="14"/>
      <c r="J357" s="14"/>
      <c r="K357" s="14"/>
      <c r="L357" s="13" t="s">
        <v>122</v>
      </c>
      <c r="M357" s="13"/>
      <c r="N357" s="13"/>
      <c r="O357" s="14"/>
      <c r="Q357" s="14"/>
      <c r="R357" s="13" t="s">
        <v>121</v>
      </c>
      <c r="T357" s="14"/>
      <c r="U357" s="14"/>
      <c r="W357" s="14"/>
      <c r="X357" s="14"/>
      <c r="Y357" s="13" t="s">
        <v>123</v>
      </c>
      <c r="Z357" s="14"/>
      <c r="AA357" s="14"/>
      <c r="AB357" s="14"/>
    </row>
    <row r="358" spans="1:28" ht="15.75" x14ac:dyDescent="0.25">
      <c r="E358" s="13" t="s">
        <v>124</v>
      </c>
      <c r="G358" s="14"/>
      <c r="H358" s="14"/>
      <c r="I358" s="14"/>
      <c r="J358" s="14"/>
      <c r="K358" s="14"/>
      <c r="L358" s="13" t="s">
        <v>124</v>
      </c>
      <c r="M358" s="13"/>
      <c r="N358" s="13"/>
      <c r="O358" s="14"/>
      <c r="Q358" s="14"/>
      <c r="R358" s="13" t="s">
        <v>124</v>
      </c>
      <c r="T358" s="14"/>
      <c r="U358" s="14"/>
      <c r="W358" s="14"/>
      <c r="X358" s="14"/>
      <c r="Y358" s="13" t="s">
        <v>124</v>
      </c>
      <c r="Z358" s="14"/>
      <c r="AA358" s="14"/>
      <c r="AB358" s="14"/>
    </row>
    <row r="359" spans="1:28" ht="36" x14ac:dyDescent="0.55000000000000004">
      <c r="A359" s="77" t="s">
        <v>0</v>
      </c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</row>
    <row r="360" spans="1:28" ht="26.25" x14ac:dyDescent="0.4">
      <c r="A360" s="78" t="s">
        <v>1701</v>
      </c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</row>
    <row r="361" spans="1:28" ht="21" x14ac:dyDescent="0.35">
      <c r="A361" s="57" t="s">
        <v>1</v>
      </c>
      <c r="B361" s="58"/>
      <c r="C361" s="57"/>
      <c r="D361" s="57"/>
      <c r="E361" s="8"/>
      <c r="F361" s="57" t="s">
        <v>1306</v>
      </c>
      <c r="G361" s="8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</row>
    <row r="362" spans="1:28" ht="90" x14ac:dyDescent="0.25">
      <c r="A362" s="6" t="s">
        <v>3</v>
      </c>
      <c r="B362" s="6" t="s">
        <v>4</v>
      </c>
      <c r="C362" s="6" t="s">
        <v>5</v>
      </c>
      <c r="D362" s="6" t="s">
        <v>6</v>
      </c>
      <c r="E362" s="6" t="s">
        <v>7</v>
      </c>
      <c r="F362" s="6" t="s">
        <v>8</v>
      </c>
      <c r="G362" s="6" t="s">
        <v>9</v>
      </c>
      <c r="H362" s="6" t="s">
        <v>10</v>
      </c>
      <c r="I362" s="6" t="s">
        <v>11</v>
      </c>
      <c r="J362" s="6" t="s">
        <v>12</v>
      </c>
      <c r="K362" s="6" t="s">
        <v>13</v>
      </c>
      <c r="L362" s="6" t="s">
        <v>14</v>
      </c>
      <c r="M362" s="6" t="s">
        <v>15</v>
      </c>
      <c r="N362" s="6" t="s">
        <v>16</v>
      </c>
      <c r="O362" s="6" t="s">
        <v>17</v>
      </c>
      <c r="P362" s="6" t="s">
        <v>18</v>
      </c>
      <c r="Q362" s="6" t="s">
        <v>19</v>
      </c>
      <c r="R362" s="6" t="s">
        <v>20</v>
      </c>
      <c r="S362" s="6" t="s">
        <v>21</v>
      </c>
      <c r="T362" s="6" t="s">
        <v>22</v>
      </c>
      <c r="U362" s="6" t="s">
        <v>23</v>
      </c>
      <c r="V362" s="6" t="s">
        <v>24</v>
      </c>
      <c r="W362" s="6" t="s">
        <v>25</v>
      </c>
      <c r="X362" s="6" t="s">
        <v>26</v>
      </c>
      <c r="Y362" s="6" t="s">
        <v>27</v>
      </c>
      <c r="Z362" s="6" t="s">
        <v>28</v>
      </c>
      <c r="AA362" s="6" t="s">
        <v>29</v>
      </c>
      <c r="AB362" s="6" t="s">
        <v>30</v>
      </c>
    </row>
    <row r="363" spans="1:28" s="15" customFormat="1" x14ac:dyDescent="0.25">
      <c r="A363" s="17">
        <v>1</v>
      </c>
      <c r="B363" s="17" t="s">
        <v>1233</v>
      </c>
      <c r="C363" s="17" t="s">
        <v>1664</v>
      </c>
      <c r="D363" s="17" t="s">
        <v>1235</v>
      </c>
      <c r="E363" s="17" t="s">
        <v>1236</v>
      </c>
      <c r="F363" s="17" t="s">
        <v>35</v>
      </c>
      <c r="G363" s="17" t="s">
        <v>137</v>
      </c>
      <c r="H363" s="17">
        <v>95910</v>
      </c>
      <c r="I363" s="17">
        <v>92951</v>
      </c>
      <c r="J363" s="17">
        <v>2959</v>
      </c>
      <c r="K363" s="17" t="s">
        <v>37</v>
      </c>
      <c r="L363" s="18">
        <v>28275.97</v>
      </c>
      <c r="M363" s="18">
        <v>81.38</v>
      </c>
      <c r="N363" s="18">
        <v>1078.6500000000001</v>
      </c>
      <c r="O363" s="18">
        <v>29436</v>
      </c>
      <c r="P363" s="18">
        <v>15934.9</v>
      </c>
      <c r="Q363" s="18">
        <v>237.55</v>
      </c>
      <c r="R363" s="18">
        <v>1331.55</v>
      </c>
      <c r="S363" s="18">
        <v>17504</v>
      </c>
      <c r="T363" s="18">
        <v>11300</v>
      </c>
      <c r="U363" s="18">
        <v>44210.87</v>
      </c>
      <c r="V363" s="18">
        <v>318.93</v>
      </c>
      <c r="W363" s="18">
        <v>2410.1999999999998</v>
      </c>
      <c r="X363" s="18">
        <v>46940</v>
      </c>
      <c r="Y363" s="18">
        <v>0</v>
      </c>
      <c r="Z363" s="18">
        <v>0</v>
      </c>
      <c r="AA363" s="18">
        <v>0</v>
      </c>
      <c r="AB363" s="18">
        <v>0</v>
      </c>
    </row>
    <row r="364" spans="1:28" s="15" customFormat="1" x14ac:dyDescent="0.25">
      <c r="A364" s="17">
        <v>2</v>
      </c>
      <c r="B364" s="17" t="s">
        <v>1237</v>
      </c>
      <c r="C364" s="17" t="s">
        <v>1664</v>
      </c>
      <c r="D364" s="17" t="s">
        <v>1238</v>
      </c>
      <c r="E364" s="17" t="s">
        <v>1239</v>
      </c>
      <c r="F364" s="17" t="s">
        <v>35</v>
      </c>
      <c r="G364" s="17" t="s">
        <v>41</v>
      </c>
      <c r="H364" s="17">
        <v>96350</v>
      </c>
      <c r="I364" s="17">
        <v>95296</v>
      </c>
      <c r="J364" s="17">
        <v>1054</v>
      </c>
      <c r="K364" s="17" t="s">
        <v>37</v>
      </c>
      <c r="L364" s="18">
        <v>49447.14</v>
      </c>
      <c r="M364" s="18">
        <v>346.16</v>
      </c>
      <c r="N364" s="18">
        <v>4475.7</v>
      </c>
      <c r="O364" s="18">
        <v>54269</v>
      </c>
      <c r="P364" s="18">
        <v>6020.42</v>
      </c>
      <c r="Q364" s="18">
        <v>331.28</v>
      </c>
      <c r="R364" s="18">
        <v>474.3</v>
      </c>
      <c r="S364" s="18">
        <v>6826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55467.56</v>
      </c>
      <c r="Z364" s="18">
        <v>677.44</v>
      </c>
      <c r="AA364" s="18">
        <v>4950</v>
      </c>
      <c r="AB364" s="18">
        <v>61095</v>
      </c>
    </row>
    <row r="365" spans="1:28" s="15" customFormat="1" x14ac:dyDescent="0.25">
      <c r="A365" s="17">
        <v>3</v>
      </c>
      <c r="B365" s="17" t="s">
        <v>1233</v>
      </c>
      <c r="C365" s="17" t="s">
        <v>1664</v>
      </c>
      <c r="D365" s="17" t="s">
        <v>1240</v>
      </c>
      <c r="E365" s="17" t="s">
        <v>1241</v>
      </c>
      <c r="F365" s="17" t="s">
        <v>35</v>
      </c>
      <c r="G365" s="17" t="s">
        <v>244</v>
      </c>
      <c r="H365" s="17">
        <v>48024</v>
      </c>
      <c r="I365" s="17">
        <v>47668</v>
      </c>
      <c r="J365" s="17">
        <v>1068</v>
      </c>
      <c r="K365" s="17" t="s">
        <v>37</v>
      </c>
      <c r="L365" s="18">
        <v>21516.3</v>
      </c>
      <c r="M365" s="18">
        <v>290.05</v>
      </c>
      <c r="N365" s="18">
        <v>1186.6500000000001</v>
      </c>
      <c r="O365" s="18">
        <v>22993</v>
      </c>
      <c r="P365" s="18">
        <v>6532.5</v>
      </c>
      <c r="Q365" s="18">
        <v>177.9</v>
      </c>
      <c r="R365" s="18">
        <v>480.6</v>
      </c>
      <c r="S365" s="18">
        <v>7191</v>
      </c>
      <c r="T365" s="18">
        <v>0</v>
      </c>
      <c r="U365" s="18">
        <v>28048.799999999999</v>
      </c>
      <c r="V365" s="18">
        <v>467.95</v>
      </c>
      <c r="W365" s="18">
        <v>1667.25</v>
      </c>
      <c r="X365" s="18">
        <v>30184</v>
      </c>
      <c r="Y365" s="18">
        <v>0</v>
      </c>
      <c r="Z365" s="18">
        <v>0</v>
      </c>
      <c r="AA365" s="18">
        <v>0</v>
      </c>
      <c r="AB365" s="18">
        <v>0</v>
      </c>
    </row>
    <row r="366" spans="1:28" s="15" customFormat="1" x14ac:dyDescent="0.25">
      <c r="A366" s="17">
        <v>4</v>
      </c>
      <c r="B366" s="17" t="s">
        <v>1242</v>
      </c>
      <c r="C366" s="17" t="s">
        <v>1664</v>
      </c>
      <c r="D366" s="17" t="s">
        <v>1243</v>
      </c>
      <c r="E366" s="17" t="s">
        <v>1244</v>
      </c>
      <c r="F366" s="17" t="s">
        <v>35</v>
      </c>
      <c r="G366" s="17" t="s">
        <v>41</v>
      </c>
      <c r="H366" s="17">
        <v>31882</v>
      </c>
      <c r="I366" s="17">
        <v>31260</v>
      </c>
      <c r="J366" s="17">
        <v>622</v>
      </c>
      <c r="K366" s="17" t="s">
        <v>37</v>
      </c>
      <c r="L366" s="18">
        <v>7346.22</v>
      </c>
      <c r="M366" s="18">
        <v>129.47999999999999</v>
      </c>
      <c r="N366" s="18">
        <v>405.3</v>
      </c>
      <c r="O366" s="18">
        <v>7881</v>
      </c>
      <c r="P366" s="18">
        <v>4107.78</v>
      </c>
      <c r="Q366" s="18">
        <v>58.32</v>
      </c>
      <c r="R366" s="18">
        <v>279.89999999999998</v>
      </c>
      <c r="S366" s="18">
        <v>4446</v>
      </c>
      <c r="T366" s="18">
        <v>0</v>
      </c>
      <c r="U366" s="18">
        <v>11454</v>
      </c>
      <c r="V366" s="18">
        <v>187.8</v>
      </c>
      <c r="W366" s="18">
        <v>685.2</v>
      </c>
      <c r="X366" s="18">
        <v>12327</v>
      </c>
      <c r="Y366" s="18">
        <v>0</v>
      </c>
      <c r="Z366" s="18">
        <v>0</v>
      </c>
      <c r="AA366" s="18">
        <v>0</v>
      </c>
      <c r="AB366" s="18">
        <v>0</v>
      </c>
    </row>
    <row r="367" spans="1:28" s="15" customFormat="1" x14ac:dyDescent="0.25">
      <c r="A367" s="17">
        <v>5</v>
      </c>
      <c r="B367" s="17" t="s">
        <v>1233</v>
      </c>
      <c r="C367" s="17" t="s">
        <v>1664</v>
      </c>
      <c r="D367" s="17" t="s">
        <v>1245</v>
      </c>
      <c r="E367" s="17" t="s">
        <v>1246</v>
      </c>
      <c r="F367" s="17" t="s">
        <v>35</v>
      </c>
      <c r="G367" s="17" t="s">
        <v>45</v>
      </c>
      <c r="H367" s="17">
        <v>32</v>
      </c>
      <c r="I367" s="17">
        <v>32</v>
      </c>
      <c r="J367" s="17">
        <v>0</v>
      </c>
      <c r="K367" s="17" t="s">
        <v>59</v>
      </c>
      <c r="L367" s="18">
        <v>-6027.84</v>
      </c>
      <c r="M367" s="18">
        <v>4.66</v>
      </c>
      <c r="N367" s="18">
        <v>156.18</v>
      </c>
      <c r="O367" s="18">
        <v>-5867</v>
      </c>
      <c r="P367" s="18">
        <v>660</v>
      </c>
      <c r="Q367" s="18">
        <v>0</v>
      </c>
      <c r="R367" s="18">
        <v>0</v>
      </c>
      <c r="S367" s="18">
        <v>660</v>
      </c>
      <c r="T367" s="18">
        <v>0</v>
      </c>
      <c r="U367" s="18">
        <v>0</v>
      </c>
      <c r="V367" s="18">
        <v>0</v>
      </c>
      <c r="W367" s="18">
        <v>0</v>
      </c>
      <c r="X367" s="18"/>
      <c r="Y367" s="18">
        <v>0</v>
      </c>
      <c r="Z367" s="18">
        <v>0</v>
      </c>
      <c r="AA367" s="18">
        <v>0</v>
      </c>
      <c r="AB367" s="18">
        <v>0</v>
      </c>
    </row>
    <row r="368" spans="1:28" s="15" customFormat="1" x14ac:dyDescent="0.25">
      <c r="A368" s="17">
        <v>6</v>
      </c>
      <c r="B368" s="17" t="s">
        <v>1247</v>
      </c>
      <c r="C368" s="17" t="s">
        <v>1664</v>
      </c>
      <c r="D368" s="17" t="s">
        <v>1248</v>
      </c>
      <c r="E368" s="17" t="s">
        <v>1249</v>
      </c>
      <c r="F368" s="17" t="s">
        <v>35</v>
      </c>
      <c r="G368" s="17" t="s">
        <v>41</v>
      </c>
      <c r="H368" s="17">
        <v>79049</v>
      </c>
      <c r="I368" s="17">
        <v>72928</v>
      </c>
      <c r="J368" s="17">
        <v>6121</v>
      </c>
      <c r="K368" s="17" t="s">
        <v>37</v>
      </c>
      <c r="L368" s="18">
        <v>67169.570000000007</v>
      </c>
      <c r="M368" s="18">
        <v>230.43</v>
      </c>
      <c r="N368" s="18">
        <v>2412</v>
      </c>
      <c r="O368" s="18">
        <v>69812</v>
      </c>
      <c r="P368" s="18">
        <v>32593.47</v>
      </c>
      <c r="Q368" s="18">
        <v>574.08000000000004</v>
      </c>
      <c r="R368" s="18">
        <v>2754.45</v>
      </c>
      <c r="S368" s="18">
        <v>35922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99763.04</v>
      </c>
      <c r="Z368" s="18">
        <v>804.51</v>
      </c>
      <c r="AA368" s="18">
        <v>5166.45</v>
      </c>
      <c r="AB368" s="18">
        <v>105734</v>
      </c>
    </row>
    <row r="369" spans="1:28" s="15" customFormat="1" x14ac:dyDescent="0.25">
      <c r="A369" s="17">
        <v>7</v>
      </c>
      <c r="B369" s="17" t="s">
        <v>1250</v>
      </c>
      <c r="C369" s="17" t="s">
        <v>1664</v>
      </c>
      <c r="D369" s="17" t="s">
        <v>1251</v>
      </c>
      <c r="E369" s="17" t="s">
        <v>1252</v>
      </c>
      <c r="F369" s="17" t="s">
        <v>35</v>
      </c>
      <c r="G369" s="17" t="s">
        <v>41</v>
      </c>
      <c r="H369" s="17">
        <v>7480</v>
      </c>
      <c r="I369" s="17">
        <v>7480</v>
      </c>
      <c r="J369" s="17">
        <v>455</v>
      </c>
      <c r="K369" s="17" t="s">
        <v>848</v>
      </c>
      <c r="L369" s="18">
        <v>-41279.35</v>
      </c>
      <c r="M369" s="18">
        <v>4.5999999999999996</v>
      </c>
      <c r="N369" s="18">
        <v>204.75</v>
      </c>
      <c r="O369" s="18">
        <v>-41070</v>
      </c>
      <c r="P369" s="18">
        <v>2939.25</v>
      </c>
      <c r="Q369" s="18">
        <v>0</v>
      </c>
      <c r="R369" s="18">
        <v>204.75</v>
      </c>
      <c r="S369" s="18">
        <v>3144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0</v>
      </c>
      <c r="Z369" s="18">
        <v>0</v>
      </c>
      <c r="AA369" s="18">
        <v>0</v>
      </c>
      <c r="AB369" s="18">
        <v>0</v>
      </c>
    </row>
    <row r="370" spans="1:28" s="15" customFormat="1" x14ac:dyDescent="0.25">
      <c r="A370" s="17">
        <v>8</v>
      </c>
      <c r="B370" s="17" t="s">
        <v>1233</v>
      </c>
      <c r="C370" s="17" t="s">
        <v>1664</v>
      </c>
      <c r="D370" s="17" t="s">
        <v>1253</v>
      </c>
      <c r="E370" s="17" t="s">
        <v>1254</v>
      </c>
      <c r="F370" s="17" t="s">
        <v>35</v>
      </c>
      <c r="G370" s="17" t="s">
        <v>45</v>
      </c>
      <c r="H370" s="17">
        <v>99204</v>
      </c>
      <c r="I370" s="17">
        <v>97385</v>
      </c>
      <c r="J370" s="17">
        <v>1819</v>
      </c>
      <c r="K370" s="17" t="s">
        <v>37</v>
      </c>
      <c r="L370" s="18">
        <v>20978.79</v>
      </c>
      <c r="M370" s="18">
        <v>84.06</v>
      </c>
      <c r="N370" s="18">
        <v>435.15</v>
      </c>
      <c r="O370" s="18">
        <v>21498</v>
      </c>
      <c r="P370" s="18">
        <v>9990.73</v>
      </c>
      <c r="Q370" s="18">
        <v>191.72</v>
      </c>
      <c r="R370" s="18">
        <v>818.55</v>
      </c>
      <c r="S370" s="18">
        <v>11001</v>
      </c>
      <c r="T370" s="18">
        <v>0</v>
      </c>
      <c r="U370" s="18">
        <v>30969.52</v>
      </c>
      <c r="V370" s="18">
        <v>275.77999999999997</v>
      </c>
      <c r="W370" s="18">
        <v>1253.7</v>
      </c>
      <c r="X370" s="18">
        <v>32499</v>
      </c>
      <c r="Y370" s="18">
        <v>0</v>
      </c>
      <c r="Z370" s="18">
        <v>0</v>
      </c>
      <c r="AA370" s="18">
        <v>0</v>
      </c>
      <c r="AB370" s="18">
        <v>0</v>
      </c>
    </row>
    <row r="371" spans="1:28" s="15" customFormat="1" x14ac:dyDescent="0.25">
      <c r="A371" s="17">
        <v>9</v>
      </c>
      <c r="B371" s="17" t="s">
        <v>1255</v>
      </c>
      <c r="C371" s="17" t="s">
        <v>1664</v>
      </c>
      <c r="D371" s="17" t="s">
        <v>1256</v>
      </c>
      <c r="E371" s="17" t="s">
        <v>1257</v>
      </c>
      <c r="F371" s="17" t="s">
        <v>35</v>
      </c>
      <c r="G371" s="17" t="s">
        <v>45</v>
      </c>
      <c r="H371" s="17">
        <v>22250</v>
      </c>
      <c r="I371" s="17">
        <v>22009</v>
      </c>
      <c r="J371" s="17">
        <v>723</v>
      </c>
      <c r="K371" s="17" t="s">
        <v>37</v>
      </c>
      <c r="L371" s="18">
        <v>-204016.67</v>
      </c>
      <c r="M371" s="18">
        <v>47.05</v>
      </c>
      <c r="N371" s="18">
        <v>5759.62</v>
      </c>
      <c r="O371" s="18">
        <v>-198210</v>
      </c>
      <c r="P371" s="18">
        <v>5127.6499999999996</v>
      </c>
      <c r="Q371" s="18">
        <v>0</v>
      </c>
      <c r="R371" s="18">
        <v>325.35000000000002</v>
      </c>
      <c r="S371" s="18">
        <v>5453</v>
      </c>
      <c r="T371" s="18">
        <v>4760</v>
      </c>
      <c r="U371" s="18">
        <v>0</v>
      </c>
      <c r="V371" s="18">
        <v>0</v>
      </c>
      <c r="W371" s="18">
        <v>0</v>
      </c>
      <c r="X371" s="18"/>
      <c r="Y371" s="18">
        <v>0</v>
      </c>
      <c r="Z371" s="18">
        <v>0</v>
      </c>
      <c r="AA371" s="18">
        <v>0</v>
      </c>
      <c r="AB371" s="18">
        <v>0</v>
      </c>
    </row>
    <row r="372" spans="1:28" s="15" customFormat="1" x14ac:dyDescent="0.25">
      <c r="A372" s="17">
        <v>10</v>
      </c>
      <c r="B372" s="17" t="s">
        <v>1258</v>
      </c>
      <c r="C372" s="17" t="s">
        <v>1664</v>
      </c>
      <c r="D372" s="17" t="s">
        <v>1259</v>
      </c>
      <c r="E372" s="17" t="s">
        <v>1260</v>
      </c>
      <c r="F372" s="17" t="s">
        <v>35</v>
      </c>
      <c r="G372" s="17" t="s">
        <v>106</v>
      </c>
      <c r="H372" s="17">
        <v>2752</v>
      </c>
      <c r="I372" s="17">
        <v>2751</v>
      </c>
      <c r="J372" s="17">
        <v>1</v>
      </c>
      <c r="K372" s="17" t="s">
        <v>37</v>
      </c>
      <c r="L372" s="18">
        <v>1877.37</v>
      </c>
      <c r="M372" s="18">
        <v>12.18</v>
      </c>
      <c r="N372" s="18">
        <v>0.45</v>
      </c>
      <c r="O372" s="18">
        <v>1890</v>
      </c>
      <c r="P372" s="18">
        <v>665.26</v>
      </c>
      <c r="Q372" s="18">
        <v>16.29</v>
      </c>
      <c r="R372" s="18">
        <v>0.45</v>
      </c>
      <c r="S372" s="18">
        <v>682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2542.63</v>
      </c>
      <c r="Z372" s="18">
        <v>28.47</v>
      </c>
      <c r="AA372" s="18">
        <v>0.9</v>
      </c>
      <c r="AB372" s="18">
        <v>2572</v>
      </c>
    </row>
    <row r="373" spans="1:28" s="15" customFormat="1" x14ac:dyDescent="0.25">
      <c r="A373" s="17">
        <v>11</v>
      </c>
      <c r="B373" s="17" t="s">
        <v>1247</v>
      </c>
      <c r="C373" s="17" t="s">
        <v>1664</v>
      </c>
      <c r="D373" s="17" t="s">
        <v>1261</v>
      </c>
      <c r="E373" s="17" t="s">
        <v>1262</v>
      </c>
      <c r="F373" s="17" t="s">
        <v>35</v>
      </c>
      <c r="G373" s="17" t="s">
        <v>114</v>
      </c>
      <c r="H373" s="17">
        <v>3425</v>
      </c>
      <c r="I373" s="17">
        <v>3335</v>
      </c>
      <c r="J373" s="17">
        <v>270</v>
      </c>
      <c r="K373" s="17" t="s">
        <v>37</v>
      </c>
      <c r="L373" s="18">
        <v>2676.4</v>
      </c>
      <c r="M373" s="18">
        <v>7.35</v>
      </c>
      <c r="N373" s="18">
        <v>74.25</v>
      </c>
      <c r="O373" s="18">
        <v>2758</v>
      </c>
      <c r="P373" s="18">
        <v>1950.99</v>
      </c>
      <c r="Q373" s="18">
        <v>21.51</v>
      </c>
      <c r="R373" s="18">
        <v>121.5</v>
      </c>
      <c r="S373" s="18">
        <v>2094</v>
      </c>
      <c r="T373" s="18">
        <v>0</v>
      </c>
      <c r="U373" s="18">
        <v>4627.3900000000003</v>
      </c>
      <c r="V373" s="18">
        <v>28.86</v>
      </c>
      <c r="W373" s="18">
        <v>195.75</v>
      </c>
      <c r="X373" s="18">
        <v>4852</v>
      </c>
      <c r="Y373" s="18">
        <v>0</v>
      </c>
      <c r="Z373" s="18">
        <v>0</v>
      </c>
      <c r="AA373" s="18">
        <v>0</v>
      </c>
      <c r="AB373" s="18">
        <v>0</v>
      </c>
    </row>
    <row r="374" spans="1:28" s="28" customFormat="1" x14ac:dyDescent="0.25">
      <c r="A374" s="29"/>
      <c r="B374" s="29"/>
      <c r="C374" s="10" t="s">
        <v>71</v>
      </c>
      <c r="D374" s="29"/>
      <c r="E374" s="29"/>
      <c r="F374" s="29"/>
      <c r="G374" s="29"/>
      <c r="H374" s="29"/>
      <c r="I374" s="29"/>
      <c r="J374" s="29">
        <f>SUM(J363:J373)</f>
        <v>15092</v>
      </c>
      <c r="K374" s="29"/>
      <c r="L374" s="29">
        <f t="shared" ref="L374:AB374" si="41">SUM(L363:L373)</f>
        <v>-52036.099999999991</v>
      </c>
      <c r="M374" s="29">
        <f t="shared" si="41"/>
        <v>1237.3999999999999</v>
      </c>
      <c r="N374" s="29">
        <f t="shared" si="41"/>
        <v>16188.7</v>
      </c>
      <c r="O374" s="29">
        <f t="shared" si="41"/>
        <v>-34610</v>
      </c>
      <c r="P374" s="29">
        <f t="shared" si="41"/>
        <v>86522.95</v>
      </c>
      <c r="Q374" s="29">
        <f t="shared" si="41"/>
        <v>1608.65</v>
      </c>
      <c r="R374" s="29">
        <f t="shared" si="41"/>
        <v>6791.4</v>
      </c>
      <c r="S374" s="29">
        <f t="shared" si="41"/>
        <v>94923</v>
      </c>
      <c r="T374" s="29">
        <f t="shared" si="41"/>
        <v>16060</v>
      </c>
      <c r="U374" s="29">
        <f t="shared" si="41"/>
        <v>119310.58</v>
      </c>
      <c r="V374" s="29">
        <f t="shared" si="41"/>
        <v>1279.32</v>
      </c>
      <c r="W374" s="29">
        <f t="shared" si="41"/>
        <v>6212.0999999999995</v>
      </c>
      <c r="X374" s="29">
        <f t="shared" si="41"/>
        <v>126802</v>
      </c>
      <c r="Y374" s="29">
        <f t="shared" si="41"/>
        <v>157773.22999999998</v>
      </c>
      <c r="Z374" s="29">
        <f t="shared" si="41"/>
        <v>1510.42</v>
      </c>
      <c r="AA374" s="29">
        <f t="shared" si="41"/>
        <v>10117.35</v>
      </c>
      <c r="AB374" s="29">
        <f t="shared" si="41"/>
        <v>169401</v>
      </c>
    </row>
    <row r="375" spans="1:28" s="15" customFormat="1" x14ac:dyDescent="0.25">
      <c r="A375" s="17">
        <v>1</v>
      </c>
      <c r="B375" s="17" t="s">
        <v>1233</v>
      </c>
      <c r="C375" s="17" t="s">
        <v>1664</v>
      </c>
      <c r="D375" s="17" t="s">
        <v>1263</v>
      </c>
      <c r="E375" s="17" t="s">
        <v>1264</v>
      </c>
      <c r="F375" s="17" t="s">
        <v>75</v>
      </c>
      <c r="G375" s="17" t="s">
        <v>1142</v>
      </c>
      <c r="H375" s="17">
        <v>8735</v>
      </c>
      <c r="I375" s="17">
        <v>8713</v>
      </c>
      <c r="J375" s="17">
        <v>22</v>
      </c>
      <c r="K375" s="17" t="s">
        <v>37</v>
      </c>
      <c r="L375" s="18">
        <v>1118.17</v>
      </c>
      <c r="M375" s="18">
        <v>19.440000000000001</v>
      </c>
      <c r="N375" s="18">
        <v>108.39</v>
      </c>
      <c r="O375" s="18">
        <v>1246</v>
      </c>
      <c r="P375" s="18">
        <v>432.13</v>
      </c>
      <c r="Q375" s="18">
        <v>10.7</v>
      </c>
      <c r="R375" s="18">
        <v>13.17</v>
      </c>
      <c r="S375" s="18">
        <v>456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1550.3</v>
      </c>
      <c r="Z375" s="18">
        <v>30.14</v>
      </c>
      <c r="AA375" s="18">
        <v>121.56</v>
      </c>
      <c r="AB375" s="18">
        <v>1702</v>
      </c>
    </row>
    <row r="376" spans="1:28" s="15" customFormat="1" x14ac:dyDescent="0.25">
      <c r="A376" s="17">
        <v>2</v>
      </c>
      <c r="B376" s="17" t="s">
        <v>1255</v>
      </c>
      <c r="C376" s="17" t="s">
        <v>1664</v>
      </c>
      <c r="D376" s="17" t="s">
        <v>1265</v>
      </c>
      <c r="E376" s="17" t="s">
        <v>1266</v>
      </c>
      <c r="F376" s="17" t="s">
        <v>75</v>
      </c>
      <c r="G376" s="17" t="s">
        <v>1142</v>
      </c>
      <c r="H376" s="17">
        <v>10609</v>
      </c>
      <c r="I376" s="17">
        <v>10609</v>
      </c>
      <c r="J376" s="17">
        <v>0</v>
      </c>
      <c r="K376" s="17" t="s">
        <v>59</v>
      </c>
      <c r="L376" s="18">
        <v>734.91</v>
      </c>
      <c r="M376" s="18">
        <v>2.09</v>
      </c>
      <c r="N376" s="18">
        <v>0</v>
      </c>
      <c r="O376" s="18">
        <v>737</v>
      </c>
      <c r="P376" s="18">
        <v>344.01</v>
      </c>
      <c r="Q376" s="18">
        <v>5.99</v>
      </c>
      <c r="R376" s="18">
        <v>0</v>
      </c>
      <c r="S376" s="18">
        <v>350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1078.92</v>
      </c>
      <c r="Z376" s="18">
        <v>8.08</v>
      </c>
      <c r="AA376" s="18">
        <v>0</v>
      </c>
      <c r="AB376" s="18">
        <v>1087</v>
      </c>
    </row>
    <row r="377" spans="1:28" s="15" customFormat="1" x14ac:dyDescent="0.25">
      <c r="A377" s="17">
        <v>3</v>
      </c>
      <c r="B377" s="17" t="s">
        <v>1233</v>
      </c>
      <c r="C377" s="17" t="s">
        <v>1664</v>
      </c>
      <c r="D377" s="17" t="s">
        <v>1267</v>
      </c>
      <c r="E377" s="17" t="s">
        <v>1268</v>
      </c>
      <c r="F377" s="17" t="s">
        <v>75</v>
      </c>
      <c r="G377" s="17" t="s">
        <v>1142</v>
      </c>
      <c r="H377" s="17">
        <v>25</v>
      </c>
      <c r="I377" s="17">
        <v>25</v>
      </c>
      <c r="J377" s="17">
        <v>0</v>
      </c>
      <c r="K377" s="17" t="s">
        <v>59</v>
      </c>
      <c r="L377" s="18">
        <v>-414.3</v>
      </c>
      <c r="M377" s="18">
        <v>10.58</v>
      </c>
      <c r="N377" s="18">
        <v>7.72</v>
      </c>
      <c r="O377" s="18">
        <v>-396</v>
      </c>
      <c r="P377" s="18">
        <v>344</v>
      </c>
      <c r="Q377" s="18">
        <v>0</v>
      </c>
      <c r="R377" s="18">
        <v>0</v>
      </c>
      <c r="S377" s="18">
        <v>344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0</v>
      </c>
      <c r="Z377" s="18">
        <v>0</v>
      </c>
      <c r="AA377" s="18">
        <v>0</v>
      </c>
      <c r="AB377" s="18">
        <v>0</v>
      </c>
    </row>
    <row r="378" spans="1:28" s="15" customFormat="1" x14ac:dyDescent="0.25">
      <c r="A378" s="17">
        <v>4</v>
      </c>
      <c r="B378" s="17" t="s">
        <v>1233</v>
      </c>
      <c r="C378" s="17" t="s">
        <v>1664</v>
      </c>
      <c r="D378" s="17" t="s">
        <v>1269</v>
      </c>
      <c r="E378" s="17" t="s">
        <v>1270</v>
      </c>
      <c r="F378" s="17" t="s">
        <v>75</v>
      </c>
      <c r="G378" s="17" t="s">
        <v>1142</v>
      </c>
      <c r="H378" s="17">
        <v>5373</v>
      </c>
      <c r="I378" s="17">
        <v>5340</v>
      </c>
      <c r="J378" s="17">
        <v>33</v>
      </c>
      <c r="K378" s="17" t="s">
        <v>37</v>
      </c>
      <c r="L378" s="18">
        <v>1310.52</v>
      </c>
      <c r="M378" s="18">
        <v>19.2</v>
      </c>
      <c r="N378" s="18">
        <v>50.28</v>
      </c>
      <c r="O378" s="18">
        <v>1380</v>
      </c>
      <c r="P378" s="18">
        <v>506.5</v>
      </c>
      <c r="Q378" s="18">
        <v>11.75</v>
      </c>
      <c r="R378" s="18">
        <v>19.75</v>
      </c>
      <c r="S378" s="18">
        <v>538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1817.02</v>
      </c>
      <c r="Z378" s="18">
        <v>30.95</v>
      </c>
      <c r="AA378" s="18">
        <v>70.03</v>
      </c>
      <c r="AB378" s="18">
        <v>1918</v>
      </c>
    </row>
    <row r="379" spans="1:28" s="15" customFormat="1" x14ac:dyDescent="0.25">
      <c r="A379" s="17">
        <v>5</v>
      </c>
      <c r="B379" s="17" t="s">
        <v>1247</v>
      </c>
      <c r="C379" s="17" t="s">
        <v>1664</v>
      </c>
      <c r="D379" s="17" t="s">
        <v>1271</v>
      </c>
      <c r="E379" s="17" t="s">
        <v>1272</v>
      </c>
      <c r="F379" s="17" t="s">
        <v>75</v>
      </c>
      <c r="G379" s="17" t="s">
        <v>1142</v>
      </c>
      <c r="H379" s="17">
        <v>10988</v>
      </c>
      <c r="I379" s="17">
        <v>10911</v>
      </c>
      <c r="J379" s="17">
        <v>77</v>
      </c>
      <c r="K379" s="17" t="s">
        <v>37</v>
      </c>
      <c r="L379" s="18">
        <v>2384.66</v>
      </c>
      <c r="M379" s="18">
        <v>9.0500000000000007</v>
      </c>
      <c r="N379" s="18">
        <v>44.29</v>
      </c>
      <c r="O379" s="18">
        <v>2438</v>
      </c>
      <c r="P379" s="18">
        <v>807.71</v>
      </c>
      <c r="Q379" s="18">
        <v>21.21</v>
      </c>
      <c r="R379" s="18">
        <v>46.08</v>
      </c>
      <c r="S379" s="18">
        <v>875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3192.37</v>
      </c>
      <c r="Z379" s="18">
        <v>30.26</v>
      </c>
      <c r="AA379" s="18">
        <v>90.37</v>
      </c>
      <c r="AB379" s="18">
        <v>3313</v>
      </c>
    </row>
    <row r="380" spans="1:28" s="15" customFormat="1" x14ac:dyDescent="0.25">
      <c r="A380" s="17">
        <v>6</v>
      </c>
      <c r="B380" s="17" t="s">
        <v>1233</v>
      </c>
      <c r="C380" s="17" t="s">
        <v>1664</v>
      </c>
      <c r="D380" s="17" t="s">
        <v>1273</v>
      </c>
      <c r="E380" s="17" t="s">
        <v>1274</v>
      </c>
      <c r="F380" s="17" t="s">
        <v>75</v>
      </c>
      <c r="G380" s="17" t="s">
        <v>1142</v>
      </c>
      <c r="H380" s="17">
        <v>8466</v>
      </c>
      <c r="I380" s="17">
        <v>8441</v>
      </c>
      <c r="J380" s="17">
        <v>25</v>
      </c>
      <c r="K380" s="17" t="s">
        <v>37</v>
      </c>
      <c r="L380" s="18">
        <v>-1869.42</v>
      </c>
      <c r="M380" s="18">
        <v>10.46</v>
      </c>
      <c r="N380" s="18">
        <v>111.96</v>
      </c>
      <c r="O380" s="18">
        <v>-1747</v>
      </c>
      <c r="P380" s="18">
        <v>327.04000000000002</v>
      </c>
      <c r="Q380" s="18">
        <v>0</v>
      </c>
      <c r="R380" s="18">
        <v>14.96</v>
      </c>
      <c r="S380" s="18">
        <v>342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0</v>
      </c>
      <c r="Z380" s="18">
        <v>0</v>
      </c>
      <c r="AA380" s="18">
        <v>0</v>
      </c>
      <c r="AB380" s="18">
        <v>0</v>
      </c>
    </row>
    <row r="381" spans="1:28" s="15" customFormat="1" x14ac:dyDescent="0.25">
      <c r="A381" s="17">
        <v>7</v>
      </c>
      <c r="B381" s="17" t="s">
        <v>1233</v>
      </c>
      <c r="C381" s="17" t="s">
        <v>1664</v>
      </c>
      <c r="D381" s="17" t="s">
        <v>1275</v>
      </c>
      <c r="E381" s="17" t="s">
        <v>1276</v>
      </c>
      <c r="F381" s="17" t="s">
        <v>75</v>
      </c>
      <c r="G381" s="17" t="s">
        <v>1277</v>
      </c>
      <c r="H381" s="17">
        <v>1772</v>
      </c>
      <c r="I381" s="17">
        <v>1756</v>
      </c>
      <c r="J381" s="17">
        <v>16</v>
      </c>
      <c r="K381" s="17" t="s">
        <v>37</v>
      </c>
      <c r="L381" s="18">
        <v>-671.48</v>
      </c>
      <c r="M381" s="18">
        <v>10.9</v>
      </c>
      <c r="N381" s="18">
        <v>53.58</v>
      </c>
      <c r="O381" s="18">
        <v>-607</v>
      </c>
      <c r="P381" s="18">
        <v>359.42</v>
      </c>
      <c r="Q381" s="18">
        <v>0</v>
      </c>
      <c r="R381" s="18">
        <v>9.58</v>
      </c>
      <c r="S381" s="18">
        <v>369</v>
      </c>
      <c r="T381" s="18">
        <v>0</v>
      </c>
      <c r="U381" s="18">
        <v>0</v>
      </c>
      <c r="V381" s="18">
        <v>0</v>
      </c>
      <c r="W381" s="18">
        <v>0</v>
      </c>
      <c r="X381" s="18"/>
      <c r="Y381" s="18">
        <v>0</v>
      </c>
      <c r="Z381" s="18">
        <v>0</v>
      </c>
      <c r="AA381" s="18">
        <v>0</v>
      </c>
      <c r="AB381" s="18">
        <v>0</v>
      </c>
    </row>
    <row r="382" spans="1:28" s="15" customFormat="1" x14ac:dyDescent="0.25">
      <c r="A382" s="17">
        <v>8</v>
      </c>
      <c r="B382" s="17" t="s">
        <v>1250</v>
      </c>
      <c r="C382" s="17" t="s">
        <v>1664</v>
      </c>
      <c r="D382" s="17" t="s">
        <v>1278</v>
      </c>
      <c r="E382" s="17" t="s">
        <v>1279</v>
      </c>
      <c r="F382" s="17" t="s">
        <v>75</v>
      </c>
      <c r="G382" s="17" t="s">
        <v>1142</v>
      </c>
      <c r="H382" s="17">
        <v>12524</v>
      </c>
      <c r="I382" s="17">
        <v>12373</v>
      </c>
      <c r="J382" s="17">
        <v>151</v>
      </c>
      <c r="K382" s="17" t="s">
        <v>37</v>
      </c>
      <c r="L382" s="18">
        <v>7840.82</v>
      </c>
      <c r="M382" s="18">
        <v>306.07</v>
      </c>
      <c r="N382" s="18">
        <v>274.11</v>
      </c>
      <c r="O382" s="18">
        <v>8421</v>
      </c>
      <c r="P382" s="18">
        <v>1470.06</v>
      </c>
      <c r="Q382" s="18">
        <v>76.569999999999993</v>
      </c>
      <c r="R382" s="18">
        <v>90.37</v>
      </c>
      <c r="S382" s="18">
        <v>1637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9310.8799999999992</v>
      </c>
      <c r="Z382" s="18">
        <v>382.64</v>
      </c>
      <c r="AA382" s="18">
        <v>364.48</v>
      </c>
      <c r="AB382" s="18">
        <v>10058</v>
      </c>
    </row>
    <row r="383" spans="1:28" s="15" customFormat="1" x14ac:dyDescent="0.25">
      <c r="A383" s="17">
        <v>9</v>
      </c>
      <c r="B383" s="17" t="s">
        <v>1247</v>
      </c>
      <c r="C383" s="17" t="s">
        <v>1664</v>
      </c>
      <c r="D383" s="17" t="s">
        <v>1280</v>
      </c>
      <c r="E383" s="17" t="s">
        <v>1281</v>
      </c>
      <c r="F383" s="17" t="s">
        <v>75</v>
      </c>
      <c r="G383" s="17" t="s">
        <v>1142</v>
      </c>
      <c r="H383" s="17">
        <v>2896</v>
      </c>
      <c r="I383" s="17">
        <v>2730</v>
      </c>
      <c r="J383" s="17">
        <v>166</v>
      </c>
      <c r="K383" s="17" t="s">
        <v>37</v>
      </c>
      <c r="L383" s="18">
        <v>2620.9699999999998</v>
      </c>
      <c r="M383" s="18">
        <v>7.47</v>
      </c>
      <c r="N383" s="18">
        <v>97.56</v>
      </c>
      <c r="O383" s="18">
        <v>2726</v>
      </c>
      <c r="P383" s="18">
        <v>1323.09</v>
      </c>
      <c r="Q383" s="18">
        <v>21.56</v>
      </c>
      <c r="R383" s="18">
        <v>99.35</v>
      </c>
      <c r="S383" s="18">
        <v>1444</v>
      </c>
      <c r="T383" s="18">
        <v>40</v>
      </c>
      <c r="U383" s="18">
        <v>0</v>
      </c>
      <c r="V383" s="18">
        <v>0</v>
      </c>
      <c r="W383" s="18">
        <v>0</v>
      </c>
      <c r="X383" s="18"/>
      <c r="Y383" s="18">
        <v>3944.06</v>
      </c>
      <c r="Z383" s="18">
        <v>29.03</v>
      </c>
      <c r="AA383" s="18">
        <v>196.91</v>
      </c>
      <c r="AB383" s="18">
        <v>4170</v>
      </c>
    </row>
    <row r="384" spans="1:28" s="15" customFormat="1" x14ac:dyDescent="0.25">
      <c r="A384" s="17">
        <v>10</v>
      </c>
      <c r="B384" s="17" t="s">
        <v>1255</v>
      </c>
      <c r="C384" s="17" t="s">
        <v>1664</v>
      </c>
      <c r="D384" s="17" t="s">
        <v>1282</v>
      </c>
      <c r="E384" s="17" t="s">
        <v>1283</v>
      </c>
      <c r="F384" s="17" t="s">
        <v>75</v>
      </c>
      <c r="G384" s="17" t="s">
        <v>1142</v>
      </c>
      <c r="H384" s="17">
        <v>9301</v>
      </c>
      <c r="I384" s="17">
        <v>9230</v>
      </c>
      <c r="J384" s="17">
        <v>71</v>
      </c>
      <c r="K384" s="17" t="s">
        <v>37</v>
      </c>
      <c r="L384" s="18">
        <v>1354.69</v>
      </c>
      <c r="M384" s="18">
        <v>3.4</v>
      </c>
      <c r="N384" s="18">
        <v>35.909999999999997</v>
      </c>
      <c r="O384" s="18">
        <v>1394</v>
      </c>
      <c r="P384" s="18">
        <v>892.12</v>
      </c>
      <c r="Q384" s="18">
        <v>10.39</v>
      </c>
      <c r="R384" s="18">
        <v>42.49</v>
      </c>
      <c r="S384" s="18">
        <v>945</v>
      </c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2246.81</v>
      </c>
      <c r="Z384" s="18">
        <v>13.79</v>
      </c>
      <c r="AA384" s="18">
        <v>78.400000000000006</v>
      </c>
      <c r="AB384" s="18">
        <v>2339</v>
      </c>
    </row>
    <row r="385" spans="1:28" s="15" customFormat="1" x14ac:dyDescent="0.25">
      <c r="A385" s="17">
        <v>11</v>
      </c>
      <c r="B385" s="17" t="s">
        <v>1237</v>
      </c>
      <c r="C385" s="17" t="s">
        <v>1664</v>
      </c>
      <c r="D385" s="17" t="s">
        <v>1284</v>
      </c>
      <c r="E385" s="17" t="s">
        <v>1285</v>
      </c>
      <c r="F385" s="17" t="s">
        <v>75</v>
      </c>
      <c r="G385" s="17" t="s">
        <v>1142</v>
      </c>
      <c r="H385" s="17">
        <v>8832</v>
      </c>
      <c r="I385" s="17">
        <v>8618</v>
      </c>
      <c r="J385" s="17">
        <v>214</v>
      </c>
      <c r="K385" s="17" t="s">
        <v>37</v>
      </c>
      <c r="L385" s="18">
        <v>5011.17</v>
      </c>
      <c r="M385" s="18">
        <v>316.77999999999997</v>
      </c>
      <c r="N385" s="18">
        <v>298.05</v>
      </c>
      <c r="O385" s="18">
        <v>5626</v>
      </c>
      <c r="P385" s="18">
        <v>1807.36</v>
      </c>
      <c r="Q385" s="18">
        <v>47.56</v>
      </c>
      <c r="R385" s="18">
        <v>128.08000000000001</v>
      </c>
      <c r="S385" s="18">
        <v>1983</v>
      </c>
      <c r="T385" s="18">
        <v>1390</v>
      </c>
      <c r="U385" s="18">
        <v>0</v>
      </c>
      <c r="V385" s="18">
        <v>0</v>
      </c>
      <c r="W385" s="18">
        <v>0</v>
      </c>
      <c r="X385" s="18"/>
      <c r="Y385" s="18">
        <v>6818.53</v>
      </c>
      <c r="Z385" s="18">
        <v>364.34</v>
      </c>
      <c r="AA385" s="18">
        <v>426.13</v>
      </c>
      <c r="AB385" s="18">
        <v>7609</v>
      </c>
    </row>
    <row r="386" spans="1:28" s="15" customFormat="1" x14ac:dyDescent="0.25">
      <c r="A386" s="17">
        <v>12</v>
      </c>
      <c r="B386" s="17" t="s">
        <v>1233</v>
      </c>
      <c r="C386" s="17" t="s">
        <v>1664</v>
      </c>
      <c r="D386" s="17" t="s">
        <v>1286</v>
      </c>
      <c r="E386" s="17" t="s">
        <v>1287</v>
      </c>
      <c r="F386" s="17" t="s">
        <v>75</v>
      </c>
      <c r="G386" s="17" t="s">
        <v>1142</v>
      </c>
      <c r="H386" s="17">
        <v>33715</v>
      </c>
      <c r="I386" s="17">
        <v>33696</v>
      </c>
      <c r="J386" s="17">
        <v>19</v>
      </c>
      <c r="K386" s="17" t="s">
        <v>37</v>
      </c>
      <c r="L386" s="18">
        <v>1450.19</v>
      </c>
      <c r="M386" s="18">
        <v>15.45</v>
      </c>
      <c r="N386" s="18">
        <v>17.36</v>
      </c>
      <c r="O386" s="18">
        <v>1483</v>
      </c>
      <c r="P386" s="18">
        <v>535.91999999999996</v>
      </c>
      <c r="Q386" s="18">
        <v>12.71</v>
      </c>
      <c r="R386" s="18">
        <v>11.37</v>
      </c>
      <c r="S386" s="18">
        <v>560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1986.11</v>
      </c>
      <c r="Z386" s="18">
        <v>28.16</v>
      </c>
      <c r="AA386" s="18">
        <v>28.73</v>
      </c>
      <c r="AB386" s="18">
        <v>2043</v>
      </c>
    </row>
    <row r="387" spans="1:28" s="15" customFormat="1" x14ac:dyDescent="0.25">
      <c r="A387" s="17">
        <v>13</v>
      </c>
      <c r="B387" s="17" t="s">
        <v>1242</v>
      </c>
      <c r="C387" s="17" t="s">
        <v>1664</v>
      </c>
      <c r="D387" s="17" t="s">
        <v>1288</v>
      </c>
      <c r="E387" s="17" t="s">
        <v>1289</v>
      </c>
      <c r="F387" s="17" t="s">
        <v>75</v>
      </c>
      <c r="G387" s="17" t="s">
        <v>1142</v>
      </c>
      <c r="H387" s="17">
        <v>20770</v>
      </c>
      <c r="I387" s="17">
        <v>20770</v>
      </c>
      <c r="J387" s="17">
        <v>322</v>
      </c>
      <c r="K387" s="17" t="s">
        <v>1090</v>
      </c>
      <c r="L387" s="18">
        <v>4546.43</v>
      </c>
      <c r="M387" s="18">
        <v>13.97</v>
      </c>
      <c r="N387" s="18">
        <v>161.6</v>
      </c>
      <c r="O387" s="18">
        <v>4722</v>
      </c>
      <c r="P387" s="18">
        <v>2640.05</v>
      </c>
      <c r="Q387" s="18">
        <v>37.229999999999997</v>
      </c>
      <c r="R387" s="18">
        <v>192.72</v>
      </c>
      <c r="S387" s="18">
        <v>2870</v>
      </c>
      <c r="T387" s="18">
        <v>1330</v>
      </c>
      <c r="U387" s="18">
        <v>7186.48</v>
      </c>
      <c r="V387" s="18">
        <v>51.2</v>
      </c>
      <c r="W387" s="18">
        <v>354.32</v>
      </c>
      <c r="X387" s="18">
        <v>7592</v>
      </c>
      <c r="Y387" s="18">
        <v>0</v>
      </c>
      <c r="Z387" s="18">
        <v>0</v>
      </c>
      <c r="AA387" s="18">
        <v>0</v>
      </c>
      <c r="AB387" s="18">
        <v>0</v>
      </c>
    </row>
    <row r="388" spans="1:28" s="15" customFormat="1" x14ac:dyDescent="0.25">
      <c r="A388" s="17">
        <v>14</v>
      </c>
      <c r="B388" s="17" t="s">
        <v>1233</v>
      </c>
      <c r="C388" s="17" t="s">
        <v>1664</v>
      </c>
      <c r="D388" s="17" t="s">
        <v>1290</v>
      </c>
      <c r="E388" s="17" t="s">
        <v>1291</v>
      </c>
      <c r="F388" s="17" t="s">
        <v>75</v>
      </c>
      <c r="G388" s="17" t="s">
        <v>1142</v>
      </c>
      <c r="H388" s="17">
        <v>3505</v>
      </c>
      <c r="I388" s="17">
        <v>3504</v>
      </c>
      <c r="J388" s="17">
        <v>1</v>
      </c>
      <c r="K388" s="17" t="s">
        <v>37</v>
      </c>
      <c r="L388" s="18">
        <v>706.55</v>
      </c>
      <c r="M388" s="18">
        <v>14.16</v>
      </c>
      <c r="N388" s="18">
        <v>11.29</v>
      </c>
      <c r="O388" s="18">
        <v>732</v>
      </c>
      <c r="P388" s="18">
        <v>319.45</v>
      </c>
      <c r="Q388" s="18">
        <v>5.95</v>
      </c>
      <c r="R388" s="18">
        <v>0.6</v>
      </c>
      <c r="S388" s="18">
        <v>326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1026</v>
      </c>
      <c r="Z388" s="18">
        <v>20.11</v>
      </c>
      <c r="AA388" s="18">
        <v>11.89</v>
      </c>
      <c r="AB388" s="18">
        <v>1058</v>
      </c>
    </row>
    <row r="389" spans="1:28" s="15" customFormat="1" x14ac:dyDescent="0.25">
      <c r="A389" s="17">
        <v>15</v>
      </c>
      <c r="B389" s="17" t="s">
        <v>1247</v>
      </c>
      <c r="C389" s="17" t="s">
        <v>1664</v>
      </c>
      <c r="D389" s="17" t="s">
        <v>1292</v>
      </c>
      <c r="E389" s="17" t="s">
        <v>1293</v>
      </c>
      <c r="F389" s="17" t="s">
        <v>75</v>
      </c>
      <c r="G389" s="17" t="s">
        <v>1142</v>
      </c>
      <c r="H389" s="17">
        <v>2005</v>
      </c>
      <c r="I389" s="17">
        <v>2004</v>
      </c>
      <c r="J389" s="17">
        <v>1</v>
      </c>
      <c r="K389" s="17" t="s">
        <v>37</v>
      </c>
      <c r="L389" s="18">
        <v>-152.79</v>
      </c>
      <c r="M389" s="18">
        <v>5.23</v>
      </c>
      <c r="N389" s="18">
        <v>3.56</v>
      </c>
      <c r="O389" s="18">
        <v>-144</v>
      </c>
      <c r="P389" s="18">
        <v>225.4</v>
      </c>
      <c r="Q389" s="18">
        <v>0</v>
      </c>
      <c r="R389" s="18">
        <v>0.6</v>
      </c>
      <c r="S389" s="18">
        <v>226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72.61</v>
      </c>
      <c r="Z389" s="18">
        <v>5.23</v>
      </c>
      <c r="AA389" s="18">
        <v>4.16</v>
      </c>
      <c r="AB389" s="18">
        <v>82</v>
      </c>
    </row>
    <row r="390" spans="1:28" s="15" customFormat="1" x14ac:dyDescent="0.25">
      <c r="A390" s="17">
        <v>16</v>
      </c>
      <c r="B390" s="17" t="s">
        <v>1255</v>
      </c>
      <c r="C390" s="17" t="s">
        <v>1664</v>
      </c>
      <c r="D390" s="17" t="s">
        <v>1294</v>
      </c>
      <c r="E390" s="17" t="s">
        <v>1295</v>
      </c>
      <c r="F390" s="17" t="s">
        <v>75</v>
      </c>
      <c r="G390" s="17" t="s">
        <v>1142</v>
      </c>
      <c r="H390" s="17">
        <v>10639</v>
      </c>
      <c r="I390" s="17">
        <v>10632</v>
      </c>
      <c r="J390" s="17">
        <v>7</v>
      </c>
      <c r="K390" s="17" t="s">
        <v>37</v>
      </c>
      <c r="L390" s="18">
        <v>551.87</v>
      </c>
      <c r="M390" s="18">
        <v>18.09</v>
      </c>
      <c r="N390" s="18">
        <v>53.04</v>
      </c>
      <c r="O390" s="18">
        <v>623</v>
      </c>
      <c r="P390" s="18">
        <v>547.96</v>
      </c>
      <c r="Q390" s="18">
        <v>3.85</v>
      </c>
      <c r="R390" s="18">
        <v>4.1900000000000004</v>
      </c>
      <c r="S390" s="18">
        <v>556</v>
      </c>
      <c r="T390" s="18">
        <v>0</v>
      </c>
      <c r="U390" s="18">
        <v>1099.83</v>
      </c>
      <c r="V390" s="18">
        <v>21.94</v>
      </c>
      <c r="W390" s="18">
        <v>57.23</v>
      </c>
      <c r="X390" s="18">
        <v>1179</v>
      </c>
      <c r="Y390" s="18">
        <v>0</v>
      </c>
      <c r="Z390" s="18">
        <v>0</v>
      </c>
      <c r="AA390" s="18">
        <v>0</v>
      </c>
      <c r="AB390" s="18">
        <v>0</v>
      </c>
    </row>
    <row r="391" spans="1:28" s="15" customFormat="1" x14ac:dyDescent="0.25">
      <c r="A391" s="17">
        <v>17</v>
      </c>
      <c r="B391" s="17" t="s">
        <v>1255</v>
      </c>
      <c r="C391" s="17" t="s">
        <v>1664</v>
      </c>
      <c r="D391" s="17" t="s">
        <v>1296</v>
      </c>
      <c r="E391" s="17" t="s">
        <v>1297</v>
      </c>
      <c r="F391" s="17" t="s">
        <v>75</v>
      </c>
      <c r="G391" s="17" t="s">
        <v>1142</v>
      </c>
      <c r="H391" s="17">
        <v>28528</v>
      </c>
      <c r="I391" s="17">
        <v>28051</v>
      </c>
      <c r="J391" s="17">
        <v>477</v>
      </c>
      <c r="K391" s="17" t="s">
        <v>37</v>
      </c>
      <c r="L391" s="18">
        <v>4526.32</v>
      </c>
      <c r="M391" s="18">
        <v>6.95</v>
      </c>
      <c r="N391" s="18">
        <v>265.73</v>
      </c>
      <c r="O391" s="18">
        <v>4799</v>
      </c>
      <c r="P391" s="18">
        <v>3793.89</v>
      </c>
      <c r="Q391" s="18">
        <v>31.63</v>
      </c>
      <c r="R391" s="18">
        <v>285.48</v>
      </c>
      <c r="S391" s="18">
        <v>4111</v>
      </c>
      <c r="T391" s="18">
        <v>0</v>
      </c>
      <c r="U391" s="18">
        <v>8320.2099999999991</v>
      </c>
      <c r="V391" s="18">
        <v>38.58</v>
      </c>
      <c r="W391" s="18">
        <v>551.21</v>
      </c>
      <c r="X391" s="18">
        <v>8910</v>
      </c>
      <c r="Y391" s="18">
        <v>0</v>
      </c>
      <c r="Z391" s="18">
        <v>0</v>
      </c>
      <c r="AA391" s="18">
        <v>0</v>
      </c>
      <c r="AB391" s="18">
        <v>0</v>
      </c>
    </row>
    <row r="392" spans="1:28" s="15" customFormat="1" x14ac:dyDescent="0.25">
      <c r="A392" s="17">
        <v>18</v>
      </c>
      <c r="B392" s="17" t="s">
        <v>1242</v>
      </c>
      <c r="C392" s="17" t="s">
        <v>1664</v>
      </c>
      <c r="D392" s="17" t="s">
        <v>1298</v>
      </c>
      <c r="E392" s="17" t="s">
        <v>1299</v>
      </c>
      <c r="F392" s="17" t="s">
        <v>75</v>
      </c>
      <c r="G392" s="17" t="s">
        <v>1142</v>
      </c>
      <c r="H392" s="17">
        <v>2659</v>
      </c>
      <c r="I392" s="17">
        <v>2524</v>
      </c>
      <c r="J392" s="17">
        <v>135</v>
      </c>
      <c r="K392" s="17" t="s">
        <v>37</v>
      </c>
      <c r="L392" s="18">
        <v>892.67</v>
      </c>
      <c r="M392" s="18">
        <v>1.1299999999999999</v>
      </c>
      <c r="N392" s="18">
        <v>80.2</v>
      </c>
      <c r="O392" s="18">
        <v>974</v>
      </c>
      <c r="P392" s="18">
        <v>1454.69</v>
      </c>
      <c r="Q392" s="18">
        <v>5.51</v>
      </c>
      <c r="R392" s="18">
        <v>80.8</v>
      </c>
      <c r="S392" s="18">
        <v>1541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2347.36</v>
      </c>
      <c r="Z392" s="18">
        <v>6.64</v>
      </c>
      <c r="AA392" s="18">
        <v>161</v>
      </c>
      <c r="AB392" s="18">
        <v>2515</v>
      </c>
    </row>
    <row r="393" spans="1:28" s="15" customFormat="1" x14ac:dyDescent="0.25">
      <c r="A393" s="17">
        <v>19</v>
      </c>
      <c r="B393" s="17" t="s">
        <v>1233</v>
      </c>
      <c r="C393" s="17" t="s">
        <v>1664</v>
      </c>
      <c r="D393" s="17" t="s">
        <v>1300</v>
      </c>
      <c r="E393" s="17" t="s">
        <v>1301</v>
      </c>
      <c r="F393" s="17" t="s">
        <v>75</v>
      </c>
      <c r="G393" s="17" t="s">
        <v>1302</v>
      </c>
      <c r="H393" s="17">
        <v>1</v>
      </c>
      <c r="I393" s="17">
        <v>1</v>
      </c>
      <c r="J393" s="17">
        <v>360</v>
      </c>
      <c r="K393" s="17" t="s">
        <v>107</v>
      </c>
      <c r="L393" s="18">
        <v>21229.26</v>
      </c>
      <c r="M393" s="18">
        <v>293.48</v>
      </c>
      <c r="N393" s="18">
        <v>1891.26</v>
      </c>
      <c r="O393" s="18">
        <v>23414</v>
      </c>
      <c r="P393" s="18">
        <v>2650.36</v>
      </c>
      <c r="Q393" s="18">
        <v>183.18</v>
      </c>
      <c r="R393" s="18">
        <v>215.46</v>
      </c>
      <c r="S393" s="18">
        <v>3049</v>
      </c>
      <c r="T393" s="18">
        <v>0</v>
      </c>
      <c r="U393" s="18">
        <v>23879.62</v>
      </c>
      <c r="V393" s="18">
        <v>476.66</v>
      </c>
      <c r="W393" s="18">
        <v>2106.7199999999998</v>
      </c>
      <c r="X393" s="18">
        <v>26463</v>
      </c>
      <c r="Y393" s="18">
        <v>0</v>
      </c>
      <c r="Z393" s="18">
        <v>0</v>
      </c>
      <c r="AA393" s="18">
        <v>0</v>
      </c>
      <c r="AB393" s="18">
        <v>0</v>
      </c>
    </row>
    <row r="394" spans="1:28" s="15" customFormat="1" x14ac:dyDescent="0.25">
      <c r="A394" s="17">
        <v>20</v>
      </c>
      <c r="B394" s="17" t="s">
        <v>1233</v>
      </c>
      <c r="C394" s="17" t="s">
        <v>1664</v>
      </c>
      <c r="D394" s="17" t="s">
        <v>1303</v>
      </c>
      <c r="E394" s="17" t="s">
        <v>1304</v>
      </c>
      <c r="F394" s="17" t="s">
        <v>75</v>
      </c>
      <c r="G394" s="17" t="s">
        <v>1302</v>
      </c>
      <c r="H394" s="17">
        <v>2</v>
      </c>
      <c r="I394" s="17">
        <v>2</v>
      </c>
      <c r="J394" s="17">
        <v>360</v>
      </c>
      <c r="K394" s="17" t="s">
        <v>107</v>
      </c>
      <c r="L394" s="18">
        <v>21582.92</v>
      </c>
      <c r="M394" s="18">
        <v>297.82</v>
      </c>
      <c r="N394" s="18">
        <v>1891.26</v>
      </c>
      <c r="O394" s="18">
        <v>23772</v>
      </c>
      <c r="P394" s="18">
        <v>2837.57</v>
      </c>
      <c r="Q394" s="18">
        <v>185.97</v>
      </c>
      <c r="R394" s="18">
        <v>215.46</v>
      </c>
      <c r="S394" s="18">
        <v>3239</v>
      </c>
      <c r="T394" s="18">
        <v>0</v>
      </c>
      <c r="U394" s="18">
        <v>24420.49</v>
      </c>
      <c r="V394" s="18">
        <v>483.79</v>
      </c>
      <c r="W394" s="18">
        <v>2106.7199999999998</v>
      </c>
      <c r="X394" s="18">
        <v>27011</v>
      </c>
      <c r="Y394" s="18">
        <v>0</v>
      </c>
      <c r="Z394" s="18">
        <v>0</v>
      </c>
      <c r="AA394" s="18">
        <v>0</v>
      </c>
      <c r="AB394" s="18">
        <v>0</v>
      </c>
    </row>
    <row r="395" spans="1:28" x14ac:dyDescent="0.25">
      <c r="A395" s="10"/>
      <c r="B395" s="10"/>
      <c r="C395" s="10" t="s">
        <v>71</v>
      </c>
      <c r="D395" s="10"/>
      <c r="E395" s="10"/>
      <c r="F395" s="10"/>
      <c r="G395" s="10"/>
      <c r="H395" s="10"/>
      <c r="I395" s="10"/>
      <c r="J395" s="11">
        <f>SUM(J375:J394)</f>
        <v>2457</v>
      </c>
      <c r="K395" s="11"/>
      <c r="L395" s="11">
        <f t="shared" ref="L395:AB395" si="42">SUM(L375:L394)</f>
        <v>74754.12999999999</v>
      </c>
      <c r="M395" s="11">
        <f t="shared" si="42"/>
        <v>1381.72</v>
      </c>
      <c r="N395" s="11">
        <f t="shared" si="42"/>
        <v>5457.15</v>
      </c>
      <c r="O395" s="11">
        <f t="shared" si="42"/>
        <v>81593</v>
      </c>
      <c r="P395" s="11">
        <f t="shared" si="42"/>
        <v>23618.73</v>
      </c>
      <c r="Q395" s="11">
        <f t="shared" si="42"/>
        <v>671.76</v>
      </c>
      <c r="R395" s="11">
        <f t="shared" si="42"/>
        <v>1470.5100000000002</v>
      </c>
      <c r="S395" s="11">
        <f t="shared" si="42"/>
        <v>25761</v>
      </c>
      <c r="T395" s="11">
        <f t="shared" si="42"/>
        <v>2760</v>
      </c>
      <c r="U395" s="11">
        <f t="shared" si="42"/>
        <v>64906.630000000005</v>
      </c>
      <c r="V395" s="11">
        <f t="shared" si="42"/>
        <v>1072.17</v>
      </c>
      <c r="W395" s="11">
        <f t="shared" si="42"/>
        <v>5176.1999999999989</v>
      </c>
      <c r="X395" s="11">
        <f t="shared" si="42"/>
        <v>71155</v>
      </c>
      <c r="Y395" s="11">
        <f t="shared" si="42"/>
        <v>35390.97</v>
      </c>
      <c r="Z395" s="11">
        <f t="shared" si="42"/>
        <v>949.37</v>
      </c>
      <c r="AA395" s="11">
        <f t="shared" si="42"/>
        <v>1553.6600000000003</v>
      </c>
      <c r="AB395" s="11">
        <f t="shared" si="42"/>
        <v>37894</v>
      </c>
    </row>
    <row r="396" spans="1:28" x14ac:dyDescent="0.25">
      <c r="A396" s="10"/>
      <c r="B396" s="10"/>
      <c r="C396" s="10" t="s">
        <v>119</v>
      </c>
      <c r="D396" s="10"/>
      <c r="E396" s="10"/>
      <c r="F396" s="10"/>
      <c r="G396" s="10"/>
      <c r="H396" s="10"/>
      <c r="I396" s="10"/>
      <c r="J396" s="11">
        <f>J395+J374</f>
        <v>17549</v>
      </c>
      <c r="K396" s="11"/>
      <c r="L396" s="11">
        <f t="shared" ref="L396:AB396" si="43">L395+L374</f>
        <v>22718.03</v>
      </c>
      <c r="M396" s="11">
        <f t="shared" si="43"/>
        <v>2619.12</v>
      </c>
      <c r="N396" s="11">
        <f t="shared" si="43"/>
        <v>21645.85</v>
      </c>
      <c r="O396" s="11">
        <f t="shared" si="43"/>
        <v>46983</v>
      </c>
      <c r="P396" s="11">
        <f t="shared" si="43"/>
        <v>110141.68</v>
      </c>
      <c r="Q396" s="11">
        <f t="shared" si="43"/>
        <v>2280.41</v>
      </c>
      <c r="R396" s="11">
        <f t="shared" si="43"/>
        <v>8261.91</v>
      </c>
      <c r="S396" s="11">
        <f t="shared" si="43"/>
        <v>120684</v>
      </c>
      <c r="T396" s="11">
        <f t="shared" si="43"/>
        <v>18820</v>
      </c>
      <c r="U396" s="11">
        <f t="shared" si="43"/>
        <v>184217.21000000002</v>
      </c>
      <c r="V396" s="11">
        <f t="shared" si="43"/>
        <v>2351.4899999999998</v>
      </c>
      <c r="W396" s="11">
        <f t="shared" si="43"/>
        <v>11388.3</v>
      </c>
      <c r="X396" s="11">
        <f t="shared" si="43"/>
        <v>197957</v>
      </c>
      <c r="Y396" s="11">
        <f t="shared" si="43"/>
        <v>193164.19999999998</v>
      </c>
      <c r="Z396" s="11">
        <f t="shared" si="43"/>
        <v>2459.79</v>
      </c>
      <c r="AA396" s="11">
        <f t="shared" si="43"/>
        <v>11671.01</v>
      </c>
      <c r="AB396" s="11">
        <f t="shared" si="43"/>
        <v>207295</v>
      </c>
    </row>
    <row r="400" spans="1:28" ht="15.75" x14ac:dyDescent="0.25">
      <c r="E400" s="13" t="s">
        <v>120</v>
      </c>
      <c r="G400" s="14"/>
      <c r="H400" s="14"/>
      <c r="I400" s="14"/>
      <c r="J400" s="14"/>
      <c r="K400" s="14"/>
      <c r="L400" s="13" t="s">
        <v>122</v>
      </c>
      <c r="M400" s="13"/>
      <c r="N400" s="13"/>
      <c r="O400" s="14"/>
      <c r="Q400" s="14"/>
      <c r="R400" s="13" t="s">
        <v>121</v>
      </c>
      <c r="T400" s="14"/>
      <c r="U400" s="14"/>
      <c r="W400" s="14"/>
      <c r="X400" s="14"/>
      <c r="Y400" s="13" t="s">
        <v>123</v>
      </c>
      <c r="Z400" s="14"/>
      <c r="AA400" s="14"/>
      <c r="AB400" s="14"/>
    </row>
    <row r="401" spans="1:28" ht="15.75" x14ac:dyDescent="0.25">
      <c r="E401" s="13" t="s">
        <v>124</v>
      </c>
      <c r="G401" s="14"/>
      <c r="H401" s="14"/>
      <c r="I401" s="14"/>
      <c r="J401" s="14"/>
      <c r="K401" s="14"/>
      <c r="L401" s="13" t="s">
        <v>124</v>
      </c>
      <c r="M401" s="13"/>
      <c r="N401" s="13"/>
      <c r="O401" s="14"/>
      <c r="Q401" s="14"/>
      <c r="R401" s="13" t="s">
        <v>124</v>
      </c>
      <c r="T401" s="14"/>
      <c r="U401" s="14"/>
      <c r="W401" s="14"/>
      <c r="X401" s="14"/>
      <c r="Y401" s="13" t="s">
        <v>124</v>
      </c>
      <c r="Z401" s="14"/>
      <c r="AA401" s="14"/>
      <c r="AB401" s="14"/>
    </row>
    <row r="402" spans="1:28" ht="36" x14ac:dyDescent="0.55000000000000004">
      <c r="A402" s="77" t="s">
        <v>0</v>
      </c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</row>
    <row r="403" spans="1:28" ht="26.25" x14ac:dyDescent="0.4">
      <c r="A403" s="78" t="s">
        <v>1704</v>
      </c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</row>
    <row r="404" spans="1:28" ht="21" x14ac:dyDescent="0.35">
      <c r="A404" s="57" t="s">
        <v>1</v>
      </c>
      <c r="B404" s="58"/>
      <c r="C404" s="57"/>
      <c r="D404" s="57"/>
      <c r="E404" s="8"/>
      <c r="F404" s="57" t="s">
        <v>1306</v>
      </c>
      <c r="G404" s="8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</row>
    <row r="405" spans="1:28" ht="90" x14ac:dyDescent="0.25">
      <c r="A405" s="6" t="s">
        <v>3</v>
      </c>
      <c r="B405" s="6" t="s">
        <v>4</v>
      </c>
      <c r="C405" s="6" t="s">
        <v>5</v>
      </c>
      <c r="D405" s="6" t="s">
        <v>6</v>
      </c>
      <c r="E405" s="6" t="s">
        <v>7</v>
      </c>
      <c r="F405" s="6" t="s">
        <v>8</v>
      </c>
      <c r="G405" s="6" t="s">
        <v>9</v>
      </c>
      <c r="H405" s="6" t="s">
        <v>10</v>
      </c>
      <c r="I405" s="6" t="s">
        <v>11</v>
      </c>
      <c r="J405" s="6" t="s">
        <v>12</v>
      </c>
      <c r="K405" s="6" t="s">
        <v>13</v>
      </c>
      <c r="L405" s="6" t="s">
        <v>14</v>
      </c>
      <c r="M405" s="6" t="s">
        <v>15</v>
      </c>
      <c r="N405" s="6" t="s">
        <v>16</v>
      </c>
      <c r="O405" s="6" t="s">
        <v>17</v>
      </c>
      <c r="P405" s="6" t="s">
        <v>18</v>
      </c>
      <c r="Q405" s="6" t="s">
        <v>19</v>
      </c>
      <c r="R405" s="6" t="s">
        <v>20</v>
      </c>
      <c r="S405" s="6" t="s">
        <v>21</v>
      </c>
      <c r="T405" s="6" t="s">
        <v>22</v>
      </c>
      <c r="U405" s="6" t="s">
        <v>23</v>
      </c>
      <c r="V405" s="6" t="s">
        <v>24</v>
      </c>
      <c r="W405" s="6" t="s">
        <v>25</v>
      </c>
      <c r="X405" s="6" t="s">
        <v>26</v>
      </c>
      <c r="Y405" s="6" t="s">
        <v>27</v>
      </c>
      <c r="Z405" s="6" t="s">
        <v>28</v>
      </c>
      <c r="AA405" s="6" t="s">
        <v>29</v>
      </c>
      <c r="AB405" s="6" t="s">
        <v>30</v>
      </c>
    </row>
    <row r="406" spans="1:28" s="15" customFormat="1" x14ac:dyDescent="0.25">
      <c r="A406" s="17">
        <v>1</v>
      </c>
      <c r="B406" s="17" t="s">
        <v>1233</v>
      </c>
      <c r="C406" s="17" t="s">
        <v>1664</v>
      </c>
      <c r="D406" s="17" t="s">
        <v>1235</v>
      </c>
      <c r="E406" s="17" t="s">
        <v>1236</v>
      </c>
      <c r="F406" s="17" t="s">
        <v>35</v>
      </c>
      <c r="G406" s="17" t="s">
        <v>137</v>
      </c>
      <c r="H406" s="17">
        <v>98924</v>
      </c>
      <c r="I406" s="17">
        <v>95910</v>
      </c>
      <c r="J406" s="17">
        <v>3014</v>
      </c>
      <c r="K406" s="17" t="s">
        <v>37</v>
      </c>
      <c r="L406" s="18">
        <v>0</v>
      </c>
      <c r="M406" s="18">
        <v>0</v>
      </c>
      <c r="N406" s="18">
        <v>0</v>
      </c>
      <c r="O406" s="18">
        <v>0</v>
      </c>
      <c r="P406" s="18">
        <v>16220.22</v>
      </c>
      <c r="Q406" s="18">
        <v>323.48</v>
      </c>
      <c r="R406" s="18">
        <v>1356.3</v>
      </c>
      <c r="S406" s="18">
        <v>17900</v>
      </c>
      <c r="T406" s="18">
        <v>11300</v>
      </c>
      <c r="U406" s="18">
        <v>34270.22</v>
      </c>
      <c r="V406" s="18">
        <v>323.48</v>
      </c>
      <c r="W406" s="18">
        <v>1356.3</v>
      </c>
      <c r="X406" s="18">
        <v>35950</v>
      </c>
      <c r="Y406" s="18">
        <v>0</v>
      </c>
      <c r="Z406" s="18">
        <v>0</v>
      </c>
      <c r="AA406" s="18">
        <v>0</v>
      </c>
      <c r="AB406" s="18">
        <v>0</v>
      </c>
    </row>
    <row r="407" spans="1:28" s="15" customFormat="1" x14ac:dyDescent="0.25">
      <c r="A407" s="17">
        <v>2</v>
      </c>
      <c r="B407" s="17" t="s">
        <v>1237</v>
      </c>
      <c r="C407" s="17" t="s">
        <v>1664</v>
      </c>
      <c r="D407" s="17" t="s">
        <v>1238</v>
      </c>
      <c r="E407" s="17" t="s">
        <v>1239</v>
      </c>
      <c r="F407" s="17" t="s">
        <v>35</v>
      </c>
      <c r="G407" s="17" t="s">
        <v>41</v>
      </c>
      <c r="H407" s="17">
        <v>96350</v>
      </c>
      <c r="I407" s="17">
        <v>96350</v>
      </c>
      <c r="J407" s="17">
        <v>0</v>
      </c>
      <c r="K407" s="17" t="s">
        <v>59</v>
      </c>
      <c r="L407" s="18">
        <v>55467.56</v>
      </c>
      <c r="M407" s="18">
        <v>677.44</v>
      </c>
      <c r="N407" s="18">
        <v>4950</v>
      </c>
      <c r="O407" s="18">
        <v>61095</v>
      </c>
      <c r="P407" s="18">
        <v>550</v>
      </c>
      <c r="Q407" s="18">
        <v>594</v>
      </c>
      <c r="R407" s="18">
        <v>0</v>
      </c>
      <c r="S407" s="18">
        <v>1144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56017.56</v>
      </c>
      <c r="Z407" s="18">
        <v>1271.44</v>
      </c>
      <c r="AA407" s="18">
        <v>4950</v>
      </c>
      <c r="AB407" s="18">
        <v>62239</v>
      </c>
    </row>
    <row r="408" spans="1:28" s="15" customFormat="1" x14ac:dyDescent="0.25">
      <c r="A408" s="17">
        <v>3</v>
      </c>
      <c r="B408" s="17" t="s">
        <v>1233</v>
      </c>
      <c r="C408" s="17" t="s">
        <v>1664</v>
      </c>
      <c r="D408" s="17" t="s">
        <v>1240</v>
      </c>
      <c r="E408" s="17" t="s">
        <v>1241</v>
      </c>
      <c r="F408" s="17" t="s">
        <v>35</v>
      </c>
      <c r="G408" s="17" t="s">
        <v>244</v>
      </c>
      <c r="H408" s="17">
        <v>48239</v>
      </c>
      <c r="I408" s="17">
        <v>48024</v>
      </c>
      <c r="J408" s="17">
        <v>645</v>
      </c>
      <c r="K408" s="17" t="s">
        <v>37</v>
      </c>
      <c r="L408" s="18">
        <v>0</v>
      </c>
      <c r="M408" s="18">
        <v>0</v>
      </c>
      <c r="N408" s="18">
        <v>0</v>
      </c>
      <c r="O408" s="18">
        <v>0</v>
      </c>
      <c r="P408" s="18">
        <v>5327.94</v>
      </c>
      <c r="Q408" s="18">
        <v>224.81</v>
      </c>
      <c r="R408" s="18">
        <v>290.25</v>
      </c>
      <c r="S408" s="18">
        <v>5843</v>
      </c>
      <c r="T408" s="18">
        <v>0</v>
      </c>
      <c r="U408" s="18">
        <v>15710.94</v>
      </c>
      <c r="V408" s="18">
        <v>224.81</v>
      </c>
      <c r="W408" s="18">
        <v>290.25</v>
      </c>
      <c r="X408" s="18">
        <v>16226</v>
      </c>
      <c r="Y408" s="18">
        <v>0</v>
      </c>
      <c r="Z408" s="18">
        <v>0</v>
      </c>
      <c r="AA408" s="18">
        <v>0</v>
      </c>
      <c r="AB408" s="18">
        <v>0</v>
      </c>
    </row>
    <row r="409" spans="1:28" s="15" customFormat="1" x14ac:dyDescent="0.25">
      <c r="A409" s="17">
        <v>4</v>
      </c>
      <c r="B409" s="17" t="s">
        <v>1242</v>
      </c>
      <c r="C409" s="17" t="s">
        <v>1664</v>
      </c>
      <c r="D409" s="17" t="s">
        <v>1243</v>
      </c>
      <c r="E409" s="17" t="s">
        <v>1244</v>
      </c>
      <c r="F409" s="17" t="s">
        <v>35</v>
      </c>
      <c r="G409" s="17" t="s">
        <v>41</v>
      </c>
      <c r="H409" s="17">
        <v>32495</v>
      </c>
      <c r="I409" s="17">
        <v>31882</v>
      </c>
      <c r="J409" s="17">
        <v>613</v>
      </c>
      <c r="K409" s="17" t="s">
        <v>37</v>
      </c>
      <c r="L409" s="18">
        <v>0</v>
      </c>
      <c r="M409" s="18">
        <v>0</v>
      </c>
      <c r="N409" s="18">
        <v>0</v>
      </c>
      <c r="O409" s="18">
        <v>0</v>
      </c>
      <c r="P409" s="18">
        <v>4061.42</v>
      </c>
      <c r="Q409" s="18">
        <v>84.73</v>
      </c>
      <c r="R409" s="18">
        <v>275.85000000000002</v>
      </c>
      <c r="S409" s="18">
        <v>4422</v>
      </c>
      <c r="T409" s="18">
        <v>0</v>
      </c>
      <c r="U409" s="18">
        <v>11551.42</v>
      </c>
      <c r="V409" s="18">
        <v>84.73</v>
      </c>
      <c r="W409" s="18">
        <v>275.85000000000002</v>
      </c>
      <c r="X409" s="18">
        <v>11912</v>
      </c>
      <c r="Y409" s="18">
        <v>0</v>
      </c>
      <c r="Z409" s="18">
        <v>0</v>
      </c>
      <c r="AA409" s="18">
        <v>0</v>
      </c>
      <c r="AB409" s="18">
        <v>0</v>
      </c>
    </row>
    <row r="410" spans="1:28" s="15" customFormat="1" x14ac:dyDescent="0.25">
      <c r="A410" s="17">
        <v>5</v>
      </c>
      <c r="B410" s="17" t="s">
        <v>1233</v>
      </c>
      <c r="C410" s="17" t="s">
        <v>1664</v>
      </c>
      <c r="D410" s="17" t="s">
        <v>1245</v>
      </c>
      <c r="E410" s="17" t="s">
        <v>1246</v>
      </c>
      <c r="F410" s="17" t="s">
        <v>35</v>
      </c>
      <c r="G410" s="17" t="s">
        <v>45</v>
      </c>
      <c r="H410" s="17">
        <v>32</v>
      </c>
      <c r="I410" s="17">
        <v>32</v>
      </c>
      <c r="J410" s="17">
        <v>0</v>
      </c>
      <c r="K410" s="17" t="s">
        <v>59</v>
      </c>
      <c r="L410" s="18">
        <v>-5367.84</v>
      </c>
      <c r="M410" s="18">
        <v>4.66</v>
      </c>
      <c r="N410" s="18">
        <v>156.18</v>
      </c>
      <c r="O410" s="18">
        <v>-5207</v>
      </c>
      <c r="P410" s="18">
        <v>660</v>
      </c>
      <c r="Q410" s="18">
        <v>0</v>
      </c>
      <c r="R410" s="18">
        <v>0</v>
      </c>
      <c r="S410" s="18">
        <v>660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0</v>
      </c>
      <c r="Z410" s="18">
        <v>0</v>
      </c>
      <c r="AA410" s="18">
        <v>0</v>
      </c>
      <c r="AB410" s="18">
        <v>0</v>
      </c>
    </row>
    <row r="411" spans="1:28" s="15" customFormat="1" x14ac:dyDescent="0.25">
      <c r="A411" s="17">
        <v>6</v>
      </c>
      <c r="B411" s="17" t="s">
        <v>1247</v>
      </c>
      <c r="C411" s="17" t="s">
        <v>1664</v>
      </c>
      <c r="D411" s="17" t="s">
        <v>1248</v>
      </c>
      <c r="E411" s="17" t="s">
        <v>1249</v>
      </c>
      <c r="F411" s="17" t="s">
        <v>35</v>
      </c>
      <c r="G411" s="17" t="s">
        <v>41</v>
      </c>
      <c r="H411" s="17">
        <v>83653</v>
      </c>
      <c r="I411" s="17">
        <v>79049</v>
      </c>
      <c r="J411" s="17">
        <v>4604</v>
      </c>
      <c r="K411" s="17" t="s">
        <v>37</v>
      </c>
      <c r="L411" s="18">
        <v>99763.04</v>
      </c>
      <c r="M411" s="18">
        <v>804.51</v>
      </c>
      <c r="N411" s="18">
        <v>5166.45</v>
      </c>
      <c r="O411" s="18">
        <v>105734</v>
      </c>
      <c r="P411" s="18">
        <v>24719.89</v>
      </c>
      <c r="Q411" s="18">
        <v>919.31</v>
      </c>
      <c r="R411" s="18">
        <v>2071.8000000000002</v>
      </c>
      <c r="S411" s="18">
        <v>27711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124482.93</v>
      </c>
      <c r="Z411" s="18">
        <v>1723.82</v>
      </c>
      <c r="AA411" s="18">
        <v>7238.25</v>
      </c>
      <c r="AB411" s="18">
        <v>133445</v>
      </c>
    </row>
    <row r="412" spans="1:28" s="15" customFormat="1" x14ac:dyDescent="0.25">
      <c r="A412" s="17">
        <v>7</v>
      </c>
      <c r="B412" s="17" t="s">
        <v>1250</v>
      </c>
      <c r="C412" s="17" t="s">
        <v>1664</v>
      </c>
      <c r="D412" s="17" t="s">
        <v>1251</v>
      </c>
      <c r="E412" s="17" t="s">
        <v>1252</v>
      </c>
      <c r="F412" s="17" t="s">
        <v>35</v>
      </c>
      <c r="G412" s="17" t="s">
        <v>41</v>
      </c>
      <c r="H412" s="17">
        <v>7480</v>
      </c>
      <c r="I412" s="17">
        <v>7480</v>
      </c>
      <c r="J412" s="17">
        <v>455</v>
      </c>
      <c r="K412" s="17" t="s">
        <v>848</v>
      </c>
      <c r="L412" s="18">
        <v>-38340.1</v>
      </c>
      <c r="M412" s="18">
        <v>4.5999999999999996</v>
      </c>
      <c r="N412" s="18">
        <v>409.5</v>
      </c>
      <c r="O412" s="18">
        <v>-37926</v>
      </c>
      <c r="P412" s="18">
        <v>2939.25</v>
      </c>
      <c r="Q412" s="18">
        <v>0</v>
      </c>
      <c r="R412" s="18">
        <v>204.75</v>
      </c>
      <c r="S412" s="18">
        <v>3144</v>
      </c>
      <c r="T412" s="18">
        <v>0</v>
      </c>
      <c r="U412" s="18">
        <v>56884.15</v>
      </c>
      <c r="V412" s="18">
        <v>4.5999999999999996</v>
      </c>
      <c r="W412" s="18">
        <v>614.25</v>
      </c>
      <c r="X412" s="18">
        <v>57503</v>
      </c>
      <c r="Y412" s="18">
        <v>0</v>
      </c>
      <c r="Z412" s="18">
        <v>0</v>
      </c>
      <c r="AA412" s="18">
        <v>0</v>
      </c>
      <c r="AB412" s="18">
        <v>0</v>
      </c>
    </row>
    <row r="413" spans="1:28" s="15" customFormat="1" x14ac:dyDescent="0.25">
      <c r="A413" s="17">
        <v>8</v>
      </c>
      <c r="B413" s="17" t="s">
        <v>1233</v>
      </c>
      <c r="C413" s="17" t="s">
        <v>1664</v>
      </c>
      <c r="D413" s="17" t="s">
        <v>1253</v>
      </c>
      <c r="E413" s="17" t="s">
        <v>1254</v>
      </c>
      <c r="F413" s="17" t="s">
        <v>35</v>
      </c>
      <c r="G413" s="17" t="s">
        <v>45</v>
      </c>
      <c r="H413" s="17">
        <v>854</v>
      </c>
      <c r="I413" s="17">
        <v>99204</v>
      </c>
      <c r="J413" s="17">
        <v>1650</v>
      </c>
      <c r="K413" s="17" t="s">
        <v>991</v>
      </c>
      <c r="L413" s="18">
        <v>0</v>
      </c>
      <c r="M413" s="18">
        <v>0</v>
      </c>
      <c r="N413" s="18">
        <v>0</v>
      </c>
      <c r="O413" s="18">
        <v>0</v>
      </c>
      <c r="P413" s="18">
        <v>9113.67</v>
      </c>
      <c r="Q413" s="18">
        <v>228.83</v>
      </c>
      <c r="R413" s="18">
        <v>742.5</v>
      </c>
      <c r="S413" s="18">
        <v>10085</v>
      </c>
      <c r="T413" s="18">
        <v>0</v>
      </c>
      <c r="U413" s="18">
        <v>112.67</v>
      </c>
      <c r="V413" s="18">
        <v>228.83</v>
      </c>
      <c r="W413" s="18">
        <v>742.5</v>
      </c>
      <c r="X413" s="18">
        <v>1084</v>
      </c>
      <c r="Y413" s="18">
        <v>9001</v>
      </c>
      <c r="Z413" s="18">
        <v>0</v>
      </c>
      <c r="AA413" s="18">
        <v>0</v>
      </c>
      <c r="AB413" s="18">
        <v>9001</v>
      </c>
    </row>
    <row r="414" spans="1:28" s="15" customFormat="1" x14ac:dyDescent="0.25">
      <c r="A414" s="17">
        <v>9</v>
      </c>
      <c r="B414" s="17" t="s">
        <v>1255</v>
      </c>
      <c r="C414" s="17" t="s">
        <v>1664</v>
      </c>
      <c r="D414" s="17" t="s">
        <v>1256</v>
      </c>
      <c r="E414" s="17" t="s">
        <v>1257</v>
      </c>
      <c r="F414" s="17" t="s">
        <v>35</v>
      </c>
      <c r="G414" s="17" t="s">
        <v>45</v>
      </c>
      <c r="H414" s="17">
        <v>22569</v>
      </c>
      <c r="I414" s="17">
        <v>22250</v>
      </c>
      <c r="J414" s="17">
        <v>957</v>
      </c>
      <c r="K414" s="17" t="s">
        <v>37</v>
      </c>
      <c r="L414" s="18">
        <v>-198889.02</v>
      </c>
      <c r="M414" s="18">
        <v>47.05</v>
      </c>
      <c r="N414" s="18">
        <v>6084.97</v>
      </c>
      <c r="O414" s="18">
        <v>-192757</v>
      </c>
      <c r="P414" s="18">
        <v>5626.35</v>
      </c>
      <c r="Q414" s="18">
        <v>0</v>
      </c>
      <c r="R414" s="18">
        <v>430.65</v>
      </c>
      <c r="S414" s="18">
        <v>6057</v>
      </c>
      <c r="T414" s="18">
        <v>4760</v>
      </c>
      <c r="U414" s="18">
        <v>0</v>
      </c>
      <c r="V414" s="18">
        <v>0</v>
      </c>
      <c r="W414" s="18">
        <v>0</v>
      </c>
      <c r="X414" s="18"/>
      <c r="Y414" s="18">
        <v>0</v>
      </c>
      <c r="Z414" s="18">
        <v>0</v>
      </c>
      <c r="AA414" s="18">
        <v>0</v>
      </c>
      <c r="AB414" s="18">
        <v>0</v>
      </c>
    </row>
    <row r="415" spans="1:28" s="15" customFormat="1" x14ac:dyDescent="0.25">
      <c r="A415" s="17">
        <v>10</v>
      </c>
      <c r="B415" s="17" t="s">
        <v>1258</v>
      </c>
      <c r="C415" s="17" t="s">
        <v>1664</v>
      </c>
      <c r="D415" s="17" t="s">
        <v>1259</v>
      </c>
      <c r="E415" s="17" t="s">
        <v>1260</v>
      </c>
      <c r="F415" s="17" t="s">
        <v>35</v>
      </c>
      <c r="G415" s="17" t="s">
        <v>106</v>
      </c>
      <c r="H415" s="17">
        <v>2753</v>
      </c>
      <c r="I415" s="17">
        <v>2752</v>
      </c>
      <c r="J415" s="17">
        <v>1</v>
      </c>
      <c r="K415" s="17" t="s">
        <v>37</v>
      </c>
      <c r="L415" s="18">
        <v>2542.63</v>
      </c>
      <c r="M415" s="18">
        <v>28.47</v>
      </c>
      <c r="N415" s="18">
        <v>0.9</v>
      </c>
      <c r="O415" s="18">
        <v>2572</v>
      </c>
      <c r="P415" s="18">
        <v>665.38</v>
      </c>
      <c r="Q415" s="18">
        <v>23.17</v>
      </c>
      <c r="R415" s="18">
        <v>0.45</v>
      </c>
      <c r="S415" s="18">
        <v>689</v>
      </c>
      <c r="T415" s="18">
        <v>0</v>
      </c>
      <c r="U415" s="18">
        <v>1625.37</v>
      </c>
      <c r="V415" s="18">
        <v>12.18</v>
      </c>
      <c r="W415" s="18">
        <v>0.45</v>
      </c>
      <c r="X415" s="18">
        <v>1638</v>
      </c>
      <c r="Y415" s="18">
        <v>1582.64</v>
      </c>
      <c r="Z415" s="18">
        <v>39.46</v>
      </c>
      <c r="AA415" s="18">
        <v>0.9</v>
      </c>
      <c r="AB415" s="18">
        <v>1623</v>
      </c>
    </row>
    <row r="416" spans="1:28" s="15" customFormat="1" x14ac:dyDescent="0.25">
      <c r="A416" s="17">
        <v>11</v>
      </c>
      <c r="B416" s="17" t="s">
        <v>1247</v>
      </c>
      <c r="C416" s="17" t="s">
        <v>1664</v>
      </c>
      <c r="D416" s="17" t="s">
        <v>1261</v>
      </c>
      <c r="E416" s="17" t="s">
        <v>1262</v>
      </c>
      <c r="F416" s="17" t="s">
        <v>35</v>
      </c>
      <c r="G416" s="17" t="s">
        <v>114</v>
      </c>
      <c r="H416" s="17">
        <v>3465</v>
      </c>
      <c r="I416" s="17">
        <v>3425</v>
      </c>
      <c r="J416" s="17">
        <v>120</v>
      </c>
      <c r="K416" s="17" t="s">
        <v>37</v>
      </c>
      <c r="L416" s="18">
        <v>0</v>
      </c>
      <c r="M416" s="18">
        <v>0</v>
      </c>
      <c r="N416" s="18">
        <v>0</v>
      </c>
      <c r="O416" s="18">
        <v>0</v>
      </c>
      <c r="P416" s="18">
        <v>1172.8699999999999</v>
      </c>
      <c r="Q416" s="18">
        <v>32.130000000000003</v>
      </c>
      <c r="R416" s="18">
        <v>54</v>
      </c>
      <c r="S416" s="18">
        <v>1259</v>
      </c>
      <c r="T416" s="18">
        <v>0</v>
      </c>
      <c r="U416" s="18">
        <v>2063.87</v>
      </c>
      <c r="V416" s="18">
        <v>32.130000000000003</v>
      </c>
      <c r="W416" s="18">
        <v>54</v>
      </c>
      <c r="X416" s="18">
        <v>2150</v>
      </c>
      <c r="Y416" s="18">
        <v>0</v>
      </c>
      <c r="Z416" s="18">
        <v>0</v>
      </c>
      <c r="AA416" s="18">
        <v>0</v>
      </c>
      <c r="AB416" s="18">
        <v>0</v>
      </c>
    </row>
    <row r="417" spans="1:28" s="22" customFormat="1" x14ac:dyDescent="0.25">
      <c r="A417" s="19"/>
      <c r="B417" s="19"/>
      <c r="C417" s="10" t="s">
        <v>71</v>
      </c>
      <c r="D417" s="19"/>
      <c r="E417" s="19"/>
      <c r="F417" s="19"/>
      <c r="G417" s="19"/>
      <c r="H417" s="19"/>
      <c r="I417" s="19"/>
      <c r="J417" s="19">
        <f>SUM(J406:J416)</f>
        <v>12059</v>
      </c>
      <c r="K417" s="19"/>
      <c r="L417" s="20">
        <f t="shared" ref="L417:AB417" si="44">SUM(L406:L416)</f>
        <v>-84823.729999999981</v>
      </c>
      <c r="M417" s="20">
        <f t="shared" si="44"/>
        <v>1566.73</v>
      </c>
      <c r="N417" s="20">
        <f t="shared" si="44"/>
        <v>16768.000000000004</v>
      </c>
      <c r="O417" s="20">
        <f t="shared" si="44"/>
        <v>-66489</v>
      </c>
      <c r="P417" s="20">
        <f t="shared" si="44"/>
        <v>71056.990000000005</v>
      </c>
      <c r="Q417" s="20">
        <f t="shared" si="44"/>
        <v>2430.46</v>
      </c>
      <c r="R417" s="20">
        <f t="shared" si="44"/>
        <v>5426.55</v>
      </c>
      <c r="S417" s="20">
        <f t="shared" si="44"/>
        <v>78914</v>
      </c>
      <c r="T417" s="20">
        <f t="shared" si="44"/>
        <v>16060</v>
      </c>
      <c r="U417" s="20">
        <f t="shared" si="44"/>
        <v>122218.64</v>
      </c>
      <c r="V417" s="20">
        <f t="shared" si="44"/>
        <v>910.76</v>
      </c>
      <c r="W417" s="20">
        <f t="shared" si="44"/>
        <v>3333.6</v>
      </c>
      <c r="X417" s="20">
        <f t="shared" si="44"/>
        <v>126463</v>
      </c>
      <c r="Y417" s="20">
        <f t="shared" si="44"/>
        <v>191084.13</v>
      </c>
      <c r="Z417" s="20">
        <f t="shared" si="44"/>
        <v>3034.7200000000003</v>
      </c>
      <c r="AA417" s="20">
        <f t="shared" si="44"/>
        <v>12189.15</v>
      </c>
      <c r="AB417" s="20">
        <f t="shared" si="44"/>
        <v>206308</v>
      </c>
    </row>
    <row r="418" spans="1:28" s="15" customFormat="1" x14ac:dyDescent="0.25">
      <c r="A418" s="17">
        <v>1</v>
      </c>
      <c r="B418" s="17" t="s">
        <v>1233</v>
      </c>
      <c r="C418" s="17" t="s">
        <v>1664</v>
      </c>
      <c r="D418" s="17" t="s">
        <v>1263</v>
      </c>
      <c r="E418" s="17" t="s">
        <v>1264</v>
      </c>
      <c r="F418" s="17" t="s">
        <v>75</v>
      </c>
      <c r="G418" s="17" t="s">
        <v>1142</v>
      </c>
      <c r="H418" s="17">
        <v>8759</v>
      </c>
      <c r="I418" s="17">
        <v>8735</v>
      </c>
      <c r="J418" s="17">
        <v>24</v>
      </c>
      <c r="K418" s="17" t="s">
        <v>37</v>
      </c>
      <c r="L418" s="18">
        <v>1550.3</v>
      </c>
      <c r="M418" s="18">
        <v>30.14</v>
      </c>
      <c r="N418" s="18">
        <v>121.56</v>
      </c>
      <c r="O418" s="18">
        <v>1702</v>
      </c>
      <c r="P418" s="18">
        <v>445.45</v>
      </c>
      <c r="Q418" s="18">
        <v>15.19</v>
      </c>
      <c r="R418" s="18">
        <v>14.36</v>
      </c>
      <c r="S418" s="18">
        <v>475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1995.75</v>
      </c>
      <c r="Z418" s="18">
        <v>45.33</v>
      </c>
      <c r="AA418" s="18">
        <v>135.91999999999999</v>
      </c>
      <c r="AB418" s="18">
        <v>2177</v>
      </c>
    </row>
    <row r="419" spans="1:28" s="15" customFormat="1" x14ac:dyDescent="0.25">
      <c r="A419" s="17">
        <v>2</v>
      </c>
      <c r="B419" s="17" t="s">
        <v>1255</v>
      </c>
      <c r="C419" s="17" t="s">
        <v>1664</v>
      </c>
      <c r="D419" s="17" t="s">
        <v>1265</v>
      </c>
      <c r="E419" s="17" t="s">
        <v>1266</v>
      </c>
      <c r="F419" s="17" t="s">
        <v>75</v>
      </c>
      <c r="G419" s="17" t="s">
        <v>1142</v>
      </c>
      <c r="H419" s="17">
        <v>10609</v>
      </c>
      <c r="I419" s="17">
        <v>10609</v>
      </c>
      <c r="J419" s="17">
        <v>0</v>
      </c>
      <c r="K419" s="17" t="s">
        <v>59</v>
      </c>
      <c r="L419" s="18">
        <v>1078.92</v>
      </c>
      <c r="M419" s="18">
        <v>8.08</v>
      </c>
      <c r="N419" s="18">
        <v>0</v>
      </c>
      <c r="O419" s="18">
        <v>1087</v>
      </c>
      <c r="P419" s="18">
        <v>343.46</v>
      </c>
      <c r="Q419" s="18">
        <v>9.5399999999999991</v>
      </c>
      <c r="R419" s="18">
        <v>0</v>
      </c>
      <c r="S419" s="18">
        <v>353</v>
      </c>
      <c r="T419" s="18">
        <v>0</v>
      </c>
      <c r="U419" s="18">
        <v>0</v>
      </c>
      <c r="V419" s="18">
        <v>0</v>
      </c>
      <c r="W419" s="18">
        <v>0</v>
      </c>
      <c r="X419" s="18"/>
      <c r="Y419" s="18">
        <v>1422.38</v>
      </c>
      <c r="Z419" s="18">
        <v>17.62</v>
      </c>
      <c r="AA419" s="18">
        <v>0</v>
      </c>
      <c r="AB419" s="18">
        <v>1440</v>
      </c>
    </row>
    <row r="420" spans="1:28" s="15" customFormat="1" x14ac:dyDescent="0.25">
      <c r="A420" s="17">
        <v>3</v>
      </c>
      <c r="B420" s="17" t="s">
        <v>1233</v>
      </c>
      <c r="C420" s="17" t="s">
        <v>1664</v>
      </c>
      <c r="D420" s="17" t="s">
        <v>1267</v>
      </c>
      <c r="E420" s="17" t="s">
        <v>1268</v>
      </c>
      <c r="F420" s="17" t="s">
        <v>75</v>
      </c>
      <c r="G420" s="17" t="s">
        <v>1142</v>
      </c>
      <c r="H420" s="17">
        <v>25</v>
      </c>
      <c r="I420" s="17">
        <v>25</v>
      </c>
      <c r="J420" s="17">
        <v>0</v>
      </c>
      <c r="K420" s="17" t="s">
        <v>59</v>
      </c>
      <c r="L420" s="18">
        <v>-70.3</v>
      </c>
      <c r="M420" s="18">
        <v>10.58</v>
      </c>
      <c r="N420" s="18">
        <v>7.72</v>
      </c>
      <c r="O420" s="18">
        <v>-52</v>
      </c>
      <c r="P420" s="18">
        <v>344</v>
      </c>
      <c r="Q420" s="18">
        <v>0</v>
      </c>
      <c r="R420" s="18">
        <v>0</v>
      </c>
      <c r="S420" s="18">
        <v>344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273.7</v>
      </c>
      <c r="Z420" s="18">
        <v>10.58</v>
      </c>
      <c r="AA420" s="18">
        <v>7.72</v>
      </c>
      <c r="AB420" s="18">
        <v>292</v>
      </c>
    </row>
    <row r="421" spans="1:28" s="15" customFormat="1" x14ac:dyDescent="0.25">
      <c r="A421" s="17">
        <v>4</v>
      </c>
      <c r="B421" s="17" t="s">
        <v>1233</v>
      </c>
      <c r="C421" s="17" t="s">
        <v>1664</v>
      </c>
      <c r="D421" s="17" t="s">
        <v>1269</v>
      </c>
      <c r="E421" s="17" t="s">
        <v>1270</v>
      </c>
      <c r="F421" s="17" t="s">
        <v>75</v>
      </c>
      <c r="G421" s="17" t="s">
        <v>1142</v>
      </c>
      <c r="H421" s="17">
        <v>5399</v>
      </c>
      <c r="I421" s="17">
        <v>5373</v>
      </c>
      <c r="J421" s="17">
        <v>26</v>
      </c>
      <c r="K421" s="17" t="s">
        <v>37</v>
      </c>
      <c r="L421" s="18">
        <v>1817.02</v>
      </c>
      <c r="M421" s="18">
        <v>30.95</v>
      </c>
      <c r="N421" s="18">
        <v>70.03</v>
      </c>
      <c r="O421" s="18">
        <v>1918</v>
      </c>
      <c r="P421" s="18">
        <v>459.4</v>
      </c>
      <c r="Q421" s="18">
        <v>17.04</v>
      </c>
      <c r="R421" s="18">
        <v>15.56</v>
      </c>
      <c r="S421" s="18">
        <v>492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2276.42</v>
      </c>
      <c r="Z421" s="18">
        <v>47.99</v>
      </c>
      <c r="AA421" s="18">
        <v>85.59</v>
      </c>
      <c r="AB421" s="18">
        <v>2410</v>
      </c>
    </row>
    <row r="422" spans="1:28" s="15" customFormat="1" x14ac:dyDescent="0.25">
      <c r="A422" s="17">
        <v>5</v>
      </c>
      <c r="B422" s="17" t="s">
        <v>1247</v>
      </c>
      <c r="C422" s="17" t="s">
        <v>1664</v>
      </c>
      <c r="D422" s="17" t="s">
        <v>1271</v>
      </c>
      <c r="E422" s="17" t="s">
        <v>1272</v>
      </c>
      <c r="F422" s="17" t="s">
        <v>75</v>
      </c>
      <c r="G422" s="17" t="s">
        <v>1142</v>
      </c>
      <c r="H422" s="17">
        <v>11067</v>
      </c>
      <c r="I422" s="17">
        <v>10988</v>
      </c>
      <c r="J422" s="17">
        <v>79</v>
      </c>
      <c r="K422" s="17" t="s">
        <v>37</v>
      </c>
      <c r="L422" s="18">
        <v>3192.37</v>
      </c>
      <c r="M422" s="18">
        <v>30.26</v>
      </c>
      <c r="N422" s="18">
        <v>90.37</v>
      </c>
      <c r="O422" s="18">
        <v>3313</v>
      </c>
      <c r="P422" s="18">
        <v>821.78</v>
      </c>
      <c r="Q422" s="18">
        <v>29.94</v>
      </c>
      <c r="R422" s="18">
        <v>47.28</v>
      </c>
      <c r="S422" s="18">
        <v>899</v>
      </c>
      <c r="T422" s="18">
        <v>0</v>
      </c>
      <c r="U422" s="18">
        <v>0</v>
      </c>
      <c r="V422" s="18">
        <v>0</v>
      </c>
      <c r="W422" s="18">
        <v>0</v>
      </c>
      <c r="X422" s="18"/>
      <c r="Y422" s="18">
        <v>4014.15</v>
      </c>
      <c r="Z422" s="18">
        <v>60.2</v>
      </c>
      <c r="AA422" s="18">
        <v>137.65</v>
      </c>
      <c r="AB422" s="18">
        <v>4212</v>
      </c>
    </row>
    <row r="423" spans="1:28" s="15" customFormat="1" x14ac:dyDescent="0.25">
      <c r="A423" s="17">
        <v>6</v>
      </c>
      <c r="B423" s="17" t="s">
        <v>1233</v>
      </c>
      <c r="C423" s="17" t="s">
        <v>1664</v>
      </c>
      <c r="D423" s="17" t="s">
        <v>1273</v>
      </c>
      <c r="E423" s="17" t="s">
        <v>1274</v>
      </c>
      <c r="F423" s="17" t="s">
        <v>75</v>
      </c>
      <c r="G423" s="17" t="s">
        <v>1142</v>
      </c>
      <c r="H423" s="17">
        <v>8491</v>
      </c>
      <c r="I423" s="17">
        <v>8466</v>
      </c>
      <c r="J423" s="17">
        <v>25</v>
      </c>
      <c r="K423" s="17" t="s">
        <v>37</v>
      </c>
      <c r="L423" s="18">
        <v>-1542.38</v>
      </c>
      <c r="M423" s="18">
        <v>10.46</v>
      </c>
      <c r="N423" s="18">
        <v>126.92</v>
      </c>
      <c r="O423" s="18">
        <v>-1405</v>
      </c>
      <c r="P423" s="18">
        <v>327.04000000000002</v>
      </c>
      <c r="Q423" s="18">
        <v>0</v>
      </c>
      <c r="R423" s="18">
        <v>14.96</v>
      </c>
      <c r="S423" s="18">
        <v>342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0</v>
      </c>
      <c r="Z423" s="18">
        <v>0</v>
      </c>
      <c r="AA423" s="18">
        <v>0</v>
      </c>
      <c r="AB423" s="18">
        <v>0</v>
      </c>
    </row>
    <row r="424" spans="1:28" s="15" customFormat="1" x14ac:dyDescent="0.25">
      <c r="A424" s="17">
        <v>7</v>
      </c>
      <c r="B424" s="17" t="s">
        <v>1233</v>
      </c>
      <c r="C424" s="17" t="s">
        <v>1664</v>
      </c>
      <c r="D424" s="17" t="s">
        <v>1275</v>
      </c>
      <c r="E424" s="17" t="s">
        <v>1276</v>
      </c>
      <c r="F424" s="17" t="s">
        <v>75</v>
      </c>
      <c r="G424" s="17" t="s">
        <v>1277</v>
      </c>
      <c r="H424" s="17">
        <v>1792</v>
      </c>
      <c r="I424" s="17">
        <v>1772</v>
      </c>
      <c r="J424" s="17">
        <v>20</v>
      </c>
      <c r="K424" s="17" t="s">
        <v>37</v>
      </c>
      <c r="L424" s="18">
        <v>-312.06</v>
      </c>
      <c r="M424" s="18">
        <v>10.9</v>
      </c>
      <c r="N424" s="18">
        <v>63.16</v>
      </c>
      <c r="O424" s="18">
        <v>-238</v>
      </c>
      <c r="P424" s="18">
        <v>387.03</v>
      </c>
      <c r="Q424" s="18">
        <v>0</v>
      </c>
      <c r="R424" s="18">
        <v>11.97</v>
      </c>
      <c r="S424" s="18">
        <v>399</v>
      </c>
      <c r="T424" s="18">
        <v>0</v>
      </c>
      <c r="U424" s="18">
        <v>0</v>
      </c>
      <c r="V424" s="18">
        <v>0</v>
      </c>
      <c r="W424" s="18">
        <v>0</v>
      </c>
      <c r="X424" s="18"/>
      <c r="Y424" s="18">
        <v>74.97</v>
      </c>
      <c r="Z424" s="18">
        <v>10.9</v>
      </c>
      <c r="AA424" s="18">
        <v>75.13</v>
      </c>
      <c r="AB424" s="18">
        <v>161</v>
      </c>
    </row>
    <row r="425" spans="1:28" s="15" customFormat="1" x14ac:dyDescent="0.25">
      <c r="A425" s="17">
        <v>8</v>
      </c>
      <c r="B425" s="17" t="s">
        <v>1250</v>
      </c>
      <c r="C425" s="17" t="s">
        <v>1664</v>
      </c>
      <c r="D425" s="17" t="s">
        <v>1278</v>
      </c>
      <c r="E425" s="17" t="s">
        <v>1279</v>
      </c>
      <c r="F425" s="17" t="s">
        <v>75</v>
      </c>
      <c r="G425" s="17" t="s">
        <v>1142</v>
      </c>
      <c r="H425" s="17">
        <v>12696</v>
      </c>
      <c r="I425" s="17">
        <v>12524</v>
      </c>
      <c r="J425" s="17">
        <v>172</v>
      </c>
      <c r="K425" s="17" t="s">
        <v>37</v>
      </c>
      <c r="L425" s="18">
        <v>9310.8799999999992</v>
      </c>
      <c r="M425" s="18">
        <v>382.64</v>
      </c>
      <c r="N425" s="18">
        <v>364.48</v>
      </c>
      <c r="O425" s="18">
        <v>10058</v>
      </c>
      <c r="P425" s="18">
        <v>1614.37</v>
      </c>
      <c r="Q425" s="18">
        <v>92.69</v>
      </c>
      <c r="R425" s="18">
        <v>102.94</v>
      </c>
      <c r="S425" s="18">
        <v>1810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v>10925.25</v>
      </c>
      <c r="Z425" s="18">
        <v>475.33</v>
      </c>
      <c r="AA425" s="18">
        <v>467.42</v>
      </c>
      <c r="AB425" s="18">
        <v>11868</v>
      </c>
    </row>
    <row r="426" spans="1:28" s="15" customFormat="1" x14ac:dyDescent="0.25">
      <c r="A426" s="17">
        <v>9</v>
      </c>
      <c r="B426" s="17" t="s">
        <v>1247</v>
      </c>
      <c r="C426" s="17" t="s">
        <v>1664</v>
      </c>
      <c r="D426" s="17" t="s">
        <v>1280</v>
      </c>
      <c r="E426" s="17" t="s">
        <v>1281</v>
      </c>
      <c r="F426" s="17" t="s">
        <v>75</v>
      </c>
      <c r="G426" s="17" t="s">
        <v>1142</v>
      </c>
      <c r="H426" s="17">
        <v>3056</v>
      </c>
      <c r="I426" s="17">
        <v>2896</v>
      </c>
      <c r="J426" s="17">
        <v>160</v>
      </c>
      <c r="K426" s="17" t="s">
        <v>37</v>
      </c>
      <c r="L426" s="18">
        <v>3944.06</v>
      </c>
      <c r="M426" s="18">
        <v>29.03</v>
      </c>
      <c r="N426" s="18">
        <v>196.91</v>
      </c>
      <c r="O426" s="18">
        <v>4170</v>
      </c>
      <c r="P426" s="18">
        <v>1282.0899999999999</v>
      </c>
      <c r="Q426" s="18">
        <v>36.15</v>
      </c>
      <c r="R426" s="18">
        <v>95.76</v>
      </c>
      <c r="S426" s="18">
        <v>1414</v>
      </c>
      <c r="T426" s="18">
        <v>40</v>
      </c>
      <c r="U426" s="18">
        <v>0</v>
      </c>
      <c r="V426" s="18">
        <v>0</v>
      </c>
      <c r="W426" s="18">
        <v>0</v>
      </c>
      <c r="X426" s="18"/>
      <c r="Y426" s="18">
        <v>5226.1499999999996</v>
      </c>
      <c r="Z426" s="18">
        <v>65.180000000000007</v>
      </c>
      <c r="AA426" s="18">
        <v>292.67</v>
      </c>
      <c r="AB426" s="18">
        <v>5584</v>
      </c>
    </row>
    <row r="427" spans="1:28" s="15" customFormat="1" x14ac:dyDescent="0.25">
      <c r="A427" s="17">
        <v>10</v>
      </c>
      <c r="B427" s="17" t="s">
        <v>1255</v>
      </c>
      <c r="C427" s="17" t="s">
        <v>1664</v>
      </c>
      <c r="D427" s="17" t="s">
        <v>1282</v>
      </c>
      <c r="E427" s="17" t="s">
        <v>1283</v>
      </c>
      <c r="F427" s="17" t="s">
        <v>75</v>
      </c>
      <c r="G427" s="17" t="s">
        <v>1142</v>
      </c>
      <c r="H427" s="17">
        <v>9379</v>
      </c>
      <c r="I427" s="17">
        <v>9301</v>
      </c>
      <c r="J427" s="17">
        <v>78</v>
      </c>
      <c r="K427" s="17" t="s">
        <v>37</v>
      </c>
      <c r="L427" s="18">
        <v>2246.81</v>
      </c>
      <c r="M427" s="18">
        <v>13.79</v>
      </c>
      <c r="N427" s="18">
        <v>78.400000000000006</v>
      </c>
      <c r="O427" s="18">
        <v>2339</v>
      </c>
      <c r="P427" s="18">
        <v>939.66</v>
      </c>
      <c r="Q427" s="18">
        <v>19.66</v>
      </c>
      <c r="R427" s="18">
        <v>46.68</v>
      </c>
      <c r="S427" s="18">
        <v>1006</v>
      </c>
      <c r="T427" s="18">
        <v>0</v>
      </c>
      <c r="U427" s="18">
        <v>0</v>
      </c>
      <c r="V427" s="18">
        <v>0</v>
      </c>
      <c r="W427" s="18">
        <v>0</v>
      </c>
      <c r="X427" s="18"/>
      <c r="Y427" s="18">
        <v>3186.47</v>
      </c>
      <c r="Z427" s="18">
        <v>33.450000000000003</v>
      </c>
      <c r="AA427" s="18">
        <v>125.08</v>
      </c>
      <c r="AB427" s="18">
        <v>3345</v>
      </c>
    </row>
    <row r="428" spans="1:28" s="15" customFormat="1" x14ac:dyDescent="0.25">
      <c r="A428" s="17">
        <v>11</v>
      </c>
      <c r="B428" s="17" t="s">
        <v>1237</v>
      </c>
      <c r="C428" s="17" t="s">
        <v>1664</v>
      </c>
      <c r="D428" s="17" t="s">
        <v>1284</v>
      </c>
      <c r="E428" s="17" t="s">
        <v>1285</v>
      </c>
      <c r="F428" s="17" t="s">
        <v>75</v>
      </c>
      <c r="G428" s="17" t="s">
        <v>1142</v>
      </c>
      <c r="H428" s="17">
        <v>9084</v>
      </c>
      <c r="I428" s="17">
        <v>8832</v>
      </c>
      <c r="J428" s="17">
        <v>252</v>
      </c>
      <c r="K428" s="17" t="s">
        <v>37</v>
      </c>
      <c r="L428" s="18">
        <v>6818.53</v>
      </c>
      <c r="M428" s="18">
        <v>364.34</v>
      </c>
      <c r="N428" s="18">
        <v>426.13</v>
      </c>
      <c r="O428" s="18">
        <v>7609</v>
      </c>
      <c r="P428" s="18">
        <v>2067.35</v>
      </c>
      <c r="Q428" s="18">
        <v>65.83</v>
      </c>
      <c r="R428" s="18">
        <v>150.82</v>
      </c>
      <c r="S428" s="18">
        <v>2284</v>
      </c>
      <c r="T428" s="18">
        <v>1390</v>
      </c>
      <c r="U428" s="18">
        <v>0</v>
      </c>
      <c r="V428" s="18">
        <v>0</v>
      </c>
      <c r="W428" s="18">
        <v>0</v>
      </c>
      <c r="X428" s="18"/>
      <c r="Y428" s="18">
        <v>8885.8799999999992</v>
      </c>
      <c r="Z428" s="18">
        <v>430.17</v>
      </c>
      <c r="AA428" s="18">
        <v>576.95000000000005</v>
      </c>
      <c r="AB428" s="18">
        <v>9893</v>
      </c>
    </row>
    <row r="429" spans="1:28" s="15" customFormat="1" x14ac:dyDescent="0.25">
      <c r="A429" s="17">
        <v>12</v>
      </c>
      <c r="B429" s="17" t="s">
        <v>1233</v>
      </c>
      <c r="C429" s="17" t="s">
        <v>1664</v>
      </c>
      <c r="D429" s="17" t="s">
        <v>1286</v>
      </c>
      <c r="E429" s="17" t="s">
        <v>1287</v>
      </c>
      <c r="F429" s="17" t="s">
        <v>75</v>
      </c>
      <c r="G429" s="17" t="s">
        <v>1142</v>
      </c>
      <c r="H429" s="17">
        <v>33738</v>
      </c>
      <c r="I429" s="17">
        <v>33715</v>
      </c>
      <c r="J429" s="17">
        <v>23</v>
      </c>
      <c r="K429" s="17" t="s">
        <v>37</v>
      </c>
      <c r="L429" s="18">
        <v>1986.11</v>
      </c>
      <c r="M429" s="18">
        <v>28.16</v>
      </c>
      <c r="N429" s="18">
        <v>28.73</v>
      </c>
      <c r="O429" s="18">
        <v>2043</v>
      </c>
      <c r="P429" s="18">
        <v>563.97</v>
      </c>
      <c r="Q429" s="18">
        <v>18.260000000000002</v>
      </c>
      <c r="R429" s="18">
        <v>13.77</v>
      </c>
      <c r="S429" s="18">
        <v>596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2550.08</v>
      </c>
      <c r="Z429" s="18">
        <v>46.42</v>
      </c>
      <c r="AA429" s="18">
        <v>42.5</v>
      </c>
      <c r="AB429" s="18">
        <v>2639</v>
      </c>
    </row>
    <row r="430" spans="1:28" s="15" customFormat="1" x14ac:dyDescent="0.25">
      <c r="A430" s="17">
        <v>13</v>
      </c>
      <c r="B430" s="17" t="s">
        <v>1242</v>
      </c>
      <c r="C430" s="17" t="s">
        <v>1664</v>
      </c>
      <c r="D430" s="17" t="s">
        <v>1288</v>
      </c>
      <c r="E430" s="17" t="s">
        <v>1289</v>
      </c>
      <c r="F430" s="17" t="s">
        <v>75</v>
      </c>
      <c r="G430" s="17" t="s">
        <v>1142</v>
      </c>
      <c r="H430" s="17">
        <v>120</v>
      </c>
      <c r="I430" s="17">
        <v>0</v>
      </c>
      <c r="J430" s="17">
        <v>120</v>
      </c>
      <c r="K430" s="17" t="s">
        <v>37</v>
      </c>
      <c r="L430" s="18">
        <v>0</v>
      </c>
      <c r="M430" s="18">
        <v>0</v>
      </c>
      <c r="N430" s="18">
        <v>0</v>
      </c>
      <c r="O430" s="18">
        <v>0</v>
      </c>
      <c r="P430" s="18">
        <v>1258.05</v>
      </c>
      <c r="Q430" s="18">
        <v>52.13</v>
      </c>
      <c r="R430" s="18">
        <v>71.819999999999993</v>
      </c>
      <c r="S430" s="18">
        <v>1382</v>
      </c>
      <c r="T430" s="18">
        <v>1330</v>
      </c>
      <c r="U430" s="18">
        <v>6189.05</v>
      </c>
      <c r="V430" s="18">
        <v>52.13</v>
      </c>
      <c r="W430" s="18">
        <v>71.819999999999993</v>
      </c>
      <c r="X430" s="18">
        <v>6313</v>
      </c>
      <c r="Y430" s="18">
        <v>0</v>
      </c>
      <c r="Z430" s="18">
        <v>0</v>
      </c>
      <c r="AA430" s="18">
        <v>0</v>
      </c>
      <c r="AB430" s="18">
        <v>0</v>
      </c>
    </row>
    <row r="431" spans="1:28" s="15" customFormat="1" x14ac:dyDescent="0.25">
      <c r="A431" s="17">
        <v>14</v>
      </c>
      <c r="B431" s="17" t="s">
        <v>1233</v>
      </c>
      <c r="C431" s="17" t="s">
        <v>1664</v>
      </c>
      <c r="D431" s="17" t="s">
        <v>1290</v>
      </c>
      <c r="E431" s="17" t="s">
        <v>1291</v>
      </c>
      <c r="F431" s="17" t="s">
        <v>75</v>
      </c>
      <c r="G431" s="17" t="s">
        <v>1142</v>
      </c>
      <c r="H431" s="17">
        <v>3510</v>
      </c>
      <c r="I431" s="17">
        <v>3505</v>
      </c>
      <c r="J431" s="17">
        <v>5</v>
      </c>
      <c r="K431" s="17" t="s">
        <v>37</v>
      </c>
      <c r="L431" s="18">
        <v>1026</v>
      </c>
      <c r="M431" s="18">
        <v>20.11</v>
      </c>
      <c r="N431" s="18">
        <v>11.89</v>
      </c>
      <c r="O431" s="18">
        <v>1058</v>
      </c>
      <c r="P431" s="18">
        <v>346.78</v>
      </c>
      <c r="Q431" s="18">
        <v>9.23</v>
      </c>
      <c r="R431" s="18">
        <v>2.99</v>
      </c>
      <c r="S431" s="18">
        <v>359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1372.78</v>
      </c>
      <c r="Z431" s="18">
        <v>29.34</v>
      </c>
      <c r="AA431" s="18">
        <v>14.88</v>
      </c>
      <c r="AB431" s="18">
        <v>1417</v>
      </c>
    </row>
    <row r="432" spans="1:28" s="15" customFormat="1" x14ac:dyDescent="0.25">
      <c r="A432" s="17">
        <v>15</v>
      </c>
      <c r="B432" s="17" t="s">
        <v>1247</v>
      </c>
      <c r="C432" s="17" t="s">
        <v>1664</v>
      </c>
      <c r="D432" s="17" t="s">
        <v>1292</v>
      </c>
      <c r="E432" s="17" t="s">
        <v>1293</v>
      </c>
      <c r="F432" s="17" t="s">
        <v>75</v>
      </c>
      <c r="G432" s="17" t="s">
        <v>1142</v>
      </c>
      <c r="H432" s="17">
        <v>2006</v>
      </c>
      <c r="I432" s="17">
        <v>2005</v>
      </c>
      <c r="J432" s="17">
        <v>1</v>
      </c>
      <c r="K432" s="17" t="s">
        <v>37</v>
      </c>
      <c r="L432" s="18">
        <v>72.61</v>
      </c>
      <c r="M432" s="18">
        <v>5.23</v>
      </c>
      <c r="N432" s="18">
        <v>4.16</v>
      </c>
      <c r="O432" s="18">
        <v>82</v>
      </c>
      <c r="P432" s="18">
        <v>225.4</v>
      </c>
      <c r="Q432" s="18">
        <v>1</v>
      </c>
      <c r="R432" s="18">
        <v>0.6</v>
      </c>
      <c r="S432" s="18">
        <v>227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298.01</v>
      </c>
      <c r="Z432" s="18">
        <v>6.23</v>
      </c>
      <c r="AA432" s="18">
        <v>4.76</v>
      </c>
      <c r="AB432" s="18">
        <v>309</v>
      </c>
    </row>
    <row r="433" spans="1:28" s="15" customFormat="1" x14ac:dyDescent="0.25">
      <c r="A433" s="17">
        <v>16</v>
      </c>
      <c r="B433" s="17" t="s">
        <v>1255</v>
      </c>
      <c r="C433" s="17" t="s">
        <v>1664</v>
      </c>
      <c r="D433" s="17" t="s">
        <v>1294</v>
      </c>
      <c r="E433" s="17" t="s">
        <v>1295</v>
      </c>
      <c r="F433" s="17" t="s">
        <v>75</v>
      </c>
      <c r="G433" s="17" t="s">
        <v>1142</v>
      </c>
      <c r="H433" s="17">
        <v>10645</v>
      </c>
      <c r="I433" s="17">
        <v>10639</v>
      </c>
      <c r="J433" s="17">
        <v>6</v>
      </c>
      <c r="K433" s="17" t="s">
        <v>37</v>
      </c>
      <c r="L433" s="18">
        <v>0</v>
      </c>
      <c r="M433" s="18">
        <v>0</v>
      </c>
      <c r="N433" s="18">
        <v>0</v>
      </c>
      <c r="O433" s="18">
        <v>0</v>
      </c>
      <c r="P433" s="18">
        <v>540.96</v>
      </c>
      <c r="Q433" s="18">
        <v>7.45</v>
      </c>
      <c r="R433" s="18">
        <v>3.59</v>
      </c>
      <c r="S433" s="18">
        <v>552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540.96</v>
      </c>
      <c r="Z433" s="18">
        <v>7.45</v>
      </c>
      <c r="AA433" s="18">
        <v>3.59</v>
      </c>
      <c r="AB433" s="18">
        <v>552</v>
      </c>
    </row>
    <row r="434" spans="1:28" s="15" customFormat="1" x14ac:dyDescent="0.25">
      <c r="A434" s="17">
        <v>17</v>
      </c>
      <c r="B434" s="17" t="s">
        <v>1255</v>
      </c>
      <c r="C434" s="17" t="s">
        <v>1664</v>
      </c>
      <c r="D434" s="17" t="s">
        <v>1296</v>
      </c>
      <c r="E434" s="17" t="s">
        <v>1297</v>
      </c>
      <c r="F434" s="17" t="s">
        <v>75</v>
      </c>
      <c r="G434" s="17" t="s">
        <v>1142</v>
      </c>
      <c r="H434" s="17">
        <v>28990</v>
      </c>
      <c r="I434" s="17">
        <v>28528</v>
      </c>
      <c r="J434" s="17">
        <v>462</v>
      </c>
      <c r="K434" s="17" t="s">
        <v>37</v>
      </c>
      <c r="L434" s="18">
        <v>0</v>
      </c>
      <c r="M434" s="18">
        <v>0</v>
      </c>
      <c r="N434" s="18">
        <v>0</v>
      </c>
      <c r="O434" s="18">
        <v>0</v>
      </c>
      <c r="P434" s="18">
        <v>3691.64</v>
      </c>
      <c r="Q434" s="18">
        <v>57.85</v>
      </c>
      <c r="R434" s="18">
        <v>276.51</v>
      </c>
      <c r="S434" s="18">
        <v>4026</v>
      </c>
      <c r="T434" s="18">
        <v>0</v>
      </c>
      <c r="U434" s="18">
        <v>6016.64</v>
      </c>
      <c r="V434" s="18">
        <v>57.85</v>
      </c>
      <c r="W434" s="18">
        <v>276.51</v>
      </c>
      <c r="X434" s="18">
        <v>6351</v>
      </c>
      <c r="Y434" s="18">
        <v>0</v>
      </c>
      <c r="Z434" s="18">
        <v>0</v>
      </c>
      <c r="AA434" s="18">
        <v>0</v>
      </c>
      <c r="AB434" s="18">
        <v>0</v>
      </c>
    </row>
    <row r="435" spans="1:28" s="15" customFormat="1" x14ac:dyDescent="0.25">
      <c r="A435" s="17">
        <v>18</v>
      </c>
      <c r="B435" s="17" t="s">
        <v>1242</v>
      </c>
      <c r="C435" s="17" t="s">
        <v>1664</v>
      </c>
      <c r="D435" s="17" t="s">
        <v>1298</v>
      </c>
      <c r="E435" s="17" t="s">
        <v>1299</v>
      </c>
      <c r="F435" s="17" t="s">
        <v>75</v>
      </c>
      <c r="G435" s="17" t="s">
        <v>1142</v>
      </c>
      <c r="H435" s="17">
        <v>2807</v>
      </c>
      <c r="I435" s="17">
        <v>2659</v>
      </c>
      <c r="J435" s="17">
        <v>148</v>
      </c>
      <c r="K435" s="17" t="s">
        <v>37</v>
      </c>
      <c r="L435" s="18">
        <v>2347.36</v>
      </c>
      <c r="M435" s="18">
        <v>6.64</v>
      </c>
      <c r="N435" s="18">
        <v>161</v>
      </c>
      <c r="O435" s="18">
        <v>2515</v>
      </c>
      <c r="P435" s="18">
        <v>1543.67</v>
      </c>
      <c r="Q435" s="18">
        <v>18.75</v>
      </c>
      <c r="R435" s="18">
        <v>88.58</v>
      </c>
      <c r="S435" s="18">
        <v>1651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3891.03</v>
      </c>
      <c r="Z435" s="18">
        <v>25.39</v>
      </c>
      <c r="AA435" s="18">
        <v>249.58</v>
      </c>
      <c r="AB435" s="18">
        <v>4166</v>
      </c>
    </row>
    <row r="436" spans="1:28" s="15" customFormat="1" x14ac:dyDescent="0.25">
      <c r="A436" s="17">
        <v>19</v>
      </c>
      <c r="B436" s="17" t="s">
        <v>1233</v>
      </c>
      <c r="C436" s="17" t="s">
        <v>1664</v>
      </c>
      <c r="D436" s="17" t="s">
        <v>1300</v>
      </c>
      <c r="E436" s="17" t="s">
        <v>1301</v>
      </c>
      <c r="F436" s="17" t="s">
        <v>75</v>
      </c>
      <c r="G436" s="17" t="s">
        <v>1302</v>
      </c>
      <c r="H436" s="17">
        <v>1</v>
      </c>
      <c r="I436" s="17">
        <v>1</v>
      </c>
      <c r="J436" s="17">
        <v>540</v>
      </c>
      <c r="K436" s="17" t="s">
        <v>107</v>
      </c>
      <c r="L436" s="18">
        <v>0</v>
      </c>
      <c r="M436" s="18">
        <v>0</v>
      </c>
      <c r="N436" s="18">
        <v>0</v>
      </c>
      <c r="O436" s="18">
        <v>0</v>
      </c>
      <c r="P436" s="18">
        <v>3880.97</v>
      </c>
      <c r="Q436" s="18">
        <v>211.84</v>
      </c>
      <c r="R436" s="18">
        <v>323.19</v>
      </c>
      <c r="S436" s="18">
        <v>4416</v>
      </c>
      <c r="T436" s="18">
        <v>0</v>
      </c>
      <c r="U436" s="18">
        <v>22705.97</v>
      </c>
      <c r="V436" s="18">
        <v>211.84</v>
      </c>
      <c r="W436" s="18">
        <v>323.19</v>
      </c>
      <c r="X436" s="18">
        <v>23241</v>
      </c>
      <c r="Y436" s="18">
        <v>0</v>
      </c>
      <c r="Z436" s="18">
        <v>0</v>
      </c>
      <c r="AA436" s="18">
        <v>0</v>
      </c>
      <c r="AB436" s="18">
        <v>0</v>
      </c>
    </row>
    <row r="437" spans="1:28" s="15" customFormat="1" x14ac:dyDescent="0.25">
      <c r="A437" s="17">
        <v>20</v>
      </c>
      <c r="B437" s="17" t="s">
        <v>1233</v>
      </c>
      <c r="C437" s="17" t="s">
        <v>1664</v>
      </c>
      <c r="D437" s="17" t="s">
        <v>1303</v>
      </c>
      <c r="E437" s="17" t="s">
        <v>1304</v>
      </c>
      <c r="F437" s="17" t="s">
        <v>75</v>
      </c>
      <c r="G437" s="17" t="s">
        <v>1302</v>
      </c>
      <c r="H437" s="17">
        <v>2</v>
      </c>
      <c r="I437" s="17">
        <v>2</v>
      </c>
      <c r="J437" s="17">
        <v>1080</v>
      </c>
      <c r="K437" s="17" t="s">
        <v>107</v>
      </c>
      <c r="L437" s="18">
        <v>0</v>
      </c>
      <c r="M437" s="18">
        <v>0</v>
      </c>
      <c r="N437" s="18">
        <v>0</v>
      </c>
      <c r="O437" s="18">
        <v>0</v>
      </c>
      <c r="P437" s="18">
        <v>7761.97</v>
      </c>
      <c r="Q437" s="18">
        <v>215.65</v>
      </c>
      <c r="R437" s="18">
        <v>646.38</v>
      </c>
      <c r="S437" s="18">
        <v>8624</v>
      </c>
      <c r="T437" s="18">
        <v>0</v>
      </c>
      <c r="U437" s="18">
        <v>8743.9699999999993</v>
      </c>
      <c r="V437" s="18">
        <v>215.65</v>
      </c>
      <c r="W437" s="18">
        <v>646.38</v>
      </c>
      <c r="X437" s="18">
        <v>9606</v>
      </c>
      <c r="Y437" s="18">
        <v>0</v>
      </c>
      <c r="Z437" s="18">
        <v>0</v>
      </c>
      <c r="AA437" s="18">
        <v>0</v>
      </c>
      <c r="AB437" s="18">
        <v>0</v>
      </c>
    </row>
    <row r="438" spans="1:28" x14ac:dyDescent="0.25">
      <c r="A438" s="10"/>
      <c r="B438" s="10"/>
      <c r="C438" s="10" t="s">
        <v>71</v>
      </c>
      <c r="D438" s="10"/>
      <c r="E438" s="10"/>
      <c r="F438" s="10"/>
      <c r="G438" s="10"/>
      <c r="H438" s="10"/>
      <c r="I438" s="10"/>
      <c r="J438" s="11">
        <f>SUM(J418:J437)</f>
        <v>3221</v>
      </c>
      <c r="K438" s="11"/>
      <c r="L438" s="11">
        <f t="shared" ref="L438:AB438" si="45">SUM(L418:L437)</f>
        <v>33466.230000000003</v>
      </c>
      <c r="M438" s="11">
        <f t="shared" si="45"/>
        <v>981.30999999999983</v>
      </c>
      <c r="N438" s="11">
        <f t="shared" si="45"/>
        <v>1751.4600000000005</v>
      </c>
      <c r="O438" s="11">
        <f t="shared" si="45"/>
        <v>36199</v>
      </c>
      <c r="P438" s="11">
        <f t="shared" si="45"/>
        <v>28845.040000000001</v>
      </c>
      <c r="Q438" s="11">
        <f t="shared" si="45"/>
        <v>878.19999999999993</v>
      </c>
      <c r="R438" s="11">
        <f t="shared" si="45"/>
        <v>1927.7600000000002</v>
      </c>
      <c r="S438" s="11">
        <f t="shared" si="45"/>
        <v>31651</v>
      </c>
      <c r="T438" s="11">
        <f t="shared" si="45"/>
        <v>2760</v>
      </c>
      <c r="U438" s="11">
        <f t="shared" si="45"/>
        <v>43655.630000000005</v>
      </c>
      <c r="V438" s="11">
        <f t="shared" si="45"/>
        <v>537.47</v>
      </c>
      <c r="W438" s="11">
        <f t="shared" si="45"/>
        <v>1317.9</v>
      </c>
      <c r="X438" s="11">
        <f t="shared" si="45"/>
        <v>45511</v>
      </c>
      <c r="Y438" s="11">
        <f t="shared" si="45"/>
        <v>46933.979999999996</v>
      </c>
      <c r="Z438" s="11">
        <f t="shared" si="45"/>
        <v>1311.5800000000004</v>
      </c>
      <c r="AA438" s="11">
        <f t="shared" si="45"/>
        <v>2219.44</v>
      </c>
      <c r="AB438" s="11">
        <f t="shared" si="45"/>
        <v>50465</v>
      </c>
    </row>
    <row r="439" spans="1:28" x14ac:dyDescent="0.25">
      <c r="A439" s="10"/>
      <c r="B439" s="10"/>
      <c r="C439" s="10" t="s">
        <v>119</v>
      </c>
      <c r="D439" s="10"/>
      <c r="E439" s="10"/>
      <c r="F439" s="10"/>
      <c r="G439" s="10"/>
      <c r="H439" s="10"/>
      <c r="I439" s="10"/>
      <c r="J439" s="11">
        <f>J438+J417</f>
        <v>15280</v>
      </c>
      <c r="K439" s="11"/>
      <c r="L439" s="11">
        <f t="shared" ref="L439:AB439" si="46">L438+L417</f>
        <v>-51357.499999999978</v>
      </c>
      <c r="M439" s="11">
        <f t="shared" si="46"/>
        <v>2548.04</v>
      </c>
      <c r="N439" s="11">
        <f t="shared" si="46"/>
        <v>18519.460000000003</v>
      </c>
      <c r="O439" s="11">
        <f t="shared" si="46"/>
        <v>-30290</v>
      </c>
      <c r="P439" s="11">
        <f t="shared" si="46"/>
        <v>99902.03</v>
      </c>
      <c r="Q439" s="11">
        <f t="shared" si="46"/>
        <v>3308.66</v>
      </c>
      <c r="R439" s="11">
        <f t="shared" si="46"/>
        <v>7354.31</v>
      </c>
      <c r="S439" s="11">
        <f t="shared" si="46"/>
        <v>110565</v>
      </c>
      <c r="T439" s="11">
        <f t="shared" si="46"/>
        <v>18820</v>
      </c>
      <c r="U439" s="11">
        <f t="shared" si="46"/>
        <v>165874.27000000002</v>
      </c>
      <c r="V439" s="11">
        <f t="shared" si="46"/>
        <v>1448.23</v>
      </c>
      <c r="W439" s="11">
        <f t="shared" si="46"/>
        <v>4651.5</v>
      </c>
      <c r="X439" s="11">
        <f t="shared" si="46"/>
        <v>171974</v>
      </c>
      <c r="Y439" s="11">
        <f t="shared" si="46"/>
        <v>238018.11</v>
      </c>
      <c r="Z439" s="11">
        <f t="shared" si="46"/>
        <v>4346.3000000000011</v>
      </c>
      <c r="AA439" s="11">
        <f t="shared" si="46"/>
        <v>14408.59</v>
      </c>
      <c r="AB439" s="11">
        <f t="shared" si="46"/>
        <v>256773</v>
      </c>
    </row>
    <row r="443" spans="1:28" ht="15.75" x14ac:dyDescent="0.25">
      <c r="E443" s="13" t="s">
        <v>120</v>
      </c>
      <c r="G443" s="14"/>
      <c r="H443" s="14"/>
      <c r="I443" s="14"/>
      <c r="J443" s="14"/>
      <c r="K443" s="14"/>
      <c r="L443" s="13" t="s">
        <v>122</v>
      </c>
      <c r="M443" s="13"/>
      <c r="N443" s="13"/>
      <c r="O443" s="14"/>
      <c r="Q443" s="14"/>
      <c r="R443" s="13" t="s">
        <v>121</v>
      </c>
      <c r="T443" s="14"/>
      <c r="U443" s="14"/>
      <c r="W443" s="14"/>
      <c r="X443" s="14"/>
      <c r="Y443" s="13" t="s">
        <v>123</v>
      </c>
      <c r="Z443" s="14"/>
      <c r="AA443" s="14"/>
      <c r="AB443" s="14"/>
    </row>
    <row r="444" spans="1:28" ht="15.75" x14ac:dyDescent="0.25">
      <c r="E444" s="13" t="s">
        <v>124</v>
      </c>
      <c r="G444" s="14"/>
      <c r="H444" s="14"/>
      <c r="I444" s="14"/>
      <c r="J444" s="14"/>
      <c r="K444" s="14"/>
      <c r="L444" s="13" t="s">
        <v>124</v>
      </c>
      <c r="M444" s="13"/>
      <c r="N444" s="13"/>
      <c r="O444" s="14"/>
      <c r="Q444" s="14"/>
      <c r="R444" s="13" t="s">
        <v>124</v>
      </c>
      <c r="T444" s="14"/>
      <c r="U444" s="14"/>
      <c r="W444" s="14"/>
      <c r="X444" s="14"/>
      <c r="Y444" s="13" t="s">
        <v>124</v>
      </c>
      <c r="Z444" s="14"/>
      <c r="AA444" s="14"/>
      <c r="AB444" s="14"/>
    </row>
    <row r="445" spans="1:28" ht="36" x14ac:dyDescent="0.55000000000000004">
      <c r="A445" s="77" t="s">
        <v>0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</row>
    <row r="446" spans="1:28" ht="26.25" x14ac:dyDescent="0.4">
      <c r="A446" s="78" t="s">
        <v>1708</v>
      </c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</row>
    <row r="447" spans="1:28" ht="21" x14ac:dyDescent="0.35">
      <c r="A447" s="57" t="s">
        <v>1</v>
      </c>
      <c r="B447" s="58"/>
      <c r="C447" s="57"/>
      <c r="D447" s="57"/>
      <c r="E447" s="8"/>
      <c r="F447" s="57" t="s">
        <v>1306</v>
      </c>
      <c r="G447" s="8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</row>
    <row r="448" spans="1:28" ht="90" x14ac:dyDescent="0.25">
      <c r="A448" s="6" t="s">
        <v>3</v>
      </c>
      <c r="B448" s="6" t="s">
        <v>4</v>
      </c>
      <c r="C448" s="6" t="s">
        <v>5</v>
      </c>
      <c r="D448" s="6" t="s">
        <v>6</v>
      </c>
      <c r="E448" s="6" t="s">
        <v>7</v>
      </c>
      <c r="F448" s="6" t="s">
        <v>8</v>
      </c>
      <c r="G448" s="6" t="s">
        <v>9</v>
      </c>
      <c r="H448" s="6" t="s">
        <v>10</v>
      </c>
      <c r="I448" s="6" t="s">
        <v>11</v>
      </c>
      <c r="J448" s="6" t="s">
        <v>12</v>
      </c>
      <c r="K448" s="6" t="s">
        <v>13</v>
      </c>
      <c r="L448" s="6" t="s">
        <v>14</v>
      </c>
      <c r="M448" s="6" t="s">
        <v>15</v>
      </c>
      <c r="N448" s="6" t="s">
        <v>16</v>
      </c>
      <c r="O448" s="6" t="s">
        <v>17</v>
      </c>
      <c r="P448" s="6" t="s">
        <v>18</v>
      </c>
      <c r="Q448" s="6" t="s">
        <v>19</v>
      </c>
      <c r="R448" s="6" t="s">
        <v>20</v>
      </c>
      <c r="S448" s="6" t="s">
        <v>21</v>
      </c>
      <c r="T448" s="6" t="s">
        <v>22</v>
      </c>
      <c r="U448" s="6" t="s">
        <v>23</v>
      </c>
      <c r="V448" s="6" t="s">
        <v>24</v>
      </c>
      <c r="W448" s="6" t="s">
        <v>25</v>
      </c>
      <c r="X448" s="6" t="s">
        <v>26</v>
      </c>
      <c r="Y448" s="6" t="s">
        <v>27</v>
      </c>
      <c r="Z448" s="6" t="s">
        <v>28</v>
      </c>
      <c r="AA448" s="6" t="s">
        <v>29</v>
      </c>
      <c r="AB448" s="6" t="s">
        <v>30</v>
      </c>
    </row>
    <row r="449" spans="1:28" s="15" customFormat="1" x14ac:dyDescent="0.25">
      <c r="A449" s="17">
        <v>1</v>
      </c>
      <c r="B449" s="17" t="s">
        <v>1233</v>
      </c>
      <c r="C449" s="17" t="s">
        <v>1664</v>
      </c>
      <c r="D449" s="17" t="s">
        <v>1235</v>
      </c>
      <c r="E449" s="17" t="s">
        <v>1236</v>
      </c>
      <c r="F449" s="17" t="s">
        <v>35</v>
      </c>
      <c r="G449" s="17" t="s">
        <v>137</v>
      </c>
      <c r="H449" s="17">
        <v>1494</v>
      </c>
      <c r="I449" s="17">
        <v>98924</v>
      </c>
      <c r="J449" s="17">
        <v>2570</v>
      </c>
      <c r="K449" s="17" t="s">
        <v>991</v>
      </c>
      <c r="L449" s="18">
        <v>-18050</v>
      </c>
      <c r="M449" s="18">
        <v>0</v>
      </c>
      <c r="N449" s="18">
        <v>0</v>
      </c>
      <c r="O449" s="18">
        <v>-18050</v>
      </c>
      <c r="P449" s="18">
        <v>14789.62</v>
      </c>
      <c r="Q449" s="18">
        <v>87.88</v>
      </c>
      <c r="R449" s="18">
        <v>1156.5</v>
      </c>
      <c r="S449" s="18">
        <v>16034</v>
      </c>
      <c r="T449" s="18">
        <v>11300</v>
      </c>
      <c r="U449" s="18">
        <v>0</v>
      </c>
      <c r="V449" s="18">
        <v>0</v>
      </c>
      <c r="W449" s="18">
        <v>0</v>
      </c>
      <c r="X449" s="18"/>
      <c r="Y449" s="18">
        <v>0</v>
      </c>
      <c r="Z449" s="18">
        <v>0</v>
      </c>
      <c r="AA449" s="18">
        <v>0</v>
      </c>
      <c r="AB449" s="18">
        <v>0</v>
      </c>
    </row>
    <row r="450" spans="1:28" s="15" customFormat="1" x14ac:dyDescent="0.25">
      <c r="A450" s="17">
        <v>2</v>
      </c>
      <c r="B450" s="17" t="s">
        <v>1237</v>
      </c>
      <c r="C450" s="17" t="s">
        <v>1664</v>
      </c>
      <c r="D450" s="17" t="s">
        <v>1238</v>
      </c>
      <c r="E450" s="17" t="s">
        <v>1239</v>
      </c>
      <c r="F450" s="17" t="s">
        <v>35</v>
      </c>
      <c r="G450" s="17" t="s">
        <v>41</v>
      </c>
      <c r="H450" s="17">
        <v>96350</v>
      </c>
      <c r="I450" s="17">
        <v>96350</v>
      </c>
      <c r="J450" s="17">
        <v>0</v>
      </c>
      <c r="K450" s="17" t="s">
        <v>59</v>
      </c>
      <c r="L450" s="18">
        <v>56017.56</v>
      </c>
      <c r="M450" s="18">
        <v>1271.44</v>
      </c>
      <c r="N450" s="18">
        <v>4950</v>
      </c>
      <c r="O450" s="18">
        <v>62239</v>
      </c>
      <c r="P450" s="18">
        <v>549.89</v>
      </c>
      <c r="Q450" s="18">
        <v>607.11</v>
      </c>
      <c r="R450" s="18">
        <v>0</v>
      </c>
      <c r="S450" s="18">
        <v>1157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56567.45</v>
      </c>
      <c r="Z450" s="18">
        <v>1878.55</v>
      </c>
      <c r="AA450" s="18">
        <v>4950</v>
      </c>
      <c r="AB450" s="18">
        <v>63396</v>
      </c>
    </row>
    <row r="451" spans="1:28" s="15" customFormat="1" x14ac:dyDescent="0.25">
      <c r="A451" s="17">
        <v>3</v>
      </c>
      <c r="B451" s="17" t="s">
        <v>1233</v>
      </c>
      <c r="C451" s="17" t="s">
        <v>1664</v>
      </c>
      <c r="D451" s="17" t="s">
        <v>1240</v>
      </c>
      <c r="E451" s="17" t="s">
        <v>1241</v>
      </c>
      <c r="F451" s="17" t="s">
        <v>35</v>
      </c>
      <c r="G451" s="17" t="s">
        <v>244</v>
      </c>
      <c r="H451" s="17">
        <v>48486</v>
      </c>
      <c r="I451" s="17">
        <v>48239</v>
      </c>
      <c r="J451" s="17">
        <v>741</v>
      </c>
      <c r="K451" s="17" t="s">
        <v>37</v>
      </c>
      <c r="L451" s="18">
        <v>-10383</v>
      </c>
      <c r="M451" s="18">
        <v>0</v>
      </c>
      <c r="N451" s="18">
        <v>0</v>
      </c>
      <c r="O451" s="18">
        <v>-10383</v>
      </c>
      <c r="P451" s="18">
        <v>6242.46</v>
      </c>
      <c r="Q451" s="18">
        <v>28.09</v>
      </c>
      <c r="R451" s="18">
        <v>333.45</v>
      </c>
      <c r="S451" s="18">
        <v>6604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0</v>
      </c>
      <c r="Z451" s="18">
        <v>0</v>
      </c>
      <c r="AA451" s="18">
        <v>0</v>
      </c>
      <c r="AB451" s="18">
        <v>0</v>
      </c>
    </row>
    <row r="452" spans="1:28" s="15" customFormat="1" x14ac:dyDescent="0.25">
      <c r="A452" s="17">
        <v>4</v>
      </c>
      <c r="B452" s="17" t="s">
        <v>1242</v>
      </c>
      <c r="C452" s="17" t="s">
        <v>1664</v>
      </c>
      <c r="D452" s="17" t="s">
        <v>1243</v>
      </c>
      <c r="E452" s="17" t="s">
        <v>1244</v>
      </c>
      <c r="F452" s="17" t="s">
        <v>35</v>
      </c>
      <c r="G452" s="17" t="s">
        <v>41</v>
      </c>
      <c r="H452" s="17">
        <v>33331</v>
      </c>
      <c r="I452" s="17">
        <v>32495</v>
      </c>
      <c r="J452" s="17">
        <v>836</v>
      </c>
      <c r="K452" s="17" t="s">
        <v>37</v>
      </c>
      <c r="L452" s="18">
        <v>-7490</v>
      </c>
      <c r="M452" s="18">
        <v>0</v>
      </c>
      <c r="N452" s="18">
        <v>0</v>
      </c>
      <c r="O452" s="18">
        <v>-7490</v>
      </c>
      <c r="P452" s="18">
        <v>5503.11</v>
      </c>
      <c r="Q452" s="18">
        <v>21.69</v>
      </c>
      <c r="R452" s="18">
        <v>376.2</v>
      </c>
      <c r="S452" s="18">
        <v>5901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0</v>
      </c>
      <c r="Z452" s="18">
        <v>0</v>
      </c>
      <c r="AA452" s="18">
        <v>0</v>
      </c>
      <c r="AB452" s="18">
        <v>0</v>
      </c>
    </row>
    <row r="453" spans="1:28" s="15" customFormat="1" x14ac:dyDescent="0.25">
      <c r="A453" s="17">
        <v>5</v>
      </c>
      <c r="B453" s="17" t="s">
        <v>1233</v>
      </c>
      <c r="C453" s="17" t="s">
        <v>1664</v>
      </c>
      <c r="D453" s="17" t="s">
        <v>1245</v>
      </c>
      <c r="E453" s="17" t="s">
        <v>1246</v>
      </c>
      <c r="F453" s="17" t="s">
        <v>35</v>
      </c>
      <c r="G453" s="17" t="s">
        <v>45</v>
      </c>
      <c r="H453" s="17">
        <v>32</v>
      </c>
      <c r="I453" s="17">
        <v>32</v>
      </c>
      <c r="J453" s="17">
        <v>0</v>
      </c>
      <c r="K453" s="17" t="s">
        <v>37</v>
      </c>
      <c r="L453" s="18">
        <v>-4707.84</v>
      </c>
      <c r="M453" s="18">
        <v>4.66</v>
      </c>
      <c r="N453" s="18">
        <v>156.18</v>
      </c>
      <c r="O453" s="18">
        <v>-4547</v>
      </c>
      <c r="P453" s="18">
        <v>660</v>
      </c>
      <c r="Q453" s="18">
        <v>0</v>
      </c>
      <c r="R453" s="18">
        <v>0</v>
      </c>
      <c r="S453" s="18">
        <v>660</v>
      </c>
      <c r="T453" s="18">
        <v>0</v>
      </c>
      <c r="U453" s="18">
        <v>0</v>
      </c>
      <c r="V453" s="18">
        <v>0</v>
      </c>
      <c r="W453" s="18">
        <v>0</v>
      </c>
      <c r="X453" s="18"/>
      <c r="Y453" s="18">
        <v>0</v>
      </c>
      <c r="Z453" s="18">
        <v>0</v>
      </c>
      <c r="AA453" s="18">
        <v>0</v>
      </c>
      <c r="AB453" s="18">
        <v>0</v>
      </c>
    </row>
    <row r="454" spans="1:28" s="15" customFormat="1" x14ac:dyDescent="0.25">
      <c r="A454" s="17">
        <v>6</v>
      </c>
      <c r="B454" s="17" t="s">
        <v>1247</v>
      </c>
      <c r="C454" s="17" t="s">
        <v>1664</v>
      </c>
      <c r="D454" s="17" t="s">
        <v>1248</v>
      </c>
      <c r="E454" s="17" t="s">
        <v>1249</v>
      </c>
      <c r="F454" s="17" t="s">
        <v>35</v>
      </c>
      <c r="G454" s="17" t="s">
        <v>41</v>
      </c>
      <c r="H454" s="17">
        <v>89433</v>
      </c>
      <c r="I454" s="17">
        <v>83653</v>
      </c>
      <c r="J454" s="17">
        <v>5780</v>
      </c>
      <c r="K454" s="17" t="s">
        <v>37</v>
      </c>
      <c r="L454" s="18">
        <v>124482.93</v>
      </c>
      <c r="M454" s="18">
        <v>1723.82</v>
      </c>
      <c r="N454" s="18">
        <v>7238.25</v>
      </c>
      <c r="O454" s="18">
        <v>133445</v>
      </c>
      <c r="P454" s="18">
        <v>32788.82</v>
      </c>
      <c r="Q454" s="18">
        <v>1192.18</v>
      </c>
      <c r="R454" s="18">
        <v>2601</v>
      </c>
      <c r="S454" s="18">
        <v>36582</v>
      </c>
      <c r="T454" s="18">
        <v>0</v>
      </c>
      <c r="U454" s="18">
        <v>0</v>
      </c>
      <c r="V454" s="18">
        <v>0</v>
      </c>
      <c r="W454" s="18">
        <v>0</v>
      </c>
      <c r="X454" s="18"/>
      <c r="Y454" s="18">
        <v>157271.75</v>
      </c>
      <c r="Z454" s="18">
        <v>2916</v>
      </c>
      <c r="AA454" s="18">
        <v>9839.25</v>
      </c>
      <c r="AB454" s="18">
        <v>170027</v>
      </c>
    </row>
    <row r="455" spans="1:28" s="15" customFormat="1" x14ac:dyDescent="0.25">
      <c r="A455" s="17">
        <v>7</v>
      </c>
      <c r="B455" s="17" t="s">
        <v>1250</v>
      </c>
      <c r="C455" s="17" t="s">
        <v>1664</v>
      </c>
      <c r="D455" s="17" t="s">
        <v>1251</v>
      </c>
      <c r="E455" s="17" t="s">
        <v>1252</v>
      </c>
      <c r="F455" s="17" t="s">
        <v>35</v>
      </c>
      <c r="G455" s="17" t="s">
        <v>41</v>
      </c>
      <c r="H455" s="17">
        <v>7480</v>
      </c>
      <c r="I455" s="17">
        <v>7480</v>
      </c>
      <c r="J455" s="17">
        <v>455</v>
      </c>
      <c r="K455" s="17" t="s">
        <v>1090</v>
      </c>
      <c r="L455" s="18">
        <v>-92285</v>
      </c>
      <c r="M455" s="18">
        <v>0</v>
      </c>
      <c r="N455" s="18">
        <v>0</v>
      </c>
      <c r="O455" s="18">
        <v>-92285</v>
      </c>
      <c r="P455" s="18">
        <v>3093.25</v>
      </c>
      <c r="Q455" s="18">
        <v>0</v>
      </c>
      <c r="R455" s="18">
        <v>204.75</v>
      </c>
      <c r="S455" s="18">
        <v>3298</v>
      </c>
      <c r="T455" s="18">
        <v>0</v>
      </c>
      <c r="U455" s="18">
        <v>0</v>
      </c>
      <c r="V455" s="18">
        <v>0</v>
      </c>
      <c r="W455" s="18">
        <v>0</v>
      </c>
      <c r="X455" s="18"/>
      <c r="Y455" s="18">
        <v>0</v>
      </c>
      <c r="Z455" s="18">
        <v>0</v>
      </c>
      <c r="AA455" s="18">
        <v>0</v>
      </c>
      <c r="AB455" s="18">
        <v>0</v>
      </c>
    </row>
    <row r="456" spans="1:28" s="15" customFormat="1" x14ac:dyDescent="0.25">
      <c r="A456" s="17">
        <v>8</v>
      </c>
      <c r="B456" s="17" t="s">
        <v>1233</v>
      </c>
      <c r="C456" s="17" t="s">
        <v>1664</v>
      </c>
      <c r="D456" s="17" t="s">
        <v>1253</v>
      </c>
      <c r="E456" s="17" t="s">
        <v>1254</v>
      </c>
      <c r="F456" s="17" t="s">
        <v>35</v>
      </c>
      <c r="G456" s="17" t="s">
        <v>45</v>
      </c>
      <c r="H456" s="17">
        <v>3129</v>
      </c>
      <c r="I456" s="17">
        <v>854</v>
      </c>
      <c r="J456" s="17">
        <v>2275</v>
      </c>
      <c r="K456" s="17" t="s">
        <v>37</v>
      </c>
      <c r="L456" s="18">
        <v>9001</v>
      </c>
      <c r="M456" s="18">
        <v>0</v>
      </c>
      <c r="N456" s="18">
        <v>0</v>
      </c>
      <c r="O456" s="18">
        <v>9001</v>
      </c>
      <c r="P456" s="18">
        <v>13130.97</v>
      </c>
      <c r="Q456" s="18">
        <v>52.28</v>
      </c>
      <c r="R456" s="18">
        <v>1023.75</v>
      </c>
      <c r="S456" s="18">
        <v>14207</v>
      </c>
      <c r="T456" s="18">
        <v>0</v>
      </c>
      <c r="U456" s="18">
        <v>0</v>
      </c>
      <c r="V456" s="18">
        <v>0</v>
      </c>
      <c r="W456" s="18">
        <v>0</v>
      </c>
      <c r="X456" s="18"/>
      <c r="Y456" s="18">
        <v>22131.97</v>
      </c>
      <c r="Z456" s="18">
        <v>52.28</v>
      </c>
      <c r="AA456" s="18">
        <v>1023.75</v>
      </c>
      <c r="AB456" s="18">
        <v>23208</v>
      </c>
    </row>
    <row r="457" spans="1:28" s="15" customFormat="1" x14ac:dyDescent="0.25">
      <c r="A457" s="17">
        <v>9</v>
      </c>
      <c r="B457" s="17" t="s">
        <v>1255</v>
      </c>
      <c r="C457" s="17" t="s">
        <v>1664</v>
      </c>
      <c r="D457" s="17" t="s">
        <v>1256</v>
      </c>
      <c r="E457" s="17" t="s">
        <v>1257</v>
      </c>
      <c r="F457" s="17" t="s">
        <v>35</v>
      </c>
      <c r="G457" s="17" t="s">
        <v>45</v>
      </c>
      <c r="H457" s="17">
        <v>22913</v>
      </c>
      <c r="I457" s="17">
        <v>22569</v>
      </c>
      <c r="J457" s="17">
        <v>1032</v>
      </c>
      <c r="K457" s="17" t="s">
        <v>37</v>
      </c>
      <c r="L457" s="18">
        <v>-193262.67</v>
      </c>
      <c r="M457" s="18">
        <v>47.05</v>
      </c>
      <c r="N457" s="18">
        <v>6515.62</v>
      </c>
      <c r="O457" s="18">
        <v>-186700</v>
      </c>
      <c r="P457" s="18">
        <v>7356.6</v>
      </c>
      <c r="Q457" s="18">
        <v>0</v>
      </c>
      <c r="R457" s="18">
        <v>464.4</v>
      </c>
      <c r="S457" s="18">
        <v>7821</v>
      </c>
      <c r="T457" s="18">
        <v>4760</v>
      </c>
      <c r="U457" s="18">
        <v>0</v>
      </c>
      <c r="V457" s="18">
        <v>0</v>
      </c>
      <c r="W457" s="18">
        <v>0</v>
      </c>
      <c r="X457" s="18"/>
      <c r="Y457" s="18">
        <v>0</v>
      </c>
      <c r="Z457" s="18">
        <v>0</v>
      </c>
      <c r="AA457" s="18">
        <v>0</v>
      </c>
      <c r="AB457" s="18">
        <v>0</v>
      </c>
    </row>
    <row r="458" spans="1:28" s="15" customFormat="1" x14ac:dyDescent="0.25">
      <c r="A458" s="17">
        <v>10</v>
      </c>
      <c r="B458" s="17" t="s">
        <v>1258</v>
      </c>
      <c r="C458" s="17" t="s">
        <v>1664</v>
      </c>
      <c r="D458" s="17" t="s">
        <v>1259</v>
      </c>
      <c r="E458" s="17" t="s">
        <v>1260</v>
      </c>
      <c r="F458" s="17" t="s">
        <v>35</v>
      </c>
      <c r="G458" s="17" t="s">
        <v>106</v>
      </c>
      <c r="H458" s="17">
        <v>2753</v>
      </c>
      <c r="I458" s="17">
        <v>2753</v>
      </c>
      <c r="J458" s="17">
        <v>0</v>
      </c>
      <c r="K458" s="17" t="s">
        <v>37</v>
      </c>
      <c r="L458" s="18">
        <v>1582.64</v>
      </c>
      <c r="M458" s="18">
        <v>39.46</v>
      </c>
      <c r="N458" s="18">
        <v>0.9</v>
      </c>
      <c r="O458" s="18">
        <v>1623</v>
      </c>
      <c r="P458" s="18">
        <v>659.55</v>
      </c>
      <c r="Q458" s="18">
        <v>28.45</v>
      </c>
      <c r="R458" s="18">
        <v>0</v>
      </c>
      <c r="S458" s="18">
        <v>688</v>
      </c>
      <c r="T458" s="18">
        <v>0</v>
      </c>
      <c r="U458" s="18">
        <v>0</v>
      </c>
      <c r="V458" s="18">
        <v>0</v>
      </c>
      <c r="W458" s="18">
        <v>0</v>
      </c>
      <c r="X458" s="18"/>
      <c r="Y458" s="18">
        <v>2242.19</v>
      </c>
      <c r="Z458" s="18">
        <v>67.91</v>
      </c>
      <c r="AA458" s="18">
        <v>0.9</v>
      </c>
      <c r="AB458" s="18">
        <v>2311</v>
      </c>
    </row>
    <row r="459" spans="1:28" s="15" customFormat="1" x14ac:dyDescent="0.25">
      <c r="A459" s="17">
        <v>11</v>
      </c>
      <c r="B459" s="17" t="s">
        <v>1247</v>
      </c>
      <c r="C459" s="17" t="s">
        <v>1664</v>
      </c>
      <c r="D459" s="17" t="s">
        <v>1261</v>
      </c>
      <c r="E459" s="17" t="s">
        <v>1262</v>
      </c>
      <c r="F459" s="17" t="s">
        <v>35</v>
      </c>
      <c r="G459" s="17" t="s">
        <v>114</v>
      </c>
      <c r="H459" s="17">
        <v>3502</v>
      </c>
      <c r="I459" s="17">
        <v>3465</v>
      </c>
      <c r="J459" s="17">
        <v>111</v>
      </c>
      <c r="K459" s="17" t="s">
        <v>37</v>
      </c>
      <c r="L459" s="18">
        <v>-891</v>
      </c>
      <c r="M459" s="18">
        <v>0</v>
      </c>
      <c r="N459" s="18">
        <v>0</v>
      </c>
      <c r="O459" s="18">
        <v>-891</v>
      </c>
      <c r="P459" s="18">
        <v>2098.92</v>
      </c>
      <c r="Q459" s="18">
        <v>6.13</v>
      </c>
      <c r="R459" s="18">
        <v>49.95</v>
      </c>
      <c r="S459" s="18">
        <v>2155</v>
      </c>
      <c r="T459" s="18">
        <v>0</v>
      </c>
      <c r="U459" s="18">
        <v>0</v>
      </c>
      <c r="V459" s="18">
        <v>0</v>
      </c>
      <c r="W459" s="18">
        <v>0</v>
      </c>
      <c r="X459" s="18"/>
      <c r="Y459" s="18">
        <v>1207.92</v>
      </c>
      <c r="Z459" s="18">
        <v>6.13</v>
      </c>
      <c r="AA459" s="18">
        <v>49.95</v>
      </c>
      <c r="AB459" s="18">
        <v>1264</v>
      </c>
    </row>
    <row r="460" spans="1:28" s="22" customFormat="1" x14ac:dyDescent="0.25">
      <c r="A460" s="19"/>
      <c r="B460" s="19"/>
      <c r="C460" s="10" t="s">
        <v>71</v>
      </c>
      <c r="D460" s="19"/>
      <c r="E460" s="19"/>
      <c r="F460" s="19"/>
      <c r="G460" s="19"/>
      <c r="H460" s="19"/>
      <c r="I460" s="19"/>
      <c r="J460" s="19">
        <f>SUM(J449:J459)</f>
        <v>13800</v>
      </c>
      <c r="K460" s="19"/>
      <c r="L460" s="19">
        <f t="shared" ref="L460:AB460" si="47">SUM(L449:L459)</f>
        <v>-135985.38</v>
      </c>
      <c r="M460" s="19">
        <f t="shared" si="47"/>
        <v>3086.4300000000003</v>
      </c>
      <c r="N460" s="19">
        <f t="shared" si="47"/>
        <v>18860.95</v>
      </c>
      <c r="O460" s="19">
        <f t="shared" si="47"/>
        <v>-114038</v>
      </c>
      <c r="P460" s="19">
        <f t="shared" si="47"/>
        <v>86873.19</v>
      </c>
      <c r="Q460" s="19">
        <f t="shared" si="47"/>
        <v>2023.8100000000004</v>
      </c>
      <c r="R460" s="19">
        <f t="shared" si="47"/>
        <v>6209.9999999999991</v>
      </c>
      <c r="S460" s="19">
        <f t="shared" si="47"/>
        <v>95107</v>
      </c>
      <c r="T460" s="19">
        <f t="shared" si="47"/>
        <v>16060</v>
      </c>
      <c r="U460" s="19">
        <f t="shared" si="47"/>
        <v>0</v>
      </c>
      <c r="V460" s="19">
        <f t="shared" si="47"/>
        <v>0</v>
      </c>
      <c r="W460" s="19">
        <f t="shared" si="47"/>
        <v>0</v>
      </c>
      <c r="X460" s="19">
        <f t="shared" si="47"/>
        <v>0</v>
      </c>
      <c r="Y460" s="19">
        <f t="shared" si="47"/>
        <v>239421.28000000003</v>
      </c>
      <c r="Z460" s="19">
        <f t="shared" si="47"/>
        <v>4920.87</v>
      </c>
      <c r="AA460" s="19">
        <f t="shared" si="47"/>
        <v>15863.85</v>
      </c>
      <c r="AB460" s="19">
        <f t="shared" si="47"/>
        <v>260206</v>
      </c>
    </row>
    <row r="461" spans="1:28" s="15" customFormat="1" x14ac:dyDescent="0.25">
      <c r="A461" s="17">
        <v>1</v>
      </c>
      <c r="B461" s="17" t="s">
        <v>1233</v>
      </c>
      <c r="C461" s="17" t="s">
        <v>1664</v>
      </c>
      <c r="D461" s="17" t="s">
        <v>1263</v>
      </c>
      <c r="E461" s="17" t="s">
        <v>1264</v>
      </c>
      <c r="F461" s="17" t="s">
        <v>75</v>
      </c>
      <c r="G461" s="17" t="s">
        <v>1142</v>
      </c>
      <c r="H461" s="17">
        <v>8782</v>
      </c>
      <c r="I461" s="17">
        <v>8759</v>
      </c>
      <c r="J461" s="17">
        <v>23</v>
      </c>
      <c r="K461" s="17" t="s">
        <v>37</v>
      </c>
      <c r="L461" s="18">
        <v>1995.75</v>
      </c>
      <c r="M461" s="18">
        <v>45.33</v>
      </c>
      <c r="N461" s="18">
        <v>135.91999999999999</v>
      </c>
      <c r="O461" s="18">
        <v>2177</v>
      </c>
      <c r="P461" s="18">
        <v>446.06</v>
      </c>
      <c r="Q461" s="18">
        <v>19.170000000000002</v>
      </c>
      <c r="R461" s="18">
        <v>13.77</v>
      </c>
      <c r="S461" s="18">
        <v>479</v>
      </c>
      <c r="T461" s="18">
        <v>0</v>
      </c>
      <c r="U461" s="18">
        <v>0</v>
      </c>
      <c r="V461" s="18">
        <v>0</v>
      </c>
      <c r="W461" s="18">
        <v>0</v>
      </c>
      <c r="X461" s="18"/>
      <c r="Y461" s="18">
        <v>2441.81</v>
      </c>
      <c r="Z461" s="18">
        <v>64.5</v>
      </c>
      <c r="AA461" s="18">
        <v>149.69</v>
      </c>
      <c r="AB461" s="18">
        <v>2656</v>
      </c>
    </row>
    <row r="462" spans="1:28" s="15" customFormat="1" x14ac:dyDescent="0.25">
      <c r="A462" s="17">
        <v>2</v>
      </c>
      <c r="B462" s="17" t="s">
        <v>1255</v>
      </c>
      <c r="C462" s="17" t="s">
        <v>1664</v>
      </c>
      <c r="D462" s="17" t="s">
        <v>1265</v>
      </c>
      <c r="E462" s="17" t="s">
        <v>1266</v>
      </c>
      <c r="F462" s="17" t="s">
        <v>75</v>
      </c>
      <c r="G462" s="17" t="s">
        <v>1142</v>
      </c>
      <c r="H462" s="17">
        <v>10609</v>
      </c>
      <c r="I462" s="17">
        <v>10609</v>
      </c>
      <c r="J462" s="17">
        <v>0</v>
      </c>
      <c r="K462" s="17" t="s">
        <v>59</v>
      </c>
      <c r="L462" s="18">
        <v>1422.38</v>
      </c>
      <c r="M462" s="18">
        <v>17.62</v>
      </c>
      <c r="N462" s="18">
        <v>0</v>
      </c>
      <c r="O462" s="18">
        <v>1440</v>
      </c>
      <c r="P462" s="18">
        <v>343.38</v>
      </c>
      <c r="Q462" s="18">
        <v>12.62</v>
      </c>
      <c r="R462" s="18">
        <v>0</v>
      </c>
      <c r="S462" s="18">
        <v>356</v>
      </c>
      <c r="T462" s="18">
        <v>0</v>
      </c>
      <c r="U462" s="18">
        <v>0</v>
      </c>
      <c r="V462" s="18">
        <v>0</v>
      </c>
      <c r="W462" s="18">
        <v>0</v>
      </c>
      <c r="X462" s="18"/>
      <c r="Y462" s="18">
        <v>1765.76</v>
      </c>
      <c r="Z462" s="18">
        <v>30.24</v>
      </c>
      <c r="AA462" s="18">
        <v>0</v>
      </c>
      <c r="AB462" s="18">
        <v>1796</v>
      </c>
    </row>
    <row r="463" spans="1:28" s="15" customFormat="1" x14ac:dyDescent="0.25">
      <c r="A463" s="17">
        <v>3</v>
      </c>
      <c r="B463" s="17" t="s">
        <v>1233</v>
      </c>
      <c r="C463" s="17" t="s">
        <v>1664</v>
      </c>
      <c r="D463" s="17" t="s">
        <v>1267</v>
      </c>
      <c r="E463" s="17" t="s">
        <v>1268</v>
      </c>
      <c r="F463" s="17" t="s">
        <v>75</v>
      </c>
      <c r="G463" s="17" t="s">
        <v>1142</v>
      </c>
      <c r="H463" s="17">
        <v>25</v>
      </c>
      <c r="I463" s="17">
        <v>25</v>
      </c>
      <c r="J463" s="17">
        <v>0</v>
      </c>
      <c r="K463" s="17" t="s">
        <v>59</v>
      </c>
      <c r="L463" s="18">
        <v>273.7</v>
      </c>
      <c r="M463" s="18">
        <v>10.58</v>
      </c>
      <c r="N463" s="18">
        <v>7.72</v>
      </c>
      <c r="O463" s="18">
        <v>292</v>
      </c>
      <c r="P463" s="18">
        <v>343.5</v>
      </c>
      <c r="Q463" s="18">
        <v>1.5</v>
      </c>
      <c r="R463" s="18">
        <v>0</v>
      </c>
      <c r="S463" s="18">
        <v>345</v>
      </c>
      <c r="T463" s="18">
        <v>0</v>
      </c>
      <c r="U463" s="18">
        <v>0</v>
      </c>
      <c r="V463" s="18">
        <v>0</v>
      </c>
      <c r="W463" s="18">
        <v>0</v>
      </c>
      <c r="X463" s="18"/>
      <c r="Y463" s="18">
        <v>617.20000000000005</v>
      </c>
      <c r="Z463" s="18">
        <v>12.08</v>
      </c>
      <c r="AA463" s="18">
        <v>7.72</v>
      </c>
      <c r="AB463" s="18">
        <v>637</v>
      </c>
    </row>
    <row r="464" spans="1:28" s="15" customFormat="1" x14ac:dyDescent="0.25">
      <c r="A464" s="17">
        <v>4</v>
      </c>
      <c r="B464" s="17" t="s">
        <v>1233</v>
      </c>
      <c r="C464" s="17" t="s">
        <v>1664</v>
      </c>
      <c r="D464" s="17" t="s">
        <v>1269</v>
      </c>
      <c r="E464" s="17" t="s">
        <v>1270</v>
      </c>
      <c r="F464" s="17" t="s">
        <v>75</v>
      </c>
      <c r="G464" s="17" t="s">
        <v>1142</v>
      </c>
      <c r="H464" s="17">
        <v>5421</v>
      </c>
      <c r="I464" s="17">
        <v>5399</v>
      </c>
      <c r="J464" s="17">
        <v>22</v>
      </c>
      <c r="K464" s="17" t="s">
        <v>37</v>
      </c>
      <c r="L464" s="18">
        <v>2276.42</v>
      </c>
      <c r="M464" s="18">
        <v>47.99</v>
      </c>
      <c r="N464" s="18">
        <v>85.59</v>
      </c>
      <c r="O464" s="18">
        <v>2410</v>
      </c>
      <c r="P464" s="18">
        <v>439.43</v>
      </c>
      <c r="Q464" s="18">
        <v>21.4</v>
      </c>
      <c r="R464" s="18">
        <v>13.17</v>
      </c>
      <c r="S464" s="18">
        <v>474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2715.85</v>
      </c>
      <c r="Z464" s="18">
        <v>69.39</v>
      </c>
      <c r="AA464" s="18">
        <v>98.76</v>
      </c>
      <c r="AB464" s="18">
        <v>2884</v>
      </c>
    </row>
    <row r="465" spans="1:28" s="15" customFormat="1" x14ac:dyDescent="0.25">
      <c r="A465" s="17">
        <v>5</v>
      </c>
      <c r="B465" s="17" t="s">
        <v>1247</v>
      </c>
      <c r="C465" s="17" t="s">
        <v>1664</v>
      </c>
      <c r="D465" s="17" t="s">
        <v>1271</v>
      </c>
      <c r="E465" s="17" t="s">
        <v>1272</v>
      </c>
      <c r="F465" s="17" t="s">
        <v>75</v>
      </c>
      <c r="G465" s="17" t="s">
        <v>1142</v>
      </c>
      <c r="H465" s="17">
        <v>11134</v>
      </c>
      <c r="I465" s="17">
        <v>11067</v>
      </c>
      <c r="J465" s="17">
        <v>67</v>
      </c>
      <c r="K465" s="17" t="s">
        <v>37</v>
      </c>
      <c r="L465" s="18">
        <v>4014.15</v>
      </c>
      <c r="M465" s="18">
        <v>60.2</v>
      </c>
      <c r="N465" s="18">
        <v>137.65</v>
      </c>
      <c r="O465" s="18">
        <v>4212</v>
      </c>
      <c r="P465" s="18">
        <v>762.44</v>
      </c>
      <c r="Q465" s="18">
        <v>37.46</v>
      </c>
      <c r="R465" s="18">
        <v>40.1</v>
      </c>
      <c r="S465" s="18">
        <v>840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4776.59</v>
      </c>
      <c r="Z465" s="18">
        <v>97.66</v>
      </c>
      <c r="AA465" s="18">
        <v>177.75</v>
      </c>
      <c r="AB465" s="18">
        <v>5052</v>
      </c>
    </row>
    <row r="466" spans="1:28" s="15" customFormat="1" x14ac:dyDescent="0.25">
      <c r="A466" s="17">
        <v>6</v>
      </c>
      <c r="B466" s="17" t="s">
        <v>1233</v>
      </c>
      <c r="C466" s="17" t="s">
        <v>1664</v>
      </c>
      <c r="D466" s="17" t="s">
        <v>1273</v>
      </c>
      <c r="E466" s="17" t="s">
        <v>1274</v>
      </c>
      <c r="F466" s="17" t="s">
        <v>75</v>
      </c>
      <c r="G466" s="17" t="s">
        <v>1142</v>
      </c>
      <c r="H466" s="17">
        <v>8514</v>
      </c>
      <c r="I466" s="17">
        <v>8491</v>
      </c>
      <c r="J466" s="17">
        <v>23</v>
      </c>
      <c r="K466" s="17" t="s">
        <v>37</v>
      </c>
      <c r="L466" s="18">
        <v>-1215.3399999999999</v>
      </c>
      <c r="M466" s="18">
        <v>10.46</v>
      </c>
      <c r="N466" s="18">
        <v>141.88</v>
      </c>
      <c r="O466" s="18">
        <v>-1063</v>
      </c>
      <c r="P466" s="18">
        <v>321.23</v>
      </c>
      <c r="Q466" s="18">
        <v>0</v>
      </c>
      <c r="R466" s="18">
        <v>13.77</v>
      </c>
      <c r="S466" s="18">
        <v>335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0</v>
      </c>
      <c r="Z466" s="18">
        <v>0</v>
      </c>
      <c r="AA466" s="18">
        <v>0</v>
      </c>
      <c r="AB466" s="18">
        <v>0</v>
      </c>
    </row>
    <row r="467" spans="1:28" s="15" customFormat="1" x14ac:dyDescent="0.25">
      <c r="A467" s="17">
        <v>7</v>
      </c>
      <c r="B467" s="17" t="s">
        <v>1233</v>
      </c>
      <c r="C467" s="17" t="s">
        <v>1664</v>
      </c>
      <c r="D467" s="17" t="s">
        <v>1275</v>
      </c>
      <c r="E467" s="17" t="s">
        <v>1276</v>
      </c>
      <c r="F467" s="17" t="s">
        <v>75</v>
      </c>
      <c r="G467" s="17" t="s">
        <v>1277</v>
      </c>
      <c r="H467" s="17">
        <v>1809</v>
      </c>
      <c r="I467" s="17">
        <v>1792</v>
      </c>
      <c r="J467" s="17">
        <v>17</v>
      </c>
      <c r="K467" s="17" t="s">
        <v>37</v>
      </c>
      <c r="L467" s="18">
        <v>74.97</v>
      </c>
      <c r="M467" s="18">
        <v>10.9</v>
      </c>
      <c r="N467" s="18">
        <v>75.13</v>
      </c>
      <c r="O467" s="18">
        <v>161</v>
      </c>
      <c r="P467" s="18">
        <v>371.83</v>
      </c>
      <c r="Q467" s="18">
        <v>1</v>
      </c>
      <c r="R467" s="18">
        <v>10.17</v>
      </c>
      <c r="S467" s="18">
        <v>383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446.8</v>
      </c>
      <c r="Z467" s="18">
        <v>11.9</v>
      </c>
      <c r="AA467" s="18">
        <v>85.3</v>
      </c>
      <c r="AB467" s="18">
        <v>544</v>
      </c>
    </row>
    <row r="468" spans="1:28" s="15" customFormat="1" x14ac:dyDescent="0.25">
      <c r="A468" s="17">
        <v>8</v>
      </c>
      <c r="B468" s="17" t="s">
        <v>1250</v>
      </c>
      <c r="C468" s="17" t="s">
        <v>1664</v>
      </c>
      <c r="D468" s="17" t="s">
        <v>1278</v>
      </c>
      <c r="E468" s="17" t="s">
        <v>1279</v>
      </c>
      <c r="F468" s="17" t="s">
        <v>75</v>
      </c>
      <c r="G468" s="17" t="s">
        <v>1142</v>
      </c>
      <c r="H468" s="17">
        <v>12879</v>
      </c>
      <c r="I468" s="17">
        <v>12696</v>
      </c>
      <c r="J468" s="17">
        <v>183</v>
      </c>
      <c r="K468" s="17" t="s">
        <v>37</v>
      </c>
      <c r="L468" s="18">
        <v>10925.25</v>
      </c>
      <c r="M468" s="18">
        <v>475.33</v>
      </c>
      <c r="N468" s="18">
        <v>467.42</v>
      </c>
      <c r="O468" s="18">
        <v>11868</v>
      </c>
      <c r="P468" s="18">
        <v>1751.56</v>
      </c>
      <c r="Q468" s="18">
        <v>105.91</v>
      </c>
      <c r="R468" s="18">
        <v>109.53</v>
      </c>
      <c r="S468" s="18">
        <v>1967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12676.81</v>
      </c>
      <c r="Z468" s="18">
        <v>581.24</v>
      </c>
      <c r="AA468" s="18">
        <v>576.95000000000005</v>
      </c>
      <c r="AB468" s="18">
        <v>13835</v>
      </c>
    </row>
    <row r="469" spans="1:28" s="15" customFormat="1" x14ac:dyDescent="0.25">
      <c r="A469" s="17">
        <v>9</v>
      </c>
      <c r="B469" s="17" t="s">
        <v>1247</v>
      </c>
      <c r="C469" s="17" t="s">
        <v>1664</v>
      </c>
      <c r="D469" s="17" t="s">
        <v>1280</v>
      </c>
      <c r="E469" s="17" t="s">
        <v>1281</v>
      </c>
      <c r="F469" s="17" t="s">
        <v>75</v>
      </c>
      <c r="G469" s="17" t="s">
        <v>1142</v>
      </c>
      <c r="H469" s="17">
        <v>3205</v>
      </c>
      <c r="I469" s="17">
        <v>3056</v>
      </c>
      <c r="J469" s="17">
        <v>149</v>
      </c>
      <c r="K469" s="17" t="s">
        <v>37</v>
      </c>
      <c r="L469" s="18">
        <v>5226.1499999999996</v>
      </c>
      <c r="M469" s="18">
        <v>65.180000000000007</v>
      </c>
      <c r="N469" s="18">
        <v>292.67</v>
      </c>
      <c r="O469" s="18">
        <v>5584</v>
      </c>
      <c r="P469" s="18">
        <v>1257.06</v>
      </c>
      <c r="Q469" s="18">
        <v>48.76</v>
      </c>
      <c r="R469" s="18">
        <v>89.18</v>
      </c>
      <c r="S469" s="18">
        <v>1395</v>
      </c>
      <c r="T469" s="18">
        <v>40</v>
      </c>
      <c r="U469" s="18">
        <v>0</v>
      </c>
      <c r="V469" s="18">
        <v>0</v>
      </c>
      <c r="W469" s="18">
        <v>0</v>
      </c>
      <c r="X469" s="18"/>
      <c r="Y469" s="18">
        <v>6483.21</v>
      </c>
      <c r="Z469" s="18">
        <v>113.94</v>
      </c>
      <c r="AA469" s="18">
        <v>381.85</v>
      </c>
      <c r="AB469" s="18">
        <v>6979</v>
      </c>
    </row>
    <row r="470" spans="1:28" s="15" customFormat="1" x14ac:dyDescent="0.25">
      <c r="A470" s="17">
        <v>10</v>
      </c>
      <c r="B470" s="17" t="s">
        <v>1255</v>
      </c>
      <c r="C470" s="17" t="s">
        <v>1664</v>
      </c>
      <c r="D470" s="17" t="s">
        <v>1282</v>
      </c>
      <c r="E470" s="17" t="s">
        <v>1283</v>
      </c>
      <c r="F470" s="17" t="s">
        <v>75</v>
      </c>
      <c r="G470" s="17" t="s">
        <v>1142</v>
      </c>
      <c r="H470" s="17">
        <v>9456</v>
      </c>
      <c r="I470" s="17">
        <v>9379</v>
      </c>
      <c r="J470" s="17">
        <v>77</v>
      </c>
      <c r="K470" s="17" t="s">
        <v>37</v>
      </c>
      <c r="L470" s="18">
        <v>3186.47</v>
      </c>
      <c r="M470" s="18">
        <v>33.450000000000003</v>
      </c>
      <c r="N470" s="18">
        <v>125.08</v>
      </c>
      <c r="O470" s="18">
        <v>3345</v>
      </c>
      <c r="P470" s="18">
        <v>959.41</v>
      </c>
      <c r="Q470" s="18">
        <v>28.51</v>
      </c>
      <c r="R470" s="18">
        <v>46.08</v>
      </c>
      <c r="S470" s="18">
        <v>1034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4145.88</v>
      </c>
      <c r="Z470" s="18">
        <v>61.96</v>
      </c>
      <c r="AA470" s="18">
        <v>171.16</v>
      </c>
      <c r="AB470" s="18">
        <v>4379</v>
      </c>
    </row>
    <row r="471" spans="1:28" s="15" customFormat="1" x14ac:dyDescent="0.25">
      <c r="A471" s="17">
        <v>11</v>
      </c>
      <c r="B471" s="17" t="s">
        <v>1237</v>
      </c>
      <c r="C471" s="17" t="s">
        <v>1664</v>
      </c>
      <c r="D471" s="17" t="s">
        <v>1284</v>
      </c>
      <c r="E471" s="17" t="s">
        <v>1285</v>
      </c>
      <c r="F471" s="17" t="s">
        <v>75</v>
      </c>
      <c r="G471" s="17" t="s">
        <v>1142</v>
      </c>
      <c r="H471" s="17">
        <v>9378</v>
      </c>
      <c r="I471" s="17">
        <v>9084</v>
      </c>
      <c r="J471" s="17">
        <v>294</v>
      </c>
      <c r="K471" s="17" t="s">
        <v>37</v>
      </c>
      <c r="L471" s="18">
        <v>8885.8799999999992</v>
      </c>
      <c r="M471" s="18">
        <v>430.17</v>
      </c>
      <c r="N471" s="18">
        <v>576.95000000000005</v>
      </c>
      <c r="O471" s="18">
        <v>9893</v>
      </c>
      <c r="P471" s="18">
        <v>2454.7600000000002</v>
      </c>
      <c r="Q471" s="18">
        <v>84.28</v>
      </c>
      <c r="R471" s="18">
        <v>175.96</v>
      </c>
      <c r="S471" s="18">
        <v>2715</v>
      </c>
      <c r="T471" s="18">
        <v>1390</v>
      </c>
      <c r="U471" s="18">
        <v>0</v>
      </c>
      <c r="V471" s="18">
        <v>0</v>
      </c>
      <c r="W471" s="18">
        <v>0</v>
      </c>
      <c r="X471" s="18"/>
      <c r="Y471" s="18">
        <v>11340.64</v>
      </c>
      <c r="Z471" s="18">
        <v>514.45000000000005</v>
      </c>
      <c r="AA471" s="18">
        <v>752.91</v>
      </c>
      <c r="AB471" s="18">
        <v>12608</v>
      </c>
    </row>
    <row r="472" spans="1:28" s="15" customFormat="1" x14ac:dyDescent="0.25">
      <c r="A472" s="17">
        <v>12</v>
      </c>
      <c r="B472" s="17" t="s">
        <v>1233</v>
      </c>
      <c r="C472" s="17" t="s">
        <v>1664</v>
      </c>
      <c r="D472" s="17" t="s">
        <v>1286</v>
      </c>
      <c r="E472" s="17" t="s">
        <v>1287</v>
      </c>
      <c r="F472" s="17" t="s">
        <v>75</v>
      </c>
      <c r="G472" s="17" t="s">
        <v>1142</v>
      </c>
      <c r="H472" s="17">
        <v>33738</v>
      </c>
      <c r="I472" s="17">
        <v>33738</v>
      </c>
      <c r="J472" s="17">
        <v>0</v>
      </c>
      <c r="K472" s="17" t="s">
        <v>37</v>
      </c>
      <c r="L472" s="18">
        <v>2550.08</v>
      </c>
      <c r="M472" s="18">
        <v>46.42</v>
      </c>
      <c r="N472" s="18">
        <v>42.5</v>
      </c>
      <c r="O472" s="18">
        <v>2639</v>
      </c>
      <c r="P472" s="18">
        <v>405.77</v>
      </c>
      <c r="Q472" s="18">
        <v>23.23</v>
      </c>
      <c r="R472" s="18">
        <v>0</v>
      </c>
      <c r="S472" s="18">
        <v>429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2955.85</v>
      </c>
      <c r="Z472" s="18">
        <v>69.650000000000006</v>
      </c>
      <c r="AA472" s="18">
        <v>42.5</v>
      </c>
      <c r="AB472" s="18">
        <v>3068</v>
      </c>
    </row>
    <row r="473" spans="1:28" s="15" customFormat="1" x14ac:dyDescent="0.25">
      <c r="A473" s="17">
        <v>13</v>
      </c>
      <c r="B473" s="17" t="s">
        <v>1242</v>
      </c>
      <c r="C473" s="17" t="s">
        <v>1664</v>
      </c>
      <c r="D473" s="17" t="s">
        <v>1288</v>
      </c>
      <c r="E473" s="17" t="s">
        <v>1289</v>
      </c>
      <c r="F473" s="17" t="s">
        <v>75</v>
      </c>
      <c r="G473" s="17" t="s">
        <v>1142</v>
      </c>
      <c r="H473" s="17">
        <v>420</v>
      </c>
      <c r="I473" s="17">
        <v>120</v>
      </c>
      <c r="J473" s="17">
        <v>300</v>
      </c>
      <c r="K473" s="17" t="s">
        <v>37</v>
      </c>
      <c r="L473" s="18">
        <v>-4931</v>
      </c>
      <c r="M473" s="18">
        <v>0</v>
      </c>
      <c r="N473" s="18">
        <v>0</v>
      </c>
      <c r="O473" s="18">
        <v>-4931</v>
      </c>
      <c r="P473" s="18">
        <v>2591.8000000000002</v>
      </c>
      <c r="Q473" s="18">
        <v>6.65</v>
      </c>
      <c r="R473" s="18">
        <v>179.55</v>
      </c>
      <c r="S473" s="18">
        <v>2778</v>
      </c>
      <c r="T473" s="18">
        <v>1330</v>
      </c>
      <c r="U473" s="18">
        <v>0</v>
      </c>
      <c r="V473" s="18">
        <v>0</v>
      </c>
      <c r="W473" s="18">
        <v>0</v>
      </c>
      <c r="X473" s="18"/>
      <c r="Y473" s="18">
        <v>0</v>
      </c>
      <c r="Z473" s="18">
        <v>0</v>
      </c>
      <c r="AA473" s="18">
        <v>0</v>
      </c>
      <c r="AB473" s="18">
        <v>0</v>
      </c>
    </row>
    <row r="474" spans="1:28" s="15" customFormat="1" x14ac:dyDescent="0.25">
      <c r="A474" s="17">
        <v>14</v>
      </c>
      <c r="B474" s="17" t="s">
        <v>1233</v>
      </c>
      <c r="C474" s="17" t="s">
        <v>1664</v>
      </c>
      <c r="D474" s="17" t="s">
        <v>1290</v>
      </c>
      <c r="E474" s="17" t="s">
        <v>1291</v>
      </c>
      <c r="F474" s="17" t="s">
        <v>75</v>
      </c>
      <c r="G474" s="17" t="s">
        <v>1142</v>
      </c>
      <c r="H474" s="17">
        <v>3510</v>
      </c>
      <c r="I474" s="17">
        <v>3510</v>
      </c>
      <c r="J474" s="17">
        <v>0</v>
      </c>
      <c r="K474" s="17" t="s">
        <v>37</v>
      </c>
      <c r="L474" s="18">
        <v>1372.78</v>
      </c>
      <c r="M474" s="18">
        <v>29.34</v>
      </c>
      <c r="N474" s="18">
        <v>14.88</v>
      </c>
      <c r="O474" s="18">
        <v>1417</v>
      </c>
      <c r="P474" s="18">
        <v>312.75</v>
      </c>
      <c r="Q474" s="18">
        <v>12.25</v>
      </c>
      <c r="R474" s="18">
        <v>0</v>
      </c>
      <c r="S474" s="18">
        <v>325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1685.53</v>
      </c>
      <c r="Z474" s="18">
        <v>41.59</v>
      </c>
      <c r="AA474" s="18">
        <v>14.88</v>
      </c>
      <c r="AB474" s="18">
        <v>1742</v>
      </c>
    </row>
    <row r="475" spans="1:28" s="15" customFormat="1" x14ac:dyDescent="0.25">
      <c r="A475" s="17">
        <v>15</v>
      </c>
      <c r="B475" s="17" t="s">
        <v>1247</v>
      </c>
      <c r="C475" s="17" t="s">
        <v>1664</v>
      </c>
      <c r="D475" s="17" t="s">
        <v>1292</v>
      </c>
      <c r="E475" s="17" t="s">
        <v>1293</v>
      </c>
      <c r="F475" s="17" t="s">
        <v>75</v>
      </c>
      <c r="G475" s="17" t="s">
        <v>1142</v>
      </c>
      <c r="H475" s="17">
        <v>2006</v>
      </c>
      <c r="I475" s="17">
        <v>2006</v>
      </c>
      <c r="J475" s="17">
        <v>0</v>
      </c>
      <c r="K475" s="17" t="s">
        <v>59</v>
      </c>
      <c r="L475" s="18">
        <v>298.01</v>
      </c>
      <c r="M475" s="18">
        <v>6.23</v>
      </c>
      <c r="N475" s="18">
        <v>4.76</v>
      </c>
      <c r="O475" s="18">
        <v>309</v>
      </c>
      <c r="P475" s="18">
        <v>219.02</v>
      </c>
      <c r="Q475" s="18">
        <v>1.98</v>
      </c>
      <c r="R475" s="18">
        <v>0</v>
      </c>
      <c r="S475" s="18">
        <v>221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517.03</v>
      </c>
      <c r="Z475" s="18">
        <v>8.2100000000000009</v>
      </c>
      <c r="AA475" s="18">
        <v>4.76</v>
      </c>
      <c r="AB475" s="18">
        <v>530</v>
      </c>
    </row>
    <row r="476" spans="1:28" s="15" customFormat="1" x14ac:dyDescent="0.25">
      <c r="A476" s="17">
        <v>16</v>
      </c>
      <c r="B476" s="17" t="s">
        <v>1255</v>
      </c>
      <c r="C476" s="17" t="s">
        <v>1664</v>
      </c>
      <c r="D476" s="17" t="s">
        <v>1294</v>
      </c>
      <c r="E476" s="17" t="s">
        <v>1295</v>
      </c>
      <c r="F476" s="17" t="s">
        <v>75</v>
      </c>
      <c r="G476" s="17" t="s">
        <v>1142</v>
      </c>
      <c r="H476" s="17">
        <v>10649</v>
      </c>
      <c r="I476" s="17">
        <v>10645</v>
      </c>
      <c r="J476" s="17">
        <v>4</v>
      </c>
      <c r="K476" s="17" t="s">
        <v>37</v>
      </c>
      <c r="L476" s="18">
        <v>540.96</v>
      </c>
      <c r="M476" s="18">
        <v>7.45</v>
      </c>
      <c r="N476" s="18">
        <v>3.59</v>
      </c>
      <c r="O476" s="18">
        <v>552</v>
      </c>
      <c r="P476" s="18">
        <v>528.71</v>
      </c>
      <c r="Q476" s="18">
        <v>2.9</v>
      </c>
      <c r="R476" s="18">
        <v>2.39</v>
      </c>
      <c r="S476" s="18">
        <v>534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1069.67</v>
      </c>
      <c r="Z476" s="18">
        <v>10.35</v>
      </c>
      <c r="AA476" s="18">
        <v>5.98</v>
      </c>
      <c r="AB476" s="18">
        <v>1086</v>
      </c>
    </row>
    <row r="477" spans="1:28" s="15" customFormat="1" x14ac:dyDescent="0.25">
      <c r="A477" s="17">
        <v>17</v>
      </c>
      <c r="B477" s="17" t="s">
        <v>1255</v>
      </c>
      <c r="C477" s="17" t="s">
        <v>1664</v>
      </c>
      <c r="D477" s="17" t="s">
        <v>1296</v>
      </c>
      <c r="E477" s="17" t="s">
        <v>1297</v>
      </c>
      <c r="F477" s="17" t="s">
        <v>75</v>
      </c>
      <c r="G477" s="17" t="s">
        <v>1142</v>
      </c>
      <c r="H477" s="17">
        <v>29352</v>
      </c>
      <c r="I477" s="17">
        <v>28990</v>
      </c>
      <c r="J477" s="17">
        <v>362</v>
      </c>
      <c r="K477" s="17" t="s">
        <v>37</v>
      </c>
      <c r="L477" s="18">
        <v>-2325</v>
      </c>
      <c r="M477" s="18">
        <v>0</v>
      </c>
      <c r="N477" s="18">
        <v>0</v>
      </c>
      <c r="O477" s="18">
        <v>-2325</v>
      </c>
      <c r="P477" s="18">
        <v>3130.5</v>
      </c>
      <c r="Q477" s="18">
        <v>19.84</v>
      </c>
      <c r="R477" s="18">
        <v>216.66</v>
      </c>
      <c r="S477" s="18">
        <v>3367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805.5</v>
      </c>
      <c r="Z477" s="18">
        <v>19.84</v>
      </c>
      <c r="AA477" s="18">
        <v>216.66</v>
      </c>
      <c r="AB477" s="18">
        <v>1042</v>
      </c>
    </row>
    <row r="478" spans="1:28" s="15" customFormat="1" x14ac:dyDescent="0.25">
      <c r="A478" s="17">
        <v>18</v>
      </c>
      <c r="B478" s="17" t="s">
        <v>1242</v>
      </c>
      <c r="C478" s="17" t="s">
        <v>1664</v>
      </c>
      <c r="D478" s="17" t="s">
        <v>1298</v>
      </c>
      <c r="E478" s="17" t="s">
        <v>1299</v>
      </c>
      <c r="F478" s="17" t="s">
        <v>75</v>
      </c>
      <c r="G478" s="17" t="s">
        <v>1142</v>
      </c>
      <c r="H478" s="17">
        <v>2965</v>
      </c>
      <c r="I478" s="17">
        <v>2807</v>
      </c>
      <c r="J478" s="17">
        <v>158</v>
      </c>
      <c r="K478" s="17" t="s">
        <v>37</v>
      </c>
      <c r="L478" s="18">
        <v>3891.03</v>
      </c>
      <c r="M478" s="18">
        <v>25.39</v>
      </c>
      <c r="N478" s="18">
        <v>249.58</v>
      </c>
      <c r="O478" s="18">
        <v>4166</v>
      </c>
      <c r="P478" s="18">
        <v>1665.66</v>
      </c>
      <c r="Q478" s="18">
        <v>33.78</v>
      </c>
      <c r="R478" s="18">
        <v>94.56</v>
      </c>
      <c r="S478" s="18">
        <v>1794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5556.69</v>
      </c>
      <c r="Z478" s="18">
        <v>59.17</v>
      </c>
      <c r="AA478" s="18">
        <v>344.14</v>
      </c>
      <c r="AB478" s="18">
        <v>5960</v>
      </c>
    </row>
    <row r="479" spans="1:28" s="15" customFormat="1" x14ac:dyDescent="0.25">
      <c r="A479" s="17">
        <v>19</v>
      </c>
      <c r="B479" s="17" t="s">
        <v>1233</v>
      </c>
      <c r="C479" s="17" t="s">
        <v>1664</v>
      </c>
      <c r="D479" s="17" t="s">
        <v>1300</v>
      </c>
      <c r="E479" s="17" t="s">
        <v>1301</v>
      </c>
      <c r="F479" s="17" t="s">
        <v>75</v>
      </c>
      <c r="G479" s="17" t="s">
        <v>1302</v>
      </c>
      <c r="H479" s="17">
        <v>1</v>
      </c>
      <c r="I479" s="17">
        <v>1</v>
      </c>
      <c r="J479" s="17">
        <v>540</v>
      </c>
      <c r="K479" s="17" t="s">
        <v>107</v>
      </c>
      <c r="L479" s="18">
        <v>-18825</v>
      </c>
      <c r="M479" s="18">
        <v>0</v>
      </c>
      <c r="N479" s="18">
        <v>0</v>
      </c>
      <c r="O479" s="18">
        <v>-18825</v>
      </c>
      <c r="P479" s="18">
        <v>4064.79</v>
      </c>
      <c r="Q479" s="18">
        <v>21.02</v>
      </c>
      <c r="R479" s="18">
        <v>323.19</v>
      </c>
      <c r="S479" s="18">
        <v>4409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0</v>
      </c>
      <c r="Z479" s="18">
        <v>0</v>
      </c>
      <c r="AA479" s="18">
        <v>0</v>
      </c>
      <c r="AB479" s="18">
        <v>0</v>
      </c>
    </row>
    <row r="480" spans="1:28" s="15" customFormat="1" x14ac:dyDescent="0.25">
      <c r="A480" s="17">
        <v>20</v>
      </c>
      <c r="B480" s="17" t="s">
        <v>1233</v>
      </c>
      <c r="C480" s="17" t="s">
        <v>1664</v>
      </c>
      <c r="D480" s="17" t="s">
        <v>1303</v>
      </c>
      <c r="E480" s="17" t="s">
        <v>1304</v>
      </c>
      <c r="F480" s="17" t="s">
        <v>75</v>
      </c>
      <c r="G480" s="17" t="s">
        <v>1302</v>
      </c>
      <c r="H480" s="17">
        <v>2</v>
      </c>
      <c r="I480" s="17">
        <v>2</v>
      </c>
      <c r="J480" s="17">
        <v>1080</v>
      </c>
      <c r="K480" s="17" t="s">
        <v>107</v>
      </c>
      <c r="L480" s="18">
        <v>-982</v>
      </c>
      <c r="M480" s="18">
        <v>0</v>
      </c>
      <c r="N480" s="18">
        <v>0</v>
      </c>
      <c r="O480" s="18">
        <v>-982</v>
      </c>
      <c r="P480" s="18">
        <v>8129.58</v>
      </c>
      <c r="Q480" s="18">
        <v>42.04</v>
      </c>
      <c r="R480" s="18">
        <v>646.38</v>
      </c>
      <c r="S480" s="18">
        <v>8818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7147.58</v>
      </c>
      <c r="Z480" s="18">
        <v>42.04</v>
      </c>
      <c r="AA480" s="18">
        <v>646.38</v>
      </c>
      <c r="AB480" s="18">
        <v>7836</v>
      </c>
    </row>
    <row r="481" spans="1:28" x14ac:dyDescent="0.25">
      <c r="A481" s="10"/>
      <c r="B481" s="10"/>
      <c r="C481" s="10" t="s">
        <v>71</v>
      </c>
      <c r="D481" s="10"/>
      <c r="E481" s="10"/>
      <c r="F481" s="10"/>
      <c r="G481" s="10"/>
      <c r="H481" s="10"/>
      <c r="I481" s="10"/>
      <c r="J481" s="11">
        <f>SUM(J461:J480)</f>
        <v>3299</v>
      </c>
      <c r="K481" s="11"/>
      <c r="L481" s="11">
        <f t="shared" ref="L481:AB481" si="48">SUM(L461:L480)</f>
        <v>18655.64</v>
      </c>
      <c r="M481" s="11">
        <f t="shared" si="48"/>
        <v>1322.0400000000004</v>
      </c>
      <c r="N481" s="11">
        <f t="shared" si="48"/>
        <v>2361.3200000000006</v>
      </c>
      <c r="O481" s="11">
        <f t="shared" si="48"/>
        <v>22339</v>
      </c>
      <c r="P481" s="11">
        <f t="shared" si="48"/>
        <v>30499.239999999998</v>
      </c>
      <c r="Q481" s="11">
        <f t="shared" si="48"/>
        <v>524.29999999999995</v>
      </c>
      <c r="R481" s="11">
        <f t="shared" si="48"/>
        <v>1974.46</v>
      </c>
      <c r="S481" s="11">
        <f t="shared" si="48"/>
        <v>32998</v>
      </c>
      <c r="T481" s="11">
        <f t="shared" si="48"/>
        <v>2760</v>
      </c>
      <c r="U481" s="11">
        <f t="shared" si="48"/>
        <v>0</v>
      </c>
      <c r="V481" s="11">
        <f t="shared" si="48"/>
        <v>0</v>
      </c>
      <c r="W481" s="11">
        <f t="shared" si="48"/>
        <v>0</v>
      </c>
      <c r="X481" s="11">
        <f t="shared" si="48"/>
        <v>0</v>
      </c>
      <c r="Y481" s="11">
        <f t="shared" si="48"/>
        <v>67148.399999999994</v>
      </c>
      <c r="Z481" s="11">
        <f t="shared" si="48"/>
        <v>1808.21</v>
      </c>
      <c r="AA481" s="11">
        <f t="shared" si="48"/>
        <v>3677.3900000000003</v>
      </c>
      <c r="AB481" s="11">
        <f t="shared" si="48"/>
        <v>72634</v>
      </c>
    </row>
    <row r="482" spans="1:28" x14ac:dyDescent="0.25">
      <c r="A482" s="10"/>
      <c r="B482" s="10"/>
      <c r="C482" s="10" t="s">
        <v>119</v>
      </c>
      <c r="D482" s="10"/>
      <c r="E482" s="10"/>
      <c r="F482" s="10"/>
      <c r="G482" s="10"/>
      <c r="H482" s="10"/>
      <c r="I482" s="10"/>
      <c r="J482" s="11">
        <f>J481+J460</f>
        <v>17099</v>
      </c>
      <c r="K482" s="11"/>
      <c r="L482" s="11">
        <f t="shared" ref="L482:AB482" si="49">L481+L460</f>
        <v>-117329.74</v>
      </c>
      <c r="M482" s="11">
        <f t="shared" si="49"/>
        <v>4408.4700000000012</v>
      </c>
      <c r="N482" s="11">
        <f t="shared" si="49"/>
        <v>21222.27</v>
      </c>
      <c r="O482" s="11">
        <f t="shared" si="49"/>
        <v>-91699</v>
      </c>
      <c r="P482" s="11">
        <f t="shared" si="49"/>
        <v>117372.43</v>
      </c>
      <c r="Q482" s="11">
        <f t="shared" si="49"/>
        <v>2548.1100000000006</v>
      </c>
      <c r="R482" s="11">
        <f t="shared" si="49"/>
        <v>8184.4599999999991</v>
      </c>
      <c r="S482" s="11">
        <f t="shared" si="49"/>
        <v>128105</v>
      </c>
      <c r="T482" s="11">
        <f t="shared" si="49"/>
        <v>18820</v>
      </c>
      <c r="U482" s="11">
        <f t="shared" si="49"/>
        <v>0</v>
      </c>
      <c r="V482" s="11">
        <f t="shared" si="49"/>
        <v>0</v>
      </c>
      <c r="W482" s="11">
        <f t="shared" si="49"/>
        <v>0</v>
      </c>
      <c r="X482" s="11">
        <f t="shared" si="49"/>
        <v>0</v>
      </c>
      <c r="Y482" s="11">
        <f t="shared" si="49"/>
        <v>306569.68000000005</v>
      </c>
      <c r="Z482" s="11">
        <f t="shared" si="49"/>
        <v>6729.08</v>
      </c>
      <c r="AA482" s="11">
        <f t="shared" si="49"/>
        <v>19541.240000000002</v>
      </c>
      <c r="AB482" s="11">
        <f t="shared" si="49"/>
        <v>332840</v>
      </c>
    </row>
    <row r="486" spans="1:28" ht="15.75" x14ac:dyDescent="0.25">
      <c r="E486" s="13" t="s">
        <v>120</v>
      </c>
      <c r="G486" s="14"/>
      <c r="H486" s="14"/>
      <c r="I486" s="14"/>
      <c r="J486" s="14"/>
      <c r="K486" s="14"/>
      <c r="L486" s="13" t="s">
        <v>122</v>
      </c>
      <c r="M486" s="13"/>
      <c r="N486" s="13"/>
      <c r="O486" s="14"/>
      <c r="Q486" s="14"/>
      <c r="R486" s="13" t="s">
        <v>121</v>
      </c>
      <c r="T486" s="14"/>
      <c r="U486" s="14"/>
      <c r="W486" s="14"/>
      <c r="X486" s="14"/>
      <c r="Y486" s="13" t="s">
        <v>123</v>
      </c>
      <c r="Z486" s="14"/>
      <c r="AA486" s="14"/>
      <c r="AB486" s="14"/>
    </row>
    <row r="487" spans="1:28" ht="15.75" x14ac:dyDescent="0.25">
      <c r="E487" s="13" t="s">
        <v>124</v>
      </c>
      <c r="G487" s="14"/>
      <c r="H487" s="14"/>
      <c r="I487" s="14"/>
      <c r="J487" s="14"/>
      <c r="K487" s="14"/>
      <c r="L487" s="13" t="s">
        <v>124</v>
      </c>
      <c r="M487" s="13"/>
      <c r="N487" s="13"/>
      <c r="O487" s="14"/>
      <c r="Q487" s="14"/>
      <c r="R487" s="13" t="s">
        <v>124</v>
      </c>
      <c r="T487" s="14"/>
      <c r="U487" s="14"/>
      <c r="W487" s="14"/>
      <c r="X487" s="14"/>
      <c r="Y487" s="13" t="s">
        <v>124</v>
      </c>
      <c r="Z487" s="14"/>
      <c r="AA487" s="14"/>
      <c r="AB487" s="14"/>
    </row>
    <row r="488" spans="1:28" ht="36" x14ac:dyDescent="0.55000000000000004">
      <c r="A488" s="75" t="s">
        <v>0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</row>
    <row r="489" spans="1:28" ht="26.25" x14ac:dyDescent="0.4">
      <c r="A489" s="76" t="s">
        <v>1711</v>
      </c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</row>
    <row r="490" spans="1:28" ht="21" x14ac:dyDescent="0.35">
      <c r="A490" s="3" t="s">
        <v>1</v>
      </c>
      <c r="B490" s="4"/>
      <c r="C490" s="3"/>
      <c r="D490" s="3"/>
      <c r="E490" s="5"/>
      <c r="F490" s="3" t="s">
        <v>1306</v>
      </c>
      <c r="G490" s="5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90" x14ac:dyDescent="0.25">
      <c r="A491" s="6" t="s">
        <v>3</v>
      </c>
      <c r="B491" s="6" t="s">
        <v>4</v>
      </c>
      <c r="C491" s="6" t="s">
        <v>5</v>
      </c>
      <c r="D491" s="6" t="s">
        <v>6</v>
      </c>
      <c r="E491" s="6" t="s">
        <v>7</v>
      </c>
      <c r="F491" s="6" t="s">
        <v>8</v>
      </c>
      <c r="G491" s="6" t="s">
        <v>9</v>
      </c>
      <c r="H491" s="6" t="s">
        <v>10</v>
      </c>
      <c r="I491" s="6" t="s">
        <v>11</v>
      </c>
      <c r="J491" s="6" t="s">
        <v>12</v>
      </c>
      <c r="K491" s="6" t="s">
        <v>13</v>
      </c>
      <c r="L491" s="6" t="s">
        <v>14</v>
      </c>
      <c r="M491" s="6" t="s">
        <v>15</v>
      </c>
      <c r="N491" s="6" t="s">
        <v>16</v>
      </c>
      <c r="O491" s="6" t="s">
        <v>17</v>
      </c>
      <c r="P491" s="6" t="s">
        <v>18</v>
      </c>
      <c r="Q491" s="6" t="s">
        <v>19</v>
      </c>
      <c r="R491" s="6" t="s">
        <v>20</v>
      </c>
      <c r="S491" s="6" t="s">
        <v>21</v>
      </c>
      <c r="T491" s="6" t="s">
        <v>22</v>
      </c>
      <c r="U491" s="6" t="s">
        <v>23</v>
      </c>
      <c r="V491" s="6" t="s">
        <v>24</v>
      </c>
      <c r="W491" s="6" t="s">
        <v>25</v>
      </c>
      <c r="X491" s="6" t="s">
        <v>26</v>
      </c>
      <c r="Y491" s="6" t="s">
        <v>27</v>
      </c>
      <c r="Z491" s="6" t="s">
        <v>28</v>
      </c>
      <c r="AA491" s="6" t="s">
        <v>29</v>
      </c>
      <c r="AB491" s="6" t="s">
        <v>30</v>
      </c>
    </row>
    <row r="492" spans="1:28" s="15" customFormat="1" x14ac:dyDescent="0.25">
      <c r="A492" s="17">
        <v>1</v>
      </c>
      <c r="B492" s="17" t="s">
        <v>1233</v>
      </c>
      <c r="C492" s="17" t="s">
        <v>1664</v>
      </c>
      <c r="D492" s="17" t="s">
        <v>1235</v>
      </c>
      <c r="E492" s="17" t="s">
        <v>1236</v>
      </c>
      <c r="F492" s="17" t="s">
        <v>35</v>
      </c>
      <c r="G492" s="17" t="s">
        <v>137</v>
      </c>
      <c r="H492" s="17">
        <v>7840</v>
      </c>
      <c r="I492" s="17">
        <v>4394</v>
      </c>
      <c r="J492" s="17">
        <v>3446</v>
      </c>
      <c r="K492" s="17" t="s">
        <v>37</v>
      </c>
      <c r="L492" s="18">
        <v>13353.62</v>
      </c>
      <c r="M492" s="18">
        <v>2461.5</v>
      </c>
      <c r="N492" s="18">
        <v>87.88</v>
      </c>
      <c r="O492" s="18">
        <v>15903</v>
      </c>
      <c r="P492" s="18">
        <v>19633.95</v>
      </c>
      <c r="Q492" s="18">
        <v>84.35</v>
      </c>
      <c r="R492" s="18">
        <v>1550.7</v>
      </c>
      <c r="S492" s="18">
        <v>21269</v>
      </c>
      <c r="T492" s="18">
        <v>11300</v>
      </c>
      <c r="U492" s="18">
        <v>0</v>
      </c>
      <c r="V492" s="18">
        <v>0</v>
      </c>
      <c r="W492" s="18">
        <v>0</v>
      </c>
      <c r="X492" s="18"/>
      <c r="Y492" s="18">
        <v>32987.57</v>
      </c>
      <c r="Z492" s="18">
        <v>172.23</v>
      </c>
      <c r="AA492" s="18">
        <v>4012.2</v>
      </c>
      <c r="AB492" s="18">
        <v>37172</v>
      </c>
    </row>
    <row r="493" spans="1:28" s="15" customFormat="1" x14ac:dyDescent="0.25">
      <c r="A493" s="17">
        <v>2</v>
      </c>
      <c r="B493" s="17" t="s">
        <v>1237</v>
      </c>
      <c r="C493" s="17" t="s">
        <v>1664</v>
      </c>
      <c r="D493" s="17" t="s">
        <v>1238</v>
      </c>
      <c r="E493" s="17" t="s">
        <v>1239</v>
      </c>
      <c r="F493" s="17" t="s">
        <v>35</v>
      </c>
      <c r="G493" s="17" t="s">
        <v>41</v>
      </c>
      <c r="H493" s="17">
        <v>96350</v>
      </c>
      <c r="I493" s="17">
        <v>96350</v>
      </c>
      <c r="J493" s="17">
        <v>0</v>
      </c>
      <c r="K493" s="17" t="s">
        <v>37</v>
      </c>
      <c r="L493" s="18">
        <v>57117.33</v>
      </c>
      <c r="M493" s="18">
        <v>4950</v>
      </c>
      <c r="N493" s="18">
        <v>2511.67</v>
      </c>
      <c r="O493" s="18">
        <v>64579</v>
      </c>
      <c r="P493" s="18">
        <v>549.9</v>
      </c>
      <c r="Q493" s="18">
        <v>618.1</v>
      </c>
      <c r="R493" s="18">
        <v>0</v>
      </c>
      <c r="S493" s="18">
        <v>1168</v>
      </c>
      <c r="T493" s="18">
        <v>0</v>
      </c>
      <c r="U493" s="18">
        <v>0</v>
      </c>
      <c r="V493" s="18">
        <v>0</v>
      </c>
      <c r="W493" s="18">
        <v>0</v>
      </c>
      <c r="X493" s="18"/>
      <c r="Y493" s="18">
        <v>57667.23</v>
      </c>
      <c r="Z493" s="18">
        <v>3129.77</v>
      </c>
      <c r="AA493" s="18">
        <v>4950</v>
      </c>
      <c r="AB493" s="18">
        <v>65747</v>
      </c>
    </row>
    <row r="494" spans="1:28" s="15" customFormat="1" x14ac:dyDescent="0.25">
      <c r="A494" s="17">
        <v>3</v>
      </c>
      <c r="B494" s="17" t="s">
        <v>1233</v>
      </c>
      <c r="C494" s="17" t="s">
        <v>1664</v>
      </c>
      <c r="D494" s="17" t="s">
        <v>1240</v>
      </c>
      <c r="E494" s="17" t="s">
        <v>1241</v>
      </c>
      <c r="F494" s="17" t="s">
        <v>35</v>
      </c>
      <c r="G494" s="17" t="s">
        <v>244</v>
      </c>
      <c r="H494" s="17">
        <v>49591</v>
      </c>
      <c r="I494" s="17">
        <v>48893</v>
      </c>
      <c r="J494" s="17">
        <v>2094</v>
      </c>
      <c r="K494" s="17" t="s">
        <v>37</v>
      </c>
      <c r="L494" s="18">
        <v>4757.01</v>
      </c>
      <c r="M494" s="18">
        <v>882.9</v>
      </c>
      <c r="N494" s="18">
        <v>28.09</v>
      </c>
      <c r="O494" s="18">
        <v>5668</v>
      </c>
      <c r="P494" s="18">
        <v>13669.62</v>
      </c>
      <c r="Q494" s="18">
        <v>30.08</v>
      </c>
      <c r="R494" s="18">
        <v>942.3</v>
      </c>
      <c r="S494" s="18">
        <v>14642</v>
      </c>
      <c r="T494" s="18">
        <v>0</v>
      </c>
      <c r="U494" s="18">
        <v>0</v>
      </c>
      <c r="V494" s="18">
        <v>0</v>
      </c>
      <c r="W494" s="18">
        <v>0</v>
      </c>
      <c r="X494" s="18"/>
      <c r="Y494" s="18">
        <v>18426.63</v>
      </c>
      <c r="Z494" s="18">
        <v>58.17</v>
      </c>
      <c r="AA494" s="18">
        <v>1825.2</v>
      </c>
      <c r="AB494" s="18">
        <v>20310</v>
      </c>
    </row>
    <row r="495" spans="1:28" s="15" customFormat="1" x14ac:dyDescent="0.25">
      <c r="A495" s="17">
        <v>4</v>
      </c>
      <c r="B495" s="17" t="s">
        <v>1242</v>
      </c>
      <c r="C495" s="17" t="s">
        <v>1664</v>
      </c>
      <c r="D495" s="17" t="s">
        <v>1243</v>
      </c>
      <c r="E495" s="17" t="s">
        <v>1244</v>
      </c>
      <c r="F495" s="17" t="s">
        <v>35</v>
      </c>
      <c r="G495" s="17" t="s">
        <v>41</v>
      </c>
      <c r="H495" s="17">
        <v>35308</v>
      </c>
      <c r="I495" s="17">
        <v>34333</v>
      </c>
      <c r="J495" s="17">
        <v>975</v>
      </c>
      <c r="K495" s="17" t="s">
        <v>37</v>
      </c>
      <c r="L495" s="18">
        <v>4434.21</v>
      </c>
      <c r="M495" s="18">
        <v>827.1</v>
      </c>
      <c r="N495" s="18">
        <v>21.69</v>
      </c>
      <c r="O495" s="18">
        <v>5283</v>
      </c>
      <c r="P495" s="18">
        <v>6272.19</v>
      </c>
      <c r="Q495" s="18">
        <v>28.06</v>
      </c>
      <c r="R495" s="18">
        <v>438.75</v>
      </c>
      <c r="S495" s="18">
        <v>6739</v>
      </c>
      <c r="T495" s="18">
        <v>0</v>
      </c>
      <c r="U495" s="18">
        <v>0</v>
      </c>
      <c r="V495" s="18">
        <v>0</v>
      </c>
      <c r="W495" s="18">
        <v>0</v>
      </c>
      <c r="X495" s="18"/>
      <c r="Y495" s="18">
        <v>10706.4</v>
      </c>
      <c r="Z495" s="18">
        <v>49.75</v>
      </c>
      <c r="AA495" s="18">
        <v>1265.8499999999999</v>
      </c>
      <c r="AB495" s="18">
        <v>12022</v>
      </c>
    </row>
    <row r="496" spans="1:28" s="15" customFormat="1" x14ac:dyDescent="0.25">
      <c r="A496" s="17">
        <v>5</v>
      </c>
      <c r="B496" s="17" t="s">
        <v>1233</v>
      </c>
      <c r="C496" s="17" t="s">
        <v>1664</v>
      </c>
      <c r="D496" s="17" t="s">
        <v>1245</v>
      </c>
      <c r="E496" s="17" t="s">
        <v>1246</v>
      </c>
      <c r="F496" s="17" t="s">
        <v>35</v>
      </c>
      <c r="G496" s="17" t="s">
        <v>45</v>
      </c>
      <c r="H496" s="17">
        <v>32</v>
      </c>
      <c r="I496" s="17">
        <v>32</v>
      </c>
      <c r="J496" s="17">
        <v>0</v>
      </c>
      <c r="K496" s="17" t="s">
        <v>37</v>
      </c>
      <c r="L496" s="18">
        <v>-3387.84</v>
      </c>
      <c r="M496" s="18">
        <v>156.18</v>
      </c>
      <c r="N496" s="18">
        <v>4.66</v>
      </c>
      <c r="O496" s="18">
        <v>-3227</v>
      </c>
      <c r="P496" s="18">
        <v>660</v>
      </c>
      <c r="Q496" s="18">
        <v>0</v>
      </c>
      <c r="R496" s="18">
        <v>0</v>
      </c>
      <c r="S496" s="18">
        <v>660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0</v>
      </c>
      <c r="Z496" s="18">
        <v>0</v>
      </c>
      <c r="AA496" s="18">
        <v>0</v>
      </c>
      <c r="AB496" s="18">
        <v>0</v>
      </c>
    </row>
    <row r="497" spans="1:28" s="15" customFormat="1" x14ac:dyDescent="0.25">
      <c r="A497" s="17">
        <v>6</v>
      </c>
      <c r="B497" s="17" t="s">
        <v>1247</v>
      </c>
      <c r="C497" s="17" t="s">
        <v>1664</v>
      </c>
      <c r="D497" s="17" t="s">
        <v>1248</v>
      </c>
      <c r="E497" s="17" t="s">
        <v>1249</v>
      </c>
      <c r="F497" s="17" t="s">
        <v>35</v>
      </c>
      <c r="G497" s="17" t="s">
        <v>41</v>
      </c>
      <c r="H497" s="17">
        <v>99650</v>
      </c>
      <c r="I497" s="17">
        <v>94319</v>
      </c>
      <c r="J497" s="17">
        <v>5331</v>
      </c>
      <c r="K497" s="17" t="s">
        <v>37</v>
      </c>
      <c r="L497" s="18">
        <v>185116.39</v>
      </c>
      <c r="M497" s="18">
        <v>12037.95</v>
      </c>
      <c r="N497" s="18">
        <v>4477.66</v>
      </c>
      <c r="O497" s="18">
        <v>201632</v>
      </c>
      <c r="P497" s="18">
        <v>30305.71</v>
      </c>
      <c r="Q497" s="18">
        <v>1831.34</v>
      </c>
      <c r="R497" s="18">
        <v>2398.9499999999998</v>
      </c>
      <c r="S497" s="18">
        <v>34536</v>
      </c>
      <c r="T497" s="18">
        <v>0</v>
      </c>
      <c r="U497" s="18">
        <v>0</v>
      </c>
      <c r="V497" s="18">
        <v>0</v>
      </c>
      <c r="W497" s="18">
        <v>0</v>
      </c>
      <c r="X497" s="18"/>
      <c r="Y497" s="18">
        <v>215422.1</v>
      </c>
      <c r="Z497" s="18">
        <v>6309</v>
      </c>
      <c r="AA497" s="18">
        <v>14436.9</v>
      </c>
      <c r="AB497" s="18">
        <v>236168</v>
      </c>
    </row>
    <row r="498" spans="1:28" s="15" customFormat="1" x14ac:dyDescent="0.25">
      <c r="A498" s="17">
        <v>7</v>
      </c>
      <c r="B498" s="17" t="s">
        <v>1250</v>
      </c>
      <c r="C498" s="17" t="s">
        <v>1664</v>
      </c>
      <c r="D498" s="17" t="s">
        <v>1251</v>
      </c>
      <c r="E498" s="17" t="s">
        <v>1252</v>
      </c>
      <c r="F498" s="17" t="s">
        <v>35</v>
      </c>
      <c r="G498" s="17" t="s">
        <v>41</v>
      </c>
      <c r="H498" s="17">
        <v>31</v>
      </c>
      <c r="I498" s="17">
        <v>0</v>
      </c>
      <c r="J498" s="17">
        <v>93</v>
      </c>
      <c r="K498" s="17" t="s">
        <v>37</v>
      </c>
      <c r="L498" s="18">
        <v>-86098.5</v>
      </c>
      <c r="M498" s="18">
        <v>409.5</v>
      </c>
      <c r="N498" s="18">
        <v>0</v>
      </c>
      <c r="O498" s="18">
        <v>-85689</v>
      </c>
      <c r="P498" s="18">
        <v>2027.15</v>
      </c>
      <c r="Q498" s="18">
        <v>0</v>
      </c>
      <c r="R498" s="18">
        <v>41.85</v>
      </c>
      <c r="S498" s="18">
        <v>2069</v>
      </c>
      <c r="T498" s="18">
        <v>0</v>
      </c>
      <c r="U498" s="18">
        <v>0</v>
      </c>
      <c r="V498" s="18">
        <v>0</v>
      </c>
      <c r="W498" s="18">
        <v>0</v>
      </c>
      <c r="X498" s="18"/>
      <c r="Y498" s="18">
        <v>0</v>
      </c>
      <c r="Z498" s="18">
        <v>0</v>
      </c>
      <c r="AA498" s="18">
        <v>0</v>
      </c>
      <c r="AB498" s="18">
        <v>0</v>
      </c>
    </row>
    <row r="499" spans="1:28" s="15" customFormat="1" x14ac:dyDescent="0.25">
      <c r="A499" s="17">
        <v>8</v>
      </c>
      <c r="B499" s="17" t="s">
        <v>1233</v>
      </c>
      <c r="C499" s="17" t="s">
        <v>1664</v>
      </c>
      <c r="D499" s="17" t="s">
        <v>1253</v>
      </c>
      <c r="E499" s="17" t="s">
        <v>1254</v>
      </c>
      <c r="F499" s="17" t="s">
        <v>35</v>
      </c>
      <c r="G499" s="17" t="s">
        <v>45</v>
      </c>
      <c r="H499" s="17">
        <v>7684</v>
      </c>
      <c r="I499" s="17">
        <v>4933</v>
      </c>
      <c r="J499" s="17">
        <v>2751</v>
      </c>
      <c r="K499" s="17" t="s">
        <v>37</v>
      </c>
      <c r="L499" s="18">
        <v>32657.95</v>
      </c>
      <c r="M499" s="18">
        <v>1835.55</v>
      </c>
      <c r="N499" s="18">
        <v>225.5</v>
      </c>
      <c r="O499" s="18">
        <v>34719</v>
      </c>
      <c r="P499" s="18">
        <v>15763.02</v>
      </c>
      <c r="Q499" s="18">
        <v>292.02999999999997</v>
      </c>
      <c r="R499" s="18">
        <v>1237.95</v>
      </c>
      <c r="S499" s="18">
        <v>17293</v>
      </c>
      <c r="T499" s="18">
        <v>0</v>
      </c>
      <c r="U499" s="18">
        <v>0</v>
      </c>
      <c r="V499" s="18">
        <v>0</v>
      </c>
      <c r="W499" s="18">
        <v>0</v>
      </c>
      <c r="X499" s="18"/>
      <c r="Y499" s="18">
        <v>48420.97</v>
      </c>
      <c r="Z499" s="18">
        <v>517.53</v>
      </c>
      <c r="AA499" s="18">
        <v>3073.5</v>
      </c>
      <c r="AB499" s="18">
        <v>52012</v>
      </c>
    </row>
    <row r="500" spans="1:28" s="15" customFormat="1" x14ac:dyDescent="0.25">
      <c r="A500" s="17">
        <v>9</v>
      </c>
      <c r="B500" s="17" t="s">
        <v>1255</v>
      </c>
      <c r="C500" s="17" t="s">
        <v>1664</v>
      </c>
      <c r="D500" s="17" t="s">
        <v>1256</v>
      </c>
      <c r="E500" s="17" t="s">
        <v>1257</v>
      </c>
      <c r="F500" s="17" t="s">
        <v>35</v>
      </c>
      <c r="G500" s="17" t="s">
        <v>45</v>
      </c>
      <c r="H500" s="17">
        <v>23832</v>
      </c>
      <c r="I500" s="17">
        <v>23398</v>
      </c>
      <c r="J500" s="17">
        <v>1302</v>
      </c>
      <c r="K500" s="17" t="s">
        <v>37</v>
      </c>
      <c r="L500" s="18">
        <v>-176319.82</v>
      </c>
      <c r="M500" s="18">
        <v>7634.77</v>
      </c>
      <c r="N500" s="18">
        <v>47.05</v>
      </c>
      <c r="O500" s="18">
        <v>-168638</v>
      </c>
      <c r="P500" s="18">
        <v>7860.1</v>
      </c>
      <c r="Q500" s="18">
        <v>0</v>
      </c>
      <c r="R500" s="18">
        <v>585.9</v>
      </c>
      <c r="S500" s="18">
        <v>8446</v>
      </c>
      <c r="T500" s="18">
        <v>4760</v>
      </c>
      <c r="U500" s="18">
        <v>0</v>
      </c>
      <c r="V500" s="18">
        <v>0</v>
      </c>
      <c r="W500" s="18">
        <v>0</v>
      </c>
      <c r="X500" s="18"/>
      <c r="Y500" s="18">
        <v>0</v>
      </c>
      <c r="Z500" s="18">
        <v>0</v>
      </c>
      <c r="AA500" s="18">
        <v>0</v>
      </c>
      <c r="AB500" s="18">
        <v>0</v>
      </c>
    </row>
    <row r="501" spans="1:28" s="15" customFormat="1" x14ac:dyDescent="0.25">
      <c r="A501" s="17">
        <v>10</v>
      </c>
      <c r="B501" s="17" t="s">
        <v>1258</v>
      </c>
      <c r="C501" s="17" t="s">
        <v>1664</v>
      </c>
      <c r="D501" s="17" t="s">
        <v>1259</v>
      </c>
      <c r="E501" s="17" t="s">
        <v>1260</v>
      </c>
      <c r="F501" s="17" t="s">
        <v>35</v>
      </c>
      <c r="G501" s="17" t="s">
        <v>106</v>
      </c>
      <c r="H501" s="17">
        <v>2753</v>
      </c>
      <c r="I501" s="17">
        <v>2753</v>
      </c>
      <c r="J501" s="17">
        <v>0</v>
      </c>
      <c r="K501" s="17" t="s">
        <v>37</v>
      </c>
      <c r="L501" s="18">
        <v>2902.09</v>
      </c>
      <c r="M501" s="18">
        <v>0.9</v>
      </c>
      <c r="N501" s="18">
        <v>88.01</v>
      </c>
      <c r="O501" s="18">
        <v>2991</v>
      </c>
      <c r="P501" s="18">
        <v>660.05</v>
      </c>
      <c r="Q501" s="18">
        <v>25.95</v>
      </c>
      <c r="R501" s="18">
        <v>0</v>
      </c>
      <c r="S501" s="18">
        <v>686</v>
      </c>
      <c r="T501" s="18">
        <v>0</v>
      </c>
      <c r="U501" s="18">
        <v>0</v>
      </c>
      <c r="V501" s="18">
        <v>0</v>
      </c>
      <c r="W501" s="18">
        <v>0</v>
      </c>
      <c r="X501" s="18"/>
      <c r="Y501" s="18">
        <v>3562.14</v>
      </c>
      <c r="Z501" s="18">
        <v>113.96</v>
      </c>
      <c r="AA501" s="18">
        <v>0.9</v>
      </c>
      <c r="AB501" s="18">
        <v>3677</v>
      </c>
    </row>
    <row r="502" spans="1:28" s="15" customFormat="1" x14ac:dyDescent="0.25">
      <c r="A502" s="17">
        <v>11</v>
      </c>
      <c r="B502" s="17" t="s">
        <v>1247</v>
      </c>
      <c r="C502" s="17" t="s">
        <v>1664</v>
      </c>
      <c r="D502" s="17" t="s">
        <v>1261</v>
      </c>
      <c r="E502" s="17" t="s">
        <v>1262</v>
      </c>
      <c r="F502" s="17" t="s">
        <v>35</v>
      </c>
      <c r="G502" s="17" t="s">
        <v>114</v>
      </c>
      <c r="H502" s="17">
        <v>3613</v>
      </c>
      <c r="I502" s="17">
        <v>3570</v>
      </c>
      <c r="J502" s="17">
        <v>129</v>
      </c>
      <c r="K502" s="17" t="s">
        <v>37</v>
      </c>
      <c r="L502" s="18">
        <v>2885.99</v>
      </c>
      <c r="M502" s="18">
        <v>141.75</v>
      </c>
      <c r="N502" s="18">
        <v>13.26</v>
      </c>
      <c r="O502" s="18">
        <v>3041</v>
      </c>
      <c r="P502" s="18">
        <v>1922.93</v>
      </c>
      <c r="Q502" s="18">
        <v>22.02</v>
      </c>
      <c r="R502" s="18">
        <v>58.05</v>
      </c>
      <c r="S502" s="18">
        <v>2003</v>
      </c>
      <c r="T502" s="18">
        <v>0</v>
      </c>
      <c r="U502" s="18">
        <v>0</v>
      </c>
      <c r="V502" s="18">
        <v>0</v>
      </c>
      <c r="W502" s="18">
        <v>0</v>
      </c>
      <c r="X502" s="18"/>
      <c r="Y502" s="18">
        <v>4808.92</v>
      </c>
      <c r="Z502" s="18">
        <v>35.28</v>
      </c>
      <c r="AA502" s="18">
        <v>199.8</v>
      </c>
      <c r="AB502" s="18">
        <v>5044</v>
      </c>
    </row>
    <row r="503" spans="1:28" s="22" customFormat="1" x14ac:dyDescent="0.25">
      <c r="A503" s="19"/>
      <c r="B503" s="19"/>
      <c r="C503" s="10" t="s">
        <v>71</v>
      </c>
      <c r="D503" s="19"/>
      <c r="E503" s="19"/>
      <c r="F503" s="19"/>
      <c r="G503" s="19"/>
      <c r="H503" s="19"/>
      <c r="I503" s="19"/>
      <c r="J503" s="19">
        <f>SUM(J492:J502)</f>
        <v>16121</v>
      </c>
      <c r="K503" s="19"/>
      <c r="L503" s="20">
        <f t="shared" ref="L503:AB503" si="50">SUM(L492:L502)</f>
        <v>37418.430000000029</v>
      </c>
      <c r="M503" s="20">
        <f t="shared" si="50"/>
        <v>31338.100000000002</v>
      </c>
      <c r="N503" s="20">
        <f t="shared" si="50"/>
        <v>7505.47</v>
      </c>
      <c r="O503" s="20">
        <f t="shared" si="50"/>
        <v>76262</v>
      </c>
      <c r="P503" s="20">
        <f t="shared" si="50"/>
        <v>99324.62</v>
      </c>
      <c r="Q503" s="20">
        <f t="shared" si="50"/>
        <v>2931.93</v>
      </c>
      <c r="R503" s="20">
        <f t="shared" si="50"/>
        <v>7254.45</v>
      </c>
      <c r="S503" s="20">
        <f t="shared" si="50"/>
        <v>109511</v>
      </c>
      <c r="T503" s="20">
        <f t="shared" si="50"/>
        <v>16060</v>
      </c>
      <c r="U503" s="20">
        <f t="shared" si="50"/>
        <v>0</v>
      </c>
      <c r="V503" s="20">
        <f t="shared" si="50"/>
        <v>0</v>
      </c>
      <c r="W503" s="20">
        <f t="shared" si="50"/>
        <v>0</v>
      </c>
      <c r="X503" s="20">
        <f t="shared" si="50"/>
        <v>0</v>
      </c>
      <c r="Y503" s="20">
        <f t="shared" si="50"/>
        <v>392001.96</v>
      </c>
      <c r="Z503" s="20">
        <f t="shared" si="50"/>
        <v>10385.69</v>
      </c>
      <c r="AA503" s="20">
        <f t="shared" si="50"/>
        <v>29764.350000000002</v>
      </c>
      <c r="AB503" s="20">
        <f t="shared" si="50"/>
        <v>432152</v>
      </c>
    </row>
    <row r="504" spans="1:28" s="15" customFormat="1" x14ac:dyDescent="0.25">
      <c r="A504" s="17">
        <v>1</v>
      </c>
      <c r="B504" s="17" t="s">
        <v>1233</v>
      </c>
      <c r="C504" s="17" t="s">
        <v>1664</v>
      </c>
      <c r="D504" s="17" t="s">
        <v>1263</v>
      </c>
      <c r="E504" s="17" t="s">
        <v>1264</v>
      </c>
      <c r="F504" s="17" t="s">
        <v>75</v>
      </c>
      <c r="G504" s="17" t="s">
        <v>1142</v>
      </c>
      <c r="H504" s="17">
        <v>8826</v>
      </c>
      <c r="I504" s="17">
        <v>8806</v>
      </c>
      <c r="J504" s="17">
        <v>20</v>
      </c>
      <c r="K504" s="17" t="s">
        <v>37</v>
      </c>
      <c r="L504" s="18">
        <v>2895.81</v>
      </c>
      <c r="M504" s="18">
        <v>164.05</v>
      </c>
      <c r="N504" s="18">
        <v>89.14</v>
      </c>
      <c r="O504" s="18">
        <v>3149</v>
      </c>
      <c r="P504" s="18">
        <v>424.62</v>
      </c>
      <c r="Q504" s="18">
        <v>28.41</v>
      </c>
      <c r="R504" s="18">
        <v>11.97</v>
      </c>
      <c r="S504" s="18">
        <v>465</v>
      </c>
      <c r="T504" s="18">
        <v>0</v>
      </c>
      <c r="U504" s="18">
        <v>0</v>
      </c>
      <c r="V504" s="18">
        <v>0</v>
      </c>
      <c r="W504" s="18">
        <v>0</v>
      </c>
      <c r="X504" s="18"/>
      <c r="Y504" s="18">
        <v>3320.43</v>
      </c>
      <c r="Z504" s="18">
        <v>117.55</v>
      </c>
      <c r="AA504" s="18">
        <v>176.02</v>
      </c>
      <c r="AB504" s="18">
        <v>3614</v>
      </c>
    </row>
    <row r="505" spans="1:28" s="15" customFormat="1" x14ac:dyDescent="0.25">
      <c r="A505" s="17">
        <v>2</v>
      </c>
      <c r="B505" s="17" t="s">
        <v>1255</v>
      </c>
      <c r="C505" s="17" t="s">
        <v>1664</v>
      </c>
      <c r="D505" s="17" t="s">
        <v>1265</v>
      </c>
      <c r="E505" s="17" t="s">
        <v>1266</v>
      </c>
      <c r="F505" s="17" t="s">
        <v>75</v>
      </c>
      <c r="G505" s="17" t="s">
        <v>1142</v>
      </c>
      <c r="H505" s="17">
        <v>10609</v>
      </c>
      <c r="I505" s="17">
        <v>10609</v>
      </c>
      <c r="J505" s="17">
        <v>0</v>
      </c>
      <c r="K505" s="17" t="s">
        <v>37</v>
      </c>
      <c r="L505" s="18">
        <v>2109.11</v>
      </c>
      <c r="M505" s="18">
        <v>0</v>
      </c>
      <c r="N505" s="18">
        <v>46.89</v>
      </c>
      <c r="O505" s="18">
        <v>2156</v>
      </c>
      <c r="P505" s="18">
        <v>343.51</v>
      </c>
      <c r="Q505" s="18">
        <v>19.489999999999998</v>
      </c>
      <c r="R505" s="18">
        <v>0</v>
      </c>
      <c r="S505" s="18">
        <v>363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2452.62</v>
      </c>
      <c r="Z505" s="18">
        <v>66.38</v>
      </c>
      <c r="AA505" s="18">
        <v>0</v>
      </c>
      <c r="AB505" s="18">
        <v>2519</v>
      </c>
    </row>
    <row r="506" spans="1:28" s="15" customFormat="1" x14ac:dyDescent="0.25">
      <c r="A506" s="17">
        <v>3</v>
      </c>
      <c r="B506" s="17" t="s">
        <v>1233</v>
      </c>
      <c r="C506" s="17" t="s">
        <v>1664</v>
      </c>
      <c r="D506" s="17" t="s">
        <v>1267</v>
      </c>
      <c r="E506" s="17" t="s">
        <v>1268</v>
      </c>
      <c r="F506" s="17" t="s">
        <v>75</v>
      </c>
      <c r="G506" s="17" t="s">
        <v>1142</v>
      </c>
      <c r="H506" s="17">
        <v>25</v>
      </c>
      <c r="I506" s="17">
        <v>25</v>
      </c>
      <c r="J506" s="17">
        <v>0</v>
      </c>
      <c r="K506" s="17" t="s">
        <v>37</v>
      </c>
      <c r="L506" s="18">
        <v>961.34</v>
      </c>
      <c r="M506" s="18">
        <v>7.72</v>
      </c>
      <c r="N506" s="18">
        <v>16.940000000000001</v>
      </c>
      <c r="O506" s="18">
        <v>986</v>
      </c>
      <c r="P506" s="18">
        <v>343.92</v>
      </c>
      <c r="Q506" s="18">
        <v>8.08</v>
      </c>
      <c r="R506" s="18">
        <v>0</v>
      </c>
      <c r="S506" s="18">
        <v>352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1305.26</v>
      </c>
      <c r="Z506" s="18">
        <v>25.02</v>
      </c>
      <c r="AA506" s="18">
        <v>7.72</v>
      </c>
      <c r="AB506" s="18">
        <v>1338</v>
      </c>
    </row>
    <row r="507" spans="1:28" s="15" customFormat="1" x14ac:dyDescent="0.25">
      <c r="A507" s="17">
        <v>4</v>
      </c>
      <c r="B507" s="17" t="s">
        <v>1233</v>
      </c>
      <c r="C507" s="17" t="s">
        <v>1664</v>
      </c>
      <c r="D507" s="17" t="s">
        <v>1269</v>
      </c>
      <c r="E507" s="17" t="s">
        <v>1270</v>
      </c>
      <c r="F507" s="17" t="s">
        <v>75</v>
      </c>
      <c r="G507" s="17" t="s">
        <v>1142</v>
      </c>
      <c r="H507" s="17">
        <v>5479</v>
      </c>
      <c r="I507" s="17">
        <v>5451</v>
      </c>
      <c r="J507" s="17">
        <v>28</v>
      </c>
      <c r="K507" s="17" t="s">
        <v>37</v>
      </c>
      <c r="L507" s="18">
        <v>3212.93</v>
      </c>
      <c r="M507" s="18">
        <v>116.71</v>
      </c>
      <c r="N507" s="18">
        <v>96.36</v>
      </c>
      <c r="O507" s="18">
        <v>3426</v>
      </c>
      <c r="P507" s="18">
        <v>482.35</v>
      </c>
      <c r="Q507" s="18">
        <v>30.89</v>
      </c>
      <c r="R507" s="18">
        <v>16.760000000000002</v>
      </c>
      <c r="S507" s="18">
        <v>530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3695.28</v>
      </c>
      <c r="Z507" s="18">
        <v>127.25</v>
      </c>
      <c r="AA507" s="18">
        <v>133.47</v>
      </c>
      <c r="AB507" s="18">
        <v>3956</v>
      </c>
    </row>
    <row r="508" spans="1:28" s="15" customFormat="1" x14ac:dyDescent="0.25">
      <c r="A508" s="17">
        <v>5</v>
      </c>
      <c r="B508" s="17" t="s">
        <v>1247</v>
      </c>
      <c r="C508" s="17" t="s">
        <v>1664</v>
      </c>
      <c r="D508" s="17" t="s">
        <v>1271</v>
      </c>
      <c r="E508" s="17" t="s">
        <v>1272</v>
      </c>
      <c r="F508" s="17" t="s">
        <v>75</v>
      </c>
      <c r="G508" s="17" t="s">
        <v>1142</v>
      </c>
      <c r="H508" s="17">
        <v>11285</v>
      </c>
      <c r="I508" s="17">
        <v>11207</v>
      </c>
      <c r="J508" s="17">
        <v>78</v>
      </c>
      <c r="K508" s="17" t="s">
        <v>37</v>
      </c>
      <c r="L508" s="18">
        <v>5582.45</v>
      </c>
      <c r="M508" s="18">
        <v>221.44</v>
      </c>
      <c r="N508" s="18">
        <v>145.11000000000001</v>
      </c>
      <c r="O508" s="18">
        <v>5949</v>
      </c>
      <c r="P508" s="18">
        <v>841.25</v>
      </c>
      <c r="Q508" s="18">
        <v>54.07</v>
      </c>
      <c r="R508" s="18">
        <v>46.68</v>
      </c>
      <c r="S508" s="18">
        <v>942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6423.7</v>
      </c>
      <c r="Z508" s="18">
        <v>199.18</v>
      </c>
      <c r="AA508" s="18">
        <v>268.12</v>
      </c>
      <c r="AB508" s="18">
        <v>6891</v>
      </c>
    </row>
    <row r="509" spans="1:28" s="15" customFormat="1" x14ac:dyDescent="0.25">
      <c r="A509" s="17">
        <v>6</v>
      </c>
      <c r="B509" s="17" t="s">
        <v>1233</v>
      </c>
      <c r="C509" s="17" t="s">
        <v>1664</v>
      </c>
      <c r="D509" s="17" t="s">
        <v>1273</v>
      </c>
      <c r="E509" s="17" t="s">
        <v>1274</v>
      </c>
      <c r="F509" s="17" t="s">
        <v>75</v>
      </c>
      <c r="G509" s="17" t="s">
        <v>1142</v>
      </c>
      <c r="H509" s="17">
        <v>8561</v>
      </c>
      <c r="I509" s="17">
        <v>8539</v>
      </c>
      <c r="J509" s="17">
        <v>22</v>
      </c>
      <c r="K509" s="17" t="s">
        <v>37</v>
      </c>
      <c r="L509" s="18">
        <v>-558.07000000000005</v>
      </c>
      <c r="M509" s="18">
        <v>170.61</v>
      </c>
      <c r="N509" s="18">
        <v>10.46</v>
      </c>
      <c r="O509" s="18">
        <v>-377</v>
      </c>
      <c r="P509" s="18">
        <v>313.83</v>
      </c>
      <c r="Q509" s="18">
        <v>0</v>
      </c>
      <c r="R509" s="18">
        <v>13.17</v>
      </c>
      <c r="S509" s="18">
        <v>327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0</v>
      </c>
      <c r="Z509" s="18">
        <v>0</v>
      </c>
      <c r="AA509" s="18">
        <v>0</v>
      </c>
      <c r="AB509" s="18">
        <v>0</v>
      </c>
    </row>
    <row r="510" spans="1:28" s="15" customFormat="1" x14ac:dyDescent="0.25">
      <c r="A510" s="17">
        <v>7</v>
      </c>
      <c r="B510" s="17" t="s">
        <v>1233</v>
      </c>
      <c r="C510" s="17" t="s">
        <v>1664</v>
      </c>
      <c r="D510" s="17" t="s">
        <v>1275</v>
      </c>
      <c r="E510" s="17" t="s">
        <v>1276</v>
      </c>
      <c r="F510" s="17" t="s">
        <v>75</v>
      </c>
      <c r="G510" s="17" t="s">
        <v>1277</v>
      </c>
      <c r="H510" s="17">
        <v>1833</v>
      </c>
      <c r="I510" s="17">
        <v>1823</v>
      </c>
      <c r="J510" s="17">
        <v>10</v>
      </c>
      <c r="K510" s="17" t="s">
        <v>37</v>
      </c>
      <c r="L510" s="18">
        <v>797.7</v>
      </c>
      <c r="M510" s="18">
        <v>93.68</v>
      </c>
      <c r="N510" s="18">
        <v>15.62</v>
      </c>
      <c r="O510" s="18">
        <v>907</v>
      </c>
      <c r="P510" s="18">
        <v>321.77999999999997</v>
      </c>
      <c r="Q510" s="18">
        <v>7.23</v>
      </c>
      <c r="R510" s="18">
        <v>5.99</v>
      </c>
      <c r="S510" s="18">
        <v>335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1119.48</v>
      </c>
      <c r="Z510" s="18">
        <v>22.85</v>
      </c>
      <c r="AA510" s="18">
        <v>99.67</v>
      </c>
      <c r="AB510" s="18">
        <v>1242</v>
      </c>
    </row>
    <row r="511" spans="1:28" s="15" customFormat="1" x14ac:dyDescent="0.25">
      <c r="A511" s="17">
        <v>8</v>
      </c>
      <c r="B511" s="17" t="s">
        <v>1250</v>
      </c>
      <c r="C511" s="17" t="s">
        <v>1664</v>
      </c>
      <c r="D511" s="17" t="s">
        <v>1278</v>
      </c>
      <c r="E511" s="17" t="s">
        <v>1279</v>
      </c>
      <c r="F511" s="17" t="s">
        <v>75</v>
      </c>
      <c r="G511" s="17" t="s">
        <v>1142</v>
      </c>
      <c r="H511" s="17">
        <v>13250</v>
      </c>
      <c r="I511" s="17">
        <v>13070</v>
      </c>
      <c r="J511" s="17">
        <v>180</v>
      </c>
      <c r="K511" s="17" t="s">
        <v>37</v>
      </c>
      <c r="L511" s="18">
        <v>14485.23</v>
      </c>
      <c r="M511" s="18">
        <v>691.26</v>
      </c>
      <c r="N511" s="18">
        <v>709.51</v>
      </c>
      <c r="O511" s="18">
        <v>15886</v>
      </c>
      <c r="P511" s="18">
        <v>1729.47</v>
      </c>
      <c r="Q511" s="18">
        <v>142.80000000000001</v>
      </c>
      <c r="R511" s="18">
        <v>107.73</v>
      </c>
      <c r="S511" s="18">
        <v>1980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16214.7</v>
      </c>
      <c r="Z511" s="18">
        <v>852.31</v>
      </c>
      <c r="AA511" s="18">
        <v>798.99</v>
      </c>
      <c r="AB511" s="18">
        <v>17866</v>
      </c>
    </row>
    <row r="512" spans="1:28" s="15" customFormat="1" x14ac:dyDescent="0.25">
      <c r="A512" s="17">
        <v>9</v>
      </c>
      <c r="B512" s="17" t="s">
        <v>1247</v>
      </c>
      <c r="C512" s="17" t="s">
        <v>1664</v>
      </c>
      <c r="D512" s="17" t="s">
        <v>1280</v>
      </c>
      <c r="E512" s="17" t="s">
        <v>1281</v>
      </c>
      <c r="F512" s="17" t="s">
        <v>75</v>
      </c>
      <c r="G512" s="17" t="s">
        <v>1142</v>
      </c>
      <c r="H512" s="17">
        <v>3536</v>
      </c>
      <c r="I512" s="17">
        <v>3364</v>
      </c>
      <c r="J512" s="17">
        <v>172</v>
      </c>
      <c r="K512" s="17" t="s">
        <v>37</v>
      </c>
      <c r="L512" s="18">
        <v>7812.39</v>
      </c>
      <c r="M512" s="18">
        <v>477.01</v>
      </c>
      <c r="N512" s="18">
        <v>178.6</v>
      </c>
      <c r="O512" s="18">
        <v>8468</v>
      </c>
      <c r="P512" s="18">
        <v>1422.81</v>
      </c>
      <c r="Q512" s="18">
        <v>76.25</v>
      </c>
      <c r="R512" s="18">
        <v>102.94</v>
      </c>
      <c r="S512" s="18">
        <v>1602</v>
      </c>
      <c r="T512" s="18">
        <v>40</v>
      </c>
      <c r="U512" s="18">
        <v>0</v>
      </c>
      <c r="V512" s="18">
        <v>0</v>
      </c>
      <c r="W512" s="18">
        <v>0</v>
      </c>
      <c r="X512" s="18"/>
      <c r="Y512" s="18">
        <v>9235.2000000000007</v>
      </c>
      <c r="Z512" s="18">
        <v>254.85</v>
      </c>
      <c r="AA512" s="18">
        <v>579.95000000000005</v>
      </c>
      <c r="AB512" s="18">
        <v>10070</v>
      </c>
    </row>
    <row r="513" spans="1:28" s="15" customFormat="1" x14ac:dyDescent="0.25">
      <c r="A513" s="17">
        <v>10</v>
      </c>
      <c r="B513" s="17" t="s">
        <v>1255</v>
      </c>
      <c r="C513" s="17" t="s">
        <v>1664</v>
      </c>
      <c r="D513" s="17" t="s">
        <v>1282</v>
      </c>
      <c r="E513" s="17" t="s">
        <v>1283</v>
      </c>
      <c r="F513" s="17" t="s">
        <v>75</v>
      </c>
      <c r="G513" s="17" t="s">
        <v>1142</v>
      </c>
      <c r="H513" s="17">
        <v>9635</v>
      </c>
      <c r="I513" s="17">
        <v>9543</v>
      </c>
      <c r="J513" s="17">
        <v>92</v>
      </c>
      <c r="K513" s="17" t="s">
        <v>37</v>
      </c>
      <c r="L513" s="18">
        <v>5176.8900000000003</v>
      </c>
      <c r="M513" s="18">
        <v>223.23</v>
      </c>
      <c r="N513" s="18">
        <v>101.88</v>
      </c>
      <c r="O513" s="18">
        <v>5502</v>
      </c>
      <c r="P513" s="18">
        <v>1066.99</v>
      </c>
      <c r="Q513" s="18">
        <v>48.95</v>
      </c>
      <c r="R513" s="18">
        <v>55.06</v>
      </c>
      <c r="S513" s="18">
        <v>1171</v>
      </c>
      <c r="T513" s="18">
        <v>0</v>
      </c>
      <c r="U513" s="18">
        <v>0</v>
      </c>
      <c r="V513" s="18">
        <v>0</v>
      </c>
      <c r="W513" s="18">
        <v>0</v>
      </c>
      <c r="X513" s="18"/>
      <c r="Y513" s="18">
        <v>6243.88</v>
      </c>
      <c r="Z513" s="18">
        <v>150.83000000000001</v>
      </c>
      <c r="AA513" s="18">
        <v>278.29000000000002</v>
      </c>
      <c r="AB513" s="18">
        <v>6673</v>
      </c>
    </row>
    <row r="514" spans="1:28" s="15" customFormat="1" x14ac:dyDescent="0.25">
      <c r="A514" s="17">
        <v>11</v>
      </c>
      <c r="B514" s="17" t="s">
        <v>1237</v>
      </c>
      <c r="C514" s="17" t="s">
        <v>1664</v>
      </c>
      <c r="D514" s="17" t="s">
        <v>1284</v>
      </c>
      <c r="E514" s="17" t="s">
        <v>1285</v>
      </c>
      <c r="F514" s="17" t="s">
        <v>75</v>
      </c>
      <c r="G514" s="17" t="s">
        <v>1142</v>
      </c>
      <c r="H514" s="17">
        <v>9920</v>
      </c>
      <c r="I514" s="17">
        <v>9643</v>
      </c>
      <c r="J514" s="17">
        <v>277</v>
      </c>
      <c r="K514" s="17" t="s">
        <v>37</v>
      </c>
      <c r="L514" s="18">
        <v>13587.35</v>
      </c>
      <c r="M514" s="18">
        <v>911.51</v>
      </c>
      <c r="N514" s="18">
        <v>627.14</v>
      </c>
      <c r="O514" s="18">
        <v>15126</v>
      </c>
      <c r="P514" s="18">
        <v>2332.4499999999998</v>
      </c>
      <c r="Q514" s="18">
        <v>133.77000000000001</v>
      </c>
      <c r="R514" s="18">
        <v>165.78</v>
      </c>
      <c r="S514" s="18">
        <v>2632</v>
      </c>
      <c r="T514" s="18">
        <v>1390</v>
      </c>
      <c r="U514" s="18">
        <v>0</v>
      </c>
      <c r="V514" s="18">
        <v>0</v>
      </c>
      <c r="W514" s="18">
        <v>0</v>
      </c>
      <c r="X514" s="18"/>
      <c r="Y514" s="18">
        <v>15919.8</v>
      </c>
      <c r="Z514" s="18">
        <v>760.91</v>
      </c>
      <c r="AA514" s="18">
        <v>1077.29</v>
      </c>
      <c r="AB514" s="18">
        <v>17758</v>
      </c>
    </row>
    <row r="515" spans="1:28" s="15" customFormat="1" x14ac:dyDescent="0.25">
      <c r="A515" s="17">
        <v>12</v>
      </c>
      <c r="B515" s="17" t="s">
        <v>1233</v>
      </c>
      <c r="C515" s="17" t="s">
        <v>1664</v>
      </c>
      <c r="D515" s="17" t="s">
        <v>1286</v>
      </c>
      <c r="E515" s="17" t="s">
        <v>1287</v>
      </c>
      <c r="F515" s="17" t="s">
        <v>75</v>
      </c>
      <c r="G515" s="17" t="s">
        <v>1142</v>
      </c>
      <c r="H515" s="17">
        <v>33791</v>
      </c>
      <c r="I515" s="17">
        <v>33774</v>
      </c>
      <c r="J515" s="17">
        <v>17</v>
      </c>
      <c r="K515" s="17" t="s">
        <v>37</v>
      </c>
      <c r="L515" s="18">
        <v>3620.21</v>
      </c>
      <c r="M515" s="18">
        <v>64.05</v>
      </c>
      <c r="N515" s="18">
        <v>98.74</v>
      </c>
      <c r="O515" s="18">
        <v>3783</v>
      </c>
      <c r="P515" s="18">
        <v>528.19000000000005</v>
      </c>
      <c r="Q515" s="18">
        <v>33.64</v>
      </c>
      <c r="R515" s="18">
        <v>10.17</v>
      </c>
      <c r="S515" s="18">
        <v>572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4148.3999999999996</v>
      </c>
      <c r="Z515" s="18">
        <v>132.38</v>
      </c>
      <c r="AA515" s="18">
        <v>74.22</v>
      </c>
      <c r="AB515" s="18">
        <v>4355</v>
      </c>
    </row>
    <row r="516" spans="1:28" s="15" customFormat="1" x14ac:dyDescent="0.25">
      <c r="A516" s="17">
        <v>13</v>
      </c>
      <c r="B516" s="17" t="s">
        <v>1242</v>
      </c>
      <c r="C516" s="17" t="s">
        <v>1664</v>
      </c>
      <c r="D516" s="17" t="s">
        <v>1288</v>
      </c>
      <c r="E516" s="17" t="s">
        <v>1289</v>
      </c>
      <c r="F516" s="17" t="s">
        <v>75</v>
      </c>
      <c r="G516" s="17" t="s">
        <v>1142</v>
      </c>
      <c r="H516" s="17">
        <v>1395</v>
      </c>
      <c r="I516" s="17">
        <v>875</v>
      </c>
      <c r="J516" s="17">
        <v>520</v>
      </c>
      <c r="K516" s="17" t="s">
        <v>37</v>
      </c>
      <c r="L516" s="18">
        <v>1365.48</v>
      </c>
      <c r="M516" s="18">
        <v>451.87</v>
      </c>
      <c r="N516" s="18">
        <v>6.65</v>
      </c>
      <c r="O516" s="18">
        <v>1824</v>
      </c>
      <c r="P516" s="18">
        <v>4171.09</v>
      </c>
      <c r="Q516" s="18">
        <v>9.69</v>
      </c>
      <c r="R516" s="18">
        <v>311.22000000000003</v>
      </c>
      <c r="S516" s="18">
        <v>4492</v>
      </c>
      <c r="T516" s="18">
        <v>1330</v>
      </c>
      <c r="U516" s="18">
        <v>0</v>
      </c>
      <c r="V516" s="18">
        <v>0</v>
      </c>
      <c r="W516" s="18">
        <v>0</v>
      </c>
      <c r="X516" s="18"/>
      <c r="Y516" s="18">
        <v>5536.57</v>
      </c>
      <c r="Z516" s="18">
        <v>16.34</v>
      </c>
      <c r="AA516" s="18">
        <v>763.09</v>
      </c>
      <c r="AB516" s="18">
        <v>6316</v>
      </c>
    </row>
    <row r="517" spans="1:28" s="15" customFormat="1" x14ac:dyDescent="0.25">
      <c r="A517" s="17">
        <v>14</v>
      </c>
      <c r="B517" s="17" t="s">
        <v>1233</v>
      </c>
      <c r="C517" s="17" t="s">
        <v>1664</v>
      </c>
      <c r="D517" s="17" t="s">
        <v>1290</v>
      </c>
      <c r="E517" s="17" t="s">
        <v>1291</v>
      </c>
      <c r="F517" s="17" t="s">
        <v>75</v>
      </c>
      <c r="G517" s="17" t="s">
        <v>1142</v>
      </c>
      <c r="H517" s="17">
        <v>3510</v>
      </c>
      <c r="I517" s="17">
        <v>3510</v>
      </c>
      <c r="J517" s="17">
        <v>0</v>
      </c>
      <c r="K517" s="17" t="s">
        <v>37</v>
      </c>
      <c r="L517" s="18">
        <v>1998.42</v>
      </c>
      <c r="M517" s="18">
        <v>14.88</v>
      </c>
      <c r="N517" s="18">
        <v>57.7</v>
      </c>
      <c r="O517" s="18">
        <v>2071</v>
      </c>
      <c r="P517" s="18">
        <v>312.33</v>
      </c>
      <c r="Q517" s="18">
        <v>18.670000000000002</v>
      </c>
      <c r="R517" s="18">
        <v>0</v>
      </c>
      <c r="S517" s="18">
        <v>331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2310.75</v>
      </c>
      <c r="Z517" s="18">
        <v>76.37</v>
      </c>
      <c r="AA517" s="18">
        <v>14.88</v>
      </c>
      <c r="AB517" s="18">
        <v>2402</v>
      </c>
    </row>
    <row r="518" spans="1:28" s="15" customFormat="1" x14ac:dyDescent="0.25">
      <c r="A518" s="17">
        <v>15</v>
      </c>
      <c r="B518" s="17" t="s">
        <v>1247</v>
      </c>
      <c r="C518" s="17" t="s">
        <v>1664</v>
      </c>
      <c r="D518" s="17" t="s">
        <v>1292</v>
      </c>
      <c r="E518" s="17" t="s">
        <v>1293</v>
      </c>
      <c r="F518" s="17" t="s">
        <v>75</v>
      </c>
      <c r="G518" s="17" t="s">
        <v>1142</v>
      </c>
      <c r="H518" s="17">
        <v>2089</v>
      </c>
      <c r="I518" s="17">
        <v>2006</v>
      </c>
      <c r="J518" s="17">
        <v>83</v>
      </c>
      <c r="K518" s="17" t="s">
        <v>37</v>
      </c>
      <c r="L518" s="18">
        <v>735.66</v>
      </c>
      <c r="M518" s="18">
        <v>4.76</v>
      </c>
      <c r="N518" s="18">
        <v>12.58</v>
      </c>
      <c r="O518" s="18">
        <v>753</v>
      </c>
      <c r="P518" s="18">
        <v>814.93</v>
      </c>
      <c r="Q518" s="18">
        <v>6.39</v>
      </c>
      <c r="R518" s="18">
        <v>49.68</v>
      </c>
      <c r="S518" s="18">
        <v>871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1550.59</v>
      </c>
      <c r="Z518" s="18">
        <v>18.97</v>
      </c>
      <c r="AA518" s="18">
        <v>54.44</v>
      </c>
      <c r="AB518" s="18">
        <v>1624</v>
      </c>
    </row>
    <row r="519" spans="1:28" s="15" customFormat="1" x14ac:dyDescent="0.25">
      <c r="A519" s="17">
        <v>16</v>
      </c>
      <c r="B519" s="17" t="s">
        <v>1255</v>
      </c>
      <c r="C519" s="17" t="s">
        <v>1664</v>
      </c>
      <c r="D519" s="17" t="s">
        <v>1294</v>
      </c>
      <c r="E519" s="17" t="s">
        <v>1295</v>
      </c>
      <c r="F519" s="17" t="s">
        <v>75</v>
      </c>
      <c r="G519" s="17" t="s">
        <v>1142</v>
      </c>
      <c r="H519" s="17">
        <v>10678</v>
      </c>
      <c r="I519" s="17">
        <v>10663</v>
      </c>
      <c r="J519" s="17">
        <v>15</v>
      </c>
      <c r="K519" s="17" t="s">
        <v>37</v>
      </c>
      <c r="L519" s="18">
        <v>1670.65</v>
      </c>
      <c r="M519" s="18">
        <v>14.36</v>
      </c>
      <c r="N519" s="18">
        <v>18.989999999999998</v>
      </c>
      <c r="O519" s="18">
        <v>1704</v>
      </c>
      <c r="P519" s="18">
        <v>608.01</v>
      </c>
      <c r="Q519" s="18">
        <v>14.01</v>
      </c>
      <c r="R519" s="18">
        <v>8.98</v>
      </c>
      <c r="S519" s="18">
        <v>631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2278.66</v>
      </c>
      <c r="Z519" s="18">
        <v>33</v>
      </c>
      <c r="AA519" s="18">
        <v>23.34</v>
      </c>
      <c r="AB519" s="18">
        <v>2335</v>
      </c>
    </row>
    <row r="520" spans="1:28" s="15" customFormat="1" x14ac:dyDescent="0.25">
      <c r="A520" s="17">
        <v>17</v>
      </c>
      <c r="B520" s="17" t="s">
        <v>1255</v>
      </c>
      <c r="C520" s="17" t="s">
        <v>1664</v>
      </c>
      <c r="D520" s="17" t="s">
        <v>1296</v>
      </c>
      <c r="E520" s="17" t="s">
        <v>1297</v>
      </c>
      <c r="F520" s="17" t="s">
        <v>75</v>
      </c>
      <c r="G520" s="17" t="s">
        <v>1142</v>
      </c>
      <c r="H520" s="17">
        <v>30178</v>
      </c>
      <c r="I520" s="17">
        <v>29776</v>
      </c>
      <c r="J520" s="17">
        <v>402</v>
      </c>
      <c r="K520" s="17" t="s">
        <v>37</v>
      </c>
      <c r="L520" s="18">
        <v>4380.95</v>
      </c>
      <c r="M520" s="18">
        <v>470.42</v>
      </c>
      <c r="N520" s="18">
        <v>25.63</v>
      </c>
      <c r="O520" s="18">
        <v>4877</v>
      </c>
      <c r="P520" s="18">
        <v>3417.76</v>
      </c>
      <c r="Q520" s="18">
        <v>30.64</v>
      </c>
      <c r="R520" s="18">
        <v>240.6</v>
      </c>
      <c r="S520" s="18">
        <v>3689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7798.71</v>
      </c>
      <c r="Z520" s="18">
        <v>56.27</v>
      </c>
      <c r="AA520" s="18">
        <v>711.02</v>
      </c>
      <c r="AB520" s="18">
        <v>8566</v>
      </c>
    </row>
    <row r="521" spans="1:28" s="15" customFormat="1" x14ac:dyDescent="0.25">
      <c r="A521" s="17">
        <v>18</v>
      </c>
      <c r="B521" s="17" t="s">
        <v>1242</v>
      </c>
      <c r="C521" s="17" t="s">
        <v>1664</v>
      </c>
      <c r="D521" s="17" t="s">
        <v>1298</v>
      </c>
      <c r="E521" s="17" t="s">
        <v>1299</v>
      </c>
      <c r="F521" s="17" t="s">
        <v>75</v>
      </c>
      <c r="G521" s="17" t="s">
        <v>1142</v>
      </c>
      <c r="H521" s="17">
        <v>3293</v>
      </c>
      <c r="I521" s="17">
        <v>3130</v>
      </c>
      <c r="J521" s="17">
        <v>163</v>
      </c>
      <c r="K521" s="17" t="s">
        <v>37</v>
      </c>
      <c r="L521" s="18">
        <v>7272.18</v>
      </c>
      <c r="M521" s="18">
        <v>442.89</v>
      </c>
      <c r="N521" s="18">
        <v>111.93</v>
      </c>
      <c r="O521" s="18">
        <v>7827</v>
      </c>
      <c r="P521" s="18">
        <v>1701.75</v>
      </c>
      <c r="Q521" s="18">
        <v>68.69</v>
      </c>
      <c r="R521" s="18">
        <v>97.56</v>
      </c>
      <c r="S521" s="18">
        <v>1868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8973.93</v>
      </c>
      <c r="Z521" s="18">
        <v>180.62</v>
      </c>
      <c r="AA521" s="18">
        <v>540.45000000000005</v>
      </c>
      <c r="AB521" s="18">
        <v>9695</v>
      </c>
    </row>
    <row r="522" spans="1:28" s="15" customFormat="1" x14ac:dyDescent="0.25">
      <c r="A522" s="17">
        <v>19</v>
      </c>
      <c r="B522" s="17" t="s">
        <v>1233</v>
      </c>
      <c r="C522" s="17" t="s">
        <v>1664</v>
      </c>
      <c r="D522" s="17" t="s">
        <v>1300</v>
      </c>
      <c r="E522" s="17" t="s">
        <v>1301</v>
      </c>
      <c r="F522" s="17" t="s">
        <v>75</v>
      </c>
      <c r="G522" s="17" t="s">
        <v>1302</v>
      </c>
      <c r="H522" s="17">
        <v>1</v>
      </c>
      <c r="I522" s="17">
        <v>1</v>
      </c>
      <c r="J522" s="17">
        <v>0</v>
      </c>
      <c r="K522" s="17" t="s">
        <v>37</v>
      </c>
      <c r="L522" s="18">
        <v>-10695.4</v>
      </c>
      <c r="M522" s="18">
        <v>646.38</v>
      </c>
      <c r="N522" s="18">
        <v>21.02</v>
      </c>
      <c r="O522" s="18">
        <v>-10028</v>
      </c>
      <c r="P522" s="18">
        <v>188</v>
      </c>
      <c r="Q522" s="18">
        <v>0</v>
      </c>
      <c r="R522" s="18">
        <v>0</v>
      </c>
      <c r="S522" s="18">
        <v>188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0</v>
      </c>
      <c r="Z522" s="18">
        <v>0</v>
      </c>
      <c r="AA522" s="18">
        <v>0</v>
      </c>
      <c r="AB522" s="18">
        <v>0</v>
      </c>
    </row>
    <row r="523" spans="1:28" s="15" customFormat="1" x14ac:dyDescent="0.25">
      <c r="A523" s="17">
        <v>20</v>
      </c>
      <c r="B523" s="17" t="s">
        <v>1233</v>
      </c>
      <c r="C523" s="17" t="s">
        <v>1664</v>
      </c>
      <c r="D523" s="17" t="s">
        <v>1303</v>
      </c>
      <c r="E523" s="17" t="s">
        <v>1304</v>
      </c>
      <c r="F523" s="17" t="s">
        <v>75</v>
      </c>
      <c r="G523" s="17" t="s">
        <v>1302</v>
      </c>
      <c r="H523" s="17">
        <v>2</v>
      </c>
      <c r="I523" s="17">
        <v>2</v>
      </c>
      <c r="J523" s="17">
        <v>0</v>
      </c>
      <c r="K523" s="17" t="s">
        <v>37</v>
      </c>
      <c r="L523" s="18">
        <v>15277.04</v>
      </c>
      <c r="M523" s="18">
        <v>1292.76</v>
      </c>
      <c r="N523" s="18">
        <v>86.2</v>
      </c>
      <c r="O523" s="18">
        <v>16656</v>
      </c>
      <c r="P523" s="18">
        <v>375.26</v>
      </c>
      <c r="Q523" s="18">
        <v>124.74</v>
      </c>
      <c r="R523" s="18">
        <v>0</v>
      </c>
      <c r="S523" s="18">
        <v>500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15652.3</v>
      </c>
      <c r="Z523" s="18">
        <v>210.94</v>
      </c>
      <c r="AA523" s="18">
        <v>1292.76</v>
      </c>
      <c r="AB523" s="18">
        <v>17156</v>
      </c>
    </row>
    <row r="524" spans="1:28" x14ac:dyDescent="0.25">
      <c r="A524" s="10"/>
      <c r="B524" s="10"/>
      <c r="C524" s="10" t="s">
        <v>71</v>
      </c>
      <c r="D524" s="10"/>
      <c r="E524" s="10"/>
      <c r="F524" s="10"/>
      <c r="G524" s="10"/>
      <c r="H524" s="10"/>
      <c r="I524" s="10"/>
      <c r="J524" s="11">
        <f>SUM(J504:J523)</f>
        <v>2079</v>
      </c>
      <c r="K524" s="11"/>
      <c r="L524" s="11">
        <f t="shared" ref="L524:AB524" si="51">SUM(L504:L523)</f>
        <v>81688.320000000007</v>
      </c>
      <c r="M524" s="11">
        <f t="shared" si="51"/>
        <v>6479.5900000000011</v>
      </c>
      <c r="N524" s="11">
        <f t="shared" si="51"/>
        <v>2477.0899999999988</v>
      </c>
      <c r="O524" s="11">
        <f t="shared" si="51"/>
        <v>90645</v>
      </c>
      <c r="P524" s="11">
        <f t="shared" si="51"/>
        <v>21740.3</v>
      </c>
      <c r="Q524" s="11">
        <f t="shared" si="51"/>
        <v>856.41000000000008</v>
      </c>
      <c r="R524" s="11">
        <f t="shared" si="51"/>
        <v>1244.29</v>
      </c>
      <c r="S524" s="11">
        <f t="shared" si="51"/>
        <v>23841</v>
      </c>
      <c r="T524" s="11">
        <f t="shared" si="51"/>
        <v>2760</v>
      </c>
      <c r="U524" s="11">
        <f t="shared" si="51"/>
        <v>0</v>
      </c>
      <c r="V524" s="11">
        <f t="shared" si="51"/>
        <v>0</v>
      </c>
      <c r="W524" s="11">
        <f t="shared" si="51"/>
        <v>0</v>
      </c>
      <c r="X524" s="11">
        <f t="shared" si="51"/>
        <v>0</v>
      </c>
      <c r="Y524" s="11">
        <f t="shared" si="51"/>
        <v>114180.26</v>
      </c>
      <c r="Z524" s="11">
        <f t="shared" si="51"/>
        <v>3302.0199999999995</v>
      </c>
      <c r="AA524" s="11">
        <f t="shared" si="51"/>
        <v>6893.72</v>
      </c>
      <c r="AB524" s="11">
        <f t="shared" si="51"/>
        <v>124376</v>
      </c>
    </row>
    <row r="525" spans="1:28" x14ac:dyDescent="0.25">
      <c r="A525" s="10"/>
      <c r="B525" s="10"/>
      <c r="C525" s="10" t="s">
        <v>119</v>
      </c>
      <c r="D525" s="10"/>
      <c r="E525" s="10"/>
      <c r="F525" s="10"/>
      <c r="G525" s="10"/>
      <c r="H525" s="10"/>
      <c r="I525" s="10"/>
      <c r="J525" s="11">
        <f>J524+J503</f>
        <v>18200</v>
      </c>
      <c r="K525" s="11"/>
      <c r="L525" s="11">
        <f t="shared" ref="L525:AB525" si="52">L524+L503</f>
        <v>119106.75000000003</v>
      </c>
      <c r="M525" s="11">
        <f t="shared" si="52"/>
        <v>37817.69</v>
      </c>
      <c r="N525" s="11">
        <f t="shared" si="52"/>
        <v>9982.56</v>
      </c>
      <c r="O525" s="11">
        <f t="shared" si="52"/>
        <v>166907</v>
      </c>
      <c r="P525" s="11">
        <f t="shared" si="52"/>
        <v>121064.92</v>
      </c>
      <c r="Q525" s="11">
        <f t="shared" si="52"/>
        <v>3788.34</v>
      </c>
      <c r="R525" s="11">
        <f t="shared" si="52"/>
        <v>8498.74</v>
      </c>
      <c r="S525" s="11">
        <f t="shared" si="52"/>
        <v>133352</v>
      </c>
      <c r="T525" s="11">
        <f t="shared" si="52"/>
        <v>18820</v>
      </c>
      <c r="U525" s="11">
        <f t="shared" si="52"/>
        <v>0</v>
      </c>
      <c r="V525" s="11">
        <f t="shared" si="52"/>
        <v>0</v>
      </c>
      <c r="W525" s="11">
        <f t="shared" si="52"/>
        <v>0</v>
      </c>
      <c r="X525" s="11">
        <f t="shared" si="52"/>
        <v>0</v>
      </c>
      <c r="Y525" s="11">
        <f t="shared" si="52"/>
        <v>506182.22000000003</v>
      </c>
      <c r="Z525" s="11">
        <f t="shared" si="52"/>
        <v>13687.71</v>
      </c>
      <c r="AA525" s="11">
        <f t="shared" si="52"/>
        <v>36658.07</v>
      </c>
      <c r="AB525" s="11">
        <f t="shared" si="52"/>
        <v>556528</v>
      </c>
    </row>
    <row r="529" spans="1:28" ht="15.75" x14ac:dyDescent="0.25">
      <c r="E529" s="13" t="s">
        <v>120</v>
      </c>
      <c r="G529" s="14"/>
      <c r="H529" s="14"/>
      <c r="I529" s="14"/>
      <c r="J529" s="14"/>
      <c r="K529" s="14"/>
      <c r="L529" s="13" t="s">
        <v>122</v>
      </c>
      <c r="M529" s="13"/>
      <c r="N529" s="13"/>
      <c r="O529" s="14"/>
      <c r="Q529" s="14"/>
      <c r="R529" s="13" t="s">
        <v>121</v>
      </c>
      <c r="T529" s="14"/>
      <c r="U529" s="14"/>
      <c r="W529" s="14"/>
      <c r="X529" s="14"/>
      <c r="Y529" s="13" t="s">
        <v>123</v>
      </c>
      <c r="Z529" s="14"/>
      <c r="AA529" s="14"/>
      <c r="AB529" s="14"/>
    </row>
    <row r="530" spans="1:28" ht="15.75" x14ac:dyDescent="0.25">
      <c r="E530" s="13" t="s">
        <v>124</v>
      </c>
      <c r="G530" s="14"/>
      <c r="H530" s="14"/>
      <c r="I530" s="14"/>
      <c r="J530" s="14"/>
      <c r="K530" s="14"/>
      <c r="L530" s="13" t="s">
        <v>124</v>
      </c>
      <c r="M530" s="13"/>
      <c r="N530" s="13"/>
      <c r="O530" s="14"/>
      <c r="Q530" s="14"/>
      <c r="R530" s="13" t="s">
        <v>124</v>
      </c>
      <c r="T530" s="14"/>
      <c r="U530" s="14"/>
      <c r="W530" s="14"/>
      <c r="X530" s="14"/>
      <c r="Y530" s="13" t="s">
        <v>124</v>
      </c>
      <c r="Z530" s="14"/>
      <c r="AA530" s="14"/>
      <c r="AB530" s="14"/>
    </row>
    <row r="531" spans="1:28" ht="36" x14ac:dyDescent="0.55000000000000004">
      <c r="A531" s="75" t="s">
        <v>0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</row>
    <row r="532" spans="1:28" ht="26.25" x14ac:dyDescent="0.4">
      <c r="A532" s="76" t="s">
        <v>1714</v>
      </c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</row>
    <row r="533" spans="1:28" ht="21" x14ac:dyDescent="0.35">
      <c r="A533" s="3" t="s">
        <v>1</v>
      </c>
      <c r="B533" s="4"/>
      <c r="C533" s="3"/>
      <c r="D533" s="3"/>
      <c r="E533" s="5"/>
      <c r="F533" s="3" t="s">
        <v>1306</v>
      </c>
      <c r="G533" s="5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90" x14ac:dyDescent="0.25">
      <c r="A534" s="6" t="s">
        <v>3</v>
      </c>
      <c r="B534" s="6" t="s">
        <v>4</v>
      </c>
      <c r="C534" s="6" t="s">
        <v>5</v>
      </c>
      <c r="D534" s="6" t="s">
        <v>6</v>
      </c>
      <c r="E534" s="6" t="s">
        <v>7</v>
      </c>
      <c r="F534" s="6" t="s">
        <v>8</v>
      </c>
      <c r="G534" s="6" t="s">
        <v>9</v>
      </c>
      <c r="H534" s="6" t="s">
        <v>10</v>
      </c>
      <c r="I534" s="6" t="s">
        <v>11</v>
      </c>
      <c r="J534" s="6" t="s">
        <v>12</v>
      </c>
      <c r="K534" s="6" t="s">
        <v>13</v>
      </c>
      <c r="L534" s="6" t="s">
        <v>14</v>
      </c>
      <c r="M534" s="6" t="s">
        <v>15</v>
      </c>
      <c r="N534" s="6" t="s">
        <v>16</v>
      </c>
      <c r="O534" s="6" t="s">
        <v>17</v>
      </c>
      <c r="P534" s="6" t="s">
        <v>18</v>
      </c>
      <c r="Q534" s="6" t="s">
        <v>19</v>
      </c>
      <c r="R534" s="6" t="s">
        <v>20</v>
      </c>
      <c r="S534" s="6" t="s">
        <v>21</v>
      </c>
      <c r="T534" s="6" t="s">
        <v>22</v>
      </c>
      <c r="U534" s="6" t="s">
        <v>23</v>
      </c>
      <c r="V534" s="6" t="s">
        <v>24</v>
      </c>
      <c r="W534" s="6" t="s">
        <v>25</v>
      </c>
      <c r="X534" s="6" t="s">
        <v>26</v>
      </c>
      <c r="Y534" s="6" t="s">
        <v>27</v>
      </c>
      <c r="Z534" s="6" t="s">
        <v>28</v>
      </c>
      <c r="AA534" s="6" t="s">
        <v>29</v>
      </c>
      <c r="AB534" s="6" t="s">
        <v>30</v>
      </c>
    </row>
    <row r="535" spans="1:28" s="15" customFormat="1" x14ac:dyDescent="0.25">
      <c r="A535" s="17">
        <v>1</v>
      </c>
      <c r="B535" s="17" t="s">
        <v>1233</v>
      </c>
      <c r="C535" s="17" t="s">
        <v>1664</v>
      </c>
      <c r="D535" s="17" t="s">
        <v>1235</v>
      </c>
      <c r="E535" s="17" t="s">
        <v>1236</v>
      </c>
      <c r="F535" s="17" t="s">
        <v>35</v>
      </c>
      <c r="G535" s="17" t="s">
        <v>137</v>
      </c>
      <c r="H535" s="17">
        <v>9661</v>
      </c>
      <c r="I535" s="17">
        <v>7840</v>
      </c>
      <c r="J535" s="17">
        <v>1821</v>
      </c>
      <c r="K535" s="17" t="s">
        <v>37</v>
      </c>
      <c r="L535" s="18">
        <v>32987.57</v>
      </c>
      <c r="M535" s="18">
        <v>172.23</v>
      </c>
      <c r="N535" s="18">
        <v>4012.2</v>
      </c>
      <c r="O535" s="18">
        <v>37172</v>
      </c>
      <c r="P535" s="18">
        <v>10648.08</v>
      </c>
      <c r="Q535" s="18">
        <v>283.47000000000003</v>
      </c>
      <c r="R535" s="18">
        <v>819.45</v>
      </c>
      <c r="S535" s="18">
        <v>11751</v>
      </c>
      <c r="T535" s="18">
        <v>11300</v>
      </c>
      <c r="U535" s="18">
        <v>0</v>
      </c>
      <c r="V535" s="18">
        <v>0</v>
      </c>
      <c r="W535" s="18">
        <v>0</v>
      </c>
      <c r="X535" s="18"/>
      <c r="Y535" s="18">
        <v>43635.65</v>
      </c>
      <c r="Z535" s="18">
        <v>455.7</v>
      </c>
      <c r="AA535" s="18">
        <v>4831.6499999999996</v>
      </c>
      <c r="AB535" s="18">
        <v>48923</v>
      </c>
    </row>
    <row r="536" spans="1:28" s="15" customFormat="1" x14ac:dyDescent="0.25">
      <c r="A536" s="17">
        <v>2</v>
      </c>
      <c r="B536" s="17" t="s">
        <v>1237</v>
      </c>
      <c r="C536" s="17" t="s">
        <v>1664</v>
      </c>
      <c r="D536" s="17" t="s">
        <v>1238</v>
      </c>
      <c r="E536" s="17" t="s">
        <v>1239</v>
      </c>
      <c r="F536" s="17" t="s">
        <v>35</v>
      </c>
      <c r="G536" s="17" t="s">
        <v>41</v>
      </c>
      <c r="H536" s="17"/>
      <c r="I536" s="17"/>
      <c r="J536" s="17"/>
      <c r="K536" s="17"/>
      <c r="L536" s="18">
        <v>57667.23</v>
      </c>
      <c r="M536" s="18">
        <v>3129.77</v>
      </c>
      <c r="N536" s="18">
        <v>4950</v>
      </c>
      <c r="O536" s="18">
        <v>65747</v>
      </c>
      <c r="P536" s="18">
        <v>0</v>
      </c>
      <c r="Q536" s="18">
        <v>0</v>
      </c>
      <c r="R536" s="18">
        <v>0</v>
      </c>
      <c r="S536" s="18"/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57667.23</v>
      </c>
      <c r="Z536" s="18">
        <v>3129.77</v>
      </c>
      <c r="AA536" s="18">
        <v>4950</v>
      </c>
      <c r="AB536" s="18">
        <v>65747</v>
      </c>
    </row>
    <row r="537" spans="1:28" s="15" customFormat="1" x14ac:dyDescent="0.25">
      <c r="A537" s="17">
        <v>3</v>
      </c>
      <c r="B537" s="17" t="s">
        <v>1233</v>
      </c>
      <c r="C537" s="17" t="s">
        <v>1664</v>
      </c>
      <c r="D537" s="17" t="s">
        <v>1240</v>
      </c>
      <c r="E537" s="17" t="s">
        <v>1241</v>
      </c>
      <c r="F537" s="17" t="s">
        <v>35</v>
      </c>
      <c r="G537" s="17" t="s">
        <v>244</v>
      </c>
      <c r="H537" s="17">
        <v>50165</v>
      </c>
      <c r="I537" s="17">
        <v>49591</v>
      </c>
      <c r="J537" s="17">
        <v>1722</v>
      </c>
      <c r="K537" s="17" t="s">
        <v>37</v>
      </c>
      <c r="L537" s="18">
        <v>18426.63</v>
      </c>
      <c r="M537" s="18">
        <v>58.17</v>
      </c>
      <c r="N537" s="18">
        <v>1825.2</v>
      </c>
      <c r="O537" s="18">
        <v>20310</v>
      </c>
      <c r="P537" s="18">
        <v>11668.02</v>
      </c>
      <c r="Q537" s="18">
        <v>141.08000000000001</v>
      </c>
      <c r="R537" s="18">
        <v>774.9</v>
      </c>
      <c r="S537" s="18">
        <v>12584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30094.65</v>
      </c>
      <c r="Z537" s="18">
        <v>199.25</v>
      </c>
      <c r="AA537" s="18">
        <v>2600.1</v>
      </c>
      <c r="AB537" s="18">
        <v>32894</v>
      </c>
    </row>
    <row r="538" spans="1:28" s="15" customFormat="1" x14ac:dyDescent="0.25">
      <c r="A538" s="17">
        <v>4</v>
      </c>
      <c r="B538" s="17" t="s">
        <v>1242</v>
      </c>
      <c r="C538" s="17" t="s">
        <v>1664</v>
      </c>
      <c r="D538" s="17" t="s">
        <v>1243</v>
      </c>
      <c r="E538" s="17" t="s">
        <v>1244</v>
      </c>
      <c r="F538" s="17" t="s">
        <v>35</v>
      </c>
      <c r="G538" s="17" t="s">
        <v>41</v>
      </c>
      <c r="H538" s="17">
        <v>36260</v>
      </c>
      <c r="I538" s="17">
        <v>35308</v>
      </c>
      <c r="J538" s="17">
        <v>952</v>
      </c>
      <c r="K538" s="17" t="s">
        <v>37</v>
      </c>
      <c r="L538" s="18">
        <v>10706.4</v>
      </c>
      <c r="M538" s="18">
        <v>49.75</v>
      </c>
      <c r="N538" s="18">
        <v>1265.8499999999999</v>
      </c>
      <c r="O538" s="18">
        <v>12022</v>
      </c>
      <c r="P538" s="18">
        <v>6144.2</v>
      </c>
      <c r="Q538" s="18">
        <v>92.4</v>
      </c>
      <c r="R538" s="18">
        <v>428.4</v>
      </c>
      <c r="S538" s="18">
        <v>6665</v>
      </c>
      <c r="T538" s="18">
        <v>0</v>
      </c>
      <c r="U538" s="18">
        <v>0</v>
      </c>
      <c r="V538" s="18">
        <v>0</v>
      </c>
      <c r="W538" s="18">
        <v>0</v>
      </c>
      <c r="X538" s="18"/>
      <c r="Y538" s="18">
        <v>16850.599999999999</v>
      </c>
      <c r="Z538" s="18">
        <v>142.15</v>
      </c>
      <c r="AA538" s="18">
        <v>1694.25</v>
      </c>
      <c r="AB538" s="18">
        <v>18687</v>
      </c>
    </row>
    <row r="539" spans="1:28" s="15" customFormat="1" x14ac:dyDescent="0.25">
      <c r="A539" s="17">
        <v>5</v>
      </c>
      <c r="B539" s="17" t="s">
        <v>1233</v>
      </c>
      <c r="C539" s="17" t="s">
        <v>1664</v>
      </c>
      <c r="D539" s="17" t="s">
        <v>1245</v>
      </c>
      <c r="E539" s="17" t="s">
        <v>1246</v>
      </c>
      <c r="F539" s="17" t="s">
        <v>35</v>
      </c>
      <c r="G539" s="17" t="s">
        <v>45</v>
      </c>
      <c r="H539" s="17">
        <v>32</v>
      </c>
      <c r="I539" s="17">
        <v>32</v>
      </c>
      <c r="J539" s="17">
        <v>0</v>
      </c>
      <c r="K539" s="17" t="s">
        <v>37</v>
      </c>
      <c r="L539" s="18">
        <v>-2727.84</v>
      </c>
      <c r="M539" s="18">
        <v>4.66</v>
      </c>
      <c r="N539" s="18">
        <v>156.18</v>
      </c>
      <c r="O539" s="18">
        <v>-2567</v>
      </c>
      <c r="P539" s="18">
        <v>660</v>
      </c>
      <c r="Q539" s="18">
        <v>0</v>
      </c>
      <c r="R539" s="18">
        <v>0</v>
      </c>
      <c r="S539" s="18">
        <v>660</v>
      </c>
      <c r="T539" s="18">
        <v>0</v>
      </c>
      <c r="U539" s="18">
        <v>0</v>
      </c>
      <c r="V539" s="18">
        <v>0</v>
      </c>
      <c r="W539" s="18">
        <v>0</v>
      </c>
      <c r="X539" s="18"/>
      <c r="Y539" s="18">
        <v>0</v>
      </c>
      <c r="Z539" s="18">
        <v>0</v>
      </c>
      <c r="AA539" s="18">
        <v>0</v>
      </c>
      <c r="AB539" s="18">
        <v>0</v>
      </c>
    </row>
    <row r="540" spans="1:28" s="15" customFormat="1" x14ac:dyDescent="0.25">
      <c r="A540" s="17">
        <v>6</v>
      </c>
      <c r="B540" s="17" t="s">
        <v>1247</v>
      </c>
      <c r="C540" s="17" t="s">
        <v>1664</v>
      </c>
      <c r="D540" s="17" t="s">
        <v>1248</v>
      </c>
      <c r="E540" s="17" t="s">
        <v>1249</v>
      </c>
      <c r="F540" s="17" t="s">
        <v>35</v>
      </c>
      <c r="G540" s="17" t="s">
        <v>41</v>
      </c>
      <c r="H540" s="17">
        <v>2826</v>
      </c>
      <c r="I540" s="17">
        <v>99650</v>
      </c>
      <c r="J540" s="17">
        <v>3176</v>
      </c>
      <c r="K540" s="17" t="s">
        <v>991</v>
      </c>
      <c r="L540" s="18">
        <v>215422.1</v>
      </c>
      <c r="M540" s="18">
        <v>6309</v>
      </c>
      <c r="N540" s="18">
        <v>14436.9</v>
      </c>
      <c r="O540" s="18">
        <v>236168</v>
      </c>
      <c r="P540" s="18">
        <v>18388.22</v>
      </c>
      <c r="Q540" s="18">
        <v>2222.58</v>
      </c>
      <c r="R540" s="18">
        <v>1429.2</v>
      </c>
      <c r="S540" s="18">
        <v>22040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233810.32</v>
      </c>
      <c r="Z540" s="18">
        <v>8531.58</v>
      </c>
      <c r="AA540" s="18">
        <v>15866.1</v>
      </c>
      <c r="AB540" s="18">
        <v>258208</v>
      </c>
    </row>
    <row r="541" spans="1:28" s="15" customFormat="1" x14ac:dyDescent="0.25">
      <c r="A541" s="17">
        <v>7</v>
      </c>
      <c r="B541" s="17" t="s">
        <v>1250</v>
      </c>
      <c r="C541" s="17" t="s">
        <v>1664</v>
      </c>
      <c r="D541" s="17" t="s">
        <v>1251</v>
      </c>
      <c r="E541" s="17" t="s">
        <v>1252</v>
      </c>
      <c r="F541" s="17" t="s">
        <v>35</v>
      </c>
      <c r="G541" s="17" t="s">
        <v>41</v>
      </c>
      <c r="H541" s="17"/>
      <c r="I541" s="17"/>
      <c r="J541" s="17"/>
      <c r="K541" s="17"/>
      <c r="L541" s="18">
        <v>-84071.35</v>
      </c>
      <c r="M541" s="18">
        <v>0</v>
      </c>
      <c r="N541" s="18">
        <v>451.35</v>
      </c>
      <c r="O541" s="18">
        <v>-83620</v>
      </c>
      <c r="P541" s="18">
        <v>0</v>
      </c>
      <c r="Q541" s="18">
        <v>0</v>
      </c>
      <c r="R541" s="18">
        <v>0</v>
      </c>
      <c r="S541" s="18"/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0</v>
      </c>
      <c r="Z541" s="18">
        <v>0</v>
      </c>
      <c r="AA541" s="18">
        <v>0</v>
      </c>
      <c r="AB541" s="18">
        <v>0</v>
      </c>
    </row>
    <row r="542" spans="1:28" s="15" customFormat="1" x14ac:dyDescent="0.25">
      <c r="A542" s="17">
        <v>8</v>
      </c>
      <c r="B542" s="17" t="s">
        <v>1233</v>
      </c>
      <c r="C542" s="17" t="s">
        <v>1664</v>
      </c>
      <c r="D542" s="17" t="s">
        <v>1253</v>
      </c>
      <c r="E542" s="17" t="s">
        <v>1254</v>
      </c>
      <c r="F542" s="17" t="s">
        <v>35</v>
      </c>
      <c r="G542" s="17" t="s">
        <v>45</v>
      </c>
      <c r="H542" s="17">
        <v>9434</v>
      </c>
      <c r="I542" s="17">
        <v>7684</v>
      </c>
      <c r="J542" s="17">
        <v>1750</v>
      </c>
      <c r="K542" s="17" t="s">
        <v>37</v>
      </c>
      <c r="L542" s="18">
        <v>48420.97</v>
      </c>
      <c r="M542" s="18">
        <v>517.53</v>
      </c>
      <c r="N542" s="18">
        <v>3073.5</v>
      </c>
      <c r="O542" s="18">
        <v>52012</v>
      </c>
      <c r="P542" s="18">
        <v>10227.73</v>
      </c>
      <c r="Q542" s="18">
        <v>452.77</v>
      </c>
      <c r="R542" s="18">
        <v>787.5</v>
      </c>
      <c r="S542" s="18">
        <v>11468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58648.7</v>
      </c>
      <c r="Z542" s="18">
        <v>970.3</v>
      </c>
      <c r="AA542" s="18">
        <v>3861</v>
      </c>
      <c r="AB542" s="18">
        <v>63480</v>
      </c>
    </row>
    <row r="543" spans="1:28" s="15" customFormat="1" x14ac:dyDescent="0.25">
      <c r="A543" s="17">
        <v>9</v>
      </c>
      <c r="B543" s="17" t="s">
        <v>1255</v>
      </c>
      <c r="C543" s="17" t="s">
        <v>1664</v>
      </c>
      <c r="D543" s="17" t="s">
        <v>1256</v>
      </c>
      <c r="E543" s="17" t="s">
        <v>1257</v>
      </c>
      <c r="F543" s="17" t="s">
        <v>35</v>
      </c>
      <c r="G543" s="17" t="s">
        <v>45</v>
      </c>
      <c r="H543" s="17">
        <v>24178</v>
      </c>
      <c r="I543" s="17">
        <v>23832</v>
      </c>
      <c r="J543" s="17">
        <v>1038</v>
      </c>
      <c r="K543" s="17" t="s">
        <v>37</v>
      </c>
      <c r="L543" s="18">
        <v>-168459.72</v>
      </c>
      <c r="M543" s="18">
        <v>47.05</v>
      </c>
      <c r="N543" s="18">
        <v>8220.67</v>
      </c>
      <c r="O543" s="18">
        <v>-160192</v>
      </c>
      <c r="P543" s="18">
        <v>7169.9</v>
      </c>
      <c r="Q543" s="18">
        <v>0</v>
      </c>
      <c r="R543" s="18">
        <v>467.1</v>
      </c>
      <c r="S543" s="18">
        <v>7637</v>
      </c>
      <c r="T543" s="18">
        <v>4760</v>
      </c>
      <c r="U543" s="18">
        <v>0</v>
      </c>
      <c r="V543" s="18">
        <v>0</v>
      </c>
      <c r="W543" s="18">
        <v>0</v>
      </c>
      <c r="X543" s="18"/>
      <c r="Y543" s="18">
        <v>0</v>
      </c>
      <c r="Z543" s="18">
        <v>0</v>
      </c>
      <c r="AA543" s="18">
        <v>0</v>
      </c>
      <c r="AB543" s="18">
        <v>0</v>
      </c>
    </row>
    <row r="544" spans="1:28" s="15" customFormat="1" x14ac:dyDescent="0.25">
      <c r="A544" s="17">
        <v>10</v>
      </c>
      <c r="B544" s="17" t="s">
        <v>1258</v>
      </c>
      <c r="C544" s="17" t="s">
        <v>1664</v>
      </c>
      <c r="D544" s="17" t="s">
        <v>1259</v>
      </c>
      <c r="E544" s="17" t="s">
        <v>1260</v>
      </c>
      <c r="F544" s="17" t="s">
        <v>35</v>
      </c>
      <c r="G544" s="17" t="s">
        <v>106</v>
      </c>
      <c r="H544" s="17">
        <v>2753</v>
      </c>
      <c r="I544" s="17">
        <v>2753</v>
      </c>
      <c r="J544" s="17">
        <v>0</v>
      </c>
      <c r="K544" s="17" t="s">
        <v>37</v>
      </c>
      <c r="L544" s="18">
        <v>3562.14</v>
      </c>
      <c r="M544" s="18">
        <v>113.96</v>
      </c>
      <c r="N544" s="18">
        <v>0.9</v>
      </c>
      <c r="O544" s="18">
        <v>3677</v>
      </c>
      <c r="P544" s="18">
        <v>660.26</v>
      </c>
      <c r="Q544" s="18">
        <v>33.74</v>
      </c>
      <c r="R544" s="18">
        <v>0</v>
      </c>
      <c r="S544" s="18">
        <v>694</v>
      </c>
      <c r="T544" s="18">
        <v>0</v>
      </c>
      <c r="U544" s="18">
        <v>0</v>
      </c>
      <c r="V544" s="18">
        <v>0</v>
      </c>
      <c r="W544" s="18">
        <v>0</v>
      </c>
      <c r="X544" s="18"/>
      <c r="Y544" s="18">
        <v>4222.3999999999996</v>
      </c>
      <c r="Z544" s="18">
        <v>147.69999999999999</v>
      </c>
      <c r="AA544" s="18">
        <v>0.9</v>
      </c>
      <c r="AB544" s="18">
        <v>4371</v>
      </c>
    </row>
    <row r="545" spans="1:28" s="15" customFormat="1" x14ac:dyDescent="0.25">
      <c r="A545" s="17">
        <v>11</v>
      </c>
      <c r="B545" s="17" t="s">
        <v>1247</v>
      </c>
      <c r="C545" s="17" t="s">
        <v>1664</v>
      </c>
      <c r="D545" s="17" t="s">
        <v>1261</v>
      </c>
      <c r="E545" s="17" t="s">
        <v>1262</v>
      </c>
      <c r="F545" s="17" t="s">
        <v>35</v>
      </c>
      <c r="G545" s="17" t="s">
        <v>114</v>
      </c>
      <c r="H545" s="17">
        <v>3650</v>
      </c>
      <c r="I545" s="17">
        <v>3613</v>
      </c>
      <c r="J545" s="17">
        <v>111</v>
      </c>
      <c r="K545" s="17" t="s">
        <v>37</v>
      </c>
      <c r="L545" s="18">
        <v>4808.92</v>
      </c>
      <c r="M545" s="18">
        <v>35.28</v>
      </c>
      <c r="N545" s="18">
        <v>199.8</v>
      </c>
      <c r="O545" s="18">
        <v>5044</v>
      </c>
      <c r="P545" s="18">
        <v>2098.5300000000002</v>
      </c>
      <c r="Q545" s="18">
        <v>42.52</v>
      </c>
      <c r="R545" s="18">
        <v>49.95</v>
      </c>
      <c r="S545" s="18">
        <v>2191</v>
      </c>
      <c r="T545" s="18">
        <v>0</v>
      </c>
      <c r="U545" s="18">
        <v>0</v>
      </c>
      <c r="V545" s="18">
        <v>0</v>
      </c>
      <c r="W545" s="18">
        <v>0</v>
      </c>
      <c r="X545" s="18"/>
      <c r="Y545" s="18">
        <v>6907.45</v>
      </c>
      <c r="Z545" s="18">
        <v>77.8</v>
      </c>
      <c r="AA545" s="18">
        <v>249.75</v>
      </c>
      <c r="AB545" s="18">
        <v>7235</v>
      </c>
    </row>
    <row r="546" spans="1:28" s="22" customFormat="1" x14ac:dyDescent="0.25">
      <c r="A546" s="19"/>
      <c r="B546" s="19"/>
      <c r="C546" s="19" t="s">
        <v>71</v>
      </c>
      <c r="D546" s="19"/>
      <c r="E546" s="19"/>
      <c r="F546" s="19"/>
      <c r="G546" s="19"/>
      <c r="H546" s="19"/>
      <c r="I546" s="19"/>
      <c r="J546" s="19">
        <f>SUM(J535:J545)</f>
        <v>10570</v>
      </c>
      <c r="K546" s="19"/>
      <c r="L546" s="20">
        <f t="shared" ref="L546:AB546" si="53">SUM(L535:L545)</f>
        <v>136743.05000000005</v>
      </c>
      <c r="M546" s="20">
        <f t="shared" si="53"/>
        <v>10437.4</v>
      </c>
      <c r="N546" s="20">
        <f t="shared" si="53"/>
        <v>38592.550000000003</v>
      </c>
      <c r="O546" s="20">
        <f t="shared" si="53"/>
        <v>185773</v>
      </c>
      <c r="P546" s="20">
        <f t="shared" si="53"/>
        <v>67664.94</v>
      </c>
      <c r="Q546" s="20">
        <f t="shared" si="53"/>
        <v>3268.5599999999995</v>
      </c>
      <c r="R546" s="20">
        <f t="shared" si="53"/>
        <v>4756.5</v>
      </c>
      <c r="S546" s="20">
        <f t="shared" si="53"/>
        <v>75690</v>
      </c>
      <c r="T546" s="20">
        <f t="shared" si="53"/>
        <v>16060</v>
      </c>
      <c r="U546" s="20">
        <f t="shared" si="53"/>
        <v>0</v>
      </c>
      <c r="V546" s="20">
        <f t="shared" si="53"/>
        <v>0</v>
      </c>
      <c r="W546" s="20">
        <f t="shared" si="53"/>
        <v>0</v>
      </c>
      <c r="X546" s="20">
        <f t="shared" si="53"/>
        <v>0</v>
      </c>
      <c r="Y546" s="20">
        <f t="shared" si="53"/>
        <v>451837.00000000006</v>
      </c>
      <c r="Z546" s="20">
        <f t="shared" si="53"/>
        <v>13654.25</v>
      </c>
      <c r="AA546" s="20">
        <f t="shared" si="53"/>
        <v>34053.75</v>
      </c>
      <c r="AB546" s="20">
        <f t="shared" si="53"/>
        <v>499545</v>
      </c>
    </row>
    <row r="547" spans="1:28" s="15" customFormat="1" x14ac:dyDescent="0.25">
      <c r="A547" s="17">
        <v>1</v>
      </c>
      <c r="B547" s="17" t="s">
        <v>1233</v>
      </c>
      <c r="C547" s="17" t="s">
        <v>1664</v>
      </c>
      <c r="D547" s="17" t="s">
        <v>1263</v>
      </c>
      <c r="E547" s="17" t="s">
        <v>1264</v>
      </c>
      <c r="F547" s="17" t="s">
        <v>75</v>
      </c>
      <c r="G547" s="17" t="s">
        <v>1142</v>
      </c>
      <c r="H547" s="17">
        <v>8846</v>
      </c>
      <c r="I547" s="17">
        <v>8826</v>
      </c>
      <c r="J547" s="17">
        <v>20</v>
      </c>
      <c r="K547" s="17" t="s">
        <v>37</v>
      </c>
      <c r="L547" s="18">
        <v>3320.43</v>
      </c>
      <c r="M547" s="18">
        <v>117.55</v>
      </c>
      <c r="N547" s="18">
        <v>176.02</v>
      </c>
      <c r="O547" s="18">
        <v>3614</v>
      </c>
      <c r="P547" s="18">
        <v>424.93</v>
      </c>
      <c r="Q547" s="18">
        <v>34.1</v>
      </c>
      <c r="R547" s="18">
        <v>11.97</v>
      </c>
      <c r="S547" s="18">
        <v>471</v>
      </c>
      <c r="T547" s="18">
        <v>0</v>
      </c>
      <c r="U547" s="18">
        <v>0</v>
      </c>
      <c r="V547" s="18">
        <v>0</v>
      </c>
      <c r="W547" s="18">
        <v>0</v>
      </c>
      <c r="X547" s="18"/>
      <c r="Y547" s="18">
        <v>3745.36</v>
      </c>
      <c r="Z547" s="18">
        <v>151.65</v>
      </c>
      <c r="AA547" s="18">
        <v>187.99</v>
      </c>
      <c r="AB547" s="18">
        <v>4085</v>
      </c>
    </row>
    <row r="548" spans="1:28" s="15" customFormat="1" x14ac:dyDescent="0.25">
      <c r="A548" s="17">
        <v>2</v>
      </c>
      <c r="B548" s="17" t="s">
        <v>1255</v>
      </c>
      <c r="C548" s="17" t="s">
        <v>1664</v>
      </c>
      <c r="D548" s="17" t="s">
        <v>1265</v>
      </c>
      <c r="E548" s="17" t="s">
        <v>1266</v>
      </c>
      <c r="F548" s="17" t="s">
        <v>75</v>
      </c>
      <c r="G548" s="17" t="s">
        <v>1142</v>
      </c>
      <c r="H548" s="17">
        <v>10609</v>
      </c>
      <c r="I548" s="17">
        <v>10609</v>
      </c>
      <c r="J548" s="17">
        <v>0</v>
      </c>
      <c r="K548" s="17" t="s">
        <v>37</v>
      </c>
      <c r="L548" s="18">
        <v>2452.62</v>
      </c>
      <c r="M548" s="18">
        <v>66.38</v>
      </c>
      <c r="N548" s="18">
        <v>0</v>
      </c>
      <c r="O548" s="18">
        <v>2519</v>
      </c>
      <c r="P548" s="18">
        <v>343.26</v>
      </c>
      <c r="Q548" s="18">
        <v>23.74</v>
      </c>
      <c r="R548" s="18">
        <v>0</v>
      </c>
      <c r="S548" s="18">
        <v>367</v>
      </c>
      <c r="T548" s="18">
        <v>0</v>
      </c>
      <c r="U548" s="18">
        <v>0</v>
      </c>
      <c r="V548" s="18">
        <v>0</v>
      </c>
      <c r="W548" s="18">
        <v>0</v>
      </c>
      <c r="X548" s="18"/>
      <c r="Y548" s="18">
        <v>2795.88</v>
      </c>
      <c r="Z548" s="18">
        <v>90.12</v>
      </c>
      <c r="AA548" s="18">
        <v>0</v>
      </c>
      <c r="AB548" s="18">
        <v>2886</v>
      </c>
    </row>
    <row r="549" spans="1:28" s="15" customFormat="1" x14ac:dyDescent="0.25">
      <c r="A549" s="17">
        <v>3</v>
      </c>
      <c r="B549" s="17" t="s">
        <v>1233</v>
      </c>
      <c r="C549" s="17" t="s">
        <v>1664</v>
      </c>
      <c r="D549" s="17" t="s">
        <v>1267</v>
      </c>
      <c r="E549" s="17" t="s">
        <v>1268</v>
      </c>
      <c r="F549" s="17" t="s">
        <v>75</v>
      </c>
      <c r="G549" s="17" t="s">
        <v>1142</v>
      </c>
      <c r="H549" s="17">
        <v>25</v>
      </c>
      <c r="I549" s="17">
        <v>25</v>
      </c>
      <c r="J549" s="17">
        <v>0</v>
      </c>
      <c r="K549" s="17" t="s">
        <v>37</v>
      </c>
      <c r="L549" s="18">
        <v>1305.26</v>
      </c>
      <c r="M549" s="18">
        <v>25.02</v>
      </c>
      <c r="N549" s="18">
        <v>7.72</v>
      </c>
      <c r="O549" s="18">
        <v>1338</v>
      </c>
      <c r="P549" s="18">
        <v>344.04</v>
      </c>
      <c r="Q549" s="18">
        <v>11.96</v>
      </c>
      <c r="R549" s="18">
        <v>0</v>
      </c>
      <c r="S549" s="18">
        <v>356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1649.3</v>
      </c>
      <c r="Z549" s="18">
        <v>36.979999999999997</v>
      </c>
      <c r="AA549" s="18">
        <v>7.72</v>
      </c>
      <c r="AB549" s="18">
        <v>1694</v>
      </c>
    </row>
    <row r="550" spans="1:28" s="15" customFormat="1" x14ac:dyDescent="0.25">
      <c r="A550" s="17">
        <v>4</v>
      </c>
      <c r="B550" s="17" t="s">
        <v>1233</v>
      </c>
      <c r="C550" s="17" t="s">
        <v>1664</v>
      </c>
      <c r="D550" s="17" t="s">
        <v>1269</v>
      </c>
      <c r="E550" s="17" t="s">
        <v>1270</v>
      </c>
      <c r="F550" s="17" t="s">
        <v>75</v>
      </c>
      <c r="G550" s="17" t="s">
        <v>1142</v>
      </c>
      <c r="H550" s="17">
        <v>5508</v>
      </c>
      <c r="I550" s="17">
        <v>5479</v>
      </c>
      <c r="J550" s="17">
        <v>29</v>
      </c>
      <c r="K550" s="17" t="s">
        <v>37</v>
      </c>
      <c r="L550" s="18">
        <v>3695.28</v>
      </c>
      <c r="M550" s="18">
        <v>127.25</v>
      </c>
      <c r="N550" s="18">
        <v>133.47</v>
      </c>
      <c r="O550" s="18">
        <v>3956</v>
      </c>
      <c r="P550" s="18">
        <v>489.4</v>
      </c>
      <c r="Q550" s="18">
        <v>37.24</v>
      </c>
      <c r="R550" s="18">
        <v>17.36</v>
      </c>
      <c r="S550" s="18">
        <v>544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4184.68</v>
      </c>
      <c r="Z550" s="18">
        <v>164.49</v>
      </c>
      <c r="AA550" s="18">
        <v>150.83000000000001</v>
      </c>
      <c r="AB550" s="18">
        <v>4500</v>
      </c>
    </row>
    <row r="551" spans="1:28" s="15" customFormat="1" x14ac:dyDescent="0.25">
      <c r="A551" s="17">
        <v>5</v>
      </c>
      <c r="B551" s="17" t="s">
        <v>1247</v>
      </c>
      <c r="C551" s="17" t="s">
        <v>1664</v>
      </c>
      <c r="D551" s="17" t="s">
        <v>1271</v>
      </c>
      <c r="E551" s="17" t="s">
        <v>1272</v>
      </c>
      <c r="F551" s="17" t="s">
        <v>75</v>
      </c>
      <c r="G551" s="17" t="s">
        <v>1142</v>
      </c>
      <c r="H551" s="17">
        <v>11360</v>
      </c>
      <c r="I551" s="17">
        <v>11285</v>
      </c>
      <c r="J551" s="17">
        <v>75</v>
      </c>
      <c r="K551" s="17" t="s">
        <v>37</v>
      </c>
      <c r="L551" s="18">
        <v>6423.7</v>
      </c>
      <c r="M551" s="18">
        <v>199.18</v>
      </c>
      <c r="N551" s="18">
        <v>268.12</v>
      </c>
      <c r="O551" s="18">
        <v>6891</v>
      </c>
      <c r="P551" s="18">
        <v>2257.11</v>
      </c>
      <c r="Q551" s="18">
        <v>65</v>
      </c>
      <c r="R551" s="18">
        <v>44.89</v>
      </c>
      <c r="S551" s="18">
        <v>2367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8680.81</v>
      </c>
      <c r="Z551" s="18">
        <v>264.18</v>
      </c>
      <c r="AA551" s="18">
        <v>313.01</v>
      </c>
      <c r="AB551" s="18">
        <v>9258</v>
      </c>
    </row>
    <row r="552" spans="1:28" s="15" customFormat="1" x14ac:dyDescent="0.25">
      <c r="A552" s="17">
        <v>6</v>
      </c>
      <c r="B552" s="17" t="s">
        <v>1233</v>
      </c>
      <c r="C552" s="17" t="s">
        <v>1664</v>
      </c>
      <c r="D552" s="17" t="s">
        <v>1273</v>
      </c>
      <c r="E552" s="17" t="s">
        <v>1274</v>
      </c>
      <c r="F552" s="17" t="s">
        <v>75</v>
      </c>
      <c r="G552" s="17" t="s">
        <v>1142</v>
      </c>
      <c r="H552" s="17">
        <v>8581</v>
      </c>
      <c r="I552" s="17">
        <v>8561</v>
      </c>
      <c r="J552" s="17">
        <v>20</v>
      </c>
      <c r="K552" s="17" t="s">
        <v>37</v>
      </c>
      <c r="L552" s="18">
        <v>-244.24</v>
      </c>
      <c r="M552" s="18">
        <v>10.46</v>
      </c>
      <c r="N552" s="18">
        <v>183.78</v>
      </c>
      <c r="O552" s="18">
        <v>-50</v>
      </c>
      <c r="P552" s="18">
        <v>300.02999999999997</v>
      </c>
      <c r="Q552" s="18">
        <v>0</v>
      </c>
      <c r="R552" s="18">
        <v>11.97</v>
      </c>
      <c r="S552" s="18">
        <v>312</v>
      </c>
      <c r="T552" s="18">
        <v>0</v>
      </c>
      <c r="U552" s="18">
        <v>0</v>
      </c>
      <c r="V552" s="18">
        <v>0</v>
      </c>
      <c r="W552" s="18">
        <v>0</v>
      </c>
      <c r="X552" s="18"/>
      <c r="Y552" s="18">
        <v>55.79</v>
      </c>
      <c r="Z552" s="18">
        <v>10.46</v>
      </c>
      <c r="AA552" s="18">
        <v>195.75</v>
      </c>
      <c r="AB552" s="18">
        <v>262</v>
      </c>
    </row>
    <row r="553" spans="1:28" s="15" customFormat="1" x14ac:dyDescent="0.25">
      <c r="A553" s="17">
        <v>7</v>
      </c>
      <c r="B553" s="17" t="s">
        <v>1233</v>
      </c>
      <c r="C553" s="17" t="s">
        <v>1664</v>
      </c>
      <c r="D553" s="17" t="s">
        <v>1275</v>
      </c>
      <c r="E553" s="17" t="s">
        <v>1276</v>
      </c>
      <c r="F553" s="17" t="s">
        <v>75</v>
      </c>
      <c r="G553" s="17" t="s">
        <v>1277</v>
      </c>
      <c r="H553" s="17">
        <v>1844</v>
      </c>
      <c r="I553" s="17">
        <v>1833</v>
      </c>
      <c r="J553" s="17">
        <v>11</v>
      </c>
      <c r="K553" s="17" t="s">
        <v>37</v>
      </c>
      <c r="L553" s="18">
        <v>1119.48</v>
      </c>
      <c r="M553" s="18">
        <v>22.85</v>
      </c>
      <c r="N553" s="18">
        <v>99.67</v>
      </c>
      <c r="O553" s="18">
        <v>1242</v>
      </c>
      <c r="P553" s="18">
        <v>329.35</v>
      </c>
      <c r="Q553" s="18">
        <v>11.07</v>
      </c>
      <c r="R553" s="18">
        <v>6.58</v>
      </c>
      <c r="S553" s="18">
        <v>347</v>
      </c>
      <c r="T553" s="18">
        <v>0</v>
      </c>
      <c r="U553" s="18">
        <v>0</v>
      </c>
      <c r="V553" s="18">
        <v>0</v>
      </c>
      <c r="W553" s="18">
        <v>0</v>
      </c>
      <c r="X553" s="18"/>
      <c r="Y553" s="18">
        <v>1448.83</v>
      </c>
      <c r="Z553" s="18">
        <v>33.92</v>
      </c>
      <c r="AA553" s="18">
        <v>106.25</v>
      </c>
      <c r="AB553" s="18">
        <v>1589</v>
      </c>
    </row>
    <row r="554" spans="1:28" s="15" customFormat="1" x14ac:dyDescent="0.25">
      <c r="A554" s="17">
        <v>8</v>
      </c>
      <c r="B554" s="17" t="s">
        <v>1250</v>
      </c>
      <c r="C554" s="17" t="s">
        <v>1664</v>
      </c>
      <c r="D554" s="17" t="s">
        <v>1278</v>
      </c>
      <c r="E554" s="17" t="s">
        <v>1279</v>
      </c>
      <c r="F554" s="17" t="s">
        <v>75</v>
      </c>
      <c r="G554" s="17" t="s">
        <v>1142</v>
      </c>
      <c r="H554" s="17">
        <v>13442</v>
      </c>
      <c r="I554" s="17">
        <v>13250</v>
      </c>
      <c r="J554" s="17">
        <v>192</v>
      </c>
      <c r="K554" s="17" t="s">
        <v>37</v>
      </c>
      <c r="L554" s="18">
        <v>16214.7</v>
      </c>
      <c r="M554" s="18">
        <v>852.31</v>
      </c>
      <c r="N554" s="18">
        <v>798.99</v>
      </c>
      <c r="O554" s="18">
        <v>17866</v>
      </c>
      <c r="P554" s="18">
        <v>1815.86</v>
      </c>
      <c r="Q554" s="18">
        <v>167.23</v>
      </c>
      <c r="R554" s="18">
        <v>114.91</v>
      </c>
      <c r="S554" s="18">
        <v>2098</v>
      </c>
      <c r="T554" s="18">
        <v>0</v>
      </c>
      <c r="U554" s="18">
        <v>0</v>
      </c>
      <c r="V554" s="18">
        <v>0</v>
      </c>
      <c r="W554" s="18">
        <v>0</v>
      </c>
      <c r="X554" s="18"/>
      <c r="Y554" s="18">
        <v>18030.560000000001</v>
      </c>
      <c r="Z554" s="18">
        <v>1019.54</v>
      </c>
      <c r="AA554" s="18">
        <v>913.9</v>
      </c>
      <c r="AB554" s="18">
        <v>19964</v>
      </c>
    </row>
    <row r="555" spans="1:28" s="15" customFormat="1" x14ac:dyDescent="0.25">
      <c r="A555" s="17">
        <v>9</v>
      </c>
      <c r="B555" s="17" t="s">
        <v>1247</v>
      </c>
      <c r="C555" s="17" t="s">
        <v>1664</v>
      </c>
      <c r="D555" s="17" t="s">
        <v>1280</v>
      </c>
      <c r="E555" s="17" t="s">
        <v>1281</v>
      </c>
      <c r="F555" s="17" t="s">
        <v>75</v>
      </c>
      <c r="G555" s="17" t="s">
        <v>1142</v>
      </c>
      <c r="H555" s="17">
        <v>3703</v>
      </c>
      <c r="I555" s="17">
        <v>3536</v>
      </c>
      <c r="J555" s="17">
        <v>167</v>
      </c>
      <c r="K555" s="17" t="s">
        <v>37</v>
      </c>
      <c r="L555" s="18">
        <v>9235.2000000000007</v>
      </c>
      <c r="M555" s="18">
        <v>254.85</v>
      </c>
      <c r="N555" s="18">
        <v>579.95000000000005</v>
      </c>
      <c r="O555" s="18">
        <v>10070</v>
      </c>
      <c r="P555" s="18">
        <v>1386.75</v>
      </c>
      <c r="Q555" s="18">
        <v>94.3</v>
      </c>
      <c r="R555" s="18">
        <v>99.95</v>
      </c>
      <c r="S555" s="18">
        <v>1581</v>
      </c>
      <c r="T555" s="18">
        <v>40</v>
      </c>
      <c r="U555" s="18">
        <v>0</v>
      </c>
      <c r="V555" s="18">
        <v>0</v>
      </c>
      <c r="W555" s="18">
        <v>0</v>
      </c>
      <c r="X555" s="18"/>
      <c r="Y555" s="18">
        <v>10621.95</v>
      </c>
      <c r="Z555" s="18">
        <v>349.15</v>
      </c>
      <c r="AA555" s="18">
        <v>679.9</v>
      </c>
      <c r="AB555" s="18">
        <v>11651</v>
      </c>
    </row>
    <row r="556" spans="1:28" s="15" customFormat="1" x14ac:dyDescent="0.25">
      <c r="A556" s="17">
        <v>10</v>
      </c>
      <c r="B556" s="17" t="s">
        <v>1255</v>
      </c>
      <c r="C556" s="17" t="s">
        <v>1664</v>
      </c>
      <c r="D556" s="17" t="s">
        <v>1282</v>
      </c>
      <c r="E556" s="17" t="s">
        <v>1283</v>
      </c>
      <c r="F556" s="17" t="s">
        <v>75</v>
      </c>
      <c r="G556" s="17" t="s">
        <v>1142</v>
      </c>
      <c r="H556" s="17">
        <v>9730</v>
      </c>
      <c r="I556" s="17">
        <v>9635</v>
      </c>
      <c r="J556" s="17">
        <v>95</v>
      </c>
      <c r="K556" s="17" t="s">
        <v>37</v>
      </c>
      <c r="L556" s="18">
        <v>6243.88</v>
      </c>
      <c r="M556" s="18">
        <v>150.83000000000001</v>
      </c>
      <c r="N556" s="18">
        <v>278.29000000000002</v>
      </c>
      <c r="O556" s="18">
        <v>6673</v>
      </c>
      <c r="P556" s="18">
        <v>1087.98</v>
      </c>
      <c r="Q556" s="18">
        <v>62.16</v>
      </c>
      <c r="R556" s="18">
        <v>56.86</v>
      </c>
      <c r="S556" s="18">
        <v>1207</v>
      </c>
      <c r="T556" s="18">
        <v>0</v>
      </c>
      <c r="U556" s="18">
        <v>0</v>
      </c>
      <c r="V556" s="18">
        <v>0</v>
      </c>
      <c r="W556" s="18">
        <v>0</v>
      </c>
      <c r="X556" s="18"/>
      <c r="Y556" s="18">
        <v>7331.86</v>
      </c>
      <c r="Z556" s="18">
        <v>212.99</v>
      </c>
      <c r="AA556" s="18">
        <v>335.15</v>
      </c>
      <c r="AB556" s="18">
        <v>7880</v>
      </c>
    </row>
    <row r="557" spans="1:28" s="15" customFormat="1" x14ac:dyDescent="0.25">
      <c r="A557" s="17">
        <v>11</v>
      </c>
      <c r="B557" s="17" t="s">
        <v>1237</v>
      </c>
      <c r="C557" s="17" t="s">
        <v>1664</v>
      </c>
      <c r="D557" s="17" t="s">
        <v>1284</v>
      </c>
      <c r="E557" s="17" t="s">
        <v>1285</v>
      </c>
      <c r="F557" s="17" t="s">
        <v>75</v>
      </c>
      <c r="G557" s="17" t="s">
        <v>1142</v>
      </c>
      <c r="H557" s="17">
        <v>10194</v>
      </c>
      <c r="I557" s="17">
        <v>9920</v>
      </c>
      <c r="J557" s="17">
        <v>274</v>
      </c>
      <c r="K557" s="17" t="s">
        <v>37</v>
      </c>
      <c r="L557" s="18">
        <v>15919.8</v>
      </c>
      <c r="M557" s="18">
        <v>760.91</v>
      </c>
      <c r="N557" s="18">
        <v>1077.29</v>
      </c>
      <c r="O557" s="18">
        <v>17758</v>
      </c>
      <c r="P557" s="18">
        <v>2311.0300000000002</v>
      </c>
      <c r="Q557" s="18">
        <v>163.98</v>
      </c>
      <c r="R557" s="18">
        <v>163.99</v>
      </c>
      <c r="S557" s="18">
        <v>2639</v>
      </c>
      <c r="T557" s="18">
        <v>1390</v>
      </c>
      <c r="U557" s="18">
        <v>0</v>
      </c>
      <c r="V557" s="18">
        <v>0</v>
      </c>
      <c r="W557" s="18">
        <v>0</v>
      </c>
      <c r="X557" s="18"/>
      <c r="Y557" s="18">
        <v>18230.830000000002</v>
      </c>
      <c r="Z557" s="18">
        <v>924.89</v>
      </c>
      <c r="AA557" s="18">
        <v>1241.28</v>
      </c>
      <c r="AB557" s="18">
        <v>20397</v>
      </c>
    </row>
    <row r="558" spans="1:28" s="15" customFormat="1" x14ac:dyDescent="0.25">
      <c r="A558" s="17">
        <v>12</v>
      </c>
      <c r="B558" s="17" t="s">
        <v>1233</v>
      </c>
      <c r="C558" s="17" t="s">
        <v>1664</v>
      </c>
      <c r="D558" s="17" t="s">
        <v>1286</v>
      </c>
      <c r="E558" s="17" t="s">
        <v>1287</v>
      </c>
      <c r="F558" s="17" t="s">
        <v>75</v>
      </c>
      <c r="G558" s="17" t="s">
        <v>1142</v>
      </c>
      <c r="H558" s="17">
        <v>33810</v>
      </c>
      <c r="I558" s="17">
        <v>33791</v>
      </c>
      <c r="J558" s="17">
        <v>19</v>
      </c>
      <c r="K558" s="17" t="s">
        <v>37</v>
      </c>
      <c r="L558" s="18">
        <v>4148.3999999999996</v>
      </c>
      <c r="M558" s="18">
        <v>132.38</v>
      </c>
      <c r="N558" s="18">
        <v>74.22</v>
      </c>
      <c r="O558" s="18">
        <v>4355</v>
      </c>
      <c r="P558" s="18">
        <v>542.51</v>
      </c>
      <c r="Q558" s="18">
        <v>41.12</v>
      </c>
      <c r="R558" s="18">
        <v>11.37</v>
      </c>
      <c r="S558" s="18">
        <v>595</v>
      </c>
      <c r="T558" s="18">
        <v>0</v>
      </c>
      <c r="U558" s="18">
        <v>0</v>
      </c>
      <c r="V558" s="18">
        <v>0</v>
      </c>
      <c r="W558" s="18">
        <v>0</v>
      </c>
      <c r="X558" s="18"/>
      <c r="Y558" s="18">
        <v>4690.91</v>
      </c>
      <c r="Z558" s="18">
        <v>173.5</v>
      </c>
      <c r="AA558" s="18">
        <v>85.59</v>
      </c>
      <c r="AB558" s="18">
        <v>4950</v>
      </c>
    </row>
    <row r="559" spans="1:28" s="15" customFormat="1" x14ac:dyDescent="0.25">
      <c r="A559" s="17">
        <v>13</v>
      </c>
      <c r="B559" s="17" t="s">
        <v>1242</v>
      </c>
      <c r="C559" s="17" t="s">
        <v>1664</v>
      </c>
      <c r="D559" s="17" t="s">
        <v>1288</v>
      </c>
      <c r="E559" s="17" t="s">
        <v>1289</v>
      </c>
      <c r="F559" s="17" t="s">
        <v>75</v>
      </c>
      <c r="G559" s="17" t="s">
        <v>1142</v>
      </c>
      <c r="H559" s="17">
        <v>1872</v>
      </c>
      <c r="I559" s="17">
        <v>1395</v>
      </c>
      <c r="J559" s="17">
        <v>477</v>
      </c>
      <c r="K559" s="17" t="s">
        <v>37</v>
      </c>
      <c r="L559" s="18">
        <v>5536.57</v>
      </c>
      <c r="M559" s="18">
        <v>16.34</v>
      </c>
      <c r="N559" s="18">
        <v>763.09</v>
      </c>
      <c r="O559" s="18">
        <v>6316</v>
      </c>
      <c r="P559" s="18">
        <v>3862.34</v>
      </c>
      <c r="Q559" s="18">
        <v>44.18</v>
      </c>
      <c r="R559" s="18">
        <v>285.48</v>
      </c>
      <c r="S559" s="18">
        <v>4192</v>
      </c>
      <c r="T559" s="18">
        <v>1330</v>
      </c>
      <c r="U559" s="18">
        <v>0</v>
      </c>
      <c r="V559" s="18">
        <v>0</v>
      </c>
      <c r="W559" s="18">
        <v>0</v>
      </c>
      <c r="X559" s="18"/>
      <c r="Y559" s="18">
        <v>9398.91</v>
      </c>
      <c r="Z559" s="18">
        <v>60.52</v>
      </c>
      <c r="AA559" s="18">
        <v>1048.57</v>
      </c>
      <c r="AB559" s="18">
        <v>10508</v>
      </c>
    </row>
    <row r="560" spans="1:28" s="15" customFormat="1" x14ac:dyDescent="0.25">
      <c r="A560" s="17">
        <v>14</v>
      </c>
      <c r="B560" s="17" t="s">
        <v>1233</v>
      </c>
      <c r="C560" s="17" t="s">
        <v>1664</v>
      </c>
      <c r="D560" s="17" t="s">
        <v>1290</v>
      </c>
      <c r="E560" s="17" t="s">
        <v>1291</v>
      </c>
      <c r="F560" s="17" t="s">
        <v>75</v>
      </c>
      <c r="G560" s="17" t="s">
        <v>1142</v>
      </c>
      <c r="H560" s="17">
        <v>3512</v>
      </c>
      <c r="I560" s="17">
        <v>3510</v>
      </c>
      <c r="J560" s="17">
        <v>2</v>
      </c>
      <c r="K560" s="17" t="s">
        <v>37</v>
      </c>
      <c r="L560" s="18">
        <v>2310.75</v>
      </c>
      <c r="M560" s="18">
        <v>76.37</v>
      </c>
      <c r="N560" s="18">
        <v>14.88</v>
      </c>
      <c r="O560" s="18">
        <v>2402</v>
      </c>
      <c r="P560" s="18">
        <v>327.23</v>
      </c>
      <c r="Q560" s="18">
        <v>22.57</v>
      </c>
      <c r="R560" s="18">
        <v>1.2</v>
      </c>
      <c r="S560" s="18">
        <v>351</v>
      </c>
      <c r="T560" s="18">
        <v>0</v>
      </c>
      <c r="U560" s="18">
        <v>0</v>
      </c>
      <c r="V560" s="18">
        <v>0</v>
      </c>
      <c r="W560" s="18">
        <v>0</v>
      </c>
      <c r="X560" s="18"/>
      <c r="Y560" s="18">
        <v>2637.98</v>
      </c>
      <c r="Z560" s="18">
        <v>98.94</v>
      </c>
      <c r="AA560" s="18">
        <v>16.079999999999998</v>
      </c>
      <c r="AB560" s="18">
        <v>2753</v>
      </c>
    </row>
    <row r="561" spans="1:28" s="15" customFormat="1" x14ac:dyDescent="0.25">
      <c r="A561" s="17">
        <v>15</v>
      </c>
      <c r="B561" s="17" t="s">
        <v>1247</v>
      </c>
      <c r="C561" s="17" t="s">
        <v>1664</v>
      </c>
      <c r="D561" s="17" t="s">
        <v>1292</v>
      </c>
      <c r="E561" s="17" t="s">
        <v>1293</v>
      </c>
      <c r="F561" s="17" t="s">
        <v>75</v>
      </c>
      <c r="G561" s="17" t="s">
        <v>1142</v>
      </c>
      <c r="H561" s="17">
        <v>2163</v>
      </c>
      <c r="I561" s="17">
        <v>2089</v>
      </c>
      <c r="J561" s="17">
        <v>74</v>
      </c>
      <c r="K561" s="17" t="s">
        <v>37</v>
      </c>
      <c r="L561" s="18">
        <v>1550.59</v>
      </c>
      <c r="M561" s="18">
        <v>18.97</v>
      </c>
      <c r="N561" s="18">
        <v>54.44</v>
      </c>
      <c r="O561" s="18">
        <v>1624</v>
      </c>
      <c r="P561" s="18">
        <v>750.16</v>
      </c>
      <c r="Q561" s="18">
        <v>12.55</v>
      </c>
      <c r="R561" s="18">
        <v>44.29</v>
      </c>
      <c r="S561" s="18">
        <v>807</v>
      </c>
      <c r="T561" s="18">
        <v>0</v>
      </c>
      <c r="U561" s="18">
        <v>0</v>
      </c>
      <c r="V561" s="18">
        <v>0</v>
      </c>
      <c r="W561" s="18">
        <v>0</v>
      </c>
      <c r="X561" s="18"/>
      <c r="Y561" s="18">
        <v>2300.75</v>
      </c>
      <c r="Z561" s="18">
        <v>31.52</v>
      </c>
      <c r="AA561" s="18">
        <v>98.73</v>
      </c>
      <c r="AB561" s="18">
        <v>2431</v>
      </c>
    </row>
    <row r="562" spans="1:28" s="15" customFormat="1" x14ac:dyDescent="0.25">
      <c r="A562" s="17">
        <v>16</v>
      </c>
      <c r="B562" s="17" t="s">
        <v>1255</v>
      </c>
      <c r="C562" s="17" t="s">
        <v>1664</v>
      </c>
      <c r="D562" s="17" t="s">
        <v>1294</v>
      </c>
      <c r="E562" s="17" t="s">
        <v>1295</v>
      </c>
      <c r="F562" s="17" t="s">
        <v>75</v>
      </c>
      <c r="G562" s="17" t="s">
        <v>1142</v>
      </c>
      <c r="H562" s="17">
        <v>10695</v>
      </c>
      <c r="I562" s="17">
        <v>10678</v>
      </c>
      <c r="J562" s="17">
        <v>17</v>
      </c>
      <c r="K562" s="17" t="s">
        <v>37</v>
      </c>
      <c r="L562" s="18">
        <v>2278.66</v>
      </c>
      <c r="M562" s="18">
        <v>33</v>
      </c>
      <c r="N562" s="18">
        <v>23.34</v>
      </c>
      <c r="O562" s="18">
        <v>2335</v>
      </c>
      <c r="P562" s="18">
        <v>621.92999999999995</v>
      </c>
      <c r="Q562" s="18">
        <v>20.9</v>
      </c>
      <c r="R562" s="18">
        <v>10.17</v>
      </c>
      <c r="S562" s="18">
        <v>653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2900.59</v>
      </c>
      <c r="Z562" s="18">
        <v>53.9</v>
      </c>
      <c r="AA562" s="18">
        <v>33.51</v>
      </c>
      <c r="AB562" s="18">
        <v>2988</v>
      </c>
    </row>
    <row r="563" spans="1:28" s="15" customFormat="1" x14ac:dyDescent="0.25">
      <c r="A563" s="17">
        <v>17</v>
      </c>
      <c r="B563" s="17" t="s">
        <v>1255</v>
      </c>
      <c r="C563" s="17" t="s">
        <v>1664</v>
      </c>
      <c r="D563" s="17" t="s">
        <v>1296</v>
      </c>
      <c r="E563" s="17" t="s">
        <v>1297</v>
      </c>
      <c r="F563" s="17" t="s">
        <v>75</v>
      </c>
      <c r="G563" s="17" t="s">
        <v>1142</v>
      </c>
      <c r="H563" s="17">
        <v>30525</v>
      </c>
      <c r="I563" s="17">
        <v>30178</v>
      </c>
      <c r="J563" s="17">
        <v>347</v>
      </c>
      <c r="K563" s="17" t="s">
        <v>37</v>
      </c>
      <c r="L563" s="18">
        <v>7798.71</v>
      </c>
      <c r="M563" s="18">
        <v>56.27</v>
      </c>
      <c r="N563" s="18">
        <v>711.02</v>
      </c>
      <c r="O563" s="18">
        <v>8566</v>
      </c>
      <c r="P563" s="18">
        <v>3022.46</v>
      </c>
      <c r="Q563" s="18">
        <v>70.86</v>
      </c>
      <c r="R563" s="18">
        <v>207.68</v>
      </c>
      <c r="S563" s="18">
        <v>3301</v>
      </c>
      <c r="T563" s="18">
        <v>0</v>
      </c>
      <c r="U563" s="18">
        <v>0</v>
      </c>
      <c r="V563" s="18">
        <v>0</v>
      </c>
      <c r="W563" s="18">
        <v>0</v>
      </c>
      <c r="X563" s="18"/>
      <c r="Y563" s="18">
        <v>10821.17</v>
      </c>
      <c r="Z563" s="18">
        <v>127.13</v>
      </c>
      <c r="AA563" s="18">
        <v>918.7</v>
      </c>
      <c r="AB563" s="18">
        <v>11867</v>
      </c>
    </row>
    <row r="564" spans="1:28" s="15" customFormat="1" x14ac:dyDescent="0.25">
      <c r="A564" s="17">
        <v>18</v>
      </c>
      <c r="B564" s="17" t="s">
        <v>1242</v>
      </c>
      <c r="C564" s="17" t="s">
        <v>1664</v>
      </c>
      <c r="D564" s="17" t="s">
        <v>1298</v>
      </c>
      <c r="E564" s="17" t="s">
        <v>1299</v>
      </c>
      <c r="F564" s="17" t="s">
        <v>75</v>
      </c>
      <c r="G564" s="17" t="s">
        <v>1142</v>
      </c>
      <c r="H564" s="17">
        <v>3438</v>
      </c>
      <c r="I564" s="17">
        <v>3293</v>
      </c>
      <c r="J564" s="17">
        <v>145</v>
      </c>
      <c r="K564" s="17" t="s">
        <v>37</v>
      </c>
      <c r="L564" s="18">
        <v>8973.93</v>
      </c>
      <c r="M564" s="18">
        <v>180.62</v>
      </c>
      <c r="N564" s="18">
        <v>540.45000000000005</v>
      </c>
      <c r="O564" s="18">
        <v>9695</v>
      </c>
      <c r="P564" s="18">
        <v>1572.3</v>
      </c>
      <c r="Q564" s="18">
        <v>89.92</v>
      </c>
      <c r="R564" s="18">
        <v>86.78</v>
      </c>
      <c r="S564" s="18">
        <v>1749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10546.23</v>
      </c>
      <c r="Z564" s="18">
        <v>270.54000000000002</v>
      </c>
      <c r="AA564" s="18">
        <v>627.23</v>
      </c>
      <c r="AB564" s="18">
        <v>11444</v>
      </c>
    </row>
    <row r="565" spans="1:28" s="15" customFormat="1" x14ac:dyDescent="0.25">
      <c r="A565" s="17">
        <v>19</v>
      </c>
      <c r="B565" s="17" t="s">
        <v>1233</v>
      </c>
      <c r="C565" s="17" t="s">
        <v>1664</v>
      </c>
      <c r="D565" s="17" t="s">
        <v>1300</v>
      </c>
      <c r="E565" s="17" t="s">
        <v>1301</v>
      </c>
      <c r="F565" s="17" t="s">
        <v>75</v>
      </c>
      <c r="G565" s="17" t="s">
        <v>1302</v>
      </c>
      <c r="H565" s="17">
        <v>1</v>
      </c>
      <c r="I565" s="17">
        <v>1</v>
      </c>
      <c r="J565" s="17">
        <v>540</v>
      </c>
      <c r="K565" s="17" t="s">
        <v>107</v>
      </c>
      <c r="L565" s="18">
        <v>-10507.4</v>
      </c>
      <c r="M565" s="18">
        <v>21.02</v>
      </c>
      <c r="N565" s="18">
        <v>646.38</v>
      </c>
      <c r="O565" s="18">
        <v>-9840</v>
      </c>
      <c r="P565" s="18">
        <v>4064.81</v>
      </c>
      <c r="Q565" s="18">
        <v>0</v>
      </c>
      <c r="R565" s="18">
        <v>323.19</v>
      </c>
      <c r="S565" s="18">
        <v>4388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0</v>
      </c>
      <c r="Z565" s="18">
        <v>0</v>
      </c>
      <c r="AA565" s="18">
        <v>0</v>
      </c>
      <c r="AB565" s="18">
        <v>0</v>
      </c>
    </row>
    <row r="566" spans="1:28" s="15" customFormat="1" x14ac:dyDescent="0.25">
      <c r="A566" s="17">
        <v>20</v>
      </c>
      <c r="B566" s="17" t="s">
        <v>1233</v>
      </c>
      <c r="C566" s="17" t="s">
        <v>1664</v>
      </c>
      <c r="D566" s="17" t="s">
        <v>1303</v>
      </c>
      <c r="E566" s="17" t="s">
        <v>1304</v>
      </c>
      <c r="F566" s="17" t="s">
        <v>75</v>
      </c>
      <c r="G566" s="17" t="s">
        <v>1302</v>
      </c>
      <c r="H566" s="17">
        <v>2</v>
      </c>
      <c r="I566" s="17">
        <v>2</v>
      </c>
      <c r="J566" s="17">
        <v>1080</v>
      </c>
      <c r="K566" s="17" t="s">
        <v>107</v>
      </c>
      <c r="L566" s="18">
        <v>15652.3</v>
      </c>
      <c r="M566" s="18">
        <v>210.94</v>
      </c>
      <c r="N566" s="18">
        <v>1292.76</v>
      </c>
      <c r="O566" s="18">
        <v>17156</v>
      </c>
      <c r="P566" s="18">
        <v>8129.28</v>
      </c>
      <c r="Q566" s="18">
        <v>173.34</v>
      </c>
      <c r="R566" s="18">
        <v>646.38</v>
      </c>
      <c r="S566" s="18">
        <v>8949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23781.58</v>
      </c>
      <c r="Z566" s="18">
        <v>384.28</v>
      </c>
      <c r="AA566" s="18">
        <v>1939.14</v>
      </c>
      <c r="AB566" s="18">
        <v>26105</v>
      </c>
    </row>
    <row r="567" spans="1:28" x14ac:dyDescent="0.25">
      <c r="A567" s="10"/>
      <c r="B567" s="10"/>
      <c r="C567" s="10" t="s">
        <v>71</v>
      </c>
      <c r="D567" s="10"/>
      <c r="E567" s="10"/>
      <c r="F567" s="10"/>
      <c r="G567" s="10"/>
      <c r="H567" s="10"/>
      <c r="I567" s="10"/>
      <c r="J567" s="11">
        <f>SUM(J547:J566)</f>
        <v>3584</v>
      </c>
      <c r="K567" s="11"/>
      <c r="L567" s="11">
        <f t="shared" ref="L567:AB567" si="54">SUM(L547:L566)</f>
        <v>103428.62000000001</v>
      </c>
      <c r="M567" s="11">
        <f t="shared" si="54"/>
        <v>3333.4999999999995</v>
      </c>
      <c r="N567" s="11">
        <f t="shared" si="54"/>
        <v>7723.8799999999992</v>
      </c>
      <c r="O567" s="11">
        <f t="shared" si="54"/>
        <v>114486</v>
      </c>
      <c r="P567" s="11">
        <f t="shared" si="54"/>
        <v>33982.76</v>
      </c>
      <c r="Q567" s="11">
        <f t="shared" si="54"/>
        <v>1146.22</v>
      </c>
      <c r="R567" s="11">
        <f t="shared" si="54"/>
        <v>2145.02</v>
      </c>
      <c r="S567" s="11">
        <f>SUM(S547:S566)</f>
        <v>37274</v>
      </c>
      <c r="T567" s="11">
        <f t="shared" si="54"/>
        <v>2760</v>
      </c>
      <c r="U567" s="11">
        <f t="shared" si="54"/>
        <v>0</v>
      </c>
      <c r="V567" s="11">
        <f t="shared" si="54"/>
        <v>0</v>
      </c>
      <c r="W567" s="11">
        <f t="shared" si="54"/>
        <v>0</v>
      </c>
      <c r="X567" s="11">
        <f t="shared" si="54"/>
        <v>0</v>
      </c>
      <c r="Y567" s="11">
        <f t="shared" si="54"/>
        <v>143853.97</v>
      </c>
      <c r="Z567" s="11">
        <f t="shared" si="54"/>
        <v>4458.7000000000007</v>
      </c>
      <c r="AA567" s="11">
        <f t="shared" si="54"/>
        <v>8899.3299999999981</v>
      </c>
      <c r="AB567" s="11">
        <f t="shared" si="54"/>
        <v>157212</v>
      </c>
    </row>
    <row r="568" spans="1:28" x14ac:dyDescent="0.25">
      <c r="A568" s="10"/>
      <c r="B568" s="10"/>
      <c r="C568" s="10" t="s">
        <v>119</v>
      </c>
      <c r="D568" s="10"/>
      <c r="E568" s="10"/>
      <c r="F568" s="10"/>
      <c r="G568" s="10"/>
      <c r="H568" s="10"/>
      <c r="I568" s="10"/>
      <c r="J568" s="11">
        <f>J567+J546</f>
        <v>14154</v>
      </c>
      <c r="K568" s="11"/>
      <c r="L568" s="11">
        <f t="shared" ref="L568:AB568" si="55">L567+L546</f>
        <v>240171.67000000004</v>
      </c>
      <c r="M568" s="11">
        <f t="shared" si="55"/>
        <v>13770.9</v>
      </c>
      <c r="N568" s="11">
        <f t="shared" si="55"/>
        <v>46316.43</v>
      </c>
      <c r="O568" s="11">
        <f t="shared" si="55"/>
        <v>300259</v>
      </c>
      <c r="P568" s="11">
        <f t="shared" si="55"/>
        <v>101647.70000000001</v>
      </c>
      <c r="Q568" s="11">
        <f t="shared" si="55"/>
        <v>4414.78</v>
      </c>
      <c r="R568" s="11">
        <f t="shared" si="55"/>
        <v>6901.52</v>
      </c>
      <c r="S568" s="11">
        <f t="shared" si="55"/>
        <v>112964</v>
      </c>
      <c r="T568" s="11">
        <f t="shared" si="55"/>
        <v>18820</v>
      </c>
      <c r="U568" s="11">
        <f t="shared" si="55"/>
        <v>0</v>
      </c>
      <c r="V568" s="11">
        <f t="shared" si="55"/>
        <v>0</v>
      </c>
      <c r="W568" s="11">
        <f t="shared" si="55"/>
        <v>0</v>
      </c>
      <c r="X568" s="11">
        <f t="shared" si="55"/>
        <v>0</v>
      </c>
      <c r="Y568" s="11">
        <f t="shared" si="55"/>
        <v>595690.97000000009</v>
      </c>
      <c r="Z568" s="11">
        <f t="shared" si="55"/>
        <v>18112.95</v>
      </c>
      <c r="AA568" s="11">
        <f t="shared" si="55"/>
        <v>42953.08</v>
      </c>
      <c r="AB568" s="11">
        <f t="shared" si="55"/>
        <v>656757</v>
      </c>
    </row>
    <row r="572" spans="1:28" ht="15.75" x14ac:dyDescent="0.25">
      <c r="E572" s="13" t="s">
        <v>120</v>
      </c>
      <c r="G572" s="14"/>
      <c r="H572" s="14"/>
      <c r="I572" s="14"/>
      <c r="J572" s="14"/>
      <c r="K572" s="14"/>
      <c r="L572" s="13" t="s">
        <v>122</v>
      </c>
      <c r="M572" s="13"/>
      <c r="N572" s="13"/>
      <c r="O572" s="14"/>
      <c r="Q572" s="14"/>
      <c r="R572" s="13" t="s">
        <v>121</v>
      </c>
      <c r="T572" s="14"/>
      <c r="U572" s="14"/>
      <c r="W572" s="14"/>
      <c r="X572" s="14"/>
      <c r="Y572" s="13" t="s">
        <v>123</v>
      </c>
      <c r="Z572" s="14"/>
      <c r="AA572" s="14"/>
      <c r="AB572" s="14"/>
    </row>
    <row r="573" spans="1:28" ht="15.75" x14ac:dyDescent="0.25">
      <c r="E573" s="13" t="s">
        <v>124</v>
      </c>
      <c r="G573" s="14"/>
      <c r="H573" s="14"/>
      <c r="I573" s="14"/>
      <c r="J573" s="14"/>
      <c r="K573" s="14"/>
      <c r="L573" s="13" t="s">
        <v>124</v>
      </c>
      <c r="M573" s="13"/>
      <c r="N573" s="13"/>
      <c r="O573" s="14"/>
      <c r="Q573" s="14"/>
      <c r="R573" s="13" t="s">
        <v>124</v>
      </c>
      <c r="T573" s="14"/>
      <c r="U573" s="14"/>
      <c r="W573" s="14"/>
      <c r="X573" s="14"/>
      <c r="Y573" s="13" t="s">
        <v>124</v>
      </c>
      <c r="Z573" s="14"/>
      <c r="AA573" s="14"/>
      <c r="AB573" s="14"/>
    </row>
    <row r="574" spans="1:28" ht="36" x14ac:dyDescent="0.55000000000000004">
      <c r="A574" s="75" t="s">
        <v>0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</row>
    <row r="575" spans="1:28" ht="26.25" x14ac:dyDescent="0.4">
      <c r="A575" s="76" t="s">
        <v>1723</v>
      </c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</row>
    <row r="576" spans="1:28" ht="21" x14ac:dyDescent="0.35">
      <c r="A576" s="3" t="s">
        <v>1</v>
      </c>
      <c r="B576" s="4"/>
      <c r="C576" s="3"/>
      <c r="D576" s="3"/>
      <c r="E576" s="5"/>
      <c r="F576" s="3" t="s">
        <v>1306</v>
      </c>
      <c r="G576" s="5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90" x14ac:dyDescent="0.25">
      <c r="A577" s="6" t="s">
        <v>3</v>
      </c>
      <c r="B577" s="6" t="s">
        <v>4</v>
      </c>
      <c r="C577" s="6" t="s">
        <v>5</v>
      </c>
      <c r="D577" s="6" t="s">
        <v>6</v>
      </c>
      <c r="E577" s="6" t="s">
        <v>7</v>
      </c>
      <c r="F577" s="6" t="s">
        <v>8</v>
      </c>
      <c r="G577" s="6" t="s">
        <v>9</v>
      </c>
      <c r="H577" s="6" t="s">
        <v>10</v>
      </c>
      <c r="I577" s="6" t="s">
        <v>11</v>
      </c>
      <c r="J577" s="6" t="s">
        <v>12</v>
      </c>
      <c r="K577" s="6" t="s">
        <v>13</v>
      </c>
      <c r="L577" s="6" t="s">
        <v>14</v>
      </c>
      <c r="M577" s="6" t="s">
        <v>15</v>
      </c>
      <c r="N577" s="6" t="s">
        <v>16</v>
      </c>
      <c r="O577" s="6" t="s">
        <v>17</v>
      </c>
      <c r="P577" s="6" t="s">
        <v>18</v>
      </c>
      <c r="Q577" s="6" t="s">
        <v>19</v>
      </c>
      <c r="R577" s="6" t="s">
        <v>20</v>
      </c>
      <c r="S577" s="6" t="s">
        <v>21</v>
      </c>
      <c r="T577" s="6" t="s">
        <v>22</v>
      </c>
      <c r="U577" s="6" t="s">
        <v>23</v>
      </c>
      <c r="V577" s="6" t="s">
        <v>24</v>
      </c>
      <c r="W577" s="6" t="s">
        <v>25</v>
      </c>
      <c r="X577" s="6" t="s">
        <v>26</v>
      </c>
      <c r="Y577" s="6" t="s">
        <v>27</v>
      </c>
      <c r="Z577" s="6" t="s">
        <v>28</v>
      </c>
      <c r="AA577" s="6" t="s">
        <v>29</v>
      </c>
      <c r="AB577" s="6" t="s">
        <v>30</v>
      </c>
    </row>
    <row r="578" spans="1:28" s="15" customFormat="1" x14ac:dyDescent="0.25">
      <c r="A578" s="17">
        <v>1</v>
      </c>
      <c r="B578" s="17" t="s">
        <v>1233</v>
      </c>
      <c r="C578" s="17" t="s">
        <v>1664</v>
      </c>
      <c r="D578" s="17" t="s">
        <v>1235</v>
      </c>
      <c r="E578" s="17" t="s">
        <v>1236</v>
      </c>
      <c r="F578" s="17" t="s">
        <v>35</v>
      </c>
      <c r="G578" s="17" t="s">
        <v>137</v>
      </c>
      <c r="H578" s="17">
        <v>13137</v>
      </c>
      <c r="I578" s="17">
        <v>9661</v>
      </c>
      <c r="J578" s="17">
        <v>3476</v>
      </c>
      <c r="K578" s="17" t="s">
        <v>37</v>
      </c>
      <c r="L578" s="18">
        <v>43635.65</v>
      </c>
      <c r="M578" s="18">
        <v>4831.6499999999996</v>
      </c>
      <c r="N578" s="18">
        <v>455.7</v>
      </c>
      <c r="O578" s="18">
        <v>48923</v>
      </c>
      <c r="P578" s="18">
        <v>19799.490000000002</v>
      </c>
      <c r="Q578" s="18">
        <v>447.31</v>
      </c>
      <c r="R578" s="18">
        <v>1564.2</v>
      </c>
      <c r="S578" s="18">
        <v>21811</v>
      </c>
      <c r="T578" s="18">
        <v>11300</v>
      </c>
      <c r="U578" s="18">
        <v>43635.65</v>
      </c>
      <c r="V578" s="18">
        <v>455.7</v>
      </c>
      <c r="W578" s="18">
        <v>4831.6499999999996</v>
      </c>
      <c r="X578" s="18">
        <v>48923</v>
      </c>
      <c r="Y578" s="18">
        <v>19799.490000000002</v>
      </c>
      <c r="Z578" s="18">
        <v>447.31</v>
      </c>
      <c r="AA578" s="18">
        <v>1564.2</v>
      </c>
      <c r="AB578" s="18">
        <v>21811</v>
      </c>
    </row>
    <row r="579" spans="1:28" s="15" customFormat="1" x14ac:dyDescent="0.25">
      <c r="A579" s="17">
        <v>2</v>
      </c>
      <c r="B579" s="17" t="s">
        <v>1237</v>
      </c>
      <c r="C579" s="17" t="s">
        <v>1664</v>
      </c>
      <c r="D579" s="17" t="s">
        <v>1238</v>
      </c>
      <c r="E579" s="17" t="s">
        <v>1239</v>
      </c>
      <c r="F579" s="17" t="s">
        <v>35</v>
      </c>
      <c r="G579" s="17" t="s">
        <v>41</v>
      </c>
      <c r="H579" s="17"/>
      <c r="I579" s="17"/>
      <c r="J579" s="17">
        <v>0</v>
      </c>
      <c r="K579" s="17" t="s">
        <v>59</v>
      </c>
      <c r="L579" s="18">
        <v>58216.75</v>
      </c>
      <c r="M579" s="18">
        <v>4950</v>
      </c>
      <c r="N579" s="18">
        <v>3774.25</v>
      </c>
      <c r="O579" s="18">
        <v>66941</v>
      </c>
      <c r="P579" s="18">
        <v>549.84</v>
      </c>
      <c r="Q579" s="18">
        <v>650.16</v>
      </c>
      <c r="R579" s="18">
        <v>0</v>
      </c>
      <c r="S579" s="18">
        <v>1200</v>
      </c>
      <c r="T579" s="18">
        <v>0</v>
      </c>
      <c r="U579" s="18">
        <v>57022.75</v>
      </c>
      <c r="V579" s="18">
        <v>3774.25</v>
      </c>
      <c r="W579" s="18">
        <v>4950</v>
      </c>
      <c r="X579" s="18">
        <v>65747</v>
      </c>
      <c r="Y579" s="18">
        <v>1743.84</v>
      </c>
      <c r="Z579" s="18">
        <v>650.16</v>
      </c>
      <c r="AA579" s="18">
        <v>0</v>
      </c>
      <c r="AB579" s="18">
        <v>2394</v>
      </c>
    </row>
    <row r="580" spans="1:28" s="15" customFormat="1" x14ac:dyDescent="0.25">
      <c r="A580" s="17">
        <v>3</v>
      </c>
      <c r="B580" s="17" t="s">
        <v>1233</v>
      </c>
      <c r="C580" s="17" t="s">
        <v>1664</v>
      </c>
      <c r="D580" s="17" t="s">
        <v>1240</v>
      </c>
      <c r="E580" s="17" t="s">
        <v>1241</v>
      </c>
      <c r="F580" s="17" t="s">
        <v>35</v>
      </c>
      <c r="G580" s="17" t="s">
        <v>244</v>
      </c>
      <c r="H580" s="17">
        <v>50281</v>
      </c>
      <c r="I580" s="17">
        <v>50165</v>
      </c>
      <c r="J580" s="17">
        <v>348</v>
      </c>
      <c r="K580" s="17" t="s">
        <v>37</v>
      </c>
      <c r="L580" s="18">
        <v>30094.65</v>
      </c>
      <c r="M580" s="18">
        <v>2600.1</v>
      </c>
      <c r="N580" s="18">
        <v>199.25</v>
      </c>
      <c r="O580" s="18">
        <v>32894</v>
      </c>
      <c r="P580" s="18">
        <v>3134.62</v>
      </c>
      <c r="Q580" s="18">
        <v>279.77999999999997</v>
      </c>
      <c r="R580" s="18">
        <v>156.6</v>
      </c>
      <c r="S580" s="18">
        <v>3571</v>
      </c>
      <c r="T580" s="18">
        <v>0</v>
      </c>
      <c r="U580" s="18">
        <v>30094.65</v>
      </c>
      <c r="V580" s="18">
        <v>199.25</v>
      </c>
      <c r="W580" s="18">
        <v>2600.1</v>
      </c>
      <c r="X580" s="18">
        <v>32894</v>
      </c>
      <c r="Y580" s="18">
        <v>3134.62</v>
      </c>
      <c r="Z580" s="18">
        <v>279.77999999999997</v>
      </c>
      <c r="AA580" s="18">
        <v>156.6</v>
      </c>
      <c r="AB580" s="18">
        <v>3571</v>
      </c>
    </row>
    <row r="581" spans="1:28" s="15" customFormat="1" x14ac:dyDescent="0.25">
      <c r="A581" s="17">
        <v>4</v>
      </c>
      <c r="B581" s="17" t="s">
        <v>1242</v>
      </c>
      <c r="C581" s="17" t="s">
        <v>1664</v>
      </c>
      <c r="D581" s="17" t="s">
        <v>1243</v>
      </c>
      <c r="E581" s="17" t="s">
        <v>1244</v>
      </c>
      <c r="F581" s="17" t="s">
        <v>35</v>
      </c>
      <c r="G581" s="17" t="s">
        <v>41</v>
      </c>
      <c r="H581" s="17">
        <v>37332</v>
      </c>
      <c r="I581" s="17">
        <v>36260</v>
      </c>
      <c r="J581" s="17">
        <v>1072</v>
      </c>
      <c r="K581" s="17" t="s">
        <v>37</v>
      </c>
      <c r="L581" s="18">
        <v>16850.599999999999</v>
      </c>
      <c r="M581" s="18">
        <v>1694.25</v>
      </c>
      <c r="N581" s="18">
        <v>142.15</v>
      </c>
      <c r="O581" s="18">
        <v>18687</v>
      </c>
      <c r="P581" s="18">
        <v>6808.64</v>
      </c>
      <c r="Q581" s="18">
        <v>160.96</v>
      </c>
      <c r="R581" s="18">
        <v>482.4</v>
      </c>
      <c r="S581" s="18">
        <v>7452</v>
      </c>
      <c r="T581" s="18">
        <v>0</v>
      </c>
      <c r="U581" s="18">
        <v>16850.599999999999</v>
      </c>
      <c r="V581" s="18">
        <v>142.15</v>
      </c>
      <c r="W581" s="18">
        <v>1694.25</v>
      </c>
      <c r="X581" s="18">
        <v>18687</v>
      </c>
      <c r="Y581" s="18">
        <v>6808.64</v>
      </c>
      <c r="Z581" s="18">
        <v>160.96</v>
      </c>
      <c r="AA581" s="18">
        <v>482.4</v>
      </c>
      <c r="AB581" s="18">
        <v>7452</v>
      </c>
    </row>
    <row r="582" spans="1:28" s="15" customFormat="1" x14ac:dyDescent="0.25">
      <c r="A582" s="17">
        <v>5</v>
      </c>
      <c r="B582" s="17" t="s">
        <v>1233</v>
      </c>
      <c r="C582" s="17" t="s">
        <v>1664</v>
      </c>
      <c r="D582" s="17" t="s">
        <v>1245</v>
      </c>
      <c r="E582" s="17" t="s">
        <v>1246</v>
      </c>
      <c r="F582" s="17" t="s">
        <v>35</v>
      </c>
      <c r="G582" s="17" t="s">
        <v>45</v>
      </c>
      <c r="H582" s="17">
        <v>32</v>
      </c>
      <c r="I582" s="17">
        <v>32</v>
      </c>
      <c r="J582" s="17">
        <v>0</v>
      </c>
      <c r="K582" s="17" t="s">
        <v>37</v>
      </c>
      <c r="L582" s="18">
        <v>-2067.84</v>
      </c>
      <c r="M582" s="18">
        <v>156.18</v>
      </c>
      <c r="N582" s="18">
        <v>4.66</v>
      </c>
      <c r="O582" s="18">
        <v>-1907</v>
      </c>
      <c r="P582" s="18">
        <v>660</v>
      </c>
      <c r="Q582" s="18">
        <v>0</v>
      </c>
      <c r="R582" s="18">
        <v>0</v>
      </c>
      <c r="S582" s="18">
        <v>660</v>
      </c>
      <c r="T582" s="18">
        <v>0</v>
      </c>
      <c r="U582" s="18">
        <v>0</v>
      </c>
      <c r="V582" s="18">
        <v>0</v>
      </c>
      <c r="W582" s="18">
        <v>0</v>
      </c>
      <c r="X582" s="18"/>
      <c r="Y582" s="18">
        <v>0</v>
      </c>
      <c r="Z582" s="18">
        <v>0</v>
      </c>
      <c r="AA582" s="18">
        <v>0</v>
      </c>
      <c r="AB582" s="18">
        <v>0</v>
      </c>
    </row>
    <row r="583" spans="1:28" s="15" customFormat="1" x14ac:dyDescent="0.25">
      <c r="A583" s="17">
        <v>6</v>
      </c>
      <c r="B583" s="17" t="s">
        <v>1247</v>
      </c>
      <c r="C583" s="17" t="s">
        <v>1664</v>
      </c>
      <c r="D583" s="17" t="s">
        <v>1248</v>
      </c>
      <c r="E583" s="17" t="s">
        <v>1249</v>
      </c>
      <c r="F583" s="17" t="s">
        <v>35</v>
      </c>
      <c r="G583" s="17" t="s">
        <v>41</v>
      </c>
      <c r="H583" s="17">
        <v>9256</v>
      </c>
      <c r="I583" s="17">
        <v>2826</v>
      </c>
      <c r="J583" s="17">
        <v>6430</v>
      </c>
      <c r="K583" s="17" t="s">
        <v>37</v>
      </c>
      <c r="L583" s="18">
        <v>233810.32</v>
      </c>
      <c r="M583" s="18">
        <v>15866.1</v>
      </c>
      <c r="N583" s="18">
        <v>8531.58</v>
      </c>
      <c r="O583" s="18">
        <v>258208</v>
      </c>
      <c r="P583" s="18">
        <v>36382.99</v>
      </c>
      <c r="Q583" s="18">
        <v>2487.5100000000002</v>
      </c>
      <c r="R583" s="18">
        <v>2893.5</v>
      </c>
      <c r="S583" s="18">
        <v>41764</v>
      </c>
      <c r="T583" s="18">
        <v>0</v>
      </c>
      <c r="U583" s="18">
        <v>233810.32</v>
      </c>
      <c r="V583" s="18">
        <v>8531.58</v>
      </c>
      <c r="W583" s="18">
        <v>15866.1</v>
      </c>
      <c r="X583" s="18">
        <v>258208</v>
      </c>
      <c r="Y583" s="18">
        <v>36382.99</v>
      </c>
      <c r="Z583" s="18">
        <v>2487.5100000000002</v>
      </c>
      <c r="AA583" s="18">
        <v>2893.5</v>
      </c>
      <c r="AB583" s="18">
        <v>41764</v>
      </c>
    </row>
    <row r="584" spans="1:28" s="15" customFormat="1" x14ac:dyDescent="0.25">
      <c r="A584" s="17">
        <v>7</v>
      </c>
      <c r="B584" s="17" t="s">
        <v>1250</v>
      </c>
      <c r="C584" s="17" t="s">
        <v>1664</v>
      </c>
      <c r="D584" s="17" t="s">
        <v>1251</v>
      </c>
      <c r="E584" s="17" t="s">
        <v>1252</v>
      </c>
      <c r="F584" s="17" t="s">
        <v>35</v>
      </c>
      <c r="G584" s="17" t="s">
        <v>41</v>
      </c>
      <c r="H584" s="17">
        <v>321</v>
      </c>
      <c r="I584" s="17">
        <v>192</v>
      </c>
      <c r="J584" s="17">
        <v>387</v>
      </c>
      <c r="K584" s="17" t="s">
        <v>37</v>
      </c>
      <c r="L584" s="18">
        <v>-79777.7</v>
      </c>
      <c r="M584" s="18">
        <v>668.7</v>
      </c>
      <c r="N584" s="18">
        <v>0</v>
      </c>
      <c r="O584" s="18">
        <v>-79109</v>
      </c>
      <c r="P584" s="18">
        <v>3707.85</v>
      </c>
      <c r="Q584" s="18">
        <v>0</v>
      </c>
      <c r="R584" s="18">
        <v>174.15</v>
      </c>
      <c r="S584" s="18">
        <v>3882</v>
      </c>
      <c r="T584" s="18">
        <v>0</v>
      </c>
      <c r="U584" s="18">
        <v>0</v>
      </c>
      <c r="V584" s="18">
        <v>0</v>
      </c>
      <c r="W584" s="18">
        <v>0</v>
      </c>
      <c r="X584" s="18"/>
      <c r="Y584" s="18">
        <v>0</v>
      </c>
      <c r="Z584" s="18">
        <v>0</v>
      </c>
      <c r="AA584" s="18">
        <v>0</v>
      </c>
      <c r="AB584" s="18">
        <v>0</v>
      </c>
    </row>
    <row r="585" spans="1:28" s="15" customFormat="1" x14ac:dyDescent="0.25">
      <c r="A585" s="17">
        <v>8</v>
      </c>
      <c r="B585" s="17" t="s">
        <v>1233</v>
      </c>
      <c r="C585" s="17" t="s">
        <v>1664</v>
      </c>
      <c r="D585" s="17" t="s">
        <v>1253</v>
      </c>
      <c r="E585" s="17" t="s">
        <v>1254</v>
      </c>
      <c r="F585" s="17" t="s">
        <v>35</v>
      </c>
      <c r="G585" s="17" t="s">
        <v>45</v>
      </c>
      <c r="H585" s="17">
        <v>10803</v>
      </c>
      <c r="I585" s="17">
        <v>9434</v>
      </c>
      <c r="J585" s="17">
        <v>1369</v>
      </c>
      <c r="K585" s="17" t="s">
        <v>37</v>
      </c>
      <c r="L585" s="18">
        <v>58648.7</v>
      </c>
      <c r="M585" s="18">
        <v>3861</v>
      </c>
      <c r="N585" s="18">
        <v>970.3</v>
      </c>
      <c r="O585" s="18">
        <v>63480</v>
      </c>
      <c r="P585" s="18">
        <v>8120.42</v>
      </c>
      <c r="Q585" s="18">
        <v>594.53</v>
      </c>
      <c r="R585" s="18">
        <v>616.04999999999995</v>
      </c>
      <c r="S585" s="18">
        <v>9331</v>
      </c>
      <c r="T585" s="18">
        <v>0</v>
      </c>
      <c r="U585" s="18">
        <v>58648.7</v>
      </c>
      <c r="V585" s="18">
        <v>970.3</v>
      </c>
      <c r="W585" s="18">
        <v>3861</v>
      </c>
      <c r="X585" s="18">
        <v>63480</v>
      </c>
      <c r="Y585" s="18">
        <v>8120.42</v>
      </c>
      <c r="Z585" s="18">
        <v>594.53</v>
      </c>
      <c r="AA585" s="18">
        <v>616.04999999999995</v>
      </c>
      <c r="AB585" s="18">
        <v>9331</v>
      </c>
    </row>
    <row r="586" spans="1:28" s="15" customFormat="1" x14ac:dyDescent="0.25">
      <c r="A586" s="17">
        <v>9</v>
      </c>
      <c r="B586" s="17" t="s">
        <v>1255</v>
      </c>
      <c r="C586" s="17" t="s">
        <v>1664</v>
      </c>
      <c r="D586" s="17" t="s">
        <v>1256</v>
      </c>
      <c r="E586" s="17" t="s">
        <v>1257</v>
      </c>
      <c r="F586" s="17" t="s">
        <v>35</v>
      </c>
      <c r="G586" s="17" t="s">
        <v>45</v>
      </c>
      <c r="H586" s="17">
        <v>24728</v>
      </c>
      <c r="I586" s="17">
        <v>24178</v>
      </c>
      <c r="J586" s="17">
        <v>1650</v>
      </c>
      <c r="K586" s="17" t="s">
        <v>37</v>
      </c>
      <c r="L586" s="18">
        <v>-161289.82</v>
      </c>
      <c r="M586" s="18">
        <v>8687.77</v>
      </c>
      <c r="N586" s="18">
        <v>47.05</v>
      </c>
      <c r="O586" s="18">
        <v>-152555</v>
      </c>
      <c r="P586" s="18">
        <v>10664.5</v>
      </c>
      <c r="Q586" s="18">
        <v>0</v>
      </c>
      <c r="R586" s="18">
        <v>742.5</v>
      </c>
      <c r="S586" s="18">
        <v>11407</v>
      </c>
      <c r="T586" s="18">
        <v>4760</v>
      </c>
      <c r="U586" s="18">
        <v>0</v>
      </c>
      <c r="V586" s="18">
        <v>0</v>
      </c>
      <c r="W586" s="18">
        <v>0</v>
      </c>
      <c r="X586" s="18"/>
      <c r="Y586" s="18">
        <v>0</v>
      </c>
      <c r="Z586" s="18">
        <v>0</v>
      </c>
      <c r="AA586" s="18">
        <v>0</v>
      </c>
      <c r="AB586" s="18">
        <v>0</v>
      </c>
    </row>
    <row r="587" spans="1:28" s="15" customFormat="1" x14ac:dyDescent="0.25">
      <c r="A587" s="17">
        <v>10</v>
      </c>
      <c r="B587" s="17" t="s">
        <v>1258</v>
      </c>
      <c r="C587" s="17" t="s">
        <v>1664</v>
      </c>
      <c r="D587" s="17" t="s">
        <v>1259</v>
      </c>
      <c r="E587" s="17" t="s">
        <v>1260</v>
      </c>
      <c r="F587" s="17" t="s">
        <v>35</v>
      </c>
      <c r="G587" s="17" t="s">
        <v>106</v>
      </c>
      <c r="H587" s="17">
        <v>2753</v>
      </c>
      <c r="I587" s="17">
        <v>2753</v>
      </c>
      <c r="J587" s="17">
        <v>0</v>
      </c>
      <c r="K587" s="17" t="s">
        <v>37</v>
      </c>
      <c r="L587" s="18">
        <v>4222.3999999999996</v>
      </c>
      <c r="M587" s="18">
        <v>0.9</v>
      </c>
      <c r="N587" s="18">
        <v>147.69999999999999</v>
      </c>
      <c r="O587" s="18">
        <v>4371</v>
      </c>
      <c r="P587" s="18">
        <v>660.44</v>
      </c>
      <c r="Q587" s="18">
        <v>40.56</v>
      </c>
      <c r="R587" s="18">
        <v>0</v>
      </c>
      <c r="S587" s="18">
        <v>701</v>
      </c>
      <c r="T587" s="18">
        <v>0</v>
      </c>
      <c r="U587" s="18">
        <v>4222.3999999999996</v>
      </c>
      <c r="V587" s="18">
        <v>147.69999999999999</v>
      </c>
      <c r="W587" s="18">
        <v>0.9</v>
      </c>
      <c r="X587" s="18">
        <v>4371</v>
      </c>
      <c r="Y587" s="18">
        <v>660.44</v>
      </c>
      <c r="Z587" s="18">
        <v>40.56</v>
      </c>
      <c r="AA587" s="18">
        <v>0</v>
      </c>
      <c r="AB587" s="18">
        <v>701</v>
      </c>
    </row>
    <row r="588" spans="1:28" s="15" customFormat="1" x14ac:dyDescent="0.25">
      <c r="A588" s="17">
        <v>11</v>
      </c>
      <c r="B588" s="17" t="s">
        <v>1247</v>
      </c>
      <c r="C588" s="17" t="s">
        <v>1664</v>
      </c>
      <c r="D588" s="17" t="s">
        <v>1261</v>
      </c>
      <c r="E588" s="17" t="s">
        <v>1262</v>
      </c>
      <c r="F588" s="17" t="s">
        <v>35</v>
      </c>
      <c r="G588" s="17" t="s">
        <v>114</v>
      </c>
      <c r="H588" s="17">
        <v>3683</v>
      </c>
      <c r="I588" s="17">
        <v>3650</v>
      </c>
      <c r="J588" s="17">
        <v>99</v>
      </c>
      <c r="K588" s="17" t="s">
        <v>37</v>
      </c>
      <c r="L588" s="18">
        <v>6907.45</v>
      </c>
      <c r="M588" s="18">
        <v>249.75</v>
      </c>
      <c r="N588" s="18">
        <v>77.8</v>
      </c>
      <c r="O588" s="18">
        <v>7235</v>
      </c>
      <c r="P588" s="18">
        <v>1097.51</v>
      </c>
      <c r="Q588" s="18">
        <v>63.94</v>
      </c>
      <c r="R588" s="18">
        <v>44.55</v>
      </c>
      <c r="S588" s="18">
        <v>1206</v>
      </c>
      <c r="T588" s="18">
        <v>0</v>
      </c>
      <c r="U588" s="18">
        <v>0</v>
      </c>
      <c r="V588" s="18">
        <v>0</v>
      </c>
      <c r="W588" s="18">
        <v>0</v>
      </c>
      <c r="X588" s="18"/>
      <c r="Y588" s="18">
        <v>8004.96</v>
      </c>
      <c r="Z588" s="18">
        <v>141.74</v>
      </c>
      <c r="AA588" s="18">
        <v>294.3</v>
      </c>
      <c r="AB588" s="18">
        <v>8441</v>
      </c>
    </row>
    <row r="589" spans="1:28" s="15" customFormat="1" x14ac:dyDescent="0.25">
      <c r="A589" s="17"/>
      <c r="B589" s="17"/>
      <c r="C589" s="10" t="s">
        <v>71</v>
      </c>
      <c r="D589" s="17"/>
      <c r="E589" s="17"/>
      <c r="F589" s="17"/>
      <c r="G589" s="17"/>
      <c r="H589" s="17"/>
      <c r="I589" s="17"/>
      <c r="J589" s="17">
        <f>SUM(J578:J588)</f>
        <v>14831</v>
      </c>
      <c r="K589" s="17"/>
      <c r="L589" s="18">
        <f t="shared" ref="L589:AB589" si="56">SUM(L578:L588)</f>
        <v>209251.16</v>
      </c>
      <c r="M589" s="18">
        <f t="shared" si="56"/>
        <v>43566.400000000001</v>
      </c>
      <c r="N589" s="18">
        <f t="shared" si="56"/>
        <v>14350.439999999999</v>
      </c>
      <c r="O589" s="18">
        <f t="shared" si="56"/>
        <v>267168</v>
      </c>
      <c r="P589" s="18">
        <f t="shared" si="56"/>
        <v>91586.3</v>
      </c>
      <c r="Q589" s="18">
        <f t="shared" si="56"/>
        <v>4724.75</v>
      </c>
      <c r="R589" s="18">
        <f t="shared" si="56"/>
        <v>6673.95</v>
      </c>
      <c r="S589" s="18">
        <f t="shared" si="56"/>
        <v>102985</v>
      </c>
      <c r="T589" s="18">
        <f t="shared" si="56"/>
        <v>16060</v>
      </c>
      <c r="U589" s="18">
        <f t="shared" si="56"/>
        <v>444285.07</v>
      </c>
      <c r="V589" s="18">
        <f t="shared" si="56"/>
        <v>14220.93</v>
      </c>
      <c r="W589" s="18">
        <f t="shared" si="56"/>
        <v>33804</v>
      </c>
      <c r="X589" s="18">
        <f t="shared" si="56"/>
        <v>492310</v>
      </c>
      <c r="Y589" s="18">
        <f t="shared" si="56"/>
        <v>84655.400000000009</v>
      </c>
      <c r="Z589" s="18">
        <f t="shared" si="56"/>
        <v>4802.55</v>
      </c>
      <c r="AA589" s="18">
        <f t="shared" si="56"/>
        <v>6007.05</v>
      </c>
      <c r="AB589" s="18">
        <f t="shared" si="56"/>
        <v>95465</v>
      </c>
    </row>
    <row r="590" spans="1:28" s="15" customFormat="1" x14ac:dyDescent="0.25">
      <c r="A590" s="17">
        <v>1</v>
      </c>
      <c r="B590" s="17" t="s">
        <v>1233</v>
      </c>
      <c r="C590" s="17" t="s">
        <v>1664</v>
      </c>
      <c r="D590" s="17" t="s">
        <v>1263</v>
      </c>
      <c r="E590" s="17" t="s">
        <v>1264</v>
      </c>
      <c r="F590" s="17" t="s">
        <v>75</v>
      </c>
      <c r="G590" s="17" t="s">
        <v>1142</v>
      </c>
      <c r="H590" s="17">
        <v>8869</v>
      </c>
      <c r="I590" s="17">
        <v>8846</v>
      </c>
      <c r="J590" s="17">
        <v>23</v>
      </c>
      <c r="K590" s="17" t="s">
        <v>37</v>
      </c>
      <c r="L590" s="18">
        <v>3745.36</v>
      </c>
      <c r="M590" s="18">
        <v>187.99</v>
      </c>
      <c r="N590" s="18">
        <v>151.65</v>
      </c>
      <c r="O590" s="18">
        <v>4085</v>
      </c>
      <c r="P590" s="18">
        <v>446.62</v>
      </c>
      <c r="Q590" s="18">
        <v>38.61</v>
      </c>
      <c r="R590" s="18">
        <v>13.77</v>
      </c>
      <c r="S590" s="18">
        <v>499</v>
      </c>
      <c r="T590" s="18">
        <v>0</v>
      </c>
      <c r="U590" s="18">
        <v>3745.36</v>
      </c>
      <c r="V590" s="18">
        <v>151.65</v>
      </c>
      <c r="W590" s="18">
        <v>187.99</v>
      </c>
      <c r="X590" s="18">
        <v>4085</v>
      </c>
      <c r="Y590" s="18">
        <v>446.62</v>
      </c>
      <c r="Z590" s="18">
        <v>38.61</v>
      </c>
      <c r="AA590" s="18">
        <v>13.77</v>
      </c>
      <c r="AB590" s="18">
        <v>499</v>
      </c>
    </row>
    <row r="591" spans="1:28" s="15" customFormat="1" x14ac:dyDescent="0.25">
      <c r="A591" s="17">
        <v>2</v>
      </c>
      <c r="B591" s="17" t="s">
        <v>1255</v>
      </c>
      <c r="C591" s="17" t="s">
        <v>1664</v>
      </c>
      <c r="D591" s="17" t="s">
        <v>1265</v>
      </c>
      <c r="E591" s="17" t="s">
        <v>1266</v>
      </c>
      <c r="F591" s="17" t="s">
        <v>75</v>
      </c>
      <c r="G591" s="17" t="s">
        <v>1142</v>
      </c>
      <c r="H591" s="17">
        <v>10609</v>
      </c>
      <c r="I591" s="17">
        <v>10609</v>
      </c>
      <c r="J591" s="17">
        <v>0</v>
      </c>
      <c r="K591" s="17" t="s">
        <v>37</v>
      </c>
      <c r="L591" s="18">
        <v>2795.88</v>
      </c>
      <c r="M591" s="18">
        <v>0</v>
      </c>
      <c r="N591" s="18">
        <v>90.12</v>
      </c>
      <c r="O591" s="18">
        <v>2886</v>
      </c>
      <c r="P591" s="18">
        <v>343.71</v>
      </c>
      <c r="Q591" s="18">
        <v>27.29</v>
      </c>
      <c r="R591" s="18">
        <v>0</v>
      </c>
      <c r="S591" s="18">
        <v>371</v>
      </c>
      <c r="T591" s="18">
        <v>0</v>
      </c>
      <c r="U591" s="18">
        <v>2795.88</v>
      </c>
      <c r="V591" s="18">
        <v>90.12</v>
      </c>
      <c r="W591" s="18">
        <v>0</v>
      </c>
      <c r="X591" s="18">
        <v>2886</v>
      </c>
      <c r="Y591" s="18">
        <v>343.71</v>
      </c>
      <c r="Z591" s="18">
        <v>27.29</v>
      </c>
      <c r="AA591" s="18">
        <v>0</v>
      </c>
      <c r="AB591" s="18">
        <v>371</v>
      </c>
    </row>
    <row r="592" spans="1:28" s="15" customFormat="1" x14ac:dyDescent="0.25">
      <c r="A592" s="17">
        <v>3</v>
      </c>
      <c r="B592" s="17" t="s">
        <v>1233</v>
      </c>
      <c r="C592" s="17" t="s">
        <v>1664</v>
      </c>
      <c r="D592" s="17" t="s">
        <v>1267</v>
      </c>
      <c r="E592" s="17" t="s">
        <v>1268</v>
      </c>
      <c r="F592" s="17" t="s">
        <v>75</v>
      </c>
      <c r="G592" s="17" t="s">
        <v>1142</v>
      </c>
      <c r="H592" s="17">
        <v>26</v>
      </c>
      <c r="I592" s="17">
        <v>25</v>
      </c>
      <c r="J592" s="17">
        <v>1</v>
      </c>
      <c r="K592" s="17" t="s">
        <v>37</v>
      </c>
      <c r="L592" s="18">
        <v>1649.3</v>
      </c>
      <c r="M592" s="18">
        <v>7.72</v>
      </c>
      <c r="N592" s="18">
        <v>36.979999999999997</v>
      </c>
      <c r="O592" s="18">
        <v>1694</v>
      </c>
      <c r="P592" s="18">
        <v>350.88</v>
      </c>
      <c r="Q592" s="18">
        <v>15.52</v>
      </c>
      <c r="R592" s="18">
        <v>0.6</v>
      </c>
      <c r="S592" s="18">
        <v>367</v>
      </c>
      <c r="T592" s="18">
        <v>0</v>
      </c>
      <c r="U592" s="18">
        <v>1649.3</v>
      </c>
      <c r="V592" s="18">
        <v>36.979999999999997</v>
      </c>
      <c r="W592" s="18">
        <v>7.72</v>
      </c>
      <c r="X592" s="18">
        <v>1694</v>
      </c>
      <c r="Y592" s="18">
        <v>350.88</v>
      </c>
      <c r="Z592" s="18">
        <v>15.52</v>
      </c>
      <c r="AA592" s="18">
        <v>0.6</v>
      </c>
      <c r="AB592" s="18">
        <v>367</v>
      </c>
    </row>
    <row r="593" spans="1:28" s="15" customFormat="1" x14ac:dyDescent="0.25">
      <c r="A593" s="17">
        <v>4</v>
      </c>
      <c r="B593" s="17" t="s">
        <v>1233</v>
      </c>
      <c r="C593" s="17" t="s">
        <v>1664</v>
      </c>
      <c r="D593" s="17" t="s">
        <v>1269</v>
      </c>
      <c r="E593" s="17" t="s">
        <v>1270</v>
      </c>
      <c r="F593" s="17" t="s">
        <v>75</v>
      </c>
      <c r="G593" s="17" t="s">
        <v>1142</v>
      </c>
      <c r="H593" s="17">
        <v>5538</v>
      </c>
      <c r="I593" s="17">
        <v>5508</v>
      </c>
      <c r="J593" s="17">
        <v>30</v>
      </c>
      <c r="K593" s="17" t="s">
        <v>37</v>
      </c>
      <c r="L593" s="18">
        <v>4184.68</v>
      </c>
      <c r="M593" s="18">
        <v>150.83000000000001</v>
      </c>
      <c r="N593" s="18">
        <v>164.49</v>
      </c>
      <c r="O593" s="18">
        <v>4500</v>
      </c>
      <c r="P593" s="18">
        <v>496.62</v>
      </c>
      <c r="Q593" s="18">
        <v>42.43</v>
      </c>
      <c r="R593" s="18">
        <v>17.95</v>
      </c>
      <c r="S593" s="18">
        <v>557</v>
      </c>
      <c r="T593" s="18">
        <v>0</v>
      </c>
      <c r="U593" s="18">
        <v>4184.68</v>
      </c>
      <c r="V593" s="18">
        <v>164.49</v>
      </c>
      <c r="W593" s="18">
        <v>150.83000000000001</v>
      </c>
      <c r="X593" s="18">
        <v>4500</v>
      </c>
      <c r="Y593" s="18">
        <v>496.62</v>
      </c>
      <c r="Z593" s="18">
        <v>42.43</v>
      </c>
      <c r="AA593" s="18">
        <v>17.95</v>
      </c>
      <c r="AB593" s="18">
        <v>557</v>
      </c>
    </row>
    <row r="594" spans="1:28" s="15" customFormat="1" x14ac:dyDescent="0.25">
      <c r="A594" s="17">
        <v>5</v>
      </c>
      <c r="B594" s="17" t="s">
        <v>1247</v>
      </c>
      <c r="C594" s="17" t="s">
        <v>1664</v>
      </c>
      <c r="D594" s="17" t="s">
        <v>1271</v>
      </c>
      <c r="E594" s="17" t="s">
        <v>1272</v>
      </c>
      <c r="F594" s="17" t="s">
        <v>75</v>
      </c>
      <c r="G594" s="17" t="s">
        <v>1142</v>
      </c>
      <c r="H594" s="17">
        <v>11435</v>
      </c>
      <c r="I594" s="17">
        <v>11360</v>
      </c>
      <c r="J594" s="17">
        <v>75</v>
      </c>
      <c r="K594" s="17" t="s">
        <v>37</v>
      </c>
      <c r="L594" s="18">
        <v>8680.81</v>
      </c>
      <c r="M594" s="18">
        <v>313.01</v>
      </c>
      <c r="N594" s="18">
        <v>264.18</v>
      </c>
      <c r="O594" s="18">
        <v>9258</v>
      </c>
      <c r="P594" s="18">
        <v>819.91</v>
      </c>
      <c r="Q594" s="18">
        <v>82.2</v>
      </c>
      <c r="R594" s="18">
        <v>44.89</v>
      </c>
      <c r="S594" s="18">
        <v>947</v>
      </c>
      <c r="T594" s="18">
        <v>0</v>
      </c>
      <c r="U594" s="18">
        <v>8680.81</v>
      </c>
      <c r="V594" s="18">
        <v>264.18</v>
      </c>
      <c r="W594" s="18">
        <v>313.01</v>
      </c>
      <c r="X594" s="18">
        <v>9258</v>
      </c>
      <c r="Y594" s="18">
        <v>819.91</v>
      </c>
      <c r="Z594" s="18">
        <v>82.2</v>
      </c>
      <c r="AA594" s="18">
        <v>44.89</v>
      </c>
      <c r="AB594" s="18">
        <v>947</v>
      </c>
    </row>
    <row r="595" spans="1:28" s="15" customFormat="1" x14ac:dyDescent="0.25">
      <c r="A595" s="17">
        <v>6</v>
      </c>
      <c r="B595" s="17" t="s">
        <v>1233</v>
      </c>
      <c r="C595" s="17" t="s">
        <v>1664</v>
      </c>
      <c r="D595" s="17" t="s">
        <v>1273</v>
      </c>
      <c r="E595" s="17" t="s">
        <v>1274</v>
      </c>
      <c r="F595" s="17" t="s">
        <v>75</v>
      </c>
      <c r="G595" s="17" t="s">
        <v>1142</v>
      </c>
      <c r="H595" s="17">
        <v>8604</v>
      </c>
      <c r="I595" s="17">
        <v>8581</v>
      </c>
      <c r="J595" s="17">
        <v>23</v>
      </c>
      <c r="K595" s="17" t="s">
        <v>37</v>
      </c>
      <c r="L595" s="18">
        <v>55.79</v>
      </c>
      <c r="M595" s="18">
        <v>195.75</v>
      </c>
      <c r="N595" s="18">
        <v>10.46</v>
      </c>
      <c r="O595" s="18">
        <v>262</v>
      </c>
      <c r="P595" s="18">
        <v>321.81</v>
      </c>
      <c r="Q595" s="18">
        <v>1.42</v>
      </c>
      <c r="R595" s="18">
        <v>13.77</v>
      </c>
      <c r="S595" s="18">
        <v>337</v>
      </c>
      <c r="T595" s="18">
        <v>0</v>
      </c>
      <c r="U595" s="18">
        <v>55.79</v>
      </c>
      <c r="V595" s="18">
        <v>10.46</v>
      </c>
      <c r="W595" s="18">
        <v>195.75</v>
      </c>
      <c r="X595" s="18">
        <v>262</v>
      </c>
      <c r="Y595" s="18">
        <v>321.81</v>
      </c>
      <c r="Z595" s="18">
        <v>1.42</v>
      </c>
      <c r="AA595" s="18">
        <v>13.77</v>
      </c>
      <c r="AB595" s="18">
        <v>337</v>
      </c>
    </row>
    <row r="596" spans="1:28" s="15" customFormat="1" x14ac:dyDescent="0.25">
      <c r="A596" s="17">
        <v>7</v>
      </c>
      <c r="B596" s="17" t="s">
        <v>1233</v>
      </c>
      <c r="C596" s="17" t="s">
        <v>1664</v>
      </c>
      <c r="D596" s="17" t="s">
        <v>1275</v>
      </c>
      <c r="E596" s="17" t="s">
        <v>1276</v>
      </c>
      <c r="F596" s="17" t="s">
        <v>75</v>
      </c>
      <c r="G596" s="17" t="s">
        <v>1277</v>
      </c>
      <c r="H596" s="17">
        <v>1855</v>
      </c>
      <c r="I596" s="17">
        <v>1844</v>
      </c>
      <c r="J596" s="17">
        <v>11</v>
      </c>
      <c r="K596" s="17" t="s">
        <v>37</v>
      </c>
      <c r="L596" s="18">
        <v>1448.83</v>
      </c>
      <c r="M596" s="18">
        <v>106.25</v>
      </c>
      <c r="N596" s="18">
        <v>33.92</v>
      </c>
      <c r="O596" s="18">
        <v>1589</v>
      </c>
      <c r="P596" s="18">
        <v>328.92</v>
      </c>
      <c r="Q596" s="18">
        <v>14.5</v>
      </c>
      <c r="R596" s="18">
        <v>6.58</v>
      </c>
      <c r="S596" s="18">
        <v>350</v>
      </c>
      <c r="T596" s="18">
        <v>0</v>
      </c>
      <c r="U596" s="18">
        <v>1448.83</v>
      </c>
      <c r="V596" s="18">
        <v>33.92</v>
      </c>
      <c r="W596" s="18">
        <v>106.25</v>
      </c>
      <c r="X596" s="18">
        <v>1589</v>
      </c>
      <c r="Y596" s="18">
        <v>328.92</v>
      </c>
      <c r="Z596" s="18">
        <v>14.5</v>
      </c>
      <c r="AA596" s="18">
        <v>6.58</v>
      </c>
      <c r="AB596" s="18">
        <v>350</v>
      </c>
    </row>
    <row r="597" spans="1:28" s="15" customFormat="1" x14ac:dyDescent="0.25">
      <c r="A597" s="17">
        <v>8</v>
      </c>
      <c r="B597" s="17" t="s">
        <v>1250</v>
      </c>
      <c r="C597" s="17" t="s">
        <v>1664</v>
      </c>
      <c r="D597" s="17" t="s">
        <v>1278</v>
      </c>
      <c r="E597" s="17" t="s">
        <v>1279</v>
      </c>
      <c r="F597" s="17" t="s">
        <v>75</v>
      </c>
      <c r="G597" s="17" t="s">
        <v>1142</v>
      </c>
      <c r="H597" s="17">
        <v>13632</v>
      </c>
      <c r="I597" s="17">
        <v>13442</v>
      </c>
      <c r="J597" s="17">
        <v>190</v>
      </c>
      <c r="K597" s="17" t="s">
        <v>37</v>
      </c>
      <c r="L597" s="18">
        <v>18030.560000000001</v>
      </c>
      <c r="M597" s="18">
        <v>913.9</v>
      </c>
      <c r="N597" s="18">
        <v>1019.54</v>
      </c>
      <c r="O597" s="18">
        <v>19964</v>
      </c>
      <c r="P597" s="18">
        <v>1801.54</v>
      </c>
      <c r="Q597" s="18">
        <v>186.75</v>
      </c>
      <c r="R597" s="18">
        <v>113.71</v>
      </c>
      <c r="S597" s="18">
        <v>2102</v>
      </c>
      <c r="T597" s="18">
        <v>0</v>
      </c>
      <c r="U597" s="18">
        <v>18030.560000000001</v>
      </c>
      <c r="V597" s="18">
        <v>1019.54</v>
      </c>
      <c r="W597" s="18">
        <v>913.9</v>
      </c>
      <c r="X597" s="18">
        <v>19964</v>
      </c>
      <c r="Y597" s="18">
        <v>1801.54</v>
      </c>
      <c r="Z597" s="18">
        <v>186.75</v>
      </c>
      <c r="AA597" s="18">
        <v>113.71</v>
      </c>
      <c r="AB597" s="18">
        <v>2102</v>
      </c>
    </row>
    <row r="598" spans="1:28" s="15" customFormat="1" x14ac:dyDescent="0.25">
      <c r="A598" s="17">
        <v>9</v>
      </c>
      <c r="B598" s="17" t="s">
        <v>1247</v>
      </c>
      <c r="C598" s="17" t="s">
        <v>1664</v>
      </c>
      <c r="D598" s="17" t="s">
        <v>1280</v>
      </c>
      <c r="E598" s="17" t="s">
        <v>1281</v>
      </c>
      <c r="F598" s="17" t="s">
        <v>75</v>
      </c>
      <c r="G598" s="17" t="s">
        <v>1142</v>
      </c>
      <c r="H598" s="17">
        <v>3884</v>
      </c>
      <c r="I598" s="17">
        <v>3703</v>
      </c>
      <c r="J598" s="17">
        <v>181</v>
      </c>
      <c r="K598" s="17" t="s">
        <v>37</v>
      </c>
      <c r="L598" s="18">
        <v>10621.95</v>
      </c>
      <c r="M598" s="18">
        <v>679.9</v>
      </c>
      <c r="N598" s="18">
        <v>349.15</v>
      </c>
      <c r="O598" s="18">
        <v>11651</v>
      </c>
      <c r="P598" s="18">
        <v>1486.83</v>
      </c>
      <c r="Q598" s="18">
        <v>109.84</v>
      </c>
      <c r="R598" s="18">
        <v>108.33</v>
      </c>
      <c r="S598" s="18">
        <v>1705</v>
      </c>
      <c r="T598" s="18">
        <v>40</v>
      </c>
      <c r="U598" s="18">
        <v>10621.95</v>
      </c>
      <c r="V598" s="18">
        <v>349.15</v>
      </c>
      <c r="W598" s="18">
        <v>679.9</v>
      </c>
      <c r="X598" s="18">
        <v>11651</v>
      </c>
      <c r="Y598" s="18">
        <v>1486.83</v>
      </c>
      <c r="Z598" s="18">
        <v>109.84</v>
      </c>
      <c r="AA598" s="18">
        <v>108.33</v>
      </c>
      <c r="AB598" s="18">
        <v>1705</v>
      </c>
    </row>
    <row r="599" spans="1:28" s="15" customFormat="1" x14ac:dyDescent="0.25">
      <c r="A599" s="17">
        <v>10</v>
      </c>
      <c r="B599" s="17" t="s">
        <v>1255</v>
      </c>
      <c r="C599" s="17" t="s">
        <v>1664</v>
      </c>
      <c r="D599" s="17" t="s">
        <v>1282</v>
      </c>
      <c r="E599" s="17" t="s">
        <v>1283</v>
      </c>
      <c r="F599" s="17" t="s">
        <v>75</v>
      </c>
      <c r="G599" s="17" t="s">
        <v>1142</v>
      </c>
      <c r="H599" s="17">
        <v>9828</v>
      </c>
      <c r="I599" s="17">
        <v>9730</v>
      </c>
      <c r="J599" s="17">
        <v>98</v>
      </c>
      <c r="K599" s="17" t="s">
        <v>37</v>
      </c>
      <c r="L599" s="18">
        <v>7331.86</v>
      </c>
      <c r="M599" s="18">
        <v>335.15</v>
      </c>
      <c r="N599" s="18">
        <v>212.99</v>
      </c>
      <c r="O599" s="18">
        <v>7880</v>
      </c>
      <c r="P599" s="18">
        <v>1109.46</v>
      </c>
      <c r="Q599" s="18">
        <v>73.89</v>
      </c>
      <c r="R599" s="18">
        <v>58.65</v>
      </c>
      <c r="S599" s="18">
        <v>1242</v>
      </c>
      <c r="T599" s="18">
        <v>0</v>
      </c>
      <c r="U599" s="18">
        <v>7331.86</v>
      </c>
      <c r="V599" s="18">
        <v>212.99</v>
      </c>
      <c r="W599" s="18">
        <v>335.15</v>
      </c>
      <c r="X599" s="18">
        <v>7880</v>
      </c>
      <c r="Y599" s="18">
        <v>1109.46</v>
      </c>
      <c r="Z599" s="18">
        <v>73.89</v>
      </c>
      <c r="AA599" s="18">
        <v>58.65</v>
      </c>
      <c r="AB599" s="18">
        <v>1242</v>
      </c>
    </row>
    <row r="600" spans="1:28" s="15" customFormat="1" x14ac:dyDescent="0.25">
      <c r="A600" s="17">
        <v>11</v>
      </c>
      <c r="B600" s="17" t="s">
        <v>1237</v>
      </c>
      <c r="C600" s="17" t="s">
        <v>1664</v>
      </c>
      <c r="D600" s="17" t="s">
        <v>1284</v>
      </c>
      <c r="E600" s="17" t="s">
        <v>1285</v>
      </c>
      <c r="F600" s="17" t="s">
        <v>75</v>
      </c>
      <c r="G600" s="17" t="s">
        <v>1142</v>
      </c>
      <c r="H600" s="17">
        <v>10442</v>
      </c>
      <c r="I600" s="17">
        <v>10194</v>
      </c>
      <c r="J600" s="17">
        <v>248</v>
      </c>
      <c r="K600" s="17" t="s">
        <v>37</v>
      </c>
      <c r="L600" s="18">
        <v>18230.830000000002</v>
      </c>
      <c r="M600" s="18">
        <v>1241.28</v>
      </c>
      <c r="N600" s="18">
        <v>924.89</v>
      </c>
      <c r="O600" s="18">
        <v>20397</v>
      </c>
      <c r="P600" s="18">
        <v>2123.9</v>
      </c>
      <c r="Q600" s="18">
        <v>189.67</v>
      </c>
      <c r="R600" s="18">
        <v>148.43</v>
      </c>
      <c r="S600" s="18">
        <v>2462</v>
      </c>
      <c r="T600" s="18">
        <v>1390</v>
      </c>
      <c r="U600" s="18">
        <v>18230.830000000002</v>
      </c>
      <c r="V600" s="18">
        <v>924.89</v>
      </c>
      <c r="W600" s="18">
        <v>1241.28</v>
      </c>
      <c r="X600" s="18">
        <v>20397</v>
      </c>
      <c r="Y600" s="18">
        <v>2123.9</v>
      </c>
      <c r="Z600" s="18">
        <v>189.67</v>
      </c>
      <c r="AA600" s="18">
        <v>148.43</v>
      </c>
      <c r="AB600" s="18">
        <v>2462</v>
      </c>
    </row>
    <row r="601" spans="1:28" s="15" customFormat="1" x14ac:dyDescent="0.25">
      <c r="A601" s="17">
        <v>12</v>
      </c>
      <c r="B601" s="17" t="s">
        <v>1233</v>
      </c>
      <c r="C601" s="17" t="s">
        <v>1664</v>
      </c>
      <c r="D601" s="17" t="s">
        <v>1286</v>
      </c>
      <c r="E601" s="17" t="s">
        <v>1287</v>
      </c>
      <c r="F601" s="17" t="s">
        <v>75</v>
      </c>
      <c r="G601" s="17" t="s">
        <v>1142</v>
      </c>
      <c r="H601" s="17">
        <v>33829</v>
      </c>
      <c r="I601" s="17">
        <v>33810</v>
      </c>
      <c r="J601" s="17">
        <v>19</v>
      </c>
      <c r="K601" s="17" t="s">
        <v>37</v>
      </c>
      <c r="L601" s="18">
        <v>4690.91</v>
      </c>
      <c r="M601" s="18">
        <v>85.59</v>
      </c>
      <c r="N601" s="18">
        <v>173.5</v>
      </c>
      <c r="O601" s="18">
        <v>4950</v>
      </c>
      <c r="P601" s="18">
        <v>542.86</v>
      </c>
      <c r="Q601" s="18">
        <v>46.77</v>
      </c>
      <c r="R601" s="18">
        <v>11.37</v>
      </c>
      <c r="S601" s="18">
        <v>601</v>
      </c>
      <c r="T601" s="18">
        <v>0</v>
      </c>
      <c r="U601" s="18">
        <v>4690.91</v>
      </c>
      <c r="V601" s="18">
        <v>173.5</v>
      </c>
      <c r="W601" s="18">
        <v>85.59</v>
      </c>
      <c r="X601" s="18">
        <v>4950</v>
      </c>
      <c r="Y601" s="18">
        <v>542.86</v>
      </c>
      <c r="Z601" s="18">
        <v>46.77</v>
      </c>
      <c r="AA601" s="18">
        <v>11.37</v>
      </c>
      <c r="AB601" s="18">
        <v>601</v>
      </c>
    </row>
    <row r="602" spans="1:28" s="15" customFormat="1" x14ac:dyDescent="0.25">
      <c r="A602" s="17">
        <v>13</v>
      </c>
      <c r="B602" s="17" t="s">
        <v>1242</v>
      </c>
      <c r="C602" s="17" t="s">
        <v>1664</v>
      </c>
      <c r="D602" s="17" t="s">
        <v>1288</v>
      </c>
      <c r="E602" s="17" t="s">
        <v>1289</v>
      </c>
      <c r="F602" s="17" t="s">
        <v>75</v>
      </c>
      <c r="G602" s="17" t="s">
        <v>1142</v>
      </c>
      <c r="H602" s="17">
        <v>2373</v>
      </c>
      <c r="I602" s="17">
        <v>1872</v>
      </c>
      <c r="J602" s="17">
        <v>501</v>
      </c>
      <c r="K602" s="17" t="s">
        <v>37</v>
      </c>
      <c r="L602" s="18">
        <v>9398.91</v>
      </c>
      <c r="M602" s="18">
        <v>1048.57</v>
      </c>
      <c r="N602" s="18">
        <v>60.52</v>
      </c>
      <c r="O602" s="18">
        <v>10508</v>
      </c>
      <c r="P602" s="18">
        <v>4034.55</v>
      </c>
      <c r="Q602" s="18">
        <v>88.6</v>
      </c>
      <c r="R602" s="18">
        <v>299.85000000000002</v>
      </c>
      <c r="S602" s="18">
        <v>4423</v>
      </c>
      <c r="T602" s="18">
        <v>1330</v>
      </c>
      <c r="U602" s="18">
        <v>9398.91</v>
      </c>
      <c r="V602" s="18">
        <v>60.52</v>
      </c>
      <c r="W602" s="18">
        <v>1048.57</v>
      </c>
      <c r="X602" s="18">
        <v>10508</v>
      </c>
      <c r="Y602" s="18">
        <v>4034.55</v>
      </c>
      <c r="Z602" s="18">
        <v>88.6</v>
      </c>
      <c r="AA602" s="18">
        <v>299.85000000000002</v>
      </c>
      <c r="AB602" s="18">
        <v>4423</v>
      </c>
    </row>
    <row r="603" spans="1:28" s="15" customFormat="1" x14ac:dyDescent="0.25">
      <c r="A603" s="17">
        <v>14</v>
      </c>
      <c r="B603" s="17" t="s">
        <v>1233</v>
      </c>
      <c r="C603" s="17" t="s">
        <v>1664</v>
      </c>
      <c r="D603" s="17" t="s">
        <v>1290</v>
      </c>
      <c r="E603" s="17" t="s">
        <v>1291</v>
      </c>
      <c r="F603" s="17" t="s">
        <v>75</v>
      </c>
      <c r="G603" s="17" t="s">
        <v>1142</v>
      </c>
      <c r="H603" s="17">
        <v>3515</v>
      </c>
      <c r="I603" s="17">
        <v>3512</v>
      </c>
      <c r="J603" s="17">
        <v>3</v>
      </c>
      <c r="K603" s="17" t="s">
        <v>37</v>
      </c>
      <c r="L603" s="18">
        <v>2637.98</v>
      </c>
      <c r="M603" s="18">
        <v>16.079999999999998</v>
      </c>
      <c r="N603" s="18">
        <v>98.94</v>
      </c>
      <c r="O603" s="18">
        <v>2753</v>
      </c>
      <c r="P603" s="18">
        <v>334.31</v>
      </c>
      <c r="Q603" s="18">
        <v>25.89</v>
      </c>
      <c r="R603" s="18">
        <v>1.8</v>
      </c>
      <c r="S603" s="18">
        <v>362</v>
      </c>
      <c r="T603" s="18">
        <v>0</v>
      </c>
      <c r="U603" s="18">
        <v>2637.98</v>
      </c>
      <c r="V603" s="18">
        <v>98.94</v>
      </c>
      <c r="W603" s="18">
        <v>16.079999999999998</v>
      </c>
      <c r="X603" s="18">
        <v>2753</v>
      </c>
      <c r="Y603" s="18">
        <v>334.31</v>
      </c>
      <c r="Z603" s="18">
        <v>25.89</v>
      </c>
      <c r="AA603" s="18">
        <v>1.8</v>
      </c>
      <c r="AB603" s="18">
        <v>362</v>
      </c>
    </row>
    <row r="604" spans="1:28" s="15" customFormat="1" x14ac:dyDescent="0.25">
      <c r="A604" s="17">
        <v>15</v>
      </c>
      <c r="B604" s="17" t="s">
        <v>1247</v>
      </c>
      <c r="C604" s="17" t="s">
        <v>1664</v>
      </c>
      <c r="D604" s="17" t="s">
        <v>1292</v>
      </c>
      <c r="E604" s="17" t="s">
        <v>1293</v>
      </c>
      <c r="F604" s="17" t="s">
        <v>75</v>
      </c>
      <c r="G604" s="17" t="s">
        <v>1142</v>
      </c>
      <c r="H604" s="17">
        <v>2241</v>
      </c>
      <c r="I604" s="17">
        <v>2163</v>
      </c>
      <c r="J604" s="17">
        <v>78</v>
      </c>
      <c r="K604" s="17" t="s">
        <v>37</v>
      </c>
      <c r="L604" s="18">
        <v>2300.75</v>
      </c>
      <c r="M604" s="18">
        <v>98.73</v>
      </c>
      <c r="N604" s="18">
        <v>31.52</v>
      </c>
      <c r="O604" s="18">
        <v>2431</v>
      </c>
      <c r="P604" s="18">
        <v>779.23</v>
      </c>
      <c r="Q604" s="18">
        <v>21.09</v>
      </c>
      <c r="R604" s="18">
        <v>46.68</v>
      </c>
      <c r="S604" s="18">
        <v>847</v>
      </c>
      <c r="T604" s="18">
        <v>0</v>
      </c>
      <c r="U604" s="18">
        <v>2300.75</v>
      </c>
      <c r="V604" s="18">
        <v>31.52</v>
      </c>
      <c r="W604" s="18">
        <v>98.73</v>
      </c>
      <c r="X604" s="18">
        <v>2431</v>
      </c>
      <c r="Y604" s="18">
        <v>779.23</v>
      </c>
      <c r="Z604" s="18">
        <v>21.09</v>
      </c>
      <c r="AA604" s="18">
        <v>46.68</v>
      </c>
      <c r="AB604" s="18">
        <v>847</v>
      </c>
    </row>
    <row r="605" spans="1:28" s="15" customFormat="1" x14ac:dyDescent="0.25">
      <c r="A605" s="17">
        <v>16</v>
      </c>
      <c r="B605" s="17" t="s">
        <v>1255</v>
      </c>
      <c r="C605" s="17" t="s">
        <v>1664</v>
      </c>
      <c r="D605" s="17" t="s">
        <v>1294</v>
      </c>
      <c r="E605" s="17" t="s">
        <v>1295</v>
      </c>
      <c r="F605" s="17" t="s">
        <v>75</v>
      </c>
      <c r="G605" s="17" t="s">
        <v>1142</v>
      </c>
      <c r="H605" s="17">
        <v>10714</v>
      </c>
      <c r="I605" s="17">
        <v>10695</v>
      </c>
      <c r="J605" s="17">
        <v>19</v>
      </c>
      <c r="K605" s="17" t="s">
        <v>37</v>
      </c>
      <c r="L605" s="18">
        <v>2900.59</v>
      </c>
      <c r="M605" s="18">
        <v>33.51</v>
      </c>
      <c r="N605" s="18">
        <v>53.9</v>
      </c>
      <c r="O605" s="18">
        <v>2988</v>
      </c>
      <c r="P605" s="18">
        <v>636.26</v>
      </c>
      <c r="Q605" s="18">
        <v>27.37</v>
      </c>
      <c r="R605" s="18">
        <v>11.37</v>
      </c>
      <c r="S605" s="18">
        <v>675</v>
      </c>
      <c r="T605" s="18">
        <v>0</v>
      </c>
      <c r="U605" s="18">
        <v>2900.59</v>
      </c>
      <c r="V605" s="18">
        <v>53.9</v>
      </c>
      <c r="W605" s="18">
        <v>33.51</v>
      </c>
      <c r="X605" s="18">
        <v>2988</v>
      </c>
      <c r="Y605" s="18">
        <v>636.26</v>
      </c>
      <c r="Z605" s="18">
        <v>27.37</v>
      </c>
      <c r="AA605" s="18">
        <v>11.37</v>
      </c>
      <c r="AB605" s="18">
        <v>675</v>
      </c>
    </row>
    <row r="606" spans="1:28" s="15" customFormat="1" x14ac:dyDescent="0.25">
      <c r="A606" s="17">
        <v>17</v>
      </c>
      <c r="B606" s="17" t="s">
        <v>1255</v>
      </c>
      <c r="C606" s="17" t="s">
        <v>1664</v>
      </c>
      <c r="D606" s="17" t="s">
        <v>1296</v>
      </c>
      <c r="E606" s="17" t="s">
        <v>1297</v>
      </c>
      <c r="F606" s="17" t="s">
        <v>75</v>
      </c>
      <c r="G606" s="17" t="s">
        <v>1142</v>
      </c>
      <c r="H606" s="17">
        <v>30879</v>
      </c>
      <c r="I606" s="17">
        <v>30525</v>
      </c>
      <c r="J606" s="17">
        <v>354</v>
      </c>
      <c r="K606" s="17" t="s">
        <v>37</v>
      </c>
      <c r="L606" s="18">
        <v>10821.17</v>
      </c>
      <c r="M606" s="18">
        <v>918.7</v>
      </c>
      <c r="N606" s="18">
        <v>127.13</v>
      </c>
      <c r="O606" s="18">
        <v>11867</v>
      </c>
      <c r="P606" s="18">
        <v>3072.89</v>
      </c>
      <c r="Q606" s="18">
        <v>106.24</v>
      </c>
      <c r="R606" s="18">
        <v>211.87</v>
      </c>
      <c r="S606" s="18">
        <v>3391</v>
      </c>
      <c r="T606" s="18">
        <v>0</v>
      </c>
      <c r="U606" s="18">
        <v>10821.17</v>
      </c>
      <c r="V606" s="18">
        <v>127.13</v>
      </c>
      <c r="W606" s="18">
        <v>918.7</v>
      </c>
      <c r="X606" s="18">
        <v>11867</v>
      </c>
      <c r="Y606" s="18">
        <v>3072.89</v>
      </c>
      <c r="Z606" s="18">
        <v>106.24</v>
      </c>
      <c r="AA606" s="18">
        <v>211.87</v>
      </c>
      <c r="AB606" s="18">
        <v>3391</v>
      </c>
    </row>
    <row r="607" spans="1:28" s="15" customFormat="1" x14ac:dyDescent="0.25">
      <c r="A607" s="17">
        <v>18</v>
      </c>
      <c r="B607" s="17" t="s">
        <v>1242</v>
      </c>
      <c r="C607" s="17" t="s">
        <v>1664</v>
      </c>
      <c r="D607" s="17" t="s">
        <v>1298</v>
      </c>
      <c r="E607" s="17" t="s">
        <v>1299</v>
      </c>
      <c r="F607" s="17" t="s">
        <v>75</v>
      </c>
      <c r="G607" s="17" t="s">
        <v>1142</v>
      </c>
      <c r="H607" s="17">
        <v>3688</v>
      </c>
      <c r="I607" s="17">
        <v>3438</v>
      </c>
      <c r="J607" s="17">
        <v>250</v>
      </c>
      <c r="K607" s="17" t="s">
        <v>37</v>
      </c>
      <c r="L607" s="18">
        <v>10546.23</v>
      </c>
      <c r="M607" s="18">
        <v>627.23</v>
      </c>
      <c r="N607" s="18">
        <v>270.54000000000002</v>
      </c>
      <c r="O607" s="18">
        <v>11444</v>
      </c>
      <c r="P607" s="18">
        <v>2326.65</v>
      </c>
      <c r="Q607" s="18">
        <v>107.72</v>
      </c>
      <c r="R607" s="18">
        <v>149.63</v>
      </c>
      <c r="S607" s="18">
        <v>2584</v>
      </c>
      <c r="T607" s="18">
        <v>0</v>
      </c>
      <c r="U607" s="18">
        <v>10546.23</v>
      </c>
      <c r="V607" s="18">
        <v>270.54000000000002</v>
      </c>
      <c r="W607" s="18">
        <v>627.23</v>
      </c>
      <c r="X607" s="18">
        <v>11444</v>
      </c>
      <c r="Y607" s="18">
        <v>2326.65</v>
      </c>
      <c r="Z607" s="18">
        <v>107.72</v>
      </c>
      <c r="AA607" s="18">
        <v>149.63</v>
      </c>
      <c r="AB607" s="18">
        <v>2584</v>
      </c>
    </row>
    <row r="608" spans="1:28" s="15" customFormat="1" x14ac:dyDescent="0.25">
      <c r="A608" s="17">
        <v>19</v>
      </c>
      <c r="B608" s="17" t="s">
        <v>1233</v>
      </c>
      <c r="C608" s="17" t="s">
        <v>1664</v>
      </c>
      <c r="D608" s="17" t="s">
        <v>1300</v>
      </c>
      <c r="E608" s="17" t="s">
        <v>1301</v>
      </c>
      <c r="F608" s="17" t="s">
        <v>75</v>
      </c>
      <c r="G608" s="17" t="s">
        <v>1302</v>
      </c>
      <c r="H608" s="17">
        <v>1</v>
      </c>
      <c r="I608" s="17">
        <v>1</v>
      </c>
      <c r="J608" s="17">
        <v>540</v>
      </c>
      <c r="K608" s="17" t="s">
        <v>107</v>
      </c>
      <c r="L608" s="18">
        <v>-6442.59</v>
      </c>
      <c r="M608" s="18">
        <v>969.57</v>
      </c>
      <c r="N608" s="18">
        <v>21.02</v>
      </c>
      <c r="O608" s="18">
        <v>-5452</v>
      </c>
      <c r="P608" s="18">
        <v>4064.81</v>
      </c>
      <c r="Q608" s="18">
        <v>0</v>
      </c>
      <c r="R608" s="18">
        <v>323.19</v>
      </c>
      <c r="S608" s="18">
        <v>4388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0</v>
      </c>
      <c r="Z608" s="18">
        <v>0</v>
      </c>
      <c r="AA608" s="18">
        <v>0</v>
      </c>
      <c r="AB608" s="18">
        <v>0</v>
      </c>
    </row>
    <row r="609" spans="1:28" s="15" customFormat="1" x14ac:dyDescent="0.25">
      <c r="A609" s="15">
        <v>20</v>
      </c>
      <c r="B609" s="15" t="s">
        <v>1233</v>
      </c>
      <c r="C609" s="15" t="s">
        <v>1664</v>
      </c>
      <c r="D609" s="15" t="s">
        <v>1303</v>
      </c>
      <c r="E609" s="15" t="s">
        <v>1304</v>
      </c>
      <c r="F609" s="15" t="s">
        <v>75</v>
      </c>
      <c r="G609" s="15" t="s">
        <v>1302</v>
      </c>
      <c r="H609" s="15">
        <v>2</v>
      </c>
      <c r="I609" s="15">
        <v>2</v>
      </c>
      <c r="J609" s="15">
        <v>1080</v>
      </c>
      <c r="K609" s="15" t="s">
        <v>107</v>
      </c>
      <c r="L609" s="16">
        <v>23781.58</v>
      </c>
      <c r="M609" s="16">
        <v>1939.14</v>
      </c>
      <c r="N609" s="16">
        <v>384.28</v>
      </c>
      <c r="O609" s="16">
        <v>26105</v>
      </c>
      <c r="P609" s="16">
        <v>8129.79</v>
      </c>
      <c r="Q609" s="16">
        <v>224.83</v>
      </c>
      <c r="R609" s="16">
        <v>646.38</v>
      </c>
      <c r="S609" s="16">
        <v>9001</v>
      </c>
      <c r="T609" s="16">
        <v>0</v>
      </c>
      <c r="U609" s="16">
        <v>23781.58</v>
      </c>
      <c r="V609" s="16">
        <v>384.28</v>
      </c>
      <c r="W609" s="16">
        <v>1939.14</v>
      </c>
      <c r="X609" s="16">
        <v>26105</v>
      </c>
      <c r="Y609" s="16">
        <v>8129.79</v>
      </c>
      <c r="Z609" s="16">
        <v>224.83</v>
      </c>
      <c r="AA609" s="16">
        <v>646.38</v>
      </c>
      <c r="AB609" s="16">
        <v>9001</v>
      </c>
    </row>
    <row r="610" spans="1:28" x14ac:dyDescent="0.25">
      <c r="A610" s="10"/>
      <c r="B610" s="10"/>
      <c r="C610" s="10" t="s">
        <v>71</v>
      </c>
      <c r="D610" s="10"/>
      <c r="E610" s="10"/>
      <c r="F610" s="10"/>
      <c r="G610" s="10"/>
      <c r="H610" s="10"/>
      <c r="I610" s="10"/>
      <c r="J610" s="11">
        <f>SUM(J590:J609)</f>
        <v>3724</v>
      </c>
      <c r="K610" s="11"/>
      <c r="L610" s="11">
        <f t="shared" ref="L610:R610" si="57">SUM(L590:L609)</f>
        <v>137411.38</v>
      </c>
      <c r="M610" s="11">
        <f t="shared" si="57"/>
        <v>9868.8999999999978</v>
      </c>
      <c r="N610" s="11">
        <f t="shared" si="57"/>
        <v>4479.72</v>
      </c>
      <c r="O610" s="11">
        <f t="shared" si="57"/>
        <v>151760</v>
      </c>
      <c r="P610" s="11">
        <f t="shared" si="57"/>
        <v>33551.550000000003</v>
      </c>
      <c r="Q610" s="11">
        <f t="shared" si="57"/>
        <v>1430.6299999999999</v>
      </c>
      <c r="R610" s="11">
        <f t="shared" si="57"/>
        <v>2228.8200000000002</v>
      </c>
      <c r="S610" s="11">
        <f>SUM(S590:S609)</f>
        <v>37211</v>
      </c>
      <c r="T610" s="11">
        <f t="shared" ref="T610:AB610" si="58">SUM(T590:T609)</f>
        <v>2760</v>
      </c>
      <c r="U610" s="11">
        <f t="shared" si="58"/>
        <v>143853.97</v>
      </c>
      <c r="V610" s="11">
        <f t="shared" si="58"/>
        <v>4458.7000000000007</v>
      </c>
      <c r="W610" s="11">
        <f t="shared" si="58"/>
        <v>8899.3299999999981</v>
      </c>
      <c r="X610" s="11">
        <f t="shared" si="58"/>
        <v>157212</v>
      </c>
      <c r="Y610" s="11">
        <f t="shared" si="58"/>
        <v>29486.74</v>
      </c>
      <c r="Z610" s="11">
        <f t="shared" si="58"/>
        <v>1430.6299999999999</v>
      </c>
      <c r="AA610" s="11">
        <f t="shared" si="58"/>
        <v>1905.63</v>
      </c>
      <c r="AB610" s="11">
        <f t="shared" si="58"/>
        <v>32823</v>
      </c>
    </row>
    <row r="611" spans="1:28" x14ac:dyDescent="0.25">
      <c r="A611" s="10"/>
      <c r="B611" s="10"/>
      <c r="C611" s="10" t="s">
        <v>119</v>
      </c>
      <c r="D611" s="10"/>
      <c r="E611" s="10"/>
      <c r="F611" s="10"/>
      <c r="G611" s="10"/>
      <c r="H611" s="10"/>
      <c r="I611" s="10"/>
      <c r="J611" s="11">
        <f>J610+J589</f>
        <v>18555</v>
      </c>
      <c r="K611" s="11"/>
      <c r="L611" s="11">
        <f t="shared" ref="L611:AB611" si="59">L610+L589</f>
        <v>346662.54000000004</v>
      </c>
      <c r="M611" s="11">
        <f t="shared" si="59"/>
        <v>53435.3</v>
      </c>
      <c r="N611" s="11">
        <f t="shared" si="59"/>
        <v>18830.16</v>
      </c>
      <c r="O611" s="11">
        <f t="shared" si="59"/>
        <v>418928</v>
      </c>
      <c r="P611" s="11">
        <f t="shared" si="59"/>
        <v>125137.85</v>
      </c>
      <c r="Q611" s="11">
        <f t="shared" si="59"/>
        <v>6155.38</v>
      </c>
      <c r="R611" s="11">
        <f t="shared" si="59"/>
        <v>8902.77</v>
      </c>
      <c r="S611" s="11">
        <f t="shared" si="59"/>
        <v>140196</v>
      </c>
      <c r="T611" s="11">
        <f t="shared" si="59"/>
        <v>18820</v>
      </c>
      <c r="U611" s="11">
        <f t="shared" si="59"/>
        <v>588139.04</v>
      </c>
      <c r="V611" s="11">
        <f t="shared" si="59"/>
        <v>18679.63</v>
      </c>
      <c r="W611" s="11">
        <f t="shared" si="59"/>
        <v>42703.33</v>
      </c>
      <c r="X611" s="11">
        <f t="shared" si="59"/>
        <v>649522</v>
      </c>
      <c r="Y611" s="11">
        <f t="shared" si="59"/>
        <v>114142.14000000001</v>
      </c>
      <c r="Z611" s="11">
        <f t="shared" si="59"/>
        <v>6233.18</v>
      </c>
      <c r="AA611" s="11">
        <f t="shared" si="59"/>
        <v>7912.68</v>
      </c>
      <c r="AB611" s="11">
        <f t="shared" si="59"/>
        <v>128288</v>
      </c>
    </row>
    <row r="613" spans="1:28" x14ac:dyDescent="0.25">
      <c r="O613" s="34"/>
    </row>
    <row r="615" spans="1:28" ht="15.75" x14ac:dyDescent="0.25">
      <c r="E615" s="13" t="s">
        <v>120</v>
      </c>
      <c r="G615" s="14"/>
      <c r="H615" s="14"/>
      <c r="I615" s="14"/>
      <c r="J615" s="14"/>
      <c r="K615" s="14"/>
      <c r="L615" s="13" t="s">
        <v>122</v>
      </c>
      <c r="M615" s="13"/>
      <c r="N615" s="13"/>
      <c r="O615" s="14"/>
      <c r="Q615" s="14"/>
      <c r="R615" s="13" t="s">
        <v>121</v>
      </c>
      <c r="T615" s="14"/>
      <c r="U615" s="14"/>
      <c r="W615" s="14"/>
      <c r="X615" s="14"/>
      <c r="Y615" s="13" t="s">
        <v>123</v>
      </c>
      <c r="Z615" s="14"/>
      <c r="AA615" s="14"/>
      <c r="AB615" s="14"/>
    </row>
    <row r="616" spans="1:28" ht="15.75" x14ac:dyDescent="0.25">
      <c r="E616" s="13" t="s">
        <v>124</v>
      </c>
      <c r="G616" s="14"/>
      <c r="H616" s="14"/>
      <c r="I616" s="14"/>
      <c r="J616" s="14"/>
      <c r="K616" s="14"/>
      <c r="L616" s="13" t="s">
        <v>124</v>
      </c>
      <c r="M616" s="13"/>
      <c r="N616" s="13"/>
      <c r="O616" s="14"/>
      <c r="Q616" s="14"/>
      <c r="R616" s="13" t="s">
        <v>124</v>
      </c>
      <c r="T616" s="14"/>
      <c r="U616" s="14"/>
      <c r="W616" s="14"/>
      <c r="X616" s="14"/>
      <c r="Y616" s="13" t="s">
        <v>124</v>
      </c>
      <c r="Z616" s="14"/>
      <c r="AA616" s="14"/>
      <c r="AB616" s="14"/>
    </row>
  </sheetData>
  <mergeCells count="28">
    <mergeCell ref="A1:AB1"/>
    <mergeCell ref="A2:AB2"/>
    <mergeCell ref="A49:AB49"/>
    <mergeCell ref="A50:AB50"/>
    <mergeCell ref="A94:AB94"/>
    <mergeCell ref="A95:AB95"/>
    <mergeCell ref="A488:AB488"/>
    <mergeCell ref="A489:AB489"/>
    <mergeCell ref="A187:AB187"/>
    <mergeCell ref="A188:AB188"/>
    <mergeCell ref="A138:AB138"/>
    <mergeCell ref="A139:AB139"/>
    <mergeCell ref="A316:AB316"/>
    <mergeCell ref="A317:AB317"/>
    <mergeCell ref="A273:AB273"/>
    <mergeCell ref="A274:AB274"/>
    <mergeCell ref="A230:AB230"/>
    <mergeCell ref="A231:AB231"/>
    <mergeCell ref="A445:AB445"/>
    <mergeCell ref="A446:AB446"/>
    <mergeCell ref="A402:AB402"/>
    <mergeCell ref="A574:AB574"/>
    <mergeCell ref="A575:AB575"/>
    <mergeCell ref="A531:AB531"/>
    <mergeCell ref="A532:AB532"/>
    <mergeCell ref="A359:AB359"/>
    <mergeCell ref="A360:AB360"/>
    <mergeCell ref="A403:AB403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2" manualBreakCount="12">
    <brk id="48" max="16383" man="1"/>
    <brk id="93" max="16383" man="1"/>
    <brk id="137" max="16383" man="1"/>
    <brk id="229" max="16383" man="1"/>
    <brk id="272" max="16383" man="1"/>
    <brk id="315" max="16383" man="1"/>
    <brk id="358" max="16383" man="1"/>
    <brk id="401" max="16383" man="1"/>
    <brk id="444" max="16383" man="1"/>
    <brk id="487" max="16383" man="1"/>
    <brk id="530" max="16383" man="1"/>
    <brk id="57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H588"/>
  <sheetViews>
    <sheetView view="pageBreakPreview" topLeftCell="A570" zoomScaleNormal="100" zoomScaleSheetLayoutView="100" workbookViewId="0">
      <selection activeCell="K583" sqref="K583"/>
    </sheetView>
  </sheetViews>
  <sheetFormatPr defaultRowHeight="15" x14ac:dyDescent="0.25"/>
  <cols>
    <col min="1" max="1" width="4.140625" customWidth="1"/>
    <col min="2" max="2" width="11.5703125" customWidth="1"/>
    <col min="3" max="3" width="8.42578125" customWidth="1"/>
    <col min="4" max="4" width="9.140625" hidden="1" customWidth="1"/>
    <col min="5" max="5" width="13.140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11" customWidth="1"/>
    <col min="12" max="12" width="7.140625" customWidth="1"/>
    <col min="13" max="14" width="6.7109375" customWidth="1"/>
    <col min="15" max="15" width="8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.140625" customWidth="1"/>
    <col min="21" max="21" width="6.7109375" customWidth="1"/>
    <col min="22" max="22" width="6.85546875" customWidth="1"/>
    <col min="23" max="23" width="5.85546875" customWidth="1"/>
    <col min="24" max="24" width="7" customWidth="1"/>
    <col min="25" max="25" width="8.7109375" customWidth="1"/>
    <col min="26" max="26" width="6.85546875" customWidth="1"/>
    <col min="27" max="27" width="6.5703125" customWidth="1"/>
    <col min="28" max="28" width="8.7109375" customWidth="1"/>
    <col min="29" max="29" width="9.140625" customWidth="1"/>
    <col min="30" max="30" width="12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31</v>
      </c>
      <c r="C5" s="17" t="s">
        <v>100</v>
      </c>
      <c r="D5" s="17" t="s">
        <v>33</v>
      </c>
      <c r="E5" s="17" t="s">
        <v>34</v>
      </c>
      <c r="F5" s="17" t="s">
        <v>35</v>
      </c>
      <c r="G5" s="17" t="s">
        <v>36</v>
      </c>
      <c r="H5" s="17">
        <v>82129</v>
      </c>
      <c r="I5" s="17">
        <v>82056</v>
      </c>
      <c r="J5" s="17">
        <v>73</v>
      </c>
      <c r="K5" s="17" t="s">
        <v>37</v>
      </c>
      <c r="L5" s="18">
        <v>11721.31</v>
      </c>
      <c r="M5" s="18">
        <v>486.09</v>
      </c>
      <c r="N5" s="18">
        <v>592.77</v>
      </c>
      <c r="O5" s="18">
        <v>12800.17</v>
      </c>
      <c r="P5" s="18">
        <v>721.59</v>
      </c>
      <c r="Q5" s="18">
        <v>115.22</v>
      </c>
      <c r="R5" s="18">
        <v>32.520000000000003</v>
      </c>
      <c r="S5" s="18">
        <v>869.33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Y15" si="0">L5+P5-U5</f>
        <v>12442.9</v>
      </c>
      <c r="Z5" s="9">
        <f t="shared" ref="Z5:Z15" si="1">M5+Q5-V5</f>
        <v>601.30999999999995</v>
      </c>
      <c r="AA5" s="9">
        <f t="shared" ref="AA5:AA15" si="2">N5+R5-W5</f>
        <v>625.29</v>
      </c>
      <c r="AB5" s="9">
        <f t="shared" ref="AB5:AB15" si="3">O5+S5-X5</f>
        <v>13669.5</v>
      </c>
    </row>
    <row r="6" spans="1:31" x14ac:dyDescent="0.25">
      <c r="A6" s="17">
        <v>2</v>
      </c>
      <c r="B6" s="17" t="s">
        <v>38</v>
      </c>
      <c r="C6" s="17" t="s">
        <v>100</v>
      </c>
      <c r="D6" s="17" t="s">
        <v>39</v>
      </c>
      <c r="E6" s="17" t="s">
        <v>40</v>
      </c>
      <c r="F6" s="17" t="s">
        <v>35</v>
      </c>
      <c r="G6" s="17" t="s">
        <v>41</v>
      </c>
      <c r="H6" s="17">
        <v>39642</v>
      </c>
      <c r="I6" s="17">
        <v>39261</v>
      </c>
      <c r="J6" s="17">
        <v>1143</v>
      </c>
      <c r="K6" s="17" t="s">
        <v>37</v>
      </c>
      <c r="L6" s="18">
        <v>41706.120000000003</v>
      </c>
      <c r="M6" s="18">
        <v>497.3</v>
      </c>
      <c r="N6" s="18">
        <v>462.43</v>
      </c>
      <c r="O6" s="18">
        <v>42665.85</v>
      </c>
      <c r="P6" s="18">
        <v>6398</v>
      </c>
      <c r="Q6" s="18">
        <v>479.97</v>
      </c>
      <c r="R6" s="18">
        <v>509.21</v>
      </c>
      <c r="S6" s="18">
        <v>7387.18</v>
      </c>
      <c r="T6" s="18">
        <v>0</v>
      </c>
      <c r="U6" s="18">
        <v>41706.120000000003</v>
      </c>
      <c r="V6" s="18">
        <v>497.3</v>
      </c>
      <c r="W6" s="18">
        <v>462.58</v>
      </c>
      <c r="X6" s="18">
        <v>42666</v>
      </c>
      <c r="Y6" s="9">
        <f t="shared" si="0"/>
        <v>6398</v>
      </c>
      <c r="Z6" s="9">
        <f t="shared" si="1"/>
        <v>479.96999999999997</v>
      </c>
      <c r="AA6" s="9">
        <f t="shared" si="2"/>
        <v>509.06</v>
      </c>
      <c r="AB6" s="9">
        <f t="shared" si="3"/>
        <v>7387.0299999999988</v>
      </c>
    </row>
    <row r="7" spans="1:31" x14ac:dyDescent="0.25">
      <c r="A7" s="17">
        <v>3</v>
      </c>
      <c r="B7" s="17" t="s">
        <v>42</v>
      </c>
      <c r="C7" s="17" t="s">
        <v>100</v>
      </c>
      <c r="D7" s="17" t="s">
        <v>43</v>
      </c>
      <c r="E7" s="17" t="s">
        <v>44</v>
      </c>
      <c r="F7" s="17" t="s">
        <v>35</v>
      </c>
      <c r="G7" s="17" t="s">
        <v>45</v>
      </c>
      <c r="H7" s="17"/>
      <c r="I7" s="17"/>
      <c r="J7" s="17"/>
      <c r="K7" s="17"/>
      <c r="L7" s="18">
        <v>15024.1</v>
      </c>
      <c r="M7" s="18">
        <v>655.23</v>
      </c>
      <c r="N7" s="18">
        <v>939.06</v>
      </c>
      <c r="O7" s="18">
        <v>16618.39</v>
      </c>
      <c r="P7" s="18">
        <v>0</v>
      </c>
      <c r="Q7" s="18">
        <v>0</v>
      </c>
      <c r="R7" s="18">
        <v>0</v>
      </c>
      <c r="S7" s="18"/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0"/>
        <v>15024.1</v>
      </c>
      <c r="Z7" s="9">
        <f t="shared" si="1"/>
        <v>655.23</v>
      </c>
      <c r="AA7" s="9">
        <f t="shared" si="2"/>
        <v>939.06</v>
      </c>
      <c r="AB7" s="9">
        <f t="shared" si="3"/>
        <v>16618.39</v>
      </c>
    </row>
    <row r="8" spans="1:31" x14ac:dyDescent="0.25">
      <c r="A8" s="17">
        <v>4</v>
      </c>
      <c r="B8" s="17" t="s">
        <v>38</v>
      </c>
      <c r="C8" s="17" t="s">
        <v>100</v>
      </c>
      <c r="D8" s="17" t="s">
        <v>46</v>
      </c>
      <c r="E8" s="17" t="s">
        <v>47</v>
      </c>
      <c r="F8" s="17" t="s">
        <v>35</v>
      </c>
      <c r="G8" s="17" t="s">
        <v>41</v>
      </c>
      <c r="H8" s="17">
        <v>41289</v>
      </c>
      <c r="I8" s="17">
        <v>39657</v>
      </c>
      <c r="J8" s="17">
        <v>1632</v>
      </c>
      <c r="K8" s="17" t="s">
        <v>37</v>
      </c>
      <c r="L8" s="18">
        <v>12287.89</v>
      </c>
      <c r="M8" s="18">
        <v>220.52</v>
      </c>
      <c r="N8" s="18">
        <v>672.26</v>
      </c>
      <c r="O8" s="18">
        <v>13180.67</v>
      </c>
      <c r="P8" s="18">
        <v>8781.5300000000007</v>
      </c>
      <c r="Q8" s="18">
        <v>196.27</v>
      </c>
      <c r="R8" s="18">
        <v>727.06</v>
      </c>
      <c r="S8" s="18">
        <v>9704.86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0"/>
        <v>21069.42</v>
      </c>
      <c r="Z8" s="9">
        <f t="shared" si="1"/>
        <v>416.79</v>
      </c>
      <c r="AA8" s="9">
        <f t="shared" si="2"/>
        <v>1399.32</v>
      </c>
      <c r="AB8" s="9">
        <f t="shared" si="3"/>
        <v>22885.53</v>
      </c>
    </row>
    <row r="9" spans="1:31" x14ac:dyDescent="0.25">
      <c r="A9" s="17">
        <v>5</v>
      </c>
      <c r="B9" s="17" t="s">
        <v>48</v>
      </c>
      <c r="C9" s="17" t="s">
        <v>100</v>
      </c>
      <c r="D9" s="17" t="s">
        <v>49</v>
      </c>
      <c r="E9" s="17" t="s">
        <v>50</v>
      </c>
      <c r="F9" s="17" t="s">
        <v>35</v>
      </c>
      <c r="G9" s="17" t="s">
        <v>45</v>
      </c>
      <c r="H9" s="17">
        <v>76305</v>
      </c>
      <c r="I9" s="17">
        <v>74873</v>
      </c>
      <c r="J9" s="17">
        <v>1432</v>
      </c>
      <c r="K9" s="17" t="s">
        <v>37</v>
      </c>
      <c r="L9" s="18">
        <v>54665.78</v>
      </c>
      <c r="M9" s="18">
        <v>571.37</v>
      </c>
      <c r="N9" s="18">
        <v>392.49</v>
      </c>
      <c r="O9" s="18">
        <v>55629.64</v>
      </c>
      <c r="P9" s="18">
        <v>7337.21</v>
      </c>
      <c r="Q9" s="18">
        <v>574.64</v>
      </c>
      <c r="R9" s="18">
        <v>637.96</v>
      </c>
      <c r="S9" s="18">
        <v>8549.81</v>
      </c>
      <c r="T9" s="18">
        <v>0</v>
      </c>
      <c r="U9" s="18">
        <v>54665.78</v>
      </c>
      <c r="V9" s="18">
        <v>571.37</v>
      </c>
      <c r="W9" s="18">
        <v>392.85</v>
      </c>
      <c r="X9" s="18">
        <v>55630</v>
      </c>
      <c r="Y9" s="9">
        <f t="shared" si="0"/>
        <v>7337.2099999999991</v>
      </c>
      <c r="Z9" s="9">
        <f t="shared" si="1"/>
        <v>574.64</v>
      </c>
      <c r="AA9" s="9">
        <f t="shared" si="2"/>
        <v>637.6</v>
      </c>
      <c r="AB9" s="9">
        <f t="shared" si="3"/>
        <v>8549.4499999999971</v>
      </c>
    </row>
    <row r="10" spans="1:31" x14ac:dyDescent="0.25">
      <c r="A10" s="17">
        <v>6</v>
      </c>
      <c r="B10" s="17" t="s">
        <v>51</v>
      </c>
      <c r="C10" s="17" t="s">
        <v>100</v>
      </c>
      <c r="D10" s="17" t="s">
        <v>52</v>
      </c>
      <c r="E10" s="17" t="s">
        <v>53</v>
      </c>
      <c r="F10" s="17" t="s">
        <v>35</v>
      </c>
      <c r="G10" s="17" t="s">
        <v>45</v>
      </c>
      <c r="H10" s="17">
        <v>45349</v>
      </c>
      <c r="I10" s="17">
        <v>42677</v>
      </c>
      <c r="J10" s="17">
        <v>2672</v>
      </c>
      <c r="K10" s="17" t="s">
        <v>37</v>
      </c>
      <c r="L10" s="18">
        <v>34075.11</v>
      </c>
      <c r="M10" s="18">
        <v>332.19</v>
      </c>
      <c r="N10" s="18">
        <v>987.67</v>
      </c>
      <c r="O10" s="18">
        <v>35394.97</v>
      </c>
      <c r="P10" s="18">
        <v>13892.76</v>
      </c>
      <c r="Q10" s="18">
        <v>377.57</v>
      </c>
      <c r="R10" s="18">
        <v>1190.3800000000001</v>
      </c>
      <c r="S10" s="18">
        <v>15460.71</v>
      </c>
      <c r="T10" s="18">
        <v>0</v>
      </c>
      <c r="U10" s="18">
        <v>34075.11</v>
      </c>
      <c r="V10" s="18">
        <v>332.19</v>
      </c>
      <c r="W10" s="18">
        <v>987.7</v>
      </c>
      <c r="X10" s="18">
        <v>35395</v>
      </c>
      <c r="Y10" s="9">
        <f t="shared" si="0"/>
        <v>13892.760000000002</v>
      </c>
      <c r="Z10" s="9">
        <f t="shared" si="1"/>
        <v>377.57</v>
      </c>
      <c r="AA10" s="9">
        <f t="shared" si="2"/>
        <v>1190.3500000000001</v>
      </c>
      <c r="AB10" s="9">
        <f t="shared" si="3"/>
        <v>15460.68</v>
      </c>
    </row>
    <row r="11" spans="1:31" x14ac:dyDescent="0.25">
      <c r="A11" s="17">
        <v>7</v>
      </c>
      <c r="B11" s="17" t="s">
        <v>51</v>
      </c>
      <c r="C11" s="17" t="s">
        <v>100</v>
      </c>
      <c r="D11" s="17" t="s">
        <v>54</v>
      </c>
      <c r="E11" s="17" t="s">
        <v>55</v>
      </c>
      <c r="F11" s="17" t="s">
        <v>35</v>
      </c>
      <c r="G11" s="17" t="s">
        <v>41</v>
      </c>
      <c r="H11" s="17">
        <v>43265</v>
      </c>
      <c r="I11" s="17">
        <v>39504</v>
      </c>
      <c r="J11" s="17">
        <v>3761</v>
      </c>
      <c r="K11" s="17" t="s">
        <v>37</v>
      </c>
      <c r="L11" s="18">
        <v>55546.77</v>
      </c>
      <c r="M11" s="18">
        <v>620.5</v>
      </c>
      <c r="N11" s="18">
        <v>1373.03</v>
      </c>
      <c r="O11" s="18">
        <v>57540.3</v>
      </c>
      <c r="P11" s="18">
        <v>18888.23</v>
      </c>
      <c r="Q11" s="18">
        <v>655.1</v>
      </c>
      <c r="R11" s="18">
        <v>1675.53</v>
      </c>
      <c r="S11" s="18">
        <v>21218.86</v>
      </c>
      <c r="T11" s="18">
        <v>0</v>
      </c>
      <c r="U11" s="18">
        <v>55546.47</v>
      </c>
      <c r="V11" s="18">
        <v>620.5</v>
      </c>
      <c r="W11" s="18">
        <v>1373.03</v>
      </c>
      <c r="X11" s="18">
        <v>57540</v>
      </c>
      <c r="Y11" s="9">
        <f t="shared" si="0"/>
        <v>18888.53</v>
      </c>
      <c r="Z11" s="9">
        <f t="shared" si="1"/>
        <v>655.09999999999991</v>
      </c>
      <c r="AA11" s="9">
        <f t="shared" si="2"/>
        <v>1675.53</v>
      </c>
      <c r="AB11" s="9">
        <f t="shared" si="3"/>
        <v>21219.160000000003</v>
      </c>
    </row>
    <row r="12" spans="1:31" x14ac:dyDescent="0.25">
      <c r="A12" s="17">
        <v>8</v>
      </c>
      <c r="B12" s="17" t="s">
        <v>51</v>
      </c>
      <c r="C12" s="17" t="s">
        <v>100</v>
      </c>
      <c r="D12" s="17" t="s">
        <v>56</v>
      </c>
      <c r="E12" s="17" t="s">
        <v>57</v>
      </c>
      <c r="F12" s="17" t="s">
        <v>35</v>
      </c>
      <c r="G12" s="17" t="s">
        <v>58</v>
      </c>
      <c r="H12" s="17">
        <v>7127</v>
      </c>
      <c r="I12" s="17">
        <v>7127</v>
      </c>
      <c r="J12" s="17">
        <v>0</v>
      </c>
      <c r="K12" s="17" t="s">
        <v>59</v>
      </c>
      <c r="L12" s="18">
        <v>9429.89</v>
      </c>
      <c r="M12" s="18">
        <v>588.95000000000005</v>
      </c>
      <c r="N12" s="18">
        <v>0</v>
      </c>
      <c r="O12" s="18">
        <v>10018.84</v>
      </c>
      <c r="P12" s="18">
        <v>813.5</v>
      </c>
      <c r="Q12" s="18">
        <v>90.87</v>
      </c>
      <c r="R12" s="18">
        <v>0</v>
      </c>
      <c r="S12" s="18">
        <v>904.37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0"/>
        <v>10243.39</v>
      </c>
      <c r="Z12" s="9">
        <f t="shared" si="1"/>
        <v>679.82</v>
      </c>
      <c r="AA12" s="9">
        <f t="shared" si="2"/>
        <v>0</v>
      </c>
      <c r="AB12" s="9">
        <f t="shared" si="3"/>
        <v>10923.210000000001</v>
      </c>
    </row>
    <row r="13" spans="1:31" x14ac:dyDescent="0.25">
      <c r="A13" s="17">
        <v>9</v>
      </c>
      <c r="B13" s="17" t="s">
        <v>60</v>
      </c>
      <c r="C13" s="17" t="s">
        <v>100</v>
      </c>
      <c r="D13" s="17" t="s">
        <v>61</v>
      </c>
      <c r="E13" s="17" t="s">
        <v>62</v>
      </c>
      <c r="F13" s="17" t="s">
        <v>35</v>
      </c>
      <c r="G13" s="17" t="s">
        <v>63</v>
      </c>
      <c r="H13" s="17">
        <v>85</v>
      </c>
      <c r="I13" s="17">
        <v>85</v>
      </c>
      <c r="J13" s="17">
        <v>0</v>
      </c>
      <c r="K13" s="17" t="s">
        <v>59</v>
      </c>
      <c r="L13" s="18">
        <v>10639.84</v>
      </c>
      <c r="M13" s="18">
        <v>613.14</v>
      </c>
      <c r="N13" s="18">
        <v>113.6</v>
      </c>
      <c r="O13" s="18">
        <v>11366.58</v>
      </c>
      <c r="P13" s="18">
        <v>813.5</v>
      </c>
      <c r="Q13" s="18">
        <v>104.1</v>
      </c>
      <c r="R13" s="18">
        <v>0</v>
      </c>
      <c r="S13" s="18">
        <v>917.6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0"/>
        <v>11453.34</v>
      </c>
      <c r="Z13" s="9">
        <f t="shared" si="1"/>
        <v>717.24</v>
      </c>
      <c r="AA13" s="9">
        <f t="shared" si="2"/>
        <v>113.6</v>
      </c>
      <c r="AB13" s="9">
        <f t="shared" si="3"/>
        <v>12284.18</v>
      </c>
    </row>
    <row r="14" spans="1:31" s="15" customFormat="1" x14ac:dyDescent="0.25">
      <c r="A14" s="17">
        <v>10</v>
      </c>
      <c r="B14" s="17" t="s">
        <v>38</v>
      </c>
      <c r="C14" s="17" t="s">
        <v>32</v>
      </c>
      <c r="D14" s="17" t="s">
        <v>68</v>
      </c>
      <c r="E14" s="17" t="s">
        <v>69</v>
      </c>
      <c r="F14" s="17" t="s">
        <v>35</v>
      </c>
      <c r="G14" s="17" t="s">
        <v>70</v>
      </c>
      <c r="H14" s="17">
        <v>7035</v>
      </c>
      <c r="I14" s="17">
        <v>6825</v>
      </c>
      <c r="J14" s="17">
        <v>210</v>
      </c>
      <c r="K14" s="17" t="s">
        <v>37</v>
      </c>
      <c r="L14" s="18">
        <v>19209.29</v>
      </c>
      <c r="M14" s="18">
        <v>1268.19</v>
      </c>
      <c r="N14" s="18"/>
      <c r="O14" s="18">
        <v>21313.57</v>
      </c>
      <c r="P14" s="18">
        <v>1706.66</v>
      </c>
      <c r="Q14" s="18">
        <v>194.71</v>
      </c>
      <c r="R14" s="18">
        <v>93.56</v>
      </c>
      <c r="S14" s="18">
        <v>1994.93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0"/>
        <v>20915.95</v>
      </c>
      <c r="Z14" s="9">
        <f t="shared" si="1"/>
        <v>1462.9</v>
      </c>
      <c r="AA14" s="9">
        <f t="shared" si="2"/>
        <v>93.56</v>
      </c>
      <c r="AB14" s="9">
        <f t="shared" si="3"/>
        <v>23308.5</v>
      </c>
    </row>
    <row r="15" spans="1:31" x14ac:dyDescent="0.25">
      <c r="A15" s="17">
        <v>11</v>
      </c>
      <c r="B15" s="17" t="s">
        <v>64</v>
      </c>
      <c r="C15" s="17" t="s">
        <v>100</v>
      </c>
      <c r="D15" s="17" t="s">
        <v>65</v>
      </c>
      <c r="E15" s="17" t="s">
        <v>66</v>
      </c>
      <c r="F15" s="17" t="s">
        <v>35</v>
      </c>
      <c r="G15" s="17" t="s">
        <v>67</v>
      </c>
      <c r="H15" s="17">
        <v>872</v>
      </c>
      <c r="I15" s="17">
        <v>859</v>
      </c>
      <c r="J15" s="17">
        <v>13</v>
      </c>
      <c r="K15" s="17" t="s">
        <v>37</v>
      </c>
      <c r="L15" s="18">
        <v>6364.12</v>
      </c>
      <c r="M15" s="18">
        <v>363.72</v>
      </c>
      <c r="N15" s="18">
        <v>164.66</v>
      </c>
      <c r="O15" s="18">
        <v>6892.5</v>
      </c>
      <c r="P15" s="18">
        <v>489.35</v>
      </c>
      <c r="Q15" s="18">
        <v>63.02</v>
      </c>
      <c r="R15" s="18">
        <v>5.79</v>
      </c>
      <c r="S15" s="18">
        <v>558.16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0"/>
        <v>6853.47</v>
      </c>
      <c r="Z15" s="9">
        <f t="shared" si="1"/>
        <v>426.74</v>
      </c>
      <c r="AA15" s="9">
        <f t="shared" si="2"/>
        <v>170.45</v>
      </c>
      <c r="AB15" s="9">
        <f t="shared" si="3"/>
        <v>7450.66</v>
      </c>
    </row>
    <row r="16" spans="1:31" s="12" customFormat="1" x14ac:dyDescent="0.25">
      <c r="A16" s="19"/>
      <c r="B16" s="19"/>
      <c r="C16" s="10" t="s">
        <v>71</v>
      </c>
      <c r="D16" s="19"/>
      <c r="E16" s="19"/>
      <c r="F16" s="19"/>
      <c r="G16" s="19"/>
      <c r="H16" s="19"/>
      <c r="I16" s="19"/>
      <c r="J16" s="19">
        <f>SUM(J5:J15)</f>
        <v>10936</v>
      </c>
      <c r="K16" s="19"/>
      <c r="L16" s="20">
        <f t="shared" ref="L16:AB16" si="4">SUM(L5:L15)</f>
        <v>270670.21999999997</v>
      </c>
      <c r="M16" s="20">
        <f t="shared" si="4"/>
        <v>6217.2</v>
      </c>
      <c r="N16" s="20">
        <f t="shared" si="4"/>
        <v>5697.97</v>
      </c>
      <c r="O16" s="20">
        <f t="shared" si="4"/>
        <v>283421.48</v>
      </c>
      <c r="P16" s="20">
        <f t="shared" si="4"/>
        <v>59842.330000000009</v>
      </c>
      <c r="Q16" s="20">
        <f t="shared" si="4"/>
        <v>2851.47</v>
      </c>
      <c r="R16" s="20">
        <f t="shared" si="4"/>
        <v>4872.01</v>
      </c>
      <c r="S16" s="20">
        <f t="shared" si="4"/>
        <v>67565.81</v>
      </c>
      <c r="T16" s="20">
        <f t="shared" si="4"/>
        <v>0</v>
      </c>
      <c r="U16" s="20">
        <f t="shared" si="4"/>
        <v>185993.47999999998</v>
      </c>
      <c r="V16" s="20">
        <f t="shared" si="4"/>
        <v>2021.3600000000001</v>
      </c>
      <c r="W16" s="20">
        <f t="shared" si="4"/>
        <v>3216.16</v>
      </c>
      <c r="X16" s="20">
        <f t="shared" si="4"/>
        <v>191231</v>
      </c>
      <c r="Y16" s="20">
        <f t="shared" si="4"/>
        <v>144519.07</v>
      </c>
      <c r="Z16" s="20">
        <f t="shared" si="4"/>
        <v>7047.3099999999995</v>
      </c>
      <c r="AA16" s="20">
        <f t="shared" si="4"/>
        <v>7353.8200000000006</v>
      </c>
      <c r="AB16" s="20">
        <f t="shared" si="4"/>
        <v>159756.29</v>
      </c>
    </row>
    <row r="17" spans="1:28" x14ac:dyDescent="0.25">
      <c r="A17" s="17">
        <v>1</v>
      </c>
      <c r="B17" s="17" t="s">
        <v>72</v>
      </c>
      <c r="C17" s="17" t="s">
        <v>100</v>
      </c>
      <c r="D17" s="17" t="s">
        <v>73</v>
      </c>
      <c r="E17" s="17" t="s">
        <v>74</v>
      </c>
      <c r="F17" s="17" t="s">
        <v>75</v>
      </c>
      <c r="G17" s="17" t="s">
        <v>76</v>
      </c>
      <c r="H17" s="17">
        <v>4539</v>
      </c>
      <c r="I17" s="17">
        <v>4488</v>
      </c>
      <c r="J17" s="17">
        <v>51</v>
      </c>
      <c r="K17" s="17" t="s">
        <v>37</v>
      </c>
      <c r="L17" s="18">
        <v>8501.43</v>
      </c>
      <c r="M17" s="18">
        <v>488.41</v>
      </c>
      <c r="N17" s="18">
        <v>488.41</v>
      </c>
      <c r="O17" s="18">
        <v>9542.51</v>
      </c>
      <c r="P17" s="18">
        <v>609.86</v>
      </c>
      <c r="Q17" s="18">
        <v>87.44</v>
      </c>
      <c r="R17" s="18">
        <v>30.29</v>
      </c>
      <c r="S17" s="18">
        <v>727.59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ref="Y17:Y34" si="5">L17+P17-U17</f>
        <v>9111.2900000000009</v>
      </c>
      <c r="Z17" s="9">
        <f t="shared" ref="Z17:Z34" si="6">M17+Q17-V17</f>
        <v>575.85</v>
      </c>
      <c r="AA17" s="9">
        <f t="shared" ref="AA17:AA34" si="7">N17+R17-W17</f>
        <v>518.70000000000005</v>
      </c>
      <c r="AB17" s="9">
        <f t="shared" ref="AB17:AB34" si="8">O17+S17-X17</f>
        <v>10270.1</v>
      </c>
    </row>
    <row r="18" spans="1:28" x14ac:dyDescent="0.25">
      <c r="A18" s="17">
        <v>2</v>
      </c>
      <c r="B18" s="17" t="s">
        <v>48</v>
      </c>
      <c r="C18" s="17" t="s">
        <v>100</v>
      </c>
      <c r="D18" s="17" t="s">
        <v>77</v>
      </c>
      <c r="E18" s="17" t="s">
        <v>78</v>
      </c>
      <c r="F18" s="17" t="s">
        <v>75</v>
      </c>
      <c r="G18" s="17" t="s">
        <v>76</v>
      </c>
      <c r="H18" s="17">
        <v>6239</v>
      </c>
      <c r="I18" s="17">
        <v>6156</v>
      </c>
      <c r="J18" s="17">
        <v>83</v>
      </c>
      <c r="K18" s="17" t="s">
        <v>37</v>
      </c>
      <c r="L18" s="18">
        <v>8298.42</v>
      </c>
      <c r="M18" s="18">
        <v>535.91999999999996</v>
      </c>
      <c r="N18" s="18">
        <v>535.91999999999996</v>
      </c>
      <c r="O18" s="18">
        <v>9390.27</v>
      </c>
      <c r="P18" s="18">
        <v>760.67</v>
      </c>
      <c r="Q18" s="18">
        <v>85.58</v>
      </c>
      <c r="R18" s="18">
        <v>49.3</v>
      </c>
      <c r="S18" s="18">
        <v>895.55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5"/>
        <v>9059.09</v>
      </c>
      <c r="Z18" s="9">
        <f t="shared" si="6"/>
        <v>621.5</v>
      </c>
      <c r="AA18" s="9">
        <f t="shared" si="7"/>
        <v>585.21999999999991</v>
      </c>
      <c r="AB18" s="9">
        <f t="shared" si="8"/>
        <v>10285.82</v>
      </c>
    </row>
    <row r="19" spans="1:28" x14ac:dyDescent="0.25">
      <c r="A19" s="17">
        <v>3</v>
      </c>
      <c r="B19" s="17" t="s">
        <v>60</v>
      </c>
      <c r="C19" s="17" t="s">
        <v>100</v>
      </c>
      <c r="D19" s="17" t="s">
        <v>79</v>
      </c>
      <c r="E19" s="17" t="s">
        <v>80</v>
      </c>
      <c r="F19" s="17" t="s">
        <v>75</v>
      </c>
      <c r="G19" s="17" t="s">
        <v>76</v>
      </c>
      <c r="H19" s="17">
        <v>7561</v>
      </c>
      <c r="I19" s="17">
        <v>7561</v>
      </c>
      <c r="J19" s="17">
        <v>0</v>
      </c>
      <c r="K19" s="17" t="s">
        <v>59</v>
      </c>
      <c r="L19" s="18">
        <v>29538.400000000001</v>
      </c>
      <c r="M19" s="18">
        <v>2247.63</v>
      </c>
      <c r="N19" s="18">
        <v>2247.63</v>
      </c>
      <c r="O19" s="18">
        <v>33514.76</v>
      </c>
      <c r="P19" s="18">
        <v>390</v>
      </c>
      <c r="Q19" s="18">
        <v>316.2</v>
      </c>
      <c r="R19" s="18">
        <v>0</v>
      </c>
      <c r="S19" s="18">
        <v>706.2</v>
      </c>
      <c r="T19" s="18">
        <v>0</v>
      </c>
      <c r="U19" s="18">
        <v>29538.400000000001</v>
      </c>
      <c r="V19" s="18">
        <v>1728.97</v>
      </c>
      <c r="W19" s="18">
        <v>2247.63</v>
      </c>
      <c r="X19" s="18">
        <v>33515</v>
      </c>
      <c r="Y19" s="9">
        <f t="shared" si="5"/>
        <v>390</v>
      </c>
      <c r="Z19" s="9">
        <f t="shared" si="6"/>
        <v>834.8599999999999</v>
      </c>
      <c r="AA19" s="9">
        <f t="shared" si="7"/>
        <v>0</v>
      </c>
      <c r="AB19" s="9">
        <f t="shared" si="8"/>
        <v>705.95999999999913</v>
      </c>
    </row>
    <row r="20" spans="1:28" x14ac:dyDescent="0.25">
      <c r="A20" s="17">
        <v>4</v>
      </c>
      <c r="B20" s="17" t="s">
        <v>81</v>
      </c>
      <c r="C20" s="17" t="s">
        <v>100</v>
      </c>
      <c r="D20" s="17" t="s">
        <v>82</v>
      </c>
      <c r="E20" s="17" t="s">
        <v>83</v>
      </c>
      <c r="F20" s="17" t="s">
        <v>75</v>
      </c>
      <c r="G20" s="17" t="s">
        <v>76</v>
      </c>
      <c r="H20" s="17">
        <v>18491</v>
      </c>
      <c r="I20" s="17">
        <v>18312</v>
      </c>
      <c r="J20" s="17">
        <v>179</v>
      </c>
      <c r="K20" s="17" t="s">
        <v>37</v>
      </c>
      <c r="L20" s="18">
        <v>9489.5499999999993</v>
      </c>
      <c r="M20" s="18">
        <v>717.08</v>
      </c>
      <c r="N20" s="18">
        <v>717.08</v>
      </c>
      <c r="O20" s="18">
        <v>10576.88</v>
      </c>
      <c r="P20" s="18">
        <v>1444.34</v>
      </c>
      <c r="Q20" s="18">
        <v>96.44</v>
      </c>
      <c r="R20" s="18">
        <v>106.33</v>
      </c>
      <c r="S20" s="18">
        <v>1647.11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5"/>
        <v>10933.89</v>
      </c>
      <c r="Z20" s="9">
        <f t="shared" si="6"/>
        <v>813.52</v>
      </c>
      <c r="AA20" s="9">
        <f t="shared" si="7"/>
        <v>823.41000000000008</v>
      </c>
      <c r="AB20" s="9">
        <f t="shared" si="8"/>
        <v>12223.99</v>
      </c>
    </row>
    <row r="21" spans="1:28" x14ac:dyDescent="0.25">
      <c r="A21" s="17">
        <v>5</v>
      </c>
      <c r="B21" s="17" t="s">
        <v>31</v>
      </c>
      <c r="C21" s="17" t="s">
        <v>100</v>
      </c>
      <c r="D21" s="17" t="s">
        <v>84</v>
      </c>
      <c r="E21" s="17" t="s">
        <v>85</v>
      </c>
      <c r="F21" s="17" t="s">
        <v>75</v>
      </c>
      <c r="G21" s="17" t="s">
        <v>86</v>
      </c>
      <c r="H21" s="17">
        <v>8579</v>
      </c>
      <c r="I21" s="17">
        <v>8492</v>
      </c>
      <c r="J21" s="17">
        <v>87</v>
      </c>
      <c r="K21" s="17" t="s">
        <v>37</v>
      </c>
      <c r="L21" s="18">
        <v>9179.5</v>
      </c>
      <c r="M21" s="18">
        <v>586.02</v>
      </c>
      <c r="N21" s="18">
        <v>586.02</v>
      </c>
      <c r="O21" s="18">
        <v>10396.31</v>
      </c>
      <c r="P21" s="18">
        <v>815.41</v>
      </c>
      <c r="Q21" s="18">
        <v>94.8</v>
      </c>
      <c r="R21" s="18">
        <v>51.68</v>
      </c>
      <c r="S21" s="18">
        <v>961.89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5"/>
        <v>9994.91</v>
      </c>
      <c r="Z21" s="9">
        <f t="shared" si="6"/>
        <v>680.81999999999994</v>
      </c>
      <c r="AA21" s="9">
        <f t="shared" si="7"/>
        <v>637.69999999999993</v>
      </c>
      <c r="AB21" s="9">
        <f t="shared" si="8"/>
        <v>11358.199999999999</v>
      </c>
    </row>
    <row r="22" spans="1:28" x14ac:dyDescent="0.25">
      <c r="A22" s="17">
        <v>6</v>
      </c>
      <c r="B22" s="17" t="s">
        <v>48</v>
      </c>
      <c r="C22" s="17" t="s">
        <v>100</v>
      </c>
      <c r="D22" s="17" t="s">
        <v>87</v>
      </c>
      <c r="E22" s="17" t="s">
        <v>88</v>
      </c>
      <c r="F22" s="17" t="s">
        <v>75</v>
      </c>
      <c r="G22" s="17" t="s">
        <v>76</v>
      </c>
      <c r="H22" s="17">
        <v>8737</v>
      </c>
      <c r="I22" s="17">
        <v>8525</v>
      </c>
      <c r="J22" s="17">
        <v>212</v>
      </c>
      <c r="K22" s="17" t="s">
        <v>37</v>
      </c>
      <c r="L22" s="18">
        <v>10216.129999999999</v>
      </c>
      <c r="M22" s="18">
        <v>774.54</v>
      </c>
      <c r="N22" s="18">
        <v>774.54</v>
      </c>
      <c r="O22" s="18">
        <v>11419.09</v>
      </c>
      <c r="P22" s="18">
        <v>1641.52</v>
      </c>
      <c r="Q22" s="18">
        <v>104.42</v>
      </c>
      <c r="R22" s="18">
        <v>125.93</v>
      </c>
      <c r="S22" s="18">
        <v>1871.87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5"/>
        <v>11857.65</v>
      </c>
      <c r="Z22" s="9">
        <f t="shared" si="6"/>
        <v>878.95999999999992</v>
      </c>
      <c r="AA22" s="9">
        <f t="shared" si="7"/>
        <v>900.47</v>
      </c>
      <c r="AB22" s="9">
        <f t="shared" si="8"/>
        <v>13290.96</v>
      </c>
    </row>
    <row r="23" spans="1:28" x14ac:dyDescent="0.25">
      <c r="A23" s="17">
        <v>7</v>
      </c>
      <c r="B23" s="17" t="s">
        <v>51</v>
      </c>
      <c r="C23" s="17" t="s">
        <v>100</v>
      </c>
      <c r="D23" s="17" t="s">
        <v>89</v>
      </c>
      <c r="E23" s="17" t="s">
        <v>90</v>
      </c>
      <c r="F23" s="17" t="s">
        <v>75</v>
      </c>
      <c r="G23" s="17" t="s">
        <v>76</v>
      </c>
      <c r="H23" s="17">
        <v>8207</v>
      </c>
      <c r="I23" s="17">
        <v>8001</v>
      </c>
      <c r="J23" s="17">
        <v>206</v>
      </c>
      <c r="K23" s="17" t="s">
        <v>37</v>
      </c>
      <c r="L23" s="18">
        <v>19749.080000000002</v>
      </c>
      <c r="M23" s="18">
        <v>1528.49</v>
      </c>
      <c r="N23" s="18">
        <v>1528.49</v>
      </c>
      <c r="O23" s="18">
        <v>22384.880000000001</v>
      </c>
      <c r="P23" s="18">
        <v>1646.99</v>
      </c>
      <c r="Q23" s="18">
        <v>206.6</v>
      </c>
      <c r="R23" s="18">
        <v>122.36</v>
      </c>
      <c r="S23" s="18">
        <v>1975.95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5"/>
        <v>21396.070000000003</v>
      </c>
      <c r="Z23" s="9">
        <f t="shared" si="6"/>
        <v>1735.09</v>
      </c>
      <c r="AA23" s="9">
        <f t="shared" si="7"/>
        <v>1650.85</v>
      </c>
      <c r="AB23" s="9">
        <f t="shared" si="8"/>
        <v>24360.83</v>
      </c>
    </row>
    <row r="24" spans="1:28" x14ac:dyDescent="0.25">
      <c r="A24" s="17">
        <v>8</v>
      </c>
      <c r="B24" s="17" t="s">
        <v>38</v>
      </c>
      <c r="C24" s="17" t="s">
        <v>100</v>
      </c>
      <c r="D24" s="17" t="s">
        <v>91</v>
      </c>
      <c r="E24" s="17" t="s">
        <v>92</v>
      </c>
      <c r="F24" s="17" t="s">
        <v>75</v>
      </c>
      <c r="G24" s="17" t="s">
        <v>76</v>
      </c>
      <c r="H24" s="17">
        <v>6914</v>
      </c>
      <c r="I24" s="17">
        <v>6564</v>
      </c>
      <c r="J24" s="17">
        <v>350</v>
      </c>
      <c r="K24" s="17" t="s">
        <v>37</v>
      </c>
      <c r="L24" s="18">
        <v>25630.93</v>
      </c>
      <c r="M24" s="18">
        <v>1937.02</v>
      </c>
      <c r="N24" s="18">
        <v>1937.02</v>
      </c>
      <c r="O24" s="18">
        <v>28961.46</v>
      </c>
      <c r="P24" s="18">
        <v>2713.44</v>
      </c>
      <c r="Q24" s="18">
        <v>266.22000000000003</v>
      </c>
      <c r="R24" s="18">
        <v>207.9</v>
      </c>
      <c r="S24" s="18">
        <v>3187.56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5"/>
        <v>28344.37</v>
      </c>
      <c r="Z24" s="9">
        <f t="shared" si="6"/>
        <v>2203.2399999999998</v>
      </c>
      <c r="AA24" s="9">
        <f t="shared" si="7"/>
        <v>2144.92</v>
      </c>
      <c r="AB24" s="9">
        <f t="shared" si="8"/>
        <v>32149.02</v>
      </c>
    </row>
    <row r="25" spans="1:28" x14ac:dyDescent="0.25">
      <c r="A25" s="17">
        <v>9</v>
      </c>
      <c r="B25" s="17" t="s">
        <v>38</v>
      </c>
      <c r="C25" s="17" t="s">
        <v>100</v>
      </c>
      <c r="D25" s="17" t="s">
        <v>93</v>
      </c>
      <c r="E25" s="17" t="s">
        <v>94</v>
      </c>
      <c r="F25" s="17" t="s">
        <v>75</v>
      </c>
      <c r="G25" s="17" t="s">
        <v>76</v>
      </c>
      <c r="H25" s="17">
        <v>826</v>
      </c>
      <c r="I25" s="17">
        <v>763</v>
      </c>
      <c r="J25" s="17">
        <v>63</v>
      </c>
      <c r="K25" s="17" t="s">
        <v>37</v>
      </c>
      <c r="L25" s="18">
        <v>9040.02</v>
      </c>
      <c r="M25" s="18">
        <v>419.61</v>
      </c>
      <c r="N25" s="18">
        <v>419.61</v>
      </c>
      <c r="O25" s="18">
        <v>10022.99</v>
      </c>
      <c r="P25" s="18">
        <v>808.01</v>
      </c>
      <c r="Q25" s="18">
        <v>91.46</v>
      </c>
      <c r="R25" s="18">
        <v>37.42</v>
      </c>
      <c r="S25" s="18">
        <v>936.89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5"/>
        <v>9848.0300000000007</v>
      </c>
      <c r="Z25" s="9">
        <f t="shared" si="6"/>
        <v>511.07</v>
      </c>
      <c r="AA25" s="9">
        <f t="shared" si="7"/>
        <v>457.03000000000003</v>
      </c>
      <c r="AB25" s="9">
        <f t="shared" si="8"/>
        <v>10959.88</v>
      </c>
    </row>
    <row r="26" spans="1:28" x14ac:dyDescent="0.25">
      <c r="A26" s="17">
        <v>10</v>
      </c>
      <c r="B26" s="17" t="s">
        <v>81</v>
      </c>
      <c r="C26" s="17" t="s">
        <v>100</v>
      </c>
      <c r="D26" s="17" t="s">
        <v>95</v>
      </c>
      <c r="E26" s="17" t="s">
        <v>96</v>
      </c>
      <c r="F26" s="17" t="s">
        <v>75</v>
      </c>
      <c r="G26" s="17" t="s">
        <v>76</v>
      </c>
      <c r="H26" s="17">
        <v>29622</v>
      </c>
      <c r="I26" s="17">
        <v>29245</v>
      </c>
      <c r="J26" s="17">
        <v>377</v>
      </c>
      <c r="K26" s="17" t="s">
        <v>37</v>
      </c>
      <c r="L26" s="18">
        <v>12881.21</v>
      </c>
      <c r="M26" s="18">
        <v>1030.1400000000001</v>
      </c>
      <c r="N26" s="18">
        <v>1030.1400000000001</v>
      </c>
      <c r="O26" s="18">
        <v>14514</v>
      </c>
      <c r="P26" s="18">
        <v>2724.65</v>
      </c>
      <c r="Q26" s="18">
        <v>132.96</v>
      </c>
      <c r="R26" s="18">
        <v>223.94</v>
      </c>
      <c r="S26" s="18">
        <v>3081.55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5"/>
        <v>15605.859999999999</v>
      </c>
      <c r="Z26" s="9">
        <f t="shared" si="6"/>
        <v>1163.1000000000001</v>
      </c>
      <c r="AA26" s="9">
        <f t="shared" si="7"/>
        <v>1254.0800000000002</v>
      </c>
      <c r="AB26" s="9">
        <f t="shared" si="8"/>
        <v>17595.55</v>
      </c>
    </row>
    <row r="27" spans="1:28" s="15" customFormat="1" x14ac:dyDescent="0.25">
      <c r="A27" s="17">
        <v>11</v>
      </c>
      <c r="B27" s="17" t="s">
        <v>60</v>
      </c>
      <c r="C27" s="17" t="s">
        <v>97</v>
      </c>
      <c r="D27" s="17" t="s">
        <v>98</v>
      </c>
      <c r="E27" s="17" t="s">
        <v>99</v>
      </c>
      <c r="F27" s="17" t="s">
        <v>35</v>
      </c>
      <c r="G27" s="17" t="s">
        <v>41</v>
      </c>
      <c r="H27" s="17">
        <v>113690</v>
      </c>
      <c r="I27" s="17">
        <v>112840</v>
      </c>
      <c r="J27" s="17">
        <v>850</v>
      </c>
      <c r="K27" s="17" t="s">
        <v>37</v>
      </c>
      <c r="L27" s="18">
        <v>29167.89</v>
      </c>
      <c r="M27" s="18"/>
      <c r="N27" s="18"/>
      <c r="O27" s="18">
        <v>32107.52</v>
      </c>
      <c r="P27" s="18">
        <v>5897.32</v>
      </c>
      <c r="Q27" s="18">
        <v>279.69</v>
      </c>
      <c r="R27" s="18">
        <v>378.68</v>
      </c>
      <c r="S27" s="18">
        <v>6555.69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5"/>
        <v>35065.21</v>
      </c>
      <c r="Z27" s="9">
        <f t="shared" si="6"/>
        <v>279.69</v>
      </c>
      <c r="AA27" s="9">
        <f t="shared" si="7"/>
        <v>378.68</v>
      </c>
      <c r="AB27" s="9">
        <f t="shared" si="8"/>
        <v>38663.21</v>
      </c>
    </row>
    <row r="28" spans="1:28" s="15" customFormat="1" x14ac:dyDescent="0.25">
      <c r="A28" s="17">
        <v>12</v>
      </c>
      <c r="B28" s="17" t="s">
        <v>31</v>
      </c>
      <c r="C28" s="17" t="s">
        <v>100</v>
      </c>
      <c r="D28" s="17" t="s">
        <v>101</v>
      </c>
      <c r="E28" s="17" t="s">
        <v>102</v>
      </c>
      <c r="F28" s="17" t="s">
        <v>75</v>
      </c>
      <c r="G28" s="17" t="s">
        <v>76</v>
      </c>
      <c r="H28" s="17">
        <v>8560</v>
      </c>
      <c r="I28" s="17">
        <v>8560</v>
      </c>
      <c r="J28" s="17">
        <v>0</v>
      </c>
      <c r="K28" s="17" t="s">
        <v>59</v>
      </c>
      <c r="L28" s="18">
        <v>2134.73</v>
      </c>
      <c r="M28" s="18"/>
      <c r="N28" s="18"/>
      <c r="O28" s="18">
        <v>2284.94</v>
      </c>
      <c r="P28" s="18">
        <v>180</v>
      </c>
      <c r="Q28" s="18">
        <v>20.69</v>
      </c>
      <c r="R28" s="18">
        <v>0</v>
      </c>
      <c r="S28" s="18">
        <v>200.69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5"/>
        <v>2314.73</v>
      </c>
      <c r="Z28" s="9">
        <f t="shared" si="6"/>
        <v>20.69</v>
      </c>
      <c r="AA28" s="9">
        <f t="shared" si="7"/>
        <v>0</v>
      </c>
      <c r="AB28" s="9">
        <f t="shared" si="8"/>
        <v>2485.63</v>
      </c>
    </row>
    <row r="29" spans="1:28" x14ac:dyDescent="0.25">
      <c r="A29" s="17">
        <v>13</v>
      </c>
      <c r="B29" s="17" t="s">
        <v>103</v>
      </c>
      <c r="C29" s="17" t="s">
        <v>100</v>
      </c>
      <c r="D29" s="17" t="s">
        <v>104</v>
      </c>
      <c r="E29" s="17" t="s">
        <v>105</v>
      </c>
      <c r="F29" s="17" t="s">
        <v>75</v>
      </c>
      <c r="G29" s="17" t="s">
        <v>106</v>
      </c>
      <c r="H29" s="17">
        <v>0</v>
      </c>
      <c r="I29" s="17">
        <v>0</v>
      </c>
      <c r="J29" s="17">
        <v>470</v>
      </c>
      <c r="K29" s="17" t="s">
        <v>107</v>
      </c>
      <c r="L29" s="18">
        <v>23250.77</v>
      </c>
      <c r="M29" s="18">
        <v>279.18</v>
      </c>
      <c r="N29" s="18">
        <v>279.18</v>
      </c>
      <c r="O29" s="18">
        <v>23791.96</v>
      </c>
      <c r="P29" s="18">
        <v>3245.03</v>
      </c>
      <c r="Q29" s="18">
        <v>253.39</v>
      </c>
      <c r="R29" s="18">
        <v>279.18</v>
      </c>
      <c r="S29" s="18">
        <v>3777.6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5"/>
        <v>26495.8</v>
      </c>
      <c r="Z29" s="9">
        <f t="shared" si="6"/>
        <v>532.56999999999994</v>
      </c>
      <c r="AA29" s="9">
        <f t="shared" si="7"/>
        <v>558.36</v>
      </c>
      <c r="AB29" s="9">
        <f t="shared" si="8"/>
        <v>27569.559999999998</v>
      </c>
    </row>
    <row r="30" spans="1:28" x14ac:dyDescent="0.25">
      <c r="A30" s="17">
        <v>14</v>
      </c>
      <c r="B30" s="17" t="s">
        <v>103</v>
      </c>
      <c r="C30" s="17" t="s">
        <v>100</v>
      </c>
      <c r="D30" s="17" t="s">
        <v>108</v>
      </c>
      <c r="E30" s="17" t="s">
        <v>109</v>
      </c>
      <c r="F30" s="17" t="s">
        <v>75</v>
      </c>
      <c r="G30" s="17" t="s">
        <v>106</v>
      </c>
      <c r="H30" s="17">
        <v>0</v>
      </c>
      <c r="I30" s="17">
        <v>0</v>
      </c>
      <c r="J30" s="17">
        <v>470</v>
      </c>
      <c r="K30" s="17" t="s">
        <v>107</v>
      </c>
      <c r="L30" s="18">
        <v>23162.880000000001</v>
      </c>
      <c r="M30" s="18">
        <v>279.18</v>
      </c>
      <c r="N30" s="18">
        <v>279.18</v>
      </c>
      <c r="O30" s="18">
        <v>23703.200000000001</v>
      </c>
      <c r="P30" s="18">
        <v>3245.03</v>
      </c>
      <c r="Q30" s="18">
        <v>252.54</v>
      </c>
      <c r="R30" s="18">
        <v>279.18</v>
      </c>
      <c r="S30" s="18">
        <v>3776.75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5"/>
        <v>26407.91</v>
      </c>
      <c r="Z30" s="9">
        <f t="shared" si="6"/>
        <v>531.72</v>
      </c>
      <c r="AA30" s="9">
        <f t="shared" si="7"/>
        <v>558.36</v>
      </c>
      <c r="AB30" s="9">
        <f t="shared" si="8"/>
        <v>27479.95</v>
      </c>
    </row>
    <row r="31" spans="1:28" x14ac:dyDescent="0.25">
      <c r="A31" s="17">
        <v>15</v>
      </c>
      <c r="B31" s="17" t="s">
        <v>51</v>
      </c>
      <c r="C31" s="17" t="s">
        <v>100</v>
      </c>
      <c r="D31" s="17" t="s">
        <v>110</v>
      </c>
      <c r="E31" s="17" t="s">
        <v>111</v>
      </c>
      <c r="F31" s="17" t="s">
        <v>75</v>
      </c>
      <c r="G31" s="17" t="s">
        <v>106</v>
      </c>
      <c r="H31" s="17">
        <v>0</v>
      </c>
      <c r="I31" s="17">
        <v>0</v>
      </c>
      <c r="J31" s="17">
        <v>0</v>
      </c>
      <c r="K31" s="17" t="s">
        <v>302</v>
      </c>
      <c r="L31" s="18">
        <v>19405.14</v>
      </c>
      <c r="M31" s="18">
        <v>279.18</v>
      </c>
      <c r="N31" s="18">
        <v>279.18</v>
      </c>
      <c r="O31" s="18">
        <v>19908.73</v>
      </c>
      <c r="P31" s="18">
        <v>171.23</v>
      </c>
      <c r="Q31" s="18">
        <v>215.98</v>
      </c>
      <c r="R31" s="18">
        <v>0</v>
      </c>
      <c r="S31" s="18">
        <v>387.21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5"/>
        <v>19576.37</v>
      </c>
      <c r="Z31" s="9">
        <f t="shared" si="6"/>
        <v>495.15999999999997</v>
      </c>
      <c r="AA31" s="9">
        <f t="shared" si="7"/>
        <v>279.18</v>
      </c>
      <c r="AB31" s="9">
        <f t="shared" si="8"/>
        <v>20295.939999999999</v>
      </c>
    </row>
    <row r="32" spans="1:28" x14ac:dyDescent="0.25">
      <c r="A32" s="17">
        <v>16</v>
      </c>
      <c r="B32" s="17" t="s">
        <v>51</v>
      </c>
      <c r="C32" s="17" t="s">
        <v>100</v>
      </c>
      <c r="D32" s="17" t="s">
        <v>112</v>
      </c>
      <c r="E32" s="17" t="s">
        <v>113</v>
      </c>
      <c r="F32" s="17" t="s">
        <v>75</v>
      </c>
      <c r="G32" s="17" t="s">
        <v>114</v>
      </c>
      <c r="H32" s="17">
        <v>0</v>
      </c>
      <c r="I32" s="17">
        <v>0</v>
      </c>
      <c r="J32" s="17">
        <v>610</v>
      </c>
      <c r="K32" s="17" t="s">
        <v>107</v>
      </c>
      <c r="L32" s="18">
        <v>31539.8</v>
      </c>
      <c r="M32" s="18">
        <v>362.34</v>
      </c>
      <c r="N32" s="18">
        <v>362.34</v>
      </c>
      <c r="O32" s="18">
        <v>32247.62</v>
      </c>
      <c r="P32" s="18">
        <v>4295.8900000000003</v>
      </c>
      <c r="Q32" s="18">
        <v>338.52</v>
      </c>
      <c r="R32" s="18">
        <v>362.34</v>
      </c>
      <c r="S32" s="18">
        <v>4996.75</v>
      </c>
      <c r="T32" s="18">
        <v>0</v>
      </c>
      <c r="U32" s="18">
        <v>3447.18</v>
      </c>
      <c r="V32" s="18">
        <v>345.48</v>
      </c>
      <c r="W32" s="18">
        <v>362.34</v>
      </c>
      <c r="X32" s="18">
        <v>4155</v>
      </c>
      <c r="Y32" s="9">
        <f t="shared" si="5"/>
        <v>32388.510000000002</v>
      </c>
      <c r="Z32" s="9">
        <f t="shared" si="6"/>
        <v>355.37999999999988</v>
      </c>
      <c r="AA32" s="9">
        <f t="shared" si="7"/>
        <v>362.34</v>
      </c>
      <c r="AB32" s="9">
        <f t="shared" si="8"/>
        <v>33089.369999999995</v>
      </c>
    </row>
    <row r="33" spans="1:31" x14ac:dyDescent="0.25">
      <c r="A33" s="17">
        <v>17</v>
      </c>
      <c r="B33" s="17" t="s">
        <v>72</v>
      </c>
      <c r="C33" s="17" t="s">
        <v>100</v>
      </c>
      <c r="D33" s="17" t="s">
        <v>115</v>
      </c>
      <c r="E33" s="17" t="s">
        <v>116</v>
      </c>
      <c r="F33" s="17" t="s">
        <v>75</v>
      </c>
      <c r="G33" s="17" t="s">
        <v>114</v>
      </c>
      <c r="H33" s="17">
        <v>0</v>
      </c>
      <c r="I33" s="17">
        <v>0</v>
      </c>
      <c r="J33" s="17">
        <v>470</v>
      </c>
      <c r="K33" s="17" t="s">
        <v>107</v>
      </c>
      <c r="L33" s="18">
        <v>23302.41</v>
      </c>
      <c r="M33" s="18">
        <v>279.18</v>
      </c>
      <c r="N33" s="18">
        <v>279.18</v>
      </c>
      <c r="O33" s="18">
        <v>23844.1</v>
      </c>
      <c r="P33" s="18">
        <v>3245.03</v>
      </c>
      <c r="Q33" s="18">
        <v>253.89</v>
      </c>
      <c r="R33" s="18">
        <v>279.18</v>
      </c>
      <c r="S33" s="18">
        <v>3778.1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5"/>
        <v>26547.439999999999</v>
      </c>
      <c r="Z33" s="9">
        <f t="shared" si="6"/>
        <v>533.06999999999994</v>
      </c>
      <c r="AA33" s="9">
        <f t="shared" si="7"/>
        <v>558.36</v>
      </c>
      <c r="AB33" s="9">
        <f t="shared" si="8"/>
        <v>27622.199999999997</v>
      </c>
    </row>
    <row r="34" spans="1:31" x14ac:dyDescent="0.25">
      <c r="A34" s="17">
        <v>18</v>
      </c>
      <c r="B34" s="17" t="s">
        <v>48</v>
      </c>
      <c r="C34" s="17" t="s">
        <v>100</v>
      </c>
      <c r="D34" s="17" t="s">
        <v>117</v>
      </c>
      <c r="E34" s="17" t="s">
        <v>118</v>
      </c>
      <c r="F34" s="17" t="s">
        <v>75</v>
      </c>
      <c r="G34" s="17" t="s">
        <v>114</v>
      </c>
      <c r="H34" s="17">
        <v>0</v>
      </c>
      <c r="I34" s="17">
        <v>0</v>
      </c>
      <c r="J34" s="17">
        <v>360</v>
      </c>
      <c r="K34" s="17" t="s">
        <v>107</v>
      </c>
      <c r="L34" s="18">
        <v>19091.240000000002</v>
      </c>
      <c r="M34" s="18">
        <v>1697.76</v>
      </c>
      <c r="N34" s="18">
        <v>1697.76</v>
      </c>
      <c r="O34" s="18">
        <v>21611.71</v>
      </c>
      <c r="P34" s="18">
        <v>2513.64</v>
      </c>
      <c r="Q34" s="18">
        <v>195.39</v>
      </c>
      <c r="R34" s="18">
        <v>213.84</v>
      </c>
      <c r="S34" s="18">
        <v>2922.87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5"/>
        <v>21604.880000000001</v>
      </c>
      <c r="Z34" s="9">
        <f t="shared" si="6"/>
        <v>1893.15</v>
      </c>
      <c r="AA34" s="9">
        <f t="shared" si="7"/>
        <v>1911.6</v>
      </c>
      <c r="AB34" s="9">
        <f t="shared" si="8"/>
        <v>24534.579999999998</v>
      </c>
    </row>
    <row r="35" spans="1:31" s="12" customFormat="1" ht="16.5" customHeight="1" x14ac:dyDescent="0.25">
      <c r="A35" s="10"/>
      <c r="B35" s="10"/>
      <c r="C35" s="10" t="s">
        <v>71</v>
      </c>
      <c r="D35" s="10"/>
      <c r="E35" s="10"/>
      <c r="F35" s="10"/>
      <c r="G35" s="10"/>
      <c r="H35" s="10"/>
      <c r="I35" s="10"/>
      <c r="J35" s="11">
        <f>SUM(J17:J34)</f>
        <v>4838</v>
      </c>
      <c r="K35" s="10"/>
      <c r="L35" s="11">
        <f t="shared" ref="L35:AB35" si="9">SUM(L17:L34)</f>
        <v>313579.52999999997</v>
      </c>
      <c r="M35" s="11">
        <f t="shared" si="9"/>
        <v>13441.68</v>
      </c>
      <c r="N35" s="11">
        <f t="shared" si="9"/>
        <v>13441.68</v>
      </c>
      <c r="O35" s="11">
        <f t="shared" si="9"/>
        <v>340222.93</v>
      </c>
      <c r="P35" s="11">
        <f t="shared" si="9"/>
        <v>36348.06</v>
      </c>
      <c r="Q35" s="11">
        <f t="shared" si="9"/>
        <v>3292.2099999999996</v>
      </c>
      <c r="R35" s="11">
        <f t="shared" si="9"/>
        <v>2747.55</v>
      </c>
      <c r="S35" s="11">
        <f t="shared" si="9"/>
        <v>42387.819999999992</v>
      </c>
      <c r="T35" s="11">
        <f t="shared" si="9"/>
        <v>0</v>
      </c>
      <c r="U35" s="11">
        <f t="shared" si="9"/>
        <v>32985.58</v>
      </c>
      <c r="V35" s="11">
        <f t="shared" si="9"/>
        <v>2074.4499999999998</v>
      </c>
      <c r="W35" s="11">
        <f t="shared" si="9"/>
        <v>2609.9700000000003</v>
      </c>
      <c r="X35" s="11">
        <f t="shared" si="9"/>
        <v>37670</v>
      </c>
      <c r="Y35" s="11">
        <f t="shared" si="9"/>
        <v>316942.01</v>
      </c>
      <c r="Z35" s="11">
        <f t="shared" si="9"/>
        <v>14659.439999999999</v>
      </c>
      <c r="AA35" s="11">
        <f t="shared" si="9"/>
        <v>13579.260000000004</v>
      </c>
      <c r="AB35" s="11">
        <f t="shared" si="9"/>
        <v>344940.75</v>
      </c>
    </row>
    <row r="36" spans="1:31" s="12" customFormat="1" ht="16.5" customHeight="1" x14ac:dyDescent="0.25">
      <c r="A36" s="10"/>
      <c r="B36" s="10"/>
      <c r="C36" s="10" t="s">
        <v>119</v>
      </c>
      <c r="D36" s="10"/>
      <c r="E36" s="10"/>
      <c r="F36" s="10"/>
      <c r="G36" s="10"/>
      <c r="H36" s="10"/>
      <c r="I36" s="10"/>
      <c r="J36" s="11">
        <f>J35+J16</f>
        <v>15774</v>
      </c>
      <c r="K36" s="11"/>
      <c r="L36" s="11">
        <f t="shared" ref="L36:AB36" si="10">L35+L16</f>
        <v>584249.75</v>
      </c>
      <c r="M36" s="11">
        <f t="shared" si="10"/>
        <v>19658.88</v>
      </c>
      <c r="N36" s="11">
        <f t="shared" si="10"/>
        <v>19139.650000000001</v>
      </c>
      <c r="O36" s="11">
        <f t="shared" si="10"/>
        <v>623644.40999999992</v>
      </c>
      <c r="P36" s="11">
        <f t="shared" si="10"/>
        <v>96190.390000000014</v>
      </c>
      <c r="Q36" s="11">
        <f t="shared" si="10"/>
        <v>6143.6799999999994</v>
      </c>
      <c r="R36" s="11">
        <f t="shared" si="10"/>
        <v>7619.56</v>
      </c>
      <c r="S36" s="11">
        <f t="shared" si="10"/>
        <v>109953.62999999999</v>
      </c>
      <c r="T36" s="11">
        <f t="shared" si="10"/>
        <v>0</v>
      </c>
      <c r="U36" s="11">
        <f t="shared" si="10"/>
        <v>218979.06</v>
      </c>
      <c r="V36" s="11">
        <f t="shared" si="10"/>
        <v>4095.81</v>
      </c>
      <c r="W36" s="11">
        <f t="shared" si="10"/>
        <v>5826.13</v>
      </c>
      <c r="X36" s="11">
        <f t="shared" si="10"/>
        <v>228901</v>
      </c>
      <c r="Y36" s="11">
        <f t="shared" si="10"/>
        <v>461461.08</v>
      </c>
      <c r="Z36" s="11">
        <f t="shared" si="10"/>
        <v>21706.75</v>
      </c>
      <c r="AA36" s="11">
        <f t="shared" si="10"/>
        <v>20933.080000000005</v>
      </c>
      <c r="AB36" s="11">
        <f t="shared" si="10"/>
        <v>504697.04000000004</v>
      </c>
    </row>
    <row r="37" spans="1:31" ht="18" customHeight="1" x14ac:dyDescent="0.25"/>
    <row r="38" spans="1:31" ht="18" customHeight="1" x14ac:dyDescent="0.25"/>
    <row r="41" spans="1:31" ht="15.75" x14ac:dyDescent="0.25">
      <c r="E41" s="13" t="s">
        <v>120</v>
      </c>
      <c r="G41" s="14"/>
      <c r="H41" s="14"/>
      <c r="I41" s="14"/>
      <c r="J41" s="14"/>
      <c r="K41" s="14"/>
      <c r="L41" s="13" t="s">
        <v>122</v>
      </c>
      <c r="M41" s="13"/>
      <c r="N41" s="13"/>
      <c r="O41" s="14"/>
      <c r="Q41" s="14"/>
      <c r="R41" s="13" t="s">
        <v>121</v>
      </c>
      <c r="T41" s="14"/>
      <c r="U41" s="14"/>
      <c r="W41" s="14"/>
      <c r="X41" s="14"/>
      <c r="Y41" s="13" t="s">
        <v>123</v>
      </c>
      <c r="Z41" s="14"/>
      <c r="AA41" s="14"/>
      <c r="AB41" s="14"/>
    </row>
    <row r="42" spans="1:31" ht="15.75" x14ac:dyDescent="0.25">
      <c r="E42" s="13" t="s">
        <v>124</v>
      </c>
      <c r="G42" s="14"/>
      <c r="H42" s="14"/>
      <c r="I42" s="14"/>
      <c r="J42" s="14"/>
      <c r="K42" s="14"/>
      <c r="L42" s="13" t="s">
        <v>124</v>
      </c>
      <c r="M42" s="13"/>
      <c r="N42" s="13"/>
      <c r="O42" s="14"/>
      <c r="Q42" s="14"/>
      <c r="R42" s="13" t="s">
        <v>124</v>
      </c>
      <c r="T42" s="14"/>
      <c r="U42" s="14"/>
      <c r="W42" s="14"/>
      <c r="X42" s="14"/>
      <c r="Y42" s="13" t="s">
        <v>124</v>
      </c>
      <c r="Z42" s="14"/>
      <c r="AA42" s="14"/>
      <c r="AB42" s="14"/>
    </row>
    <row r="44" spans="1:31" ht="32.25" customHeight="1" x14ac:dyDescent="0.55000000000000004">
      <c r="A44" s="75" t="s">
        <v>0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1"/>
      <c r="AD44" s="1"/>
      <c r="AE44" s="1"/>
    </row>
    <row r="45" spans="1:31" ht="21.75" customHeight="1" x14ac:dyDescent="0.4">
      <c r="A45" s="76" t="s">
        <v>1575</v>
      </c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2"/>
      <c r="AD45" s="2"/>
      <c r="AE45" s="2"/>
    </row>
    <row r="46" spans="1:31" s="5" customFormat="1" ht="20.25" customHeight="1" x14ac:dyDescent="0.35">
      <c r="A46" s="3" t="s">
        <v>1</v>
      </c>
      <c r="B46" s="4"/>
      <c r="C46" s="3"/>
      <c r="D46" s="3"/>
      <c r="F46" s="3" t="s">
        <v>2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7" customFormat="1" ht="90" x14ac:dyDescent="0.25">
      <c r="A47" s="6" t="s">
        <v>3</v>
      </c>
      <c r="B47" s="6" t="s">
        <v>4</v>
      </c>
      <c r="C47" s="6" t="s">
        <v>5</v>
      </c>
      <c r="D47" s="6" t="s">
        <v>6</v>
      </c>
      <c r="E47" s="6" t="s">
        <v>7</v>
      </c>
      <c r="F47" s="6" t="s">
        <v>8</v>
      </c>
      <c r="G47" s="6" t="s">
        <v>9</v>
      </c>
      <c r="H47" s="6" t="s">
        <v>10</v>
      </c>
      <c r="I47" s="6" t="s">
        <v>11</v>
      </c>
      <c r="J47" s="6" t="s">
        <v>12</v>
      </c>
      <c r="K47" s="6" t="s">
        <v>13</v>
      </c>
      <c r="L47" s="6" t="s">
        <v>14</v>
      </c>
      <c r="M47" s="6" t="s">
        <v>15</v>
      </c>
      <c r="N47" s="6" t="s">
        <v>16</v>
      </c>
      <c r="O47" s="6" t="s">
        <v>17</v>
      </c>
      <c r="P47" s="6" t="s">
        <v>18</v>
      </c>
      <c r="Q47" s="6" t="s">
        <v>19</v>
      </c>
      <c r="R47" s="6" t="s">
        <v>20</v>
      </c>
      <c r="S47" s="6" t="s">
        <v>21</v>
      </c>
      <c r="T47" s="6" t="s">
        <v>22</v>
      </c>
      <c r="U47" s="6" t="s">
        <v>23</v>
      </c>
      <c r="V47" s="6" t="s">
        <v>24</v>
      </c>
      <c r="W47" s="6" t="s">
        <v>25</v>
      </c>
      <c r="X47" s="6" t="s">
        <v>26</v>
      </c>
      <c r="Y47" s="6" t="s">
        <v>27</v>
      </c>
      <c r="Z47" s="6" t="s">
        <v>28</v>
      </c>
      <c r="AA47" s="6" t="s">
        <v>29</v>
      </c>
      <c r="AB47" s="6" t="s">
        <v>30</v>
      </c>
    </row>
    <row r="48" spans="1:31" s="15" customFormat="1" x14ac:dyDescent="0.25">
      <c r="A48" s="17">
        <v>1</v>
      </c>
      <c r="B48" s="17" t="s">
        <v>31</v>
      </c>
      <c r="C48" s="17" t="s">
        <v>100</v>
      </c>
      <c r="D48" s="17" t="s">
        <v>33</v>
      </c>
      <c r="E48" s="17" t="s">
        <v>34</v>
      </c>
      <c r="F48" s="17" t="s">
        <v>35</v>
      </c>
      <c r="G48" s="17" t="s">
        <v>36</v>
      </c>
      <c r="H48" s="17">
        <v>82215</v>
      </c>
      <c r="I48" s="17">
        <v>82129</v>
      </c>
      <c r="J48" s="17">
        <v>86</v>
      </c>
      <c r="K48" s="17" t="s">
        <v>37</v>
      </c>
      <c r="L48" s="18">
        <v>12442.9</v>
      </c>
      <c r="M48" s="18">
        <v>601.30999999999995</v>
      </c>
      <c r="N48" s="18">
        <v>625.29</v>
      </c>
      <c r="O48" s="18">
        <v>13669.5</v>
      </c>
      <c r="P48" s="18">
        <v>790.32</v>
      </c>
      <c r="Q48" s="18">
        <v>131.52000000000001</v>
      </c>
      <c r="R48" s="18">
        <v>38.31</v>
      </c>
      <c r="S48" s="18">
        <v>960.15</v>
      </c>
      <c r="T48" s="18">
        <v>0</v>
      </c>
      <c r="U48" s="18">
        <v>0</v>
      </c>
      <c r="V48" s="18">
        <v>0</v>
      </c>
      <c r="W48" s="18">
        <v>0</v>
      </c>
      <c r="X48" s="18"/>
      <c r="Y48" s="18">
        <v>13233.22</v>
      </c>
      <c r="Z48" s="18">
        <v>732.83</v>
      </c>
      <c r="AA48" s="18">
        <v>663.6</v>
      </c>
      <c r="AB48" s="18">
        <v>14629.65</v>
      </c>
    </row>
    <row r="49" spans="1:28" s="15" customFormat="1" x14ac:dyDescent="0.25">
      <c r="A49" s="17">
        <v>2</v>
      </c>
      <c r="B49" s="17" t="s">
        <v>38</v>
      </c>
      <c r="C49" s="17" t="s">
        <v>100</v>
      </c>
      <c r="D49" s="17" t="s">
        <v>39</v>
      </c>
      <c r="E49" s="17" t="s">
        <v>40</v>
      </c>
      <c r="F49" s="17" t="s">
        <v>35</v>
      </c>
      <c r="G49" s="17" t="s">
        <v>41</v>
      </c>
      <c r="H49" s="17">
        <v>40159</v>
      </c>
      <c r="I49" s="17">
        <v>39642</v>
      </c>
      <c r="J49" s="17">
        <v>1551</v>
      </c>
      <c r="K49" s="17" t="s">
        <v>37</v>
      </c>
      <c r="L49" s="18">
        <v>6398</v>
      </c>
      <c r="M49" s="18">
        <v>479.97</v>
      </c>
      <c r="N49" s="18">
        <v>509.06</v>
      </c>
      <c r="O49" s="18">
        <v>7387.03</v>
      </c>
      <c r="P49" s="18">
        <v>8438.68</v>
      </c>
      <c r="Q49" s="18">
        <v>418.66</v>
      </c>
      <c r="R49" s="18">
        <v>690.97</v>
      </c>
      <c r="S49" s="18">
        <v>9548.31</v>
      </c>
      <c r="T49" s="18">
        <v>0</v>
      </c>
      <c r="U49" s="18">
        <v>0</v>
      </c>
      <c r="V49" s="18">
        <v>0</v>
      </c>
      <c r="W49" s="18">
        <v>0</v>
      </c>
      <c r="X49" s="18"/>
      <c r="Y49" s="18">
        <v>14836.68</v>
      </c>
      <c r="Z49" s="18">
        <v>898.63</v>
      </c>
      <c r="AA49" s="18">
        <v>1200.03</v>
      </c>
      <c r="AB49" s="18">
        <v>16935.34</v>
      </c>
    </row>
    <row r="50" spans="1:28" s="15" customFormat="1" x14ac:dyDescent="0.25">
      <c r="A50" s="17">
        <v>3</v>
      </c>
      <c r="B50" s="17" t="s">
        <v>42</v>
      </c>
      <c r="C50" s="17" t="s">
        <v>100</v>
      </c>
      <c r="D50" s="17" t="s">
        <v>43</v>
      </c>
      <c r="E50" s="17" t="s">
        <v>44</v>
      </c>
      <c r="F50" s="17" t="s">
        <v>35</v>
      </c>
      <c r="G50" s="17" t="s">
        <v>45</v>
      </c>
      <c r="H50" s="17">
        <v>41818</v>
      </c>
      <c r="I50" s="17">
        <v>41818</v>
      </c>
      <c r="J50" s="17">
        <v>0</v>
      </c>
      <c r="K50" s="17" t="s">
        <v>59</v>
      </c>
      <c r="L50" s="18">
        <v>15024.1</v>
      </c>
      <c r="M50" s="18">
        <v>655.23</v>
      </c>
      <c r="N50" s="18">
        <v>939.06</v>
      </c>
      <c r="O50" s="18">
        <v>16618.39</v>
      </c>
      <c r="P50" s="18">
        <v>905.35</v>
      </c>
      <c r="Q50" s="18">
        <v>315.86</v>
      </c>
      <c r="R50" s="18">
        <v>0</v>
      </c>
      <c r="S50" s="18">
        <v>1221.21</v>
      </c>
      <c r="T50" s="18">
        <v>0</v>
      </c>
      <c r="U50" s="18">
        <v>0</v>
      </c>
      <c r="V50" s="18">
        <v>0</v>
      </c>
      <c r="W50" s="18">
        <v>0</v>
      </c>
      <c r="X50" s="18"/>
      <c r="Y50" s="18">
        <v>15929.45</v>
      </c>
      <c r="Z50" s="18">
        <v>971.09</v>
      </c>
      <c r="AA50" s="18">
        <v>939.06</v>
      </c>
      <c r="AB50" s="18">
        <v>17839.599999999999</v>
      </c>
    </row>
    <row r="51" spans="1:28" s="15" customFormat="1" x14ac:dyDescent="0.25">
      <c r="A51" s="17">
        <v>4</v>
      </c>
      <c r="B51" s="17" t="s">
        <v>60</v>
      </c>
      <c r="C51" s="17" t="s">
        <v>100</v>
      </c>
      <c r="D51" s="17" t="s">
        <v>98</v>
      </c>
      <c r="E51" s="17" t="s">
        <v>99</v>
      </c>
      <c r="F51" s="17" t="s">
        <v>35</v>
      </c>
      <c r="G51" s="17" t="s">
        <v>41</v>
      </c>
      <c r="H51" s="17">
        <v>114426</v>
      </c>
      <c r="I51" s="17">
        <v>113690</v>
      </c>
      <c r="J51" s="17">
        <v>736</v>
      </c>
      <c r="K51" s="17" t="s">
        <v>37</v>
      </c>
      <c r="L51" s="18">
        <v>35065.21</v>
      </c>
      <c r="M51" s="18">
        <v>930.79</v>
      </c>
      <c r="N51" s="18">
        <v>2667.21</v>
      </c>
      <c r="O51" s="18">
        <v>38663.21</v>
      </c>
      <c r="P51" s="18">
        <v>5051.5200000000004</v>
      </c>
      <c r="Q51" s="18">
        <v>360.61</v>
      </c>
      <c r="R51" s="18">
        <v>327.89</v>
      </c>
      <c r="S51" s="18">
        <v>5740.02</v>
      </c>
      <c r="T51" s="18">
        <v>0</v>
      </c>
      <c r="U51" s="18">
        <v>35065</v>
      </c>
      <c r="V51" s="18">
        <v>930.79</v>
      </c>
      <c r="W51" s="18">
        <v>2667.21</v>
      </c>
      <c r="X51" s="18">
        <v>38663</v>
      </c>
      <c r="Y51" s="18">
        <v>5051.7299999999996</v>
      </c>
      <c r="Z51" s="18">
        <v>360.61</v>
      </c>
      <c r="AA51" s="18">
        <v>327.89</v>
      </c>
      <c r="AB51" s="18">
        <v>5740.23</v>
      </c>
    </row>
    <row r="52" spans="1:28" s="15" customFormat="1" x14ac:dyDescent="0.25">
      <c r="A52" s="17">
        <v>5</v>
      </c>
      <c r="B52" s="17" t="s">
        <v>38</v>
      </c>
      <c r="C52" s="17" t="s">
        <v>100</v>
      </c>
      <c r="D52" s="17" t="s">
        <v>46</v>
      </c>
      <c r="E52" s="17" t="s">
        <v>47</v>
      </c>
      <c r="F52" s="17" t="s">
        <v>35</v>
      </c>
      <c r="G52" s="17" t="s">
        <v>41</v>
      </c>
      <c r="H52" s="17">
        <v>43082</v>
      </c>
      <c r="I52" s="17">
        <v>41289</v>
      </c>
      <c r="J52" s="17">
        <v>1793</v>
      </c>
      <c r="K52" s="17" t="s">
        <v>37</v>
      </c>
      <c r="L52" s="18">
        <v>21069.42</v>
      </c>
      <c r="M52" s="18">
        <v>416.79</v>
      </c>
      <c r="N52" s="18">
        <v>1399.32</v>
      </c>
      <c r="O52" s="18">
        <v>22885.53</v>
      </c>
      <c r="P52" s="18">
        <v>9676.4</v>
      </c>
      <c r="Q52" s="18">
        <v>187.8</v>
      </c>
      <c r="R52" s="18">
        <v>798.78</v>
      </c>
      <c r="S52" s="18">
        <v>10662.98</v>
      </c>
      <c r="T52" s="18">
        <v>0</v>
      </c>
      <c r="U52" s="18">
        <v>0</v>
      </c>
      <c r="V52" s="18">
        <v>0</v>
      </c>
      <c r="W52" s="18">
        <v>0</v>
      </c>
      <c r="X52" s="18"/>
      <c r="Y52" s="18">
        <v>30745.82</v>
      </c>
      <c r="Z52" s="18">
        <v>604.59</v>
      </c>
      <c r="AA52" s="18">
        <v>2198.1</v>
      </c>
      <c r="AB52" s="18">
        <v>33548.51</v>
      </c>
    </row>
    <row r="53" spans="1:28" s="15" customFormat="1" x14ac:dyDescent="0.25">
      <c r="A53" s="17">
        <v>6</v>
      </c>
      <c r="B53" s="17" t="s">
        <v>48</v>
      </c>
      <c r="C53" s="17" t="s">
        <v>100</v>
      </c>
      <c r="D53" s="17" t="s">
        <v>49</v>
      </c>
      <c r="E53" s="17" t="s">
        <v>50</v>
      </c>
      <c r="F53" s="17" t="s">
        <v>35</v>
      </c>
      <c r="G53" s="17" t="s">
        <v>45</v>
      </c>
      <c r="H53" s="17">
        <v>77546</v>
      </c>
      <c r="I53" s="17">
        <v>76305</v>
      </c>
      <c r="J53" s="17">
        <v>1241</v>
      </c>
      <c r="K53" s="17" t="s">
        <v>37</v>
      </c>
      <c r="L53" s="18">
        <v>7337.21</v>
      </c>
      <c r="M53" s="18">
        <v>574.64</v>
      </c>
      <c r="N53" s="18">
        <v>637.6</v>
      </c>
      <c r="O53" s="18">
        <v>8549.4500000000007</v>
      </c>
      <c r="P53" s="18">
        <v>6477.68</v>
      </c>
      <c r="Q53" s="18">
        <v>540.71</v>
      </c>
      <c r="R53" s="18">
        <v>552.87</v>
      </c>
      <c r="S53" s="18">
        <v>7571.26</v>
      </c>
      <c r="T53" s="18">
        <v>0</v>
      </c>
      <c r="U53" s="18">
        <v>0</v>
      </c>
      <c r="V53" s="18">
        <v>0</v>
      </c>
      <c r="W53" s="18">
        <v>0</v>
      </c>
      <c r="X53" s="18"/>
      <c r="Y53" s="18">
        <v>13814.89</v>
      </c>
      <c r="Z53" s="18">
        <v>1115.3499999999999</v>
      </c>
      <c r="AA53" s="18">
        <v>1190.47</v>
      </c>
      <c r="AB53" s="18">
        <v>16120.71</v>
      </c>
    </row>
    <row r="54" spans="1:28" s="15" customFormat="1" x14ac:dyDescent="0.25">
      <c r="A54" s="17">
        <v>7</v>
      </c>
      <c r="B54" s="17" t="s">
        <v>51</v>
      </c>
      <c r="C54" s="17" t="s">
        <v>100</v>
      </c>
      <c r="D54" s="17" t="s">
        <v>52</v>
      </c>
      <c r="E54" s="17" t="s">
        <v>53</v>
      </c>
      <c r="F54" s="17" t="s">
        <v>35</v>
      </c>
      <c r="G54" s="17" t="s">
        <v>45</v>
      </c>
      <c r="H54" s="17">
        <v>48190</v>
      </c>
      <c r="I54" s="17">
        <v>45349</v>
      </c>
      <c r="J54" s="17">
        <v>2841</v>
      </c>
      <c r="K54" s="17" t="s">
        <v>37</v>
      </c>
      <c r="L54" s="18">
        <v>13892.76</v>
      </c>
      <c r="M54" s="18">
        <v>377.57</v>
      </c>
      <c r="N54" s="18">
        <v>1190.3499999999999</v>
      </c>
      <c r="O54" s="18">
        <v>15460.68</v>
      </c>
      <c r="P54" s="18">
        <v>14889.63</v>
      </c>
      <c r="Q54" s="18">
        <v>401.04</v>
      </c>
      <c r="R54" s="18">
        <v>1265.67</v>
      </c>
      <c r="S54" s="18">
        <v>16556.34</v>
      </c>
      <c r="T54" s="18">
        <v>0</v>
      </c>
      <c r="U54" s="18">
        <v>0</v>
      </c>
      <c r="V54" s="18">
        <v>0</v>
      </c>
      <c r="W54" s="18">
        <v>0</v>
      </c>
      <c r="X54" s="18"/>
      <c r="Y54" s="18">
        <v>28782.39</v>
      </c>
      <c r="Z54" s="18">
        <v>778.61</v>
      </c>
      <c r="AA54" s="18">
        <v>2456.02</v>
      </c>
      <c r="AB54" s="18">
        <v>32017.02</v>
      </c>
    </row>
    <row r="55" spans="1:28" s="15" customFormat="1" x14ac:dyDescent="0.25">
      <c r="A55" s="17">
        <v>8</v>
      </c>
      <c r="B55" s="17" t="s">
        <v>51</v>
      </c>
      <c r="C55" s="17" t="s">
        <v>100</v>
      </c>
      <c r="D55" s="17" t="s">
        <v>54</v>
      </c>
      <c r="E55" s="17" t="s">
        <v>55</v>
      </c>
      <c r="F55" s="17" t="s">
        <v>35</v>
      </c>
      <c r="G55" s="17" t="s">
        <v>41</v>
      </c>
      <c r="H55" s="17">
        <v>47496</v>
      </c>
      <c r="I55" s="17">
        <v>43265</v>
      </c>
      <c r="J55" s="17">
        <v>4231</v>
      </c>
      <c r="K55" s="17" t="s">
        <v>37</v>
      </c>
      <c r="L55" s="18">
        <v>18888.53</v>
      </c>
      <c r="M55" s="18">
        <v>655.1</v>
      </c>
      <c r="N55" s="18">
        <v>1675.53</v>
      </c>
      <c r="O55" s="18">
        <v>21219.16</v>
      </c>
      <c r="P55" s="18">
        <v>21440.39</v>
      </c>
      <c r="Q55" s="18">
        <v>628.80999999999995</v>
      </c>
      <c r="R55" s="18">
        <v>1884.91</v>
      </c>
      <c r="S55" s="18">
        <v>23954.11</v>
      </c>
      <c r="T55" s="18">
        <v>0</v>
      </c>
      <c r="U55" s="18">
        <v>0</v>
      </c>
      <c r="V55" s="18">
        <v>0</v>
      </c>
      <c r="W55" s="18">
        <v>0</v>
      </c>
      <c r="X55" s="18"/>
      <c r="Y55" s="18">
        <v>40328.92</v>
      </c>
      <c r="Z55" s="18">
        <v>1283.9100000000001</v>
      </c>
      <c r="AA55" s="18">
        <v>3560.44</v>
      </c>
      <c r="AB55" s="18">
        <v>45173.27</v>
      </c>
    </row>
    <row r="56" spans="1:28" s="15" customFormat="1" x14ac:dyDescent="0.25">
      <c r="A56" s="17">
        <v>9</v>
      </c>
      <c r="B56" s="17" t="s">
        <v>51</v>
      </c>
      <c r="C56" s="17" t="s">
        <v>100</v>
      </c>
      <c r="D56" s="17" t="s">
        <v>56</v>
      </c>
      <c r="E56" s="17" t="s">
        <v>57</v>
      </c>
      <c r="F56" s="17" t="s">
        <v>35</v>
      </c>
      <c r="G56" s="17" t="s">
        <v>58</v>
      </c>
      <c r="H56" s="17">
        <v>7127</v>
      </c>
      <c r="I56" s="17">
        <v>7127</v>
      </c>
      <c r="J56" s="17">
        <v>0</v>
      </c>
      <c r="K56" s="17" t="s">
        <v>59</v>
      </c>
      <c r="L56" s="18">
        <v>10243.39</v>
      </c>
      <c r="M56" s="18">
        <v>679.82</v>
      </c>
      <c r="N56" s="18">
        <v>0</v>
      </c>
      <c r="O56" s="18">
        <v>10923.21</v>
      </c>
      <c r="P56" s="18">
        <v>813.5</v>
      </c>
      <c r="Q56" s="18">
        <v>102.05</v>
      </c>
      <c r="R56" s="18">
        <v>0</v>
      </c>
      <c r="S56" s="18">
        <v>915.55</v>
      </c>
      <c r="T56" s="18">
        <v>0</v>
      </c>
      <c r="U56" s="18">
        <v>0</v>
      </c>
      <c r="V56" s="18">
        <v>0</v>
      </c>
      <c r="W56" s="18">
        <v>0</v>
      </c>
      <c r="X56" s="18"/>
      <c r="Y56" s="18">
        <v>11056.89</v>
      </c>
      <c r="Z56" s="18">
        <v>781.87</v>
      </c>
      <c r="AA56" s="18">
        <v>0</v>
      </c>
      <c r="AB56" s="18">
        <v>11838.76</v>
      </c>
    </row>
    <row r="57" spans="1:28" s="15" customFormat="1" x14ac:dyDescent="0.25">
      <c r="A57" s="17">
        <v>10</v>
      </c>
      <c r="B57" s="17" t="s">
        <v>60</v>
      </c>
      <c r="C57" s="17" t="s">
        <v>100</v>
      </c>
      <c r="D57" s="17" t="s">
        <v>61</v>
      </c>
      <c r="E57" s="17" t="s">
        <v>62</v>
      </c>
      <c r="F57" s="17" t="s">
        <v>35</v>
      </c>
      <c r="G57" s="17" t="s">
        <v>63</v>
      </c>
      <c r="H57" s="17">
        <v>85</v>
      </c>
      <c r="I57" s="17">
        <v>85</v>
      </c>
      <c r="J57" s="17">
        <v>0</v>
      </c>
      <c r="K57" s="17" t="s">
        <v>59</v>
      </c>
      <c r="L57" s="18">
        <v>11453.34</v>
      </c>
      <c r="M57" s="18">
        <v>717.24</v>
      </c>
      <c r="N57" s="18">
        <v>113.6</v>
      </c>
      <c r="O57" s="18">
        <v>12284.18</v>
      </c>
      <c r="P57" s="18">
        <v>813.5</v>
      </c>
      <c r="Q57" s="18">
        <v>115.73</v>
      </c>
      <c r="R57" s="18">
        <v>0</v>
      </c>
      <c r="S57" s="18">
        <v>929.23</v>
      </c>
      <c r="T57" s="18">
        <v>0</v>
      </c>
      <c r="U57" s="18">
        <v>0</v>
      </c>
      <c r="V57" s="18">
        <v>0</v>
      </c>
      <c r="W57" s="18">
        <v>0</v>
      </c>
      <c r="X57" s="18"/>
      <c r="Y57" s="18">
        <v>12266.84</v>
      </c>
      <c r="Z57" s="18">
        <v>832.97</v>
      </c>
      <c r="AA57" s="18">
        <v>113.6</v>
      </c>
      <c r="AB57" s="18">
        <v>13213.41</v>
      </c>
    </row>
    <row r="58" spans="1:28" s="15" customFormat="1" x14ac:dyDescent="0.25">
      <c r="A58" s="17">
        <v>11</v>
      </c>
      <c r="B58" s="17" t="s">
        <v>64</v>
      </c>
      <c r="C58" s="17" t="s">
        <v>100</v>
      </c>
      <c r="D58" s="17" t="s">
        <v>65</v>
      </c>
      <c r="E58" s="17" t="s">
        <v>66</v>
      </c>
      <c r="F58" s="17" t="s">
        <v>35</v>
      </c>
      <c r="G58" s="17" t="s">
        <v>67</v>
      </c>
      <c r="H58" s="17">
        <v>901</v>
      </c>
      <c r="I58" s="17">
        <v>872</v>
      </c>
      <c r="J58" s="17">
        <v>29</v>
      </c>
      <c r="K58" s="17" t="s">
        <v>37</v>
      </c>
      <c r="L58" s="18">
        <v>6853.47</v>
      </c>
      <c r="M58" s="18">
        <v>426.74</v>
      </c>
      <c r="N58" s="18">
        <v>170.45</v>
      </c>
      <c r="O58" s="18">
        <v>7450.66</v>
      </c>
      <c r="P58" s="18">
        <v>569.33000000000004</v>
      </c>
      <c r="Q58" s="18">
        <v>70.27</v>
      </c>
      <c r="R58" s="18">
        <v>12.92</v>
      </c>
      <c r="S58" s="18">
        <v>652.52</v>
      </c>
      <c r="T58" s="18">
        <v>0</v>
      </c>
      <c r="U58" s="18">
        <v>0</v>
      </c>
      <c r="V58" s="18">
        <v>0</v>
      </c>
      <c r="W58" s="18">
        <v>0</v>
      </c>
      <c r="X58" s="18"/>
      <c r="Y58" s="18">
        <v>7422.8</v>
      </c>
      <c r="Z58" s="18">
        <v>497.01</v>
      </c>
      <c r="AA58" s="18">
        <v>183.37</v>
      </c>
      <c r="AB58" s="18">
        <v>8103.18</v>
      </c>
    </row>
    <row r="59" spans="1:28" s="15" customFormat="1" x14ac:dyDescent="0.25">
      <c r="A59" s="17">
        <v>12</v>
      </c>
      <c r="B59" s="17" t="s">
        <v>38</v>
      </c>
      <c r="C59" s="17" t="s">
        <v>100</v>
      </c>
      <c r="D59" s="17" t="s">
        <v>68</v>
      </c>
      <c r="E59" s="17" t="s">
        <v>69</v>
      </c>
      <c r="F59" s="17" t="s">
        <v>35</v>
      </c>
      <c r="G59" s="17" t="s">
        <v>70</v>
      </c>
      <c r="H59" s="17">
        <v>7436</v>
      </c>
      <c r="I59" s="17">
        <v>7035</v>
      </c>
      <c r="J59" s="17">
        <v>401</v>
      </c>
      <c r="K59" s="17" t="s">
        <v>37</v>
      </c>
      <c r="L59" s="18">
        <v>20915.95</v>
      </c>
      <c r="M59" s="18">
        <v>1030.8</v>
      </c>
      <c r="N59" s="18">
        <v>1361.75</v>
      </c>
      <c r="O59" s="18">
        <v>23308.5</v>
      </c>
      <c r="P59" s="18">
        <v>2664.71</v>
      </c>
      <c r="Q59" s="18">
        <v>221.8</v>
      </c>
      <c r="R59" s="18">
        <v>178.65</v>
      </c>
      <c r="S59" s="18">
        <v>3065.16</v>
      </c>
      <c r="T59" s="18">
        <v>0</v>
      </c>
      <c r="U59" s="18">
        <v>0</v>
      </c>
      <c r="V59" s="18">
        <v>0</v>
      </c>
      <c r="W59" s="18">
        <v>0</v>
      </c>
      <c r="X59" s="18"/>
      <c r="Y59" s="18">
        <v>23580.66</v>
      </c>
      <c r="Z59" s="18">
        <v>1252.5999999999999</v>
      </c>
      <c r="AA59" s="18">
        <v>1540.4</v>
      </c>
      <c r="AB59" s="18">
        <v>26373.66</v>
      </c>
    </row>
    <row r="60" spans="1:28" s="22" customFormat="1" x14ac:dyDescent="0.25">
      <c r="A60" s="19"/>
      <c r="B60" s="19"/>
      <c r="C60" s="10" t="s">
        <v>71</v>
      </c>
      <c r="D60" s="19"/>
      <c r="E60" s="19"/>
      <c r="F60" s="19"/>
      <c r="G60" s="19"/>
      <c r="H60" s="19"/>
      <c r="I60" s="19"/>
      <c r="J60" s="19">
        <f>SUM(J48:J59)</f>
        <v>12909</v>
      </c>
      <c r="K60" s="19"/>
      <c r="L60" s="20">
        <f t="shared" ref="L60:AB60" si="11">SUM(L48:L59)</f>
        <v>179584.28</v>
      </c>
      <c r="M60" s="20">
        <f t="shared" si="11"/>
        <v>7546</v>
      </c>
      <c r="N60" s="20">
        <f t="shared" si="11"/>
        <v>11289.220000000001</v>
      </c>
      <c r="O60" s="20">
        <f t="shared" si="11"/>
        <v>198419.5</v>
      </c>
      <c r="P60" s="20">
        <f t="shared" si="11"/>
        <v>72531.010000000009</v>
      </c>
      <c r="Q60" s="20">
        <f t="shared" si="11"/>
        <v>3494.8600000000006</v>
      </c>
      <c r="R60" s="20">
        <f t="shared" si="11"/>
        <v>5750.97</v>
      </c>
      <c r="S60" s="20">
        <f t="shared" si="11"/>
        <v>81776.840000000011</v>
      </c>
      <c r="T60" s="20">
        <f t="shared" si="11"/>
        <v>0</v>
      </c>
      <c r="U60" s="20">
        <f t="shared" si="11"/>
        <v>35065</v>
      </c>
      <c r="V60" s="20">
        <f t="shared" si="11"/>
        <v>930.79</v>
      </c>
      <c r="W60" s="20">
        <f t="shared" si="11"/>
        <v>2667.21</v>
      </c>
      <c r="X60" s="20">
        <f t="shared" si="11"/>
        <v>38663</v>
      </c>
      <c r="Y60" s="20">
        <f t="shared" si="11"/>
        <v>217050.28999999998</v>
      </c>
      <c r="Z60" s="20">
        <f t="shared" si="11"/>
        <v>10110.07</v>
      </c>
      <c r="AA60" s="20">
        <f t="shared" si="11"/>
        <v>14372.980000000001</v>
      </c>
      <c r="AB60" s="20">
        <f t="shared" si="11"/>
        <v>241533.33999999997</v>
      </c>
    </row>
    <row r="61" spans="1:28" s="15" customFormat="1" x14ac:dyDescent="0.25">
      <c r="A61" s="17">
        <v>1</v>
      </c>
      <c r="B61" s="17" t="s">
        <v>72</v>
      </c>
      <c r="C61" s="17" t="s">
        <v>100</v>
      </c>
      <c r="D61" s="17" t="s">
        <v>73</v>
      </c>
      <c r="E61" s="17" t="s">
        <v>74</v>
      </c>
      <c r="F61" s="17" t="s">
        <v>75</v>
      </c>
      <c r="G61" s="17" t="s">
        <v>76</v>
      </c>
      <c r="H61" s="17">
        <v>4640</v>
      </c>
      <c r="I61" s="17">
        <v>4539</v>
      </c>
      <c r="J61" s="17">
        <v>101</v>
      </c>
      <c r="K61" s="17" t="s">
        <v>37</v>
      </c>
      <c r="L61" s="18">
        <v>9111.2900000000009</v>
      </c>
      <c r="M61" s="18">
        <v>640.11</v>
      </c>
      <c r="N61" s="18">
        <v>518.70000000000005</v>
      </c>
      <c r="O61" s="18">
        <v>10270.1</v>
      </c>
      <c r="P61" s="18">
        <v>942.92</v>
      </c>
      <c r="Q61" s="18">
        <v>96.53</v>
      </c>
      <c r="R61" s="18">
        <v>59.99</v>
      </c>
      <c r="S61" s="18">
        <v>1099.44</v>
      </c>
      <c r="T61" s="18">
        <v>0</v>
      </c>
      <c r="U61" s="18">
        <v>0</v>
      </c>
      <c r="V61" s="18">
        <v>0</v>
      </c>
      <c r="W61" s="18">
        <v>0</v>
      </c>
      <c r="X61" s="18"/>
      <c r="Y61" s="18">
        <v>10054.209999999999</v>
      </c>
      <c r="Z61" s="18">
        <v>736.64</v>
      </c>
      <c r="AA61" s="18">
        <v>578.69000000000005</v>
      </c>
      <c r="AB61" s="18">
        <v>11369.54</v>
      </c>
    </row>
    <row r="62" spans="1:28" s="15" customFormat="1" x14ac:dyDescent="0.25">
      <c r="A62" s="17">
        <v>2</v>
      </c>
      <c r="B62" s="17" t="s">
        <v>48</v>
      </c>
      <c r="C62" s="17" t="s">
        <v>100</v>
      </c>
      <c r="D62" s="17" t="s">
        <v>77</v>
      </c>
      <c r="E62" s="17" t="s">
        <v>78</v>
      </c>
      <c r="F62" s="17" t="s">
        <v>75</v>
      </c>
      <c r="G62" s="17" t="s">
        <v>76</v>
      </c>
      <c r="H62" s="17">
        <v>6338</v>
      </c>
      <c r="I62" s="17">
        <v>6239</v>
      </c>
      <c r="J62" s="17">
        <v>99</v>
      </c>
      <c r="K62" s="17" t="s">
        <v>37</v>
      </c>
      <c r="L62" s="18">
        <v>9059.09</v>
      </c>
      <c r="M62" s="18">
        <v>641.51</v>
      </c>
      <c r="N62" s="18">
        <v>585.22</v>
      </c>
      <c r="O62" s="18">
        <v>10285.82</v>
      </c>
      <c r="P62" s="18">
        <v>871.25</v>
      </c>
      <c r="Q62" s="18">
        <v>95.88</v>
      </c>
      <c r="R62" s="18">
        <v>58.81</v>
      </c>
      <c r="S62" s="18">
        <v>1025.94</v>
      </c>
      <c r="T62" s="18">
        <v>0</v>
      </c>
      <c r="U62" s="18">
        <v>0</v>
      </c>
      <c r="V62" s="18">
        <v>0</v>
      </c>
      <c r="W62" s="18">
        <v>0</v>
      </c>
      <c r="X62" s="18"/>
      <c r="Y62" s="18">
        <v>9930.34</v>
      </c>
      <c r="Z62" s="18">
        <v>737.39</v>
      </c>
      <c r="AA62" s="18">
        <v>644.03</v>
      </c>
      <c r="AB62" s="18">
        <v>11311.76</v>
      </c>
    </row>
    <row r="63" spans="1:28" s="15" customFormat="1" x14ac:dyDescent="0.25">
      <c r="A63" s="17">
        <v>3</v>
      </c>
      <c r="B63" s="17" t="s">
        <v>60</v>
      </c>
      <c r="C63" s="17" t="s">
        <v>100</v>
      </c>
      <c r="D63" s="17" t="s">
        <v>79</v>
      </c>
      <c r="E63" s="17" t="s">
        <v>80</v>
      </c>
      <c r="F63" s="17" t="s">
        <v>75</v>
      </c>
      <c r="G63" s="17" t="s">
        <v>76</v>
      </c>
      <c r="H63" s="17">
        <v>7561</v>
      </c>
      <c r="I63" s="17">
        <v>7561</v>
      </c>
      <c r="J63" s="17">
        <v>0</v>
      </c>
      <c r="K63" s="17" t="s">
        <v>59</v>
      </c>
      <c r="L63" s="18">
        <v>390</v>
      </c>
      <c r="M63" s="18">
        <v>315.95999999999998</v>
      </c>
      <c r="N63" s="18">
        <v>0</v>
      </c>
      <c r="O63" s="18">
        <v>705.96</v>
      </c>
      <c r="P63" s="18">
        <v>390</v>
      </c>
      <c r="Q63" s="18">
        <v>288.27999999999997</v>
      </c>
      <c r="R63" s="18">
        <v>0</v>
      </c>
      <c r="S63" s="18">
        <v>678.28</v>
      </c>
      <c r="T63" s="18">
        <v>0</v>
      </c>
      <c r="U63" s="18">
        <v>0</v>
      </c>
      <c r="V63" s="18">
        <v>0</v>
      </c>
      <c r="W63" s="18">
        <v>0</v>
      </c>
      <c r="X63" s="18"/>
      <c r="Y63" s="18">
        <v>780</v>
      </c>
      <c r="Z63" s="18">
        <v>604.24</v>
      </c>
      <c r="AA63" s="18">
        <v>0</v>
      </c>
      <c r="AB63" s="18">
        <v>1384.24</v>
      </c>
    </row>
    <row r="64" spans="1:28" s="15" customFormat="1" x14ac:dyDescent="0.25">
      <c r="A64" s="17">
        <v>4</v>
      </c>
      <c r="B64" s="17" t="s">
        <v>81</v>
      </c>
      <c r="C64" s="17" t="s">
        <v>100</v>
      </c>
      <c r="D64" s="17" t="s">
        <v>82</v>
      </c>
      <c r="E64" s="17" t="s">
        <v>83</v>
      </c>
      <c r="F64" s="17" t="s">
        <v>75</v>
      </c>
      <c r="G64" s="17" t="s">
        <v>76</v>
      </c>
      <c r="H64" s="17">
        <v>18814</v>
      </c>
      <c r="I64" s="17">
        <v>18491</v>
      </c>
      <c r="J64" s="17">
        <v>323</v>
      </c>
      <c r="K64" s="17" t="s">
        <v>37</v>
      </c>
      <c r="L64" s="18">
        <v>10933.89</v>
      </c>
      <c r="M64" s="18">
        <v>466.69</v>
      </c>
      <c r="N64" s="18">
        <v>823.41</v>
      </c>
      <c r="O64" s="18">
        <v>12223.99</v>
      </c>
      <c r="P64" s="18">
        <v>2405.48</v>
      </c>
      <c r="Q64" s="18">
        <v>114.26</v>
      </c>
      <c r="R64" s="18">
        <v>191.86</v>
      </c>
      <c r="S64" s="18">
        <v>2711.6</v>
      </c>
      <c r="T64" s="18">
        <v>0</v>
      </c>
      <c r="U64" s="18">
        <v>0</v>
      </c>
      <c r="V64" s="18">
        <v>0</v>
      </c>
      <c r="W64" s="18">
        <v>0</v>
      </c>
      <c r="X64" s="18"/>
      <c r="Y64" s="18">
        <v>13339.37</v>
      </c>
      <c r="Z64" s="18">
        <v>580.95000000000005</v>
      </c>
      <c r="AA64" s="18">
        <v>1015.27</v>
      </c>
      <c r="AB64" s="18">
        <v>14935.59</v>
      </c>
    </row>
    <row r="65" spans="1:28" s="15" customFormat="1" x14ac:dyDescent="0.25">
      <c r="A65" s="17">
        <v>5</v>
      </c>
      <c r="B65" s="17" t="s">
        <v>31</v>
      </c>
      <c r="C65" s="17" t="s">
        <v>100</v>
      </c>
      <c r="D65" s="17" t="s">
        <v>84</v>
      </c>
      <c r="E65" s="17" t="s">
        <v>85</v>
      </c>
      <c r="F65" s="17" t="s">
        <v>75</v>
      </c>
      <c r="G65" s="17" t="s">
        <v>86</v>
      </c>
      <c r="H65" s="17">
        <v>8688</v>
      </c>
      <c r="I65" s="17">
        <v>8579</v>
      </c>
      <c r="J65" s="17">
        <v>109</v>
      </c>
      <c r="K65" s="17" t="s">
        <v>37</v>
      </c>
      <c r="L65" s="18">
        <v>9994.91</v>
      </c>
      <c r="M65" s="18">
        <v>725.59</v>
      </c>
      <c r="N65" s="18">
        <v>637.70000000000005</v>
      </c>
      <c r="O65" s="18">
        <v>11358.2</v>
      </c>
      <c r="P65" s="18">
        <v>965.83</v>
      </c>
      <c r="Q65" s="18">
        <v>105.82</v>
      </c>
      <c r="R65" s="18">
        <v>64.75</v>
      </c>
      <c r="S65" s="18">
        <v>1136.4000000000001</v>
      </c>
      <c r="T65" s="18">
        <v>0</v>
      </c>
      <c r="U65" s="18">
        <v>0</v>
      </c>
      <c r="V65" s="18">
        <v>0</v>
      </c>
      <c r="W65" s="18">
        <v>0</v>
      </c>
      <c r="X65" s="18"/>
      <c r="Y65" s="18">
        <v>10960.74</v>
      </c>
      <c r="Z65" s="18">
        <v>831.41</v>
      </c>
      <c r="AA65" s="18">
        <v>702.45</v>
      </c>
      <c r="AB65" s="18">
        <v>12494.6</v>
      </c>
    </row>
    <row r="66" spans="1:28" s="15" customFormat="1" x14ac:dyDescent="0.25">
      <c r="A66" s="17">
        <v>6</v>
      </c>
      <c r="B66" s="17" t="s">
        <v>48</v>
      </c>
      <c r="C66" s="17" t="s">
        <v>100</v>
      </c>
      <c r="D66" s="17" t="s">
        <v>87</v>
      </c>
      <c r="E66" s="17" t="s">
        <v>88</v>
      </c>
      <c r="F66" s="17" t="s">
        <v>75</v>
      </c>
      <c r="G66" s="17" t="s">
        <v>76</v>
      </c>
      <c r="H66" s="17">
        <v>8983</v>
      </c>
      <c r="I66" s="17">
        <v>8737</v>
      </c>
      <c r="J66" s="17">
        <v>246</v>
      </c>
      <c r="K66" s="17" t="s">
        <v>37</v>
      </c>
      <c r="L66" s="18">
        <v>11857.65</v>
      </c>
      <c r="M66" s="18">
        <v>532.84</v>
      </c>
      <c r="N66" s="18">
        <v>900.47</v>
      </c>
      <c r="O66" s="18">
        <v>13290.96</v>
      </c>
      <c r="P66" s="18">
        <v>1878.64</v>
      </c>
      <c r="Q66" s="18">
        <v>123.59</v>
      </c>
      <c r="R66" s="18">
        <v>146.12</v>
      </c>
      <c r="S66" s="18">
        <v>2148.35</v>
      </c>
      <c r="T66" s="18">
        <v>0</v>
      </c>
      <c r="U66" s="18">
        <v>0</v>
      </c>
      <c r="V66" s="18">
        <v>0</v>
      </c>
      <c r="W66" s="18">
        <v>0</v>
      </c>
      <c r="X66" s="18"/>
      <c r="Y66" s="18">
        <v>13736.29</v>
      </c>
      <c r="Z66" s="18">
        <v>656.43</v>
      </c>
      <c r="AA66" s="18">
        <v>1046.5899999999999</v>
      </c>
      <c r="AB66" s="18">
        <v>15439.31</v>
      </c>
    </row>
    <row r="67" spans="1:28" s="15" customFormat="1" x14ac:dyDescent="0.25">
      <c r="A67" s="17">
        <v>7</v>
      </c>
      <c r="B67" s="17" t="s">
        <v>51</v>
      </c>
      <c r="C67" s="17" t="s">
        <v>100</v>
      </c>
      <c r="D67" s="17" t="s">
        <v>89</v>
      </c>
      <c r="E67" s="17" t="s">
        <v>90</v>
      </c>
      <c r="F67" s="17" t="s">
        <v>75</v>
      </c>
      <c r="G67" s="17" t="s">
        <v>76</v>
      </c>
      <c r="H67" s="17">
        <v>8436</v>
      </c>
      <c r="I67" s="17">
        <v>8207</v>
      </c>
      <c r="J67" s="17">
        <v>229</v>
      </c>
      <c r="K67" s="17" t="s">
        <v>37</v>
      </c>
      <c r="L67" s="18">
        <v>21396.07</v>
      </c>
      <c r="M67" s="18">
        <v>1313.91</v>
      </c>
      <c r="N67" s="18">
        <v>1650.85</v>
      </c>
      <c r="O67" s="18">
        <v>24360.83</v>
      </c>
      <c r="P67" s="18">
        <v>1811.15</v>
      </c>
      <c r="Q67" s="18">
        <v>229.9</v>
      </c>
      <c r="R67" s="18">
        <v>136.03</v>
      </c>
      <c r="S67" s="18">
        <v>2177.08</v>
      </c>
      <c r="T67" s="18">
        <v>0</v>
      </c>
      <c r="U67" s="18">
        <v>0</v>
      </c>
      <c r="V67" s="18">
        <v>0</v>
      </c>
      <c r="W67" s="18">
        <v>0</v>
      </c>
      <c r="X67" s="18"/>
      <c r="Y67" s="18">
        <v>23207.22</v>
      </c>
      <c r="Z67" s="18">
        <v>1543.81</v>
      </c>
      <c r="AA67" s="18">
        <v>1786.88</v>
      </c>
      <c r="AB67" s="18">
        <v>26537.91</v>
      </c>
    </row>
    <row r="68" spans="1:28" s="15" customFormat="1" x14ac:dyDescent="0.25">
      <c r="A68" s="17">
        <v>8</v>
      </c>
      <c r="B68" s="17" t="s">
        <v>38</v>
      </c>
      <c r="C68" s="17" t="s">
        <v>100</v>
      </c>
      <c r="D68" s="17" t="s">
        <v>91</v>
      </c>
      <c r="E68" s="17" t="s">
        <v>92</v>
      </c>
      <c r="F68" s="17" t="s">
        <v>75</v>
      </c>
      <c r="G68" s="17" t="s">
        <v>76</v>
      </c>
      <c r="H68" s="17">
        <v>7395</v>
      </c>
      <c r="I68" s="17">
        <v>6914</v>
      </c>
      <c r="J68" s="17">
        <v>481</v>
      </c>
      <c r="K68" s="17" t="s">
        <v>37</v>
      </c>
      <c r="L68" s="18">
        <v>28344.37</v>
      </c>
      <c r="M68" s="18">
        <v>1659.73</v>
      </c>
      <c r="N68" s="18">
        <v>2144.92</v>
      </c>
      <c r="O68" s="18">
        <v>32149.02</v>
      </c>
      <c r="P68" s="18">
        <v>3599.04</v>
      </c>
      <c r="Q68" s="18">
        <v>301.42</v>
      </c>
      <c r="R68" s="18">
        <v>285.70999999999998</v>
      </c>
      <c r="S68" s="18">
        <v>4186.17</v>
      </c>
      <c r="T68" s="18">
        <v>0</v>
      </c>
      <c r="U68" s="18">
        <v>28344.35</v>
      </c>
      <c r="V68" s="18">
        <v>1659.73</v>
      </c>
      <c r="W68" s="18">
        <v>2144.92</v>
      </c>
      <c r="X68" s="18">
        <v>32149</v>
      </c>
      <c r="Y68" s="18">
        <v>3599.06</v>
      </c>
      <c r="Z68" s="18">
        <v>301.42</v>
      </c>
      <c r="AA68" s="18">
        <v>285.70999999999998</v>
      </c>
      <c r="AB68" s="18">
        <v>4186.1899999999996</v>
      </c>
    </row>
    <row r="69" spans="1:28" s="15" customFormat="1" x14ac:dyDescent="0.25">
      <c r="A69" s="17">
        <v>9</v>
      </c>
      <c r="B69" s="17" t="s">
        <v>38</v>
      </c>
      <c r="C69" s="17" t="s">
        <v>100</v>
      </c>
      <c r="D69" s="17" t="s">
        <v>93</v>
      </c>
      <c r="E69" s="17" t="s">
        <v>94</v>
      </c>
      <c r="F69" s="17" t="s">
        <v>75</v>
      </c>
      <c r="G69" s="17" t="s">
        <v>76</v>
      </c>
      <c r="H69" s="17">
        <v>919</v>
      </c>
      <c r="I69" s="17">
        <v>826</v>
      </c>
      <c r="J69" s="17">
        <v>93</v>
      </c>
      <c r="K69" s="17" t="s">
        <v>37</v>
      </c>
      <c r="L69" s="18">
        <v>9848.0300000000007</v>
      </c>
      <c r="M69" s="18">
        <v>654.82000000000005</v>
      </c>
      <c r="N69" s="18">
        <v>457.03</v>
      </c>
      <c r="O69" s="18">
        <v>10959.88</v>
      </c>
      <c r="P69" s="18">
        <v>1009.79</v>
      </c>
      <c r="Q69" s="18">
        <v>102.54</v>
      </c>
      <c r="R69" s="18">
        <v>55.24</v>
      </c>
      <c r="S69" s="18">
        <v>1167.57</v>
      </c>
      <c r="T69" s="18">
        <v>0</v>
      </c>
      <c r="U69" s="18">
        <v>0</v>
      </c>
      <c r="V69" s="18">
        <v>0</v>
      </c>
      <c r="W69" s="18">
        <v>0</v>
      </c>
      <c r="X69" s="18"/>
      <c r="Y69" s="18">
        <v>10857.82</v>
      </c>
      <c r="Z69" s="18">
        <v>757.36</v>
      </c>
      <c r="AA69" s="18">
        <v>512.27</v>
      </c>
      <c r="AB69" s="18">
        <v>12127.45</v>
      </c>
    </row>
    <row r="70" spans="1:28" s="15" customFormat="1" x14ac:dyDescent="0.25">
      <c r="A70" s="17">
        <v>10</v>
      </c>
      <c r="B70" s="17" t="s">
        <v>81</v>
      </c>
      <c r="C70" s="17" t="s">
        <v>100</v>
      </c>
      <c r="D70" s="17" t="s">
        <v>95</v>
      </c>
      <c r="E70" s="17" t="s">
        <v>96</v>
      </c>
      <c r="F70" s="17" t="s">
        <v>75</v>
      </c>
      <c r="G70" s="17" t="s">
        <v>76</v>
      </c>
      <c r="H70" s="17">
        <v>30102</v>
      </c>
      <c r="I70" s="17">
        <v>29622</v>
      </c>
      <c r="J70" s="17">
        <v>480</v>
      </c>
      <c r="K70" s="17" t="s">
        <v>37</v>
      </c>
      <c r="L70" s="18">
        <v>15605.86</v>
      </c>
      <c r="M70" s="18">
        <v>735.61</v>
      </c>
      <c r="N70" s="18">
        <v>1254.08</v>
      </c>
      <c r="O70" s="18">
        <v>17595.55</v>
      </c>
      <c r="P70" s="18">
        <v>3427.07</v>
      </c>
      <c r="Q70" s="18">
        <v>160.46</v>
      </c>
      <c r="R70" s="18">
        <v>285.12</v>
      </c>
      <c r="S70" s="18">
        <v>3872.65</v>
      </c>
      <c r="T70" s="18">
        <v>0</v>
      </c>
      <c r="U70" s="18">
        <v>0</v>
      </c>
      <c r="V70" s="18">
        <v>0</v>
      </c>
      <c r="W70" s="18">
        <v>0</v>
      </c>
      <c r="X70" s="18"/>
      <c r="Y70" s="18">
        <v>19032.93</v>
      </c>
      <c r="Z70" s="18">
        <v>896.07</v>
      </c>
      <c r="AA70" s="18">
        <v>1539.2</v>
      </c>
      <c r="AB70" s="18">
        <v>21468.2</v>
      </c>
    </row>
    <row r="71" spans="1:28" s="15" customFormat="1" x14ac:dyDescent="0.25">
      <c r="A71" s="17">
        <v>11</v>
      </c>
      <c r="B71" s="17" t="s">
        <v>103</v>
      </c>
      <c r="C71" s="17" t="s">
        <v>100</v>
      </c>
      <c r="D71" s="17" t="s">
        <v>104</v>
      </c>
      <c r="E71" s="17" t="s">
        <v>105</v>
      </c>
      <c r="F71" s="17" t="s">
        <v>75</v>
      </c>
      <c r="G71" s="17" t="s">
        <v>106</v>
      </c>
      <c r="H71" s="17">
        <v>0</v>
      </c>
      <c r="I71" s="17">
        <v>0</v>
      </c>
      <c r="J71" s="17">
        <v>470</v>
      </c>
      <c r="K71" s="17" t="s">
        <v>107</v>
      </c>
      <c r="L71" s="18">
        <v>26495.8</v>
      </c>
      <c r="M71" s="18">
        <v>515.4</v>
      </c>
      <c r="N71" s="18">
        <v>558.36</v>
      </c>
      <c r="O71" s="18">
        <v>27569.56</v>
      </c>
      <c r="P71" s="18">
        <v>3273.23</v>
      </c>
      <c r="Q71" s="18">
        <v>263.11</v>
      </c>
      <c r="R71" s="18">
        <v>279.18</v>
      </c>
      <c r="S71" s="18">
        <v>3815.52</v>
      </c>
      <c r="T71" s="18">
        <v>0</v>
      </c>
      <c r="U71" s="18">
        <v>0</v>
      </c>
      <c r="V71" s="18">
        <v>0</v>
      </c>
      <c r="W71" s="18">
        <v>0</v>
      </c>
      <c r="X71" s="18"/>
      <c r="Y71" s="18">
        <v>29769.03</v>
      </c>
      <c r="Z71" s="18">
        <v>778.51</v>
      </c>
      <c r="AA71" s="18">
        <v>837.54</v>
      </c>
      <c r="AB71" s="18">
        <v>31385.08</v>
      </c>
    </row>
    <row r="72" spans="1:28" s="15" customFormat="1" x14ac:dyDescent="0.25">
      <c r="A72" s="17">
        <v>12</v>
      </c>
      <c r="B72" s="17" t="s">
        <v>103</v>
      </c>
      <c r="C72" s="17" t="s">
        <v>100</v>
      </c>
      <c r="D72" s="17" t="s">
        <v>108</v>
      </c>
      <c r="E72" s="17" t="s">
        <v>109</v>
      </c>
      <c r="F72" s="17" t="s">
        <v>75</v>
      </c>
      <c r="G72" s="17" t="s">
        <v>106</v>
      </c>
      <c r="H72" s="17">
        <v>0</v>
      </c>
      <c r="I72" s="17">
        <v>0</v>
      </c>
      <c r="J72" s="17">
        <v>470</v>
      </c>
      <c r="K72" s="17" t="s">
        <v>107</v>
      </c>
      <c r="L72" s="18">
        <v>26407.91</v>
      </c>
      <c r="M72" s="18">
        <v>513.67999999999995</v>
      </c>
      <c r="N72" s="18">
        <v>558.36</v>
      </c>
      <c r="O72" s="18">
        <v>27479.95</v>
      </c>
      <c r="P72" s="18">
        <v>3273.23</v>
      </c>
      <c r="Q72" s="18">
        <v>262.2</v>
      </c>
      <c r="R72" s="18">
        <v>279.18</v>
      </c>
      <c r="S72" s="18">
        <v>3814.61</v>
      </c>
      <c r="T72" s="18">
        <v>0</v>
      </c>
      <c r="U72" s="18">
        <v>0</v>
      </c>
      <c r="V72" s="18">
        <v>0</v>
      </c>
      <c r="W72" s="18">
        <v>0</v>
      </c>
      <c r="X72" s="18"/>
      <c r="Y72" s="18">
        <v>29681.14</v>
      </c>
      <c r="Z72" s="18">
        <v>775.88</v>
      </c>
      <c r="AA72" s="18">
        <v>837.54</v>
      </c>
      <c r="AB72" s="18">
        <v>31294.560000000001</v>
      </c>
    </row>
    <row r="73" spans="1:28" s="15" customFormat="1" x14ac:dyDescent="0.25">
      <c r="A73" s="17">
        <v>13</v>
      </c>
      <c r="B73" s="17" t="s">
        <v>51</v>
      </c>
      <c r="C73" s="17" t="s">
        <v>100</v>
      </c>
      <c r="D73" s="17" t="s">
        <v>110</v>
      </c>
      <c r="E73" s="17" t="s">
        <v>111</v>
      </c>
      <c r="F73" s="17" t="s">
        <v>75</v>
      </c>
      <c r="G73" s="17" t="s">
        <v>106</v>
      </c>
      <c r="H73" s="17">
        <v>0</v>
      </c>
      <c r="I73" s="17">
        <v>0</v>
      </c>
      <c r="J73" s="17">
        <v>470</v>
      </c>
      <c r="K73" s="17" t="s">
        <v>107</v>
      </c>
      <c r="L73" s="18">
        <v>19576.37</v>
      </c>
      <c r="M73" s="18">
        <v>440.39</v>
      </c>
      <c r="N73" s="18">
        <v>279.18</v>
      </c>
      <c r="O73" s="18">
        <v>20295.939999999999</v>
      </c>
      <c r="P73" s="18">
        <v>3273.23</v>
      </c>
      <c r="Q73" s="18">
        <v>204.37</v>
      </c>
      <c r="R73" s="18">
        <v>279.18</v>
      </c>
      <c r="S73" s="18">
        <v>3756.78</v>
      </c>
      <c r="T73" s="18">
        <v>0</v>
      </c>
      <c r="U73" s="18">
        <v>0</v>
      </c>
      <c r="V73" s="18">
        <v>0</v>
      </c>
      <c r="W73" s="18">
        <v>0</v>
      </c>
      <c r="X73" s="18"/>
      <c r="Y73" s="18">
        <v>22849.599999999999</v>
      </c>
      <c r="Z73" s="18">
        <v>644.76</v>
      </c>
      <c r="AA73" s="18">
        <v>558.36</v>
      </c>
      <c r="AB73" s="18">
        <v>24052.720000000001</v>
      </c>
    </row>
    <row r="74" spans="1:28" s="15" customFormat="1" x14ac:dyDescent="0.25">
      <c r="A74" s="17">
        <v>14</v>
      </c>
      <c r="B74" s="17" t="s">
        <v>51</v>
      </c>
      <c r="C74" s="17" t="s">
        <v>100</v>
      </c>
      <c r="D74" s="17" t="s">
        <v>112</v>
      </c>
      <c r="E74" s="17" t="s">
        <v>113</v>
      </c>
      <c r="F74" s="17" t="s">
        <v>75</v>
      </c>
      <c r="G74" s="17" t="s">
        <v>114</v>
      </c>
      <c r="H74" s="17">
        <v>0</v>
      </c>
      <c r="I74" s="17">
        <v>0</v>
      </c>
      <c r="J74" s="17">
        <v>610</v>
      </c>
      <c r="K74" s="17" t="s">
        <v>107</v>
      </c>
      <c r="L74" s="18">
        <v>32388.51</v>
      </c>
      <c r="M74" s="18">
        <v>338.52</v>
      </c>
      <c r="N74" s="18">
        <v>362.34</v>
      </c>
      <c r="O74" s="18">
        <v>33089.370000000003</v>
      </c>
      <c r="P74" s="18">
        <v>4332.49</v>
      </c>
      <c r="Q74" s="18">
        <v>350.98</v>
      </c>
      <c r="R74" s="18">
        <v>362.34</v>
      </c>
      <c r="S74" s="18">
        <v>5045.8100000000004</v>
      </c>
      <c r="T74" s="18">
        <v>0</v>
      </c>
      <c r="U74" s="18">
        <v>32388.14</v>
      </c>
      <c r="V74" s="18">
        <v>338.52</v>
      </c>
      <c r="W74" s="18">
        <v>362.34</v>
      </c>
      <c r="X74" s="18">
        <v>33089</v>
      </c>
      <c r="Y74" s="18">
        <v>4332.8599999999997</v>
      </c>
      <c r="Z74" s="18">
        <v>350.98</v>
      </c>
      <c r="AA74" s="18">
        <v>362.34</v>
      </c>
      <c r="AB74" s="18">
        <v>5046.18</v>
      </c>
    </row>
    <row r="75" spans="1:28" s="15" customFormat="1" x14ac:dyDescent="0.25">
      <c r="A75" s="17">
        <v>15</v>
      </c>
      <c r="B75" s="17" t="s">
        <v>72</v>
      </c>
      <c r="C75" s="17" t="s">
        <v>100</v>
      </c>
      <c r="D75" s="17" t="s">
        <v>115</v>
      </c>
      <c r="E75" s="17" t="s">
        <v>116</v>
      </c>
      <c r="F75" s="17" t="s">
        <v>75</v>
      </c>
      <c r="G75" s="17" t="s">
        <v>114</v>
      </c>
      <c r="H75" s="17">
        <v>0</v>
      </c>
      <c r="I75" s="17">
        <v>0</v>
      </c>
      <c r="J75" s="17">
        <v>470</v>
      </c>
      <c r="K75" s="17" t="s">
        <v>107</v>
      </c>
      <c r="L75" s="18">
        <v>26547.439999999999</v>
      </c>
      <c r="M75" s="18">
        <v>516.4</v>
      </c>
      <c r="N75" s="18">
        <v>558.36</v>
      </c>
      <c r="O75" s="18">
        <v>27622.2</v>
      </c>
      <c r="P75" s="18">
        <v>3273.23</v>
      </c>
      <c r="Q75" s="18">
        <v>263.64999999999998</v>
      </c>
      <c r="R75" s="18">
        <v>279.18</v>
      </c>
      <c r="S75" s="18">
        <v>3816.06</v>
      </c>
      <c r="T75" s="18">
        <v>0</v>
      </c>
      <c r="U75" s="18">
        <v>26547.24</v>
      </c>
      <c r="V75" s="18">
        <v>516.4</v>
      </c>
      <c r="W75" s="18">
        <v>558.36</v>
      </c>
      <c r="X75" s="18">
        <v>27622</v>
      </c>
      <c r="Y75" s="18">
        <v>3273.43</v>
      </c>
      <c r="Z75" s="18">
        <v>263.64999999999998</v>
      </c>
      <c r="AA75" s="18">
        <v>279.18</v>
      </c>
      <c r="AB75" s="18">
        <v>3816.26</v>
      </c>
    </row>
    <row r="76" spans="1:28" s="15" customFormat="1" x14ac:dyDescent="0.25">
      <c r="A76" s="17">
        <v>16</v>
      </c>
      <c r="B76" s="17" t="s">
        <v>48</v>
      </c>
      <c r="C76" s="17" t="s">
        <v>100</v>
      </c>
      <c r="D76" s="17" t="s">
        <v>117</v>
      </c>
      <c r="E76" s="17" t="s">
        <v>118</v>
      </c>
      <c r="F76" s="17" t="s">
        <v>75</v>
      </c>
      <c r="G76" s="17" t="s">
        <v>114</v>
      </c>
      <c r="H76" s="17">
        <v>0</v>
      </c>
      <c r="I76" s="17">
        <v>0</v>
      </c>
      <c r="J76" s="17">
        <v>360</v>
      </c>
      <c r="K76" s="17" t="s">
        <v>107</v>
      </c>
      <c r="L76" s="18">
        <v>21604.880000000001</v>
      </c>
      <c r="M76" s="18">
        <v>1018.1</v>
      </c>
      <c r="N76" s="18">
        <v>1911.6</v>
      </c>
      <c r="O76" s="18">
        <v>24534.58</v>
      </c>
      <c r="P76" s="18">
        <v>2535.2399999999998</v>
      </c>
      <c r="Q76" s="18">
        <v>230.28</v>
      </c>
      <c r="R76" s="18">
        <v>213.84</v>
      </c>
      <c r="S76" s="18">
        <v>2979.36</v>
      </c>
      <c r="T76" s="18">
        <v>0</v>
      </c>
      <c r="U76" s="18">
        <v>20547.3</v>
      </c>
      <c r="V76" s="18">
        <v>1018.1</v>
      </c>
      <c r="W76" s="18">
        <v>1911.6</v>
      </c>
      <c r="X76" s="18">
        <v>23477</v>
      </c>
      <c r="Y76" s="18">
        <v>3592.82</v>
      </c>
      <c r="Z76" s="18">
        <v>230.28</v>
      </c>
      <c r="AA76" s="18">
        <v>213.84</v>
      </c>
      <c r="AB76" s="18">
        <v>4036.94</v>
      </c>
    </row>
    <row r="77" spans="1:28" s="12" customFormat="1" ht="16.5" customHeight="1" x14ac:dyDescent="0.25">
      <c r="A77" s="10"/>
      <c r="B77" s="10"/>
      <c r="C77" s="10" t="s">
        <v>71</v>
      </c>
      <c r="D77" s="10"/>
      <c r="E77" s="10"/>
      <c r="F77" s="10"/>
      <c r="G77" s="10"/>
      <c r="H77" s="10"/>
      <c r="I77" s="10"/>
      <c r="J77" s="11">
        <f>SUM(J61:J76)</f>
        <v>5011</v>
      </c>
      <c r="K77" s="10"/>
      <c r="L77" s="11">
        <f t="shared" ref="L77:AB77" si="12">SUM(L61:L76)</f>
        <v>279562.07</v>
      </c>
      <c r="M77" s="11">
        <f t="shared" si="12"/>
        <v>11029.26</v>
      </c>
      <c r="N77" s="11">
        <f t="shared" si="12"/>
        <v>13200.580000000004</v>
      </c>
      <c r="O77" s="11">
        <f t="shared" si="12"/>
        <v>303791.91000000003</v>
      </c>
      <c r="P77" s="11">
        <f t="shared" si="12"/>
        <v>37261.82</v>
      </c>
      <c r="Q77" s="11">
        <f t="shared" si="12"/>
        <v>3193.27</v>
      </c>
      <c r="R77" s="11">
        <f t="shared" si="12"/>
        <v>2976.53</v>
      </c>
      <c r="S77" s="11">
        <f t="shared" si="12"/>
        <v>43431.619999999995</v>
      </c>
      <c r="T77" s="11">
        <f t="shared" si="12"/>
        <v>0</v>
      </c>
      <c r="U77" s="11">
        <f t="shared" si="12"/>
        <v>107827.03</v>
      </c>
      <c r="V77" s="11">
        <f t="shared" si="12"/>
        <v>3532.75</v>
      </c>
      <c r="W77" s="11">
        <f t="shared" si="12"/>
        <v>4977.22</v>
      </c>
      <c r="X77" s="11">
        <f t="shared" si="12"/>
        <v>116337</v>
      </c>
      <c r="Y77" s="11">
        <f t="shared" si="12"/>
        <v>208996.85999999996</v>
      </c>
      <c r="Z77" s="11">
        <f t="shared" si="12"/>
        <v>10689.779999999999</v>
      </c>
      <c r="AA77" s="11">
        <f t="shared" si="12"/>
        <v>11199.89</v>
      </c>
      <c r="AB77" s="11">
        <f t="shared" si="12"/>
        <v>230886.53</v>
      </c>
    </row>
    <row r="78" spans="1:28" s="12" customFormat="1" ht="16.5" customHeight="1" x14ac:dyDescent="0.25">
      <c r="A78" s="10"/>
      <c r="B78" s="10"/>
      <c r="C78" s="10" t="s">
        <v>119</v>
      </c>
      <c r="D78" s="10"/>
      <c r="E78" s="10"/>
      <c r="F78" s="10"/>
      <c r="G78" s="10"/>
      <c r="H78" s="10"/>
      <c r="I78" s="10"/>
      <c r="J78" s="11">
        <f>J77+J60</f>
        <v>17920</v>
      </c>
      <c r="K78" s="11"/>
      <c r="L78" s="11">
        <f t="shared" ref="L78:AB78" si="13">L77+L60</f>
        <v>459146.35</v>
      </c>
      <c r="M78" s="11">
        <f t="shared" si="13"/>
        <v>18575.260000000002</v>
      </c>
      <c r="N78" s="11">
        <f t="shared" si="13"/>
        <v>24489.800000000003</v>
      </c>
      <c r="O78" s="11">
        <f t="shared" si="13"/>
        <v>502211.41000000003</v>
      </c>
      <c r="P78" s="11">
        <f t="shared" si="13"/>
        <v>109792.83000000002</v>
      </c>
      <c r="Q78" s="11">
        <f t="shared" si="13"/>
        <v>6688.130000000001</v>
      </c>
      <c r="R78" s="11">
        <f t="shared" si="13"/>
        <v>8727.5</v>
      </c>
      <c r="S78" s="11">
        <f t="shared" si="13"/>
        <v>125208.46</v>
      </c>
      <c r="T78" s="11">
        <f t="shared" si="13"/>
        <v>0</v>
      </c>
      <c r="U78" s="11">
        <f t="shared" si="13"/>
        <v>142892.03</v>
      </c>
      <c r="V78" s="11">
        <f t="shared" si="13"/>
        <v>4463.54</v>
      </c>
      <c r="W78" s="11">
        <f t="shared" si="13"/>
        <v>7644.43</v>
      </c>
      <c r="X78" s="11">
        <f t="shared" si="13"/>
        <v>155000</v>
      </c>
      <c r="Y78" s="11">
        <f t="shared" si="13"/>
        <v>426047.14999999991</v>
      </c>
      <c r="Z78" s="11">
        <f t="shared" si="13"/>
        <v>20799.849999999999</v>
      </c>
      <c r="AA78" s="11">
        <f t="shared" si="13"/>
        <v>25572.870000000003</v>
      </c>
      <c r="AB78" s="11">
        <f t="shared" si="13"/>
        <v>472419.87</v>
      </c>
    </row>
    <row r="79" spans="1:28" ht="18" customHeight="1" x14ac:dyDescent="0.25"/>
    <row r="80" spans="1:28" ht="18" customHeight="1" x14ac:dyDescent="0.25"/>
    <row r="83" spans="1:31" ht="15.75" x14ac:dyDescent="0.25">
      <c r="E83" s="13" t="s">
        <v>120</v>
      </c>
      <c r="G83" s="14"/>
      <c r="H83" s="14"/>
      <c r="I83" s="14"/>
      <c r="J83" s="14"/>
      <c r="K83" s="14"/>
      <c r="L83" s="13" t="s">
        <v>122</v>
      </c>
      <c r="M83" s="13"/>
      <c r="N83" s="13"/>
      <c r="O83" s="14"/>
      <c r="Q83" s="14"/>
      <c r="R83" s="13" t="s">
        <v>121</v>
      </c>
      <c r="T83" s="14"/>
      <c r="U83" s="14"/>
      <c r="W83" s="14"/>
      <c r="X83" s="14"/>
      <c r="Y83" s="13" t="s">
        <v>123</v>
      </c>
      <c r="Z83" s="14"/>
      <c r="AA83" s="14"/>
      <c r="AB83" s="14"/>
    </row>
    <row r="84" spans="1:31" ht="15.75" x14ac:dyDescent="0.25">
      <c r="E84" s="13" t="s">
        <v>124</v>
      </c>
      <c r="G84" s="14"/>
      <c r="H84" s="14"/>
      <c r="I84" s="14"/>
      <c r="J84" s="14"/>
      <c r="K84" s="14"/>
      <c r="L84" s="13" t="s">
        <v>124</v>
      </c>
      <c r="M84" s="13"/>
      <c r="N84" s="13"/>
      <c r="O84" s="14"/>
      <c r="Q84" s="14"/>
      <c r="R84" s="13" t="s">
        <v>124</v>
      </c>
      <c r="T84" s="14"/>
      <c r="U84" s="14"/>
      <c r="W84" s="14"/>
      <c r="X84" s="14"/>
      <c r="Y84" s="13" t="s">
        <v>124</v>
      </c>
      <c r="Z84" s="14"/>
      <c r="AA84" s="14"/>
      <c r="AB84" s="14"/>
    </row>
    <row r="85" spans="1:31" ht="32.25" customHeight="1" x14ac:dyDescent="0.55000000000000004">
      <c r="A85" s="75" t="s">
        <v>0</v>
      </c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1"/>
      <c r="AD85" s="1"/>
      <c r="AE85" s="1"/>
    </row>
    <row r="86" spans="1:31" ht="21.75" customHeight="1" x14ac:dyDescent="0.4">
      <c r="A86" s="76" t="s">
        <v>1650</v>
      </c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2"/>
      <c r="AD86" s="2"/>
      <c r="AE86" s="2"/>
    </row>
    <row r="87" spans="1:31" s="5" customFormat="1" ht="20.25" customHeight="1" x14ac:dyDescent="0.35">
      <c r="A87" s="3" t="s">
        <v>1</v>
      </c>
      <c r="B87" s="4"/>
      <c r="C87" s="3"/>
      <c r="D87" s="3"/>
      <c r="F87" s="3" t="s">
        <v>2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s="7" customFormat="1" ht="90" x14ac:dyDescent="0.25">
      <c r="A88" s="6" t="s">
        <v>3</v>
      </c>
      <c r="B88" s="6" t="s">
        <v>4</v>
      </c>
      <c r="C88" s="6" t="s">
        <v>5</v>
      </c>
      <c r="D88" s="6" t="s">
        <v>6</v>
      </c>
      <c r="E88" s="6" t="s">
        <v>7</v>
      </c>
      <c r="F88" s="6" t="s">
        <v>8</v>
      </c>
      <c r="G88" s="6" t="s">
        <v>9</v>
      </c>
      <c r="H88" s="6" t="s">
        <v>10</v>
      </c>
      <c r="I88" s="6" t="s">
        <v>11</v>
      </c>
      <c r="J88" s="6" t="s">
        <v>12</v>
      </c>
      <c r="K88" s="6" t="s">
        <v>13</v>
      </c>
      <c r="L88" s="6" t="s">
        <v>14</v>
      </c>
      <c r="M88" s="6" t="s">
        <v>15</v>
      </c>
      <c r="N88" s="6" t="s">
        <v>16</v>
      </c>
      <c r="O88" s="6" t="s">
        <v>17</v>
      </c>
      <c r="P88" s="6" t="s">
        <v>18</v>
      </c>
      <c r="Q88" s="6" t="s">
        <v>19</v>
      </c>
      <c r="R88" s="6" t="s">
        <v>20</v>
      </c>
      <c r="S88" s="6" t="s">
        <v>21</v>
      </c>
      <c r="T88" s="6" t="s">
        <v>22</v>
      </c>
      <c r="U88" s="6" t="s">
        <v>23</v>
      </c>
      <c r="V88" s="6" t="s">
        <v>24</v>
      </c>
      <c r="W88" s="6" t="s">
        <v>25</v>
      </c>
      <c r="X88" s="6" t="s">
        <v>26</v>
      </c>
      <c r="Y88" s="6" t="s">
        <v>27</v>
      </c>
      <c r="Z88" s="6" t="s">
        <v>28</v>
      </c>
      <c r="AA88" s="6" t="s">
        <v>29</v>
      </c>
      <c r="AB88" s="6" t="s">
        <v>30</v>
      </c>
    </row>
    <row r="89" spans="1:31" s="15" customFormat="1" x14ac:dyDescent="0.25">
      <c r="A89" s="17">
        <v>1</v>
      </c>
      <c r="B89" s="17" t="s">
        <v>31</v>
      </c>
      <c r="C89" s="17" t="s">
        <v>32</v>
      </c>
      <c r="D89" s="17" t="s">
        <v>33</v>
      </c>
      <c r="E89" s="17" t="s">
        <v>34</v>
      </c>
      <c r="F89" s="17" t="s">
        <v>35</v>
      </c>
      <c r="G89" s="17" t="s">
        <v>36</v>
      </c>
      <c r="H89" s="17">
        <v>82245</v>
      </c>
      <c r="I89" s="17">
        <v>82215</v>
      </c>
      <c r="J89" s="17">
        <v>30</v>
      </c>
      <c r="K89" s="17" t="s">
        <v>37</v>
      </c>
      <c r="L89" s="18">
        <v>13233.22</v>
      </c>
      <c r="M89" s="18">
        <v>732.83</v>
      </c>
      <c r="N89" s="18">
        <v>663.6</v>
      </c>
      <c r="O89" s="18">
        <v>14629.65</v>
      </c>
      <c r="P89" s="18">
        <v>623.5</v>
      </c>
      <c r="Q89" s="18">
        <v>139.74</v>
      </c>
      <c r="R89" s="18">
        <v>13.37</v>
      </c>
      <c r="S89" s="18">
        <v>776.61</v>
      </c>
      <c r="T89" s="18">
        <v>0</v>
      </c>
      <c r="U89" s="18">
        <v>0</v>
      </c>
      <c r="V89" s="18">
        <v>0</v>
      </c>
      <c r="W89" s="18">
        <v>0</v>
      </c>
      <c r="X89" s="18"/>
      <c r="Y89" s="18">
        <v>13856.72</v>
      </c>
      <c r="Z89" s="18">
        <v>872.57</v>
      </c>
      <c r="AA89" s="18">
        <v>676.97</v>
      </c>
      <c r="AB89" s="18">
        <v>15406.26</v>
      </c>
    </row>
    <row r="90" spans="1:31" s="15" customFormat="1" x14ac:dyDescent="0.25">
      <c r="A90" s="17">
        <v>2</v>
      </c>
      <c r="B90" s="17" t="s">
        <v>38</v>
      </c>
      <c r="C90" s="17" t="s">
        <v>32</v>
      </c>
      <c r="D90" s="17" t="s">
        <v>39</v>
      </c>
      <c r="E90" s="17" t="s">
        <v>40</v>
      </c>
      <c r="F90" s="17" t="s">
        <v>35</v>
      </c>
      <c r="G90" s="17" t="s">
        <v>41</v>
      </c>
      <c r="H90" s="17">
        <v>40561</v>
      </c>
      <c r="I90" s="17">
        <v>40159</v>
      </c>
      <c r="J90" s="17">
        <v>1206</v>
      </c>
      <c r="K90" s="17" t="s">
        <v>37</v>
      </c>
      <c r="L90" s="18">
        <v>14836.68</v>
      </c>
      <c r="M90" s="18">
        <v>898.63</v>
      </c>
      <c r="N90" s="18">
        <v>1200.03</v>
      </c>
      <c r="O90" s="18">
        <v>16935.34</v>
      </c>
      <c r="P90" s="18">
        <v>7133.45</v>
      </c>
      <c r="Q90" s="18">
        <v>123.1</v>
      </c>
      <c r="R90" s="18">
        <v>537.27</v>
      </c>
      <c r="S90" s="18">
        <v>7793.82</v>
      </c>
      <c r="T90" s="18">
        <v>0</v>
      </c>
      <c r="U90" s="18">
        <v>0</v>
      </c>
      <c r="V90" s="18">
        <v>0</v>
      </c>
      <c r="W90" s="18">
        <v>0</v>
      </c>
      <c r="X90" s="18"/>
      <c r="Y90" s="18">
        <v>21970.13</v>
      </c>
      <c r="Z90" s="18">
        <v>1021.73</v>
      </c>
      <c r="AA90" s="18">
        <v>1737.3</v>
      </c>
      <c r="AB90" s="18">
        <v>24729.16</v>
      </c>
    </row>
    <row r="91" spans="1:31" s="15" customFormat="1" x14ac:dyDescent="0.25">
      <c r="A91" s="17">
        <v>3</v>
      </c>
      <c r="B91" s="17" t="s">
        <v>42</v>
      </c>
      <c r="C91" s="17" t="s">
        <v>32</v>
      </c>
      <c r="D91" s="17" t="s">
        <v>43</v>
      </c>
      <c r="E91" s="17" t="s">
        <v>44</v>
      </c>
      <c r="F91" s="17" t="s">
        <v>35</v>
      </c>
      <c r="G91" s="17" t="s">
        <v>45</v>
      </c>
      <c r="H91" s="17">
        <v>41900</v>
      </c>
      <c r="I91" s="17">
        <v>41818</v>
      </c>
      <c r="J91" s="17">
        <v>82</v>
      </c>
      <c r="K91" s="17" t="s">
        <v>37</v>
      </c>
      <c r="L91" s="18">
        <v>15929.45</v>
      </c>
      <c r="M91" s="18">
        <v>971.09</v>
      </c>
      <c r="N91" s="18">
        <v>939.06</v>
      </c>
      <c r="O91" s="18">
        <v>17839.599999999999</v>
      </c>
      <c r="P91" s="18">
        <v>904.65</v>
      </c>
      <c r="Q91" s="18">
        <v>170.08</v>
      </c>
      <c r="R91" s="18">
        <v>36.53</v>
      </c>
      <c r="S91" s="18">
        <v>1111.26</v>
      </c>
      <c r="T91" s="18">
        <v>0</v>
      </c>
      <c r="U91" s="18">
        <v>0</v>
      </c>
      <c r="V91" s="18">
        <v>0</v>
      </c>
      <c r="W91" s="18">
        <v>0</v>
      </c>
      <c r="X91" s="18"/>
      <c r="Y91" s="18">
        <v>16834.099999999999</v>
      </c>
      <c r="Z91" s="18">
        <v>1141.17</v>
      </c>
      <c r="AA91" s="18">
        <v>975.59</v>
      </c>
      <c r="AB91" s="18">
        <v>18950.86</v>
      </c>
    </row>
    <row r="92" spans="1:31" s="15" customFormat="1" x14ac:dyDescent="0.25">
      <c r="A92" s="17">
        <v>4</v>
      </c>
      <c r="B92" s="17" t="s">
        <v>60</v>
      </c>
      <c r="C92" s="17" t="s">
        <v>97</v>
      </c>
      <c r="D92" s="17" t="s">
        <v>98</v>
      </c>
      <c r="E92" s="17" t="s">
        <v>99</v>
      </c>
      <c r="F92" s="17" t="s">
        <v>35</v>
      </c>
      <c r="G92" s="17" t="s">
        <v>41</v>
      </c>
      <c r="H92" s="17">
        <v>115755</v>
      </c>
      <c r="I92" s="17">
        <v>114426</v>
      </c>
      <c r="J92" s="17">
        <v>1329</v>
      </c>
      <c r="K92" s="17" t="s">
        <v>37</v>
      </c>
      <c r="L92" s="18">
        <v>5051.7299999999996</v>
      </c>
      <c r="M92" s="18">
        <v>360.61</v>
      </c>
      <c r="N92" s="18">
        <v>327.89</v>
      </c>
      <c r="O92" s="18">
        <v>5740.23</v>
      </c>
      <c r="P92" s="18">
        <v>7789.8</v>
      </c>
      <c r="Q92" s="18">
        <v>370.07</v>
      </c>
      <c r="R92" s="18">
        <v>592.07000000000005</v>
      </c>
      <c r="S92" s="18">
        <v>8751.94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12841.53</v>
      </c>
      <c r="Z92" s="18">
        <v>730.68</v>
      </c>
      <c r="AA92" s="18">
        <v>919.96</v>
      </c>
      <c r="AB92" s="18">
        <v>14492.17</v>
      </c>
    </row>
    <row r="93" spans="1:31" s="15" customFormat="1" x14ac:dyDescent="0.25">
      <c r="A93" s="17">
        <v>5</v>
      </c>
      <c r="B93" s="17" t="s">
        <v>38</v>
      </c>
      <c r="C93" s="17" t="s">
        <v>32</v>
      </c>
      <c r="D93" s="17" t="s">
        <v>46</v>
      </c>
      <c r="E93" s="17" t="s">
        <v>47</v>
      </c>
      <c r="F93" s="17" t="s">
        <v>35</v>
      </c>
      <c r="G93" s="17" t="s">
        <v>41</v>
      </c>
      <c r="H93" s="17">
        <v>44457</v>
      </c>
      <c r="I93" s="17">
        <v>43082</v>
      </c>
      <c r="J93" s="17">
        <v>1375</v>
      </c>
      <c r="K93" s="17" t="s">
        <v>37</v>
      </c>
      <c r="L93" s="18">
        <v>30745.82</v>
      </c>
      <c r="M93" s="18">
        <v>604.59</v>
      </c>
      <c r="N93" s="18">
        <v>2198.1</v>
      </c>
      <c r="O93" s="18">
        <v>33548.51</v>
      </c>
      <c r="P93" s="18">
        <v>8421.25</v>
      </c>
      <c r="Q93" s="18">
        <v>291.54000000000002</v>
      </c>
      <c r="R93" s="18">
        <v>612.55999999999995</v>
      </c>
      <c r="S93" s="18">
        <v>9325.35</v>
      </c>
      <c r="T93" s="18">
        <v>0</v>
      </c>
      <c r="U93" s="18">
        <v>30745.82</v>
      </c>
      <c r="V93" s="18">
        <v>604.59</v>
      </c>
      <c r="W93" s="18">
        <v>2198.59</v>
      </c>
      <c r="X93" s="18">
        <v>33549</v>
      </c>
      <c r="Y93" s="18">
        <v>8421.25</v>
      </c>
      <c r="Z93" s="18">
        <v>291.54000000000002</v>
      </c>
      <c r="AA93" s="18">
        <v>612.07000000000005</v>
      </c>
      <c r="AB93" s="18">
        <v>9324.86</v>
      </c>
    </row>
    <row r="94" spans="1:31" s="15" customFormat="1" x14ac:dyDescent="0.25">
      <c r="A94" s="17">
        <v>6</v>
      </c>
      <c r="B94" s="17" t="s">
        <v>48</v>
      </c>
      <c r="C94" s="17" t="s">
        <v>32</v>
      </c>
      <c r="D94" s="17" t="s">
        <v>49</v>
      </c>
      <c r="E94" s="17" t="s">
        <v>50</v>
      </c>
      <c r="F94" s="17" t="s">
        <v>35</v>
      </c>
      <c r="G94" s="17" t="s">
        <v>45</v>
      </c>
      <c r="H94" s="17">
        <v>79252</v>
      </c>
      <c r="I94" s="17">
        <v>77546</v>
      </c>
      <c r="J94" s="17">
        <v>1706</v>
      </c>
      <c r="K94" s="17" t="s">
        <v>37</v>
      </c>
      <c r="L94" s="18">
        <v>13814.89</v>
      </c>
      <c r="M94" s="18">
        <v>1115.3499999999999</v>
      </c>
      <c r="N94" s="18">
        <v>1190.47</v>
      </c>
      <c r="O94" s="18">
        <v>16120.71</v>
      </c>
      <c r="P94" s="18">
        <v>8943.4500000000007</v>
      </c>
      <c r="Q94" s="18">
        <v>122.25</v>
      </c>
      <c r="R94" s="18">
        <v>760.02</v>
      </c>
      <c r="S94" s="18">
        <v>9825.7199999999993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22758.34</v>
      </c>
      <c r="Z94" s="18">
        <v>1237.5999999999999</v>
      </c>
      <c r="AA94" s="18">
        <v>1950.49</v>
      </c>
      <c r="AB94" s="18">
        <v>25946.43</v>
      </c>
    </row>
    <row r="95" spans="1:31" s="15" customFormat="1" x14ac:dyDescent="0.25">
      <c r="A95" s="17">
        <v>7</v>
      </c>
      <c r="B95" s="17" t="s">
        <v>51</v>
      </c>
      <c r="C95" s="17" t="s">
        <v>32</v>
      </c>
      <c r="D95" s="17" t="s">
        <v>52</v>
      </c>
      <c r="E95" s="17" t="s">
        <v>53</v>
      </c>
      <c r="F95" s="17" t="s">
        <v>35</v>
      </c>
      <c r="G95" s="17" t="s">
        <v>45</v>
      </c>
      <c r="H95" s="17">
        <v>50804</v>
      </c>
      <c r="I95" s="17">
        <v>48190</v>
      </c>
      <c r="J95" s="17">
        <v>2614</v>
      </c>
      <c r="K95" s="17" t="s">
        <v>37</v>
      </c>
      <c r="L95" s="18">
        <v>28782.39</v>
      </c>
      <c r="M95" s="18">
        <v>778.61</v>
      </c>
      <c r="N95" s="18">
        <v>2456.02</v>
      </c>
      <c r="O95" s="18">
        <v>32017.02</v>
      </c>
      <c r="P95" s="18">
        <v>13675.55</v>
      </c>
      <c r="Q95" s="18">
        <v>247.41</v>
      </c>
      <c r="R95" s="18">
        <v>1164.54</v>
      </c>
      <c r="S95" s="18">
        <v>15087.5</v>
      </c>
      <c r="T95" s="18">
        <v>0</v>
      </c>
      <c r="U95" s="18">
        <v>28782.37</v>
      </c>
      <c r="V95" s="18">
        <v>778.61</v>
      </c>
      <c r="W95" s="18">
        <v>2456.02</v>
      </c>
      <c r="X95" s="18">
        <v>32017</v>
      </c>
      <c r="Y95" s="18">
        <v>13675.57</v>
      </c>
      <c r="Z95" s="18">
        <v>247.41</v>
      </c>
      <c r="AA95" s="18">
        <v>1164.54</v>
      </c>
      <c r="AB95" s="18">
        <v>15087.52</v>
      </c>
    </row>
    <row r="96" spans="1:31" s="15" customFormat="1" x14ac:dyDescent="0.25">
      <c r="A96" s="17">
        <v>8</v>
      </c>
      <c r="B96" s="17" t="s">
        <v>51</v>
      </c>
      <c r="C96" s="17" t="s">
        <v>32</v>
      </c>
      <c r="D96" s="17" t="s">
        <v>54</v>
      </c>
      <c r="E96" s="17" t="s">
        <v>55</v>
      </c>
      <c r="F96" s="17" t="s">
        <v>35</v>
      </c>
      <c r="G96" s="17" t="s">
        <v>41</v>
      </c>
      <c r="H96" s="17">
        <v>51065</v>
      </c>
      <c r="I96" s="17">
        <v>47496</v>
      </c>
      <c r="J96" s="17">
        <v>3569</v>
      </c>
      <c r="K96" s="17" t="s">
        <v>37</v>
      </c>
      <c r="L96" s="18">
        <v>40328.92</v>
      </c>
      <c r="M96" s="18">
        <v>1283.9100000000001</v>
      </c>
      <c r="N96" s="18">
        <v>3560.44</v>
      </c>
      <c r="O96" s="18">
        <v>45173.27</v>
      </c>
      <c r="P96" s="18">
        <v>18141.55</v>
      </c>
      <c r="Q96" s="18">
        <v>344.68</v>
      </c>
      <c r="R96" s="18">
        <v>1589.99</v>
      </c>
      <c r="S96" s="18">
        <v>20076.22</v>
      </c>
      <c r="T96" s="18">
        <v>0</v>
      </c>
      <c r="U96" s="18">
        <v>40328.65</v>
      </c>
      <c r="V96" s="18">
        <v>1283.9100000000001</v>
      </c>
      <c r="W96" s="18">
        <v>3560.44</v>
      </c>
      <c r="X96" s="18">
        <v>45173</v>
      </c>
      <c r="Y96" s="18">
        <v>18141.82</v>
      </c>
      <c r="Z96" s="18">
        <v>344.68</v>
      </c>
      <c r="AA96" s="18">
        <v>1589.99</v>
      </c>
      <c r="AB96" s="18">
        <v>20076.490000000002</v>
      </c>
    </row>
    <row r="97" spans="1:28" s="15" customFormat="1" x14ac:dyDescent="0.25">
      <c r="A97" s="17">
        <v>9</v>
      </c>
      <c r="B97" s="17" t="s">
        <v>51</v>
      </c>
      <c r="C97" s="17" t="s">
        <v>32</v>
      </c>
      <c r="D97" s="17" t="s">
        <v>56</v>
      </c>
      <c r="E97" s="17" t="s">
        <v>57</v>
      </c>
      <c r="F97" s="17" t="s">
        <v>35</v>
      </c>
      <c r="G97" s="17" t="s">
        <v>58</v>
      </c>
      <c r="H97" s="17">
        <v>7127</v>
      </c>
      <c r="I97" s="17">
        <v>7127</v>
      </c>
      <c r="J97" s="17">
        <v>0</v>
      </c>
      <c r="K97" s="17" t="s">
        <v>37</v>
      </c>
      <c r="L97" s="18">
        <v>11056.89</v>
      </c>
      <c r="M97" s="18">
        <v>781.87</v>
      </c>
      <c r="N97" s="18">
        <v>0</v>
      </c>
      <c r="O97" s="18">
        <v>11838.76</v>
      </c>
      <c r="P97" s="18">
        <v>736.25</v>
      </c>
      <c r="Q97" s="18">
        <v>110.46</v>
      </c>
      <c r="R97" s="18">
        <v>0</v>
      </c>
      <c r="S97" s="18">
        <v>846.71</v>
      </c>
      <c r="T97" s="18">
        <v>0</v>
      </c>
      <c r="U97" s="18">
        <v>0</v>
      </c>
      <c r="V97" s="18">
        <v>0</v>
      </c>
      <c r="W97" s="18">
        <v>0</v>
      </c>
      <c r="X97" s="18"/>
      <c r="Y97" s="18">
        <v>11793.14</v>
      </c>
      <c r="Z97" s="18">
        <v>892.33</v>
      </c>
      <c r="AA97" s="18">
        <v>0</v>
      </c>
      <c r="AB97" s="18">
        <v>12685.47</v>
      </c>
    </row>
    <row r="98" spans="1:28" s="15" customFormat="1" x14ac:dyDescent="0.25">
      <c r="A98" s="17">
        <v>10</v>
      </c>
      <c r="B98" s="17" t="s">
        <v>60</v>
      </c>
      <c r="C98" s="17" t="s">
        <v>32</v>
      </c>
      <c r="D98" s="17" t="s">
        <v>61</v>
      </c>
      <c r="E98" s="17" t="s">
        <v>62</v>
      </c>
      <c r="F98" s="17" t="s">
        <v>35</v>
      </c>
      <c r="G98" s="17" t="s">
        <v>63</v>
      </c>
      <c r="H98" s="17">
        <v>85</v>
      </c>
      <c r="I98" s="17">
        <v>85</v>
      </c>
      <c r="J98" s="17">
        <v>0</v>
      </c>
      <c r="K98" s="17" t="s">
        <v>59</v>
      </c>
      <c r="L98" s="18">
        <v>12266.84</v>
      </c>
      <c r="M98" s="18">
        <v>832.97</v>
      </c>
      <c r="N98" s="18">
        <v>113.6</v>
      </c>
      <c r="O98" s="18">
        <v>13213.41</v>
      </c>
      <c r="P98" s="18">
        <v>736.25</v>
      </c>
      <c r="Q98" s="18">
        <v>124.14</v>
      </c>
      <c r="R98" s="18">
        <v>0</v>
      </c>
      <c r="S98" s="18">
        <v>860.39</v>
      </c>
      <c r="T98" s="18">
        <v>0</v>
      </c>
      <c r="U98" s="18">
        <v>0</v>
      </c>
      <c r="V98" s="18">
        <v>0</v>
      </c>
      <c r="W98" s="18">
        <v>0</v>
      </c>
      <c r="X98" s="18"/>
      <c r="Y98" s="18">
        <v>13003.09</v>
      </c>
      <c r="Z98" s="18">
        <v>957.11</v>
      </c>
      <c r="AA98" s="18">
        <v>113.6</v>
      </c>
      <c r="AB98" s="18">
        <v>14073.8</v>
      </c>
    </row>
    <row r="99" spans="1:28" s="15" customFormat="1" x14ac:dyDescent="0.25">
      <c r="A99" s="17">
        <v>11</v>
      </c>
      <c r="B99" s="17" t="s">
        <v>64</v>
      </c>
      <c r="C99" s="17" t="s">
        <v>32</v>
      </c>
      <c r="D99" s="17" t="s">
        <v>65</v>
      </c>
      <c r="E99" s="17" t="s">
        <v>66</v>
      </c>
      <c r="F99" s="17" t="s">
        <v>35</v>
      </c>
      <c r="G99" s="17" t="s">
        <v>67</v>
      </c>
      <c r="H99" s="17">
        <v>914</v>
      </c>
      <c r="I99" s="17">
        <v>901</v>
      </c>
      <c r="J99" s="17">
        <v>13</v>
      </c>
      <c r="K99" s="17" t="s">
        <v>37</v>
      </c>
      <c r="L99" s="18">
        <v>7422.8</v>
      </c>
      <c r="M99" s="18">
        <v>497.01</v>
      </c>
      <c r="N99" s="18">
        <v>183.37</v>
      </c>
      <c r="O99" s="18">
        <v>8103.18</v>
      </c>
      <c r="P99" s="18">
        <v>444.35</v>
      </c>
      <c r="Q99" s="18">
        <v>75.88</v>
      </c>
      <c r="R99" s="18">
        <v>5.79</v>
      </c>
      <c r="S99" s="18">
        <v>526.02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7867.15</v>
      </c>
      <c r="Z99" s="18">
        <v>572.89</v>
      </c>
      <c r="AA99" s="18">
        <v>189.16</v>
      </c>
      <c r="AB99" s="18">
        <v>8629.2000000000007</v>
      </c>
    </row>
    <row r="100" spans="1:28" s="15" customFormat="1" x14ac:dyDescent="0.25">
      <c r="A100" s="17">
        <v>12</v>
      </c>
      <c r="B100" s="17" t="s">
        <v>38</v>
      </c>
      <c r="C100" s="17" t="s">
        <v>32</v>
      </c>
      <c r="D100" s="17" t="s">
        <v>68</v>
      </c>
      <c r="E100" s="17" t="s">
        <v>69</v>
      </c>
      <c r="F100" s="17" t="s">
        <v>35</v>
      </c>
      <c r="G100" s="17" t="s">
        <v>70</v>
      </c>
      <c r="H100" s="17">
        <v>7728</v>
      </c>
      <c r="I100" s="17">
        <v>7436</v>
      </c>
      <c r="J100" s="17">
        <v>292</v>
      </c>
      <c r="K100" s="17" t="s">
        <v>37</v>
      </c>
      <c r="L100" s="18">
        <v>23580.66</v>
      </c>
      <c r="M100" s="18">
        <v>1252.5999999999999</v>
      </c>
      <c r="N100" s="18">
        <v>1540.4</v>
      </c>
      <c r="O100" s="18">
        <v>26373.66</v>
      </c>
      <c r="P100" s="18">
        <v>2134.15</v>
      </c>
      <c r="Q100" s="18">
        <v>246.31</v>
      </c>
      <c r="R100" s="18">
        <v>130.09</v>
      </c>
      <c r="S100" s="18">
        <v>2510.5500000000002</v>
      </c>
      <c r="T100" s="18">
        <v>0</v>
      </c>
      <c r="U100" s="18">
        <v>9930</v>
      </c>
      <c r="V100" s="18">
        <v>1252.5999999999999</v>
      </c>
      <c r="W100" s="18">
        <v>1540.4</v>
      </c>
      <c r="X100" s="18">
        <v>12723</v>
      </c>
      <c r="Y100" s="18">
        <v>15784.81</v>
      </c>
      <c r="Z100" s="18">
        <v>246.31</v>
      </c>
      <c r="AA100" s="18">
        <v>130.09</v>
      </c>
      <c r="AB100" s="18">
        <v>16161.21</v>
      </c>
    </row>
    <row r="101" spans="1:28" s="22" customFormat="1" x14ac:dyDescent="0.25">
      <c r="A101" s="19"/>
      <c r="B101" s="19"/>
      <c r="C101" s="10" t="s">
        <v>71</v>
      </c>
      <c r="D101" s="19"/>
      <c r="E101" s="19"/>
      <c r="F101" s="19"/>
      <c r="G101" s="19"/>
      <c r="H101" s="19"/>
      <c r="I101" s="19"/>
      <c r="J101" s="19">
        <f>SUM(J89:J100)</f>
        <v>12216</v>
      </c>
      <c r="K101" s="19"/>
      <c r="L101" s="20">
        <f t="shared" ref="L101:AB101" si="14">SUM(L89:L100)</f>
        <v>217050.28999999998</v>
      </c>
      <c r="M101" s="20">
        <f t="shared" si="14"/>
        <v>10110.07</v>
      </c>
      <c r="N101" s="20">
        <f t="shared" si="14"/>
        <v>14372.980000000001</v>
      </c>
      <c r="O101" s="20">
        <f t="shared" si="14"/>
        <v>241533.33999999997</v>
      </c>
      <c r="P101" s="20">
        <f t="shared" si="14"/>
        <v>69684.200000000012</v>
      </c>
      <c r="Q101" s="20">
        <f t="shared" si="14"/>
        <v>2365.6600000000003</v>
      </c>
      <c r="R101" s="20">
        <f t="shared" si="14"/>
        <v>5442.23</v>
      </c>
      <c r="S101" s="20">
        <f t="shared" si="14"/>
        <v>77492.090000000026</v>
      </c>
      <c r="T101" s="20">
        <f t="shared" si="14"/>
        <v>0</v>
      </c>
      <c r="U101" s="20">
        <f t="shared" si="14"/>
        <v>109786.84</v>
      </c>
      <c r="V101" s="20">
        <f t="shared" si="14"/>
        <v>3919.71</v>
      </c>
      <c r="W101" s="20">
        <f t="shared" si="14"/>
        <v>9755.4500000000007</v>
      </c>
      <c r="X101" s="20">
        <f t="shared" si="14"/>
        <v>123462</v>
      </c>
      <c r="Y101" s="20">
        <f t="shared" si="14"/>
        <v>176947.64999999997</v>
      </c>
      <c r="Z101" s="20">
        <f t="shared" si="14"/>
        <v>8556.0199999999986</v>
      </c>
      <c r="AA101" s="20">
        <f t="shared" si="14"/>
        <v>10059.76</v>
      </c>
      <c r="AB101" s="20">
        <f t="shared" si="14"/>
        <v>195563.43</v>
      </c>
    </row>
    <row r="102" spans="1:28" s="15" customFormat="1" x14ac:dyDescent="0.25">
      <c r="A102" s="17">
        <v>1</v>
      </c>
      <c r="B102" s="17" t="s">
        <v>72</v>
      </c>
      <c r="C102" s="17" t="s">
        <v>32</v>
      </c>
      <c r="D102" s="17" t="s">
        <v>73</v>
      </c>
      <c r="E102" s="17" t="s">
        <v>74</v>
      </c>
      <c r="F102" s="17" t="s">
        <v>75</v>
      </c>
      <c r="G102" s="17" t="s">
        <v>76</v>
      </c>
      <c r="H102" s="17">
        <v>4640</v>
      </c>
      <c r="I102" s="17">
        <v>4640</v>
      </c>
      <c r="J102" s="17">
        <v>0</v>
      </c>
      <c r="K102" s="17" t="s">
        <v>59</v>
      </c>
      <c r="L102" s="18">
        <v>10054.209999999999</v>
      </c>
      <c r="M102" s="18">
        <v>736.64</v>
      </c>
      <c r="N102" s="18">
        <v>578.69000000000005</v>
      </c>
      <c r="O102" s="18">
        <v>11369.54</v>
      </c>
      <c r="P102" s="18">
        <v>247.5</v>
      </c>
      <c r="Q102" s="18">
        <v>105.19</v>
      </c>
      <c r="R102" s="18">
        <v>0</v>
      </c>
      <c r="S102" s="18">
        <v>352.69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10301.709999999999</v>
      </c>
      <c r="Z102" s="18">
        <v>841.83</v>
      </c>
      <c r="AA102" s="18">
        <v>578.69000000000005</v>
      </c>
      <c r="AB102" s="18">
        <v>11722.23</v>
      </c>
    </row>
    <row r="103" spans="1:28" s="15" customFormat="1" x14ac:dyDescent="0.25">
      <c r="A103" s="17">
        <v>2</v>
      </c>
      <c r="B103" s="17" t="s">
        <v>48</v>
      </c>
      <c r="C103" s="17" t="s">
        <v>32</v>
      </c>
      <c r="D103" s="17" t="s">
        <v>77</v>
      </c>
      <c r="E103" s="17" t="s">
        <v>78</v>
      </c>
      <c r="F103" s="17" t="s">
        <v>75</v>
      </c>
      <c r="G103" s="17" t="s">
        <v>76</v>
      </c>
      <c r="H103" s="17">
        <v>6433</v>
      </c>
      <c r="I103" s="17">
        <v>6338</v>
      </c>
      <c r="J103" s="17">
        <v>95</v>
      </c>
      <c r="K103" s="17" t="s">
        <v>37</v>
      </c>
      <c r="L103" s="18">
        <v>9930.34</v>
      </c>
      <c r="M103" s="18">
        <v>737.39</v>
      </c>
      <c r="N103" s="18">
        <v>644.03</v>
      </c>
      <c r="O103" s="18">
        <v>11311.76</v>
      </c>
      <c r="P103" s="18">
        <v>819.5</v>
      </c>
      <c r="Q103" s="18">
        <v>104.93</v>
      </c>
      <c r="R103" s="18">
        <v>56.43</v>
      </c>
      <c r="S103" s="18">
        <v>980.86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10749.84</v>
      </c>
      <c r="Z103" s="18">
        <v>842.32</v>
      </c>
      <c r="AA103" s="18">
        <v>700.46</v>
      </c>
      <c r="AB103" s="18">
        <v>12292.62</v>
      </c>
    </row>
    <row r="104" spans="1:28" s="15" customFormat="1" x14ac:dyDescent="0.25">
      <c r="A104" s="17">
        <v>3</v>
      </c>
      <c r="B104" s="17" t="s">
        <v>60</v>
      </c>
      <c r="C104" s="17" t="s">
        <v>32</v>
      </c>
      <c r="D104" s="17" t="s">
        <v>79</v>
      </c>
      <c r="E104" s="17" t="s">
        <v>80</v>
      </c>
      <c r="F104" s="17" t="s">
        <v>75</v>
      </c>
      <c r="G104" s="17" t="s">
        <v>76</v>
      </c>
      <c r="H104" s="17">
        <v>7561</v>
      </c>
      <c r="I104" s="17">
        <v>7561</v>
      </c>
      <c r="J104" s="17">
        <v>0</v>
      </c>
      <c r="K104" s="17" t="s">
        <v>59</v>
      </c>
      <c r="L104" s="18">
        <v>780</v>
      </c>
      <c r="M104" s="18">
        <v>604.24</v>
      </c>
      <c r="N104" s="18">
        <v>0</v>
      </c>
      <c r="O104" s="18">
        <v>1384.24</v>
      </c>
      <c r="P104" s="18">
        <v>357.5</v>
      </c>
      <c r="Q104" s="18">
        <v>6.24</v>
      </c>
      <c r="R104" s="18">
        <v>0</v>
      </c>
      <c r="S104" s="18">
        <v>363.74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1137.5</v>
      </c>
      <c r="Z104" s="18">
        <v>610.48</v>
      </c>
      <c r="AA104" s="18">
        <v>0</v>
      </c>
      <c r="AB104" s="18">
        <v>1747.98</v>
      </c>
    </row>
    <row r="105" spans="1:28" s="15" customFormat="1" x14ac:dyDescent="0.25">
      <c r="A105" s="17">
        <v>4</v>
      </c>
      <c r="B105" s="17" t="s">
        <v>81</v>
      </c>
      <c r="C105" s="17" t="s">
        <v>32</v>
      </c>
      <c r="D105" s="17" t="s">
        <v>82</v>
      </c>
      <c r="E105" s="17" t="s">
        <v>83</v>
      </c>
      <c r="F105" s="17" t="s">
        <v>75</v>
      </c>
      <c r="G105" s="17" t="s">
        <v>76</v>
      </c>
      <c r="H105" s="17">
        <v>19125</v>
      </c>
      <c r="I105" s="17">
        <v>18814</v>
      </c>
      <c r="J105" s="17">
        <v>311</v>
      </c>
      <c r="K105" s="17" t="s">
        <v>37</v>
      </c>
      <c r="L105" s="18">
        <v>13339.37</v>
      </c>
      <c r="M105" s="18">
        <v>580.95000000000005</v>
      </c>
      <c r="N105" s="18">
        <v>1015.27</v>
      </c>
      <c r="O105" s="18">
        <v>14935.59</v>
      </c>
      <c r="P105" s="18">
        <v>2272.6</v>
      </c>
      <c r="Q105" s="18">
        <v>136.21</v>
      </c>
      <c r="R105" s="18">
        <v>184.73</v>
      </c>
      <c r="S105" s="18">
        <v>2593.54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15611.97</v>
      </c>
      <c r="Z105" s="18">
        <v>717.16</v>
      </c>
      <c r="AA105" s="18">
        <v>1200</v>
      </c>
      <c r="AB105" s="18">
        <v>17529.13</v>
      </c>
    </row>
    <row r="106" spans="1:28" s="15" customFormat="1" x14ac:dyDescent="0.25">
      <c r="A106" s="17">
        <v>5</v>
      </c>
      <c r="B106" s="17" t="s">
        <v>31</v>
      </c>
      <c r="C106" s="17" t="s">
        <v>32</v>
      </c>
      <c r="D106" s="17" t="s">
        <v>84</v>
      </c>
      <c r="E106" s="17" t="s">
        <v>85</v>
      </c>
      <c r="F106" s="17" t="s">
        <v>75</v>
      </c>
      <c r="G106" s="17" t="s">
        <v>86</v>
      </c>
      <c r="H106" s="17">
        <v>8699</v>
      </c>
      <c r="I106" s="17">
        <v>8688</v>
      </c>
      <c r="J106" s="17">
        <v>11</v>
      </c>
      <c r="K106" s="17" t="s">
        <v>37</v>
      </c>
      <c r="L106" s="18">
        <v>10960.74</v>
      </c>
      <c r="M106" s="18">
        <v>831.41</v>
      </c>
      <c r="N106" s="18">
        <v>702.45</v>
      </c>
      <c r="O106" s="18">
        <v>12494.6</v>
      </c>
      <c r="P106" s="18">
        <v>292.16000000000003</v>
      </c>
      <c r="Q106" s="18">
        <v>115.71</v>
      </c>
      <c r="R106" s="18">
        <v>6.53</v>
      </c>
      <c r="S106" s="18">
        <v>414.4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11252.9</v>
      </c>
      <c r="Z106" s="18">
        <v>947.12</v>
      </c>
      <c r="AA106" s="18">
        <v>708.98</v>
      </c>
      <c r="AB106" s="18">
        <v>12909</v>
      </c>
    </row>
    <row r="107" spans="1:28" s="15" customFormat="1" x14ac:dyDescent="0.25">
      <c r="A107" s="17">
        <v>6</v>
      </c>
      <c r="B107" s="17" t="s">
        <v>48</v>
      </c>
      <c r="C107" s="17" t="s">
        <v>32</v>
      </c>
      <c r="D107" s="17" t="s">
        <v>87</v>
      </c>
      <c r="E107" s="17" t="s">
        <v>88</v>
      </c>
      <c r="F107" s="17" t="s">
        <v>75</v>
      </c>
      <c r="G107" s="17" t="s">
        <v>76</v>
      </c>
      <c r="H107" s="17">
        <v>9208</v>
      </c>
      <c r="I107" s="17">
        <v>8983</v>
      </c>
      <c r="J107" s="17">
        <v>225</v>
      </c>
      <c r="K107" s="17" t="s">
        <v>37</v>
      </c>
      <c r="L107" s="18">
        <v>13736.29</v>
      </c>
      <c r="M107" s="18">
        <v>656.43</v>
      </c>
      <c r="N107" s="18">
        <v>1046.5899999999999</v>
      </c>
      <c r="O107" s="18">
        <v>15439.31</v>
      </c>
      <c r="P107" s="18">
        <v>1704.73</v>
      </c>
      <c r="Q107" s="18">
        <v>143.30000000000001</v>
      </c>
      <c r="R107" s="18">
        <v>133.65</v>
      </c>
      <c r="S107" s="18">
        <v>1981.68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15441.02</v>
      </c>
      <c r="Z107" s="18">
        <v>799.73</v>
      </c>
      <c r="AA107" s="18">
        <v>1180.24</v>
      </c>
      <c r="AB107" s="18">
        <v>17420.990000000002</v>
      </c>
    </row>
    <row r="108" spans="1:28" s="15" customFormat="1" x14ac:dyDescent="0.25">
      <c r="A108" s="17">
        <v>7</v>
      </c>
      <c r="B108" s="17" t="s">
        <v>51</v>
      </c>
      <c r="C108" s="17" t="s">
        <v>32</v>
      </c>
      <c r="D108" s="17" t="s">
        <v>89</v>
      </c>
      <c r="E108" s="17" t="s">
        <v>90</v>
      </c>
      <c r="F108" s="17" t="s">
        <v>75</v>
      </c>
      <c r="G108" s="17" t="s">
        <v>76</v>
      </c>
      <c r="H108" s="17">
        <v>8636</v>
      </c>
      <c r="I108" s="17">
        <v>8436</v>
      </c>
      <c r="J108" s="17">
        <v>200</v>
      </c>
      <c r="K108" s="17" t="s">
        <v>37</v>
      </c>
      <c r="L108" s="18">
        <v>23207.22</v>
      </c>
      <c r="M108" s="18">
        <v>1543.81</v>
      </c>
      <c r="N108" s="18">
        <v>1786.88</v>
      </c>
      <c r="O108" s="18">
        <v>26537.91</v>
      </c>
      <c r="P108" s="18">
        <v>1567.5</v>
      </c>
      <c r="Q108" s="18">
        <v>249.18</v>
      </c>
      <c r="R108" s="18">
        <v>118.8</v>
      </c>
      <c r="S108" s="18">
        <v>1935.48</v>
      </c>
      <c r="T108" s="18">
        <v>0</v>
      </c>
      <c r="U108" s="18">
        <v>23207.22</v>
      </c>
      <c r="V108" s="18">
        <v>1543.81</v>
      </c>
      <c r="W108" s="18">
        <v>1786.97</v>
      </c>
      <c r="X108" s="18">
        <v>26538</v>
      </c>
      <c r="Y108" s="18">
        <v>1567.5</v>
      </c>
      <c r="Z108" s="18">
        <v>249.18</v>
      </c>
      <c r="AA108" s="18">
        <v>118.71</v>
      </c>
      <c r="AB108" s="18">
        <v>1935.39</v>
      </c>
    </row>
    <row r="109" spans="1:28" s="15" customFormat="1" x14ac:dyDescent="0.25">
      <c r="A109" s="17">
        <v>8</v>
      </c>
      <c r="B109" s="17" t="s">
        <v>38</v>
      </c>
      <c r="C109" s="17" t="s">
        <v>32</v>
      </c>
      <c r="D109" s="17" t="s">
        <v>91</v>
      </c>
      <c r="E109" s="17" t="s">
        <v>92</v>
      </c>
      <c r="F109" s="17" t="s">
        <v>75</v>
      </c>
      <c r="G109" s="17" t="s">
        <v>76</v>
      </c>
      <c r="H109" s="17">
        <v>7674</v>
      </c>
      <c r="I109" s="17">
        <v>7395</v>
      </c>
      <c r="J109" s="17">
        <v>279</v>
      </c>
      <c r="K109" s="17" t="s">
        <v>37</v>
      </c>
      <c r="L109" s="18">
        <v>3599.06</v>
      </c>
      <c r="M109" s="18">
        <v>301.42</v>
      </c>
      <c r="N109" s="18">
        <v>285.70999999999998</v>
      </c>
      <c r="O109" s="18">
        <v>4186.1899999999996</v>
      </c>
      <c r="P109" s="18">
        <v>2198.9</v>
      </c>
      <c r="Q109" s="18">
        <v>296.41000000000003</v>
      </c>
      <c r="R109" s="18">
        <v>165.73</v>
      </c>
      <c r="S109" s="18">
        <v>2661.04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5797.96</v>
      </c>
      <c r="Z109" s="18">
        <v>597.83000000000004</v>
      </c>
      <c r="AA109" s="18">
        <v>451.44</v>
      </c>
      <c r="AB109" s="18">
        <v>6847.23</v>
      </c>
    </row>
    <row r="110" spans="1:28" s="15" customFormat="1" x14ac:dyDescent="0.25">
      <c r="A110" s="17">
        <v>9</v>
      </c>
      <c r="B110" s="17" t="s">
        <v>38</v>
      </c>
      <c r="C110" s="17" t="s">
        <v>32</v>
      </c>
      <c r="D110" s="17" t="s">
        <v>93</v>
      </c>
      <c r="E110" s="17" t="s">
        <v>94</v>
      </c>
      <c r="F110" s="17" t="s">
        <v>75</v>
      </c>
      <c r="G110" s="17" t="s">
        <v>76</v>
      </c>
      <c r="H110" s="17">
        <v>950</v>
      </c>
      <c r="I110" s="17">
        <v>919</v>
      </c>
      <c r="J110" s="17">
        <v>31</v>
      </c>
      <c r="K110" s="17" t="s">
        <v>37</v>
      </c>
      <c r="L110" s="18">
        <v>10857.82</v>
      </c>
      <c r="M110" s="18">
        <v>757.36</v>
      </c>
      <c r="N110" s="18">
        <v>512.27</v>
      </c>
      <c r="O110" s="18">
        <v>12127.45</v>
      </c>
      <c r="P110" s="18">
        <v>561.61</v>
      </c>
      <c r="Q110" s="18">
        <v>112.53</v>
      </c>
      <c r="R110" s="18">
        <v>18.41</v>
      </c>
      <c r="S110" s="18">
        <v>692.55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11419.43</v>
      </c>
      <c r="Z110" s="18">
        <v>869.89</v>
      </c>
      <c r="AA110" s="18">
        <v>530.67999999999995</v>
      </c>
      <c r="AB110" s="18">
        <v>12820</v>
      </c>
    </row>
    <row r="111" spans="1:28" s="15" customFormat="1" x14ac:dyDescent="0.25">
      <c r="A111" s="17">
        <v>10</v>
      </c>
      <c r="B111" s="17" t="s">
        <v>81</v>
      </c>
      <c r="C111" s="17" t="s">
        <v>32</v>
      </c>
      <c r="D111" s="17" t="s">
        <v>95</v>
      </c>
      <c r="E111" s="17" t="s">
        <v>96</v>
      </c>
      <c r="F111" s="17" t="s">
        <v>75</v>
      </c>
      <c r="G111" s="17" t="s">
        <v>76</v>
      </c>
      <c r="H111" s="17">
        <v>30580</v>
      </c>
      <c r="I111" s="17">
        <v>30102</v>
      </c>
      <c r="J111" s="17">
        <v>478</v>
      </c>
      <c r="K111" s="17" t="s">
        <v>37</v>
      </c>
      <c r="L111" s="18">
        <v>19032.93</v>
      </c>
      <c r="M111" s="18">
        <v>896.07</v>
      </c>
      <c r="N111" s="18">
        <v>1539.2</v>
      </c>
      <c r="O111" s="18">
        <v>21468.2</v>
      </c>
      <c r="P111" s="18">
        <v>3374.8</v>
      </c>
      <c r="Q111" s="18">
        <v>195.26</v>
      </c>
      <c r="R111" s="18">
        <v>283.93</v>
      </c>
      <c r="S111" s="18">
        <v>3853.99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22407.73</v>
      </c>
      <c r="Z111" s="18">
        <v>1091.33</v>
      </c>
      <c r="AA111" s="18">
        <v>1823.13</v>
      </c>
      <c r="AB111" s="18">
        <v>25322.19</v>
      </c>
    </row>
    <row r="112" spans="1:28" s="15" customFormat="1" x14ac:dyDescent="0.25">
      <c r="A112" s="17">
        <v>11</v>
      </c>
      <c r="B112" s="17" t="s">
        <v>103</v>
      </c>
      <c r="C112" s="17" t="s">
        <v>32</v>
      </c>
      <c r="D112" s="17" t="s">
        <v>104</v>
      </c>
      <c r="E112" s="17" t="s">
        <v>105</v>
      </c>
      <c r="F112" s="17" t="s">
        <v>75</v>
      </c>
      <c r="G112" s="17" t="s">
        <v>106</v>
      </c>
      <c r="H112" s="17">
        <v>0</v>
      </c>
      <c r="I112" s="17">
        <v>0</v>
      </c>
      <c r="J112" s="17">
        <v>470</v>
      </c>
      <c r="K112" s="17" t="s">
        <v>107</v>
      </c>
      <c r="L112" s="18">
        <v>29769.03</v>
      </c>
      <c r="M112" s="18">
        <v>778.51</v>
      </c>
      <c r="N112" s="18">
        <v>837.54</v>
      </c>
      <c r="O112" s="18">
        <v>31385.08</v>
      </c>
      <c r="P112" s="18">
        <v>3212.08</v>
      </c>
      <c r="Q112" s="18">
        <v>299.69</v>
      </c>
      <c r="R112" s="18">
        <v>279.18</v>
      </c>
      <c r="S112" s="18">
        <v>3790.95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32981.11</v>
      </c>
      <c r="Z112" s="18">
        <v>1078.2</v>
      </c>
      <c r="AA112" s="18">
        <v>1116.72</v>
      </c>
      <c r="AB112" s="18">
        <v>35176.03</v>
      </c>
    </row>
    <row r="113" spans="1:31" s="15" customFormat="1" x14ac:dyDescent="0.25">
      <c r="A113" s="17">
        <v>12</v>
      </c>
      <c r="B113" s="17" t="s">
        <v>103</v>
      </c>
      <c r="C113" s="17" t="s">
        <v>32</v>
      </c>
      <c r="D113" s="17" t="s">
        <v>108</v>
      </c>
      <c r="E113" s="17" t="s">
        <v>109</v>
      </c>
      <c r="F113" s="17" t="s">
        <v>75</v>
      </c>
      <c r="G113" s="17" t="s">
        <v>106</v>
      </c>
      <c r="H113" s="17">
        <v>0</v>
      </c>
      <c r="I113" s="17">
        <v>0</v>
      </c>
      <c r="J113" s="17">
        <v>470</v>
      </c>
      <c r="K113" s="17" t="s">
        <v>107</v>
      </c>
      <c r="L113" s="18">
        <v>29681.14</v>
      </c>
      <c r="M113" s="18">
        <v>775.88</v>
      </c>
      <c r="N113" s="18">
        <v>837.54</v>
      </c>
      <c r="O113" s="18">
        <v>31294.560000000001</v>
      </c>
      <c r="P113" s="18">
        <v>3212</v>
      </c>
      <c r="Q113" s="18">
        <v>298.77999999999997</v>
      </c>
      <c r="R113" s="18">
        <v>279.18</v>
      </c>
      <c r="S113" s="18">
        <v>3789.96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32893.14</v>
      </c>
      <c r="Z113" s="18">
        <v>1074.6600000000001</v>
      </c>
      <c r="AA113" s="18">
        <v>1116.72</v>
      </c>
      <c r="AB113" s="18">
        <v>35084.519999999997</v>
      </c>
    </row>
    <row r="114" spans="1:31" s="15" customFormat="1" x14ac:dyDescent="0.25">
      <c r="A114" s="17">
        <v>13</v>
      </c>
      <c r="B114" s="17" t="s">
        <v>51</v>
      </c>
      <c r="C114" s="17" t="s">
        <v>32</v>
      </c>
      <c r="D114" s="17" t="s">
        <v>110</v>
      </c>
      <c r="E114" s="17" t="s">
        <v>111</v>
      </c>
      <c r="F114" s="17" t="s">
        <v>75</v>
      </c>
      <c r="G114" s="17" t="s">
        <v>106</v>
      </c>
      <c r="H114" s="17">
        <v>0</v>
      </c>
      <c r="I114" s="17">
        <v>0</v>
      </c>
      <c r="J114" s="17">
        <v>470</v>
      </c>
      <c r="K114" s="17" t="s">
        <v>107</v>
      </c>
      <c r="L114" s="18">
        <v>22849.599999999999</v>
      </c>
      <c r="M114" s="18">
        <v>644.76</v>
      </c>
      <c r="N114" s="18">
        <v>558.36</v>
      </c>
      <c r="O114" s="18">
        <v>24052.720000000001</v>
      </c>
      <c r="P114" s="18">
        <v>3211.8</v>
      </c>
      <c r="Q114" s="18">
        <v>225.3</v>
      </c>
      <c r="R114" s="18">
        <v>279.18</v>
      </c>
      <c r="S114" s="18">
        <v>3716.28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26061.4</v>
      </c>
      <c r="Z114" s="18">
        <v>870.06</v>
      </c>
      <c r="AA114" s="18">
        <v>837.54</v>
      </c>
      <c r="AB114" s="18">
        <v>27769</v>
      </c>
    </row>
    <row r="115" spans="1:31" s="15" customFormat="1" x14ac:dyDescent="0.25">
      <c r="A115" s="17">
        <v>14</v>
      </c>
      <c r="B115" s="17" t="s">
        <v>51</v>
      </c>
      <c r="C115" s="17" t="s">
        <v>32</v>
      </c>
      <c r="D115" s="17" t="s">
        <v>112</v>
      </c>
      <c r="E115" s="17" t="s">
        <v>113</v>
      </c>
      <c r="F115" s="17" t="s">
        <v>75</v>
      </c>
      <c r="G115" s="17" t="s">
        <v>114</v>
      </c>
      <c r="H115" s="17">
        <v>0</v>
      </c>
      <c r="I115" s="17">
        <v>0</v>
      </c>
      <c r="J115" s="17">
        <v>610</v>
      </c>
      <c r="K115" s="17" t="s">
        <v>107</v>
      </c>
      <c r="L115" s="18">
        <v>4332.8599999999997</v>
      </c>
      <c r="M115" s="18">
        <v>350.98</v>
      </c>
      <c r="N115" s="18">
        <v>362.34</v>
      </c>
      <c r="O115" s="18">
        <v>5046.18</v>
      </c>
      <c r="P115" s="18">
        <v>4246.12</v>
      </c>
      <c r="Q115" s="18">
        <v>321.36</v>
      </c>
      <c r="R115" s="18">
        <v>362.34</v>
      </c>
      <c r="S115" s="18">
        <v>4929.82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8578.98</v>
      </c>
      <c r="Z115" s="18">
        <v>672.34</v>
      </c>
      <c r="AA115" s="18">
        <v>724.68</v>
      </c>
      <c r="AB115" s="18">
        <v>9976</v>
      </c>
    </row>
    <row r="116" spans="1:31" s="15" customFormat="1" ht="14.25" customHeight="1" x14ac:dyDescent="0.25">
      <c r="A116" s="17">
        <v>15</v>
      </c>
      <c r="B116" s="17" t="s">
        <v>72</v>
      </c>
      <c r="C116" s="17" t="s">
        <v>32</v>
      </c>
      <c r="D116" s="17" t="s">
        <v>115</v>
      </c>
      <c r="E116" s="17" t="s">
        <v>116</v>
      </c>
      <c r="F116" s="17" t="s">
        <v>75</v>
      </c>
      <c r="G116" s="17" t="s">
        <v>114</v>
      </c>
      <c r="H116" s="17">
        <v>0</v>
      </c>
      <c r="I116" s="17">
        <v>0</v>
      </c>
      <c r="J116" s="17">
        <v>470</v>
      </c>
      <c r="K116" s="17" t="s">
        <v>107</v>
      </c>
      <c r="L116" s="18">
        <v>3273.43</v>
      </c>
      <c r="M116" s="18">
        <v>263.64999999999998</v>
      </c>
      <c r="N116" s="18">
        <v>279.18</v>
      </c>
      <c r="O116" s="18">
        <v>3816.26</v>
      </c>
      <c r="P116" s="18">
        <v>3212.48</v>
      </c>
      <c r="Q116" s="18">
        <v>264.08</v>
      </c>
      <c r="R116" s="18">
        <v>279.18</v>
      </c>
      <c r="S116" s="18">
        <v>3755.74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6485.91</v>
      </c>
      <c r="Z116" s="18">
        <v>527.73</v>
      </c>
      <c r="AA116" s="18">
        <v>558.36</v>
      </c>
      <c r="AB116" s="18">
        <v>7572</v>
      </c>
    </row>
    <row r="117" spans="1:31" s="15" customFormat="1" x14ac:dyDescent="0.25">
      <c r="A117" s="17">
        <v>16</v>
      </c>
      <c r="B117" s="17" t="s">
        <v>48</v>
      </c>
      <c r="C117" s="17" t="s">
        <v>32</v>
      </c>
      <c r="D117" s="17" t="s">
        <v>117</v>
      </c>
      <c r="E117" s="17" t="s">
        <v>118</v>
      </c>
      <c r="F117" s="17" t="s">
        <v>75</v>
      </c>
      <c r="G117" s="17" t="s">
        <v>114</v>
      </c>
      <c r="H117" s="17">
        <v>0</v>
      </c>
      <c r="I117" s="17">
        <v>0</v>
      </c>
      <c r="J117" s="17">
        <v>360</v>
      </c>
      <c r="K117" s="17" t="s">
        <v>107</v>
      </c>
      <c r="L117" s="18">
        <v>3592.82</v>
      </c>
      <c r="M117" s="18">
        <v>230.28</v>
      </c>
      <c r="N117" s="18">
        <v>213.84</v>
      </c>
      <c r="O117" s="18">
        <v>4036.94</v>
      </c>
      <c r="P117" s="18">
        <v>2485.58</v>
      </c>
      <c r="Q117" s="18">
        <v>228.64</v>
      </c>
      <c r="R117" s="18">
        <v>213.84</v>
      </c>
      <c r="S117" s="18">
        <v>2928.06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6078.4</v>
      </c>
      <c r="Z117" s="18">
        <v>458.92</v>
      </c>
      <c r="AA117" s="18">
        <v>427.68</v>
      </c>
      <c r="AB117" s="18">
        <v>6965</v>
      </c>
    </row>
    <row r="118" spans="1:31" s="12" customFormat="1" ht="16.5" customHeight="1" x14ac:dyDescent="0.25">
      <c r="A118" s="10"/>
      <c r="B118" s="10"/>
      <c r="C118" s="10" t="s">
        <v>71</v>
      </c>
      <c r="D118" s="10"/>
      <c r="E118" s="10"/>
      <c r="F118" s="10"/>
      <c r="G118" s="10"/>
      <c r="H118" s="10"/>
      <c r="I118" s="10"/>
      <c r="J118" s="11">
        <f>SUM(J102:J117)</f>
        <v>4480</v>
      </c>
      <c r="K118" s="10"/>
      <c r="L118" s="11">
        <f t="shared" ref="L118:AB118" si="15">SUM(L102:L117)</f>
        <v>208996.85999999996</v>
      </c>
      <c r="M118" s="11">
        <f t="shared" si="15"/>
        <v>10689.779999999999</v>
      </c>
      <c r="N118" s="11">
        <f t="shared" si="15"/>
        <v>11199.89</v>
      </c>
      <c r="O118" s="11">
        <f t="shared" si="15"/>
        <v>230886.53</v>
      </c>
      <c r="P118" s="11">
        <f t="shared" si="15"/>
        <v>32976.859999999993</v>
      </c>
      <c r="Q118" s="11">
        <f t="shared" si="15"/>
        <v>3102.8100000000004</v>
      </c>
      <c r="R118" s="11">
        <f t="shared" si="15"/>
        <v>2661.11</v>
      </c>
      <c r="S118" s="11">
        <f t="shared" si="15"/>
        <v>38740.779999999992</v>
      </c>
      <c r="T118" s="11">
        <f t="shared" si="15"/>
        <v>0</v>
      </c>
      <c r="U118" s="11">
        <f t="shared" si="15"/>
        <v>23207.22</v>
      </c>
      <c r="V118" s="11">
        <f t="shared" si="15"/>
        <v>1543.81</v>
      </c>
      <c r="W118" s="11">
        <f t="shared" si="15"/>
        <v>1786.97</v>
      </c>
      <c r="X118" s="11">
        <f t="shared" si="15"/>
        <v>26538</v>
      </c>
      <c r="Y118" s="11">
        <f t="shared" si="15"/>
        <v>218766.5</v>
      </c>
      <c r="Z118" s="11">
        <f t="shared" si="15"/>
        <v>12248.779999999999</v>
      </c>
      <c r="AA118" s="11">
        <f t="shared" si="15"/>
        <v>12074.029999999999</v>
      </c>
      <c r="AB118" s="11">
        <f t="shared" si="15"/>
        <v>243089.30999999997</v>
      </c>
    </row>
    <row r="119" spans="1:31" s="12" customFormat="1" ht="16.5" customHeight="1" x14ac:dyDescent="0.25">
      <c r="A119" s="10"/>
      <c r="B119" s="10"/>
      <c r="C119" s="10" t="s">
        <v>119</v>
      </c>
      <c r="D119" s="10"/>
      <c r="E119" s="10"/>
      <c r="F119" s="10"/>
      <c r="G119" s="10"/>
      <c r="H119" s="10"/>
      <c r="I119" s="10"/>
      <c r="J119" s="11">
        <f>J118+J101</f>
        <v>16696</v>
      </c>
      <c r="K119" s="11"/>
      <c r="L119" s="11">
        <f t="shared" ref="L119:AB119" si="16">L118+L101</f>
        <v>426047.14999999991</v>
      </c>
      <c r="M119" s="11">
        <f t="shared" si="16"/>
        <v>20799.849999999999</v>
      </c>
      <c r="N119" s="11">
        <f t="shared" si="16"/>
        <v>25572.870000000003</v>
      </c>
      <c r="O119" s="11">
        <f t="shared" si="16"/>
        <v>472419.87</v>
      </c>
      <c r="P119" s="11">
        <f t="shared" si="16"/>
        <v>102661.06</v>
      </c>
      <c r="Q119" s="11">
        <f t="shared" si="16"/>
        <v>5468.4700000000012</v>
      </c>
      <c r="R119" s="11">
        <f t="shared" si="16"/>
        <v>8103.34</v>
      </c>
      <c r="S119" s="11">
        <f t="shared" si="16"/>
        <v>116232.87000000002</v>
      </c>
      <c r="T119" s="11">
        <f t="shared" si="16"/>
        <v>0</v>
      </c>
      <c r="U119" s="11">
        <f t="shared" si="16"/>
        <v>132994.06</v>
      </c>
      <c r="V119" s="11">
        <f t="shared" si="16"/>
        <v>5463.52</v>
      </c>
      <c r="W119" s="11">
        <f t="shared" si="16"/>
        <v>11542.42</v>
      </c>
      <c r="X119" s="11">
        <f t="shared" si="16"/>
        <v>150000</v>
      </c>
      <c r="Y119" s="11">
        <f t="shared" si="16"/>
        <v>395714.14999999997</v>
      </c>
      <c r="Z119" s="11">
        <f t="shared" si="16"/>
        <v>20804.799999999996</v>
      </c>
      <c r="AA119" s="11">
        <f t="shared" si="16"/>
        <v>22133.79</v>
      </c>
      <c r="AB119" s="11">
        <f t="shared" si="16"/>
        <v>438652.74</v>
      </c>
    </row>
    <row r="120" spans="1:31" ht="18" customHeight="1" x14ac:dyDescent="0.25"/>
    <row r="121" spans="1:31" ht="18" customHeight="1" x14ac:dyDescent="0.25"/>
    <row r="124" spans="1:31" ht="15.75" x14ac:dyDescent="0.25">
      <c r="E124" s="13" t="s">
        <v>120</v>
      </c>
      <c r="G124" s="14"/>
      <c r="H124" s="14"/>
      <c r="I124" s="14"/>
      <c r="J124" s="14"/>
      <c r="K124" s="14"/>
      <c r="L124" s="13" t="s">
        <v>122</v>
      </c>
      <c r="M124" s="13"/>
      <c r="N124" s="13"/>
      <c r="O124" s="14"/>
      <c r="Q124" s="14"/>
      <c r="R124" s="13" t="s">
        <v>121</v>
      </c>
      <c r="T124" s="14"/>
      <c r="U124" s="14"/>
      <c r="W124" s="14"/>
      <c r="X124" s="14"/>
      <c r="Y124" s="13" t="s">
        <v>123</v>
      </c>
      <c r="Z124" s="14"/>
      <c r="AA124" s="14"/>
      <c r="AB124" s="14"/>
    </row>
    <row r="125" spans="1:31" ht="15.75" x14ac:dyDescent="0.25">
      <c r="E125" s="13" t="s">
        <v>124</v>
      </c>
      <c r="G125" s="14"/>
      <c r="H125" s="14"/>
      <c r="I125" s="14"/>
      <c r="J125" s="14"/>
      <c r="K125" s="14"/>
      <c r="L125" s="13" t="s">
        <v>124</v>
      </c>
      <c r="M125" s="13"/>
      <c r="N125" s="13"/>
      <c r="O125" s="14"/>
      <c r="Q125" s="14"/>
      <c r="R125" s="13" t="s">
        <v>124</v>
      </c>
      <c r="T125" s="14"/>
      <c r="U125" s="14"/>
      <c r="W125" s="14"/>
      <c r="X125" s="14"/>
      <c r="Y125" s="13" t="s">
        <v>124</v>
      </c>
      <c r="Z125" s="14"/>
      <c r="AA125" s="14"/>
      <c r="AB125" s="14"/>
    </row>
    <row r="127" spans="1:31" ht="32.25" customHeight="1" x14ac:dyDescent="0.55000000000000004">
      <c r="A127" s="75" t="s">
        <v>0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1"/>
      <c r="AD127" s="1"/>
      <c r="AE127" s="1"/>
    </row>
    <row r="128" spans="1:31" ht="21.75" customHeight="1" x14ac:dyDescent="0.4">
      <c r="A128" s="76" t="s">
        <v>1668</v>
      </c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2"/>
      <c r="AD128" s="2"/>
      <c r="AE128" s="2"/>
    </row>
    <row r="129" spans="1:31" s="5" customFormat="1" ht="20.25" customHeight="1" x14ac:dyDescent="0.35">
      <c r="A129" s="3" t="s">
        <v>1</v>
      </c>
      <c r="B129" s="4"/>
      <c r="C129" s="3"/>
      <c r="D129" s="3"/>
      <c r="F129" s="3" t="s">
        <v>2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s="7" customFormat="1" ht="90" x14ac:dyDescent="0.25">
      <c r="A130" s="35" t="s">
        <v>3</v>
      </c>
      <c r="B130" s="35" t="s">
        <v>4</v>
      </c>
      <c r="C130" s="35" t="s">
        <v>5</v>
      </c>
      <c r="D130" s="35" t="s">
        <v>6</v>
      </c>
      <c r="E130" s="35" t="s">
        <v>7</v>
      </c>
      <c r="F130" s="35" t="s">
        <v>8</v>
      </c>
      <c r="G130" s="35" t="s">
        <v>9</v>
      </c>
      <c r="H130" s="35" t="s">
        <v>10</v>
      </c>
      <c r="I130" s="35" t="s">
        <v>11</v>
      </c>
      <c r="J130" s="35" t="s">
        <v>12</v>
      </c>
      <c r="K130" s="35" t="s">
        <v>13</v>
      </c>
      <c r="L130" s="35" t="s">
        <v>14</v>
      </c>
      <c r="M130" s="35" t="s">
        <v>15</v>
      </c>
      <c r="N130" s="35" t="s">
        <v>16</v>
      </c>
      <c r="O130" s="35" t="s">
        <v>17</v>
      </c>
      <c r="P130" s="35" t="s">
        <v>18</v>
      </c>
      <c r="Q130" s="35" t="s">
        <v>19</v>
      </c>
      <c r="R130" s="35" t="s">
        <v>20</v>
      </c>
      <c r="S130" s="35" t="s">
        <v>21</v>
      </c>
      <c r="T130" s="35" t="s">
        <v>22</v>
      </c>
      <c r="U130" s="35" t="s">
        <v>23</v>
      </c>
      <c r="V130" s="35" t="s">
        <v>24</v>
      </c>
      <c r="W130" s="35" t="s">
        <v>25</v>
      </c>
      <c r="X130" s="35" t="s">
        <v>26</v>
      </c>
      <c r="Y130" s="35" t="s">
        <v>27</v>
      </c>
      <c r="Z130" s="35" t="s">
        <v>28</v>
      </c>
      <c r="AA130" s="35" t="s">
        <v>29</v>
      </c>
      <c r="AB130" s="35" t="s">
        <v>30</v>
      </c>
    </row>
    <row r="131" spans="1:31" s="15" customFormat="1" x14ac:dyDescent="0.25">
      <c r="A131" s="19">
        <v>1</v>
      </c>
      <c r="B131" s="19" t="s">
        <v>31</v>
      </c>
      <c r="C131" s="19" t="s">
        <v>32</v>
      </c>
      <c r="D131" s="19" t="s">
        <v>33</v>
      </c>
      <c r="E131" s="19" t="s">
        <v>34</v>
      </c>
      <c r="F131" s="19" t="s">
        <v>35</v>
      </c>
      <c r="G131" s="19" t="s">
        <v>36</v>
      </c>
      <c r="H131" s="19">
        <v>82516</v>
      </c>
      <c r="I131" s="19">
        <v>82342</v>
      </c>
      <c r="J131" s="19">
        <v>174</v>
      </c>
      <c r="K131" s="19" t="s">
        <v>37</v>
      </c>
      <c r="L131" s="20">
        <v>14811.6</v>
      </c>
      <c r="M131" s="20">
        <v>1005.24</v>
      </c>
      <c r="N131" s="20">
        <v>720.18</v>
      </c>
      <c r="O131" s="20">
        <v>16537.02</v>
      </c>
      <c r="P131" s="20">
        <v>1336.62</v>
      </c>
      <c r="Q131" s="20">
        <v>155.84</v>
      </c>
      <c r="R131" s="20">
        <v>77.52</v>
      </c>
      <c r="S131" s="20">
        <v>1569.98</v>
      </c>
      <c r="T131" s="20">
        <v>0</v>
      </c>
      <c r="U131" s="20">
        <v>0</v>
      </c>
      <c r="V131" s="20">
        <v>0</v>
      </c>
      <c r="W131" s="20">
        <v>0</v>
      </c>
      <c r="X131" s="20"/>
      <c r="Y131" s="20">
        <v>16148.22</v>
      </c>
      <c r="Z131" s="20">
        <v>1161.08</v>
      </c>
      <c r="AA131" s="20">
        <v>797.7</v>
      </c>
      <c r="AB131" s="20">
        <v>18107</v>
      </c>
    </row>
    <row r="132" spans="1:31" s="15" customFormat="1" x14ac:dyDescent="0.25">
      <c r="A132" s="19">
        <v>2</v>
      </c>
      <c r="B132" s="19" t="s">
        <v>38</v>
      </c>
      <c r="C132" s="19" t="s">
        <v>32</v>
      </c>
      <c r="D132" s="19" t="s">
        <v>39</v>
      </c>
      <c r="E132" s="19" t="s">
        <v>40</v>
      </c>
      <c r="F132" s="19" t="s">
        <v>35</v>
      </c>
      <c r="G132" s="19" t="s">
        <v>41</v>
      </c>
      <c r="H132" s="19">
        <v>41448</v>
      </c>
      <c r="I132" s="19">
        <v>41003</v>
      </c>
      <c r="J132" s="19">
        <v>1335</v>
      </c>
      <c r="K132" s="19" t="s">
        <v>37</v>
      </c>
      <c r="L132" s="20">
        <v>29649.79</v>
      </c>
      <c r="M132" s="20">
        <v>1207.21</v>
      </c>
      <c r="N132" s="20">
        <v>2328.0300000000002</v>
      </c>
      <c r="O132" s="20">
        <v>33185.03</v>
      </c>
      <c r="P132" s="20">
        <v>7724.38</v>
      </c>
      <c r="Q132" s="20">
        <v>291.85000000000002</v>
      </c>
      <c r="R132" s="20">
        <v>594.74</v>
      </c>
      <c r="S132" s="20">
        <v>8610.9699999999993</v>
      </c>
      <c r="T132" s="20">
        <v>0</v>
      </c>
      <c r="U132" s="20">
        <v>0</v>
      </c>
      <c r="V132" s="20">
        <v>0</v>
      </c>
      <c r="W132" s="20">
        <v>0</v>
      </c>
      <c r="X132" s="20"/>
      <c r="Y132" s="20">
        <v>37374.17</v>
      </c>
      <c r="Z132" s="20">
        <v>1499.06</v>
      </c>
      <c r="AA132" s="20">
        <v>2922.77</v>
      </c>
      <c r="AB132" s="20">
        <v>41796</v>
      </c>
    </row>
    <row r="133" spans="1:31" s="15" customFormat="1" x14ac:dyDescent="0.25">
      <c r="A133" s="19">
        <v>3</v>
      </c>
      <c r="B133" s="19" t="s">
        <v>42</v>
      </c>
      <c r="C133" s="19" t="s">
        <v>32</v>
      </c>
      <c r="D133" s="19" t="s">
        <v>43</v>
      </c>
      <c r="E133" s="19" t="s">
        <v>44</v>
      </c>
      <c r="F133" s="19" t="s">
        <v>35</v>
      </c>
      <c r="G133" s="19" t="s">
        <v>45</v>
      </c>
      <c r="H133" s="19">
        <v>42120</v>
      </c>
      <c r="I133" s="19">
        <v>42008</v>
      </c>
      <c r="J133" s="19">
        <v>112</v>
      </c>
      <c r="K133" s="19" t="s">
        <v>37</v>
      </c>
      <c r="L133" s="20">
        <v>17867.3</v>
      </c>
      <c r="M133" s="20">
        <v>1303</v>
      </c>
      <c r="N133" s="20">
        <v>1023.7</v>
      </c>
      <c r="O133" s="20">
        <v>20194</v>
      </c>
      <c r="P133" s="20">
        <v>1052.94</v>
      </c>
      <c r="Q133" s="20">
        <v>190.16</v>
      </c>
      <c r="R133" s="20">
        <v>49.9</v>
      </c>
      <c r="S133" s="20">
        <v>1293</v>
      </c>
      <c r="T133" s="20">
        <v>0</v>
      </c>
      <c r="U133" s="20">
        <v>0</v>
      </c>
      <c r="V133" s="20">
        <v>0</v>
      </c>
      <c r="W133" s="20">
        <v>0</v>
      </c>
      <c r="X133" s="20"/>
      <c r="Y133" s="20">
        <v>18920.240000000002</v>
      </c>
      <c r="Z133" s="20">
        <v>1493.16</v>
      </c>
      <c r="AA133" s="20">
        <v>1073.5999999999999</v>
      </c>
      <c r="AB133" s="20">
        <v>21487</v>
      </c>
    </row>
    <row r="134" spans="1:31" s="15" customFormat="1" x14ac:dyDescent="0.25">
      <c r="A134" s="19">
        <v>4</v>
      </c>
      <c r="B134" s="19" t="s">
        <v>60</v>
      </c>
      <c r="C134" s="19" t="s">
        <v>97</v>
      </c>
      <c r="D134" s="19" t="s">
        <v>98</v>
      </c>
      <c r="E134" s="19" t="s">
        <v>99</v>
      </c>
      <c r="F134" s="19" t="s">
        <v>35</v>
      </c>
      <c r="G134" s="19" t="s">
        <v>41</v>
      </c>
      <c r="H134" s="19">
        <v>118464</v>
      </c>
      <c r="I134" s="19">
        <v>117083</v>
      </c>
      <c r="J134" s="19">
        <v>1381</v>
      </c>
      <c r="K134" s="19" t="s">
        <v>37</v>
      </c>
      <c r="L134" s="20">
        <v>20483.439999999999</v>
      </c>
      <c r="M134" s="20">
        <v>820.01</v>
      </c>
      <c r="N134" s="20">
        <v>1511.58</v>
      </c>
      <c r="O134" s="20">
        <v>22815.03</v>
      </c>
      <c r="P134" s="20">
        <v>7334.87</v>
      </c>
      <c r="Q134" s="20">
        <v>188.86</v>
      </c>
      <c r="R134" s="20">
        <v>615.24</v>
      </c>
      <c r="S134" s="20">
        <v>8138.97</v>
      </c>
      <c r="T134" s="20">
        <v>0</v>
      </c>
      <c r="U134" s="20">
        <v>0</v>
      </c>
      <c r="V134" s="20">
        <v>0</v>
      </c>
      <c r="W134" s="20">
        <v>0</v>
      </c>
      <c r="X134" s="20"/>
      <c r="Y134" s="20">
        <v>27818.31</v>
      </c>
      <c r="Z134" s="20">
        <v>1008.87</v>
      </c>
      <c r="AA134" s="20">
        <v>2126.8200000000002</v>
      </c>
      <c r="AB134" s="20">
        <v>30954</v>
      </c>
    </row>
    <row r="135" spans="1:31" s="15" customFormat="1" x14ac:dyDescent="0.25">
      <c r="A135" s="19">
        <v>5</v>
      </c>
      <c r="B135" s="19" t="s">
        <v>38</v>
      </c>
      <c r="C135" s="19" t="s">
        <v>32</v>
      </c>
      <c r="D135" s="19" t="s">
        <v>46</v>
      </c>
      <c r="E135" s="19" t="s">
        <v>47</v>
      </c>
      <c r="F135" s="19" t="s">
        <v>35</v>
      </c>
      <c r="G135" s="19" t="s">
        <v>41</v>
      </c>
      <c r="H135" s="19">
        <v>47841</v>
      </c>
      <c r="I135" s="19">
        <v>45462</v>
      </c>
      <c r="J135" s="19">
        <v>2379</v>
      </c>
      <c r="K135" s="19" t="s">
        <v>37</v>
      </c>
      <c r="L135" s="20">
        <v>14964</v>
      </c>
      <c r="M135" s="20">
        <v>630.20000000000005</v>
      </c>
      <c r="N135" s="20">
        <v>1059.8</v>
      </c>
      <c r="O135" s="20">
        <v>16654</v>
      </c>
      <c r="P135" s="20">
        <v>13486.21</v>
      </c>
      <c r="Q135" s="20">
        <v>132.94999999999999</v>
      </c>
      <c r="R135" s="20">
        <v>1059.8399999999999</v>
      </c>
      <c r="S135" s="20">
        <v>14679</v>
      </c>
      <c r="T135" s="20">
        <v>0</v>
      </c>
      <c r="U135" s="20">
        <v>0</v>
      </c>
      <c r="V135" s="20">
        <v>0</v>
      </c>
      <c r="W135" s="20">
        <v>0</v>
      </c>
      <c r="X135" s="20"/>
      <c r="Y135" s="20">
        <v>28450.21</v>
      </c>
      <c r="Z135" s="20">
        <v>763.15</v>
      </c>
      <c r="AA135" s="20">
        <v>2119.64</v>
      </c>
      <c r="AB135" s="20">
        <v>31333</v>
      </c>
    </row>
    <row r="136" spans="1:31" s="15" customFormat="1" x14ac:dyDescent="0.25">
      <c r="A136" s="19">
        <v>6</v>
      </c>
      <c r="B136" s="19" t="s">
        <v>48</v>
      </c>
      <c r="C136" s="19" t="s">
        <v>32</v>
      </c>
      <c r="D136" s="19" t="s">
        <v>49</v>
      </c>
      <c r="E136" s="19" t="s">
        <v>50</v>
      </c>
      <c r="F136" s="19" t="s">
        <v>35</v>
      </c>
      <c r="G136" s="19" t="s">
        <v>45</v>
      </c>
      <c r="H136" s="19">
        <v>82339</v>
      </c>
      <c r="I136" s="19">
        <v>80734</v>
      </c>
      <c r="J136" s="19">
        <v>1605</v>
      </c>
      <c r="K136" s="19" t="s">
        <v>37</v>
      </c>
      <c r="L136" s="20">
        <v>30593.39</v>
      </c>
      <c r="M136" s="20">
        <v>1422.93</v>
      </c>
      <c r="N136" s="20">
        <v>2610.7199999999998</v>
      </c>
      <c r="O136" s="20">
        <v>34627.040000000001</v>
      </c>
      <c r="P136" s="20">
        <v>8443.4699999999993</v>
      </c>
      <c r="Q136" s="20">
        <v>303.45999999999998</v>
      </c>
      <c r="R136" s="20">
        <v>715.03</v>
      </c>
      <c r="S136" s="20">
        <v>9461.9599999999991</v>
      </c>
      <c r="T136" s="20">
        <v>0</v>
      </c>
      <c r="U136" s="20">
        <v>0</v>
      </c>
      <c r="V136" s="20">
        <v>0</v>
      </c>
      <c r="W136" s="20">
        <v>0</v>
      </c>
      <c r="X136" s="20"/>
      <c r="Y136" s="20">
        <v>39036.86</v>
      </c>
      <c r="Z136" s="20">
        <v>1726.39</v>
      </c>
      <c r="AA136" s="20">
        <v>3325.75</v>
      </c>
      <c r="AB136" s="20">
        <v>44089</v>
      </c>
    </row>
    <row r="137" spans="1:31" s="15" customFormat="1" x14ac:dyDescent="0.25">
      <c r="A137" s="19">
        <v>7</v>
      </c>
      <c r="B137" s="19" t="s">
        <v>51</v>
      </c>
      <c r="C137" s="19" t="s">
        <v>32</v>
      </c>
      <c r="D137" s="19" t="s">
        <v>52</v>
      </c>
      <c r="E137" s="19" t="s">
        <v>53</v>
      </c>
      <c r="F137" s="19" t="s">
        <v>35</v>
      </c>
      <c r="G137" s="19" t="s">
        <v>45</v>
      </c>
      <c r="H137" s="19">
        <v>55166</v>
      </c>
      <c r="I137" s="19">
        <v>53039</v>
      </c>
      <c r="J137" s="19">
        <v>2127</v>
      </c>
      <c r="K137" s="19" t="s">
        <v>37</v>
      </c>
      <c r="L137" s="20">
        <v>25474.92</v>
      </c>
      <c r="M137" s="20">
        <v>597.82000000000005</v>
      </c>
      <c r="N137" s="20">
        <v>2160.23</v>
      </c>
      <c r="O137" s="20">
        <v>28232.97</v>
      </c>
      <c r="P137" s="20">
        <v>11264.59</v>
      </c>
      <c r="Q137" s="20">
        <v>225.86</v>
      </c>
      <c r="R137" s="20">
        <v>947.58</v>
      </c>
      <c r="S137" s="20">
        <v>12438.03</v>
      </c>
      <c r="T137" s="20">
        <v>0</v>
      </c>
      <c r="U137" s="20">
        <v>0</v>
      </c>
      <c r="V137" s="20">
        <v>0</v>
      </c>
      <c r="W137" s="20">
        <v>0</v>
      </c>
      <c r="X137" s="20"/>
      <c r="Y137" s="20">
        <v>36739.51</v>
      </c>
      <c r="Z137" s="20">
        <v>823.68</v>
      </c>
      <c r="AA137" s="20">
        <v>3107.81</v>
      </c>
      <c r="AB137" s="20">
        <v>40671</v>
      </c>
    </row>
    <row r="138" spans="1:31" s="15" customFormat="1" x14ac:dyDescent="0.25">
      <c r="A138" s="19">
        <v>8</v>
      </c>
      <c r="B138" s="19" t="s">
        <v>51</v>
      </c>
      <c r="C138" s="19" t="s">
        <v>32</v>
      </c>
      <c r="D138" s="19" t="s">
        <v>54</v>
      </c>
      <c r="E138" s="19" t="s">
        <v>55</v>
      </c>
      <c r="F138" s="19" t="s">
        <v>35</v>
      </c>
      <c r="G138" s="19" t="s">
        <v>41</v>
      </c>
      <c r="H138" s="19"/>
      <c r="I138" s="19"/>
      <c r="J138" s="19"/>
      <c r="K138" s="19"/>
      <c r="L138" s="20">
        <v>36461.24</v>
      </c>
      <c r="M138" s="20">
        <v>831.76</v>
      </c>
      <c r="N138" s="20">
        <v>3196.02</v>
      </c>
      <c r="O138" s="20">
        <v>40489.019999999997</v>
      </c>
      <c r="P138" s="20">
        <v>0</v>
      </c>
      <c r="Q138" s="20">
        <v>0</v>
      </c>
      <c r="R138" s="20">
        <v>0</v>
      </c>
      <c r="S138" s="20"/>
      <c r="T138" s="20">
        <v>0</v>
      </c>
      <c r="U138" s="20">
        <v>0</v>
      </c>
      <c r="V138" s="20">
        <v>0</v>
      </c>
      <c r="W138" s="20">
        <v>0</v>
      </c>
      <c r="X138" s="20"/>
      <c r="Y138" s="20">
        <v>36461.24</v>
      </c>
      <c r="Z138" s="20">
        <v>831.76</v>
      </c>
      <c r="AA138" s="20">
        <v>3196.02</v>
      </c>
      <c r="AB138" s="20">
        <v>40489.019999999997</v>
      </c>
    </row>
    <row r="139" spans="1:31" s="15" customFormat="1" x14ac:dyDescent="0.25">
      <c r="A139" s="19">
        <v>9</v>
      </c>
      <c r="B139" s="19" t="s">
        <v>51</v>
      </c>
      <c r="C139" s="19" t="s">
        <v>32</v>
      </c>
      <c r="D139" s="19" t="s">
        <v>56</v>
      </c>
      <c r="E139" s="19" t="s">
        <v>57</v>
      </c>
      <c r="F139" s="19" t="s">
        <v>35</v>
      </c>
      <c r="G139" s="19" t="s">
        <v>58</v>
      </c>
      <c r="H139" s="19">
        <v>7127</v>
      </c>
      <c r="I139" s="19">
        <v>7127</v>
      </c>
      <c r="J139" s="19">
        <v>0</v>
      </c>
      <c r="K139" s="19" t="s">
        <v>59</v>
      </c>
      <c r="L139" s="20">
        <v>12529.07</v>
      </c>
      <c r="M139" s="20">
        <v>998.97</v>
      </c>
      <c r="N139" s="20">
        <v>0</v>
      </c>
      <c r="O139" s="20">
        <v>13528.04</v>
      </c>
      <c r="P139" s="20">
        <v>735.93</v>
      </c>
      <c r="Q139" s="20">
        <v>126.03</v>
      </c>
      <c r="R139" s="20">
        <v>0</v>
      </c>
      <c r="S139" s="20">
        <v>861.96</v>
      </c>
      <c r="T139" s="20">
        <v>0</v>
      </c>
      <c r="U139" s="20">
        <v>0</v>
      </c>
      <c r="V139" s="20">
        <v>0</v>
      </c>
      <c r="W139" s="20">
        <v>0</v>
      </c>
      <c r="X139" s="20"/>
      <c r="Y139" s="20">
        <v>13265</v>
      </c>
      <c r="Z139" s="20">
        <v>1125</v>
      </c>
      <c r="AA139" s="20">
        <v>0</v>
      </c>
      <c r="AB139" s="20">
        <v>14390</v>
      </c>
    </row>
    <row r="140" spans="1:31" s="15" customFormat="1" x14ac:dyDescent="0.25">
      <c r="A140" s="19">
        <v>10</v>
      </c>
      <c r="B140" s="19" t="s">
        <v>60</v>
      </c>
      <c r="C140" s="19" t="s">
        <v>32</v>
      </c>
      <c r="D140" s="19" t="s">
        <v>61</v>
      </c>
      <c r="E140" s="19" t="s">
        <v>62</v>
      </c>
      <c r="F140" s="19" t="s">
        <v>35</v>
      </c>
      <c r="G140" s="19" t="s">
        <v>63</v>
      </c>
      <c r="H140" s="19">
        <v>85</v>
      </c>
      <c r="I140" s="19">
        <v>85</v>
      </c>
      <c r="J140" s="19">
        <v>0</v>
      </c>
      <c r="K140" s="19" t="s">
        <v>59</v>
      </c>
      <c r="L140" s="20">
        <v>13739.29</v>
      </c>
      <c r="M140" s="20">
        <v>1076.0999999999999</v>
      </c>
      <c r="N140" s="20">
        <v>113.6</v>
      </c>
      <c r="O140" s="20">
        <v>14928.99</v>
      </c>
      <c r="P140" s="20">
        <v>736.3</v>
      </c>
      <c r="Q140" s="20">
        <v>139.71</v>
      </c>
      <c r="R140" s="20">
        <v>0</v>
      </c>
      <c r="S140" s="20">
        <v>876.01</v>
      </c>
      <c r="T140" s="20">
        <v>0</v>
      </c>
      <c r="U140" s="20">
        <v>0</v>
      </c>
      <c r="V140" s="20">
        <v>0</v>
      </c>
      <c r="W140" s="20">
        <v>0</v>
      </c>
      <c r="X140" s="20"/>
      <c r="Y140" s="20">
        <v>14475.59</v>
      </c>
      <c r="Z140" s="20">
        <v>1215.81</v>
      </c>
      <c r="AA140" s="20">
        <v>113.6</v>
      </c>
      <c r="AB140" s="20">
        <v>15805</v>
      </c>
    </row>
    <row r="141" spans="1:31" s="15" customFormat="1" x14ac:dyDescent="0.25">
      <c r="A141" s="19">
        <v>11</v>
      </c>
      <c r="B141" s="19" t="s">
        <v>64</v>
      </c>
      <c r="C141" s="19" t="s">
        <v>32</v>
      </c>
      <c r="D141" s="19" t="s">
        <v>65</v>
      </c>
      <c r="E141" s="19" t="s">
        <v>66</v>
      </c>
      <c r="F141" s="19" t="s">
        <v>35</v>
      </c>
      <c r="G141" s="19" t="s">
        <v>67</v>
      </c>
      <c r="H141" s="19">
        <v>964</v>
      </c>
      <c r="I141" s="19">
        <v>933</v>
      </c>
      <c r="J141" s="19">
        <v>31</v>
      </c>
      <c r="K141" s="19" t="s">
        <v>37</v>
      </c>
      <c r="L141" s="20">
        <v>8341.4</v>
      </c>
      <c r="M141" s="20">
        <v>645.98</v>
      </c>
      <c r="N141" s="20">
        <v>197.62</v>
      </c>
      <c r="O141" s="20">
        <v>9185</v>
      </c>
      <c r="P141" s="20">
        <v>533.21</v>
      </c>
      <c r="Q141" s="20">
        <v>85.98</v>
      </c>
      <c r="R141" s="20">
        <v>13.81</v>
      </c>
      <c r="S141" s="20">
        <v>633</v>
      </c>
      <c r="T141" s="20">
        <v>0</v>
      </c>
      <c r="U141" s="20">
        <v>0</v>
      </c>
      <c r="V141" s="20">
        <v>0</v>
      </c>
      <c r="W141" s="20">
        <v>0</v>
      </c>
      <c r="X141" s="20"/>
      <c r="Y141" s="20">
        <v>8874.61</v>
      </c>
      <c r="Z141" s="20">
        <v>731.96</v>
      </c>
      <c r="AA141" s="20">
        <v>211.43</v>
      </c>
      <c r="AB141" s="20">
        <v>9818</v>
      </c>
    </row>
    <row r="142" spans="1:31" s="15" customFormat="1" x14ac:dyDescent="0.25">
      <c r="A142" s="19">
        <v>12</v>
      </c>
      <c r="B142" s="19" t="s">
        <v>38</v>
      </c>
      <c r="C142" s="19" t="s">
        <v>32</v>
      </c>
      <c r="D142" s="19" t="s">
        <v>68</v>
      </c>
      <c r="E142" s="19" t="s">
        <v>69</v>
      </c>
      <c r="F142" s="19" t="s">
        <v>35</v>
      </c>
      <c r="G142" s="19" t="s">
        <v>70</v>
      </c>
      <c r="H142" s="19">
        <v>8410</v>
      </c>
      <c r="I142" s="19">
        <v>8074</v>
      </c>
      <c r="J142" s="19">
        <v>336</v>
      </c>
      <c r="K142" s="19" t="s">
        <v>37</v>
      </c>
      <c r="L142" s="20">
        <v>18186.27</v>
      </c>
      <c r="M142" s="20">
        <v>487.51</v>
      </c>
      <c r="N142" s="20">
        <v>284.23</v>
      </c>
      <c r="O142" s="20">
        <v>18958.009999999998</v>
      </c>
      <c r="P142" s="20">
        <v>2162.37</v>
      </c>
      <c r="Q142" s="20">
        <v>178.93</v>
      </c>
      <c r="R142" s="20">
        <v>149.69</v>
      </c>
      <c r="S142" s="20">
        <v>2490.9899999999998</v>
      </c>
      <c r="T142" s="20">
        <v>0</v>
      </c>
      <c r="U142" s="20">
        <v>0</v>
      </c>
      <c r="V142" s="20">
        <v>0</v>
      </c>
      <c r="W142" s="20">
        <v>0</v>
      </c>
      <c r="X142" s="20"/>
      <c r="Y142" s="20">
        <v>20348.64</v>
      </c>
      <c r="Z142" s="20">
        <v>666.44</v>
      </c>
      <c r="AA142" s="20">
        <v>433.92</v>
      </c>
      <c r="AB142" s="20">
        <v>21449</v>
      </c>
    </row>
    <row r="143" spans="1:31" s="22" customFormat="1" x14ac:dyDescent="0.25">
      <c r="A143" s="19"/>
      <c r="B143" s="19"/>
      <c r="C143" s="10" t="s">
        <v>71</v>
      </c>
      <c r="D143" s="19"/>
      <c r="E143" s="19"/>
      <c r="F143" s="19"/>
      <c r="G143" s="19"/>
      <c r="H143" s="19"/>
      <c r="I143" s="19"/>
      <c r="J143" s="19">
        <f>SUM(J131:J142)</f>
        <v>9480</v>
      </c>
      <c r="K143" s="19"/>
      <c r="L143" s="20">
        <f t="shared" ref="L143:AB143" si="17">SUM(L131:L142)</f>
        <v>243101.71</v>
      </c>
      <c r="M143" s="20">
        <f t="shared" si="17"/>
        <v>11026.73</v>
      </c>
      <c r="N143" s="20">
        <f t="shared" si="17"/>
        <v>15205.710000000001</v>
      </c>
      <c r="O143" s="20">
        <f t="shared" si="17"/>
        <v>269334.14999999997</v>
      </c>
      <c r="P143" s="20">
        <f t="shared" si="17"/>
        <v>54810.890000000007</v>
      </c>
      <c r="Q143" s="20">
        <f t="shared" si="17"/>
        <v>2019.63</v>
      </c>
      <c r="R143" s="20">
        <f t="shared" si="17"/>
        <v>4223.3499999999995</v>
      </c>
      <c r="S143" s="20">
        <f t="shared" si="17"/>
        <v>61053.869999999995</v>
      </c>
      <c r="T143" s="20">
        <f t="shared" si="17"/>
        <v>0</v>
      </c>
      <c r="U143" s="20">
        <f t="shared" si="17"/>
        <v>0</v>
      </c>
      <c r="V143" s="20">
        <f t="shared" si="17"/>
        <v>0</v>
      </c>
      <c r="W143" s="20">
        <f t="shared" si="17"/>
        <v>0</v>
      </c>
      <c r="X143" s="20">
        <f t="shared" si="17"/>
        <v>0</v>
      </c>
      <c r="Y143" s="20">
        <f t="shared" si="17"/>
        <v>297912.60000000003</v>
      </c>
      <c r="Z143" s="20">
        <f t="shared" si="17"/>
        <v>13046.359999999999</v>
      </c>
      <c r="AA143" s="20">
        <f t="shared" si="17"/>
        <v>19429.059999999994</v>
      </c>
      <c r="AB143" s="20">
        <f t="shared" si="17"/>
        <v>330388.02</v>
      </c>
    </row>
    <row r="144" spans="1:31" s="15" customFormat="1" x14ac:dyDescent="0.25">
      <c r="A144" s="19">
        <v>1</v>
      </c>
      <c r="B144" s="19" t="s">
        <v>72</v>
      </c>
      <c r="C144" s="19" t="s">
        <v>32</v>
      </c>
      <c r="D144" s="19" t="s">
        <v>73</v>
      </c>
      <c r="E144" s="19" t="s">
        <v>74</v>
      </c>
      <c r="F144" s="19" t="s">
        <v>75</v>
      </c>
      <c r="G144" s="19" t="s">
        <v>76</v>
      </c>
      <c r="H144" s="19">
        <v>4853</v>
      </c>
      <c r="I144" s="19">
        <v>4673</v>
      </c>
      <c r="J144" s="19">
        <v>180</v>
      </c>
      <c r="K144" s="19" t="s">
        <v>37</v>
      </c>
      <c r="L144" s="20">
        <v>10767.5</v>
      </c>
      <c r="M144" s="20">
        <v>942.22</v>
      </c>
      <c r="N144" s="20">
        <v>598.29</v>
      </c>
      <c r="O144" s="20">
        <v>12308.01</v>
      </c>
      <c r="P144" s="20">
        <v>1435.89</v>
      </c>
      <c r="Q144" s="20">
        <v>115.18</v>
      </c>
      <c r="R144" s="20">
        <v>106.92</v>
      </c>
      <c r="S144" s="20">
        <v>1657.99</v>
      </c>
      <c r="T144" s="20">
        <v>0</v>
      </c>
      <c r="U144" s="20">
        <v>0</v>
      </c>
      <c r="V144" s="20">
        <v>0</v>
      </c>
      <c r="W144" s="20">
        <v>0</v>
      </c>
      <c r="X144" s="20"/>
      <c r="Y144" s="20">
        <v>12203.39</v>
      </c>
      <c r="Z144" s="20">
        <v>1057.4000000000001</v>
      </c>
      <c r="AA144" s="20">
        <v>705.21</v>
      </c>
      <c r="AB144" s="20">
        <v>13966</v>
      </c>
    </row>
    <row r="145" spans="1:28" s="15" customFormat="1" x14ac:dyDescent="0.25">
      <c r="A145" s="19">
        <v>2</v>
      </c>
      <c r="B145" s="19" t="s">
        <v>48</v>
      </c>
      <c r="C145" s="19" t="s">
        <v>32</v>
      </c>
      <c r="D145" s="19" t="s">
        <v>77</v>
      </c>
      <c r="E145" s="19" t="s">
        <v>78</v>
      </c>
      <c r="F145" s="19" t="s">
        <v>75</v>
      </c>
      <c r="G145" s="19" t="s">
        <v>76</v>
      </c>
      <c r="H145" s="19">
        <v>6623</v>
      </c>
      <c r="I145" s="19">
        <v>6537</v>
      </c>
      <c r="J145" s="19">
        <v>86</v>
      </c>
      <c r="K145" s="19" t="s">
        <v>37</v>
      </c>
      <c r="L145" s="20">
        <v>11628.7</v>
      </c>
      <c r="M145" s="20">
        <v>945.1</v>
      </c>
      <c r="N145" s="20">
        <v>762.24</v>
      </c>
      <c r="O145" s="20">
        <v>13336.04</v>
      </c>
      <c r="P145" s="20">
        <v>760.23</v>
      </c>
      <c r="Q145" s="20">
        <v>123.65</v>
      </c>
      <c r="R145" s="20">
        <v>51.08</v>
      </c>
      <c r="S145" s="20">
        <v>934.96</v>
      </c>
      <c r="T145" s="20">
        <v>0</v>
      </c>
      <c r="U145" s="20">
        <v>0</v>
      </c>
      <c r="V145" s="20">
        <v>0</v>
      </c>
      <c r="W145" s="20">
        <v>0</v>
      </c>
      <c r="X145" s="20"/>
      <c r="Y145" s="20">
        <v>12388.93</v>
      </c>
      <c r="Z145" s="20">
        <v>1068.75</v>
      </c>
      <c r="AA145" s="20">
        <v>813.32</v>
      </c>
      <c r="AB145" s="20">
        <v>14271</v>
      </c>
    </row>
    <row r="146" spans="1:28" s="15" customFormat="1" x14ac:dyDescent="0.25">
      <c r="A146" s="19">
        <v>3</v>
      </c>
      <c r="B146" s="19" t="s">
        <v>60</v>
      </c>
      <c r="C146" s="19" t="s">
        <v>32</v>
      </c>
      <c r="D146" s="19" t="s">
        <v>79</v>
      </c>
      <c r="E146" s="19" t="s">
        <v>80</v>
      </c>
      <c r="F146" s="19" t="s">
        <v>75</v>
      </c>
      <c r="G146" s="19" t="s">
        <v>76</v>
      </c>
      <c r="H146" s="19">
        <v>7561</v>
      </c>
      <c r="I146" s="19">
        <v>7561</v>
      </c>
      <c r="J146" s="19">
        <v>0</v>
      </c>
      <c r="K146" s="19" t="s">
        <v>59</v>
      </c>
      <c r="L146" s="20">
        <v>1494.57</v>
      </c>
      <c r="M146" s="20">
        <v>619.42999999999995</v>
      </c>
      <c r="N146" s="20">
        <v>0</v>
      </c>
      <c r="O146" s="20">
        <v>2114</v>
      </c>
      <c r="P146" s="20">
        <v>357.22</v>
      </c>
      <c r="Q146" s="20">
        <v>13.78</v>
      </c>
      <c r="R146" s="20">
        <v>0</v>
      </c>
      <c r="S146" s="20">
        <v>371</v>
      </c>
      <c r="T146" s="20">
        <v>0</v>
      </c>
      <c r="U146" s="20">
        <v>0</v>
      </c>
      <c r="V146" s="20">
        <v>0</v>
      </c>
      <c r="W146" s="20">
        <v>0</v>
      </c>
      <c r="X146" s="20"/>
      <c r="Y146" s="20">
        <v>1851.79</v>
      </c>
      <c r="Z146" s="20">
        <v>633.21</v>
      </c>
      <c r="AA146" s="20">
        <v>0</v>
      </c>
      <c r="AB146" s="20">
        <v>2485</v>
      </c>
    </row>
    <row r="147" spans="1:28" s="15" customFormat="1" x14ac:dyDescent="0.25">
      <c r="A147" s="19">
        <v>4</v>
      </c>
      <c r="B147" s="19" t="s">
        <v>81</v>
      </c>
      <c r="C147" s="19" t="s">
        <v>32</v>
      </c>
      <c r="D147" s="19" t="s">
        <v>82</v>
      </c>
      <c r="E147" s="19" t="s">
        <v>83</v>
      </c>
      <c r="F147" s="19" t="s">
        <v>75</v>
      </c>
      <c r="G147" s="19" t="s">
        <v>76</v>
      </c>
      <c r="H147" s="19">
        <v>19125</v>
      </c>
      <c r="I147" s="19">
        <v>19125</v>
      </c>
      <c r="J147" s="19">
        <v>0</v>
      </c>
      <c r="K147" s="19" t="s">
        <v>59</v>
      </c>
      <c r="L147" s="20">
        <v>15832.36</v>
      </c>
      <c r="M147" s="20">
        <v>862.61</v>
      </c>
      <c r="N147" s="20">
        <v>1200</v>
      </c>
      <c r="O147" s="20">
        <v>17894.97</v>
      </c>
      <c r="P147" s="20">
        <v>220.06</v>
      </c>
      <c r="Q147" s="20">
        <v>174.97</v>
      </c>
      <c r="R147" s="20">
        <v>0</v>
      </c>
      <c r="S147" s="20">
        <v>395.03</v>
      </c>
      <c r="T147" s="20">
        <v>0</v>
      </c>
      <c r="U147" s="20">
        <v>0</v>
      </c>
      <c r="V147" s="20">
        <v>0</v>
      </c>
      <c r="W147" s="20">
        <v>0</v>
      </c>
      <c r="X147" s="20"/>
      <c r="Y147" s="20">
        <v>16052.42</v>
      </c>
      <c r="Z147" s="20">
        <v>1037.58</v>
      </c>
      <c r="AA147" s="20">
        <v>1200</v>
      </c>
      <c r="AB147" s="20">
        <v>18290</v>
      </c>
    </row>
    <row r="148" spans="1:28" s="15" customFormat="1" x14ac:dyDescent="0.25">
      <c r="A148" s="19">
        <v>5</v>
      </c>
      <c r="B148" s="19" t="s">
        <v>31</v>
      </c>
      <c r="C148" s="19" t="s">
        <v>32</v>
      </c>
      <c r="D148" s="19" t="s">
        <v>84</v>
      </c>
      <c r="E148" s="19" t="s">
        <v>85</v>
      </c>
      <c r="F148" s="19" t="s">
        <v>75</v>
      </c>
      <c r="G148" s="19" t="s">
        <v>86</v>
      </c>
      <c r="H148" s="19">
        <v>8948</v>
      </c>
      <c r="I148" s="19">
        <v>8868</v>
      </c>
      <c r="J148" s="19">
        <v>80</v>
      </c>
      <c r="K148" s="19" t="s">
        <v>37</v>
      </c>
      <c r="L148" s="20">
        <v>12588.25</v>
      </c>
      <c r="M148" s="20">
        <v>1057.3800000000001</v>
      </c>
      <c r="N148" s="20">
        <v>809.37</v>
      </c>
      <c r="O148" s="20">
        <v>14455</v>
      </c>
      <c r="P148" s="20">
        <v>747.73</v>
      </c>
      <c r="Q148" s="20">
        <v>131.75</v>
      </c>
      <c r="R148" s="20">
        <v>47.52</v>
      </c>
      <c r="S148" s="20">
        <v>927</v>
      </c>
      <c r="T148" s="20">
        <v>0</v>
      </c>
      <c r="U148" s="20">
        <v>0</v>
      </c>
      <c r="V148" s="20">
        <v>0</v>
      </c>
      <c r="W148" s="20">
        <v>0</v>
      </c>
      <c r="X148" s="20"/>
      <c r="Y148" s="20">
        <v>13335.98</v>
      </c>
      <c r="Z148" s="20">
        <v>1189.1300000000001</v>
      </c>
      <c r="AA148" s="20">
        <v>856.89</v>
      </c>
      <c r="AB148" s="20">
        <v>15382</v>
      </c>
    </row>
    <row r="149" spans="1:28" s="15" customFormat="1" x14ac:dyDescent="0.25">
      <c r="A149" s="19">
        <v>6</v>
      </c>
      <c r="B149" s="19" t="s">
        <v>48</v>
      </c>
      <c r="C149" s="19" t="s">
        <v>32</v>
      </c>
      <c r="D149" s="19" t="s">
        <v>87</v>
      </c>
      <c r="E149" s="19" t="s">
        <v>88</v>
      </c>
      <c r="F149" s="19" t="s">
        <v>75</v>
      </c>
      <c r="G149" s="19" t="s">
        <v>76</v>
      </c>
      <c r="H149" s="19">
        <v>9660</v>
      </c>
      <c r="I149" s="19">
        <v>9429</v>
      </c>
      <c r="J149" s="19">
        <v>231</v>
      </c>
      <c r="K149" s="19" t="s">
        <v>37</v>
      </c>
      <c r="L149" s="20">
        <v>17119.23</v>
      </c>
      <c r="M149" s="20">
        <v>946.28</v>
      </c>
      <c r="N149" s="20">
        <v>1311.51</v>
      </c>
      <c r="O149" s="20">
        <v>19377.02</v>
      </c>
      <c r="P149" s="20">
        <v>1744.76</v>
      </c>
      <c r="Q149" s="20">
        <v>182.01</v>
      </c>
      <c r="R149" s="20">
        <v>137.21</v>
      </c>
      <c r="S149" s="20">
        <v>2063.98</v>
      </c>
      <c r="T149" s="20">
        <v>0</v>
      </c>
      <c r="U149" s="20">
        <v>0</v>
      </c>
      <c r="V149" s="20">
        <v>0</v>
      </c>
      <c r="W149" s="20">
        <v>0</v>
      </c>
      <c r="X149" s="20"/>
      <c r="Y149" s="20">
        <v>18863.990000000002</v>
      </c>
      <c r="Z149" s="20">
        <v>1128.29</v>
      </c>
      <c r="AA149" s="20">
        <v>1448.72</v>
      </c>
      <c r="AB149" s="20">
        <v>21441</v>
      </c>
    </row>
    <row r="150" spans="1:28" s="15" customFormat="1" x14ac:dyDescent="0.25">
      <c r="A150" s="19">
        <v>7</v>
      </c>
      <c r="B150" s="19" t="s">
        <v>51</v>
      </c>
      <c r="C150" s="19" t="s">
        <v>32</v>
      </c>
      <c r="D150" s="19" t="s">
        <v>89</v>
      </c>
      <c r="E150" s="19" t="s">
        <v>90</v>
      </c>
      <c r="F150" s="19" t="s">
        <v>75</v>
      </c>
      <c r="G150" s="19" t="s">
        <v>76</v>
      </c>
      <c r="H150" s="19">
        <v>8975</v>
      </c>
      <c r="I150" s="19">
        <v>8805</v>
      </c>
      <c r="J150" s="19">
        <v>170</v>
      </c>
      <c r="K150" s="19" t="s">
        <v>37</v>
      </c>
      <c r="L150" s="20">
        <v>2930.9</v>
      </c>
      <c r="M150" s="20">
        <v>482</v>
      </c>
      <c r="N150" s="20">
        <v>219.1</v>
      </c>
      <c r="O150" s="20">
        <v>3632</v>
      </c>
      <c r="P150" s="20">
        <v>1369.31</v>
      </c>
      <c r="Q150" s="20">
        <v>25.71</v>
      </c>
      <c r="R150" s="20">
        <v>100.98</v>
      </c>
      <c r="S150" s="20">
        <v>1496</v>
      </c>
      <c r="T150" s="20">
        <v>0</v>
      </c>
      <c r="U150" s="20">
        <v>0</v>
      </c>
      <c r="V150" s="20">
        <v>0</v>
      </c>
      <c r="W150" s="20">
        <v>0</v>
      </c>
      <c r="X150" s="20"/>
      <c r="Y150" s="20">
        <v>4300.21</v>
      </c>
      <c r="Z150" s="20">
        <v>507.71</v>
      </c>
      <c r="AA150" s="20">
        <v>320.08</v>
      </c>
      <c r="AB150" s="20">
        <v>5128</v>
      </c>
    </row>
    <row r="151" spans="1:28" s="15" customFormat="1" x14ac:dyDescent="0.25">
      <c r="A151" s="19">
        <v>8</v>
      </c>
      <c r="B151" s="19" t="s">
        <v>38</v>
      </c>
      <c r="C151" s="19" t="s">
        <v>32</v>
      </c>
      <c r="D151" s="19" t="s">
        <v>91</v>
      </c>
      <c r="E151" s="19" t="s">
        <v>92</v>
      </c>
      <c r="F151" s="19" t="s">
        <v>75</v>
      </c>
      <c r="G151" s="19" t="s">
        <v>76</v>
      </c>
      <c r="H151" s="19">
        <v>8327</v>
      </c>
      <c r="I151" s="19">
        <v>8002</v>
      </c>
      <c r="J151" s="19">
        <v>325</v>
      </c>
      <c r="K151" s="19" t="s">
        <v>37</v>
      </c>
      <c r="L151" s="20">
        <v>8320.61</v>
      </c>
      <c r="M151" s="20">
        <v>645.12</v>
      </c>
      <c r="N151" s="20">
        <v>646.27</v>
      </c>
      <c r="O151" s="20">
        <v>9612</v>
      </c>
      <c r="P151" s="20">
        <v>2502.9699999999998</v>
      </c>
      <c r="Q151" s="20">
        <v>79.98</v>
      </c>
      <c r="R151" s="20">
        <v>193.05</v>
      </c>
      <c r="S151" s="20">
        <v>2776</v>
      </c>
      <c r="T151" s="20">
        <v>0</v>
      </c>
      <c r="U151" s="20">
        <v>0</v>
      </c>
      <c r="V151" s="20">
        <v>0</v>
      </c>
      <c r="W151" s="20">
        <v>0</v>
      </c>
      <c r="X151" s="20"/>
      <c r="Y151" s="20">
        <v>10823.58</v>
      </c>
      <c r="Z151" s="20">
        <v>725.1</v>
      </c>
      <c r="AA151" s="20">
        <v>839.32</v>
      </c>
      <c r="AB151" s="20">
        <v>12388</v>
      </c>
    </row>
    <row r="152" spans="1:28" s="15" customFormat="1" x14ac:dyDescent="0.25">
      <c r="A152" s="19">
        <v>9</v>
      </c>
      <c r="B152" s="19" t="s">
        <v>38</v>
      </c>
      <c r="C152" s="19" t="s">
        <v>32</v>
      </c>
      <c r="D152" s="19" t="s">
        <v>93</v>
      </c>
      <c r="E152" s="19" t="s">
        <v>94</v>
      </c>
      <c r="F152" s="19" t="s">
        <v>75</v>
      </c>
      <c r="G152" s="19" t="s">
        <v>76</v>
      </c>
      <c r="H152" s="19">
        <v>1113</v>
      </c>
      <c r="I152" s="19">
        <v>1042</v>
      </c>
      <c r="J152" s="19">
        <v>71</v>
      </c>
      <c r="K152" s="19" t="s">
        <v>37</v>
      </c>
      <c r="L152" s="20">
        <v>12383.98</v>
      </c>
      <c r="M152" s="20">
        <v>978.72</v>
      </c>
      <c r="N152" s="20">
        <v>585.33000000000004</v>
      </c>
      <c r="O152" s="20">
        <v>13948.03</v>
      </c>
      <c r="P152" s="20">
        <v>826.54</v>
      </c>
      <c r="Q152" s="20">
        <v>129.26</v>
      </c>
      <c r="R152" s="20">
        <v>42.17</v>
      </c>
      <c r="S152" s="20">
        <v>997.97</v>
      </c>
      <c r="T152" s="20">
        <v>0</v>
      </c>
      <c r="U152" s="20">
        <v>0</v>
      </c>
      <c r="V152" s="20">
        <v>0</v>
      </c>
      <c r="W152" s="20">
        <v>0</v>
      </c>
      <c r="X152" s="20"/>
      <c r="Y152" s="20">
        <v>13210.52</v>
      </c>
      <c r="Z152" s="20">
        <v>1107.98</v>
      </c>
      <c r="AA152" s="20">
        <v>627.5</v>
      </c>
      <c r="AB152" s="20">
        <v>14946</v>
      </c>
    </row>
    <row r="153" spans="1:28" s="15" customFormat="1" x14ac:dyDescent="0.25">
      <c r="A153" s="19">
        <v>10</v>
      </c>
      <c r="B153" s="19" t="s">
        <v>81</v>
      </c>
      <c r="C153" s="19" t="s">
        <v>32</v>
      </c>
      <c r="D153" s="19" t="s">
        <v>95</v>
      </c>
      <c r="E153" s="19" t="s">
        <v>96</v>
      </c>
      <c r="F153" s="19" t="s">
        <v>75</v>
      </c>
      <c r="G153" s="19" t="s">
        <v>76</v>
      </c>
      <c r="H153" s="19">
        <v>31494</v>
      </c>
      <c r="I153" s="19">
        <v>31021</v>
      </c>
      <c r="J153" s="19">
        <v>473</v>
      </c>
      <c r="K153" s="19" t="s">
        <v>37</v>
      </c>
      <c r="L153" s="20">
        <v>25538.54</v>
      </c>
      <c r="M153" s="20">
        <v>1300.4100000000001</v>
      </c>
      <c r="N153" s="20">
        <v>2085.08</v>
      </c>
      <c r="O153" s="20">
        <v>28924.03</v>
      </c>
      <c r="P153" s="20">
        <v>3341.4</v>
      </c>
      <c r="Q153" s="20">
        <v>269.61</v>
      </c>
      <c r="R153" s="20">
        <v>280.95999999999998</v>
      </c>
      <c r="S153" s="20">
        <v>3891.97</v>
      </c>
      <c r="T153" s="20">
        <v>0</v>
      </c>
      <c r="U153" s="20">
        <v>0</v>
      </c>
      <c r="V153" s="20">
        <v>0</v>
      </c>
      <c r="W153" s="20">
        <v>0</v>
      </c>
      <c r="X153" s="20"/>
      <c r="Y153" s="20">
        <v>28879.94</v>
      </c>
      <c r="Z153" s="20">
        <v>1570.02</v>
      </c>
      <c r="AA153" s="20">
        <v>2366.04</v>
      </c>
      <c r="AB153" s="20">
        <v>32816</v>
      </c>
    </row>
    <row r="154" spans="1:28" s="15" customFormat="1" x14ac:dyDescent="0.25">
      <c r="A154" s="19">
        <v>11</v>
      </c>
      <c r="B154" s="19" t="s">
        <v>103</v>
      </c>
      <c r="C154" s="19" t="s">
        <v>32</v>
      </c>
      <c r="D154" s="19" t="s">
        <v>104</v>
      </c>
      <c r="E154" s="19" t="s">
        <v>105</v>
      </c>
      <c r="F154" s="19" t="s">
        <v>75</v>
      </c>
      <c r="G154" s="19" t="s">
        <v>106</v>
      </c>
      <c r="H154" s="19">
        <v>0</v>
      </c>
      <c r="I154" s="19">
        <v>0</v>
      </c>
      <c r="J154" s="19">
        <v>470</v>
      </c>
      <c r="K154" s="19" t="s">
        <v>107</v>
      </c>
      <c r="L154" s="20">
        <v>36192.959999999999</v>
      </c>
      <c r="M154" s="20">
        <v>1380.15</v>
      </c>
      <c r="N154" s="20">
        <v>1395.9</v>
      </c>
      <c r="O154" s="20">
        <v>38969.01</v>
      </c>
      <c r="P154" s="20">
        <v>3211.69</v>
      </c>
      <c r="Q154" s="20">
        <v>372.12</v>
      </c>
      <c r="R154" s="20">
        <v>279.18</v>
      </c>
      <c r="S154" s="20">
        <v>3862.99</v>
      </c>
      <c r="T154" s="20">
        <v>0</v>
      </c>
      <c r="U154" s="20">
        <v>0</v>
      </c>
      <c r="V154" s="20">
        <v>0</v>
      </c>
      <c r="W154" s="20">
        <v>0</v>
      </c>
      <c r="X154" s="20"/>
      <c r="Y154" s="20">
        <v>39404.65</v>
      </c>
      <c r="Z154" s="20">
        <v>1752.27</v>
      </c>
      <c r="AA154" s="20">
        <v>1675.08</v>
      </c>
      <c r="AB154" s="20">
        <v>42832</v>
      </c>
    </row>
    <row r="155" spans="1:28" s="15" customFormat="1" x14ac:dyDescent="0.25">
      <c r="A155" s="19">
        <v>12</v>
      </c>
      <c r="B155" s="19" t="s">
        <v>103</v>
      </c>
      <c r="C155" s="19" t="s">
        <v>32</v>
      </c>
      <c r="D155" s="19" t="s">
        <v>108</v>
      </c>
      <c r="E155" s="19" t="s">
        <v>109</v>
      </c>
      <c r="F155" s="19" t="s">
        <v>75</v>
      </c>
      <c r="G155" s="19" t="s">
        <v>106</v>
      </c>
      <c r="H155" s="19">
        <v>0</v>
      </c>
      <c r="I155" s="19">
        <v>0</v>
      </c>
      <c r="J155" s="19">
        <v>470</v>
      </c>
      <c r="K155" s="19" t="s">
        <v>107</v>
      </c>
      <c r="L155" s="20">
        <v>36105.35</v>
      </c>
      <c r="M155" s="20">
        <v>1375.79</v>
      </c>
      <c r="N155" s="20">
        <v>1395.9</v>
      </c>
      <c r="O155" s="20">
        <v>38877.040000000001</v>
      </c>
      <c r="P155" s="20">
        <v>3211.56</v>
      </c>
      <c r="Q155" s="20">
        <v>371.22</v>
      </c>
      <c r="R155" s="20">
        <v>279.18</v>
      </c>
      <c r="S155" s="20">
        <v>3861.96</v>
      </c>
      <c r="T155" s="20">
        <v>0</v>
      </c>
      <c r="U155" s="20">
        <v>0</v>
      </c>
      <c r="V155" s="20">
        <v>0</v>
      </c>
      <c r="W155" s="20">
        <v>0</v>
      </c>
      <c r="X155" s="20"/>
      <c r="Y155" s="20">
        <v>39316.910000000003</v>
      </c>
      <c r="Z155" s="20">
        <v>1747.01</v>
      </c>
      <c r="AA155" s="20">
        <v>1675.08</v>
      </c>
      <c r="AB155" s="20">
        <v>42739</v>
      </c>
    </row>
    <row r="156" spans="1:28" s="15" customFormat="1" x14ac:dyDescent="0.25">
      <c r="A156" s="19">
        <v>13</v>
      </c>
      <c r="B156" s="19" t="s">
        <v>51</v>
      </c>
      <c r="C156" s="19" t="s">
        <v>32</v>
      </c>
      <c r="D156" s="19" t="s">
        <v>110</v>
      </c>
      <c r="E156" s="19" t="s">
        <v>111</v>
      </c>
      <c r="F156" s="19" t="s">
        <v>75</v>
      </c>
      <c r="G156" s="19" t="s">
        <v>106</v>
      </c>
      <c r="H156" s="19">
        <v>0</v>
      </c>
      <c r="I156" s="19">
        <v>0</v>
      </c>
      <c r="J156" s="19">
        <v>470</v>
      </c>
      <c r="K156" s="19" t="s">
        <v>107</v>
      </c>
      <c r="L156" s="20">
        <v>29273.46</v>
      </c>
      <c r="M156" s="20">
        <v>1104.82</v>
      </c>
      <c r="N156" s="20">
        <v>1116.72</v>
      </c>
      <c r="O156" s="20">
        <v>31495</v>
      </c>
      <c r="P156" s="20">
        <v>3212.08</v>
      </c>
      <c r="Q156" s="20">
        <v>297.74</v>
      </c>
      <c r="R156" s="20">
        <v>279.18</v>
      </c>
      <c r="S156" s="20">
        <v>3789</v>
      </c>
      <c r="T156" s="20">
        <v>0</v>
      </c>
      <c r="U156" s="20">
        <v>0</v>
      </c>
      <c r="V156" s="20">
        <v>0</v>
      </c>
      <c r="W156" s="20">
        <v>0</v>
      </c>
      <c r="X156" s="20"/>
      <c r="Y156" s="20">
        <v>32485.54</v>
      </c>
      <c r="Z156" s="20">
        <v>1402.56</v>
      </c>
      <c r="AA156" s="20">
        <v>1395.9</v>
      </c>
      <c r="AB156" s="20">
        <v>35284</v>
      </c>
    </row>
    <row r="157" spans="1:28" s="15" customFormat="1" x14ac:dyDescent="0.25">
      <c r="A157" s="19">
        <v>14</v>
      </c>
      <c r="B157" s="19" t="s">
        <v>51</v>
      </c>
      <c r="C157" s="19" t="s">
        <v>32</v>
      </c>
      <c r="D157" s="19" t="s">
        <v>112</v>
      </c>
      <c r="E157" s="19" t="s">
        <v>113</v>
      </c>
      <c r="F157" s="19" t="s">
        <v>75</v>
      </c>
      <c r="G157" s="19" t="s">
        <v>114</v>
      </c>
      <c r="H157" s="19">
        <v>0</v>
      </c>
      <c r="I157" s="19">
        <v>0</v>
      </c>
      <c r="J157" s="19">
        <v>610</v>
      </c>
      <c r="K157" s="19" t="s">
        <v>107</v>
      </c>
      <c r="L157" s="20">
        <v>12825.31</v>
      </c>
      <c r="M157" s="20">
        <v>737.67</v>
      </c>
      <c r="N157" s="20">
        <v>1087.02</v>
      </c>
      <c r="O157" s="20">
        <v>14650</v>
      </c>
      <c r="P157" s="20">
        <v>4246.41</v>
      </c>
      <c r="Q157" s="20">
        <v>122.25</v>
      </c>
      <c r="R157" s="20">
        <v>362.34</v>
      </c>
      <c r="S157" s="20">
        <v>4731</v>
      </c>
      <c r="T157" s="20">
        <v>0</v>
      </c>
      <c r="U157" s="20">
        <v>0</v>
      </c>
      <c r="V157" s="20">
        <v>0</v>
      </c>
      <c r="W157" s="20">
        <v>0</v>
      </c>
      <c r="X157" s="20"/>
      <c r="Y157" s="20">
        <v>17071.72</v>
      </c>
      <c r="Z157" s="20">
        <v>859.92</v>
      </c>
      <c r="AA157" s="20">
        <v>1449.36</v>
      </c>
      <c r="AB157" s="20">
        <v>19381</v>
      </c>
    </row>
    <row r="158" spans="1:28" s="15" customFormat="1" x14ac:dyDescent="0.25">
      <c r="A158" s="19">
        <v>15</v>
      </c>
      <c r="B158" s="19" t="s">
        <v>72</v>
      </c>
      <c r="C158" s="19" t="s">
        <v>32</v>
      </c>
      <c r="D158" s="19" t="s">
        <v>115</v>
      </c>
      <c r="E158" s="19" t="s">
        <v>116</v>
      </c>
      <c r="F158" s="19" t="s">
        <v>75</v>
      </c>
      <c r="G158" s="19" t="s">
        <v>114</v>
      </c>
      <c r="H158" s="19">
        <v>0</v>
      </c>
      <c r="I158" s="19">
        <v>0</v>
      </c>
      <c r="J158" s="19">
        <v>470</v>
      </c>
      <c r="K158" s="19" t="s">
        <v>107</v>
      </c>
      <c r="L158" s="20">
        <v>9698.2800000000007</v>
      </c>
      <c r="M158" s="20">
        <v>577.17999999999995</v>
      </c>
      <c r="N158" s="20">
        <v>837.54</v>
      </c>
      <c r="O158" s="20">
        <v>11113</v>
      </c>
      <c r="P158" s="20">
        <v>3212.25</v>
      </c>
      <c r="Q158" s="20">
        <v>92.57</v>
      </c>
      <c r="R158" s="20">
        <v>279.18</v>
      </c>
      <c r="S158" s="20">
        <v>3584</v>
      </c>
      <c r="T158" s="20">
        <v>0</v>
      </c>
      <c r="U158" s="20">
        <v>0</v>
      </c>
      <c r="V158" s="20">
        <v>0</v>
      </c>
      <c r="W158" s="20">
        <v>0</v>
      </c>
      <c r="X158" s="20"/>
      <c r="Y158" s="20">
        <v>12910.53</v>
      </c>
      <c r="Z158" s="20">
        <v>669.75</v>
      </c>
      <c r="AA158" s="20">
        <v>1116.72</v>
      </c>
      <c r="AB158" s="20">
        <v>14697</v>
      </c>
    </row>
    <row r="159" spans="1:28" s="15" customFormat="1" x14ac:dyDescent="0.25">
      <c r="A159" s="19">
        <v>16</v>
      </c>
      <c r="B159" s="19" t="s">
        <v>48</v>
      </c>
      <c r="C159" s="19" t="s">
        <v>32</v>
      </c>
      <c r="D159" s="19" t="s">
        <v>117</v>
      </c>
      <c r="E159" s="19" t="s">
        <v>118</v>
      </c>
      <c r="F159" s="19" t="s">
        <v>75</v>
      </c>
      <c r="G159" s="19" t="s">
        <v>114</v>
      </c>
      <c r="H159" s="19">
        <v>0</v>
      </c>
      <c r="I159" s="19">
        <v>0</v>
      </c>
      <c r="J159" s="19">
        <v>360</v>
      </c>
      <c r="K159" s="19" t="s">
        <v>107</v>
      </c>
      <c r="L159" s="20">
        <v>8564.43</v>
      </c>
      <c r="M159" s="20">
        <v>507.05</v>
      </c>
      <c r="N159" s="20">
        <v>641.52</v>
      </c>
      <c r="O159" s="20">
        <v>9713</v>
      </c>
      <c r="P159" s="20">
        <v>2485.63</v>
      </c>
      <c r="Q159" s="20">
        <v>82.53</v>
      </c>
      <c r="R159" s="20">
        <v>213.84</v>
      </c>
      <c r="S159" s="20">
        <v>2782</v>
      </c>
      <c r="T159" s="20">
        <v>0</v>
      </c>
      <c r="U159" s="20">
        <v>0</v>
      </c>
      <c r="V159" s="20">
        <v>0</v>
      </c>
      <c r="W159" s="20">
        <v>0</v>
      </c>
      <c r="X159" s="20"/>
      <c r="Y159" s="20">
        <v>11050.06</v>
      </c>
      <c r="Z159" s="20">
        <v>589.58000000000004</v>
      </c>
      <c r="AA159" s="20">
        <v>855.36</v>
      </c>
      <c r="AB159" s="20">
        <v>12495</v>
      </c>
    </row>
    <row r="160" spans="1:28" s="12" customFormat="1" ht="16.5" customHeight="1" x14ac:dyDescent="0.25">
      <c r="A160" s="10"/>
      <c r="B160" s="10"/>
      <c r="C160" s="10" t="s">
        <v>71</v>
      </c>
      <c r="D160" s="10"/>
      <c r="E160" s="10"/>
      <c r="F160" s="10"/>
      <c r="G160" s="10"/>
      <c r="H160" s="10"/>
      <c r="I160" s="10"/>
      <c r="J160" s="11">
        <f>SUM(J144:J159)</f>
        <v>4466</v>
      </c>
      <c r="K160" s="10"/>
      <c r="L160" s="11">
        <f t="shared" ref="L160:AB160" si="18">SUM(L144:L159)</f>
        <v>251264.42999999996</v>
      </c>
      <c r="M160" s="11">
        <f t="shared" si="18"/>
        <v>14461.929999999998</v>
      </c>
      <c r="N160" s="11">
        <f t="shared" si="18"/>
        <v>14691.79</v>
      </c>
      <c r="O160" s="11">
        <f t="shared" si="18"/>
        <v>280418.15000000002</v>
      </c>
      <c r="P160" s="11">
        <f t="shared" si="18"/>
        <v>32885.730000000003</v>
      </c>
      <c r="Q160" s="11">
        <f t="shared" si="18"/>
        <v>2584.3300000000004</v>
      </c>
      <c r="R160" s="11">
        <f t="shared" si="18"/>
        <v>2652.79</v>
      </c>
      <c r="S160" s="11">
        <f t="shared" si="18"/>
        <v>38122.85</v>
      </c>
      <c r="T160" s="11">
        <f t="shared" si="18"/>
        <v>0</v>
      </c>
      <c r="U160" s="11">
        <f t="shared" si="18"/>
        <v>0</v>
      </c>
      <c r="V160" s="11">
        <f t="shared" si="18"/>
        <v>0</v>
      </c>
      <c r="W160" s="11">
        <f t="shared" si="18"/>
        <v>0</v>
      </c>
      <c r="X160" s="11">
        <f t="shared" si="18"/>
        <v>0</v>
      </c>
      <c r="Y160" s="11">
        <f t="shared" si="18"/>
        <v>284150.16000000003</v>
      </c>
      <c r="Z160" s="11">
        <f t="shared" si="18"/>
        <v>17046.260000000002</v>
      </c>
      <c r="AA160" s="11">
        <f t="shared" si="18"/>
        <v>17344.580000000002</v>
      </c>
      <c r="AB160" s="11">
        <f t="shared" si="18"/>
        <v>318541</v>
      </c>
    </row>
    <row r="161" spans="1:31" s="12" customFormat="1" ht="16.5" customHeight="1" x14ac:dyDescent="0.25">
      <c r="A161" s="10"/>
      <c r="B161" s="10"/>
      <c r="C161" s="10" t="s">
        <v>119</v>
      </c>
      <c r="D161" s="10"/>
      <c r="E161" s="10"/>
      <c r="F161" s="10"/>
      <c r="G161" s="10"/>
      <c r="H161" s="10"/>
      <c r="I161" s="10"/>
      <c r="J161" s="11">
        <f>J160+J143</f>
        <v>13946</v>
      </c>
      <c r="K161" s="11"/>
      <c r="L161" s="11">
        <f t="shared" ref="L161:AB161" si="19">L160+L143</f>
        <v>494366.13999999996</v>
      </c>
      <c r="M161" s="11">
        <f t="shared" si="19"/>
        <v>25488.659999999996</v>
      </c>
      <c r="N161" s="11">
        <f t="shared" si="19"/>
        <v>29897.5</v>
      </c>
      <c r="O161" s="11">
        <f t="shared" si="19"/>
        <v>549752.30000000005</v>
      </c>
      <c r="P161" s="11">
        <f t="shared" si="19"/>
        <v>87696.62000000001</v>
      </c>
      <c r="Q161" s="11">
        <f t="shared" si="19"/>
        <v>4603.9600000000009</v>
      </c>
      <c r="R161" s="11">
        <f t="shared" si="19"/>
        <v>6876.1399999999994</v>
      </c>
      <c r="S161" s="11">
        <f t="shared" si="19"/>
        <v>99176.72</v>
      </c>
      <c r="T161" s="11">
        <f t="shared" si="19"/>
        <v>0</v>
      </c>
      <c r="U161" s="11">
        <f t="shared" si="19"/>
        <v>0</v>
      </c>
      <c r="V161" s="11">
        <f t="shared" si="19"/>
        <v>0</v>
      </c>
      <c r="W161" s="11">
        <f t="shared" si="19"/>
        <v>0</v>
      </c>
      <c r="X161" s="11">
        <f t="shared" si="19"/>
        <v>0</v>
      </c>
      <c r="Y161" s="11">
        <f t="shared" si="19"/>
        <v>582062.76</v>
      </c>
      <c r="Z161" s="11">
        <f t="shared" si="19"/>
        <v>30092.620000000003</v>
      </c>
      <c r="AA161" s="11">
        <f t="shared" si="19"/>
        <v>36773.64</v>
      </c>
      <c r="AB161" s="11">
        <f t="shared" si="19"/>
        <v>648929.02</v>
      </c>
    </row>
    <row r="162" spans="1:31" ht="18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</row>
    <row r="163" spans="1:31" ht="18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</row>
    <row r="164" spans="1:3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</row>
    <row r="165" spans="1:3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</row>
    <row r="166" spans="1:31" ht="15.75" x14ac:dyDescent="0.25">
      <c r="A166" s="12"/>
      <c r="B166" s="12"/>
      <c r="C166" s="12"/>
      <c r="D166" s="12"/>
      <c r="E166" s="36" t="s">
        <v>120</v>
      </c>
      <c r="F166" s="12"/>
      <c r="G166" s="37"/>
      <c r="H166" s="37"/>
      <c r="I166" s="37"/>
      <c r="J166" s="37"/>
      <c r="K166" s="37"/>
      <c r="L166" s="36" t="s">
        <v>122</v>
      </c>
      <c r="M166" s="36"/>
      <c r="N166" s="36"/>
      <c r="O166" s="37"/>
      <c r="P166" s="12"/>
      <c r="Q166" s="37"/>
      <c r="R166" s="36" t="s">
        <v>121</v>
      </c>
      <c r="S166" s="12"/>
      <c r="T166" s="37"/>
      <c r="U166" s="37"/>
      <c r="V166" s="12"/>
      <c r="W166" s="37"/>
      <c r="X166" s="37"/>
      <c r="Y166" s="36" t="s">
        <v>123</v>
      </c>
      <c r="Z166" s="37"/>
      <c r="AA166" s="37"/>
      <c r="AB166" s="37"/>
    </row>
    <row r="167" spans="1:31" ht="15.75" x14ac:dyDescent="0.25">
      <c r="A167" s="12"/>
      <c r="B167" s="12"/>
      <c r="C167" s="12"/>
      <c r="D167" s="12"/>
      <c r="E167" s="36" t="s">
        <v>124</v>
      </c>
      <c r="F167" s="12"/>
      <c r="G167" s="37"/>
      <c r="H167" s="37"/>
      <c r="I167" s="37"/>
      <c r="J167" s="37"/>
      <c r="K167" s="37"/>
      <c r="L167" s="36" t="s">
        <v>124</v>
      </c>
      <c r="M167" s="36"/>
      <c r="N167" s="36"/>
      <c r="O167" s="37"/>
      <c r="P167" s="12"/>
      <c r="Q167" s="37"/>
      <c r="R167" s="36" t="s">
        <v>124</v>
      </c>
      <c r="S167" s="12"/>
      <c r="T167" s="37"/>
      <c r="U167" s="37"/>
      <c r="V167" s="12"/>
      <c r="W167" s="37"/>
      <c r="X167" s="37"/>
      <c r="Y167" s="36" t="s">
        <v>124</v>
      </c>
      <c r="Z167" s="37"/>
      <c r="AA167" s="37"/>
      <c r="AB167" s="37"/>
    </row>
    <row r="168" spans="1:31" ht="15.75" x14ac:dyDescent="0.25">
      <c r="A168" s="12"/>
      <c r="B168" s="12"/>
      <c r="C168" s="12"/>
      <c r="D168" s="12"/>
      <c r="E168" s="36"/>
      <c r="F168" s="12"/>
      <c r="G168" s="37"/>
      <c r="H168" s="37"/>
      <c r="I168" s="37"/>
      <c r="J168" s="37"/>
      <c r="K168" s="37"/>
      <c r="L168" s="36"/>
      <c r="M168" s="36"/>
      <c r="N168" s="36"/>
      <c r="O168" s="37"/>
      <c r="P168" s="12"/>
      <c r="Q168" s="37"/>
      <c r="R168" s="36"/>
      <c r="S168" s="12"/>
      <c r="T168" s="37"/>
      <c r="U168" s="37"/>
      <c r="V168" s="12"/>
      <c r="W168" s="37"/>
      <c r="X168" s="37"/>
      <c r="Y168" s="36"/>
      <c r="Z168" s="37"/>
      <c r="AA168" s="37"/>
      <c r="AB168" s="37"/>
    </row>
    <row r="169" spans="1:31" ht="32.25" customHeight="1" x14ac:dyDescent="0.55000000000000004">
      <c r="A169" s="75" t="s">
        <v>0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1"/>
      <c r="AD169" s="1"/>
      <c r="AE169" s="1"/>
    </row>
    <row r="170" spans="1:31" ht="21.75" customHeight="1" x14ac:dyDescent="0.4">
      <c r="A170" s="76" t="s">
        <v>1680</v>
      </c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2"/>
      <c r="AD170" s="2"/>
      <c r="AE170" s="2"/>
    </row>
    <row r="171" spans="1:31" s="5" customFormat="1" ht="20.25" customHeight="1" x14ac:dyDescent="0.35">
      <c r="A171" s="3" t="s">
        <v>1</v>
      </c>
      <c r="B171" s="4"/>
      <c r="C171" s="3"/>
      <c r="D171" s="3"/>
      <c r="F171" s="3" t="s">
        <v>2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s="7" customFormat="1" ht="90" x14ac:dyDescent="0.25">
      <c r="A172" s="35" t="s">
        <v>3</v>
      </c>
      <c r="B172" s="35" t="s">
        <v>4</v>
      </c>
      <c r="C172" s="35" t="s">
        <v>5</v>
      </c>
      <c r="D172" s="35" t="s">
        <v>6</v>
      </c>
      <c r="E172" s="35" t="s">
        <v>7</v>
      </c>
      <c r="F172" s="35" t="s">
        <v>8</v>
      </c>
      <c r="G172" s="35" t="s">
        <v>9</v>
      </c>
      <c r="H172" s="35" t="s">
        <v>10</v>
      </c>
      <c r="I172" s="35" t="s">
        <v>11</v>
      </c>
      <c r="J172" s="35" t="s">
        <v>12</v>
      </c>
      <c r="K172" s="35" t="s">
        <v>13</v>
      </c>
      <c r="L172" s="35" t="s">
        <v>14</v>
      </c>
      <c r="M172" s="35" t="s">
        <v>15</v>
      </c>
      <c r="N172" s="35" t="s">
        <v>16</v>
      </c>
      <c r="O172" s="35" t="s">
        <v>17</v>
      </c>
      <c r="P172" s="35" t="s">
        <v>18</v>
      </c>
      <c r="Q172" s="35" t="s">
        <v>19</v>
      </c>
      <c r="R172" s="35" t="s">
        <v>20</v>
      </c>
      <c r="S172" s="35" t="s">
        <v>21</v>
      </c>
      <c r="T172" s="35" t="s">
        <v>22</v>
      </c>
      <c r="U172" s="35" t="s">
        <v>23</v>
      </c>
      <c r="V172" s="35" t="s">
        <v>24</v>
      </c>
      <c r="W172" s="35" t="s">
        <v>25</v>
      </c>
      <c r="X172" s="35" t="s">
        <v>26</v>
      </c>
      <c r="Y172" s="35" t="s">
        <v>27</v>
      </c>
      <c r="Z172" s="35" t="s">
        <v>28</v>
      </c>
      <c r="AA172" s="35" t="s">
        <v>29</v>
      </c>
      <c r="AB172" s="35" t="s">
        <v>30</v>
      </c>
    </row>
    <row r="173" spans="1:31" s="15" customFormat="1" x14ac:dyDescent="0.25">
      <c r="A173" s="17">
        <v>1</v>
      </c>
      <c r="B173" s="17" t="s">
        <v>31</v>
      </c>
      <c r="C173" s="17" t="s">
        <v>32</v>
      </c>
      <c r="D173" s="17" t="s">
        <v>33</v>
      </c>
      <c r="E173" s="17" t="s">
        <v>34</v>
      </c>
      <c r="F173" s="17" t="s">
        <v>35</v>
      </c>
      <c r="G173" s="17" t="s">
        <v>36</v>
      </c>
      <c r="H173" s="17">
        <v>82756</v>
      </c>
      <c r="I173" s="17">
        <v>82516</v>
      </c>
      <c r="J173" s="17">
        <v>240</v>
      </c>
      <c r="K173" s="17" t="s">
        <v>37</v>
      </c>
      <c r="L173" s="18">
        <v>16148.22</v>
      </c>
      <c r="M173" s="18">
        <v>1161.08</v>
      </c>
      <c r="N173" s="18">
        <v>797.7</v>
      </c>
      <c r="O173" s="18">
        <v>18107</v>
      </c>
      <c r="P173" s="18">
        <v>1750.14</v>
      </c>
      <c r="Q173" s="18">
        <v>162.86000000000001</v>
      </c>
      <c r="R173" s="18">
        <v>108</v>
      </c>
      <c r="S173" s="18">
        <v>2021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17898.36</v>
      </c>
      <c r="Z173" s="18">
        <v>1323.94</v>
      </c>
      <c r="AA173" s="18">
        <v>905.7</v>
      </c>
      <c r="AB173" s="18">
        <v>20128</v>
      </c>
    </row>
    <row r="174" spans="1:31" s="15" customFormat="1" x14ac:dyDescent="0.25">
      <c r="A174" s="17">
        <v>2</v>
      </c>
      <c r="B174" s="17" t="s">
        <v>38</v>
      </c>
      <c r="C174" s="17" t="s">
        <v>32</v>
      </c>
      <c r="D174" s="17" t="s">
        <v>39</v>
      </c>
      <c r="E174" s="17" t="s">
        <v>40</v>
      </c>
      <c r="F174" s="17" t="s">
        <v>35</v>
      </c>
      <c r="G174" s="17" t="s">
        <v>41</v>
      </c>
      <c r="H174" s="17">
        <v>42086</v>
      </c>
      <c r="I174" s="17">
        <v>41448</v>
      </c>
      <c r="J174" s="17">
        <v>1914</v>
      </c>
      <c r="K174" s="17" t="s">
        <v>37</v>
      </c>
      <c r="L174" s="18">
        <v>37374.17</v>
      </c>
      <c r="M174" s="18">
        <v>1499.06</v>
      </c>
      <c r="N174" s="18">
        <v>2922.77</v>
      </c>
      <c r="O174" s="18">
        <v>41796</v>
      </c>
      <c r="P174" s="18">
        <v>10807.55</v>
      </c>
      <c r="Q174" s="18">
        <v>364.15</v>
      </c>
      <c r="R174" s="18">
        <v>861.3</v>
      </c>
      <c r="S174" s="18">
        <v>12033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18">
        <v>48181.72</v>
      </c>
      <c r="Z174" s="18">
        <v>1863.21</v>
      </c>
      <c r="AA174" s="18">
        <v>3784.07</v>
      </c>
      <c r="AB174" s="18">
        <v>53829</v>
      </c>
    </row>
    <row r="175" spans="1:31" s="15" customFormat="1" x14ac:dyDescent="0.25">
      <c r="A175" s="17">
        <v>3</v>
      </c>
      <c r="B175" s="17" t="s">
        <v>42</v>
      </c>
      <c r="C175" s="17" t="s">
        <v>32</v>
      </c>
      <c r="D175" s="17" t="s">
        <v>43</v>
      </c>
      <c r="E175" s="17" t="s">
        <v>44</v>
      </c>
      <c r="F175" s="17" t="s">
        <v>35</v>
      </c>
      <c r="G175" s="17" t="s">
        <v>45</v>
      </c>
      <c r="H175" s="17"/>
      <c r="I175" s="17"/>
      <c r="J175" s="17"/>
      <c r="K175" s="17"/>
      <c r="L175" s="18">
        <v>18920.240000000002</v>
      </c>
      <c r="M175" s="18">
        <v>1493.16</v>
      </c>
      <c r="N175" s="18">
        <v>1073.5999999999999</v>
      </c>
      <c r="O175" s="18">
        <v>21487</v>
      </c>
      <c r="P175" s="18">
        <v>0</v>
      </c>
      <c r="Q175" s="18">
        <v>0</v>
      </c>
      <c r="R175" s="18">
        <v>0</v>
      </c>
      <c r="S175" s="18"/>
      <c r="T175" s="18">
        <v>0</v>
      </c>
      <c r="U175" s="18">
        <v>0</v>
      </c>
      <c r="V175" s="18">
        <v>0</v>
      </c>
      <c r="W175" s="18">
        <v>0</v>
      </c>
      <c r="X175" s="18"/>
      <c r="Y175" s="18">
        <v>18920.240000000002</v>
      </c>
      <c r="Z175" s="18">
        <v>1493.16</v>
      </c>
      <c r="AA175" s="18">
        <v>1073.5999999999999</v>
      </c>
      <c r="AB175" s="18">
        <v>21487</v>
      </c>
    </row>
    <row r="176" spans="1:31" s="15" customFormat="1" x14ac:dyDescent="0.25">
      <c r="A176" s="17">
        <v>4</v>
      </c>
      <c r="B176" s="17" t="s">
        <v>60</v>
      </c>
      <c r="C176" s="17" t="s">
        <v>97</v>
      </c>
      <c r="D176" s="17" t="s">
        <v>98</v>
      </c>
      <c r="E176" s="17" t="s">
        <v>99</v>
      </c>
      <c r="F176" s="17" t="s">
        <v>35</v>
      </c>
      <c r="G176" s="17" t="s">
        <v>41</v>
      </c>
      <c r="H176" s="17">
        <v>120091</v>
      </c>
      <c r="I176" s="17">
        <v>118464</v>
      </c>
      <c r="J176" s="17">
        <v>1627</v>
      </c>
      <c r="K176" s="17" t="s">
        <v>37</v>
      </c>
      <c r="L176" s="18">
        <v>27818.31</v>
      </c>
      <c r="M176" s="18">
        <v>1008.87</v>
      </c>
      <c r="N176" s="18">
        <v>2126.8200000000002</v>
      </c>
      <c r="O176" s="18">
        <v>30954</v>
      </c>
      <c r="P176" s="18">
        <v>9317.5</v>
      </c>
      <c r="Q176" s="18">
        <v>262.35000000000002</v>
      </c>
      <c r="R176" s="18">
        <v>732.15</v>
      </c>
      <c r="S176" s="18">
        <v>10312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18">
        <v>37135.81</v>
      </c>
      <c r="Z176" s="18">
        <v>1271.22</v>
      </c>
      <c r="AA176" s="18">
        <v>2858.97</v>
      </c>
      <c r="AB176" s="18">
        <v>41266</v>
      </c>
    </row>
    <row r="177" spans="1:28" s="15" customFormat="1" x14ac:dyDescent="0.25">
      <c r="A177" s="17">
        <v>5</v>
      </c>
      <c r="B177" s="17" t="s">
        <v>38</v>
      </c>
      <c r="C177" s="17" t="s">
        <v>32</v>
      </c>
      <c r="D177" s="17" t="s">
        <v>46</v>
      </c>
      <c r="E177" s="17" t="s">
        <v>47</v>
      </c>
      <c r="F177" s="17" t="s">
        <v>35</v>
      </c>
      <c r="G177" s="17" t="s">
        <v>41</v>
      </c>
      <c r="H177" s="17">
        <v>50529</v>
      </c>
      <c r="I177" s="17">
        <v>47841</v>
      </c>
      <c r="J177" s="17">
        <v>2688</v>
      </c>
      <c r="K177" s="17" t="s">
        <v>37</v>
      </c>
      <c r="L177" s="18">
        <v>28450.21</v>
      </c>
      <c r="M177" s="18">
        <v>763.15</v>
      </c>
      <c r="N177" s="18">
        <v>2119.64</v>
      </c>
      <c r="O177" s="18">
        <v>31333</v>
      </c>
      <c r="P177" s="18">
        <v>15309.58</v>
      </c>
      <c r="Q177" s="18">
        <v>237.82</v>
      </c>
      <c r="R177" s="18">
        <v>1209.5999999999999</v>
      </c>
      <c r="S177" s="18">
        <v>16757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18">
        <v>43759.79</v>
      </c>
      <c r="Z177" s="18">
        <v>1000.97</v>
      </c>
      <c r="AA177" s="18">
        <v>3329.24</v>
      </c>
      <c r="AB177" s="18">
        <v>48090</v>
      </c>
    </row>
    <row r="178" spans="1:28" s="15" customFormat="1" x14ac:dyDescent="0.25">
      <c r="A178" s="17">
        <v>6</v>
      </c>
      <c r="B178" s="17" t="s">
        <v>48</v>
      </c>
      <c r="C178" s="17" t="s">
        <v>32</v>
      </c>
      <c r="D178" s="17" t="s">
        <v>49</v>
      </c>
      <c r="E178" s="17" t="s">
        <v>50</v>
      </c>
      <c r="F178" s="17" t="s">
        <v>35</v>
      </c>
      <c r="G178" s="17" t="s">
        <v>45</v>
      </c>
      <c r="H178" s="17">
        <v>84029</v>
      </c>
      <c r="I178" s="17">
        <v>82339</v>
      </c>
      <c r="J178" s="17">
        <v>1690</v>
      </c>
      <c r="K178" s="17" t="s">
        <v>37</v>
      </c>
      <c r="L178" s="18">
        <v>39036.86</v>
      </c>
      <c r="M178" s="18">
        <v>1726.39</v>
      </c>
      <c r="N178" s="18">
        <v>3325.75</v>
      </c>
      <c r="O178" s="18">
        <v>44089</v>
      </c>
      <c r="P178" s="18">
        <v>9027.61</v>
      </c>
      <c r="Q178" s="18">
        <v>380.89</v>
      </c>
      <c r="R178" s="18">
        <v>760.5</v>
      </c>
      <c r="S178" s="18">
        <v>10169</v>
      </c>
      <c r="T178" s="18">
        <v>3660</v>
      </c>
      <c r="U178" s="18">
        <v>39036.86</v>
      </c>
      <c r="V178" s="18">
        <v>1726.39</v>
      </c>
      <c r="W178" s="18">
        <v>3325.75</v>
      </c>
      <c r="X178" s="18">
        <v>44089</v>
      </c>
      <c r="Y178" s="18">
        <v>9027.61</v>
      </c>
      <c r="Z178" s="18">
        <v>380.89</v>
      </c>
      <c r="AA178" s="18">
        <v>760.5</v>
      </c>
      <c r="AB178" s="18">
        <v>10169</v>
      </c>
    </row>
    <row r="179" spans="1:28" s="15" customFormat="1" x14ac:dyDescent="0.25">
      <c r="A179" s="17">
        <v>7</v>
      </c>
      <c r="B179" s="17" t="s">
        <v>51</v>
      </c>
      <c r="C179" s="17" t="s">
        <v>32</v>
      </c>
      <c r="D179" s="17" t="s">
        <v>52</v>
      </c>
      <c r="E179" s="17" t="s">
        <v>53</v>
      </c>
      <c r="F179" s="17" t="s">
        <v>35</v>
      </c>
      <c r="G179" s="17" t="s">
        <v>45</v>
      </c>
      <c r="H179" s="17">
        <v>58533</v>
      </c>
      <c r="I179" s="17">
        <v>55166</v>
      </c>
      <c r="J179" s="17">
        <v>3367</v>
      </c>
      <c r="K179" s="17" t="s">
        <v>37</v>
      </c>
      <c r="L179" s="18">
        <v>36739.51</v>
      </c>
      <c r="M179" s="18">
        <v>823.68</v>
      </c>
      <c r="N179" s="18">
        <v>3107.81</v>
      </c>
      <c r="O179" s="18">
        <v>40671</v>
      </c>
      <c r="P179" s="18">
        <v>17687.37</v>
      </c>
      <c r="Q179" s="18">
        <v>341.48</v>
      </c>
      <c r="R179" s="18">
        <v>1515.15</v>
      </c>
      <c r="S179" s="18">
        <v>19544</v>
      </c>
      <c r="T179" s="18">
        <v>2850</v>
      </c>
      <c r="U179" s="18">
        <v>36739.51</v>
      </c>
      <c r="V179" s="18">
        <v>823.68</v>
      </c>
      <c r="W179" s="18">
        <v>3107.81</v>
      </c>
      <c r="X179" s="18">
        <v>40671</v>
      </c>
      <c r="Y179" s="18">
        <v>17687.37</v>
      </c>
      <c r="Z179" s="18">
        <v>341.48</v>
      </c>
      <c r="AA179" s="18">
        <v>1515.15</v>
      </c>
      <c r="AB179" s="18">
        <v>19544</v>
      </c>
    </row>
    <row r="180" spans="1:28" s="15" customFormat="1" x14ac:dyDescent="0.25">
      <c r="A180" s="17">
        <v>8</v>
      </c>
      <c r="B180" s="17" t="s">
        <v>51</v>
      </c>
      <c r="C180" s="17" t="s">
        <v>32</v>
      </c>
      <c r="D180" s="17" t="s">
        <v>54</v>
      </c>
      <c r="E180" s="17" t="s">
        <v>55</v>
      </c>
      <c r="F180" s="17" t="s">
        <v>35</v>
      </c>
      <c r="G180" s="17" t="s">
        <v>41</v>
      </c>
      <c r="H180" s="17">
        <v>64054</v>
      </c>
      <c r="I180" s="17">
        <v>54670</v>
      </c>
      <c r="J180" s="17">
        <v>9384</v>
      </c>
      <c r="K180" s="17" t="s">
        <v>37</v>
      </c>
      <c r="L180" s="18">
        <v>36461.24</v>
      </c>
      <c r="M180" s="18">
        <v>831.76</v>
      </c>
      <c r="N180" s="18">
        <v>3196.02</v>
      </c>
      <c r="O180" s="18">
        <v>40489.019999999997</v>
      </c>
      <c r="P180" s="18">
        <v>47709.91</v>
      </c>
      <c r="Q180" s="18">
        <v>713.38</v>
      </c>
      <c r="R180" s="18">
        <v>4201.6899999999996</v>
      </c>
      <c r="S180" s="18">
        <v>52624.98</v>
      </c>
      <c r="T180" s="18">
        <v>11300</v>
      </c>
      <c r="U180" s="18">
        <v>36461.22</v>
      </c>
      <c r="V180" s="18">
        <v>831.76</v>
      </c>
      <c r="W180" s="18">
        <v>3196.02</v>
      </c>
      <c r="X180" s="18">
        <v>40489</v>
      </c>
      <c r="Y180" s="18">
        <v>47709.93</v>
      </c>
      <c r="Z180" s="18">
        <v>713.38</v>
      </c>
      <c r="AA180" s="18">
        <v>4201.6899999999996</v>
      </c>
      <c r="AB180" s="18">
        <v>52625</v>
      </c>
    </row>
    <row r="181" spans="1:28" s="15" customFormat="1" x14ac:dyDescent="0.25">
      <c r="A181" s="17">
        <v>9</v>
      </c>
      <c r="B181" s="17" t="s">
        <v>51</v>
      </c>
      <c r="C181" s="17" t="s">
        <v>32</v>
      </c>
      <c r="D181" s="17" t="s">
        <v>56</v>
      </c>
      <c r="E181" s="17" t="s">
        <v>57</v>
      </c>
      <c r="F181" s="17" t="s">
        <v>35</v>
      </c>
      <c r="G181" s="17" t="s">
        <v>58</v>
      </c>
      <c r="H181" s="17">
        <v>7127</v>
      </c>
      <c r="I181" s="17">
        <v>7127</v>
      </c>
      <c r="J181" s="17">
        <v>0</v>
      </c>
      <c r="K181" s="17" t="s">
        <v>59</v>
      </c>
      <c r="L181" s="18">
        <v>13265</v>
      </c>
      <c r="M181" s="18">
        <v>1125</v>
      </c>
      <c r="N181" s="18">
        <v>0</v>
      </c>
      <c r="O181" s="18">
        <v>14390</v>
      </c>
      <c r="P181" s="18">
        <v>852.78</v>
      </c>
      <c r="Q181" s="18">
        <v>129.22</v>
      </c>
      <c r="R181" s="18">
        <v>0</v>
      </c>
      <c r="S181" s="18">
        <v>982</v>
      </c>
      <c r="T181" s="18">
        <v>0</v>
      </c>
      <c r="U181" s="18">
        <v>0</v>
      </c>
      <c r="V181" s="18">
        <v>0</v>
      </c>
      <c r="W181" s="18">
        <v>0</v>
      </c>
      <c r="X181" s="18"/>
      <c r="Y181" s="18">
        <v>14117.78</v>
      </c>
      <c r="Z181" s="18">
        <v>1254.22</v>
      </c>
      <c r="AA181" s="18">
        <v>0</v>
      </c>
      <c r="AB181" s="18">
        <v>15372</v>
      </c>
    </row>
    <row r="182" spans="1:28" s="15" customFormat="1" x14ac:dyDescent="0.25">
      <c r="A182" s="17">
        <v>10</v>
      </c>
      <c r="B182" s="17" t="s">
        <v>60</v>
      </c>
      <c r="C182" s="17" t="s">
        <v>32</v>
      </c>
      <c r="D182" s="17" t="s">
        <v>61</v>
      </c>
      <c r="E182" s="17" t="s">
        <v>62</v>
      </c>
      <c r="F182" s="17" t="s">
        <v>35</v>
      </c>
      <c r="G182" s="17" t="s">
        <v>63</v>
      </c>
      <c r="H182" s="17">
        <v>85</v>
      </c>
      <c r="I182" s="17">
        <v>85</v>
      </c>
      <c r="J182" s="17">
        <v>0</v>
      </c>
      <c r="K182" s="17" t="s">
        <v>59</v>
      </c>
      <c r="L182" s="18">
        <v>14475.59</v>
      </c>
      <c r="M182" s="18">
        <v>1215.81</v>
      </c>
      <c r="N182" s="18">
        <v>113.6</v>
      </c>
      <c r="O182" s="18">
        <v>15805</v>
      </c>
      <c r="P182" s="18">
        <v>852.54</v>
      </c>
      <c r="Q182" s="18">
        <v>142.46</v>
      </c>
      <c r="R182" s="18">
        <v>0</v>
      </c>
      <c r="S182" s="18">
        <v>995</v>
      </c>
      <c r="T182" s="18">
        <v>0</v>
      </c>
      <c r="U182" s="18">
        <v>0</v>
      </c>
      <c r="V182" s="18">
        <v>0</v>
      </c>
      <c r="W182" s="18">
        <v>0</v>
      </c>
      <c r="X182" s="18"/>
      <c r="Y182" s="18">
        <v>15328.13</v>
      </c>
      <c r="Z182" s="18">
        <v>1358.27</v>
      </c>
      <c r="AA182" s="18">
        <v>113.6</v>
      </c>
      <c r="AB182" s="18">
        <v>16800</v>
      </c>
    </row>
    <row r="183" spans="1:28" s="15" customFormat="1" x14ac:dyDescent="0.25">
      <c r="A183" s="17">
        <v>11</v>
      </c>
      <c r="B183" s="17" t="s">
        <v>64</v>
      </c>
      <c r="C183" s="17" t="s">
        <v>32</v>
      </c>
      <c r="D183" s="17" t="s">
        <v>65</v>
      </c>
      <c r="E183" s="17" t="s">
        <v>66</v>
      </c>
      <c r="F183" s="17" t="s">
        <v>35</v>
      </c>
      <c r="G183" s="17" t="s">
        <v>67</v>
      </c>
      <c r="H183" s="17">
        <v>998</v>
      </c>
      <c r="I183" s="17">
        <v>964</v>
      </c>
      <c r="J183" s="17">
        <v>34</v>
      </c>
      <c r="K183" s="17" t="s">
        <v>37</v>
      </c>
      <c r="L183" s="18">
        <v>8874.61</v>
      </c>
      <c r="M183" s="18">
        <v>731.96</v>
      </c>
      <c r="N183" s="18">
        <v>211.43</v>
      </c>
      <c r="O183" s="18">
        <v>9818</v>
      </c>
      <c r="P183" s="18">
        <v>610.39</v>
      </c>
      <c r="Q183" s="18">
        <v>88.31</v>
      </c>
      <c r="R183" s="18">
        <v>15.3</v>
      </c>
      <c r="S183" s="18">
        <v>714</v>
      </c>
      <c r="T183" s="18">
        <v>0</v>
      </c>
      <c r="U183" s="18">
        <v>0</v>
      </c>
      <c r="V183" s="18">
        <v>0</v>
      </c>
      <c r="W183" s="18">
        <v>0</v>
      </c>
      <c r="X183" s="18"/>
      <c r="Y183" s="18">
        <v>9485</v>
      </c>
      <c r="Z183" s="18">
        <v>820.27</v>
      </c>
      <c r="AA183" s="18">
        <v>226.73</v>
      </c>
      <c r="AB183" s="18">
        <v>10532</v>
      </c>
    </row>
    <row r="184" spans="1:28" s="15" customFormat="1" x14ac:dyDescent="0.25">
      <c r="A184" s="17">
        <v>12</v>
      </c>
      <c r="B184" s="17" t="s">
        <v>38</v>
      </c>
      <c r="C184" s="17" t="s">
        <v>32</v>
      </c>
      <c r="D184" s="17" t="s">
        <v>68</v>
      </c>
      <c r="E184" s="17" t="s">
        <v>69</v>
      </c>
      <c r="F184" s="17" t="s">
        <v>35</v>
      </c>
      <c r="G184" s="17" t="s">
        <v>70</v>
      </c>
      <c r="H184" s="17">
        <v>9014</v>
      </c>
      <c r="I184" s="17">
        <v>8410</v>
      </c>
      <c r="J184" s="17">
        <v>604</v>
      </c>
      <c r="K184" s="17" t="s">
        <v>37</v>
      </c>
      <c r="L184" s="18">
        <v>20348.64</v>
      </c>
      <c r="M184" s="18">
        <v>666.44</v>
      </c>
      <c r="N184" s="18">
        <v>433.92</v>
      </c>
      <c r="O184" s="18">
        <v>21449</v>
      </c>
      <c r="P184" s="18">
        <v>4532.17</v>
      </c>
      <c r="Q184" s="18">
        <v>197.03</v>
      </c>
      <c r="R184" s="18">
        <v>271.8</v>
      </c>
      <c r="S184" s="18">
        <v>5001</v>
      </c>
      <c r="T184" s="18">
        <v>0</v>
      </c>
      <c r="U184" s="18">
        <v>0</v>
      </c>
      <c r="V184" s="18">
        <v>0</v>
      </c>
      <c r="W184" s="18">
        <v>0</v>
      </c>
      <c r="X184" s="18"/>
      <c r="Y184" s="18">
        <v>24880.81</v>
      </c>
      <c r="Z184" s="18">
        <v>863.47</v>
      </c>
      <c r="AA184" s="18">
        <v>705.72</v>
      </c>
      <c r="AB184" s="18">
        <v>26450</v>
      </c>
    </row>
    <row r="185" spans="1:28" s="22" customFormat="1" x14ac:dyDescent="0.25">
      <c r="A185" s="19"/>
      <c r="B185" s="19"/>
      <c r="C185" s="10" t="s">
        <v>71</v>
      </c>
      <c r="D185" s="19"/>
      <c r="E185" s="19"/>
      <c r="F185" s="19"/>
      <c r="G185" s="19"/>
      <c r="H185" s="19"/>
      <c r="I185" s="19"/>
      <c r="J185" s="19">
        <f>SUM(J173:J184)</f>
        <v>21548</v>
      </c>
      <c r="K185" s="19"/>
      <c r="L185" s="20">
        <f t="shared" ref="L185:AB185" si="20">SUM(L173:L184)</f>
        <v>297912.60000000003</v>
      </c>
      <c r="M185" s="20">
        <f t="shared" si="20"/>
        <v>13046.359999999999</v>
      </c>
      <c r="N185" s="20">
        <f t="shared" si="20"/>
        <v>19429.059999999994</v>
      </c>
      <c r="O185" s="20">
        <f t="shared" si="20"/>
        <v>330388.02</v>
      </c>
      <c r="P185" s="20">
        <f t="shared" si="20"/>
        <v>118457.54</v>
      </c>
      <c r="Q185" s="20">
        <f t="shared" si="20"/>
        <v>3019.9500000000003</v>
      </c>
      <c r="R185" s="20">
        <f t="shared" si="20"/>
        <v>9675.489999999998</v>
      </c>
      <c r="S185" s="20">
        <f t="shared" si="20"/>
        <v>131152.98000000001</v>
      </c>
      <c r="T185" s="20">
        <f t="shared" si="20"/>
        <v>17810</v>
      </c>
      <c r="U185" s="20">
        <f t="shared" si="20"/>
        <v>112237.59</v>
      </c>
      <c r="V185" s="20">
        <f t="shared" si="20"/>
        <v>3381.83</v>
      </c>
      <c r="W185" s="20">
        <f t="shared" si="20"/>
        <v>9629.58</v>
      </c>
      <c r="X185" s="20">
        <f t="shared" si="20"/>
        <v>125249</v>
      </c>
      <c r="Y185" s="20">
        <f t="shared" si="20"/>
        <v>304132.55</v>
      </c>
      <c r="Z185" s="20">
        <f t="shared" si="20"/>
        <v>12684.48</v>
      </c>
      <c r="AA185" s="20">
        <f t="shared" si="20"/>
        <v>19474.969999999998</v>
      </c>
      <c r="AB185" s="20">
        <f t="shared" si="20"/>
        <v>336292</v>
      </c>
    </row>
    <row r="186" spans="1:28" s="15" customFormat="1" x14ac:dyDescent="0.25">
      <c r="A186" s="17">
        <v>1</v>
      </c>
      <c r="B186" s="17" t="s">
        <v>72</v>
      </c>
      <c r="C186" s="17" t="s">
        <v>32</v>
      </c>
      <c r="D186" s="17" t="s">
        <v>73</v>
      </c>
      <c r="E186" s="17" t="s">
        <v>74</v>
      </c>
      <c r="F186" s="17" t="s">
        <v>75</v>
      </c>
      <c r="G186" s="17" t="s">
        <v>76</v>
      </c>
      <c r="H186" s="17">
        <v>5346</v>
      </c>
      <c r="I186" s="17">
        <v>4853</v>
      </c>
      <c r="J186" s="17">
        <v>493</v>
      </c>
      <c r="K186" s="17" t="s">
        <v>37</v>
      </c>
      <c r="L186" s="18">
        <v>12203.39</v>
      </c>
      <c r="M186" s="18">
        <v>1057.4000000000001</v>
      </c>
      <c r="N186" s="18">
        <v>705.21</v>
      </c>
      <c r="O186" s="18">
        <v>13966</v>
      </c>
      <c r="P186" s="18">
        <v>3560.05</v>
      </c>
      <c r="Q186" s="18">
        <v>121.89</v>
      </c>
      <c r="R186" s="18">
        <v>295.06</v>
      </c>
      <c r="S186" s="18">
        <v>3977</v>
      </c>
      <c r="T186" s="18">
        <v>280</v>
      </c>
      <c r="U186" s="18">
        <v>0</v>
      </c>
      <c r="V186" s="18">
        <v>0</v>
      </c>
      <c r="W186" s="18">
        <v>0</v>
      </c>
      <c r="X186" s="18"/>
      <c r="Y186" s="18">
        <v>15763.44</v>
      </c>
      <c r="Z186" s="18">
        <v>1179.29</v>
      </c>
      <c r="AA186" s="18">
        <v>1000.27</v>
      </c>
      <c r="AB186" s="18">
        <v>17943</v>
      </c>
    </row>
    <row r="187" spans="1:28" s="15" customFormat="1" x14ac:dyDescent="0.25">
      <c r="A187" s="17">
        <v>2</v>
      </c>
      <c r="B187" s="17" t="s">
        <v>48</v>
      </c>
      <c r="C187" s="17" t="s">
        <v>32</v>
      </c>
      <c r="D187" s="17" t="s">
        <v>77</v>
      </c>
      <c r="E187" s="17" t="s">
        <v>78</v>
      </c>
      <c r="F187" s="17" t="s">
        <v>75</v>
      </c>
      <c r="G187" s="17" t="s">
        <v>76</v>
      </c>
      <c r="H187" s="17">
        <v>6715</v>
      </c>
      <c r="I187" s="17">
        <v>6623</v>
      </c>
      <c r="J187" s="17">
        <v>92</v>
      </c>
      <c r="K187" s="17" t="s">
        <v>37</v>
      </c>
      <c r="L187" s="18">
        <v>12388.93</v>
      </c>
      <c r="M187" s="18">
        <v>1068.75</v>
      </c>
      <c r="N187" s="18">
        <v>813.32</v>
      </c>
      <c r="O187" s="18">
        <v>14271</v>
      </c>
      <c r="P187" s="18">
        <v>830.7</v>
      </c>
      <c r="Q187" s="18">
        <v>128.24</v>
      </c>
      <c r="R187" s="18">
        <v>55.06</v>
      </c>
      <c r="S187" s="18">
        <v>1014</v>
      </c>
      <c r="T187" s="18">
        <v>10</v>
      </c>
      <c r="U187" s="18">
        <v>0</v>
      </c>
      <c r="V187" s="18">
        <v>0</v>
      </c>
      <c r="W187" s="18">
        <v>0</v>
      </c>
      <c r="X187" s="18"/>
      <c r="Y187" s="18">
        <v>13219.63</v>
      </c>
      <c r="Z187" s="18">
        <v>1196.99</v>
      </c>
      <c r="AA187" s="18">
        <v>868.38</v>
      </c>
      <c r="AB187" s="18">
        <v>15285</v>
      </c>
    </row>
    <row r="188" spans="1:28" s="15" customFormat="1" x14ac:dyDescent="0.25">
      <c r="A188" s="17">
        <v>3</v>
      </c>
      <c r="B188" s="17" t="s">
        <v>60</v>
      </c>
      <c r="C188" s="17" t="s">
        <v>32</v>
      </c>
      <c r="D188" s="17" t="s">
        <v>79</v>
      </c>
      <c r="E188" s="17" t="s">
        <v>80</v>
      </c>
      <c r="F188" s="17" t="s">
        <v>75</v>
      </c>
      <c r="G188" s="17" t="s">
        <v>76</v>
      </c>
      <c r="H188" s="17">
        <v>7561</v>
      </c>
      <c r="I188" s="17">
        <v>7561</v>
      </c>
      <c r="J188" s="17">
        <v>0</v>
      </c>
      <c r="K188" s="17" t="s">
        <v>59</v>
      </c>
      <c r="L188" s="18">
        <v>1851.79</v>
      </c>
      <c r="M188" s="18">
        <v>633.21</v>
      </c>
      <c r="N188" s="18">
        <v>0</v>
      </c>
      <c r="O188" s="18">
        <v>2485</v>
      </c>
      <c r="P188" s="18">
        <v>406.14</v>
      </c>
      <c r="Q188" s="18">
        <v>16.86</v>
      </c>
      <c r="R188" s="18">
        <v>0</v>
      </c>
      <c r="S188" s="18">
        <v>423</v>
      </c>
      <c r="T188" s="18">
        <v>5270</v>
      </c>
      <c r="U188" s="18">
        <v>0</v>
      </c>
      <c r="V188" s="18">
        <v>0</v>
      </c>
      <c r="W188" s="18">
        <v>0</v>
      </c>
      <c r="X188" s="18"/>
      <c r="Y188" s="18">
        <v>2257.9299999999998</v>
      </c>
      <c r="Z188" s="18">
        <v>650.07000000000005</v>
      </c>
      <c r="AA188" s="18">
        <v>0</v>
      </c>
      <c r="AB188" s="18">
        <v>2908</v>
      </c>
    </row>
    <row r="189" spans="1:28" s="15" customFormat="1" x14ac:dyDescent="0.25">
      <c r="A189" s="17">
        <v>4</v>
      </c>
      <c r="B189" s="17" t="s">
        <v>81</v>
      </c>
      <c r="C189" s="17" t="s">
        <v>32</v>
      </c>
      <c r="D189" s="17" t="s">
        <v>82</v>
      </c>
      <c r="E189" s="17" t="s">
        <v>83</v>
      </c>
      <c r="F189" s="17" t="s">
        <v>75</v>
      </c>
      <c r="G189" s="17" t="s">
        <v>76</v>
      </c>
      <c r="H189" s="17">
        <v>19971</v>
      </c>
      <c r="I189" s="17">
        <v>19125</v>
      </c>
      <c r="J189" s="17">
        <v>846</v>
      </c>
      <c r="K189" s="17" t="s">
        <v>37</v>
      </c>
      <c r="L189" s="18">
        <v>16052.42</v>
      </c>
      <c r="M189" s="18">
        <v>1037.58</v>
      </c>
      <c r="N189" s="18">
        <v>1200</v>
      </c>
      <c r="O189" s="18">
        <v>18290</v>
      </c>
      <c r="P189" s="18">
        <v>5876.18</v>
      </c>
      <c r="Q189" s="18">
        <v>171.49</v>
      </c>
      <c r="R189" s="18">
        <v>506.33</v>
      </c>
      <c r="S189" s="18">
        <v>6554</v>
      </c>
      <c r="T189" s="18">
        <v>0</v>
      </c>
      <c r="U189" s="18">
        <v>0</v>
      </c>
      <c r="V189" s="18">
        <v>0</v>
      </c>
      <c r="W189" s="18">
        <v>0</v>
      </c>
      <c r="X189" s="18"/>
      <c r="Y189" s="18">
        <v>21928.6</v>
      </c>
      <c r="Z189" s="18">
        <v>1209.07</v>
      </c>
      <c r="AA189" s="18">
        <v>1706.33</v>
      </c>
      <c r="AB189" s="18">
        <v>24844</v>
      </c>
    </row>
    <row r="190" spans="1:28" s="15" customFormat="1" x14ac:dyDescent="0.25">
      <c r="A190" s="17">
        <v>5</v>
      </c>
      <c r="B190" s="17" t="s">
        <v>31</v>
      </c>
      <c r="C190" s="17" t="s">
        <v>32</v>
      </c>
      <c r="D190" s="17" t="s">
        <v>84</v>
      </c>
      <c r="E190" s="17" t="s">
        <v>85</v>
      </c>
      <c r="F190" s="17" t="s">
        <v>75</v>
      </c>
      <c r="G190" s="17" t="s">
        <v>86</v>
      </c>
      <c r="H190" s="17">
        <v>9006</v>
      </c>
      <c r="I190" s="17">
        <v>8948</v>
      </c>
      <c r="J190" s="17">
        <v>58</v>
      </c>
      <c r="K190" s="17" t="s">
        <v>37</v>
      </c>
      <c r="L190" s="18">
        <v>13335.98</v>
      </c>
      <c r="M190" s="18">
        <v>1189.1300000000001</v>
      </c>
      <c r="N190" s="18">
        <v>856.89</v>
      </c>
      <c r="O190" s="18">
        <v>15382</v>
      </c>
      <c r="P190" s="18">
        <v>636.07000000000005</v>
      </c>
      <c r="Q190" s="18">
        <v>138.22</v>
      </c>
      <c r="R190" s="18">
        <v>34.71</v>
      </c>
      <c r="S190" s="18">
        <v>809</v>
      </c>
      <c r="T190" s="18">
        <v>0</v>
      </c>
      <c r="U190" s="18">
        <v>0</v>
      </c>
      <c r="V190" s="18">
        <v>0</v>
      </c>
      <c r="W190" s="18">
        <v>0</v>
      </c>
      <c r="X190" s="18"/>
      <c r="Y190" s="18">
        <v>13972.05</v>
      </c>
      <c r="Z190" s="18">
        <v>1327.35</v>
      </c>
      <c r="AA190" s="18">
        <v>891.6</v>
      </c>
      <c r="AB190" s="18">
        <v>16191</v>
      </c>
    </row>
    <row r="191" spans="1:28" s="15" customFormat="1" x14ac:dyDescent="0.25">
      <c r="A191" s="17">
        <v>6</v>
      </c>
      <c r="B191" s="17" t="s">
        <v>48</v>
      </c>
      <c r="C191" s="17" t="s">
        <v>32</v>
      </c>
      <c r="D191" s="17" t="s">
        <v>87</v>
      </c>
      <c r="E191" s="17" t="s">
        <v>88</v>
      </c>
      <c r="F191" s="17" t="s">
        <v>75</v>
      </c>
      <c r="G191" s="17" t="s">
        <v>76</v>
      </c>
      <c r="H191" s="17">
        <v>9863</v>
      </c>
      <c r="I191" s="17">
        <v>9660</v>
      </c>
      <c r="J191" s="17">
        <v>203</v>
      </c>
      <c r="K191" s="17" t="s">
        <v>37</v>
      </c>
      <c r="L191" s="18">
        <v>18863.990000000002</v>
      </c>
      <c r="M191" s="18">
        <v>1128.29</v>
      </c>
      <c r="N191" s="18">
        <v>1448.72</v>
      </c>
      <c r="O191" s="18">
        <v>21441</v>
      </c>
      <c r="P191" s="18">
        <v>1600.15</v>
      </c>
      <c r="Q191" s="18">
        <v>194.35</v>
      </c>
      <c r="R191" s="18">
        <v>121.5</v>
      </c>
      <c r="S191" s="18">
        <v>1916</v>
      </c>
      <c r="T191" s="18">
        <v>40</v>
      </c>
      <c r="U191" s="18">
        <v>0</v>
      </c>
      <c r="V191" s="18">
        <v>0</v>
      </c>
      <c r="W191" s="18">
        <v>0</v>
      </c>
      <c r="X191" s="18"/>
      <c r="Y191" s="18">
        <v>20464.14</v>
      </c>
      <c r="Z191" s="18">
        <v>1322.64</v>
      </c>
      <c r="AA191" s="18">
        <v>1570.22</v>
      </c>
      <c r="AB191" s="18">
        <v>23357</v>
      </c>
    </row>
    <row r="192" spans="1:28" s="15" customFormat="1" x14ac:dyDescent="0.25">
      <c r="A192" s="17">
        <v>7</v>
      </c>
      <c r="B192" s="17" t="s">
        <v>51</v>
      </c>
      <c r="C192" s="17" t="s">
        <v>32</v>
      </c>
      <c r="D192" s="17" t="s">
        <v>89</v>
      </c>
      <c r="E192" s="17" t="s">
        <v>90</v>
      </c>
      <c r="F192" s="17" t="s">
        <v>75</v>
      </c>
      <c r="G192" s="17" t="s">
        <v>76</v>
      </c>
      <c r="H192" s="17">
        <v>9174</v>
      </c>
      <c r="I192" s="17">
        <v>8975</v>
      </c>
      <c r="J192" s="17">
        <v>199</v>
      </c>
      <c r="K192" s="17" t="s">
        <v>37</v>
      </c>
      <c r="L192" s="18">
        <v>4300.21</v>
      </c>
      <c r="M192" s="18">
        <v>507.71</v>
      </c>
      <c r="N192" s="18">
        <v>320.08</v>
      </c>
      <c r="O192" s="18">
        <v>5128</v>
      </c>
      <c r="P192" s="18">
        <v>1604.56</v>
      </c>
      <c r="Q192" s="18">
        <v>39.340000000000003</v>
      </c>
      <c r="R192" s="18">
        <v>119.1</v>
      </c>
      <c r="S192" s="18">
        <v>1763</v>
      </c>
      <c r="T192" s="18">
        <v>1800</v>
      </c>
      <c r="U192" s="18">
        <v>0</v>
      </c>
      <c r="V192" s="18">
        <v>0</v>
      </c>
      <c r="W192" s="18">
        <v>0</v>
      </c>
      <c r="X192" s="18"/>
      <c r="Y192" s="18">
        <v>5904.77</v>
      </c>
      <c r="Z192" s="18">
        <v>547.04999999999995</v>
      </c>
      <c r="AA192" s="18">
        <v>439.18</v>
      </c>
      <c r="AB192" s="18">
        <v>6891</v>
      </c>
    </row>
    <row r="193" spans="1:28" s="15" customFormat="1" x14ac:dyDescent="0.25">
      <c r="A193" s="17">
        <v>8</v>
      </c>
      <c r="B193" s="17" t="s">
        <v>38</v>
      </c>
      <c r="C193" s="17" t="s">
        <v>32</v>
      </c>
      <c r="D193" s="17" t="s">
        <v>91</v>
      </c>
      <c r="E193" s="17" t="s">
        <v>92</v>
      </c>
      <c r="F193" s="17" t="s">
        <v>75</v>
      </c>
      <c r="G193" s="17" t="s">
        <v>76</v>
      </c>
      <c r="H193" s="17">
        <v>8692</v>
      </c>
      <c r="I193" s="17">
        <v>8327</v>
      </c>
      <c r="J193" s="17">
        <v>365</v>
      </c>
      <c r="K193" s="17" t="s">
        <v>37</v>
      </c>
      <c r="L193" s="18">
        <v>10823.58</v>
      </c>
      <c r="M193" s="18">
        <v>725.1</v>
      </c>
      <c r="N193" s="18">
        <v>839.32</v>
      </c>
      <c r="O193" s="18">
        <v>12388</v>
      </c>
      <c r="P193" s="18">
        <v>2833.5</v>
      </c>
      <c r="Q193" s="18">
        <v>104.05</v>
      </c>
      <c r="R193" s="18">
        <v>218.45</v>
      </c>
      <c r="S193" s="18">
        <v>3156</v>
      </c>
      <c r="T193" s="18">
        <v>2830</v>
      </c>
      <c r="U193" s="18">
        <v>0</v>
      </c>
      <c r="V193" s="18">
        <v>0</v>
      </c>
      <c r="W193" s="18">
        <v>0</v>
      </c>
      <c r="X193" s="18"/>
      <c r="Y193" s="18">
        <v>13657.08</v>
      </c>
      <c r="Z193" s="18">
        <v>829.15</v>
      </c>
      <c r="AA193" s="18">
        <v>1057.77</v>
      </c>
      <c r="AB193" s="18">
        <v>15544</v>
      </c>
    </row>
    <row r="194" spans="1:28" s="15" customFormat="1" x14ac:dyDescent="0.25">
      <c r="A194" s="17">
        <v>9</v>
      </c>
      <c r="B194" s="17" t="s">
        <v>38</v>
      </c>
      <c r="C194" s="17" t="s">
        <v>32</v>
      </c>
      <c r="D194" s="17" t="s">
        <v>93</v>
      </c>
      <c r="E194" s="17" t="s">
        <v>94</v>
      </c>
      <c r="F194" s="17" t="s">
        <v>75</v>
      </c>
      <c r="G194" s="17" t="s">
        <v>76</v>
      </c>
      <c r="H194" s="17">
        <v>1192</v>
      </c>
      <c r="I194" s="17">
        <v>1113</v>
      </c>
      <c r="J194" s="17">
        <v>79</v>
      </c>
      <c r="K194" s="17" t="s">
        <v>37</v>
      </c>
      <c r="L194" s="18">
        <v>13210.52</v>
      </c>
      <c r="M194" s="18">
        <v>1107.98</v>
      </c>
      <c r="N194" s="18">
        <v>627.5</v>
      </c>
      <c r="O194" s="18">
        <v>14946</v>
      </c>
      <c r="P194" s="18">
        <v>931.4</v>
      </c>
      <c r="Q194" s="18">
        <v>134.32</v>
      </c>
      <c r="R194" s="18">
        <v>47.28</v>
      </c>
      <c r="S194" s="18">
        <v>1113</v>
      </c>
      <c r="T194" s="18">
        <v>0</v>
      </c>
      <c r="U194" s="18">
        <v>0</v>
      </c>
      <c r="V194" s="18">
        <v>0</v>
      </c>
      <c r="W194" s="18">
        <v>0</v>
      </c>
      <c r="X194" s="18"/>
      <c r="Y194" s="18">
        <v>14141.92</v>
      </c>
      <c r="Z194" s="18">
        <v>1242.3</v>
      </c>
      <c r="AA194" s="18">
        <v>674.78</v>
      </c>
      <c r="AB194" s="18">
        <v>16059</v>
      </c>
    </row>
    <row r="195" spans="1:28" s="15" customFormat="1" x14ac:dyDescent="0.25">
      <c r="A195" s="17">
        <v>10</v>
      </c>
      <c r="B195" s="17" t="s">
        <v>81</v>
      </c>
      <c r="C195" s="17" t="s">
        <v>32</v>
      </c>
      <c r="D195" s="17" t="s">
        <v>95</v>
      </c>
      <c r="E195" s="17" t="s">
        <v>96</v>
      </c>
      <c r="F195" s="17" t="s">
        <v>75</v>
      </c>
      <c r="G195" s="17" t="s">
        <v>76</v>
      </c>
      <c r="H195" s="17">
        <v>32002</v>
      </c>
      <c r="I195" s="17">
        <v>31494</v>
      </c>
      <c r="J195" s="17">
        <v>508</v>
      </c>
      <c r="K195" s="17" t="s">
        <v>37</v>
      </c>
      <c r="L195" s="18">
        <v>28879.94</v>
      </c>
      <c r="M195" s="18">
        <v>1570.02</v>
      </c>
      <c r="N195" s="18">
        <v>2366.04</v>
      </c>
      <c r="O195" s="18">
        <v>32816</v>
      </c>
      <c r="P195" s="18">
        <v>3628.4</v>
      </c>
      <c r="Q195" s="18">
        <v>295.56</v>
      </c>
      <c r="R195" s="18">
        <v>304.04000000000002</v>
      </c>
      <c r="S195" s="18">
        <v>4228</v>
      </c>
      <c r="T195" s="18">
        <v>0</v>
      </c>
      <c r="U195" s="18">
        <v>0</v>
      </c>
      <c r="V195" s="18">
        <v>0</v>
      </c>
      <c r="W195" s="18">
        <v>0</v>
      </c>
      <c r="X195" s="18"/>
      <c r="Y195" s="18">
        <v>32508.34</v>
      </c>
      <c r="Z195" s="18">
        <v>1865.58</v>
      </c>
      <c r="AA195" s="18">
        <v>2670.08</v>
      </c>
      <c r="AB195" s="18">
        <v>37044</v>
      </c>
    </row>
    <row r="196" spans="1:28" s="15" customFormat="1" x14ac:dyDescent="0.25">
      <c r="A196" s="17">
        <v>11</v>
      </c>
      <c r="B196" s="17" t="s">
        <v>103</v>
      </c>
      <c r="C196" s="17" t="s">
        <v>32</v>
      </c>
      <c r="D196" s="17" t="s">
        <v>104</v>
      </c>
      <c r="E196" s="17" t="s">
        <v>105</v>
      </c>
      <c r="F196" s="17" t="s">
        <v>75</v>
      </c>
      <c r="G196" s="17" t="s">
        <v>106</v>
      </c>
      <c r="H196" s="17">
        <v>0</v>
      </c>
      <c r="I196" s="17">
        <v>0</v>
      </c>
      <c r="J196" s="17">
        <v>470</v>
      </c>
      <c r="K196" s="17" t="s">
        <v>107</v>
      </c>
      <c r="L196" s="18">
        <v>39404.65</v>
      </c>
      <c r="M196" s="18">
        <v>1752.27</v>
      </c>
      <c r="N196" s="18">
        <v>1675.08</v>
      </c>
      <c r="O196" s="18">
        <v>42832</v>
      </c>
      <c r="P196" s="18">
        <v>3250.19</v>
      </c>
      <c r="Q196" s="18">
        <v>394.51</v>
      </c>
      <c r="R196" s="18">
        <v>281.3</v>
      </c>
      <c r="S196" s="18">
        <v>3926</v>
      </c>
      <c r="T196" s="18">
        <v>0</v>
      </c>
      <c r="U196" s="18">
        <v>0</v>
      </c>
      <c r="V196" s="18">
        <v>0</v>
      </c>
      <c r="W196" s="18">
        <v>0</v>
      </c>
      <c r="X196" s="18"/>
      <c r="Y196" s="18">
        <v>42654.84</v>
      </c>
      <c r="Z196" s="18">
        <v>2146.7800000000002</v>
      </c>
      <c r="AA196" s="18">
        <v>1956.38</v>
      </c>
      <c r="AB196" s="18">
        <v>46758</v>
      </c>
    </row>
    <row r="197" spans="1:28" s="15" customFormat="1" x14ac:dyDescent="0.25">
      <c r="A197" s="17">
        <v>12</v>
      </c>
      <c r="B197" s="17" t="s">
        <v>103</v>
      </c>
      <c r="C197" s="17" t="s">
        <v>32</v>
      </c>
      <c r="D197" s="17" t="s">
        <v>108</v>
      </c>
      <c r="E197" s="17" t="s">
        <v>109</v>
      </c>
      <c r="F197" s="17" t="s">
        <v>75</v>
      </c>
      <c r="G197" s="17" t="s">
        <v>106</v>
      </c>
      <c r="H197" s="17">
        <v>0</v>
      </c>
      <c r="I197" s="17">
        <v>0</v>
      </c>
      <c r="J197" s="17">
        <v>470</v>
      </c>
      <c r="K197" s="17" t="s">
        <v>107</v>
      </c>
      <c r="L197" s="18">
        <v>39316.910000000003</v>
      </c>
      <c r="M197" s="18">
        <v>1747.01</v>
      </c>
      <c r="N197" s="18">
        <v>1675.08</v>
      </c>
      <c r="O197" s="18">
        <v>42739</v>
      </c>
      <c r="P197" s="18">
        <v>3250.07</v>
      </c>
      <c r="Q197" s="18">
        <v>393.63</v>
      </c>
      <c r="R197" s="18">
        <v>281.3</v>
      </c>
      <c r="S197" s="18">
        <v>3925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18">
        <v>42566.98</v>
      </c>
      <c r="Z197" s="18">
        <v>2140.64</v>
      </c>
      <c r="AA197" s="18">
        <v>1956.38</v>
      </c>
      <c r="AB197" s="18">
        <v>46664</v>
      </c>
    </row>
    <row r="198" spans="1:28" s="15" customFormat="1" x14ac:dyDescent="0.25">
      <c r="A198" s="17">
        <v>13</v>
      </c>
      <c r="B198" s="17" t="s">
        <v>51</v>
      </c>
      <c r="C198" s="17" t="s">
        <v>32</v>
      </c>
      <c r="D198" s="17" t="s">
        <v>110</v>
      </c>
      <c r="E198" s="17" t="s">
        <v>111</v>
      </c>
      <c r="F198" s="17" t="s">
        <v>75</v>
      </c>
      <c r="G198" s="17" t="s">
        <v>106</v>
      </c>
      <c r="H198" s="17">
        <v>0</v>
      </c>
      <c r="I198" s="17">
        <v>0</v>
      </c>
      <c r="J198" s="17">
        <v>470</v>
      </c>
      <c r="K198" s="17" t="s">
        <v>107</v>
      </c>
      <c r="L198" s="18">
        <v>32485.54</v>
      </c>
      <c r="M198" s="18">
        <v>1402.56</v>
      </c>
      <c r="N198" s="18">
        <v>1395.9</v>
      </c>
      <c r="O198" s="18">
        <v>35284</v>
      </c>
      <c r="P198" s="18">
        <v>3250.18</v>
      </c>
      <c r="Q198" s="18">
        <v>322.52</v>
      </c>
      <c r="R198" s="18">
        <v>281.3</v>
      </c>
      <c r="S198" s="18">
        <v>3854</v>
      </c>
      <c r="T198" s="18">
        <v>0</v>
      </c>
      <c r="U198" s="18">
        <v>29952.54</v>
      </c>
      <c r="V198" s="18">
        <v>1402.56</v>
      </c>
      <c r="W198" s="18">
        <v>1395.9</v>
      </c>
      <c r="X198" s="18">
        <v>32751</v>
      </c>
      <c r="Y198" s="18">
        <v>5783.18</v>
      </c>
      <c r="Z198" s="18">
        <v>322.52</v>
      </c>
      <c r="AA198" s="18">
        <v>281.3</v>
      </c>
      <c r="AB198" s="18">
        <v>6387</v>
      </c>
    </row>
    <row r="199" spans="1:28" s="15" customFormat="1" x14ac:dyDescent="0.25">
      <c r="A199" s="17">
        <v>14</v>
      </c>
      <c r="B199" s="17" t="s">
        <v>51</v>
      </c>
      <c r="C199" s="17" t="s">
        <v>32</v>
      </c>
      <c r="D199" s="17" t="s">
        <v>112</v>
      </c>
      <c r="E199" s="17" t="s">
        <v>113</v>
      </c>
      <c r="F199" s="17" t="s">
        <v>75</v>
      </c>
      <c r="G199" s="17" t="s">
        <v>114</v>
      </c>
      <c r="H199" s="17">
        <v>0</v>
      </c>
      <c r="I199" s="17">
        <v>0</v>
      </c>
      <c r="J199" s="17">
        <v>610</v>
      </c>
      <c r="K199" s="17" t="s">
        <v>107</v>
      </c>
      <c r="L199" s="18">
        <v>17071.72</v>
      </c>
      <c r="M199" s="18">
        <v>859.92</v>
      </c>
      <c r="N199" s="18">
        <v>1449.36</v>
      </c>
      <c r="O199" s="18">
        <v>19381</v>
      </c>
      <c r="P199" s="18">
        <v>4306.21</v>
      </c>
      <c r="Q199" s="18">
        <v>163.69999999999999</v>
      </c>
      <c r="R199" s="18">
        <v>365.09</v>
      </c>
      <c r="S199" s="18">
        <v>4835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21377.93</v>
      </c>
      <c r="Z199" s="18">
        <v>1023.62</v>
      </c>
      <c r="AA199" s="18">
        <v>1814.45</v>
      </c>
      <c r="AB199" s="18">
        <v>24216</v>
      </c>
    </row>
    <row r="200" spans="1:28" s="15" customFormat="1" x14ac:dyDescent="0.25">
      <c r="A200" s="17">
        <v>15</v>
      </c>
      <c r="B200" s="17" t="s">
        <v>72</v>
      </c>
      <c r="C200" s="17" t="s">
        <v>32</v>
      </c>
      <c r="D200" s="17" t="s">
        <v>115</v>
      </c>
      <c r="E200" s="17" t="s">
        <v>116</v>
      </c>
      <c r="F200" s="17" t="s">
        <v>75</v>
      </c>
      <c r="G200" s="17" t="s">
        <v>114</v>
      </c>
      <c r="H200" s="17">
        <v>0</v>
      </c>
      <c r="I200" s="17">
        <v>0</v>
      </c>
      <c r="J200" s="17">
        <v>470</v>
      </c>
      <c r="K200" s="17" t="s">
        <v>107</v>
      </c>
      <c r="L200" s="18">
        <v>12910.53</v>
      </c>
      <c r="M200" s="18">
        <v>669.75</v>
      </c>
      <c r="N200" s="18">
        <v>1116.72</v>
      </c>
      <c r="O200" s="18">
        <v>14697</v>
      </c>
      <c r="P200" s="18">
        <v>3250.72</v>
      </c>
      <c r="Q200" s="18">
        <v>123.98</v>
      </c>
      <c r="R200" s="18">
        <v>281.3</v>
      </c>
      <c r="S200" s="18">
        <v>3656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18">
        <v>16161.25</v>
      </c>
      <c r="Z200" s="18">
        <v>793.73</v>
      </c>
      <c r="AA200" s="18">
        <v>1398.02</v>
      </c>
      <c r="AB200" s="18">
        <v>18353</v>
      </c>
    </row>
    <row r="201" spans="1:28" s="15" customFormat="1" x14ac:dyDescent="0.25">
      <c r="A201" s="17">
        <v>16</v>
      </c>
      <c r="B201" s="17" t="s">
        <v>48</v>
      </c>
      <c r="C201" s="17" t="s">
        <v>32</v>
      </c>
      <c r="D201" s="17" t="s">
        <v>117</v>
      </c>
      <c r="E201" s="17" t="s">
        <v>118</v>
      </c>
      <c r="F201" s="17" t="s">
        <v>75</v>
      </c>
      <c r="G201" s="17" t="s">
        <v>114</v>
      </c>
      <c r="H201" s="17">
        <v>0</v>
      </c>
      <c r="I201" s="17">
        <v>0</v>
      </c>
      <c r="J201" s="17">
        <v>360</v>
      </c>
      <c r="K201" s="17" t="s">
        <v>107</v>
      </c>
      <c r="L201" s="18">
        <v>11050.06</v>
      </c>
      <c r="M201" s="18">
        <v>589.58000000000004</v>
      </c>
      <c r="N201" s="18">
        <v>855.36</v>
      </c>
      <c r="O201" s="18">
        <v>12495</v>
      </c>
      <c r="P201" s="18">
        <v>2519.08</v>
      </c>
      <c r="Q201" s="18">
        <v>106.46</v>
      </c>
      <c r="R201" s="18">
        <v>215.46</v>
      </c>
      <c r="S201" s="18">
        <v>2841</v>
      </c>
      <c r="T201" s="18">
        <v>0</v>
      </c>
      <c r="U201" s="18">
        <v>0</v>
      </c>
      <c r="V201" s="18">
        <v>0</v>
      </c>
      <c r="W201" s="18">
        <v>0</v>
      </c>
      <c r="X201" s="18"/>
      <c r="Y201" s="18">
        <v>13569.14</v>
      </c>
      <c r="Z201" s="18">
        <v>696.04</v>
      </c>
      <c r="AA201" s="18">
        <v>1070.82</v>
      </c>
      <c r="AB201" s="18">
        <v>15336</v>
      </c>
    </row>
    <row r="202" spans="1:28" s="12" customFormat="1" ht="16.5" customHeight="1" x14ac:dyDescent="0.25">
      <c r="A202" s="10"/>
      <c r="B202" s="10"/>
      <c r="C202" s="10" t="s">
        <v>71</v>
      </c>
      <c r="D202" s="10"/>
      <c r="E202" s="10"/>
      <c r="F202" s="10"/>
      <c r="G202" s="10"/>
      <c r="H202" s="10"/>
      <c r="I202" s="10"/>
      <c r="J202" s="11">
        <f>SUM(J186:J201)</f>
        <v>5693</v>
      </c>
      <c r="K202" s="10"/>
      <c r="L202" s="11">
        <f t="shared" ref="L202:AB202" si="21">SUM(L186:L201)</f>
        <v>284150.16000000003</v>
      </c>
      <c r="M202" s="11">
        <f t="shared" si="21"/>
        <v>17046.260000000002</v>
      </c>
      <c r="N202" s="11">
        <f t="shared" si="21"/>
        <v>17344.580000000002</v>
      </c>
      <c r="O202" s="11">
        <f t="shared" si="21"/>
        <v>318541</v>
      </c>
      <c r="P202" s="11">
        <f t="shared" si="21"/>
        <v>41733.600000000006</v>
      </c>
      <c r="Q202" s="11">
        <f t="shared" si="21"/>
        <v>2849.12</v>
      </c>
      <c r="R202" s="11">
        <f t="shared" si="21"/>
        <v>3407.2800000000007</v>
      </c>
      <c r="S202" s="11">
        <f t="shared" si="21"/>
        <v>47990</v>
      </c>
      <c r="T202" s="11">
        <f t="shared" si="21"/>
        <v>10230</v>
      </c>
      <c r="U202" s="11">
        <f t="shared" si="21"/>
        <v>29952.54</v>
      </c>
      <c r="V202" s="11">
        <f t="shared" si="21"/>
        <v>1402.56</v>
      </c>
      <c r="W202" s="11">
        <f t="shared" si="21"/>
        <v>1395.9</v>
      </c>
      <c r="X202" s="11">
        <f t="shared" si="21"/>
        <v>32751</v>
      </c>
      <c r="Y202" s="11">
        <f t="shared" si="21"/>
        <v>295931.22000000003</v>
      </c>
      <c r="Z202" s="11">
        <f t="shared" si="21"/>
        <v>18492.82</v>
      </c>
      <c r="AA202" s="11">
        <f t="shared" si="21"/>
        <v>19355.960000000003</v>
      </c>
      <c r="AB202" s="11">
        <f t="shared" si="21"/>
        <v>333780</v>
      </c>
    </row>
    <row r="203" spans="1:28" s="12" customFormat="1" ht="16.5" customHeight="1" x14ac:dyDescent="0.25">
      <c r="A203" s="10"/>
      <c r="B203" s="10"/>
      <c r="C203" s="10" t="s">
        <v>119</v>
      </c>
      <c r="D203" s="10"/>
      <c r="E203" s="10"/>
      <c r="F203" s="10"/>
      <c r="G203" s="10"/>
      <c r="H203" s="10"/>
      <c r="I203" s="10"/>
      <c r="J203" s="11">
        <f>J202+J185</f>
        <v>27241</v>
      </c>
      <c r="K203" s="11"/>
      <c r="L203" s="11">
        <f t="shared" ref="L203:AB203" si="22">L202+L185</f>
        <v>582062.76</v>
      </c>
      <c r="M203" s="11">
        <f t="shared" si="22"/>
        <v>30092.620000000003</v>
      </c>
      <c r="N203" s="11">
        <f t="shared" si="22"/>
        <v>36773.64</v>
      </c>
      <c r="O203" s="11">
        <f t="shared" si="22"/>
        <v>648929.02</v>
      </c>
      <c r="P203" s="11">
        <f t="shared" si="22"/>
        <v>160191.14000000001</v>
      </c>
      <c r="Q203" s="11">
        <f t="shared" si="22"/>
        <v>5869.07</v>
      </c>
      <c r="R203" s="11">
        <f t="shared" si="22"/>
        <v>13082.769999999999</v>
      </c>
      <c r="S203" s="11">
        <f t="shared" si="22"/>
        <v>179142.98</v>
      </c>
      <c r="T203" s="11">
        <f t="shared" si="22"/>
        <v>28040</v>
      </c>
      <c r="U203" s="11">
        <f t="shared" si="22"/>
        <v>142190.13</v>
      </c>
      <c r="V203" s="11">
        <f t="shared" si="22"/>
        <v>4784.3899999999994</v>
      </c>
      <c r="W203" s="11">
        <f t="shared" si="22"/>
        <v>11025.48</v>
      </c>
      <c r="X203" s="11">
        <f t="shared" si="22"/>
        <v>158000</v>
      </c>
      <c r="Y203" s="11">
        <f t="shared" si="22"/>
        <v>600063.77</v>
      </c>
      <c r="Z203" s="11">
        <f t="shared" si="22"/>
        <v>31177.3</v>
      </c>
      <c r="AA203" s="11">
        <f t="shared" si="22"/>
        <v>38830.93</v>
      </c>
      <c r="AB203" s="11">
        <f t="shared" si="22"/>
        <v>670072</v>
      </c>
    </row>
    <row r="204" spans="1:28" ht="18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</row>
    <row r="205" spans="1:28" ht="18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</row>
    <row r="206" spans="1:28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</row>
    <row r="207" spans="1:28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</row>
    <row r="208" spans="1:28" ht="15.75" x14ac:dyDescent="0.25">
      <c r="A208" s="12"/>
      <c r="B208" s="12"/>
      <c r="C208" s="12"/>
      <c r="D208" s="12"/>
      <c r="E208" s="36" t="s">
        <v>120</v>
      </c>
      <c r="F208" s="12"/>
      <c r="G208" s="37"/>
      <c r="H208" s="37"/>
      <c r="I208" s="37"/>
      <c r="J208" s="37"/>
      <c r="K208" s="37"/>
      <c r="L208" s="36" t="s">
        <v>122</v>
      </c>
      <c r="M208" s="36"/>
      <c r="N208" s="36"/>
      <c r="O208" s="37"/>
      <c r="P208" s="12"/>
      <c r="Q208" s="37"/>
      <c r="R208" s="36" t="s">
        <v>121</v>
      </c>
      <c r="S208" s="12"/>
      <c r="T208" s="37"/>
      <c r="U208" s="37"/>
      <c r="V208" s="12"/>
      <c r="W208" s="37"/>
      <c r="X208" s="37"/>
      <c r="Y208" s="36" t="s">
        <v>123</v>
      </c>
      <c r="Z208" s="37"/>
      <c r="AA208" s="37"/>
      <c r="AB208" s="37"/>
    </row>
    <row r="209" spans="1:31" ht="15.75" x14ac:dyDescent="0.25">
      <c r="A209" s="12"/>
      <c r="B209" s="12"/>
      <c r="C209" s="12"/>
      <c r="D209" s="12"/>
      <c r="E209" s="36" t="s">
        <v>124</v>
      </c>
      <c r="F209" s="12"/>
      <c r="G209" s="37"/>
      <c r="H209" s="37"/>
      <c r="I209" s="37"/>
      <c r="J209" s="37"/>
      <c r="K209" s="37"/>
      <c r="L209" s="36" t="s">
        <v>124</v>
      </c>
      <c r="M209" s="36"/>
      <c r="N209" s="36"/>
      <c r="O209" s="37"/>
      <c r="P209" s="12"/>
      <c r="Q209" s="37"/>
      <c r="R209" s="36" t="s">
        <v>124</v>
      </c>
      <c r="S209" s="12"/>
      <c r="T209" s="37"/>
      <c r="U209" s="37"/>
      <c r="V209" s="12"/>
      <c r="W209" s="37"/>
      <c r="X209" s="37"/>
      <c r="Y209" s="36" t="s">
        <v>124</v>
      </c>
      <c r="Z209" s="37"/>
      <c r="AA209" s="37"/>
      <c r="AB209" s="37"/>
    </row>
    <row r="210" spans="1:31" ht="15.75" x14ac:dyDescent="0.25">
      <c r="A210" s="12"/>
      <c r="B210" s="12"/>
      <c r="C210" s="12"/>
      <c r="D210" s="12"/>
      <c r="E210" s="36"/>
      <c r="F210" s="12"/>
      <c r="G210" s="37"/>
      <c r="H210" s="37"/>
      <c r="I210" s="37"/>
      <c r="J210" s="37"/>
      <c r="K210" s="37"/>
      <c r="L210" s="36"/>
      <c r="M210" s="36"/>
      <c r="N210" s="36"/>
      <c r="O210" s="37"/>
      <c r="P210" s="12"/>
      <c r="Q210" s="37"/>
      <c r="R210" s="36"/>
      <c r="S210" s="12"/>
      <c r="T210" s="37"/>
      <c r="U210" s="37"/>
      <c r="V210" s="12"/>
      <c r="W210" s="37"/>
      <c r="X210" s="37"/>
      <c r="Y210" s="36"/>
      <c r="Z210" s="37"/>
      <c r="AA210" s="37"/>
      <c r="AB210" s="37"/>
    </row>
    <row r="211" spans="1:31" ht="32.25" customHeight="1" x14ac:dyDescent="0.55000000000000004">
      <c r="A211" s="75" t="s">
        <v>0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1"/>
      <c r="AD211" s="1"/>
      <c r="AE211" s="1"/>
    </row>
    <row r="212" spans="1:31" ht="21.75" customHeight="1" x14ac:dyDescent="0.4">
      <c r="A212" s="76" t="s">
        <v>1681</v>
      </c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2"/>
      <c r="AD212" s="2"/>
      <c r="AE212" s="2"/>
    </row>
    <row r="213" spans="1:31" s="5" customFormat="1" ht="20.25" customHeight="1" x14ac:dyDescent="0.35">
      <c r="A213" s="3" t="s">
        <v>1</v>
      </c>
      <c r="B213" s="4"/>
      <c r="C213" s="3"/>
      <c r="D213" s="3"/>
      <c r="F213" s="3" t="s">
        <v>2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s="7" customFormat="1" ht="90" x14ac:dyDescent="0.25">
      <c r="A214" s="35" t="s">
        <v>3</v>
      </c>
      <c r="B214" s="35" t="s">
        <v>4</v>
      </c>
      <c r="C214" s="35" t="s">
        <v>5</v>
      </c>
      <c r="D214" s="35" t="s">
        <v>6</v>
      </c>
      <c r="E214" s="35" t="s">
        <v>7</v>
      </c>
      <c r="F214" s="35" t="s">
        <v>8</v>
      </c>
      <c r="G214" s="35" t="s">
        <v>9</v>
      </c>
      <c r="H214" s="35" t="s">
        <v>10</v>
      </c>
      <c r="I214" s="35" t="s">
        <v>11</v>
      </c>
      <c r="J214" s="35" t="s">
        <v>12</v>
      </c>
      <c r="K214" s="35" t="s">
        <v>13</v>
      </c>
      <c r="L214" s="35" t="s">
        <v>14</v>
      </c>
      <c r="M214" s="35" t="s">
        <v>15</v>
      </c>
      <c r="N214" s="35" t="s">
        <v>16</v>
      </c>
      <c r="O214" s="35" t="s">
        <v>17</v>
      </c>
      <c r="P214" s="35" t="s">
        <v>18</v>
      </c>
      <c r="Q214" s="35" t="s">
        <v>19</v>
      </c>
      <c r="R214" s="35" t="s">
        <v>20</v>
      </c>
      <c r="S214" s="35" t="s">
        <v>21</v>
      </c>
      <c r="T214" s="35" t="s">
        <v>22</v>
      </c>
      <c r="U214" s="35" t="s">
        <v>23</v>
      </c>
      <c r="V214" s="35" t="s">
        <v>24</v>
      </c>
      <c r="W214" s="35" t="s">
        <v>25</v>
      </c>
      <c r="X214" s="35" t="s">
        <v>26</v>
      </c>
      <c r="Y214" s="35" t="s">
        <v>27</v>
      </c>
      <c r="Z214" s="35" t="s">
        <v>28</v>
      </c>
      <c r="AA214" s="35" t="s">
        <v>29</v>
      </c>
      <c r="AB214" s="35" t="s">
        <v>30</v>
      </c>
    </row>
    <row r="215" spans="1:31" s="15" customFormat="1" x14ac:dyDescent="0.25">
      <c r="A215" s="17">
        <v>1</v>
      </c>
      <c r="B215" s="17" t="s">
        <v>31</v>
      </c>
      <c r="C215" s="17" t="s">
        <v>32</v>
      </c>
      <c r="D215" s="17" t="s">
        <v>33</v>
      </c>
      <c r="E215" s="17" t="s">
        <v>34</v>
      </c>
      <c r="F215" s="17" t="s">
        <v>35</v>
      </c>
      <c r="G215" s="17" t="s">
        <v>36</v>
      </c>
      <c r="H215" s="17">
        <v>82844</v>
      </c>
      <c r="I215" s="17">
        <v>82756</v>
      </c>
      <c r="J215" s="17">
        <v>88</v>
      </c>
      <c r="K215" s="17" t="s">
        <v>37</v>
      </c>
      <c r="L215" s="18">
        <v>17898.36</v>
      </c>
      <c r="M215" s="18">
        <v>905.7</v>
      </c>
      <c r="N215" s="18">
        <v>1323.94</v>
      </c>
      <c r="O215" s="18">
        <v>20128</v>
      </c>
      <c r="P215" s="18">
        <v>989.76</v>
      </c>
      <c r="Q215" s="18">
        <v>185.64</v>
      </c>
      <c r="R215" s="18">
        <v>39.6</v>
      </c>
      <c r="S215" s="18">
        <v>1215</v>
      </c>
      <c r="T215" s="18">
        <v>0</v>
      </c>
      <c r="U215" s="18">
        <v>150</v>
      </c>
      <c r="V215" s="18">
        <v>0</v>
      </c>
      <c r="W215" s="18">
        <v>0</v>
      </c>
      <c r="X215" s="18">
        <v>150</v>
      </c>
      <c r="Y215" s="18">
        <v>18738.12</v>
      </c>
      <c r="Z215" s="18">
        <v>1509.58</v>
      </c>
      <c r="AA215" s="18">
        <v>945.3</v>
      </c>
      <c r="AB215" s="18">
        <v>21193</v>
      </c>
    </row>
    <row r="216" spans="1:31" s="15" customFormat="1" x14ac:dyDescent="0.25">
      <c r="A216" s="17">
        <v>2</v>
      </c>
      <c r="B216" s="17" t="s">
        <v>38</v>
      </c>
      <c r="C216" s="17" t="s">
        <v>32</v>
      </c>
      <c r="D216" s="17" t="s">
        <v>39</v>
      </c>
      <c r="E216" s="17" t="s">
        <v>40</v>
      </c>
      <c r="F216" s="17" t="s">
        <v>35</v>
      </c>
      <c r="G216" s="17" t="s">
        <v>41</v>
      </c>
      <c r="H216" s="17">
        <v>42315</v>
      </c>
      <c r="I216" s="17">
        <v>42086</v>
      </c>
      <c r="J216" s="17">
        <v>687</v>
      </c>
      <c r="K216" s="17" t="s">
        <v>37</v>
      </c>
      <c r="L216" s="18">
        <v>48181.72</v>
      </c>
      <c r="M216" s="18">
        <v>3784.07</v>
      </c>
      <c r="N216" s="18">
        <v>1863.21</v>
      </c>
      <c r="O216" s="18">
        <v>53829</v>
      </c>
      <c r="P216" s="18">
        <v>4672.33</v>
      </c>
      <c r="Q216" s="18">
        <v>482.52</v>
      </c>
      <c r="R216" s="18">
        <v>309.14999999999998</v>
      </c>
      <c r="S216" s="18">
        <v>5464</v>
      </c>
      <c r="T216" s="18">
        <v>0</v>
      </c>
      <c r="U216" s="18">
        <v>36999.72</v>
      </c>
      <c r="V216" s="18">
        <v>1863.21</v>
      </c>
      <c r="W216" s="18">
        <v>3784.07</v>
      </c>
      <c r="X216" s="18">
        <v>42647</v>
      </c>
      <c r="Y216" s="18">
        <v>15854.33</v>
      </c>
      <c r="Z216" s="18">
        <v>482.52</v>
      </c>
      <c r="AA216" s="18">
        <v>309.14999999999998</v>
      </c>
      <c r="AB216" s="18">
        <v>16646</v>
      </c>
    </row>
    <row r="217" spans="1:31" s="15" customFormat="1" x14ac:dyDescent="0.25">
      <c r="A217" s="17">
        <v>3</v>
      </c>
      <c r="B217" s="17" t="s">
        <v>42</v>
      </c>
      <c r="C217" s="17" t="s">
        <v>32</v>
      </c>
      <c r="D217" s="17" t="s">
        <v>43</v>
      </c>
      <c r="E217" s="17" t="s">
        <v>44</v>
      </c>
      <c r="F217" s="17" t="s">
        <v>35</v>
      </c>
      <c r="G217" s="17" t="s">
        <v>45</v>
      </c>
      <c r="H217" s="17">
        <v>42120</v>
      </c>
      <c r="I217" s="17">
        <v>42120</v>
      </c>
      <c r="J217" s="17">
        <v>0</v>
      </c>
      <c r="K217" s="17" t="s">
        <v>59</v>
      </c>
      <c r="L217" s="18">
        <v>18920.240000000002</v>
      </c>
      <c r="M217" s="18">
        <v>1073.5999999999999</v>
      </c>
      <c r="N217" s="18">
        <v>1493.16</v>
      </c>
      <c r="O217" s="18">
        <v>21487</v>
      </c>
      <c r="P217" s="18">
        <v>1154.5999999999999</v>
      </c>
      <c r="Q217" s="18">
        <v>401.4</v>
      </c>
      <c r="R217" s="18">
        <v>0</v>
      </c>
      <c r="S217" s="18">
        <v>1556</v>
      </c>
      <c r="T217" s="18">
        <v>0</v>
      </c>
      <c r="U217" s="18">
        <v>468</v>
      </c>
      <c r="V217" s="18">
        <v>0</v>
      </c>
      <c r="W217" s="18">
        <v>0</v>
      </c>
      <c r="X217" s="18">
        <v>468</v>
      </c>
      <c r="Y217" s="18">
        <v>19606.84</v>
      </c>
      <c r="Z217" s="18">
        <v>1894.56</v>
      </c>
      <c r="AA217" s="18">
        <v>1073.5999999999999</v>
      </c>
      <c r="AB217" s="18">
        <v>22575</v>
      </c>
    </row>
    <row r="218" spans="1:31" s="15" customFormat="1" x14ac:dyDescent="0.25">
      <c r="A218" s="17">
        <v>4</v>
      </c>
      <c r="B218" s="17" t="s">
        <v>60</v>
      </c>
      <c r="C218" s="17" t="s">
        <v>97</v>
      </c>
      <c r="D218" s="17" t="s">
        <v>98</v>
      </c>
      <c r="E218" s="17" t="s">
        <v>99</v>
      </c>
      <c r="F218" s="17" t="s">
        <v>35</v>
      </c>
      <c r="G218" s="17" t="s">
        <v>41</v>
      </c>
      <c r="H218" s="17">
        <v>121001</v>
      </c>
      <c r="I218" s="17">
        <v>120091</v>
      </c>
      <c r="J218" s="17">
        <v>910</v>
      </c>
      <c r="K218" s="17" t="s">
        <v>37</v>
      </c>
      <c r="L218" s="18">
        <v>37135.81</v>
      </c>
      <c r="M218" s="18">
        <v>2858.97</v>
      </c>
      <c r="N218" s="18">
        <v>1271.22</v>
      </c>
      <c r="O218" s="18">
        <v>41266</v>
      </c>
      <c r="P218" s="18">
        <v>5732.12</v>
      </c>
      <c r="Q218" s="18">
        <v>366.38</v>
      </c>
      <c r="R218" s="18">
        <v>409.5</v>
      </c>
      <c r="S218" s="18">
        <v>6508</v>
      </c>
      <c r="T218" s="18">
        <v>0</v>
      </c>
      <c r="U218" s="18">
        <v>841</v>
      </c>
      <c r="V218" s="18">
        <v>0</v>
      </c>
      <c r="W218" s="18">
        <v>0</v>
      </c>
      <c r="X218" s="18">
        <v>841</v>
      </c>
      <c r="Y218" s="18">
        <v>42026.93</v>
      </c>
      <c r="Z218" s="18">
        <v>1637.6</v>
      </c>
      <c r="AA218" s="18">
        <v>3268.47</v>
      </c>
      <c r="AB218" s="18">
        <v>46933</v>
      </c>
    </row>
    <row r="219" spans="1:31" s="15" customFormat="1" x14ac:dyDescent="0.25">
      <c r="A219" s="17">
        <v>5</v>
      </c>
      <c r="B219" s="17" t="s">
        <v>38</v>
      </c>
      <c r="C219" s="17" t="s">
        <v>32</v>
      </c>
      <c r="D219" s="17" t="s">
        <v>46</v>
      </c>
      <c r="E219" s="17" t="s">
        <v>47</v>
      </c>
      <c r="F219" s="17" t="s">
        <v>35</v>
      </c>
      <c r="G219" s="17" t="s">
        <v>41</v>
      </c>
      <c r="H219" s="17">
        <v>51392</v>
      </c>
      <c r="I219" s="17">
        <v>50529</v>
      </c>
      <c r="J219" s="17">
        <v>863</v>
      </c>
      <c r="K219" s="17" t="s">
        <v>37</v>
      </c>
      <c r="L219" s="18">
        <v>43759.79</v>
      </c>
      <c r="M219" s="18">
        <v>3329.24</v>
      </c>
      <c r="N219" s="18">
        <v>1000.97</v>
      </c>
      <c r="O219" s="18">
        <v>48090</v>
      </c>
      <c r="P219" s="18">
        <v>6350.15</v>
      </c>
      <c r="Q219" s="18">
        <v>409.5</v>
      </c>
      <c r="R219" s="18">
        <v>388.35</v>
      </c>
      <c r="S219" s="18">
        <v>7148</v>
      </c>
      <c r="T219" s="18">
        <v>0</v>
      </c>
      <c r="U219" s="18">
        <v>27887.79</v>
      </c>
      <c r="V219" s="18">
        <v>1000.97</v>
      </c>
      <c r="W219" s="18">
        <v>3329.24</v>
      </c>
      <c r="X219" s="18">
        <v>32218</v>
      </c>
      <c r="Y219" s="18">
        <v>22222.15</v>
      </c>
      <c r="Z219" s="18">
        <v>409.5</v>
      </c>
      <c r="AA219" s="18">
        <v>388.35</v>
      </c>
      <c r="AB219" s="18">
        <v>23020</v>
      </c>
    </row>
    <row r="220" spans="1:31" s="15" customFormat="1" x14ac:dyDescent="0.25">
      <c r="A220" s="17">
        <v>6</v>
      </c>
      <c r="B220" s="17" t="s">
        <v>48</v>
      </c>
      <c r="C220" s="17" t="s">
        <v>32</v>
      </c>
      <c r="D220" s="17" t="s">
        <v>49</v>
      </c>
      <c r="E220" s="17" t="s">
        <v>50</v>
      </c>
      <c r="F220" s="17" t="s">
        <v>35</v>
      </c>
      <c r="G220" s="17" t="s">
        <v>45</v>
      </c>
      <c r="H220" s="17">
        <v>84926</v>
      </c>
      <c r="I220" s="17">
        <v>84029</v>
      </c>
      <c r="J220" s="17">
        <v>897</v>
      </c>
      <c r="K220" s="17" t="s">
        <v>37</v>
      </c>
      <c r="L220" s="18">
        <v>9027.61</v>
      </c>
      <c r="M220" s="18">
        <v>760.5</v>
      </c>
      <c r="N220" s="18">
        <v>380.89</v>
      </c>
      <c r="O220" s="18">
        <v>10169</v>
      </c>
      <c r="P220" s="18">
        <v>5062.26</v>
      </c>
      <c r="Q220" s="18">
        <v>479.09</v>
      </c>
      <c r="R220" s="18">
        <v>403.65</v>
      </c>
      <c r="S220" s="18">
        <v>5945</v>
      </c>
      <c r="T220" s="18">
        <v>3660</v>
      </c>
      <c r="U220" s="18">
        <v>400</v>
      </c>
      <c r="V220" s="18">
        <v>0</v>
      </c>
      <c r="W220" s="18">
        <v>0</v>
      </c>
      <c r="X220" s="18">
        <v>400</v>
      </c>
      <c r="Y220" s="18">
        <v>13689.87</v>
      </c>
      <c r="Z220" s="18">
        <v>859.98</v>
      </c>
      <c r="AA220" s="18">
        <v>1164.1500000000001</v>
      </c>
      <c r="AB220" s="18">
        <v>15714</v>
      </c>
    </row>
    <row r="221" spans="1:31" s="15" customFormat="1" x14ac:dyDescent="0.25">
      <c r="A221" s="17">
        <v>7</v>
      </c>
      <c r="B221" s="17" t="s">
        <v>51</v>
      </c>
      <c r="C221" s="17" t="s">
        <v>32</v>
      </c>
      <c r="D221" s="17" t="s">
        <v>52</v>
      </c>
      <c r="E221" s="17" t="s">
        <v>53</v>
      </c>
      <c r="F221" s="17" t="s">
        <v>35</v>
      </c>
      <c r="G221" s="17" t="s">
        <v>45</v>
      </c>
      <c r="H221" s="17">
        <v>59856</v>
      </c>
      <c r="I221" s="17">
        <v>58533</v>
      </c>
      <c r="J221" s="17">
        <v>1323</v>
      </c>
      <c r="K221" s="17" t="s">
        <v>37</v>
      </c>
      <c r="L221" s="18">
        <v>17687.37</v>
      </c>
      <c r="M221" s="18">
        <v>1515.15</v>
      </c>
      <c r="N221" s="18">
        <v>341.48</v>
      </c>
      <c r="O221" s="18">
        <v>19544</v>
      </c>
      <c r="P221" s="18">
        <v>7467.37</v>
      </c>
      <c r="Q221" s="18">
        <v>507.28</v>
      </c>
      <c r="R221" s="18">
        <v>595.35</v>
      </c>
      <c r="S221" s="18">
        <v>8570</v>
      </c>
      <c r="T221" s="18">
        <v>2850</v>
      </c>
      <c r="U221" s="18">
        <v>818</v>
      </c>
      <c r="V221" s="18">
        <v>0</v>
      </c>
      <c r="W221" s="18">
        <v>0</v>
      </c>
      <c r="X221" s="18">
        <v>818</v>
      </c>
      <c r="Y221" s="18">
        <v>24336.74</v>
      </c>
      <c r="Z221" s="18">
        <v>848.76</v>
      </c>
      <c r="AA221" s="18">
        <v>2110.5</v>
      </c>
      <c r="AB221" s="18">
        <v>27296</v>
      </c>
    </row>
    <row r="222" spans="1:31" s="15" customFormat="1" x14ac:dyDescent="0.25">
      <c r="A222" s="17">
        <v>8</v>
      </c>
      <c r="B222" s="17" t="s">
        <v>51</v>
      </c>
      <c r="C222" s="17" t="s">
        <v>32</v>
      </c>
      <c r="D222" s="17" t="s">
        <v>54</v>
      </c>
      <c r="E222" s="17" t="s">
        <v>55</v>
      </c>
      <c r="F222" s="17" t="s">
        <v>35</v>
      </c>
      <c r="G222" s="17" t="s">
        <v>41</v>
      </c>
      <c r="H222" s="17">
        <v>66855</v>
      </c>
      <c r="I222" s="17">
        <v>64054</v>
      </c>
      <c r="J222" s="17">
        <v>2801</v>
      </c>
      <c r="K222" s="17" t="s">
        <v>37</v>
      </c>
      <c r="L222" s="18">
        <v>47709.93</v>
      </c>
      <c r="M222" s="18">
        <v>4201.6899999999996</v>
      </c>
      <c r="N222" s="18">
        <v>713.38</v>
      </c>
      <c r="O222" s="18">
        <v>52625</v>
      </c>
      <c r="P222" s="18">
        <v>14554.82</v>
      </c>
      <c r="Q222" s="18">
        <v>690.73</v>
      </c>
      <c r="R222" s="18">
        <v>1260.45</v>
      </c>
      <c r="S222" s="18">
        <v>16506</v>
      </c>
      <c r="T222" s="18">
        <v>11300</v>
      </c>
      <c r="U222" s="18">
        <v>1184</v>
      </c>
      <c r="V222" s="18">
        <v>0</v>
      </c>
      <c r="W222" s="18">
        <v>0</v>
      </c>
      <c r="X222" s="18">
        <v>1184</v>
      </c>
      <c r="Y222" s="18">
        <v>61080.75</v>
      </c>
      <c r="Z222" s="18">
        <v>1404.11</v>
      </c>
      <c r="AA222" s="18">
        <v>5462.14</v>
      </c>
      <c r="AB222" s="18">
        <v>67947</v>
      </c>
    </row>
    <row r="223" spans="1:31" s="15" customFormat="1" x14ac:dyDescent="0.25">
      <c r="A223" s="17">
        <v>9</v>
      </c>
      <c r="B223" s="17" t="s">
        <v>51</v>
      </c>
      <c r="C223" s="17" t="s">
        <v>32</v>
      </c>
      <c r="D223" s="17" t="s">
        <v>56</v>
      </c>
      <c r="E223" s="17" t="s">
        <v>57</v>
      </c>
      <c r="F223" s="17" t="s">
        <v>35</v>
      </c>
      <c r="G223" s="17" t="s">
        <v>58</v>
      </c>
      <c r="H223" s="17">
        <v>7127</v>
      </c>
      <c r="I223" s="17">
        <v>7127</v>
      </c>
      <c r="J223" s="17">
        <v>0</v>
      </c>
      <c r="K223" s="17" t="s">
        <v>59</v>
      </c>
      <c r="L223" s="18">
        <v>14117.78</v>
      </c>
      <c r="M223" s="18">
        <v>0</v>
      </c>
      <c r="N223" s="18">
        <v>1254.22</v>
      </c>
      <c r="O223" s="18">
        <v>15372</v>
      </c>
      <c r="P223" s="18">
        <v>852.1</v>
      </c>
      <c r="Q223" s="18">
        <v>141.9</v>
      </c>
      <c r="R223" s="18">
        <v>0</v>
      </c>
      <c r="S223" s="18">
        <v>994</v>
      </c>
      <c r="T223" s="18">
        <v>0</v>
      </c>
      <c r="U223" s="18">
        <v>231</v>
      </c>
      <c r="V223" s="18">
        <v>0</v>
      </c>
      <c r="W223" s="18">
        <v>0</v>
      </c>
      <c r="X223" s="18">
        <v>231</v>
      </c>
      <c r="Y223" s="18">
        <v>14738.88</v>
      </c>
      <c r="Z223" s="18">
        <v>1396.12</v>
      </c>
      <c r="AA223" s="18">
        <v>0</v>
      </c>
      <c r="AB223" s="18">
        <v>16135</v>
      </c>
    </row>
    <row r="224" spans="1:31" s="15" customFormat="1" x14ac:dyDescent="0.25">
      <c r="A224" s="17">
        <v>10</v>
      </c>
      <c r="B224" s="17" t="s">
        <v>60</v>
      </c>
      <c r="C224" s="17" t="s">
        <v>32</v>
      </c>
      <c r="D224" s="17" t="s">
        <v>61</v>
      </c>
      <c r="E224" s="17" t="s">
        <v>62</v>
      </c>
      <c r="F224" s="17" t="s">
        <v>35</v>
      </c>
      <c r="G224" s="17" t="s">
        <v>63</v>
      </c>
      <c r="H224" s="17">
        <v>85</v>
      </c>
      <c r="I224" s="17">
        <v>85</v>
      </c>
      <c r="J224" s="17">
        <v>0</v>
      </c>
      <c r="K224" s="17" t="s">
        <v>59</v>
      </c>
      <c r="L224" s="18">
        <v>15328.13</v>
      </c>
      <c r="M224" s="18">
        <v>113.6</v>
      </c>
      <c r="N224" s="18">
        <v>1358.27</v>
      </c>
      <c r="O224" s="18">
        <v>16800</v>
      </c>
      <c r="P224" s="18">
        <v>852.42</v>
      </c>
      <c r="Q224" s="18">
        <v>155.58000000000001</v>
      </c>
      <c r="R224" s="18">
        <v>0</v>
      </c>
      <c r="S224" s="18">
        <v>1008</v>
      </c>
      <c r="T224" s="18">
        <v>0</v>
      </c>
      <c r="U224" s="18">
        <v>214</v>
      </c>
      <c r="V224" s="18">
        <v>0</v>
      </c>
      <c r="W224" s="18">
        <v>0</v>
      </c>
      <c r="X224" s="18">
        <v>214</v>
      </c>
      <c r="Y224" s="18">
        <v>15966.55</v>
      </c>
      <c r="Z224" s="18">
        <v>1513.85</v>
      </c>
      <c r="AA224" s="18">
        <v>113.6</v>
      </c>
      <c r="AB224" s="18">
        <v>17594</v>
      </c>
    </row>
    <row r="225" spans="1:28" s="15" customFormat="1" x14ac:dyDescent="0.25">
      <c r="A225" s="17">
        <v>11</v>
      </c>
      <c r="B225" s="17" t="s">
        <v>64</v>
      </c>
      <c r="C225" s="17" t="s">
        <v>32</v>
      </c>
      <c r="D225" s="17" t="s">
        <v>65</v>
      </c>
      <c r="E225" s="17" t="s">
        <v>66</v>
      </c>
      <c r="F225" s="17" t="s">
        <v>35</v>
      </c>
      <c r="G225" s="17" t="s">
        <v>67</v>
      </c>
      <c r="H225" s="17">
        <v>1019</v>
      </c>
      <c r="I225" s="17">
        <v>998</v>
      </c>
      <c r="J225" s="17">
        <v>21</v>
      </c>
      <c r="K225" s="17" t="s">
        <v>37</v>
      </c>
      <c r="L225" s="18">
        <v>9485</v>
      </c>
      <c r="M225" s="18">
        <v>226.73</v>
      </c>
      <c r="N225" s="18">
        <v>820.27</v>
      </c>
      <c r="O225" s="18">
        <v>10532</v>
      </c>
      <c r="P225" s="18">
        <v>545.12</v>
      </c>
      <c r="Q225" s="18">
        <v>97.43</v>
      </c>
      <c r="R225" s="18">
        <v>9.4499999999999993</v>
      </c>
      <c r="S225" s="18">
        <v>652</v>
      </c>
      <c r="T225" s="18">
        <v>0</v>
      </c>
      <c r="U225" s="18">
        <v>146</v>
      </c>
      <c r="V225" s="18">
        <v>0</v>
      </c>
      <c r="W225" s="18">
        <v>0</v>
      </c>
      <c r="X225" s="18">
        <v>146</v>
      </c>
      <c r="Y225" s="18">
        <v>9884.1200000000008</v>
      </c>
      <c r="Z225" s="18">
        <v>917.7</v>
      </c>
      <c r="AA225" s="18">
        <v>236.18</v>
      </c>
      <c r="AB225" s="18">
        <v>11038</v>
      </c>
    </row>
    <row r="226" spans="1:28" s="15" customFormat="1" x14ac:dyDescent="0.25">
      <c r="A226" s="17">
        <v>12</v>
      </c>
      <c r="B226" s="17" t="s">
        <v>38</v>
      </c>
      <c r="C226" s="17" t="s">
        <v>32</v>
      </c>
      <c r="D226" s="17" t="s">
        <v>68</v>
      </c>
      <c r="E226" s="17" t="s">
        <v>69</v>
      </c>
      <c r="F226" s="17" t="s">
        <v>35</v>
      </c>
      <c r="G226" s="17" t="s">
        <v>70</v>
      </c>
      <c r="H226" s="17">
        <v>9207</v>
      </c>
      <c r="I226" s="17">
        <v>9014</v>
      </c>
      <c r="J226" s="17">
        <v>193</v>
      </c>
      <c r="K226" s="17" t="s">
        <v>37</v>
      </c>
      <c r="L226" s="18">
        <v>24880.81</v>
      </c>
      <c r="M226" s="18">
        <v>705.72</v>
      </c>
      <c r="N226" s="18">
        <v>863.47</v>
      </c>
      <c r="O226" s="18">
        <v>26450</v>
      </c>
      <c r="P226" s="18">
        <v>1542.18</v>
      </c>
      <c r="Q226" s="18">
        <v>241.97</v>
      </c>
      <c r="R226" s="18">
        <v>86.85</v>
      </c>
      <c r="S226" s="18">
        <v>1871</v>
      </c>
      <c r="T226" s="18">
        <v>0</v>
      </c>
      <c r="U226" s="18">
        <v>5820.81</v>
      </c>
      <c r="V226" s="18">
        <v>863.47</v>
      </c>
      <c r="W226" s="18">
        <v>705.72</v>
      </c>
      <c r="X226" s="18">
        <v>7390</v>
      </c>
      <c r="Y226" s="18">
        <v>20602.18</v>
      </c>
      <c r="Z226" s="18">
        <v>241.97</v>
      </c>
      <c r="AA226" s="18">
        <v>86.85</v>
      </c>
      <c r="AB226" s="18">
        <v>20931</v>
      </c>
    </row>
    <row r="227" spans="1:28" s="22" customFormat="1" x14ac:dyDescent="0.25">
      <c r="A227" s="19"/>
      <c r="B227" s="19"/>
      <c r="C227" s="10" t="s">
        <v>71</v>
      </c>
      <c r="D227" s="19"/>
      <c r="E227" s="19"/>
      <c r="F227" s="19"/>
      <c r="G227" s="19"/>
      <c r="H227" s="19"/>
      <c r="I227" s="19"/>
      <c r="J227" s="19">
        <f>SUM(J215:J226)</f>
        <v>7783</v>
      </c>
      <c r="K227" s="19"/>
      <c r="L227" s="20">
        <f t="shared" ref="L227:AB227" si="23">SUM(L215:L226)</f>
        <v>304132.55</v>
      </c>
      <c r="M227" s="20">
        <f t="shared" si="23"/>
        <v>19474.969999999998</v>
      </c>
      <c r="N227" s="20">
        <f t="shared" si="23"/>
        <v>12684.48</v>
      </c>
      <c r="O227" s="20">
        <f t="shared" si="23"/>
        <v>336292</v>
      </c>
      <c r="P227" s="20">
        <f t="shared" si="23"/>
        <v>49775.23</v>
      </c>
      <c r="Q227" s="20">
        <f t="shared" si="23"/>
        <v>4159.42</v>
      </c>
      <c r="R227" s="20">
        <f t="shared" si="23"/>
        <v>3502.35</v>
      </c>
      <c r="S227" s="20">
        <f t="shared" si="23"/>
        <v>57437</v>
      </c>
      <c r="T227" s="20">
        <f t="shared" si="23"/>
        <v>17810</v>
      </c>
      <c r="U227" s="20">
        <f t="shared" si="23"/>
        <v>75160.320000000007</v>
      </c>
      <c r="V227" s="20">
        <f t="shared" si="23"/>
        <v>3727.6500000000005</v>
      </c>
      <c r="W227" s="20">
        <f t="shared" si="23"/>
        <v>7819.03</v>
      </c>
      <c r="X227" s="20">
        <f t="shared" si="23"/>
        <v>86707</v>
      </c>
      <c r="Y227" s="20">
        <f t="shared" si="23"/>
        <v>278747.45999999996</v>
      </c>
      <c r="Z227" s="20">
        <f t="shared" si="23"/>
        <v>13116.25</v>
      </c>
      <c r="AA227" s="20">
        <f t="shared" si="23"/>
        <v>15158.29</v>
      </c>
      <c r="AB227" s="20">
        <f t="shared" si="23"/>
        <v>307022</v>
      </c>
    </row>
    <row r="228" spans="1:28" s="15" customFormat="1" x14ac:dyDescent="0.25">
      <c r="A228" s="17">
        <v>1</v>
      </c>
      <c r="B228" s="17" t="s">
        <v>72</v>
      </c>
      <c r="C228" s="17" t="s">
        <v>32</v>
      </c>
      <c r="D228" s="17" t="s">
        <v>73</v>
      </c>
      <c r="E228" s="17" t="s">
        <v>74</v>
      </c>
      <c r="F228" s="17" t="s">
        <v>75</v>
      </c>
      <c r="G228" s="17" t="s">
        <v>76</v>
      </c>
      <c r="H228" s="17">
        <v>5529</v>
      </c>
      <c r="I228" s="17">
        <v>5346</v>
      </c>
      <c r="J228" s="17">
        <v>183</v>
      </c>
      <c r="K228" s="17" t="s">
        <v>37</v>
      </c>
      <c r="L228" s="18">
        <v>15763.44</v>
      </c>
      <c r="M228" s="18">
        <v>1000.27</v>
      </c>
      <c r="N228" s="18">
        <v>1179.29</v>
      </c>
      <c r="O228" s="18">
        <v>17943</v>
      </c>
      <c r="P228" s="18">
        <v>1498.24</v>
      </c>
      <c r="Q228" s="18">
        <v>155.22999999999999</v>
      </c>
      <c r="R228" s="18">
        <v>109.53</v>
      </c>
      <c r="S228" s="18">
        <v>1763</v>
      </c>
      <c r="T228" s="18">
        <v>280</v>
      </c>
      <c r="U228" s="18">
        <v>39</v>
      </c>
      <c r="V228" s="18">
        <v>0</v>
      </c>
      <c r="W228" s="18">
        <v>0</v>
      </c>
      <c r="X228" s="18">
        <v>39</v>
      </c>
      <c r="Y228" s="18">
        <v>17222.68</v>
      </c>
      <c r="Z228" s="18">
        <v>1334.52</v>
      </c>
      <c r="AA228" s="18">
        <v>1109.8</v>
      </c>
      <c r="AB228" s="18">
        <v>19667</v>
      </c>
    </row>
    <row r="229" spans="1:28" s="15" customFormat="1" x14ac:dyDescent="0.25">
      <c r="A229" s="17">
        <v>2</v>
      </c>
      <c r="B229" s="17" t="s">
        <v>48</v>
      </c>
      <c r="C229" s="17" t="s">
        <v>32</v>
      </c>
      <c r="D229" s="17" t="s">
        <v>77</v>
      </c>
      <c r="E229" s="17" t="s">
        <v>78</v>
      </c>
      <c r="F229" s="17" t="s">
        <v>75</v>
      </c>
      <c r="G229" s="17" t="s">
        <v>76</v>
      </c>
      <c r="H229" s="17">
        <v>6777</v>
      </c>
      <c r="I229" s="17">
        <v>6715</v>
      </c>
      <c r="J229" s="17">
        <v>62</v>
      </c>
      <c r="K229" s="17" t="s">
        <v>37</v>
      </c>
      <c r="L229" s="18">
        <v>13219.63</v>
      </c>
      <c r="M229" s="18">
        <v>868.38</v>
      </c>
      <c r="N229" s="18">
        <v>1196.99</v>
      </c>
      <c r="O229" s="18">
        <v>15285</v>
      </c>
      <c r="P229" s="18">
        <v>631.45000000000005</v>
      </c>
      <c r="Q229" s="18">
        <v>141.44</v>
      </c>
      <c r="R229" s="18">
        <v>37.11</v>
      </c>
      <c r="S229" s="18">
        <v>810</v>
      </c>
      <c r="T229" s="18">
        <v>10</v>
      </c>
      <c r="U229" s="18">
        <v>48</v>
      </c>
      <c r="V229" s="18">
        <v>0</v>
      </c>
      <c r="W229" s="18">
        <v>0</v>
      </c>
      <c r="X229" s="18">
        <v>48</v>
      </c>
      <c r="Y229" s="18">
        <v>13803.08</v>
      </c>
      <c r="Z229" s="18">
        <v>1338.43</v>
      </c>
      <c r="AA229" s="18">
        <v>905.49</v>
      </c>
      <c r="AB229" s="18">
        <v>16047</v>
      </c>
    </row>
    <row r="230" spans="1:28" s="15" customFormat="1" x14ac:dyDescent="0.25">
      <c r="A230" s="17">
        <v>3</v>
      </c>
      <c r="B230" s="17" t="s">
        <v>60</v>
      </c>
      <c r="C230" s="17" t="s">
        <v>32</v>
      </c>
      <c r="D230" s="17" t="s">
        <v>79</v>
      </c>
      <c r="E230" s="17" t="s">
        <v>80</v>
      </c>
      <c r="F230" s="17" t="s">
        <v>75</v>
      </c>
      <c r="G230" s="17" t="s">
        <v>76</v>
      </c>
      <c r="H230" s="17">
        <v>7561</v>
      </c>
      <c r="I230" s="17">
        <v>7561</v>
      </c>
      <c r="J230" s="17">
        <v>0</v>
      </c>
      <c r="K230" s="17" t="s">
        <v>59</v>
      </c>
      <c r="L230" s="18">
        <v>2257.9299999999998</v>
      </c>
      <c r="M230" s="18">
        <v>0</v>
      </c>
      <c r="N230" s="18">
        <v>650.07000000000005</v>
      </c>
      <c r="O230" s="18">
        <v>2908</v>
      </c>
      <c r="P230" s="18">
        <v>406.56</v>
      </c>
      <c r="Q230" s="18">
        <v>21.44</v>
      </c>
      <c r="R230" s="18">
        <v>0</v>
      </c>
      <c r="S230" s="18">
        <v>428</v>
      </c>
      <c r="T230" s="18">
        <v>5270</v>
      </c>
      <c r="U230" s="18">
        <v>49</v>
      </c>
      <c r="V230" s="18">
        <v>0</v>
      </c>
      <c r="W230" s="18">
        <v>0</v>
      </c>
      <c r="X230" s="18">
        <v>49</v>
      </c>
      <c r="Y230" s="18">
        <v>2615.4899999999998</v>
      </c>
      <c r="Z230" s="18">
        <v>671.51</v>
      </c>
      <c r="AA230" s="18">
        <v>0</v>
      </c>
      <c r="AB230" s="18">
        <v>3287</v>
      </c>
    </row>
    <row r="231" spans="1:28" s="15" customFormat="1" x14ac:dyDescent="0.25">
      <c r="A231" s="17">
        <v>4</v>
      </c>
      <c r="B231" s="17" t="s">
        <v>81</v>
      </c>
      <c r="C231" s="17" t="s">
        <v>32</v>
      </c>
      <c r="D231" s="17" t="s">
        <v>82</v>
      </c>
      <c r="E231" s="17" t="s">
        <v>83</v>
      </c>
      <c r="F231" s="17" t="s">
        <v>75</v>
      </c>
      <c r="G231" s="17" t="s">
        <v>76</v>
      </c>
      <c r="H231" s="17">
        <v>20108</v>
      </c>
      <c r="I231" s="17">
        <v>19971</v>
      </c>
      <c r="J231" s="17">
        <v>137</v>
      </c>
      <c r="K231" s="17" t="s">
        <v>37</v>
      </c>
      <c r="L231" s="18">
        <v>21928.6</v>
      </c>
      <c r="M231" s="18">
        <v>1706.33</v>
      </c>
      <c r="N231" s="18">
        <v>1209.07</v>
      </c>
      <c r="O231" s="18">
        <v>24844</v>
      </c>
      <c r="P231" s="18">
        <v>1160.56</v>
      </c>
      <c r="Q231" s="18">
        <v>214.45</v>
      </c>
      <c r="R231" s="18">
        <v>81.99</v>
      </c>
      <c r="S231" s="18">
        <v>1457</v>
      </c>
      <c r="T231" s="18">
        <v>0</v>
      </c>
      <c r="U231" s="18">
        <v>146</v>
      </c>
      <c r="V231" s="18">
        <v>0</v>
      </c>
      <c r="W231" s="18">
        <v>0</v>
      </c>
      <c r="X231" s="18">
        <v>146</v>
      </c>
      <c r="Y231" s="18">
        <v>22943.16</v>
      </c>
      <c r="Z231" s="18">
        <v>1423.52</v>
      </c>
      <c r="AA231" s="18">
        <v>1788.32</v>
      </c>
      <c r="AB231" s="18">
        <v>26155</v>
      </c>
    </row>
    <row r="232" spans="1:28" s="15" customFormat="1" x14ac:dyDescent="0.25">
      <c r="A232" s="17">
        <v>5</v>
      </c>
      <c r="B232" s="17" t="s">
        <v>31</v>
      </c>
      <c r="C232" s="17" t="s">
        <v>32</v>
      </c>
      <c r="D232" s="17" t="s">
        <v>84</v>
      </c>
      <c r="E232" s="17" t="s">
        <v>85</v>
      </c>
      <c r="F232" s="17" t="s">
        <v>75</v>
      </c>
      <c r="G232" s="17" t="s">
        <v>86</v>
      </c>
      <c r="H232" s="17">
        <v>9044</v>
      </c>
      <c r="I232" s="17">
        <v>9006</v>
      </c>
      <c r="J232" s="17">
        <v>38</v>
      </c>
      <c r="K232" s="17" t="s">
        <v>37</v>
      </c>
      <c r="L232" s="18">
        <v>13972.05</v>
      </c>
      <c r="M232" s="18">
        <v>891.6</v>
      </c>
      <c r="N232" s="18">
        <v>1327.35</v>
      </c>
      <c r="O232" s="18">
        <v>16191</v>
      </c>
      <c r="P232" s="18">
        <v>502.8</v>
      </c>
      <c r="Q232" s="18">
        <v>150.46</v>
      </c>
      <c r="R232" s="18">
        <v>22.74</v>
      </c>
      <c r="S232" s="18">
        <v>676</v>
      </c>
      <c r="T232" s="18">
        <v>0</v>
      </c>
      <c r="U232" s="18">
        <v>71</v>
      </c>
      <c r="V232" s="18">
        <v>0</v>
      </c>
      <c r="W232" s="18">
        <v>0</v>
      </c>
      <c r="X232" s="18">
        <v>71</v>
      </c>
      <c r="Y232" s="18">
        <v>14403.85</v>
      </c>
      <c r="Z232" s="18">
        <v>1477.81</v>
      </c>
      <c r="AA232" s="18">
        <v>914.34</v>
      </c>
      <c r="AB232" s="18">
        <v>16796</v>
      </c>
    </row>
    <row r="233" spans="1:28" s="15" customFormat="1" x14ac:dyDescent="0.25">
      <c r="A233" s="17">
        <v>6</v>
      </c>
      <c r="B233" s="17" t="s">
        <v>48</v>
      </c>
      <c r="C233" s="17" t="s">
        <v>32</v>
      </c>
      <c r="D233" s="17" t="s">
        <v>87</v>
      </c>
      <c r="E233" s="17" t="s">
        <v>88</v>
      </c>
      <c r="F233" s="17" t="s">
        <v>75</v>
      </c>
      <c r="G233" s="17" t="s">
        <v>76</v>
      </c>
      <c r="H233" s="17">
        <v>9975</v>
      </c>
      <c r="I233" s="17">
        <v>9863</v>
      </c>
      <c r="J233" s="17">
        <v>112</v>
      </c>
      <c r="K233" s="17" t="s">
        <v>37</v>
      </c>
      <c r="L233" s="18">
        <v>20464.14</v>
      </c>
      <c r="M233" s="18">
        <v>1570.22</v>
      </c>
      <c r="N233" s="18">
        <v>1322.64</v>
      </c>
      <c r="O233" s="18">
        <v>23357</v>
      </c>
      <c r="P233" s="18">
        <v>994.32</v>
      </c>
      <c r="Q233" s="18">
        <v>219.65</v>
      </c>
      <c r="R233" s="18">
        <v>67.03</v>
      </c>
      <c r="S233" s="18">
        <v>1281</v>
      </c>
      <c r="T233" s="18">
        <v>40</v>
      </c>
      <c r="U233" s="18">
        <v>103</v>
      </c>
      <c r="V233" s="18">
        <v>0</v>
      </c>
      <c r="W233" s="18">
        <v>0</v>
      </c>
      <c r="X233" s="18">
        <v>103</v>
      </c>
      <c r="Y233" s="18">
        <v>21355.46</v>
      </c>
      <c r="Z233" s="18">
        <v>1542.29</v>
      </c>
      <c r="AA233" s="18">
        <v>1637.25</v>
      </c>
      <c r="AB233" s="18">
        <v>24535</v>
      </c>
    </row>
    <row r="234" spans="1:28" s="15" customFormat="1" x14ac:dyDescent="0.25">
      <c r="A234" s="17">
        <v>7</v>
      </c>
      <c r="B234" s="17" t="s">
        <v>51</v>
      </c>
      <c r="C234" s="17" t="s">
        <v>32</v>
      </c>
      <c r="D234" s="17" t="s">
        <v>89</v>
      </c>
      <c r="E234" s="17" t="s">
        <v>90</v>
      </c>
      <c r="F234" s="17" t="s">
        <v>75</v>
      </c>
      <c r="G234" s="17" t="s">
        <v>76</v>
      </c>
      <c r="H234" s="17">
        <v>9287</v>
      </c>
      <c r="I234" s="17">
        <v>9174</v>
      </c>
      <c r="J234" s="17">
        <v>113</v>
      </c>
      <c r="K234" s="17" t="s">
        <v>37</v>
      </c>
      <c r="L234" s="18">
        <v>5904.77</v>
      </c>
      <c r="M234" s="18">
        <v>439.18</v>
      </c>
      <c r="N234" s="18">
        <v>547.04999999999995</v>
      </c>
      <c r="O234" s="18">
        <v>6891</v>
      </c>
      <c r="P234" s="18">
        <v>1032.8599999999999</v>
      </c>
      <c r="Q234" s="18">
        <v>57.51</v>
      </c>
      <c r="R234" s="18">
        <v>67.63</v>
      </c>
      <c r="S234" s="18">
        <v>1158</v>
      </c>
      <c r="T234" s="18">
        <v>1800</v>
      </c>
      <c r="U234" s="18">
        <v>73</v>
      </c>
      <c r="V234" s="18">
        <v>0</v>
      </c>
      <c r="W234" s="18">
        <v>0</v>
      </c>
      <c r="X234" s="18">
        <v>73</v>
      </c>
      <c r="Y234" s="18">
        <v>6864.63</v>
      </c>
      <c r="Z234" s="18">
        <v>604.55999999999995</v>
      </c>
      <c r="AA234" s="18">
        <v>506.81</v>
      </c>
      <c r="AB234" s="18">
        <v>7976</v>
      </c>
    </row>
    <row r="235" spans="1:28" s="15" customFormat="1" x14ac:dyDescent="0.25">
      <c r="A235" s="17">
        <v>8</v>
      </c>
      <c r="B235" s="17" t="s">
        <v>38</v>
      </c>
      <c r="C235" s="17" t="s">
        <v>32</v>
      </c>
      <c r="D235" s="17" t="s">
        <v>91</v>
      </c>
      <c r="E235" s="17" t="s">
        <v>92</v>
      </c>
      <c r="F235" s="17" t="s">
        <v>75</v>
      </c>
      <c r="G235" s="17" t="s">
        <v>76</v>
      </c>
      <c r="H235" s="17">
        <v>8868</v>
      </c>
      <c r="I235" s="17">
        <v>8692</v>
      </c>
      <c r="J235" s="17">
        <v>176</v>
      </c>
      <c r="K235" s="17" t="s">
        <v>37</v>
      </c>
      <c r="L235" s="18">
        <v>13657.08</v>
      </c>
      <c r="M235" s="18">
        <v>1057.77</v>
      </c>
      <c r="N235" s="18">
        <v>829.15</v>
      </c>
      <c r="O235" s="18">
        <v>15544</v>
      </c>
      <c r="P235" s="18">
        <v>1576.85</v>
      </c>
      <c r="Q235" s="18">
        <v>137.81</v>
      </c>
      <c r="R235" s="18">
        <v>105.34</v>
      </c>
      <c r="S235" s="18">
        <v>1820</v>
      </c>
      <c r="T235" s="18">
        <v>2830</v>
      </c>
      <c r="U235" s="18">
        <v>81</v>
      </c>
      <c r="V235" s="18">
        <v>0</v>
      </c>
      <c r="W235" s="18">
        <v>0</v>
      </c>
      <c r="X235" s="18">
        <v>81</v>
      </c>
      <c r="Y235" s="18">
        <v>15152.93</v>
      </c>
      <c r="Z235" s="18">
        <v>966.96</v>
      </c>
      <c r="AA235" s="18">
        <v>1163.1099999999999</v>
      </c>
      <c r="AB235" s="18">
        <v>17283</v>
      </c>
    </row>
    <row r="236" spans="1:28" s="15" customFormat="1" x14ac:dyDescent="0.25">
      <c r="A236" s="17">
        <v>9</v>
      </c>
      <c r="B236" s="17" t="s">
        <v>38</v>
      </c>
      <c r="C236" s="17" t="s">
        <v>32</v>
      </c>
      <c r="D236" s="17" t="s">
        <v>93</v>
      </c>
      <c r="E236" s="17" t="s">
        <v>94</v>
      </c>
      <c r="F236" s="17" t="s">
        <v>75</v>
      </c>
      <c r="G236" s="17" t="s">
        <v>76</v>
      </c>
      <c r="H236" s="17">
        <v>1223</v>
      </c>
      <c r="I236" s="17">
        <v>1192</v>
      </c>
      <c r="J236" s="17">
        <v>31</v>
      </c>
      <c r="K236" s="17" t="s">
        <v>37</v>
      </c>
      <c r="L236" s="18">
        <v>14141.92</v>
      </c>
      <c r="M236" s="18">
        <v>674.78</v>
      </c>
      <c r="N236" s="18">
        <v>1242.3</v>
      </c>
      <c r="O236" s="18">
        <v>16059</v>
      </c>
      <c r="P236" s="18">
        <v>611.91</v>
      </c>
      <c r="Q236" s="18">
        <v>148.54</v>
      </c>
      <c r="R236" s="18">
        <v>18.55</v>
      </c>
      <c r="S236" s="18">
        <v>779</v>
      </c>
      <c r="T236" s="18">
        <v>0</v>
      </c>
      <c r="U236" s="18">
        <v>87</v>
      </c>
      <c r="V236" s="18">
        <v>0</v>
      </c>
      <c r="W236" s="18">
        <v>0</v>
      </c>
      <c r="X236" s="18">
        <v>87</v>
      </c>
      <c r="Y236" s="18">
        <v>14666.83</v>
      </c>
      <c r="Z236" s="18">
        <v>1390.84</v>
      </c>
      <c r="AA236" s="18">
        <v>693.33</v>
      </c>
      <c r="AB236" s="18">
        <v>16751</v>
      </c>
    </row>
    <row r="237" spans="1:28" s="15" customFormat="1" x14ac:dyDescent="0.25">
      <c r="A237" s="17">
        <v>10</v>
      </c>
      <c r="B237" s="17" t="s">
        <v>81</v>
      </c>
      <c r="C237" s="17" t="s">
        <v>32</v>
      </c>
      <c r="D237" s="17" t="s">
        <v>95</v>
      </c>
      <c r="E237" s="17" t="s">
        <v>96</v>
      </c>
      <c r="F237" s="17" t="s">
        <v>75</v>
      </c>
      <c r="G237" s="17" t="s">
        <v>76</v>
      </c>
      <c r="H237" s="17">
        <v>32261</v>
      </c>
      <c r="I237" s="17">
        <v>32002</v>
      </c>
      <c r="J237" s="17">
        <v>259</v>
      </c>
      <c r="K237" s="17" t="s">
        <v>37</v>
      </c>
      <c r="L237" s="18">
        <v>32508.34</v>
      </c>
      <c r="M237" s="18">
        <v>2670.08</v>
      </c>
      <c r="N237" s="18">
        <v>1865.58</v>
      </c>
      <c r="O237" s="18">
        <v>37044</v>
      </c>
      <c r="P237" s="18">
        <v>1972.83</v>
      </c>
      <c r="Q237" s="18">
        <v>345.16</v>
      </c>
      <c r="R237" s="18">
        <v>155.01</v>
      </c>
      <c r="S237" s="18">
        <v>2473</v>
      </c>
      <c r="T237" s="18">
        <v>0</v>
      </c>
      <c r="U237" s="18">
        <v>28501.34</v>
      </c>
      <c r="V237" s="18">
        <v>1865.58</v>
      </c>
      <c r="W237" s="18">
        <v>2670.08</v>
      </c>
      <c r="X237" s="18">
        <v>33037</v>
      </c>
      <c r="Y237" s="18">
        <v>5979.83</v>
      </c>
      <c r="Z237" s="18">
        <v>345.16</v>
      </c>
      <c r="AA237" s="18">
        <v>155.01</v>
      </c>
      <c r="AB237" s="18">
        <v>6480</v>
      </c>
    </row>
    <row r="238" spans="1:28" s="15" customFormat="1" x14ac:dyDescent="0.25">
      <c r="A238" s="17">
        <v>11</v>
      </c>
      <c r="B238" s="17" t="s">
        <v>103</v>
      </c>
      <c r="C238" s="17" t="s">
        <v>32</v>
      </c>
      <c r="D238" s="17" t="s">
        <v>104</v>
      </c>
      <c r="E238" s="17" t="s">
        <v>105</v>
      </c>
      <c r="F238" s="17" t="s">
        <v>75</v>
      </c>
      <c r="G238" s="17" t="s">
        <v>106</v>
      </c>
      <c r="H238" s="17">
        <v>0</v>
      </c>
      <c r="I238" s="17">
        <v>0</v>
      </c>
      <c r="J238" s="17">
        <v>470</v>
      </c>
      <c r="K238" s="17" t="s">
        <v>107</v>
      </c>
      <c r="L238" s="18">
        <v>42654.84</v>
      </c>
      <c r="M238" s="18">
        <v>1956.38</v>
      </c>
      <c r="N238" s="18">
        <v>2146.7800000000002</v>
      </c>
      <c r="O238" s="18">
        <v>46758</v>
      </c>
      <c r="P238" s="18">
        <v>3250.2</v>
      </c>
      <c r="Q238" s="18">
        <v>444.5</v>
      </c>
      <c r="R238" s="18">
        <v>281.3</v>
      </c>
      <c r="S238" s="18">
        <v>3976</v>
      </c>
      <c r="T238" s="18">
        <v>0</v>
      </c>
      <c r="U238" s="18">
        <v>343</v>
      </c>
      <c r="V238" s="18">
        <v>0</v>
      </c>
      <c r="W238" s="18">
        <v>0</v>
      </c>
      <c r="X238" s="18">
        <v>343</v>
      </c>
      <c r="Y238" s="18">
        <v>45562.04</v>
      </c>
      <c r="Z238" s="18">
        <v>2591.2800000000002</v>
      </c>
      <c r="AA238" s="18">
        <v>2237.6799999999998</v>
      </c>
      <c r="AB238" s="18">
        <v>50391</v>
      </c>
    </row>
    <row r="239" spans="1:28" s="15" customFormat="1" x14ac:dyDescent="0.25">
      <c r="A239" s="17">
        <v>12</v>
      </c>
      <c r="B239" s="17" t="s">
        <v>103</v>
      </c>
      <c r="C239" s="17" t="s">
        <v>32</v>
      </c>
      <c r="D239" s="17" t="s">
        <v>108</v>
      </c>
      <c r="E239" s="17" t="s">
        <v>109</v>
      </c>
      <c r="F239" s="17" t="s">
        <v>75</v>
      </c>
      <c r="G239" s="17" t="s">
        <v>106</v>
      </c>
      <c r="H239" s="17">
        <v>0</v>
      </c>
      <c r="I239" s="17">
        <v>0</v>
      </c>
      <c r="J239" s="17">
        <v>470</v>
      </c>
      <c r="K239" s="17" t="s">
        <v>107</v>
      </c>
      <c r="L239" s="18">
        <v>42566.98</v>
      </c>
      <c r="M239" s="18">
        <v>1956.38</v>
      </c>
      <c r="N239" s="18">
        <v>2140.64</v>
      </c>
      <c r="O239" s="18">
        <v>46664</v>
      </c>
      <c r="P239" s="18">
        <v>3250.11</v>
      </c>
      <c r="Q239" s="18">
        <v>443.59</v>
      </c>
      <c r="R239" s="18">
        <v>281.3</v>
      </c>
      <c r="S239" s="18">
        <v>3975</v>
      </c>
      <c r="T239" s="18">
        <v>0</v>
      </c>
      <c r="U239" s="18">
        <v>427</v>
      </c>
      <c r="V239" s="18">
        <v>0</v>
      </c>
      <c r="W239" s="18">
        <v>0</v>
      </c>
      <c r="X239" s="18">
        <v>427</v>
      </c>
      <c r="Y239" s="18">
        <v>45390.09</v>
      </c>
      <c r="Z239" s="18">
        <v>2584.23</v>
      </c>
      <c r="AA239" s="18">
        <v>2237.6799999999998</v>
      </c>
      <c r="AB239" s="18">
        <v>50212</v>
      </c>
    </row>
    <row r="240" spans="1:28" s="15" customFormat="1" x14ac:dyDescent="0.25">
      <c r="A240" s="17">
        <v>13</v>
      </c>
      <c r="B240" s="17" t="s">
        <v>51</v>
      </c>
      <c r="C240" s="17" t="s">
        <v>32</v>
      </c>
      <c r="D240" s="17" t="s">
        <v>110</v>
      </c>
      <c r="E240" s="17" t="s">
        <v>111</v>
      </c>
      <c r="F240" s="17" t="s">
        <v>75</v>
      </c>
      <c r="G240" s="17" t="s">
        <v>106</v>
      </c>
      <c r="H240" s="17">
        <v>0</v>
      </c>
      <c r="I240" s="17">
        <v>0</v>
      </c>
      <c r="J240" s="17">
        <v>470</v>
      </c>
      <c r="K240" s="17" t="s">
        <v>107</v>
      </c>
      <c r="L240" s="18">
        <v>5783.18</v>
      </c>
      <c r="M240" s="18">
        <v>281.3</v>
      </c>
      <c r="N240" s="18">
        <v>322.52</v>
      </c>
      <c r="O240" s="18">
        <v>6387</v>
      </c>
      <c r="P240" s="18">
        <v>3250.03</v>
      </c>
      <c r="Q240" s="18">
        <v>359.67</v>
      </c>
      <c r="R240" s="18">
        <v>281.3</v>
      </c>
      <c r="S240" s="18">
        <v>3891</v>
      </c>
      <c r="T240" s="18">
        <v>0</v>
      </c>
      <c r="U240" s="18">
        <v>503</v>
      </c>
      <c r="V240" s="18">
        <v>0</v>
      </c>
      <c r="W240" s="18">
        <v>0</v>
      </c>
      <c r="X240" s="18">
        <v>503</v>
      </c>
      <c r="Y240" s="18">
        <v>8530.2099999999991</v>
      </c>
      <c r="Z240" s="18">
        <v>682.19</v>
      </c>
      <c r="AA240" s="18">
        <v>562.6</v>
      </c>
      <c r="AB240" s="18">
        <v>9775</v>
      </c>
    </row>
    <row r="241" spans="1:31" s="15" customFormat="1" x14ac:dyDescent="0.25">
      <c r="A241" s="17">
        <v>14</v>
      </c>
      <c r="B241" s="17" t="s">
        <v>51</v>
      </c>
      <c r="C241" s="17" t="s">
        <v>32</v>
      </c>
      <c r="D241" s="17" t="s">
        <v>112</v>
      </c>
      <c r="E241" s="17" t="s">
        <v>113</v>
      </c>
      <c r="F241" s="17" t="s">
        <v>75</v>
      </c>
      <c r="G241" s="17" t="s">
        <v>114</v>
      </c>
      <c r="H241" s="17">
        <v>0</v>
      </c>
      <c r="I241" s="17">
        <v>0</v>
      </c>
      <c r="J241" s="17">
        <v>610</v>
      </c>
      <c r="K241" s="17" t="s">
        <v>107</v>
      </c>
      <c r="L241" s="18">
        <v>21377.93</v>
      </c>
      <c r="M241" s="18">
        <v>1814.45</v>
      </c>
      <c r="N241" s="18">
        <v>1023.62</v>
      </c>
      <c r="O241" s="18">
        <v>24216</v>
      </c>
      <c r="P241" s="18">
        <v>4306.0600000000004</v>
      </c>
      <c r="Q241" s="18">
        <v>217.85</v>
      </c>
      <c r="R241" s="18">
        <v>365.09</v>
      </c>
      <c r="S241" s="18">
        <v>4889</v>
      </c>
      <c r="T241" s="18">
        <v>0</v>
      </c>
      <c r="U241" s="18">
        <v>454</v>
      </c>
      <c r="V241" s="18">
        <v>0</v>
      </c>
      <c r="W241" s="18">
        <v>0</v>
      </c>
      <c r="X241" s="18">
        <v>454</v>
      </c>
      <c r="Y241" s="18">
        <v>25229.99</v>
      </c>
      <c r="Z241" s="18">
        <v>1241.47</v>
      </c>
      <c r="AA241" s="18">
        <v>2179.54</v>
      </c>
      <c r="AB241" s="18">
        <v>28651</v>
      </c>
    </row>
    <row r="242" spans="1:31" s="15" customFormat="1" x14ac:dyDescent="0.25">
      <c r="A242" s="17">
        <v>15</v>
      </c>
      <c r="B242" s="17" t="s">
        <v>72</v>
      </c>
      <c r="C242" s="17" t="s">
        <v>32</v>
      </c>
      <c r="D242" s="17" t="s">
        <v>115</v>
      </c>
      <c r="E242" s="17" t="s">
        <v>116</v>
      </c>
      <c r="F242" s="17" t="s">
        <v>75</v>
      </c>
      <c r="G242" s="17" t="s">
        <v>114</v>
      </c>
      <c r="H242" s="17">
        <v>0</v>
      </c>
      <c r="I242" s="17">
        <v>0</v>
      </c>
      <c r="J242" s="17">
        <v>470</v>
      </c>
      <c r="K242" s="17" t="s">
        <v>107</v>
      </c>
      <c r="L242" s="18">
        <v>16161.25</v>
      </c>
      <c r="M242" s="18">
        <v>1398.02</v>
      </c>
      <c r="N242" s="18">
        <v>793.73</v>
      </c>
      <c r="O242" s="18">
        <v>18353</v>
      </c>
      <c r="P242" s="18">
        <v>3250.74</v>
      </c>
      <c r="Q242" s="18">
        <v>164.96</v>
      </c>
      <c r="R242" s="18">
        <v>281.3</v>
      </c>
      <c r="S242" s="18">
        <v>3697</v>
      </c>
      <c r="T242" s="18">
        <v>0</v>
      </c>
      <c r="U242" s="18">
        <v>303</v>
      </c>
      <c r="V242" s="18">
        <v>0</v>
      </c>
      <c r="W242" s="18">
        <v>0</v>
      </c>
      <c r="X242" s="18">
        <v>303</v>
      </c>
      <c r="Y242" s="18">
        <v>19108.990000000002</v>
      </c>
      <c r="Z242" s="18">
        <v>958.69</v>
      </c>
      <c r="AA242" s="18">
        <v>1679.32</v>
      </c>
      <c r="AB242" s="18">
        <v>21747</v>
      </c>
    </row>
    <row r="243" spans="1:31" s="15" customFormat="1" x14ac:dyDescent="0.25">
      <c r="A243" s="17">
        <v>16</v>
      </c>
      <c r="B243" s="17" t="s">
        <v>48</v>
      </c>
      <c r="C243" s="17" t="s">
        <v>32</v>
      </c>
      <c r="D243" s="17" t="s">
        <v>117</v>
      </c>
      <c r="E243" s="17" t="s">
        <v>118</v>
      </c>
      <c r="F243" s="17" t="s">
        <v>75</v>
      </c>
      <c r="G243" s="17" t="s">
        <v>114</v>
      </c>
      <c r="H243" s="17">
        <v>0</v>
      </c>
      <c r="I243" s="17">
        <v>0</v>
      </c>
      <c r="J243" s="17">
        <v>360</v>
      </c>
      <c r="K243" s="17" t="s">
        <v>107</v>
      </c>
      <c r="L243" s="18">
        <v>13569.14</v>
      </c>
      <c r="M243" s="18">
        <v>1070.82</v>
      </c>
      <c r="N243" s="18">
        <v>696.04</v>
      </c>
      <c r="O243" s="18">
        <v>15336</v>
      </c>
      <c r="P243" s="18">
        <v>2519.02</v>
      </c>
      <c r="Q243" s="18">
        <v>138.52000000000001</v>
      </c>
      <c r="R243" s="18">
        <v>215.46</v>
      </c>
      <c r="S243" s="18">
        <v>2873</v>
      </c>
      <c r="T243" s="18">
        <v>0</v>
      </c>
      <c r="U243" s="18">
        <v>301</v>
      </c>
      <c r="V243" s="18">
        <v>0</v>
      </c>
      <c r="W243" s="18">
        <v>0</v>
      </c>
      <c r="X243" s="18">
        <v>301</v>
      </c>
      <c r="Y243" s="18">
        <v>15787.16</v>
      </c>
      <c r="Z243" s="18">
        <v>834.56</v>
      </c>
      <c r="AA243" s="18">
        <v>1286.28</v>
      </c>
      <c r="AB243" s="18">
        <v>17908</v>
      </c>
    </row>
    <row r="244" spans="1:31" s="12" customFormat="1" ht="16.5" customHeight="1" x14ac:dyDescent="0.25">
      <c r="A244" s="10"/>
      <c r="B244" s="10"/>
      <c r="C244" s="10" t="s">
        <v>71</v>
      </c>
      <c r="D244" s="10"/>
      <c r="E244" s="10"/>
      <c r="F244" s="10"/>
      <c r="G244" s="10"/>
      <c r="H244" s="10"/>
      <c r="I244" s="10"/>
      <c r="J244" s="11">
        <f>SUM(J228:J243)</f>
        <v>3961</v>
      </c>
      <c r="K244" s="10"/>
      <c r="L244" s="11">
        <f t="shared" ref="L244:AB244" si="24">SUM(L228:L243)</f>
        <v>295931.22000000003</v>
      </c>
      <c r="M244" s="11">
        <f t="shared" si="24"/>
        <v>19355.960000000003</v>
      </c>
      <c r="N244" s="11">
        <f t="shared" si="24"/>
        <v>18492.82</v>
      </c>
      <c r="O244" s="11">
        <f t="shared" si="24"/>
        <v>333780</v>
      </c>
      <c r="P244" s="11">
        <f t="shared" si="24"/>
        <v>30214.539999999997</v>
      </c>
      <c r="Q244" s="11">
        <f t="shared" si="24"/>
        <v>3360.78</v>
      </c>
      <c r="R244" s="11">
        <f t="shared" si="24"/>
        <v>2370.6799999999998</v>
      </c>
      <c r="S244" s="11">
        <f t="shared" si="24"/>
        <v>35946</v>
      </c>
      <c r="T244" s="11">
        <f t="shared" si="24"/>
        <v>10230</v>
      </c>
      <c r="U244" s="11">
        <f t="shared" si="24"/>
        <v>31529.34</v>
      </c>
      <c r="V244" s="11">
        <f t="shared" si="24"/>
        <v>1865.58</v>
      </c>
      <c r="W244" s="11">
        <f t="shared" si="24"/>
        <v>2670.08</v>
      </c>
      <c r="X244" s="11">
        <f t="shared" si="24"/>
        <v>36065</v>
      </c>
      <c r="Y244" s="11">
        <f t="shared" si="24"/>
        <v>294616.42</v>
      </c>
      <c r="Z244" s="11">
        <f t="shared" si="24"/>
        <v>19988.02</v>
      </c>
      <c r="AA244" s="11">
        <f t="shared" si="24"/>
        <v>19056.560000000001</v>
      </c>
      <c r="AB244" s="11">
        <f t="shared" si="24"/>
        <v>333661</v>
      </c>
    </row>
    <row r="245" spans="1:31" s="12" customFormat="1" ht="16.5" customHeight="1" x14ac:dyDescent="0.25">
      <c r="A245" s="10"/>
      <c r="B245" s="10"/>
      <c r="C245" s="10" t="s">
        <v>119</v>
      </c>
      <c r="D245" s="10"/>
      <c r="E245" s="10"/>
      <c r="F245" s="10"/>
      <c r="G245" s="10"/>
      <c r="H245" s="10"/>
      <c r="I245" s="10"/>
      <c r="J245" s="11">
        <f>J244+J227</f>
        <v>11744</v>
      </c>
      <c r="K245" s="11"/>
      <c r="L245" s="11">
        <f t="shared" ref="L245:AB245" si="25">L244+L227</f>
        <v>600063.77</v>
      </c>
      <c r="M245" s="11">
        <f t="shared" si="25"/>
        <v>38830.93</v>
      </c>
      <c r="N245" s="11">
        <f t="shared" si="25"/>
        <v>31177.3</v>
      </c>
      <c r="O245" s="11">
        <f t="shared" si="25"/>
        <v>670072</v>
      </c>
      <c r="P245" s="11">
        <f t="shared" si="25"/>
        <v>79989.77</v>
      </c>
      <c r="Q245" s="11">
        <f t="shared" si="25"/>
        <v>7520.2000000000007</v>
      </c>
      <c r="R245" s="11">
        <f t="shared" si="25"/>
        <v>5873.03</v>
      </c>
      <c r="S245" s="11">
        <f t="shared" si="25"/>
        <v>93383</v>
      </c>
      <c r="T245" s="11">
        <f t="shared" si="25"/>
        <v>28040</v>
      </c>
      <c r="U245" s="11">
        <f t="shared" si="25"/>
        <v>106689.66</v>
      </c>
      <c r="V245" s="11">
        <f t="shared" si="25"/>
        <v>5593.2300000000005</v>
      </c>
      <c r="W245" s="11">
        <f t="shared" si="25"/>
        <v>10489.11</v>
      </c>
      <c r="X245" s="11">
        <f t="shared" si="25"/>
        <v>122772</v>
      </c>
      <c r="Y245" s="11">
        <f t="shared" si="25"/>
        <v>573363.87999999989</v>
      </c>
      <c r="Z245" s="11">
        <f t="shared" si="25"/>
        <v>33104.270000000004</v>
      </c>
      <c r="AA245" s="11">
        <f t="shared" si="25"/>
        <v>34214.850000000006</v>
      </c>
      <c r="AB245" s="11">
        <f t="shared" si="25"/>
        <v>640683</v>
      </c>
    </row>
    <row r="246" spans="1:31" ht="18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</row>
    <row r="247" spans="1:31" ht="18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</row>
    <row r="248" spans="1:3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</row>
    <row r="249" spans="1:3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</row>
    <row r="250" spans="1:31" ht="15.75" x14ac:dyDescent="0.25">
      <c r="A250" s="12"/>
      <c r="B250" s="12"/>
      <c r="C250" s="12"/>
      <c r="D250" s="12"/>
      <c r="E250" s="36" t="s">
        <v>120</v>
      </c>
      <c r="F250" s="12"/>
      <c r="G250" s="37"/>
      <c r="H250" s="37"/>
      <c r="I250" s="37"/>
      <c r="J250" s="37"/>
      <c r="K250" s="37"/>
      <c r="L250" s="36" t="s">
        <v>122</v>
      </c>
      <c r="M250" s="36"/>
      <c r="N250" s="36"/>
      <c r="O250" s="37"/>
      <c r="P250" s="12"/>
      <c r="Q250" s="37"/>
      <c r="R250" s="36" t="s">
        <v>121</v>
      </c>
      <c r="S250" s="12"/>
      <c r="T250" s="37"/>
      <c r="U250" s="37"/>
      <c r="V250" s="12"/>
      <c r="W250" s="37"/>
      <c r="X250" s="37"/>
      <c r="Y250" s="36" t="s">
        <v>123</v>
      </c>
      <c r="Z250" s="37"/>
      <c r="AA250" s="37"/>
      <c r="AB250" s="37"/>
    </row>
    <row r="251" spans="1:31" ht="15.75" x14ac:dyDescent="0.25">
      <c r="A251" s="12"/>
      <c r="B251" s="12"/>
      <c r="C251" s="12"/>
      <c r="D251" s="12"/>
      <c r="E251" s="36" t="s">
        <v>124</v>
      </c>
      <c r="F251" s="12"/>
      <c r="G251" s="37"/>
      <c r="H251" s="37"/>
      <c r="I251" s="37"/>
      <c r="J251" s="37"/>
      <c r="K251" s="37"/>
      <c r="L251" s="36" t="s">
        <v>124</v>
      </c>
      <c r="M251" s="36"/>
      <c r="N251" s="36"/>
      <c r="O251" s="37"/>
      <c r="P251" s="12"/>
      <c r="Q251" s="37"/>
      <c r="R251" s="36" t="s">
        <v>124</v>
      </c>
      <c r="S251" s="12"/>
      <c r="T251" s="37"/>
      <c r="U251" s="37"/>
      <c r="V251" s="12"/>
      <c r="W251" s="37"/>
      <c r="X251" s="37"/>
      <c r="Y251" s="36" t="s">
        <v>124</v>
      </c>
      <c r="Z251" s="37"/>
      <c r="AA251" s="37"/>
      <c r="AB251" s="37"/>
    </row>
    <row r="252" spans="1:31" ht="32.25" customHeight="1" x14ac:dyDescent="0.55000000000000004">
      <c r="A252" s="75" t="s">
        <v>0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1"/>
      <c r="AD252" s="1"/>
      <c r="AE252" s="1"/>
    </row>
    <row r="253" spans="1:31" ht="21.75" customHeight="1" x14ac:dyDescent="0.4">
      <c r="A253" s="76" t="s">
        <v>1699</v>
      </c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2"/>
      <c r="AD253" s="2"/>
      <c r="AE253" s="2"/>
    </row>
    <row r="254" spans="1:31" s="5" customFormat="1" ht="20.25" customHeight="1" x14ac:dyDescent="0.35">
      <c r="A254" s="3" t="s">
        <v>1</v>
      </c>
      <c r="B254" s="4"/>
      <c r="C254" s="3"/>
      <c r="D254" s="3"/>
      <c r="F254" s="3" t="s">
        <v>2</v>
      </c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s="7" customFormat="1" ht="90" x14ac:dyDescent="0.25">
      <c r="A255" s="35" t="s">
        <v>3</v>
      </c>
      <c r="B255" s="35" t="s">
        <v>4</v>
      </c>
      <c r="C255" s="35" t="s">
        <v>5</v>
      </c>
      <c r="D255" s="35" t="s">
        <v>6</v>
      </c>
      <c r="E255" s="35" t="s">
        <v>7</v>
      </c>
      <c r="F255" s="35" t="s">
        <v>8</v>
      </c>
      <c r="G255" s="35" t="s">
        <v>9</v>
      </c>
      <c r="H255" s="35" t="s">
        <v>10</v>
      </c>
      <c r="I255" s="35" t="s">
        <v>11</v>
      </c>
      <c r="J255" s="35" t="s">
        <v>12</v>
      </c>
      <c r="K255" s="35" t="s">
        <v>13</v>
      </c>
      <c r="L255" s="35" t="s">
        <v>14</v>
      </c>
      <c r="M255" s="35" t="s">
        <v>15</v>
      </c>
      <c r="N255" s="35" t="s">
        <v>16</v>
      </c>
      <c r="O255" s="35" t="s">
        <v>17</v>
      </c>
      <c r="P255" s="35" t="s">
        <v>18</v>
      </c>
      <c r="Q255" s="35" t="s">
        <v>19</v>
      </c>
      <c r="R255" s="35" t="s">
        <v>20</v>
      </c>
      <c r="S255" s="35" t="s">
        <v>21</v>
      </c>
      <c r="T255" s="35" t="s">
        <v>22</v>
      </c>
      <c r="U255" s="35" t="s">
        <v>23</v>
      </c>
      <c r="V255" s="35" t="s">
        <v>24</v>
      </c>
      <c r="W255" s="35" t="s">
        <v>25</v>
      </c>
      <c r="X255" s="35" t="s">
        <v>26</v>
      </c>
      <c r="Y255" s="35" t="s">
        <v>27</v>
      </c>
      <c r="Z255" s="35" t="s">
        <v>28</v>
      </c>
      <c r="AA255" s="35" t="s">
        <v>29</v>
      </c>
      <c r="AB255" s="35" t="s">
        <v>30</v>
      </c>
    </row>
    <row r="256" spans="1:31" s="15" customFormat="1" x14ac:dyDescent="0.25">
      <c r="A256" s="17">
        <v>1</v>
      </c>
      <c r="B256" s="17" t="s">
        <v>31</v>
      </c>
      <c r="C256" s="17" t="s">
        <v>32</v>
      </c>
      <c r="D256" s="17" t="s">
        <v>33</v>
      </c>
      <c r="E256" s="17" t="s">
        <v>34</v>
      </c>
      <c r="F256" s="17" t="s">
        <v>35</v>
      </c>
      <c r="G256" s="17" t="s">
        <v>36</v>
      </c>
      <c r="H256" s="17">
        <v>83164</v>
      </c>
      <c r="I256" s="17">
        <v>82844</v>
      </c>
      <c r="J256" s="17">
        <v>320</v>
      </c>
      <c r="K256" s="17" t="s">
        <v>37</v>
      </c>
      <c r="L256" s="18">
        <v>18738.12</v>
      </c>
      <c r="M256" s="18">
        <v>945.3</v>
      </c>
      <c r="N256" s="18">
        <v>1509.58</v>
      </c>
      <c r="O256" s="18">
        <v>21193</v>
      </c>
      <c r="P256" s="18">
        <v>2210.9699999999998</v>
      </c>
      <c r="Q256" s="18">
        <v>192.03</v>
      </c>
      <c r="R256" s="18">
        <v>144</v>
      </c>
      <c r="S256" s="18">
        <v>2547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18">
        <v>20949.09</v>
      </c>
      <c r="Z256" s="18">
        <v>1701.61</v>
      </c>
      <c r="AA256" s="18">
        <v>1089.3</v>
      </c>
      <c r="AB256" s="18">
        <v>23740</v>
      </c>
    </row>
    <row r="257" spans="1:28" s="15" customFormat="1" x14ac:dyDescent="0.25">
      <c r="A257" s="17">
        <v>2</v>
      </c>
      <c r="B257" s="17" t="s">
        <v>38</v>
      </c>
      <c r="C257" s="17" t="s">
        <v>32</v>
      </c>
      <c r="D257" s="17" t="s">
        <v>39</v>
      </c>
      <c r="E257" s="17" t="s">
        <v>40</v>
      </c>
      <c r="F257" s="17" t="s">
        <v>35</v>
      </c>
      <c r="G257" s="17" t="s">
        <v>41</v>
      </c>
      <c r="H257" s="17">
        <v>42713</v>
      </c>
      <c r="I257" s="17">
        <v>42315</v>
      </c>
      <c r="J257" s="17">
        <v>1194</v>
      </c>
      <c r="K257" s="17" t="s">
        <v>37</v>
      </c>
      <c r="L257" s="18">
        <v>15854.33</v>
      </c>
      <c r="M257" s="18">
        <v>309.14999999999998</v>
      </c>
      <c r="N257" s="18">
        <v>482.52</v>
      </c>
      <c r="O257" s="18">
        <v>16646</v>
      </c>
      <c r="P257" s="18">
        <v>7489.34</v>
      </c>
      <c r="Q257" s="18">
        <v>351.36</v>
      </c>
      <c r="R257" s="18">
        <v>537.29999999999995</v>
      </c>
      <c r="S257" s="18">
        <v>8378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18">
        <v>23343.67</v>
      </c>
      <c r="Z257" s="18">
        <v>833.88</v>
      </c>
      <c r="AA257" s="18">
        <v>846.45</v>
      </c>
      <c r="AB257" s="18">
        <v>25024</v>
      </c>
    </row>
    <row r="258" spans="1:28" s="15" customFormat="1" x14ac:dyDescent="0.25">
      <c r="A258" s="17">
        <v>3</v>
      </c>
      <c r="B258" s="17" t="s">
        <v>42</v>
      </c>
      <c r="C258" s="17" t="s">
        <v>32</v>
      </c>
      <c r="D258" s="17" t="s">
        <v>43</v>
      </c>
      <c r="E258" s="17" t="s">
        <v>44</v>
      </c>
      <c r="F258" s="17" t="s">
        <v>35</v>
      </c>
      <c r="G258" s="17" t="s">
        <v>45</v>
      </c>
      <c r="H258" s="17">
        <v>42120</v>
      </c>
      <c r="I258" s="17">
        <v>42120</v>
      </c>
      <c r="J258" s="17">
        <v>0</v>
      </c>
      <c r="K258" s="17" t="s">
        <v>59</v>
      </c>
      <c r="L258" s="18">
        <v>19606.84</v>
      </c>
      <c r="M258" s="18">
        <v>1073.5999999999999</v>
      </c>
      <c r="N258" s="18">
        <v>1894.56</v>
      </c>
      <c r="O258" s="18">
        <v>22575</v>
      </c>
      <c r="P258" s="18">
        <v>577.25</v>
      </c>
      <c r="Q258" s="18">
        <v>203.75</v>
      </c>
      <c r="R258" s="18">
        <v>0</v>
      </c>
      <c r="S258" s="18">
        <v>781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18">
        <v>20184.09</v>
      </c>
      <c r="Z258" s="18">
        <v>2098.31</v>
      </c>
      <c r="AA258" s="18">
        <v>1073.5999999999999</v>
      </c>
      <c r="AB258" s="18">
        <v>23356</v>
      </c>
    </row>
    <row r="259" spans="1:28" s="15" customFormat="1" x14ac:dyDescent="0.25">
      <c r="A259" s="17">
        <v>4</v>
      </c>
      <c r="B259" s="17" t="s">
        <v>60</v>
      </c>
      <c r="C259" s="17" t="s">
        <v>97</v>
      </c>
      <c r="D259" s="17" t="s">
        <v>98</v>
      </c>
      <c r="E259" s="17" t="s">
        <v>99</v>
      </c>
      <c r="F259" s="17" t="s">
        <v>35</v>
      </c>
      <c r="G259" s="17" t="s">
        <v>41</v>
      </c>
      <c r="H259" s="17">
        <v>122585</v>
      </c>
      <c r="I259" s="17">
        <v>121001</v>
      </c>
      <c r="J259" s="17">
        <v>1584</v>
      </c>
      <c r="K259" s="17" t="s">
        <v>37</v>
      </c>
      <c r="L259" s="18">
        <v>42026.93</v>
      </c>
      <c r="M259" s="18">
        <v>3268.47</v>
      </c>
      <c r="N259" s="18">
        <v>1637.6</v>
      </c>
      <c r="O259" s="18">
        <v>46933</v>
      </c>
      <c r="P259" s="18">
        <v>9953.9</v>
      </c>
      <c r="Q259" s="18">
        <v>424.3</v>
      </c>
      <c r="R259" s="18">
        <v>712.8</v>
      </c>
      <c r="S259" s="18">
        <v>11091</v>
      </c>
      <c r="T259" s="18">
        <v>0</v>
      </c>
      <c r="U259" s="18">
        <v>42026.93</v>
      </c>
      <c r="V259" s="18">
        <v>1637.6</v>
      </c>
      <c r="W259" s="18">
        <v>3268.47</v>
      </c>
      <c r="X259" s="18">
        <v>46933</v>
      </c>
      <c r="Y259" s="18">
        <v>9953.9</v>
      </c>
      <c r="Z259" s="18">
        <v>424.3</v>
      </c>
      <c r="AA259" s="18">
        <v>712.8</v>
      </c>
      <c r="AB259" s="18">
        <v>11091</v>
      </c>
    </row>
    <row r="260" spans="1:28" s="15" customFormat="1" x14ac:dyDescent="0.25">
      <c r="A260" s="17">
        <v>5</v>
      </c>
      <c r="B260" s="17" t="s">
        <v>38</v>
      </c>
      <c r="C260" s="17" t="s">
        <v>32</v>
      </c>
      <c r="D260" s="17" t="s">
        <v>46</v>
      </c>
      <c r="E260" s="17" t="s">
        <v>47</v>
      </c>
      <c r="F260" s="17" t="s">
        <v>35</v>
      </c>
      <c r="G260" s="17" t="s">
        <v>41</v>
      </c>
      <c r="H260" s="17">
        <v>52878</v>
      </c>
      <c r="I260" s="17">
        <v>51392</v>
      </c>
      <c r="J260" s="17">
        <v>1486</v>
      </c>
      <c r="K260" s="17" t="s">
        <v>37</v>
      </c>
      <c r="L260" s="18">
        <v>22222.15</v>
      </c>
      <c r="M260" s="18">
        <v>388.35</v>
      </c>
      <c r="N260" s="18">
        <v>409.5</v>
      </c>
      <c r="O260" s="18">
        <v>23020</v>
      </c>
      <c r="P260" s="18">
        <v>9526.8700000000008</v>
      </c>
      <c r="Q260" s="18">
        <v>356.43</v>
      </c>
      <c r="R260" s="18">
        <v>668.7</v>
      </c>
      <c r="S260" s="18">
        <v>10552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18">
        <v>31749.02</v>
      </c>
      <c r="Z260" s="18">
        <v>765.93</v>
      </c>
      <c r="AA260" s="18">
        <v>1057.05</v>
      </c>
      <c r="AB260" s="18">
        <v>33572</v>
      </c>
    </row>
    <row r="261" spans="1:28" s="15" customFormat="1" x14ac:dyDescent="0.25">
      <c r="A261" s="17">
        <v>6</v>
      </c>
      <c r="B261" s="17" t="s">
        <v>48</v>
      </c>
      <c r="C261" s="17" t="s">
        <v>32</v>
      </c>
      <c r="D261" s="17" t="s">
        <v>49</v>
      </c>
      <c r="E261" s="17" t="s">
        <v>50</v>
      </c>
      <c r="F261" s="17" t="s">
        <v>35</v>
      </c>
      <c r="G261" s="17" t="s">
        <v>45</v>
      </c>
      <c r="H261" s="17">
        <v>86065</v>
      </c>
      <c r="I261" s="17">
        <v>84926</v>
      </c>
      <c r="J261" s="17">
        <v>1139</v>
      </c>
      <c r="K261" s="17" t="s">
        <v>37</v>
      </c>
      <c r="L261" s="18">
        <v>13689.87</v>
      </c>
      <c r="M261" s="18">
        <v>1164.1500000000001</v>
      </c>
      <c r="N261" s="18">
        <v>859.98</v>
      </c>
      <c r="O261" s="18">
        <v>15714</v>
      </c>
      <c r="P261" s="18">
        <v>6488.42</v>
      </c>
      <c r="Q261" s="18">
        <v>123.03</v>
      </c>
      <c r="R261" s="18">
        <v>512.54999999999995</v>
      </c>
      <c r="S261" s="18">
        <v>7124</v>
      </c>
      <c r="T261" s="18">
        <v>3660</v>
      </c>
      <c r="U261" s="18">
        <v>0</v>
      </c>
      <c r="V261" s="18">
        <v>0</v>
      </c>
      <c r="W261" s="18">
        <v>0</v>
      </c>
      <c r="X261" s="18"/>
      <c r="Y261" s="18">
        <v>20178.29</v>
      </c>
      <c r="Z261" s="18">
        <v>983.01</v>
      </c>
      <c r="AA261" s="18">
        <v>1676.7</v>
      </c>
      <c r="AB261" s="18">
        <v>22838</v>
      </c>
    </row>
    <row r="262" spans="1:28" s="15" customFormat="1" x14ac:dyDescent="0.25">
      <c r="A262" s="17">
        <v>7</v>
      </c>
      <c r="B262" s="17" t="s">
        <v>51</v>
      </c>
      <c r="C262" s="17" t="s">
        <v>32</v>
      </c>
      <c r="D262" s="17" t="s">
        <v>52</v>
      </c>
      <c r="E262" s="17" t="s">
        <v>53</v>
      </c>
      <c r="F262" s="17" t="s">
        <v>35</v>
      </c>
      <c r="G262" s="17" t="s">
        <v>45</v>
      </c>
      <c r="H262" s="17">
        <v>62595</v>
      </c>
      <c r="I262" s="17">
        <v>59856</v>
      </c>
      <c r="J262" s="17">
        <v>2739</v>
      </c>
      <c r="K262" s="17" t="s">
        <v>37</v>
      </c>
      <c r="L262" s="18">
        <v>24336.74</v>
      </c>
      <c r="M262" s="18">
        <v>2110.5</v>
      </c>
      <c r="N262" s="18">
        <v>848.76</v>
      </c>
      <c r="O262" s="18">
        <v>27296</v>
      </c>
      <c r="P262" s="18">
        <v>15067.6</v>
      </c>
      <c r="Q262" s="18">
        <v>226.85</v>
      </c>
      <c r="R262" s="18">
        <v>1232.55</v>
      </c>
      <c r="S262" s="18">
        <v>16527</v>
      </c>
      <c r="T262" s="18">
        <v>2850</v>
      </c>
      <c r="U262" s="18">
        <v>8509.74</v>
      </c>
      <c r="V262" s="18">
        <v>848.76</v>
      </c>
      <c r="W262" s="18">
        <v>2110.5</v>
      </c>
      <c r="X262" s="18">
        <v>11469</v>
      </c>
      <c r="Y262" s="18">
        <v>30894.6</v>
      </c>
      <c r="Z262" s="18">
        <v>226.85</v>
      </c>
      <c r="AA262" s="18">
        <v>1232.55</v>
      </c>
      <c r="AB262" s="18">
        <v>32354</v>
      </c>
    </row>
    <row r="263" spans="1:28" s="15" customFormat="1" x14ac:dyDescent="0.25">
      <c r="A263" s="17">
        <v>8</v>
      </c>
      <c r="B263" s="17" t="s">
        <v>51</v>
      </c>
      <c r="C263" s="17" t="s">
        <v>32</v>
      </c>
      <c r="D263" s="17" t="s">
        <v>54</v>
      </c>
      <c r="E263" s="17" t="s">
        <v>55</v>
      </c>
      <c r="F263" s="17" t="s">
        <v>35</v>
      </c>
      <c r="G263" s="17" t="s">
        <v>41</v>
      </c>
      <c r="H263" s="17">
        <v>68652</v>
      </c>
      <c r="I263" s="17">
        <v>66855</v>
      </c>
      <c r="J263" s="17">
        <v>1797</v>
      </c>
      <c r="K263" s="17" t="s">
        <v>37</v>
      </c>
      <c r="L263" s="18">
        <v>61080.75</v>
      </c>
      <c r="M263" s="18">
        <v>5462.14</v>
      </c>
      <c r="N263" s="18">
        <v>1404.11</v>
      </c>
      <c r="O263" s="18">
        <v>67947</v>
      </c>
      <c r="P263" s="18">
        <v>9876.7199999999993</v>
      </c>
      <c r="Q263" s="18">
        <v>591.63</v>
      </c>
      <c r="R263" s="18">
        <v>808.65</v>
      </c>
      <c r="S263" s="18">
        <v>11277</v>
      </c>
      <c r="T263" s="18">
        <v>11300</v>
      </c>
      <c r="U263" s="18">
        <v>61080.75</v>
      </c>
      <c r="V263" s="18">
        <v>1404.11</v>
      </c>
      <c r="W263" s="18">
        <v>5462.14</v>
      </c>
      <c r="X263" s="18">
        <v>67947</v>
      </c>
      <c r="Y263" s="18">
        <v>9876.7199999999993</v>
      </c>
      <c r="Z263" s="18">
        <v>591.63</v>
      </c>
      <c r="AA263" s="18">
        <v>808.65</v>
      </c>
      <c r="AB263" s="18">
        <v>11277</v>
      </c>
    </row>
    <row r="264" spans="1:28" s="15" customFormat="1" x14ac:dyDescent="0.25">
      <c r="A264" s="17">
        <v>9</v>
      </c>
      <c r="B264" s="17" t="s">
        <v>51</v>
      </c>
      <c r="C264" s="17" t="s">
        <v>32</v>
      </c>
      <c r="D264" s="17" t="s">
        <v>56</v>
      </c>
      <c r="E264" s="17" t="s">
        <v>57</v>
      </c>
      <c r="F264" s="17" t="s">
        <v>35</v>
      </c>
      <c r="G264" s="17" t="s">
        <v>58</v>
      </c>
      <c r="H264" s="17">
        <v>7127</v>
      </c>
      <c r="I264" s="17">
        <v>7127</v>
      </c>
      <c r="J264" s="17">
        <v>0</v>
      </c>
      <c r="K264" s="17" t="s">
        <v>59</v>
      </c>
      <c r="L264" s="18">
        <v>14738.88</v>
      </c>
      <c r="M264" s="18">
        <v>0</v>
      </c>
      <c r="N264" s="18">
        <v>1396.12</v>
      </c>
      <c r="O264" s="18">
        <v>16135</v>
      </c>
      <c r="P264" s="18">
        <v>852.58</v>
      </c>
      <c r="Q264" s="18">
        <v>143.41999999999999</v>
      </c>
      <c r="R264" s="18">
        <v>0</v>
      </c>
      <c r="S264" s="18">
        <v>996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18">
        <v>15591.46</v>
      </c>
      <c r="Z264" s="18">
        <v>1539.54</v>
      </c>
      <c r="AA264" s="18">
        <v>0</v>
      </c>
      <c r="AB264" s="18">
        <v>17131</v>
      </c>
    </row>
    <row r="265" spans="1:28" s="15" customFormat="1" x14ac:dyDescent="0.25">
      <c r="A265" s="17">
        <v>10</v>
      </c>
      <c r="B265" s="17" t="s">
        <v>60</v>
      </c>
      <c r="C265" s="17" t="s">
        <v>32</v>
      </c>
      <c r="D265" s="17" t="s">
        <v>61</v>
      </c>
      <c r="E265" s="17" t="s">
        <v>62</v>
      </c>
      <c r="F265" s="17" t="s">
        <v>35</v>
      </c>
      <c r="G265" s="17" t="s">
        <v>63</v>
      </c>
      <c r="H265" s="17">
        <v>85</v>
      </c>
      <c r="I265" s="17">
        <v>85</v>
      </c>
      <c r="J265" s="17">
        <v>0</v>
      </c>
      <c r="K265" s="17" t="s">
        <v>59</v>
      </c>
      <c r="L265" s="18">
        <v>15966.55</v>
      </c>
      <c r="M265" s="18">
        <v>113.6</v>
      </c>
      <c r="N265" s="18">
        <v>1513.85</v>
      </c>
      <c r="O265" s="18">
        <v>17594</v>
      </c>
      <c r="P265" s="18">
        <v>852.17</v>
      </c>
      <c r="Q265" s="18">
        <v>156.83000000000001</v>
      </c>
      <c r="R265" s="18">
        <v>0</v>
      </c>
      <c r="S265" s="18">
        <v>1009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18">
        <v>16818.72</v>
      </c>
      <c r="Z265" s="18">
        <v>1670.68</v>
      </c>
      <c r="AA265" s="18">
        <v>113.6</v>
      </c>
      <c r="AB265" s="18">
        <v>18603</v>
      </c>
    </row>
    <row r="266" spans="1:28" s="15" customFormat="1" x14ac:dyDescent="0.25">
      <c r="A266" s="17">
        <v>11</v>
      </c>
      <c r="B266" s="17" t="s">
        <v>64</v>
      </c>
      <c r="C266" s="17" t="s">
        <v>32</v>
      </c>
      <c r="D266" s="17" t="s">
        <v>65</v>
      </c>
      <c r="E266" s="17" t="s">
        <v>66</v>
      </c>
      <c r="F266" s="17" t="s">
        <v>35</v>
      </c>
      <c r="G266" s="17" t="s">
        <v>67</v>
      </c>
      <c r="H266" s="17">
        <v>1036</v>
      </c>
      <c r="I266" s="17">
        <v>1019</v>
      </c>
      <c r="J266" s="17">
        <v>17</v>
      </c>
      <c r="K266" s="17" t="s">
        <v>37</v>
      </c>
      <c r="L266" s="18">
        <v>9884.1200000000008</v>
      </c>
      <c r="M266" s="18">
        <v>236.18</v>
      </c>
      <c r="N266" s="18">
        <v>917.7</v>
      </c>
      <c r="O266" s="18">
        <v>11038</v>
      </c>
      <c r="P266" s="18">
        <v>528.73</v>
      </c>
      <c r="Q266" s="18">
        <v>98.62</v>
      </c>
      <c r="R266" s="18">
        <v>7.65</v>
      </c>
      <c r="S266" s="18">
        <v>635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10412.85</v>
      </c>
      <c r="Z266" s="18">
        <v>1016.32</v>
      </c>
      <c r="AA266" s="18">
        <v>243.83</v>
      </c>
      <c r="AB266" s="18">
        <v>11673</v>
      </c>
    </row>
    <row r="267" spans="1:28" s="15" customFormat="1" x14ac:dyDescent="0.25">
      <c r="A267" s="17">
        <v>12</v>
      </c>
      <c r="B267" s="17" t="s">
        <v>38</v>
      </c>
      <c r="C267" s="17" t="s">
        <v>32</v>
      </c>
      <c r="D267" s="17" t="s">
        <v>68</v>
      </c>
      <c r="E267" s="17" t="s">
        <v>69</v>
      </c>
      <c r="F267" s="17" t="s">
        <v>35</v>
      </c>
      <c r="G267" s="17" t="s">
        <v>70</v>
      </c>
      <c r="H267" s="17">
        <v>9666</v>
      </c>
      <c r="I267" s="17">
        <v>9207</v>
      </c>
      <c r="J267" s="17">
        <v>459</v>
      </c>
      <c r="K267" s="17" t="s">
        <v>37</v>
      </c>
      <c r="L267" s="18">
        <v>20602.18</v>
      </c>
      <c r="M267" s="18">
        <v>86.85</v>
      </c>
      <c r="N267" s="18">
        <v>241.97</v>
      </c>
      <c r="O267" s="18">
        <v>20931</v>
      </c>
      <c r="P267" s="18">
        <v>3289.94</v>
      </c>
      <c r="Q267" s="18">
        <v>233.51</v>
      </c>
      <c r="R267" s="18">
        <v>206.55</v>
      </c>
      <c r="S267" s="18">
        <v>3730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23892.12</v>
      </c>
      <c r="Z267" s="18">
        <v>475.48</v>
      </c>
      <c r="AA267" s="18">
        <v>293.39999999999998</v>
      </c>
      <c r="AB267" s="18">
        <v>24661</v>
      </c>
    </row>
    <row r="268" spans="1:28" s="22" customFormat="1" x14ac:dyDescent="0.25">
      <c r="A268" s="19"/>
      <c r="B268" s="19"/>
      <c r="C268" s="10" t="s">
        <v>71</v>
      </c>
      <c r="D268" s="19"/>
      <c r="E268" s="19"/>
      <c r="F268" s="19"/>
      <c r="G268" s="19"/>
      <c r="H268" s="19"/>
      <c r="I268" s="19"/>
      <c r="J268" s="19">
        <f>SUM(J256:J267)</f>
        <v>10735</v>
      </c>
      <c r="K268" s="19"/>
      <c r="L268" s="19">
        <f t="shared" ref="L268:AB268" si="26">SUM(L256:L267)</f>
        <v>278747.45999999996</v>
      </c>
      <c r="M268" s="19">
        <f t="shared" si="26"/>
        <v>15158.29</v>
      </c>
      <c r="N268" s="19">
        <f t="shared" si="26"/>
        <v>13116.25</v>
      </c>
      <c r="O268" s="19">
        <f t="shared" si="26"/>
        <v>307022</v>
      </c>
      <c r="P268" s="19">
        <f t="shared" si="26"/>
        <v>66714.490000000005</v>
      </c>
      <c r="Q268" s="19">
        <f t="shared" si="26"/>
        <v>3101.76</v>
      </c>
      <c r="R268" s="19">
        <f t="shared" si="26"/>
        <v>4830.75</v>
      </c>
      <c r="S268" s="19">
        <f t="shared" si="26"/>
        <v>74647</v>
      </c>
      <c r="T268" s="19">
        <f t="shared" si="26"/>
        <v>17810</v>
      </c>
      <c r="U268" s="19">
        <f t="shared" si="26"/>
        <v>111617.42</v>
      </c>
      <c r="V268" s="19">
        <f t="shared" si="26"/>
        <v>3890.4699999999993</v>
      </c>
      <c r="W268" s="19">
        <f t="shared" si="26"/>
        <v>10841.11</v>
      </c>
      <c r="X268" s="19">
        <f t="shared" si="26"/>
        <v>126349</v>
      </c>
      <c r="Y268" s="19">
        <f t="shared" si="26"/>
        <v>233844.53</v>
      </c>
      <c r="Z268" s="19">
        <f t="shared" si="26"/>
        <v>12327.54</v>
      </c>
      <c r="AA268" s="19">
        <f t="shared" si="26"/>
        <v>9147.93</v>
      </c>
      <c r="AB268" s="19">
        <f t="shared" si="26"/>
        <v>255320</v>
      </c>
    </row>
    <row r="269" spans="1:28" s="15" customFormat="1" x14ac:dyDescent="0.25">
      <c r="A269" s="17">
        <v>1</v>
      </c>
      <c r="B269" s="17" t="s">
        <v>72</v>
      </c>
      <c r="C269" s="17" t="s">
        <v>32</v>
      </c>
      <c r="D269" s="17" t="s">
        <v>73</v>
      </c>
      <c r="E269" s="17" t="s">
        <v>74</v>
      </c>
      <c r="F269" s="17" t="s">
        <v>75</v>
      </c>
      <c r="G269" s="17" t="s">
        <v>76</v>
      </c>
      <c r="H269" s="17">
        <v>5963</v>
      </c>
      <c r="I269" s="17">
        <v>5529</v>
      </c>
      <c r="J269" s="17">
        <v>434</v>
      </c>
      <c r="K269" s="17" t="s">
        <v>37</v>
      </c>
      <c r="L269" s="18">
        <v>17222.68</v>
      </c>
      <c r="M269" s="18">
        <v>1109.8</v>
      </c>
      <c r="N269" s="18">
        <v>1334.52</v>
      </c>
      <c r="O269" s="18">
        <v>19667</v>
      </c>
      <c r="P269" s="18">
        <v>3249.43</v>
      </c>
      <c r="Q269" s="18">
        <v>175.82</v>
      </c>
      <c r="R269" s="18">
        <v>259.75</v>
      </c>
      <c r="S269" s="18">
        <v>3685</v>
      </c>
      <c r="T269" s="18">
        <v>280</v>
      </c>
      <c r="U269" s="18">
        <v>0</v>
      </c>
      <c r="V269" s="18">
        <v>0</v>
      </c>
      <c r="W269" s="18">
        <v>0</v>
      </c>
      <c r="X269" s="18"/>
      <c r="Y269" s="18">
        <v>20472.11</v>
      </c>
      <c r="Z269" s="18">
        <v>1510.34</v>
      </c>
      <c r="AA269" s="18">
        <v>1369.55</v>
      </c>
      <c r="AB269" s="18">
        <v>23352</v>
      </c>
    </row>
    <row r="270" spans="1:28" s="15" customFormat="1" x14ac:dyDescent="0.25">
      <c r="A270" s="17">
        <v>2</v>
      </c>
      <c r="B270" s="17" t="s">
        <v>48</v>
      </c>
      <c r="C270" s="17" t="s">
        <v>32</v>
      </c>
      <c r="D270" s="17" t="s">
        <v>77</v>
      </c>
      <c r="E270" s="17" t="s">
        <v>78</v>
      </c>
      <c r="F270" s="17" t="s">
        <v>75</v>
      </c>
      <c r="G270" s="17" t="s">
        <v>76</v>
      </c>
      <c r="H270" s="17">
        <v>6915</v>
      </c>
      <c r="I270" s="17">
        <v>6777</v>
      </c>
      <c r="J270" s="17">
        <v>138</v>
      </c>
      <c r="K270" s="17" t="s">
        <v>37</v>
      </c>
      <c r="L270" s="18">
        <v>13803.08</v>
      </c>
      <c r="M270" s="18">
        <v>905.49</v>
      </c>
      <c r="N270" s="18">
        <v>1338.43</v>
      </c>
      <c r="O270" s="18">
        <v>16047</v>
      </c>
      <c r="P270" s="18">
        <v>1162.45</v>
      </c>
      <c r="Q270" s="18">
        <v>143.96</v>
      </c>
      <c r="R270" s="18">
        <v>82.59</v>
      </c>
      <c r="S270" s="18">
        <v>1389</v>
      </c>
      <c r="T270" s="18">
        <v>10</v>
      </c>
      <c r="U270" s="18">
        <v>0</v>
      </c>
      <c r="V270" s="18">
        <v>0</v>
      </c>
      <c r="W270" s="18">
        <v>0</v>
      </c>
      <c r="X270" s="18"/>
      <c r="Y270" s="18">
        <v>14965.53</v>
      </c>
      <c r="Z270" s="18">
        <v>1482.39</v>
      </c>
      <c r="AA270" s="18">
        <v>988.08</v>
      </c>
      <c r="AB270" s="18">
        <v>17436</v>
      </c>
    </row>
    <row r="271" spans="1:28" s="15" customFormat="1" x14ac:dyDescent="0.25">
      <c r="A271" s="17">
        <v>3</v>
      </c>
      <c r="B271" s="17" t="s">
        <v>60</v>
      </c>
      <c r="C271" s="17" t="s">
        <v>32</v>
      </c>
      <c r="D271" s="17" t="s">
        <v>79</v>
      </c>
      <c r="E271" s="17" t="s">
        <v>80</v>
      </c>
      <c r="F271" s="17" t="s">
        <v>75</v>
      </c>
      <c r="G271" s="17" t="s">
        <v>76</v>
      </c>
      <c r="H271" s="17">
        <v>7561</v>
      </c>
      <c r="I271" s="17">
        <v>7561</v>
      </c>
      <c r="J271" s="17">
        <v>0</v>
      </c>
      <c r="K271" s="17" t="s">
        <v>59</v>
      </c>
      <c r="L271" s="18">
        <v>2615.4899999999998</v>
      </c>
      <c r="M271" s="18">
        <v>0</v>
      </c>
      <c r="N271" s="18">
        <v>671.51</v>
      </c>
      <c r="O271" s="18">
        <v>3287</v>
      </c>
      <c r="P271" s="18">
        <v>406.74</v>
      </c>
      <c r="Q271" s="18">
        <v>24.26</v>
      </c>
      <c r="R271" s="18">
        <v>0</v>
      </c>
      <c r="S271" s="18">
        <v>431</v>
      </c>
      <c r="T271" s="18">
        <v>5270</v>
      </c>
      <c r="U271" s="18">
        <v>0</v>
      </c>
      <c r="V271" s="18">
        <v>0</v>
      </c>
      <c r="W271" s="18">
        <v>0</v>
      </c>
      <c r="X271" s="18"/>
      <c r="Y271" s="18">
        <v>3022.23</v>
      </c>
      <c r="Z271" s="18">
        <v>695.77</v>
      </c>
      <c r="AA271" s="18">
        <v>0</v>
      </c>
      <c r="AB271" s="18">
        <v>3718</v>
      </c>
    </row>
    <row r="272" spans="1:28" s="15" customFormat="1" x14ac:dyDescent="0.25">
      <c r="A272" s="17">
        <v>4</v>
      </c>
      <c r="B272" s="17" t="s">
        <v>81</v>
      </c>
      <c r="C272" s="17" t="s">
        <v>32</v>
      </c>
      <c r="D272" s="17" t="s">
        <v>82</v>
      </c>
      <c r="E272" s="17" t="s">
        <v>83</v>
      </c>
      <c r="F272" s="17" t="s">
        <v>75</v>
      </c>
      <c r="G272" s="17" t="s">
        <v>76</v>
      </c>
      <c r="H272" s="17">
        <v>20372</v>
      </c>
      <c r="I272" s="17">
        <v>20108</v>
      </c>
      <c r="J272" s="17">
        <v>264</v>
      </c>
      <c r="K272" s="17" t="s">
        <v>37</v>
      </c>
      <c r="L272" s="18">
        <v>22943.16</v>
      </c>
      <c r="M272" s="18">
        <v>1788.32</v>
      </c>
      <c r="N272" s="18">
        <v>1423.52</v>
      </c>
      <c r="O272" s="18">
        <v>26155</v>
      </c>
      <c r="P272" s="18">
        <v>2055.48</v>
      </c>
      <c r="Q272" s="18">
        <v>241.52</v>
      </c>
      <c r="R272" s="18">
        <v>158</v>
      </c>
      <c r="S272" s="18">
        <v>2455</v>
      </c>
      <c r="T272" s="18">
        <v>0</v>
      </c>
      <c r="U272" s="18">
        <v>0</v>
      </c>
      <c r="V272" s="18">
        <v>0</v>
      </c>
      <c r="W272" s="18">
        <v>0</v>
      </c>
      <c r="X272" s="18"/>
      <c r="Y272" s="18">
        <v>24998.639999999999</v>
      </c>
      <c r="Z272" s="18">
        <v>1665.04</v>
      </c>
      <c r="AA272" s="18">
        <v>1946.32</v>
      </c>
      <c r="AB272" s="18">
        <v>28610</v>
      </c>
    </row>
    <row r="273" spans="1:28" s="15" customFormat="1" x14ac:dyDescent="0.25">
      <c r="A273" s="17">
        <v>5</v>
      </c>
      <c r="B273" s="17" t="s">
        <v>31</v>
      </c>
      <c r="C273" s="17" t="s">
        <v>32</v>
      </c>
      <c r="D273" s="17" t="s">
        <v>84</v>
      </c>
      <c r="E273" s="17" t="s">
        <v>85</v>
      </c>
      <c r="F273" s="17" t="s">
        <v>75</v>
      </c>
      <c r="G273" s="17" t="s">
        <v>86</v>
      </c>
      <c r="H273" s="17">
        <v>9044</v>
      </c>
      <c r="I273" s="17">
        <v>9044</v>
      </c>
      <c r="J273" s="17">
        <v>0</v>
      </c>
      <c r="K273" s="17" t="s">
        <v>59</v>
      </c>
      <c r="L273" s="18">
        <v>14403.85</v>
      </c>
      <c r="M273" s="18">
        <v>914.34</v>
      </c>
      <c r="N273" s="18">
        <v>1477.81</v>
      </c>
      <c r="O273" s="18">
        <v>16796</v>
      </c>
      <c r="P273" s="18">
        <v>250.27</v>
      </c>
      <c r="Q273" s="18">
        <v>150.72999999999999</v>
      </c>
      <c r="R273" s="18">
        <v>0</v>
      </c>
      <c r="S273" s="18">
        <v>401</v>
      </c>
      <c r="T273" s="18">
        <v>0</v>
      </c>
      <c r="U273" s="18">
        <v>0</v>
      </c>
      <c r="V273" s="18">
        <v>0</v>
      </c>
      <c r="W273" s="18">
        <v>0</v>
      </c>
      <c r="X273" s="18"/>
      <c r="Y273" s="18">
        <v>14654.12</v>
      </c>
      <c r="Z273" s="18">
        <v>1628.54</v>
      </c>
      <c r="AA273" s="18">
        <v>914.34</v>
      </c>
      <c r="AB273" s="18">
        <v>17197</v>
      </c>
    </row>
    <row r="274" spans="1:28" s="15" customFormat="1" x14ac:dyDescent="0.25">
      <c r="A274" s="17">
        <v>6</v>
      </c>
      <c r="B274" s="17" t="s">
        <v>48</v>
      </c>
      <c r="C274" s="17" t="s">
        <v>32</v>
      </c>
      <c r="D274" s="17" t="s">
        <v>87</v>
      </c>
      <c r="E274" s="17" t="s">
        <v>88</v>
      </c>
      <c r="F274" s="17" t="s">
        <v>75</v>
      </c>
      <c r="G274" s="17" t="s">
        <v>76</v>
      </c>
      <c r="H274" s="17">
        <v>10215</v>
      </c>
      <c r="I274" s="17">
        <v>9975</v>
      </c>
      <c r="J274" s="17">
        <v>240</v>
      </c>
      <c r="K274" s="17" t="s">
        <v>37</v>
      </c>
      <c r="L274" s="18">
        <v>21355.46</v>
      </c>
      <c r="M274" s="18">
        <v>1637.25</v>
      </c>
      <c r="N274" s="18">
        <v>1542.29</v>
      </c>
      <c r="O274" s="18">
        <v>24535</v>
      </c>
      <c r="P274" s="18">
        <v>1891.39</v>
      </c>
      <c r="Q274" s="18">
        <v>224.97</v>
      </c>
      <c r="R274" s="18">
        <v>143.63999999999999</v>
      </c>
      <c r="S274" s="18">
        <v>2260</v>
      </c>
      <c r="T274" s="18">
        <v>40</v>
      </c>
      <c r="U274" s="18">
        <v>0</v>
      </c>
      <c r="V274" s="18">
        <v>0</v>
      </c>
      <c r="W274" s="18">
        <v>0</v>
      </c>
      <c r="X274" s="18"/>
      <c r="Y274" s="18">
        <v>23246.85</v>
      </c>
      <c r="Z274" s="18">
        <v>1767.26</v>
      </c>
      <c r="AA274" s="18">
        <v>1780.89</v>
      </c>
      <c r="AB274" s="18">
        <v>26795</v>
      </c>
    </row>
    <row r="275" spans="1:28" s="15" customFormat="1" x14ac:dyDescent="0.25">
      <c r="A275" s="17">
        <v>7</v>
      </c>
      <c r="B275" s="17" t="s">
        <v>51</v>
      </c>
      <c r="C275" s="17" t="s">
        <v>32</v>
      </c>
      <c r="D275" s="17" t="s">
        <v>89</v>
      </c>
      <c r="E275" s="17" t="s">
        <v>90</v>
      </c>
      <c r="F275" s="17" t="s">
        <v>75</v>
      </c>
      <c r="G275" s="17" t="s">
        <v>76</v>
      </c>
      <c r="H275" s="17">
        <v>9380</v>
      </c>
      <c r="I275" s="17">
        <v>9287</v>
      </c>
      <c r="J275" s="17">
        <v>93</v>
      </c>
      <c r="K275" s="17" t="s">
        <v>37</v>
      </c>
      <c r="L275" s="18">
        <v>6864.63</v>
      </c>
      <c r="M275" s="18">
        <v>506.81</v>
      </c>
      <c r="N275" s="18">
        <v>604.55999999999995</v>
      </c>
      <c r="O275" s="18">
        <v>7976</v>
      </c>
      <c r="P275" s="18">
        <v>917.76</v>
      </c>
      <c r="Q275" s="18">
        <v>68.58</v>
      </c>
      <c r="R275" s="18">
        <v>55.66</v>
      </c>
      <c r="S275" s="18">
        <v>1042</v>
      </c>
      <c r="T275" s="18">
        <v>1800</v>
      </c>
      <c r="U275" s="18">
        <v>0</v>
      </c>
      <c r="V275" s="18">
        <v>0</v>
      </c>
      <c r="W275" s="18">
        <v>0</v>
      </c>
      <c r="X275" s="18"/>
      <c r="Y275" s="18">
        <v>7782.39</v>
      </c>
      <c r="Z275" s="18">
        <v>673.14</v>
      </c>
      <c r="AA275" s="18">
        <v>562.47</v>
      </c>
      <c r="AB275" s="18">
        <v>9018</v>
      </c>
    </row>
    <row r="276" spans="1:28" s="15" customFormat="1" x14ac:dyDescent="0.25">
      <c r="A276" s="17">
        <v>8</v>
      </c>
      <c r="B276" s="17" t="s">
        <v>38</v>
      </c>
      <c r="C276" s="17" t="s">
        <v>32</v>
      </c>
      <c r="D276" s="17" t="s">
        <v>91</v>
      </c>
      <c r="E276" s="17" t="s">
        <v>92</v>
      </c>
      <c r="F276" s="17" t="s">
        <v>75</v>
      </c>
      <c r="G276" s="17" t="s">
        <v>76</v>
      </c>
      <c r="H276" s="17">
        <v>9161</v>
      </c>
      <c r="I276" s="17">
        <v>8868</v>
      </c>
      <c r="J276" s="17">
        <v>293</v>
      </c>
      <c r="K276" s="17" t="s">
        <v>37</v>
      </c>
      <c r="L276" s="18">
        <v>15152.93</v>
      </c>
      <c r="M276" s="18">
        <v>1163.1099999999999</v>
      </c>
      <c r="N276" s="18">
        <v>966.96</v>
      </c>
      <c r="O276" s="18">
        <v>17283</v>
      </c>
      <c r="P276" s="18">
        <v>2410.33</v>
      </c>
      <c r="Q276" s="18">
        <v>155.31</v>
      </c>
      <c r="R276" s="18">
        <v>175.36</v>
      </c>
      <c r="S276" s="18">
        <v>2741</v>
      </c>
      <c r="T276" s="18">
        <v>2830</v>
      </c>
      <c r="U276" s="18">
        <v>0</v>
      </c>
      <c r="V276" s="18">
        <v>0</v>
      </c>
      <c r="W276" s="18">
        <v>0</v>
      </c>
      <c r="X276" s="18"/>
      <c r="Y276" s="18">
        <v>17563.259999999998</v>
      </c>
      <c r="Z276" s="18">
        <v>1122.27</v>
      </c>
      <c r="AA276" s="18">
        <v>1338.47</v>
      </c>
      <c r="AB276" s="18">
        <v>20024</v>
      </c>
    </row>
    <row r="277" spans="1:28" s="15" customFormat="1" x14ac:dyDescent="0.25">
      <c r="A277" s="17">
        <v>9</v>
      </c>
      <c r="B277" s="17" t="s">
        <v>38</v>
      </c>
      <c r="C277" s="17" t="s">
        <v>32</v>
      </c>
      <c r="D277" s="17" t="s">
        <v>93</v>
      </c>
      <c r="E277" s="17" t="s">
        <v>94</v>
      </c>
      <c r="F277" s="17" t="s">
        <v>75</v>
      </c>
      <c r="G277" s="17" t="s">
        <v>76</v>
      </c>
      <c r="H277" s="17">
        <v>1284</v>
      </c>
      <c r="I277" s="17">
        <v>1223</v>
      </c>
      <c r="J277" s="17">
        <v>61</v>
      </c>
      <c r="K277" s="17" t="s">
        <v>37</v>
      </c>
      <c r="L277" s="18">
        <v>14666.83</v>
      </c>
      <c r="M277" s="18">
        <v>693.33</v>
      </c>
      <c r="N277" s="18">
        <v>1390.84</v>
      </c>
      <c r="O277" s="18">
        <v>16751</v>
      </c>
      <c r="P277" s="18">
        <v>823.82</v>
      </c>
      <c r="Q277" s="18">
        <v>150.66999999999999</v>
      </c>
      <c r="R277" s="18">
        <v>36.51</v>
      </c>
      <c r="S277" s="18">
        <v>1011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18">
        <v>15490.65</v>
      </c>
      <c r="Z277" s="18">
        <v>1541.51</v>
      </c>
      <c r="AA277" s="18">
        <v>729.84</v>
      </c>
      <c r="AB277" s="18">
        <v>17762</v>
      </c>
    </row>
    <row r="278" spans="1:28" s="15" customFormat="1" x14ac:dyDescent="0.25">
      <c r="A278" s="17">
        <v>10</v>
      </c>
      <c r="B278" s="17" t="s">
        <v>81</v>
      </c>
      <c r="C278" s="17" t="s">
        <v>32</v>
      </c>
      <c r="D278" s="17" t="s">
        <v>95</v>
      </c>
      <c r="E278" s="17" t="s">
        <v>96</v>
      </c>
      <c r="F278" s="17" t="s">
        <v>75</v>
      </c>
      <c r="G278" s="17" t="s">
        <v>76</v>
      </c>
      <c r="H278" s="17">
        <v>32665</v>
      </c>
      <c r="I278" s="17">
        <v>32261</v>
      </c>
      <c r="J278" s="17">
        <v>404</v>
      </c>
      <c r="K278" s="17" t="s">
        <v>37</v>
      </c>
      <c r="L278" s="18">
        <v>5979.83</v>
      </c>
      <c r="M278" s="18">
        <v>155.01</v>
      </c>
      <c r="N278" s="18">
        <v>345.16</v>
      </c>
      <c r="O278" s="18">
        <v>6480</v>
      </c>
      <c r="P278" s="18">
        <v>3013.72</v>
      </c>
      <c r="Q278" s="18">
        <v>216.49</v>
      </c>
      <c r="R278" s="18">
        <v>241.79</v>
      </c>
      <c r="S278" s="18">
        <v>3472</v>
      </c>
      <c r="T278" s="18">
        <v>0</v>
      </c>
      <c r="U278" s="18">
        <v>0</v>
      </c>
      <c r="V278" s="18">
        <v>0</v>
      </c>
      <c r="W278" s="18">
        <v>0</v>
      </c>
      <c r="X278" s="18"/>
      <c r="Y278" s="18">
        <v>8993.5499999999993</v>
      </c>
      <c r="Z278" s="18">
        <v>561.65</v>
      </c>
      <c r="AA278" s="18">
        <v>396.8</v>
      </c>
      <c r="AB278" s="18">
        <v>9952</v>
      </c>
    </row>
    <row r="279" spans="1:28" s="15" customFormat="1" x14ac:dyDescent="0.25">
      <c r="A279" s="17">
        <v>11</v>
      </c>
      <c r="B279" s="17" t="s">
        <v>103</v>
      </c>
      <c r="C279" s="17" t="s">
        <v>32</v>
      </c>
      <c r="D279" s="17" t="s">
        <v>104</v>
      </c>
      <c r="E279" s="17" t="s">
        <v>105</v>
      </c>
      <c r="F279" s="17" t="s">
        <v>75</v>
      </c>
      <c r="G279" s="17" t="s">
        <v>106</v>
      </c>
      <c r="H279" s="17">
        <v>0</v>
      </c>
      <c r="I279" s="17">
        <v>0</v>
      </c>
      <c r="J279" s="17">
        <v>470</v>
      </c>
      <c r="K279" s="17" t="s">
        <v>107</v>
      </c>
      <c r="L279" s="18">
        <v>45562.04</v>
      </c>
      <c r="M279" s="18">
        <v>2237.6799999999998</v>
      </c>
      <c r="N279" s="18">
        <v>2591.2800000000002</v>
      </c>
      <c r="O279" s="18">
        <v>50391</v>
      </c>
      <c r="P279" s="18">
        <v>3340.18</v>
      </c>
      <c r="Q279" s="18">
        <v>461.52</v>
      </c>
      <c r="R279" s="18">
        <v>281.3</v>
      </c>
      <c r="S279" s="18">
        <v>4083</v>
      </c>
      <c r="T279" s="18">
        <v>0</v>
      </c>
      <c r="U279" s="18">
        <v>0</v>
      </c>
      <c r="V279" s="18">
        <v>0</v>
      </c>
      <c r="W279" s="18">
        <v>0</v>
      </c>
      <c r="X279" s="18"/>
      <c r="Y279" s="18">
        <v>48902.22</v>
      </c>
      <c r="Z279" s="18">
        <v>3052.8</v>
      </c>
      <c r="AA279" s="18">
        <v>2518.98</v>
      </c>
      <c r="AB279" s="18">
        <v>54474</v>
      </c>
    </row>
    <row r="280" spans="1:28" s="15" customFormat="1" x14ac:dyDescent="0.25">
      <c r="A280" s="17">
        <v>12</v>
      </c>
      <c r="B280" s="17" t="s">
        <v>103</v>
      </c>
      <c r="C280" s="17" t="s">
        <v>32</v>
      </c>
      <c r="D280" s="17" t="s">
        <v>108</v>
      </c>
      <c r="E280" s="17" t="s">
        <v>109</v>
      </c>
      <c r="F280" s="17" t="s">
        <v>75</v>
      </c>
      <c r="G280" s="17" t="s">
        <v>106</v>
      </c>
      <c r="H280" s="17">
        <v>0</v>
      </c>
      <c r="I280" s="17">
        <v>0</v>
      </c>
      <c r="J280" s="17">
        <v>0</v>
      </c>
      <c r="K280" s="17" t="s">
        <v>302</v>
      </c>
      <c r="L280" s="18">
        <v>45390.09</v>
      </c>
      <c r="M280" s="18">
        <v>2237.6799999999998</v>
      </c>
      <c r="N280" s="18">
        <v>2584.23</v>
      </c>
      <c r="O280" s="18">
        <v>50212</v>
      </c>
      <c r="P280" s="18">
        <v>125.2</v>
      </c>
      <c r="Q280" s="18">
        <v>459.8</v>
      </c>
      <c r="R280" s="18">
        <v>0</v>
      </c>
      <c r="S280" s="18">
        <v>585</v>
      </c>
      <c r="T280" s="18">
        <v>0</v>
      </c>
      <c r="U280" s="18">
        <v>0</v>
      </c>
      <c r="V280" s="18">
        <v>0</v>
      </c>
      <c r="W280" s="18">
        <v>0</v>
      </c>
      <c r="X280" s="18"/>
      <c r="Y280" s="18">
        <v>45515.29</v>
      </c>
      <c r="Z280" s="18">
        <v>3044.03</v>
      </c>
      <c r="AA280" s="18">
        <v>2237.6799999999998</v>
      </c>
      <c r="AB280" s="18">
        <v>50797</v>
      </c>
    </row>
    <row r="281" spans="1:28" s="15" customFormat="1" x14ac:dyDescent="0.25">
      <c r="A281" s="17">
        <v>13</v>
      </c>
      <c r="B281" s="17" t="s">
        <v>51</v>
      </c>
      <c r="C281" s="17" t="s">
        <v>32</v>
      </c>
      <c r="D281" s="17" t="s">
        <v>110</v>
      </c>
      <c r="E281" s="17" t="s">
        <v>111</v>
      </c>
      <c r="F281" s="17" t="s">
        <v>75</v>
      </c>
      <c r="G281" s="17" t="s">
        <v>106</v>
      </c>
      <c r="H281" s="17">
        <v>0</v>
      </c>
      <c r="I281" s="17">
        <v>0</v>
      </c>
      <c r="J281" s="17">
        <v>470</v>
      </c>
      <c r="K281" s="17" t="s">
        <v>107</v>
      </c>
      <c r="L281" s="18">
        <v>8530.2099999999991</v>
      </c>
      <c r="M281" s="18">
        <v>562.6</v>
      </c>
      <c r="N281" s="18">
        <v>682.19</v>
      </c>
      <c r="O281" s="18">
        <v>9775</v>
      </c>
      <c r="P281" s="18">
        <v>3340.25</v>
      </c>
      <c r="Q281" s="18">
        <v>74.45</v>
      </c>
      <c r="R281" s="18">
        <v>281.3</v>
      </c>
      <c r="S281" s="18">
        <v>3696</v>
      </c>
      <c r="T281" s="18">
        <v>0</v>
      </c>
      <c r="U281" s="18">
        <v>0</v>
      </c>
      <c r="V281" s="18">
        <v>0</v>
      </c>
      <c r="W281" s="18">
        <v>0</v>
      </c>
      <c r="X281" s="18"/>
      <c r="Y281" s="18">
        <v>11870.46</v>
      </c>
      <c r="Z281" s="18">
        <v>756.64</v>
      </c>
      <c r="AA281" s="18">
        <v>843.9</v>
      </c>
      <c r="AB281" s="18">
        <v>13471</v>
      </c>
    </row>
    <row r="282" spans="1:28" s="15" customFormat="1" x14ac:dyDescent="0.25">
      <c r="A282" s="17">
        <v>14</v>
      </c>
      <c r="B282" s="17" t="s">
        <v>51</v>
      </c>
      <c r="C282" s="17" t="s">
        <v>32</v>
      </c>
      <c r="D282" s="17" t="s">
        <v>112</v>
      </c>
      <c r="E282" s="17" t="s">
        <v>113</v>
      </c>
      <c r="F282" s="17" t="s">
        <v>75</v>
      </c>
      <c r="G282" s="17" t="s">
        <v>114</v>
      </c>
      <c r="H282" s="17">
        <v>0</v>
      </c>
      <c r="I282" s="17">
        <v>0</v>
      </c>
      <c r="J282" s="17">
        <v>610</v>
      </c>
      <c r="K282" s="17" t="s">
        <v>107</v>
      </c>
      <c r="L282" s="18">
        <v>25229.99</v>
      </c>
      <c r="M282" s="18">
        <v>2179.54</v>
      </c>
      <c r="N282" s="18">
        <v>1241.47</v>
      </c>
      <c r="O282" s="18">
        <v>28651</v>
      </c>
      <c r="P282" s="18">
        <v>4422.6099999999997</v>
      </c>
      <c r="Q282" s="18">
        <v>252.3</v>
      </c>
      <c r="R282" s="18">
        <v>365.09</v>
      </c>
      <c r="S282" s="18">
        <v>5040</v>
      </c>
      <c r="T282" s="18">
        <v>0</v>
      </c>
      <c r="U282" s="18">
        <v>25229.99</v>
      </c>
      <c r="V282" s="18">
        <v>1241.47</v>
      </c>
      <c r="W282" s="18">
        <v>2179.54</v>
      </c>
      <c r="X282" s="18">
        <v>28651</v>
      </c>
      <c r="Y282" s="18">
        <v>4422.6099999999997</v>
      </c>
      <c r="Z282" s="18">
        <v>252.3</v>
      </c>
      <c r="AA282" s="18">
        <v>365.09</v>
      </c>
      <c r="AB282" s="18">
        <v>5040</v>
      </c>
    </row>
    <row r="283" spans="1:28" s="15" customFormat="1" x14ac:dyDescent="0.25">
      <c r="A283" s="17">
        <v>15</v>
      </c>
      <c r="B283" s="17" t="s">
        <v>72</v>
      </c>
      <c r="C283" s="17" t="s">
        <v>32</v>
      </c>
      <c r="D283" s="17" t="s">
        <v>115</v>
      </c>
      <c r="E283" s="17" t="s">
        <v>116</v>
      </c>
      <c r="F283" s="17" t="s">
        <v>75</v>
      </c>
      <c r="G283" s="17" t="s">
        <v>114</v>
      </c>
      <c r="H283" s="17">
        <v>0</v>
      </c>
      <c r="I283" s="17">
        <v>0</v>
      </c>
      <c r="J283" s="17">
        <v>470</v>
      </c>
      <c r="K283" s="17" t="s">
        <v>107</v>
      </c>
      <c r="L283" s="18">
        <v>19108.990000000002</v>
      </c>
      <c r="M283" s="18">
        <v>1679.32</v>
      </c>
      <c r="N283" s="18">
        <v>958.69</v>
      </c>
      <c r="O283" s="18">
        <v>21747</v>
      </c>
      <c r="P283" s="18">
        <v>3340.3</v>
      </c>
      <c r="Q283" s="18">
        <v>191.4</v>
      </c>
      <c r="R283" s="18">
        <v>281.3</v>
      </c>
      <c r="S283" s="18">
        <v>3813</v>
      </c>
      <c r="T283" s="18">
        <v>0</v>
      </c>
      <c r="U283" s="18">
        <v>0</v>
      </c>
      <c r="V283" s="18">
        <v>0</v>
      </c>
      <c r="W283" s="18">
        <v>0</v>
      </c>
      <c r="X283" s="18"/>
      <c r="Y283" s="18">
        <v>22449.29</v>
      </c>
      <c r="Z283" s="18">
        <v>1150.0899999999999</v>
      </c>
      <c r="AA283" s="18">
        <v>1960.62</v>
      </c>
      <c r="AB283" s="18">
        <v>25560</v>
      </c>
    </row>
    <row r="284" spans="1:28" s="15" customFormat="1" x14ac:dyDescent="0.25">
      <c r="A284" s="17">
        <v>16</v>
      </c>
      <c r="B284" s="17" t="s">
        <v>48</v>
      </c>
      <c r="C284" s="17" t="s">
        <v>32</v>
      </c>
      <c r="D284" s="17" t="s">
        <v>117</v>
      </c>
      <c r="E284" s="17" t="s">
        <v>118</v>
      </c>
      <c r="F284" s="17" t="s">
        <v>75</v>
      </c>
      <c r="G284" s="17" t="s">
        <v>114</v>
      </c>
      <c r="H284" s="17">
        <v>0</v>
      </c>
      <c r="I284" s="17">
        <v>0</v>
      </c>
      <c r="J284" s="17">
        <v>360</v>
      </c>
      <c r="K284" s="17" t="s">
        <v>107</v>
      </c>
      <c r="L284" s="18">
        <v>15787.16</v>
      </c>
      <c r="M284" s="18">
        <v>1286.28</v>
      </c>
      <c r="N284" s="18">
        <v>834.56</v>
      </c>
      <c r="O284" s="18">
        <v>17908</v>
      </c>
      <c r="P284" s="18">
        <v>2587.5700000000002</v>
      </c>
      <c r="Q284" s="18">
        <v>157.97</v>
      </c>
      <c r="R284" s="18">
        <v>215.46</v>
      </c>
      <c r="S284" s="18">
        <v>2961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18374.73</v>
      </c>
      <c r="Z284" s="18">
        <v>992.53</v>
      </c>
      <c r="AA284" s="18">
        <v>1501.74</v>
      </c>
      <c r="AB284" s="18">
        <v>20869</v>
      </c>
    </row>
    <row r="285" spans="1:28" s="12" customFormat="1" ht="16.5" customHeight="1" x14ac:dyDescent="0.25">
      <c r="A285" s="10"/>
      <c r="B285" s="10"/>
      <c r="C285" s="10" t="s">
        <v>71</v>
      </c>
      <c r="D285" s="10"/>
      <c r="E285" s="10"/>
      <c r="F285" s="10"/>
      <c r="G285" s="10"/>
      <c r="H285" s="10"/>
      <c r="I285" s="10"/>
      <c r="J285" s="11">
        <f>SUM(J269:J284)</f>
        <v>4307</v>
      </c>
      <c r="K285" s="10"/>
      <c r="L285" s="11">
        <f t="shared" ref="L285:AB285" si="27">SUM(L269:L284)</f>
        <v>294616.42</v>
      </c>
      <c r="M285" s="11">
        <f t="shared" si="27"/>
        <v>19056.560000000001</v>
      </c>
      <c r="N285" s="11">
        <f t="shared" si="27"/>
        <v>19988.02</v>
      </c>
      <c r="O285" s="11">
        <f t="shared" si="27"/>
        <v>333661</v>
      </c>
      <c r="P285" s="11">
        <f t="shared" si="27"/>
        <v>33337.5</v>
      </c>
      <c r="Q285" s="11">
        <f t="shared" si="27"/>
        <v>3149.75</v>
      </c>
      <c r="R285" s="11">
        <f t="shared" si="27"/>
        <v>2577.75</v>
      </c>
      <c r="S285" s="11">
        <f t="shared" si="27"/>
        <v>39065</v>
      </c>
      <c r="T285" s="11">
        <f t="shared" si="27"/>
        <v>10230</v>
      </c>
      <c r="U285" s="11">
        <f t="shared" si="27"/>
        <v>25229.99</v>
      </c>
      <c r="V285" s="11">
        <f t="shared" si="27"/>
        <v>1241.47</v>
      </c>
      <c r="W285" s="11">
        <f t="shared" si="27"/>
        <v>2179.54</v>
      </c>
      <c r="X285" s="11">
        <f t="shared" si="27"/>
        <v>28651</v>
      </c>
      <c r="Y285" s="11">
        <f t="shared" si="27"/>
        <v>302723.92999999993</v>
      </c>
      <c r="Z285" s="11">
        <f t="shared" si="27"/>
        <v>21896.299999999996</v>
      </c>
      <c r="AA285" s="11">
        <f t="shared" si="27"/>
        <v>19454.77</v>
      </c>
      <c r="AB285" s="11">
        <f t="shared" si="27"/>
        <v>344075</v>
      </c>
    </row>
    <row r="286" spans="1:28" s="12" customFormat="1" ht="16.5" customHeight="1" x14ac:dyDescent="0.25">
      <c r="A286" s="10"/>
      <c r="B286" s="10"/>
      <c r="C286" s="10" t="s">
        <v>119</v>
      </c>
      <c r="D286" s="10"/>
      <c r="E286" s="10"/>
      <c r="F286" s="10"/>
      <c r="G286" s="10"/>
      <c r="H286" s="10"/>
      <c r="I286" s="10"/>
      <c r="J286" s="11">
        <f>J285+J268</f>
        <v>15042</v>
      </c>
      <c r="K286" s="11"/>
      <c r="L286" s="11">
        <f t="shared" ref="L286:AB286" si="28">L285+L268</f>
        <v>573363.87999999989</v>
      </c>
      <c r="M286" s="11">
        <f t="shared" si="28"/>
        <v>34214.850000000006</v>
      </c>
      <c r="N286" s="11">
        <f t="shared" si="28"/>
        <v>33104.270000000004</v>
      </c>
      <c r="O286" s="11">
        <f t="shared" si="28"/>
        <v>640683</v>
      </c>
      <c r="P286" s="11">
        <f t="shared" si="28"/>
        <v>100051.99</v>
      </c>
      <c r="Q286" s="11">
        <f t="shared" si="28"/>
        <v>6251.51</v>
      </c>
      <c r="R286" s="11">
        <f t="shared" si="28"/>
        <v>7408.5</v>
      </c>
      <c r="S286" s="11">
        <f t="shared" si="28"/>
        <v>113712</v>
      </c>
      <c r="T286" s="11">
        <f t="shared" si="28"/>
        <v>28040</v>
      </c>
      <c r="U286" s="11">
        <f t="shared" si="28"/>
        <v>136847.41</v>
      </c>
      <c r="V286" s="11">
        <f t="shared" si="28"/>
        <v>5131.9399999999996</v>
      </c>
      <c r="W286" s="11">
        <f t="shared" si="28"/>
        <v>13020.650000000001</v>
      </c>
      <c r="X286" s="11">
        <f t="shared" si="28"/>
        <v>155000</v>
      </c>
      <c r="Y286" s="11">
        <f t="shared" si="28"/>
        <v>536568.46</v>
      </c>
      <c r="Z286" s="11">
        <f t="shared" si="28"/>
        <v>34223.839999999997</v>
      </c>
      <c r="AA286" s="11">
        <f t="shared" si="28"/>
        <v>28602.7</v>
      </c>
      <c r="AB286" s="11">
        <f t="shared" si="28"/>
        <v>599395</v>
      </c>
    </row>
    <row r="287" spans="1:28" ht="18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</row>
    <row r="288" spans="1:28" ht="18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</row>
    <row r="289" spans="1:3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</row>
    <row r="290" spans="1:3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</row>
    <row r="291" spans="1:31" ht="15.75" x14ac:dyDescent="0.25">
      <c r="A291" s="12"/>
      <c r="B291" s="12"/>
      <c r="C291" s="12"/>
      <c r="D291" s="12"/>
      <c r="E291" s="36" t="s">
        <v>120</v>
      </c>
      <c r="F291" s="12"/>
      <c r="G291" s="37"/>
      <c r="H291" s="37"/>
      <c r="I291" s="37"/>
      <c r="J291" s="37"/>
      <c r="K291" s="37"/>
      <c r="L291" s="36" t="s">
        <v>122</v>
      </c>
      <c r="M291" s="36"/>
      <c r="N291" s="36"/>
      <c r="O291" s="37"/>
      <c r="P291" s="12"/>
      <c r="Q291" s="37"/>
      <c r="R291" s="36" t="s">
        <v>121</v>
      </c>
      <c r="S291" s="12"/>
      <c r="T291" s="37"/>
      <c r="U291" s="37"/>
      <c r="V291" s="12"/>
      <c r="W291" s="37"/>
      <c r="X291" s="37"/>
      <c r="Y291" s="36" t="s">
        <v>123</v>
      </c>
      <c r="Z291" s="37"/>
      <c r="AA291" s="37"/>
      <c r="AB291" s="37"/>
    </row>
    <row r="292" spans="1:31" ht="15.75" x14ac:dyDescent="0.25">
      <c r="A292" s="12"/>
      <c r="B292" s="12"/>
      <c r="C292" s="12"/>
      <c r="D292" s="12"/>
      <c r="E292" s="36" t="s">
        <v>124</v>
      </c>
      <c r="F292" s="12"/>
      <c r="G292" s="37"/>
      <c r="H292" s="37"/>
      <c r="I292" s="37"/>
      <c r="J292" s="37"/>
      <c r="K292" s="37"/>
      <c r="L292" s="36" t="s">
        <v>124</v>
      </c>
      <c r="M292" s="36"/>
      <c r="N292" s="36"/>
      <c r="O292" s="37"/>
      <c r="P292" s="12"/>
      <c r="Q292" s="37"/>
      <c r="R292" s="36" t="s">
        <v>124</v>
      </c>
      <c r="S292" s="12"/>
      <c r="T292" s="37"/>
      <c r="U292" s="37"/>
      <c r="V292" s="12"/>
      <c r="W292" s="37"/>
      <c r="X292" s="37"/>
      <c r="Y292" s="36" t="s">
        <v>124</v>
      </c>
      <c r="Z292" s="37"/>
      <c r="AA292" s="37"/>
      <c r="AB292" s="37"/>
    </row>
    <row r="293" spans="1:31" ht="32.25" customHeight="1" x14ac:dyDescent="0.55000000000000004">
      <c r="A293" s="75" t="s">
        <v>0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1"/>
      <c r="AD293" s="1"/>
      <c r="AE293" s="1"/>
    </row>
    <row r="294" spans="1:31" ht="21.75" customHeight="1" x14ac:dyDescent="0.4">
      <c r="A294" s="76" t="s">
        <v>1701</v>
      </c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2"/>
      <c r="AD294" s="2"/>
      <c r="AE294" s="2"/>
    </row>
    <row r="295" spans="1:31" s="5" customFormat="1" ht="20.25" customHeight="1" x14ac:dyDescent="0.35">
      <c r="A295" s="3" t="s">
        <v>1</v>
      </c>
      <c r="B295" s="4"/>
      <c r="C295" s="3"/>
      <c r="D295" s="3"/>
      <c r="F295" s="3" t="s">
        <v>2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s="7" customFormat="1" ht="90" x14ac:dyDescent="0.25">
      <c r="A296" s="35" t="s">
        <v>3</v>
      </c>
      <c r="B296" s="35" t="s">
        <v>4</v>
      </c>
      <c r="C296" s="35" t="s">
        <v>5</v>
      </c>
      <c r="D296" s="35" t="s">
        <v>6</v>
      </c>
      <c r="E296" s="35" t="s">
        <v>7</v>
      </c>
      <c r="F296" s="35" t="s">
        <v>8</v>
      </c>
      <c r="G296" s="35" t="s">
        <v>9</v>
      </c>
      <c r="H296" s="35" t="s">
        <v>10</v>
      </c>
      <c r="I296" s="35" t="s">
        <v>11</v>
      </c>
      <c r="J296" s="35" t="s">
        <v>12</v>
      </c>
      <c r="K296" s="35" t="s">
        <v>13</v>
      </c>
      <c r="L296" s="35" t="s">
        <v>14</v>
      </c>
      <c r="M296" s="35" t="s">
        <v>15</v>
      </c>
      <c r="N296" s="35" t="s">
        <v>16</v>
      </c>
      <c r="O296" s="35" t="s">
        <v>17</v>
      </c>
      <c r="P296" s="35" t="s">
        <v>18</v>
      </c>
      <c r="Q296" s="35" t="s">
        <v>19</v>
      </c>
      <c r="R296" s="35" t="s">
        <v>20</v>
      </c>
      <c r="S296" s="35" t="s">
        <v>21</v>
      </c>
      <c r="T296" s="35" t="s">
        <v>22</v>
      </c>
      <c r="U296" s="35" t="s">
        <v>23</v>
      </c>
      <c r="V296" s="35" t="s">
        <v>24</v>
      </c>
      <c r="W296" s="35" t="s">
        <v>25</v>
      </c>
      <c r="X296" s="35" t="s">
        <v>26</v>
      </c>
      <c r="Y296" s="35" t="s">
        <v>27</v>
      </c>
      <c r="Z296" s="35" t="s">
        <v>28</v>
      </c>
      <c r="AA296" s="35" t="s">
        <v>29</v>
      </c>
      <c r="AB296" s="35" t="s">
        <v>30</v>
      </c>
    </row>
    <row r="297" spans="1:31" s="15" customFormat="1" x14ac:dyDescent="0.25">
      <c r="A297" s="17">
        <v>1</v>
      </c>
      <c r="B297" s="17" t="s">
        <v>31</v>
      </c>
      <c r="C297" s="17" t="s">
        <v>32</v>
      </c>
      <c r="D297" s="17" t="s">
        <v>33</v>
      </c>
      <c r="E297" s="17" t="s">
        <v>34</v>
      </c>
      <c r="F297" s="17" t="s">
        <v>35</v>
      </c>
      <c r="G297" s="17" t="s">
        <v>36</v>
      </c>
      <c r="H297" s="17">
        <v>83784</v>
      </c>
      <c r="I297" s="17">
        <v>83164</v>
      </c>
      <c r="J297" s="17">
        <v>620</v>
      </c>
      <c r="K297" s="17" t="s">
        <v>37</v>
      </c>
      <c r="L297" s="18">
        <v>20949.09</v>
      </c>
      <c r="M297" s="18">
        <v>1701.61</v>
      </c>
      <c r="N297" s="18">
        <v>1089.3</v>
      </c>
      <c r="O297" s="18">
        <v>23740</v>
      </c>
      <c r="P297" s="18">
        <v>3768.26</v>
      </c>
      <c r="Q297" s="18">
        <v>216.74</v>
      </c>
      <c r="R297" s="18">
        <v>279</v>
      </c>
      <c r="S297" s="18">
        <v>4264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24717.35</v>
      </c>
      <c r="Z297" s="18">
        <v>1918.35</v>
      </c>
      <c r="AA297" s="18">
        <v>1368.3</v>
      </c>
      <c r="AB297" s="18">
        <v>28004</v>
      </c>
    </row>
    <row r="298" spans="1:31" s="15" customFormat="1" x14ac:dyDescent="0.25">
      <c r="A298" s="17">
        <v>2</v>
      </c>
      <c r="B298" s="17" t="s">
        <v>38</v>
      </c>
      <c r="C298" s="17" t="s">
        <v>32</v>
      </c>
      <c r="D298" s="17" t="s">
        <v>39</v>
      </c>
      <c r="E298" s="17" t="s">
        <v>40</v>
      </c>
      <c r="F298" s="17" t="s">
        <v>35</v>
      </c>
      <c r="G298" s="17" t="s">
        <v>41</v>
      </c>
      <c r="H298" s="17">
        <v>211</v>
      </c>
      <c r="I298" s="17">
        <v>0</v>
      </c>
      <c r="J298" s="17">
        <v>211</v>
      </c>
      <c r="K298" s="17" t="s">
        <v>37</v>
      </c>
      <c r="L298" s="18">
        <v>23343.67</v>
      </c>
      <c r="M298" s="18">
        <v>833.88</v>
      </c>
      <c r="N298" s="18">
        <v>846.45</v>
      </c>
      <c r="O298" s="18">
        <v>25024</v>
      </c>
      <c r="P298" s="18">
        <v>2387.5500000000002</v>
      </c>
      <c r="Q298" s="18">
        <v>212.5</v>
      </c>
      <c r="R298" s="18">
        <v>94.95</v>
      </c>
      <c r="S298" s="18">
        <v>2695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25731.22</v>
      </c>
      <c r="Z298" s="18">
        <v>1046.3800000000001</v>
      </c>
      <c r="AA298" s="18">
        <v>941.4</v>
      </c>
      <c r="AB298" s="18">
        <v>27719</v>
      </c>
    </row>
    <row r="299" spans="1:31" s="15" customFormat="1" x14ac:dyDescent="0.25">
      <c r="A299" s="17">
        <v>3</v>
      </c>
      <c r="B299" s="17" t="s">
        <v>42</v>
      </c>
      <c r="C299" s="17" t="s">
        <v>32</v>
      </c>
      <c r="D299" s="17" t="s">
        <v>43</v>
      </c>
      <c r="E299" s="17" t="s">
        <v>44</v>
      </c>
      <c r="F299" s="17" t="s">
        <v>35</v>
      </c>
      <c r="G299" s="17" t="s">
        <v>45</v>
      </c>
      <c r="H299" s="17">
        <v>42120</v>
      </c>
      <c r="I299" s="17">
        <v>42120</v>
      </c>
      <c r="J299" s="17">
        <v>0</v>
      </c>
      <c r="K299" s="17" t="s">
        <v>59</v>
      </c>
      <c r="L299" s="18">
        <v>20184.09</v>
      </c>
      <c r="M299" s="18">
        <v>2098.31</v>
      </c>
      <c r="N299" s="18">
        <v>1073.5999999999999</v>
      </c>
      <c r="O299" s="18">
        <v>23356</v>
      </c>
      <c r="P299" s="18">
        <v>577.03</v>
      </c>
      <c r="Q299" s="18">
        <v>216.97</v>
      </c>
      <c r="R299" s="18">
        <v>0</v>
      </c>
      <c r="S299" s="18">
        <v>794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18">
        <v>20761.12</v>
      </c>
      <c r="Z299" s="18">
        <v>2315.2800000000002</v>
      </c>
      <c r="AA299" s="18">
        <v>1073.5999999999999</v>
      </c>
      <c r="AB299" s="18">
        <v>24150</v>
      </c>
    </row>
    <row r="300" spans="1:31" s="15" customFormat="1" x14ac:dyDescent="0.25">
      <c r="A300" s="17">
        <v>4</v>
      </c>
      <c r="B300" s="17" t="s">
        <v>60</v>
      </c>
      <c r="C300" s="17" t="s">
        <v>97</v>
      </c>
      <c r="D300" s="17" t="s">
        <v>98</v>
      </c>
      <c r="E300" s="17" t="s">
        <v>99</v>
      </c>
      <c r="F300" s="17" t="s">
        <v>35</v>
      </c>
      <c r="G300" s="17" t="s">
        <v>41</v>
      </c>
      <c r="H300" s="17">
        <v>123758</v>
      </c>
      <c r="I300" s="17">
        <v>122585</v>
      </c>
      <c r="J300" s="17">
        <v>1173</v>
      </c>
      <c r="K300" s="17" t="s">
        <v>37</v>
      </c>
      <c r="L300" s="18">
        <v>9953.9</v>
      </c>
      <c r="M300" s="18">
        <v>424.3</v>
      </c>
      <c r="N300" s="18">
        <v>712.8</v>
      </c>
      <c r="O300" s="18">
        <v>11091</v>
      </c>
      <c r="P300" s="18">
        <v>7710.05</v>
      </c>
      <c r="Q300" s="18">
        <v>468.1</v>
      </c>
      <c r="R300" s="18">
        <v>527.85</v>
      </c>
      <c r="S300" s="18">
        <v>8706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17663.95</v>
      </c>
      <c r="Z300" s="18">
        <v>892.4</v>
      </c>
      <c r="AA300" s="18">
        <v>1240.6500000000001</v>
      </c>
      <c r="AB300" s="18">
        <v>19797</v>
      </c>
    </row>
    <row r="301" spans="1:31" s="15" customFormat="1" x14ac:dyDescent="0.25">
      <c r="A301" s="17">
        <v>5</v>
      </c>
      <c r="B301" s="17" t="s">
        <v>38</v>
      </c>
      <c r="C301" s="17" t="s">
        <v>32</v>
      </c>
      <c r="D301" s="17" t="s">
        <v>46</v>
      </c>
      <c r="E301" s="17" t="s">
        <v>47</v>
      </c>
      <c r="F301" s="17" t="s">
        <v>35</v>
      </c>
      <c r="G301" s="17" t="s">
        <v>41</v>
      </c>
      <c r="H301" s="17">
        <v>55191</v>
      </c>
      <c r="I301" s="17">
        <v>52878</v>
      </c>
      <c r="J301" s="17">
        <v>2313</v>
      </c>
      <c r="K301" s="17" t="s">
        <v>37</v>
      </c>
      <c r="L301" s="18">
        <v>31749.02</v>
      </c>
      <c r="M301" s="18">
        <v>765.93</v>
      </c>
      <c r="N301" s="18">
        <v>1057.05</v>
      </c>
      <c r="O301" s="18">
        <v>33572</v>
      </c>
      <c r="P301" s="18">
        <v>13764.73</v>
      </c>
      <c r="Q301" s="18">
        <v>291.42</v>
      </c>
      <c r="R301" s="18">
        <v>1040.8499999999999</v>
      </c>
      <c r="S301" s="18">
        <v>15097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45513.75</v>
      </c>
      <c r="Z301" s="18">
        <v>1057.3499999999999</v>
      </c>
      <c r="AA301" s="18">
        <v>2097.9</v>
      </c>
      <c r="AB301" s="18">
        <v>48669</v>
      </c>
    </row>
    <row r="302" spans="1:31" s="15" customFormat="1" x14ac:dyDescent="0.25">
      <c r="A302" s="17">
        <v>6</v>
      </c>
      <c r="B302" s="17" t="s">
        <v>48</v>
      </c>
      <c r="C302" s="17" t="s">
        <v>32</v>
      </c>
      <c r="D302" s="17" t="s">
        <v>49</v>
      </c>
      <c r="E302" s="17" t="s">
        <v>50</v>
      </c>
      <c r="F302" s="17" t="s">
        <v>35</v>
      </c>
      <c r="G302" s="17" t="s">
        <v>45</v>
      </c>
      <c r="H302" s="17">
        <v>87164</v>
      </c>
      <c r="I302" s="17">
        <v>86065</v>
      </c>
      <c r="J302" s="17">
        <v>1099</v>
      </c>
      <c r="K302" s="17" t="s">
        <v>37</v>
      </c>
      <c r="L302" s="18">
        <v>20178.29</v>
      </c>
      <c r="M302" s="18">
        <v>983.01</v>
      </c>
      <c r="N302" s="18">
        <v>1676.7</v>
      </c>
      <c r="O302" s="18">
        <v>22838</v>
      </c>
      <c r="P302" s="18">
        <v>6281.29</v>
      </c>
      <c r="Q302" s="18">
        <v>193.16</v>
      </c>
      <c r="R302" s="18">
        <v>494.55</v>
      </c>
      <c r="S302" s="18">
        <v>6969</v>
      </c>
      <c r="T302" s="18">
        <v>3660</v>
      </c>
      <c r="U302" s="18">
        <v>0</v>
      </c>
      <c r="V302" s="18">
        <v>0</v>
      </c>
      <c r="W302" s="18">
        <v>0</v>
      </c>
      <c r="X302" s="18"/>
      <c r="Y302" s="18">
        <v>26459.58</v>
      </c>
      <c r="Z302" s="18">
        <v>1176.17</v>
      </c>
      <c r="AA302" s="18">
        <v>2171.25</v>
      </c>
      <c r="AB302" s="18">
        <v>29807</v>
      </c>
    </row>
    <row r="303" spans="1:31" s="15" customFormat="1" x14ac:dyDescent="0.25">
      <c r="A303" s="17">
        <v>7</v>
      </c>
      <c r="B303" s="17" t="s">
        <v>51</v>
      </c>
      <c r="C303" s="17" t="s">
        <v>32</v>
      </c>
      <c r="D303" s="17" t="s">
        <v>52</v>
      </c>
      <c r="E303" s="17" t="s">
        <v>53</v>
      </c>
      <c r="F303" s="17" t="s">
        <v>35</v>
      </c>
      <c r="G303" s="17" t="s">
        <v>45</v>
      </c>
      <c r="H303" s="17">
        <v>65873</v>
      </c>
      <c r="I303" s="17">
        <v>62595</v>
      </c>
      <c r="J303" s="17">
        <v>3278</v>
      </c>
      <c r="K303" s="17" t="s">
        <v>37</v>
      </c>
      <c r="L303" s="18">
        <v>30894.6</v>
      </c>
      <c r="M303" s="18">
        <v>226.85</v>
      </c>
      <c r="N303" s="18">
        <v>1232.55</v>
      </c>
      <c r="O303" s="18">
        <v>32354</v>
      </c>
      <c r="P303" s="18">
        <v>17865.400000000001</v>
      </c>
      <c r="Q303" s="18">
        <v>351.5</v>
      </c>
      <c r="R303" s="18">
        <v>1475.1</v>
      </c>
      <c r="S303" s="18">
        <v>19692</v>
      </c>
      <c r="T303" s="18">
        <v>2850</v>
      </c>
      <c r="U303" s="18">
        <v>0</v>
      </c>
      <c r="V303" s="18">
        <v>0</v>
      </c>
      <c r="W303" s="18">
        <v>0</v>
      </c>
      <c r="X303" s="18"/>
      <c r="Y303" s="18">
        <v>48760</v>
      </c>
      <c r="Z303" s="18">
        <v>578.35</v>
      </c>
      <c r="AA303" s="18">
        <v>2707.65</v>
      </c>
      <c r="AB303" s="18">
        <v>52046</v>
      </c>
    </row>
    <row r="304" spans="1:31" s="15" customFormat="1" x14ac:dyDescent="0.25">
      <c r="A304" s="17">
        <v>8</v>
      </c>
      <c r="B304" s="17" t="s">
        <v>51</v>
      </c>
      <c r="C304" s="17" t="s">
        <v>32</v>
      </c>
      <c r="D304" s="17" t="s">
        <v>54</v>
      </c>
      <c r="E304" s="17" t="s">
        <v>55</v>
      </c>
      <c r="F304" s="17" t="s">
        <v>35</v>
      </c>
      <c r="G304" s="17" t="s">
        <v>41</v>
      </c>
      <c r="H304" s="17">
        <v>75377</v>
      </c>
      <c r="I304" s="17">
        <v>68652</v>
      </c>
      <c r="J304" s="17">
        <v>6725</v>
      </c>
      <c r="K304" s="17" t="s">
        <v>37</v>
      </c>
      <c r="L304" s="18">
        <v>9876.7199999999993</v>
      </c>
      <c r="M304" s="18">
        <v>591.63</v>
      </c>
      <c r="N304" s="18">
        <v>808.65</v>
      </c>
      <c r="O304" s="18">
        <v>11277</v>
      </c>
      <c r="P304" s="18">
        <v>35452.31</v>
      </c>
      <c r="Q304" s="18">
        <v>659.44</v>
      </c>
      <c r="R304" s="18">
        <v>3026.25</v>
      </c>
      <c r="S304" s="18">
        <v>39138</v>
      </c>
      <c r="T304" s="18">
        <v>11300</v>
      </c>
      <c r="U304" s="18">
        <v>0</v>
      </c>
      <c r="V304" s="18">
        <v>0</v>
      </c>
      <c r="W304" s="18">
        <v>0</v>
      </c>
      <c r="X304" s="18"/>
      <c r="Y304" s="18">
        <v>45329.03</v>
      </c>
      <c r="Z304" s="18">
        <v>1251.07</v>
      </c>
      <c r="AA304" s="18">
        <v>3834.9</v>
      </c>
      <c r="AB304" s="18">
        <v>50415</v>
      </c>
    </row>
    <row r="305" spans="1:28" s="15" customFormat="1" x14ac:dyDescent="0.25">
      <c r="A305" s="17">
        <v>9</v>
      </c>
      <c r="B305" s="17" t="s">
        <v>51</v>
      </c>
      <c r="C305" s="17" t="s">
        <v>32</v>
      </c>
      <c r="D305" s="17" t="s">
        <v>56</v>
      </c>
      <c r="E305" s="17" t="s">
        <v>57</v>
      </c>
      <c r="F305" s="17" t="s">
        <v>35</v>
      </c>
      <c r="G305" s="17" t="s">
        <v>58</v>
      </c>
      <c r="H305" s="17">
        <v>7127</v>
      </c>
      <c r="I305" s="17">
        <v>7127</v>
      </c>
      <c r="J305" s="17">
        <v>0</v>
      </c>
      <c r="K305" s="17" t="s">
        <v>59</v>
      </c>
      <c r="L305" s="18">
        <v>15591.46</v>
      </c>
      <c r="M305" s="18">
        <v>1539.54</v>
      </c>
      <c r="N305" s="18">
        <v>0</v>
      </c>
      <c r="O305" s="18">
        <v>17131</v>
      </c>
      <c r="P305" s="18">
        <v>852.87</v>
      </c>
      <c r="Q305" s="18">
        <v>157.13</v>
      </c>
      <c r="R305" s="18">
        <v>0</v>
      </c>
      <c r="S305" s="18">
        <v>1010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16444.330000000002</v>
      </c>
      <c r="Z305" s="18">
        <v>1696.67</v>
      </c>
      <c r="AA305" s="18">
        <v>0</v>
      </c>
      <c r="AB305" s="18">
        <v>18141</v>
      </c>
    </row>
    <row r="306" spans="1:28" s="15" customFormat="1" x14ac:dyDescent="0.25">
      <c r="A306" s="17">
        <v>10</v>
      </c>
      <c r="B306" s="17" t="s">
        <v>60</v>
      </c>
      <c r="C306" s="17" t="s">
        <v>32</v>
      </c>
      <c r="D306" s="17" t="s">
        <v>61</v>
      </c>
      <c r="E306" s="17" t="s">
        <v>62</v>
      </c>
      <c r="F306" s="17" t="s">
        <v>35</v>
      </c>
      <c r="G306" s="17" t="s">
        <v>63</v>
      </c>
      <c r="H306" s="17">
        <v>85</v>
      </c>
      <c r="I306" s="17">
        <v>85</v>
      </c>
      <c r="J306" s="17">
        <v>0</v>
      </c>
      <c r="K306" s="17" t="s">
        <v>59</v>
      </c>
      <c r="L306" s="18">
        <v>16818.72</v>
      </c>
      <c r="M306" s="18">
        <v>1670.68</v>
      </c>
      <c r="N306" s="18">
        <v>113.6</v>
      </c>
      <c r="O306" s="18">
        <v>18603</v>
      </c>
      <c r="P306" s="18">
        <v>852.01</v>
      </c>
      <c r="Q306" s="18">
        <v>170.99</v>
      </c>
      <c r="R306" s="18">
        <v>0</v>
      </c>
      <c r="S306" s="18">
        <v>1023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17670.73</v>
      </c>
      <c r="Z306" s="18">
        <v>1841.67</v>
      </c>
      <c r="AA306" s="18">
        <v>113.6</v>
      </c>
      <c r="AB306" s="18">
        <v>19626</v>
      </c>
    </row>
    <row r="307" spans="1:28" s="15" customFormat="1" x14ac:dyDescent="0.25">
      <c r="A307" s="17">
        <v>11</v>
      </c>
      <c r="B307" s="17" t="s">
        <v>64</v>
      </c>
      <c r="C307" s="17" t="s">
        <v>32</v>
      </c>
      <c r="D307" s="17" t="s">
        <v>65</v>
      </c>
      <c r="E307" s="17" t="s">
        <v>66</v>
      </c>
      <c r="F307" s="17" t="s">
        <v>35</v>
      </c>
      <c r="G307" s="17" t="s">
        <v>67</v>
      </c>
      <c r="H307" s="17">
        <v>1064</v>
      </c>
      <c r="I307" s="17">
        <v>1036</v>
      </c>
      <c r="J307" s="17">
        <v>28</v>
      </c>
      <c r="K307" s="17" t="s">
        <v>37</v>
      </c>
      <c r="L307" s="18">
        <v>10412.85</v>
      </c>
      <c r="M307" s="18">
        <v>1016.32</v>
      </c>
      <c r="N307" s="18">
        <v>243.83</v>
      </c>
      <c r="O307" s="18">
        <v>11673</v>
      </c>
      <c r="P307" s="18">
        <v>585.78</v>
      </c>
      <c r="Q307" s="18">
        <v>107.62</v>
      </c>
      <c r="R307" s="18">
        <v>12.6</v>
      </c>
      <c r="S307" s="18">
        <v>706</v>
      </c>
      <c r="T307" s="18">
        <v>0</v>
      </c>
      <c r="U307" s="18">
        <v>0</v>
      </c>
      <c r="V307" s="18">
        <v>0</v>
      </c>
      <c r="W307" s="18">
        <v>0</v>
      </c>
      <c r="X307" s="18"/>
      <c r="Y307" s="18">
        <v>10998.63</v>
      </c>
      <c r="Z307" s="18">
        <v>1123.94</v>
      </c>
      <c r="AA307" s="18">
        <v>256.43</v>
      </c>
      <c r="AB307" s="18">
        <v>12379</v>
      </c>
    </row>
    <row r="308" spans="1:28" s="15" customFormat="1" x14ac:dyDescent="0.25">
      <c r="A308" s="17">
        <v>12</v>
      </c>
      <c r="B308" s="17" t="s">
        <v>38</v>
      </c>
      <c r="C308" s="17" t="s">
        <v>32</v>
      </c>
      <c r="D308" s="17" t="s">
        <v>68</v>
      </c>
      <c r="E308" s="17" t="s">
        <v>69</v>
      </c>
      <c r="F308" s="17" t="s">
        <v>35</v>
      </c>
      <c r="G308" s="17" t="s">
        <v>70</v>
      </c>
      <c r="H308" s="17">
        <v>10050</v>
      </c>
      <c r="I308" s="17">
        <v>9666</v>
      </c>
      <c r="J308" s="17">
        <v>384</v>
      </c>
      <c r="K308" s="17" t="s">
        <v>37</v>
      </c>
      <c r="L308" s="18">
        <v>23892.12</v>
      </c>
      <c r="M308" s="18">
        <v>475.48</v>
      </c>
      <c r="N308" s="18">
        <v>293.39999999999998</v>
      </c>
      <c r="O308" s="18">
        <v>24661</v>
      </c>
      <c r="P308" s="18">
        <v>2845.6</v>
      </c>
      <c r="Q308" s="18">
        <v>233.6</v>
      </c>
      <c r="R308" s="18">
        <v>172.8</v>
      </c>
      <c r="S308" s="18">
        <v>3252</v>
      </c>
      <c r="T308" s="18">
        <v>0</v>
      </c>
      <c r="U308" s="18">
        <v>0</v>
      </c>
      <c r="V308" s="18">
        <v>0</v>
      </c>
      <c r="W308" s="18">
        <v>0</v>
      </c>
      <c r="X308" s="18"/>
      <c r="Y308" s="18">
        <v>26737.72</v>
      </c>
      <c r="Z308" s="18">
        <v>709.08</v>
      </c>
      <c r="AA308" s="18">
        <v>466.2</v>
      </c>
      <c r="AB308" s="18">
        <v>27913</v>
      </c>
    </row>
    <row r="309" spans="1:28" s="22" customFormat="1" x14ac:dyDescent="0.25">
      <c r="A309" s="19"/>
      <c r="B309" s="19"/>
      <c r="C309" s="10" t="s">
        <v>71</v>
      </c>
      <c r="D309" s="19"/>
      <c r="E309" s="19"/>
      <c r="F309" s="19"/>
      <c r="G309" s="19"/>
      <c r="H309" s="19"/>
      <c r="I309" s="19"/>
      <c r="J309" s="19">
        <f>SUM(J297:J308)</f>
        <v>15831</v>
      </c>
      <c r="K309" s="19"/>
      <c r="L309" s="20">
        <f t="shared" ref="L309:AB309" si="29">SUM(L297:L308)</f>
        <v>233844.53</v>
      </c>
      <c r="M309" s="20">
        <f t="shared" si="29"/>
        <v>12327.54</v>
      </c>
      <c r="N309" s="20">
        <f t="shared" si="29"/>
        <v>9147.93</v>
      </c>
      <c r="O309" s="20">
        <f t="shared" si="29"/>
        <v>255320</v>
      </c>
      <c r="P309" s="20">
        <f t="shared" si="29"/>
        <v>92942.87999999999</v>
      </c>
      <c r="Q309" s="20">
        <f t="shared" si="29"/>
        <v>3279.1699999999996</v>
      </c>
      <c r="R309" s="20">
        <f t="shared" si="29"/>
        <v>7123.95</v>
      </c>
      <c r="S309" s="20">
        <f t="shared" si="29"/>
        <v>103346</v>
      </c>
      <c r="T309" s="20">
        <f t="shared" si="29"/>
        <v>17810</v>
      </c>
      <c r="U309" s="20">
        <f t="shared" si="29"/>
        <v>0</v>
      </c>
      <c r="V309" s="20">
        <f t="shared" si="29"/>
        <v>0</v>
      </c>
      <c r="W309" s="20">
        <f t="shared" si="29"/>
        <v>0</v>
      </c>
      <c r="X309" s="20">
        <f t="shared" si="29"/>
        <v>0</v>
      </c>
      <c r="Y309" s="20">
        <f t="shared" si="29"/>
        <v>326787.41000000003</v>
      </c>
      <c r="Z309" s="20">
        <f t="shared" si="29"/>
        <v>15606.710000000001</v>
      </c>
      <c r="AA309" s="20">
        <f t="shared" si="29"/>
        <v>16271.880000000001</v>
      </c>
      <c r="AB309" s="20">
        <f t="shared" si="29"/>
        <v>358666</v>
      </c>
    </row>
    <row r="310" spans="1:28" s="15" customFormat="1" x14ac:dyDescent="0.25">
      <c r="A310" s="17">
        <v>1</v>
      </c>
      <c r="B310" s="17" t="s">
        <v>72</v>
      </c>
      <c r="C310" s="17" t="s">
        <v>32</v>
      </c>
      <c r="D310" s="17" t="s">
        <v>73</v>
      </c>
      <c r="E310" s="17" t="s">
        <v>74</v>
      </c>
      <c r="F310" s="17" t="s">
        <v>75</v>
      </c>
      <c r="G310" s="17" t="s">
        <v>76</v>
      </c>
      <c r="H310" s="17">
        <v>6209</v>
      </c>
      <c r="I310" s="17">
        <v>5963</v>
      </c>
      <c r="J310" s="17">
        <v>246</v>
      </c>
      <c r="K310" s="17" t="s">
        <v>37</v>
      </c>
      <c r="L310" s="18">
        <v>20472.11</v>
      </c>
      <c r="M310" s="18">
        <v>1510.34</v>
      </c>
      <c r="N310" s="18">
        <v>1369.55</v>
      </c>
      <c r="O310" s="18">
        <v>23352</v>
      </c>
      <c r="P310" s="18">
        <v>1963.44</v>
      </c>
      <c r="Q310" s="18">
        <v>209.33</v>
      </c>
      <c r="R310" s="18">
        <v>147.22999999999999</v>
      </c>
      <c r="S310" s="18">
        <v>2320</v>
      </c>
      <c r="T310" s="18">
        <v>280</v>
      </c>
      <c r="U310" s="18">
        <v>0</v>
      </c>
      <c r="V310" s="18">
        <v>0</v>
      </c>
      <c r="W310" s="18">
        <v>0</v>
      </c>
      <c r="X310" s="18"/>
      <c r="Y310" s="18">
        <v>22435.55</v>
      </c>
      <c r="Z310" s="18">
        <v>1719.67</v>
      </c>
      <c r="AA310" s="18">
        <v>1516.78</v>
      </c>
      <c r="AB310" s="18">
        <v>25672</v>
      </c>
    </row>
    <row r="311" spans="1:28" s="15" customFormat="1" x14ac:dyDescent="0.25">
      <c r="A311" s="17">
        <v>2</v>
      </c>
      <c r="B311" s="17" t="s">
        <v>48</v>
      </c>
      <c r="C311" s="17" t="s">
        <v>32</v>
      </c>
      <c r="D311" s="17" t="s">
        <v>77</v>
      </c>
      <c r="E311" s="17" t="s">
        <v>78</v>
      </c>
      <c r="F311" s="17" t="s">
        <v>75</v>
      </c>
      <c r="G311" s="17" t="s">
        <v>76</v>
      </c>
      <c r="H311" s="17">
        <v>6998</v>
      </c>
      <c r="I311" s="17">
        <v>6915</v>
      </c>
      <c r="J311" s="17">
        <v>83</v>
      </c>
      <c r="K311" s="17" t="s">
        <v>37</v>
      </c>
      <c r="L311" s="18">
        <v>14965.53</v>
      </c>
      <c r="M311" s="18">
        <v>1482.39</v>
      </c>
      <c r="N311" s="18">
        <v>988.08</v>
      </c>
      <c r="O311" s="18">
        <v>17436</v>
      </c>
      <c r="P311" s="18">
        <v>786.27</v>
      </c>
      <c r="Q311" s="18">
        <v>159.05000000000001</v>
      </c>
      <c r="R311" s="18">
        <v>49.68</v>
      </c>
      <c r="S311" s="18">
        <v>995</v>
      </c>
      <c r="T311" s="18">
        <v>10</v>
      </c>
      <c r="U311" s="18">
        <v>0</v>
      </c>
      <c r="V311" s="18">
        <v>0</v>
      </c>
      <c r="W311" s="18">
        <v>0</v>
      </c>
      <c r="X311" s="18"/>
      <c r="Y311" s="18">
        <v>15751.8</v>
      </c>
      <c r="Z311" s="18">
        <v>1641.44</v>
      </c>
      <c r="AA311" s="18">
        <v>1037.76</v>
      </c>
      <c r="AB311" s="18">
        <v>18431</v>
      </c>
    </row>
    <row r="312" spans="1:28" s="15" customFormat="1" x14ac:dyDescent="0.25">
      <c r="A312" s="17">
        <v>3</v>
      </c>
      <c r="B312" s="17" t="s">
        <v>60</v>
      </c>
      <c r="C312" s="17" t="s">
        <v>32</v>
      </c>
      <c r="D312" s="17" t="s">
        <v>79</v>
      </c>
      <c r="E312" s="17" t="s">
        <v>80</v>
      </c>
      <c r="F312" s="17" t="s">
        <v>75</v>
      </c>
      <c r="G312" s="17" t="s">
        <v>76</v>
      </c>
      <c r="H312" s="17">
        <v>7561</v>
      </c>
      <c r="I312" s="17">
        <v>7561</v>
      </c>
      <c r="J312" s="17">
        <v>0</v>
      </c>
      <c r="K312" s="17" t="s">
        <v>59</v>
      </c>
      <c r="L312" s="18">
        <v>3022.23</v>
      </c>
      <c r="M312" s="18">
        <v>695.77</v>
      </c>
      <c r="N312" s="18">
        <v>0</v>
      </c>
      <c r="O312" s="18">
        <v>3718</v>
      </c>
      <c r="P312" s="18">
        <v>406.67</v>
      </c>
      <c r="Q312" s="18">
        <v>29.33</v>
      </c>
      <c r="R312" s="18">
        <v>0</v>
      </c>
      <c r="S312" s="18">
        <v>436</v>
      </c>
      <c r="T312" s="18">
        <v>5270</v>
      </c>
      <c r="U312" s="18">
        <v>0</v>
      </c>
      <c r="V312" s="18">
        <v>0</v>
      </c>
      <c r="W312" s="18">
        <v>0</v>
      </c>
      <c r="X312" s="18"/>
      <c r="Y312" s="18">
        <v>3428.9</v>
      </c>
      <c r="Z312" s="18">
        <v>725.1</v>
      </c>
      <c r="AA312" s="18">
        <v>0</v>
      </c>
      <c r="AB312" s="18">
        <v>4154</v>
      </c>
    </row>
    <row r="313" spans="1:28" s="15" customFormat="1" x14ac:dyDescent="0.25">
      <c r="A313" s="17">
        <v>4</v>
      </c>
      <c r="B313" s="17" t="s">
        <v>81</v>
      </c>
      <c r="C313" s="17" t="s">
        <v>32</v>
      </c>
      <c r="D313" s="17" t="s">
        <v>82</v>
      </c>
      <c r="E313" s="17" t="s">
        <v>83</v>
      </c>
      <c r="F313" s="17" t="s">
        <v>75</v>
      </c>
      <c r="G313" s="17" t="s">
        <v>76</v>
      </c>
      <c r="H313" s="17">
        <v>20672</v>
      </c>
      <c r="I313" s="17">
        <v>20372</v>
      </c>
      <c r="J313" s="17">
        <v>300</v>
      </c>
      <c r="K313" s="17" t="s">
        <v>37</v>
      </c>
      <c r="L313" s="18">
        <v>24998.639999999999</v>
      </c>
      <c r="M313" s="18">
        <v>1665.04</v>
      </c>
      <c r="N313" s="18">
        <v>1946.32</v>
      </c>
      <c r="O313" s="18">
        <v>28610</v>
      </c>
      <c r="P313" s="18">
        <v>2302.35</v>
      </c>
      <c r="Q313" s="18">
        <v>268.10000000000002</v>
      </c>
      <c r="R313" s="18">
        <v>179.55</v>
      </c>
      <c r="S313" s="18">
        <v>2750</v>
      </c>
      <c r="T313" s="18">
        <v>0</v>
      </c>
      <c r="U313" s="18">
        <v>0</v>
      </c>
      <c r="V313" s="18">
        <v>0</v>
      </c>
      <c r="W313" s="18">
        <v>0</v>
      </c>
      <c r="X313" s="18"/>
      <c r="Y313" s="18">
        <v>27300.99</v>
      </c>
      <c r="Z313" s="18">
        <v>1933.14</v>
      </c>
      <c r="AA313" s="18">
        <v>2125.87</v>
      </c>
      <c r="AB313" s="18">
        <v>31360</v>
      </c>
    </row>
    <row r="314" spans="1:28" s="15" customFormat="1" x14ac:dyDescent="0.25">
      <c r="A314" s="17">
        <v>5</v>
      </c>
      <c r="B314" s="17" t="s">
        <v>31</v>
      </c>
      <c r="C314" s="17" t="s">
        <v>32</v>
      </c>
      <c r="D314" s="17" t="s">
        <v>84</v>
      </c>
      <c r="E314" s="17" t="s">
        <v>85</v>
      </c>
      <c r="F314" s="17" t="s">
        <v>75</v>
      </c>
      <c r="G314" s="17" t="s">
        <v>86</v>
      </c>
      <c r="H314" s="17">
        <v>9210</v>
      </c>
      <c r="I314" s="17">
        <v>9044</v>
      </c>
      <c r="J314" s="17">
        <v>166</v>
      </c>
      <c r="K314" s="17" t="s">
        <v>37</v>
      </c>
      <c r="L314" s="18">
        <v>14654.12</v>
      </c>
      <c r="M314" s="18">
        <v>1628.54</v>
      </c>
      <c r="N314" s="18">
        <v>914.34</v>
      </c>
      <c r="O314" s="18">
        <v>17197</v>
      </c>
      <c r="P314" s="18">
        <v>1384.94</v>
      </c>
      <c r="Q314" s="18">
        <v>159.71</v>
      </c>
      <c r="R314" s="18">
        <v>99.35</v>
      </c>
      <c r="S314" s="18">
        <v>1644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16039.06</v>
      </c>
      <c r="Z314" s="18">
        <v>1788.25</v>
      </c>
      <c r="AA314" s="18">
        <v>1013.69</v>
      </c>
      <c r="AB314" s="18">
        <v>18841</v>
      </c>
    </row>
    <row r="315" spans="1:28" s="15" customFormat="1" x14ac:dyDescent="0.25">
      <c r="A315" s="17">
        <v>6</v>
      </c>
      <c r="B315" s="17" t="s">
        <v>48</v>
      </c>
      <c r="C315" s="17" t="s">
        <v>32</v>
      </c>
      <c r="D315" s="17" t="s">
        <v>87</v>
      </c>
      <c r="E315" s="17" t="s">
        <v>88</v>
      </c>
      <c r="F315" s="17" t="s">
        <v>75</v>
      </c>
      <c r="G315" s="17" t="s">
        <v>76</v>
      </c>
      <c r="H315" s="17">
        <v>10321</v>
      </c>
      <c r="I315" s="17">
        <v>10215</v>
      </c>
      <c r="J315" s="17">
        <v>106</v>
      </c>
      <c r="K315" s="17" t="s">
        <v>37</v>
      </c>
      <c r="L315" s="18">
        <v>23246.85</v>
      </c>
      <c r="M315" s="18">
        <v>1767.26</v>
      </c>
      <c r="N315" s="18">
        <v>1780.89</v>
      </c>
      <c r="O315" s="18">
        <v>26795</v>
      </c>
      <c r="P315" s="18">
        <v>975.44</v>
      </c>
      <c r="Q315" s="18">
        <v>249.12</v>
      </c>
      <c r="R315" s="18">
        <v>63.44</v>
      </c>
      <c r="S315" s="18">
        <v>1288</v>
      </c>
      <c r="T315" s="18">
        <v>40</v>
      </c>
      <c r="U315" s="18">
        <v>0</v>
      </c>
      <c r="V315" s="18">
        <v>0</v>
      </c>
      <c r="W315" s="18">
        <v>0</v>
      </c>
      <c r="X315" s="18"/>
      <c r="Y315" s="18">
        <v>24222.29</v>
      </c>
      <c r="Z315" s="18">
        <v>2016.38</v>
      </c>
      <c r="AA315" s="18">
        <v>1844.33</v>
      </c>
      <c r="AB315" s="18">
        <v>28083</v>
      </c>
    </row>
    <row r="316" spans="1:28" s="15" customFormat="1" x14ac:dyDescent="0.25">
      <c r="A316" s="17">
        <v>7</v>
      </c>
      <c r="B316" s="17" t="s">
        <v>51</v>
      </c>
      <c r="C316" s="17" t="s">
        <v>32</v>
      </c>
      <c r="D316" s="17" t="s">
        <v>89</v>
      </c>
      <c r="E316" s="17" t="s">
        <v>90</v>
      </c>
      <c r="F316" s="17" t="s">
        <v>75</v>
      </c>
      <c r="G316" s="17" t="s">
        <v>76</v>
      </c>
      <c r="H316" s="17">
        <v>9688</v>
      </c>
      <c r="I316" s="17">
        <v>9380</v>
      </c>
      <c r="J316" s="17">
        <v>308</v>
      </c>
      <c r="K316" s="17" t="s">
        <v>37</v>
      </c>
      <c r="L316" s="18">
        <v>7782.39</v>
      </c>
      <c r="M316" s="18">
        <v>673.14</v>
      </c>
      <c r="N316" s="18">
        <v>562.47</v>
      </c>
      <c r="O316" s="18">
        <v>9018</v>
      </c>
      <c r="P316" s="18">
        <v>2387.98</v>
      </c>
      <c r="Q316" s="18">
        <v>81.680000000000007</v>
      </c>
      <c r="R316" s="18">
        <v>184.34</v>
      </c>
      <c r="S316" s="18">
        <v>2654</v>
      </c>
      <c r="T316" s="18">
        <v>1800</v>
      </c>
      <c r="U316" s="18">
        <v>0</v>
      </c>
      <c r="V316" s="18">
        <v>0</v>
      </c>
      <c r="W316" s="18">
        <v>0</v>
      </c>
      <c r="X316" s="18"/>
      <c r="Y316" s="18">
        <v>10170.370000000001</v>
      </c>
      <c r="Z316" s="18">
        <v>754.82</v>
      </c>
      <c r="AA316" s="18">
        <v>746.81</v>
      </c>
      <c r="AB316" s="18">
        <v>11672</v>
      </c>
    </row>
    <row r="317" spans="1:28" s="15" customFormat="1" x14ac:dyDescent="0.25">
      <c r="A317" s="17">
        <v>8</v>
      </c>
      <c r="B317" s="17" t="s">
        <v>38</v>
      </c>
      <c r="C317" s="17" t="s">
        <v>32</v>
      </c>
      <c r="D317" s="17" t="s">
        <v>91</v>
      </c>
      <c r="E317" s="17" t="s">
        <v>92</v>
      </c>
      <c r="F317" s="17" t="s">
        <v>75</v>
      </c>
      <c r="G317" s="17" t="s">
        <v>76</v>
      </c>
      <c r="H317" s="17">
        <v>9460</v>
      </c>
      <c r="I317" s="17">
        <v>9161</v>
      </c>
      <c r="J317" s="17">
        <v>299</v>
      </c>
      <c r="K317" s="17" t="s">
        <v>37</v>
      </c>
      <c r="L317" s="18">
        <v>17563.259999999998</v>
      </c>
      <c r="M317" s="18">
        <v>1122.27</v>
      </c>
      <c r="N317" s="18">
        <v>1338.47</v>
      </c>
      <c r="O317" s="18">
        <v>20024</v>
      </c>
      <c r="P317" s="18">
        <v>2451.8000000000002</v>
      </c>
      <c r="Q317" s="18">
        <v>183.25</v>
      </c>
      <c r="R317" s="18">
        <v>178.95</v>
      </c>
      <c r="S317" s="18">
        <v>2814</v>
      </c>
      <c r="T317" s="18">
        <v>2830</v>
      </c>
      <c r="U317" s="18">
        <v>0</v>
      </c>
      <c r="V317" s="18">
        <v>0</v>
      </c>
      <c r="W317" s="18">
        <v>0</v>
      </c>
      <c r="X317" s="18"/>
      <c r="Y317" s="18">
        <v>20015.060000000001</v>
      </c>
      <c r="Z317" s="18">
        <v>1305.52</v>
      </c>
      <c r="AA317" s="18">
        <v>1517.42</v>
      </c>
      <c r="AB317" s="18">
        <v>22838</v>
      </c>
    </row>
    <row r="318" spans="1:28" s="15" customFormat="1" x14ac:dyDescent="0.25">
      <c r="A318" s="17">
        <v>9</v>
      </c>
      <c r="B318" s="17" t="s">
        <v>38</v>
      </c>
      <c r="C318" s="17" t="s">
        <v>32</v>
      </c>
      <c r="D318" s="17" t="s">
        <v>93</v>
      </c>
      <c r="E318" s="17" t="s">
        <v>94</v>
      </c>
      <c r="F318" s="17" t="s">
        <v>75</v>
      </c>
      <c r="G318" s="17" t="s">
        <v>76</v>
      </c>
      <c r="H318" s="17">
        <v>1387</v>
      </c>
      <c r="I318" s="17">
        <v>1284</v>
      </c>
      <c r="J318" s="17">
        <v>103</v>
      </c>
      <c r="K318" s="17" t="s">
        <v>37</v>
      </c>
      <c r="L318" s="18">
        <v>15490.65</v>
      </c>
      <c r="M318" s="18">
        <v>1541.51</v>
      </c>
      <c r="N318" s="18">
        <v>729.84</v>
      </c>
      <c r="O318" s="18">
        <v>17762</v>
      </c>
      <c r="P318" s="18">
        <v>1110.76</v>
      </c>
      <c r="Q318" s="18">
        <v>163.59</v>
      </c>
      <c r="R318" s="18">
        <v>61.65</v>
      </c>
      <c r="S318" s="18">
        <v>1336</v>
      </c>
      <c r="T318" s="18">
        <v>0</v>
      </c>
      <c r="U318" s="18">
        <v>0</v>
      </c>
      <c r="V318" s="18">
        <v>0</v>
      </c>
      <c r="W318" s="18">
        <v>0</v>
      </c>
      <c r="X318" s="18"/>
      <c r="Y318" s="18">
        <v>16601.41</v>
      </c>
      <c r="Z318" s="18">
        <v>1705.1</v>
      </c>
      <c r="AA318" s="18">
        <v>791.49</v>
      </c>
      <c r="AB318" s="18">
        <v>19098</v>
      </c>
    </row>
    <row r="319" spans="1:28" s="15" customFormat="1" x14ac:dyDescent="0.25">
      <c r="A319" s="17">
        <v>10</v>
      </c>
      <c r="B319" s="17" t="s">
        <v>81</v>
      </c>
      <c r="C319" s="17" t="s">
        <v>32</v>
      </c>
      <c r="D319" s="17" t="s">
        <v>95</v>
      </c>
      <c r="E319" s="17" t="s">
        <v>96</v>
      </c>
      <c r="F319" s="17" t="s">
        <v>75</v>
      </c>
      <c r="G319" s="17" t="s">
        <v>76</v>
      </c>
      <c r="H319" s="17">
        <v>33042</v>
      </c>
      <c r="I319" s="17">
        <v>32665</v>
      </c>
      <c r="J319" s="17">
        <v>377</v>
      </c>
      <c r="K319" s="17" t="s">
        <v>37</v>
      </c>
      <c r="L319" s="18">
        <v>8993.5499999999993</v>
      </c>
      <c r="M319" s="18">
        <v>561.65</v>
      </c>
      <c r="N319" s="18">
        <v>396.8</v>
      </c>
      <c r="O319" s="18">
        <v>9952</v>
      </c>
      <c r="P319" s="18">
        <v>2828.53</v>
      </c>
      <c r="Q319" s="18">
        <v>81.84</v>
      </c>
      <c r="R319" s="18">
        <v>225.63</v>
      </c>
      <c r="S319" s="18">
        <v>3136</v>
      </c>
      <c r="T319" s="18">
        <v>0</v>
      </c>
      <c r="U319" s="18">
        <v>0</v>
      </c>
      <c r="V319" s="18">
        <v>0</v>
      </c>
      <c r="W319" s="18">
        <v>0</v>
      </c>
      <c r="X319" s="18"/>
      <c r="Y319" s="18">
        <v>11822.08</v>
      </c>
      <c r="Z319" s="18">
        <v>643.49</v>
      </c>
      <c r="AA319" s="18">
        <v>622.42999999999995</v>
      </c>
      <c r="AB319" s="18">
        <v>13088</v>
      </c>
    </row>
    <row r="320" spans="1:28" s="15" customFormat="1" x14ac:dyDescent="0.25">
      <c r="A320" s="17">
        <v>11</v>
      </c>
      <c r="B320" s="17" t="s">
        <v>103</v>
      </c>
      <c r="C320" s="17" t="s">
        <v>32</v>
      </c>
      <c r="D320" s="17" t="s">
        <v>104</v>
      </c>
      <c r="E320" s="17" t="s">
        <v>105</v>
      </c>
      <c r="F320" s="17" t="s">
        <v>75</v>
      </c>
      <c r="G320" s="17" t="s">
        <v>106</v>
      </c>
      <c r="H320" s="17">
        <v>0</v>
      </c>
      <c r="I320" s="17">
        <v>0</v>
      </c>
      <c r="J320" s="17">
        <v>360</v>
      </c>
      <c r="K320" s="17" t="s">
        <v>107</v>
      </c>
      <c r="L320" s="18">
        <v>48902.22</v>
      </c>
      <c r="M320" s="18">
        <v>3052.8</v>
      </c>
      <c r="N320" s="18">
        <v>2518.98</v>
      </c>
      <c r="O320" s="18">
        <v>54474</v>
      </c>
      <c r="P320" s="18">
        <v>2587.09</v>
      </c>
      <c r="Q320" s="18">
        <v>514.45000000000005</v>
      </c>
      <c r="R320" s="18">
        <v>215.46</v>
      </c>
      <c r="S320" s="18">
        <v>3317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51489.31</v>
      </c>
      <c r="Z320" s="18">
        <v>3567.25</v>
      </c>
      <c r="AA320" s="18">
        <v>2734.44</v>
      </c>
      <c r="AB320" s="18">
        <v>57791</v>
      </c>
    </row>
    <row r="321" spans="1:31" s="15" customFormat="1" x14ac:dyDescent="0.25">
      <c r="A321" s="17">
        <v>12</v>
      </c>
      <c r="B321" s="17" t="s">
        <v>103</v>
      </c>
      <c r="C321" s="17" t="s">
        <v>32</v>
      </c>
      <c r="D321" s="17" t="s">
        <v>108</v>
      </c>
      <c r="E321" s="17" t="s">
        <v>109</v>
      </c>
      <c r="F321" s="17" t="s">
        <v>75</v>
      </c>
      <c r="G321" s="17" t="s">
        <v>106</v>
      </c>
      <c r="H321" s="17">
        <v>0</v>
      </c>
      <c r="I321" s="17">
        <v>0</v>
      </c>
      <c r="J321" s="17">
        <v>360</v>
      </c>
      <c r="K321" s="17" t="s">
        <v>107</v>
      </c>
      <c r="L321" s="18">
        <v>45515.29</v>
      </c>
      <c r="M321" s="18">
        <v>3044.03</v>
      </c>
      <c r="N321" s="18">
        <v>2237.6799999999998</v>
      </c>
      <c r="O321" s="18">
        <v>50797</v>
      </c>
      <c r="P321" s="18">
        <v>2587.6799999999998</v>
      </c>
      <c r="Q321" s="18">
        <v>492.86</v>
      </c>
      <c r="R321" s="18">
        <v>215.46</v>
      </c>
      <c r="S321" s="18">
        <v>3296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48102.97</v>
      </c>
      <c r="Z321" s="18">
        <v>3536.89</v>
      </c>
      <c r="AA321" s="18">
        <v>2453.14</v>
      </c>
      <c r="AB321" s="18">
        <v>54093</v>
      </c>
    </row>
    <row r="322" spans="1:31" s="15" customFormat="1" x14ac:dyDescent="0.25">
      <c r="A322" s="17">
        <v>13</v>
      </c>
      <c r="B322" s="17" t="s">
        <v>51</v>
      </c>
      <c r="C322" s="17" t="s">
        <v>32</v>
      </c>
      <c r="D322" s="17" t="s">
        <v>110</v>
      </c>
      <c r="E322" s="17" t="s">
        <v>111</v>
      </c>
      <c r="F322" s="17" t="s">
        <v>75</v>
      </c>
      <c r="G322" s="17" t="s">
        <v>106</v>
      </c>
      <c r="H322" s="17">
        <v>0</v>
      </c>
      <c r="I322" s="17">
        <v>0</v>
      </c>
      <c r="J322" s="17">
        <v>360</v>
      </c>
      <c r="K322" s="17" t="s">
        <v>107</v>
      </c>
      <c r="L322" s="18">
        <v>11870.46</v>
      </c>
      <c r="M322" s="18">
        <v>756.64</v>
      </c>
      <c r="N322" s="18">
        <v>843.9</v>
      </c>
      <c r="O322" s="18">
        <v>13471</v>
      </c>
      <c r="P322" s="18">
        <v>2587.06</v>
      </c>
      <c r="Q322" s="18">
        <v>114.48</v>
      </c>
      <c r="R322" s="18">
        <v>215.46</v>
      </c>
      <c r="S322" s="18">
        <v>2917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14457.52</v>
      </c>
      <c r="Z322" s="18">
        <v>871.12</v>
      </c>
      <c r="AA322" s="18">
        <v>1059.3599999999999</v>
      </c>
      <c r="AB322" s="18">
        <v>16388</v>
      </c>
    </row>
    <row r="323" spans="1:31" s="15" customFormat="1" x14ac:dyDescent="0.25">
      <c r="A323" s="17">
        <v>14</v>
      </c>
      <c r="B323" s="17" t="s">
        <v>51</v>
      </c>
      <c r="C323" s="17" t="s">
        <v>32</v>
      </c>
      <c r="D323" s="17" t="s">
        <v>112</v>
      </c>
      <c r="E323" s="17" t="s">
        <v>113</v>
      </c>
      <c r="F323" s="17" t="s">
        <v>75</v>
      </c>
      <c r="G323" s="17" t="s">
        <v>114</v>
      </c>
      <c r="H323" s="17">
        <v>0</v>
      </c>
      <c r="I323" s="17">
        <v>0</v>
      </c>
      <c r="J323" s="17">
        <v>360</v>
      </c>
      <c r="K323" s="17" t="s">
        <v>107</v>
      </c>
      <c r="L323" s="18">
        <v>4422.6099999999997</v>
      </c>
      <c r="M323" s="18">
        <v>252.3</v>
      </c>
      <c r="N323" s="18">
        <v>365.09</v>
      </c>
      <c r="O323" s="18">
        <v>5040</v>
      </c>
      <c r="P323" s="18">
        <v>2712.72</v>
      </c>
      <c r="Q323" s="18">
        <v>273.82</v>
      </c>
      <c r="R323" s="18">
        <v>215.46</v>
      </c>
      <c r="S323" s="18">
        <v>3202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7135.33</v>
      </c>
      <c r="Z323" s="18">
        <v>526.12</v>
      </c>
      <c r="AA323" s="18">
        <v>580.54999999999995</v>
      </c>
      <c r="AB323" s="18">
        <v>8242</v>
      </c>
    </row>
    <row r="324" spans="1:31" s="15" customFormat="1" x14ac:dyDescent="0.25">
      <c r="A324" s="17">
        <v>15</v>
      </c>
      <c r="B324" s="17" t="s">
        <v>72</v>
      </c>
      <c r="C324" s="17" t="s">
        <v>32</v>
      </c>
      <c r="D324" s="17" t="s">
        <v>115</v>
      </c>
      <c r="E324" s="17" t="s">
        <v>116</v>
      </c>
      <c r="F324" s="17" t="s">
        <v>75</v>
      </c>
      <c r="G324" s="17" t="s">
        <v>114</v>
      </c>
      <c r="H324" s="17">
        <v>0</v>
      </c>
      <c r="I324" s="17">
        <v>0</v>
      </c>
      <c r="J324" s="17">
        <v>360</v>
      </c>
      <c r="K324" s="17" t="s">
        <v>107</v>
      </c>
      <c r="L324" s="18">
        <v>22449.29</v>
      </c>
      <c r="M324" s="18">
        <v>1150.0899999999999</v>
      </c>
      <c r="N324" s="18">
        <v>1960.62</v>
      </c>
      <c r="O324" s="18">
        <v>25560</v>
      </c>
      <c r="P324" s="18">
        <v>2587.21</v>
      </c>
      <c r="Q324" s="18">
        <v>235.33</v>
      </c>
      <c r="R324" s="18">
        <v>215.46</v>
      </c>
      <c r="S324" s="18">
        <v>3038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25036.5</v>
      </c>
      <c r="Z324" s="18">
        <v>1385.42</v>
      </c>
      <c r="AA324" s="18">
        <v>2176.08</v>
      </c>
      <c r="AB324" s="18">
        <v>28598</v>
      </c>
    </row>
    <row r="325" spans="1:31" s="15" customFormat="1" x14ac:dyDescent="0.25">
      <c r="A325" s="17">
        <v>16</v>
      </c>
      <c r="B325" s="17" t="s">
        <v>48</v>
      </c>
      <c r="C325" s="17" t="s">
        <v>32</v>
      </c>
      <c r="D325" s="17" t="s">
        <v>117</v>
      </c>
      <c r="E325" s="17" t="s">
        <v>118</v>
      </c>
      <c r="F325" s="17" t="s">
        <v>75</v>
      </c>
      <c r="G325" s="17" t="s">
        <v>114</v>
      </c>
      <c r="H325" s="17">
        <v>0</v>
      </c>
      <c r="I325" s="17">
        <v>0</v>
      </c>
      <c r="J325" s="17">
        <v>360</v>
      </c>
      <c r="K325" s="17" t="s">
        <v>107</v>
      </c>
      <c r="L325" s="18">
        <v>18374.73</v>
      </c>
      <c r="M325" s="18">
        <v>992.53</v>
      </c>
      <c r="N325" s="18">
        <v>1501.74</v>
      </c>
      <c r="O325" s="18">
        <v>20869</v>
      </c>
      <c r="P325" s="18">
        <v>2587.23</v>
      </c>
      <c r="Q325" s="18">
        <v>192.31</v>
      </c>
      <c r="R325" s="18">
        <v>215.46</v>
      </c>
      <c r="S325" s="18">
        <v>2995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20961.96</v>
      </c>
      <c r="Z325" s="18">
        <v>1184.8399999999999</v>
      </c>
      <c r="AA325" s="18">
        <v>1717.2</v>
      </c>
      <c r="AB325" s="18">
        <v>23864</v>
      </c>
    </row>
    <row r="326" spans="1:31" s="12" customFormat="1" ht="16.5" customHeight="1" x14ac:dyDescent="0.25">
      <c r="A326" s="10"/>
      <c r="B326" s="10"/>
      <c r="C326" s="10" t="s">
        <v>71</v>
      </c>
      <c r="D326" s="10"/>
      <c r="E326" s="10"/>
      <c r="F326" s="10"/>
      <c r="G326" s="10"/>
      <c r="H326" s="10"/>
      <c r="I326" s="10"/>
      <c r="J326" s="11">
        <f>SUM(J310:J325)</f>
        <v>4148</v>
      </c>
      <c r="K326" s="10"/>
      <c r="L326" s="11">
        <f t="shared" ref="L326:AB326" si="30">SUM(L310:L325)</f>
        <v>302723.92999999993</v>
      </c>
      <c r="M326" s="11">
        <f t="shared" si="30"/>
        <v>21896.299999999996</v>
      </c>
      <c r="N326" s="11">
        <f t="shared" si="30"/>
        <v>19454.77</v>
      </c>
      <c r="O326" s="11">
        <f t="shared" si="30"/>
        <v>344075</v>
      </c>
      <c r="P326" s="11">
        <f t="shared" si="30"/>
        <v>32247.170000000002</v>
      </c>
      <c r="Q326" s="11">
        <f t="shared" si="30"/>
        <v>3408.25</v>
      </c>
      <c r="R326" s="11">
        <f t="shared" si="30"/>
        <v>2482.58</v>
      </c>
      <c r="S326" s="11">
        <f t="shared" si="30"/>
        <v>38138</v>
      </c>
      <c r="T326" s="11">
        <f t="shared" si="30"/>
        <v>10230</v>
      </c>
      <c r="U326" s="11">
        <f t="shared" si="30"/>
        <v>0</v>
      </c>
      <c r="V326" s="11">
        <f t="shared" si="30"/>
        <v>0</v>
      </c>
      <c r="W326" s="11">
        <f t="shared" si="30"/>
        <v>0</v>
      </c>
      <c r="X326" s="11">
        <f t="shared" si="30"/>
        <v>0</v>
      </c>
      <c r="Y326" s="11">
        <f t="shared" si="30"/>
        <v>334971.10000000003</v>
      </c>
      <c r="Z326" s="11">
        <f t="shared" si="30"/>
        <v>25304.55</v>
      </c>
      <c r="AA326" s="11">
        <f t="shared" si="30"/>
        <v>21937.350000000002</v>
      </c>
      <c r="AB326" s="11">
        <f t="shared" si="30"/>
        <v>382213</v>
      </c>
    </row>
    <row r="327" spans="1:31" s="12" customFormat="1" ht="16.5" customHeight="1" x14ac:dyDescent="0.25">
      <c r="A327" s="10"/>
      <c r="B327" s="10"/>
      <c r="C327" s="10" t="s">
        <v>119</v>
      </c>
      <c r="D327" s="10"/>
      <c r="E327" s="10"/>
      <c r="F327" s="10"/>
      <c r="G327" s="10"/>
      <c r="H327" s="10"/>
      <c r="I327" s="10"/>
      <c r="J327" s="11">
        <f t="shared" ref="J327:AB327" si="31">J326+J309</f>
        <v>19979</v>
      </c>
      <c r="K327" s="11">
        <f t="shared" si="31"/>
        <v>0</v>
      </c>
      <c r="L327" s="11">
        <f t="shared" si="31"/>
        <v>536568.46</v>
      </c>
      <c r="M327" s="11">
        <f t="shared" si="31"/>
        <v>34223.839999999997</v>
      </c>
      <c r="N327" s="11">
        <f t="shared" si="31"/>
        <v>28602.7</v>
      </c>
      <c r="O327" s="11">
        <f t="shared" si="31"/>
        <v>599395</v>
      </c>
      <c r="P327" s="11">
        <f t="shared" si="31"/>
        <v>125190.04999999999</v>
      </c>
      <c r="Q327" s="11">
        <f t="shared" si="31"/>
        <v>6687.42</v>
      </c>
      <c r="R327" s="11">
        <f t="shared" si="31"/>
        <v>9606.5299999999988</v>
      </c>
      <c r="S327" s="11">
        <f t="shared" si="31"/>
        <v>141484</v>
      </c>
      <c r="T327" s="11">
        <f t="shared" si="31"/>
        <v>28040</v>
      </c>
      <c r="U327" s="11">
        <f t="shared" si="31"/>
        <v>0</v>
      </c>
      <c r="V327" s="11">
        <f t="shared" si="31"/>
        <v>0</v>
      </c>
      <c r="W327" s="11">
        <f t="shared" si="31"/>
        <v>0</v>
      </c>
      <c r="X327" s="11">
        <f t="shared" si="31"/>
        <v>0</v>
      </c>
      <c r="Y327" s="11">
        <f t="shared" si="31"/>
        <v>661758.51</v>
      </c>
      <c r="Z327" s="11">
        <f t="shared" si="31"/>
        <v>40911.26</v>
      </c>
      <c r="AA327" s="11">
        <f t="shared" si="31"/>
        <v>38209.230000000003</v>
      </c>
      <c r="AB327" s="11">
        <f t="shared" si="31"/>
        <v>740879</v>
      </c>
    </row>
    <row r="328" spans="1:31" ht="18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</row>
    <row r="329" spans="1:31" ht="18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</row>
    <row r="330" spans="1:3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</row>
    <row r="331" spans="1:3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</row>
    <row r="332" spans="1:31" ht="15.75" x14ac:dyDescent="0.25">
      <c r="A332" s="12"/>
      <c r="B332" s="12"/>
      <c r="C332" s="12"/>
      <c r="D332" s="12"/>
      <c r="E332" s="36" t="s">
        <v>120</v>
      </c>
      <c r="F332" s="12"/>
      <c r="G332" s="37"/>
      <c r="H332" s="37"/>
      <c r="I332" s="37"/>
      <c r="J332" s="37"/>
      <c r="K332" s="37"/>
      <c r="L332" s="36" t="s">
        <v>122</v>
      </c>
      <c r="M332" s="36"/>
      <c r="N332" s="36"/>
      <c r="O332" s="37"/>
      <c r="P332" s="12"/>
      <c r="Q332" s="37"/>
      <c r="R332" s="36" t="s">
        <v>121</v>
      </c>
      <c r="S332" s="12"/>
      <c r="T332" s="37"/>
      <c r="U332" s="37"/>
      <c r="V332" s="12"/>
      <c r="W332" s="37"/>
      <c r="X332" s="37"/>
      <c r="Y332" s="36" t="s">
        <v>123</v>
      </c>
      <c r="Z332" s="37"/>
      <c r="AA332" s="37"/>
      <c r="AB332" s="37"/>
    </row>
    <row r="333" spans="1:31" ht="15.75" x14ac:dyDescent="0.25">
      <c r="A333" s="12"/>
      <c r="B333" s="12"/>
      <c r="C333" s="12"/>
      <c r="D333" s="12"/>
      <c r="E333" s="36" t="s">
        <v>124</v>
      </c>
      <c r="F333" s="12"/>
      <c r="G333" s="37"/>
      <c r="H333" s="37"/>
      <c r="I333" s="37"/>
      <c r="J333" s="37"/>
      <c r="K333" s="37"/>
      <c r="L333" s="36" t="s">
        <v>124</v>
      </c>
      <c r="M333" s="36"/>
      <c r="N333" s="36"/>
      <c r="O333" s="37"/>
      <c r="P333" s="12"/>
      <c r="Q333" s="37"/>
      <c r="R333" s="36" t="s">
        <v>124</v>
      </c>
      <c r="S333" s="12"/>
      <c r="T333" s="37"/>
      <c r="U333" s="37"/>
      <c r="V333" s="12"/>
      <c r="W333" s="37"/>
      <c r="X333" s="37"/>
      <c r="Y333" s="36" t="s">
        <v>124</v>
      </c>
      <c r="Z333" s="37"/>
      <c r="AA333" s="37"/>
      <c r="AB333" s="37"/>
    </row>
    <row r="334" spans="1:31" ht="32.25" customHeight="1" x14ac:dyDescent="0.55000000000000004">
      <c r="A334" s="75" t="s">
        <v>0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1"/>
      <c r="AD334" s="1"/>
      <c r="AE334" s="1"/>
    </row>
    <row r="335" spans="1:31" ht="21.75" customHeight="1" x14ac:dyDescent="0.4">
      <c r="A335" s="76" t="s">
        <v>1704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2"/>
      <c r="AD335" s="2"/>
      <c r="AE335" s="2"/>
    </row>
    <row r="336" spans="1:31" s="5" customFormat="1" ht="20.25" customHeight="1" x14ac:dyDescent="0.35">
      <c r="A336" s="3" t="s">
        <v>1</v>
      </c>
      <c r="B336" s="4"/>
      <c r="C336" s="3"/>
      <c r="D336" s="3"/>
      <c r="F336" s="3" t="s">
        <v>2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29" s="7" customFormat="1" ht="90" x14ac:dyDescent="0.25">
      <c r="A337" s="35" t="s">
        <v>3</v>
      </c>
      <c r="B337" s="35" t="s">
        <v>4</v>
      </c>
      <c r="C337" s="35" t="s">
        <v>5</v>
      </c>
      <c r="D337" s="35" t="s">
        <v>6</v>
      </c>
      <c r="E337" s="35" t="s">
        <v>7</v>
      </c>
      <c r="F337" s="35" t="s">
        <v>8</v>
      </c>
      <c r="G337" s="35" t="s">
        <v>9</v>
      </c>
      <c r="H337" s="35" t="s">
        <v>10</v>
      </c>
      <c r="I337" s="35" t="s">
        <v>11</v>
      </c>
      <c r="J337" s="35" t="s">
        <v>12</v>
      </c>
      <c r="K337" s="35" t="s">
        <v>13</v>
      </c>
      <c r="L337" s="35" t="s">
        <v>14</v>
      </c>
      <c r="M337" s="35" t="s">
        <v>15</v>
      </c>
      <c r="N337" s="35" t="s">
        <v>16</v>
      </c>
      <c r="O337" s="35" t="s">
        <v>17</v>
      </c>
      <c r="P337" s="35" t="s">
        <v>18</v>
      </c>
      <c r="Q337" s="35" t="s">
        <v>19</v>
      </c>
      <c r="R337" s="35" t="s">
        <v>20</v>
      </c>
      <c r="S337" s="35" t="s">
        <v>21</v>
      </c>
      <c r="T337" s="35" t="s">
        <v>22</v>
      </c>
      <c r="U337" s="35" t="s">
        <v>23</v>
      </c>
      <c r="V337" s="35" t="s">
        <v>24</v>
      </c>
      <c r="W337" s="35" t="s">
        <v>25</v>
      </c>
      <c r="X337" s="35" t="s">
        <v>26</v>
      </c>
      <c r="Y337" s="35" t="s">
        <v>27</v>
      </c>
      <c r="Z337" s="35" t="s">
        <v>28</v>
      </c>
      <c r="AA337" s="35" t="s">
        <v>29</v>
      </c>
      <c r="AB337" s="35" t="s">
        <v>30</v>
      </c>
    </row>
    <row r="338" spans="1:29" s="15" customFormat="1" x14ac:dyDescent="0.25">
      <c r="A338" s="17">
        <v>1</v>
      </c>
      <c r="B338" s="17" t="s">
        <v>31</v>
      </c>
      <c r="C338" s="17" t="s">
        <v>32</v>
      </c>
      <c r="D338" s="17" t="s">
        <v>33</v>
      </c>
      <c r="E338" s="17" t="s">
        <v>34</v>
      </c>
      <c r="F338" s="17" t="s">
        <v>35</v>
      </c>
      <c r="G338" s="17" t="s">
        <v>36</v>
      </c>
      <c r="H338" s="17">
        <v>84245</v>
      </c>
      <c r="I338" s="17">
        <v>83784</v>
      </c>
      <c r="J338" s="17">
        <v>461</v>
      </c>
      <c r="K338" s="17" t="s">
        <v>37</v>
      </c>
      <c r="L338" s="18">
        <v>24717.35</v>
      </c>
      <c r="M338" s="18">
        <v>1918.35</v>
      </c>
      <c r="N338" s="18">
        <v>1368.3</v>
      </c>
      <c r="O338" s="18">
        <v>28004</v>
      </c>
      <c r="P338" s="18">
        <v>2942.89</v>
      </c>
      <c r="Q338" s="18">
        <v>250.66</v>
      </c>
      <c r="R338" s="18">
        <v>207.45</v>
      </c>
      <c r="S338" s="18">
        <v>3401</v>
      </c>
      <c r="T338" s="18">
        <v>0</v>
      </c>
      <c r="U338" s="18">
        <v>0</v>
      </c>
      <c r="V338" s="18">
        <v>0</v>
      </c>
      <c r="W338" s="18">
        <v>0</v>
      </c>
      <c r="X338" s="18"/>
      <c r="Y338" s="18">
        <v>27660.240000000002</v>
      </c>
      <c r="Z338" s="18">
        <v>2169.0100000000002</v>
      </c>
      <c r="AA338" s="18">
        <v>1575.75</v>
      </c>
      <c r="AB338" s="18">
        <v>31405</v>
      </c>
    </row>
    <row r="339" spans="1:29" s="15" customFormat="1" x14ac:dyDescent="0.25">
      <c r="A339" s="17">
        <v>2</v>
      </c>
      <c r="B339" s="17" t="s">
        <v>38</v>
      </c>
      <c r="C339" s="17" t="s">
        <v>32</v>
      </c>
      <c r="D339" s="17" t="s">
        <v>39</v>
      </c>
      <c r="E339" s="17" t="s">
        <v>40</v>
      </c>
      <c r="F339" s="17" t="s">
        <v>35</v>
      </c>
      <c r="G339" s="17" t="s">
        <v>41</v>
      </c>
      <c r="H339" s="17">
        <v>1620</v>
      </c>
      <c r="I339" s="17">
        <v>211</v>
      </c>
      <c r="J339" s="17">
        <v>1409</v>
      </c>
      <c r="K339" s="17" t="s">
        <v>37</v>
      </c>
      <c r="L339" s="18">
        <v>25731.22</v>
      </c>
      <c r="M339" s="18">
        <v>1046.3800000000001</v>
      </c>
      <c r="N339" s="18">
        <v>941.4</v>
      </c>
      <c r="O339" s="18">
        <v>27719</v>
      </c>
      <c r="P339" s="18">
        <v>8604.92</v>
      </c>
      <c r="Q339" s="18">
        <v>264.02999999999997</v>
      </c>
      <c r="R339" s="18">
        <v>634.04999999999995</v>
      </c>
      <c r="S339" s="18">
        <v>9503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34336.14</v>
      </c>
      <c r="Z339" s="18">
        <v>1310.4100000000001</v>
      </c>
      <c r="AA339" s="18">
        <v>1575.45</v>
      </c>
      <c r="AB339" s="18">
        <v>37222</v>
      </c>
    </row>
    <row r="340" spans="1:29" s="15" customFormat="1" x14ac:dyDescent="0.25">
      <c r="A340" s="17">
        <v>3</v>
      </c>
      <c r="B340" s="17" t="s">
        <v>42</v>
      </c>
      <c r="C340" s="17" t="s">
        <v>32</v>
      </c>
      <c r="D340" s="17" t="s">
        <v>43</v>
      </c>
      <c r="E340" s="17" t="s">
        <v>44</v>
      </c>
      <c r="F340" s="17" t="s">
        <v>35</v>
      </c>
      <c r="G340" s="17" t="s">
        <v>45</v>
      </c>
      <c r="H340" s="17">
        <v>42120</v>
      </c>
      <c r="I340" s="17">
        <v>42120</v>
      </c>
      <c r="J340" s="17">
        <v>0</v>
      </c>
      <c r="K340" s="17" t="s">
        <v>59</v>
      </c>
      <c r="L340" s="18">
        <v>20761.12</v>
      </c>
      <c r="M340" s="18">
        <v>2315.2800000000002</v>
      </c>
      <c r="N340" s="18">
        <v>1073.5999999999999</v>
      </c>
      <c r="O340" s="18">
        <v>24150</v>
      </c>
      <c r="P340" s="18">
        <v>577.07000000000005</v>
      </c>
      <c r="Q340" s="18">
        <v>222.93</v>
      </c>
      <c r="R340" s="18">
        <v>0</v>
      </c>
      <c r="S340" s="18">
        <v>800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21338.19</v>
      </c>
      <c r="Z340" s="18">
        <v>2538.21</v>
      </c>
      <c r="AA340" s="18">
        <v>1073.5999999999999</v>
      </c>
      <c r="AB340" s="18">
        <v>24950</v>
      </c>
    </row>
    <row r="341" spans="1:29" s="15" customFormat="1" x14ac:dyDescent="0.25">
      <c r="A341" s="17">
        <v>4</v>
      </c>
      <c r="B341" s="17" t="s">
        <v>60</v>
      </c>
      <c r="C341" s="17" t="s">
        <v>97</v>
      </c>
      <c r="D341" s="17" t="s">
        <v>98</v>
      </c>
      <c r="E341" s="17" t="s">
        <v>99</v>
      </c>
      <c r="F341" s="17" t="s">
        <v>35</v>
      </c>
      <c r="G341" s="17" t="s">
        <v>41</v>
      </c>
      <c r="H341" s="17">
        <v>125246</v>
      </c>
      <c r="I341" s="17">
        <v>123758</v>
      </c>
      <c r="J341" s="17">
        <v>1488</v>
      </c>
      <c r="K341" s="17" t="s">
        <v>37</v>
      </c>
      <c r="L341" s="18">
        <v>17663.95</v>
      </c>
      <c r="M341" s="18">
        <v>892.4</v>
      </c>
      <c r="N341" s="18">
        <v>1240.6500000000001</v>
      </c>
      <c r="O341" s="18">
        <v>19797</v>
      </c>
      <c r="P341" s="18">
        <v>9400.5</v>
      </c>
      <c r="Q341" s="18">
        <v>156.9</v>
      </c>
      <c r="R341" s="18">
        <v>669.6</v>
      </c>
      <c r="S341" s="18">
        <v>10227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27064.45</v>
      </c>
      <c r="Z341" s="18">
        <v>1049.3</v>
      </c>
      <c r="AA341" s="18">
        <v>1910.25</v>
      </c>
      <c r="AB341" s="18">
        <v>30024</v>
      </c>
    </row>
    <row r="342" spans="1:29" s="15" customFormat="1" x14ac:dyDescent="0.25">
      <c r="A342" s="17">
        <v>5</v>
      </c>
      <c r="B342" s="17" t="s">
        <v>38</v>
      </c>
      <c r="C342" s="17" t="s">
        <v>32</v>
      </c>
      <c r="D342" s="17" t="s">
        <v>46</v>
      </c>
      <c r="E342" s="17" t="s">
        <v>47</v>
      </c>
      <c r="F342" s="17" t="s">
        <v>35</v>
      </c>
      <c r="G342" s="17" t="s">
        <v>41</v>
      </c>
      <c r="H342" s="17">
        <v>57189</v>
      </c>
      <c r="I342" s="17">
        <v>55191</v>
      </c>
      <c r="J342" s="17">
        <v>1998</v>
      </c>
      <c r="K342" s="17" t="s">
        <v>37</v>
      </c>
      <c r="L342" s="18">
        <v>45513.75</v>
      </c>
      <c r="M342" s="18">
        <v>1057.3499999999999</v>
      </c>
      <c r="N342" s="18">
        <v>2097.9</v>
      </c>
      <c r="O342" s="18">
        <v>48669</v>
      </c>
      <c r="P342" s="18">
        <v>12130</v>
      </c>
      <c r="Q342" s="18">
        <v>422.9</v>
      </c>
      <c r="R342" s="18">
        <v>899.1</v>
      </c>
      <c r="S342" s="18">
        <v>13452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18">
        <v>57643.75</v>
      </c>
      <c r="Z342" s="18">
        <v>1480.25</v>
      </c>
      <c r="AA342" s="18">
        <v>2997</v>
      </c>
      <c r="AB342" s="18">
        <v>62121</v>
      </c>
    </row>
    <row r="343" spans="1:29" s="15" customFormat="1" x14ac:dyDescent="0.25">
      <c r="A343" s="17">
        <v>6</v>
      </c>
      <c r="B343" s="17" t="s">
        <v>48</v>
      </c>
      <c r="C343" s="17" t="s">
        <v>32</v>
      </c>
      <c r="D343" s="17" t="s">
        <v>49</v>
      </c>
      <c r="E343" s="17" t="s">
        <v>50</v>
      </c>
      <c r="F343" s="17" t="s">
        <v>35</v>
      </c>
      <c r="G343" s="17" t="s">
        <v>45</v>
      </c>
      <c r="H343" s="17">
        <v>88859</v>
      </c>
      <c r="I343" s="17">
        <v>87164</v>
      </c>
      <c r="J343" s="17">
        <v>1695</v>
      </c>
      <c r="K343" s="17" t="s">
        <v>37</v>
      </c>
      <c r="L343" s="18">
        <v>26459.58</v>
      </c>
      <c r="M343" s="18">
        <v>1176.17</v>
      </c>
      <c r="N343" s="18">
        <v>2171.25</v>
      </c>
      <c r="O343" s="18">
        <v>29807</v>
      </c>
      <c r="P343" s="18">
        <v>9375.02</v>
      </c>
      <c r="Q343" s="18">
        <v>264.23</v>
      </c>
      <c r="R343" s="18">
        <v>762.75</v>
      </c>
      <c r="S343" s="18">
        <v>10402</v>
      </c>
      <c r="T343" s="18">
        <v>3660</v>
      </c>
      <c r="U343" s="18">
        <v>0</v>
      </c>
      <c r="V343" s="18">
        <v>0</v>
      </c>
      <c r="W343" s="18">
        <v>0</v>
      </c>
      <c r="X343" s="18"/>
      <c r="Y343" s="18">
        <v>35834.6</v>
      </c>
      <c r="Z343" s="18">
        <v>1440.4</v>
      </c>
      <c r="AA343" s="18">
        <v>2934</v>
      </c>
      <c r="AB343" s="18">
        <v>40209</v>
      </c>
    </row>
    <row r="344" spans="1:29" s="15" customFormat="1" x14ac:dyDescent="0.25">
      <c r="A344" s="17">
        <v>7</v>
      </c>
      <c r="B344" s="17" t="s">
        <v>51</v>
      </c>
      <c r="C344" s="17" t="s">
        <v>32</v>
      </c>
      <c r="D344" s="17" t="s">
        <v>52</v>
      </c>
      <c r="E344" s="17" t="s">
        <v>53</v>
      </c>
      <c r="F344" s="17" t="s">
        <v>35</v>
      </c>
      <c r="G344" s="17" t="s">
        <v>45</v>
      </c>
      <c r="H344" s="17">
        <v>69168</v>
      </c>
      <c r="I344" s="17">
        <v>65873</v>
      </c>
      <c r="J344" s="17">
        <v>3295</v>
      </c>
      <c r="K344" s="17" t="s">
        <v>37</v>
      </c>
      <c r="L344" s="18">
        <v>48760</v>
      </c>
      <c r="M344" s="18">
        <v>578.35</v>
      </c>
      <c r="N344" s="18">
        <v>2707.65</v>
      </c>
      <c r="O344" s="18">
        <v>52046</v>
      </c>
      <c r="P344" s="18">
        <v>17953.669999999998</v>
      </c>
      <c r="Q344" s="18">
        <v>441.58</v>
      </c>
      <c r="R344" s="18">
        <v>1482.75</v>
      </c>
      <c r="S344" s="18">
        <v>19878</v>
      </c>
      <c r="T344" s="18">
        <v>2850</v>
      </c>
      <c r="U344" s="18">
        <v>0</v>
      </c>
      <c r="V344" s="18">
        <v>0</v>
      </c>
      <c r="W344" s="18">
        <v>0</v>
      </c>
      <c r="X344" s="18"/>
      <c r="Y344" s="18">
        <v>66713.67</v>
      </c>
      <c r="Z344" s="18">
        <v>1019.93</v>
      </c>
      <c r="AA344" s="18">
        <v>4190.3999999999996</v>
      </c>
      <c r="AB344" s="18">
        <v>71924</v>
      </c>
    </row>
    <row r="345" spans="1:29" s="15" customFormat="1" x14ac:dyDescent="0.25">
      <c r="A345" s="17">
        <v>8</v>
      </c>
      <c r="B345" s="17" t="s">
        <v>51</v>
      </c>
      <c r="C345" s="17" t="s">
        <v>32</v>
      </c>
      <c r="D345" s="17" t="s">
        <v>54</v>
      </c>
      <c r="E345" s="17" t="s">
        <v>55</v>
      </c>
      <c r="F345" s="17" t="s">
        <v>35</v>
      </c>
      <c r="G345" s="17" t="s">
        <v>41</v>
      </c>
      <c r="H345" s="17">
        <v>80373</v>
      </c>
      <c r="I345" s="17">
        <v>75377</v>
      </c>
      <c r="J345" s="17">
        <v>4996</v>
      </c>
      <c r="K345" s="17" t="s">
        <v>37</v>
      </c>
      <c r="L345" s="18">
        <v>45329.03</v>
      </c>
      <c r="M345" s="18">
        <v>1251.07</v>
      </c>
      <c r="N345" s="18">
        <v>3834.9</v>
      </c>
      <c r="O345" s="18">
        <v>50415</v>
      </c>
      <c r="P345" s="18">
        <v>26479.33</v>
      </c>
      <c r="Q345" s="18">
        <v>328.47</v>
      </c>
      <c r="R345" s="18">
        <v>2248.1999999999998</v>
      </c>
      <c r="S345" s="18">
        <v>29056</v>
      </c>
      <c r="T345" s="18">
        <v>11300</v>
      </c>
      <c r="U345" s="18">
        <v>0</v>
      </c>
      <c r="V345" s="18">
        <v>0</v>
      </c>
      <c r="W345" s="18">
        <v>0</v>
      </c>
      <c r="X345" s="18"/>
      <c r="Y345" s="18">
        <v>71808.36</v>
      </c>
      <c r="Z345" s="18">
        <v>1579.54</v>
      </c>
      <c r="AA345" s="18">
        <v>6083.1</v>
      </c>
      <c r="AB345" s="18">
        <v>79471</v>
      </c>
    </row>
    <row r="346" spans="1:29" s="15" customFormat="1" x14ac:dyDescent="0.25">
      <c r="A346" s="17">
        <v>9</v>
      </c>
      <c r="B346" s="17" t="s">
        <v>51</v>
      </c>
      <c r="C346" s="17" t="s">
        <v>32</v>
      </c>
      <c r="D346" s="17" t="s">
        <v>56</v>
      </c>
      <c r="E346" s="17" t="s">
        <v>57</v>
      </c>
      <c r="F346" s="17" t="s">
        <v>35</v>
      </c>
      <c r="G346" s="17" t="s">
        <v>58</v>
      </c>
      <c r="H346" s="17">
        <v>7127</v>
      </c>
      <c r="I346" s="17">
        <v>7127</v>
      </c>
      <c r="J346" s="17">
        <v>0</v>
      </c>
      <c r="K346" s="17" t="s">
        <v>59</v>
      </c>
      <c r="L346" s="18">
        <v>16444.330000000002</v>
      </c>
      <c r="M346" s="18">
        <v>1696.67</v>
      </c>
      <c r="N346" s="18">
        <v>0</v>
      </c>
      <c r="O346" s="18">
        <v>18141</v>
      </c>
      <c r="P346" s="18">
        <v>852.06</v>
      </c>
      <c r="Q346" s="18">
        <v>165.94</v>
      </c>
      <c r="R346" s="18">
        <v>0</v>
      </c>
      <c r="S346" s="18">
        <v>1018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17296.39</v>
      </c>
      <c r="Z346" s="18">
        <v>1862.61</v>
      </c>
      <c r="AA346" s="18">
        <v>0</v>
      </c>
      <c r="AB346" s="18">
        <v>19159</v>
      </c>
    </row>
    <row r="347" spans="1:29" s="15" customFormat="1" x14ac:dyDescent="0.25">
      <c r="A347" s="17">
        <v>10</v>
      </c>
      <c r="B347" s="17" t="s">
        <v>60</v>
      </c>
      <c r="C347" s="17" t="s">
        <v>32</v>
      </c>
      <c r="D347" s="17" t="s">
        <v>61</v>
      </c>
      <c r="E347" s="17" t="s">
        <v>62</v>
      </c>
      <c r="F347" s="17" t="s">
        <v>35</v>
      </c>
      <c r="G347" s="17" t="s">
        <v>63</v>
      </c>
      <c r="H347" s="17">
        <v>85</v>
      </c>
      <c r="I347" s="17">
        <v>85</v>
      </c>
      <c r="J347" s="17">
        <v>0</v>
      </c>
      <c r="K347" s="17" t="s">
        <v>59</v>
      </c>
      <c r="L347" s="18">
        <v>17670.73</v>
      </c>
      <c r="M347" s="18">
        <v>1841.67</v>
      </c>
      <c r="N347" s="18">
        <v>113.6</v>
      </c>
      <c r="O347" s="18">
        <v>19626</v>
      </c>
      <c r="P347" s="18">
        <v>852.2</v>
      </c>
      <c r="Q347" s="18">
        <v>179.8</v>
      </c>
      <c r="R347" s="18">
        <v>0</v>
      </c>
      <c r="S347" s="18">
        <v>1032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18522.93</v>
      </c>
      <c r="Z347" s="18">
        <v>2021.47</v>
      </c>
      <c r="AA347" s="18">
        <v>113.6</v>
      </c>
      <c r="AB347" s="18">
        <v>20658</v>
      </c>
    </row>
    <row r="348" spans="1:29" s="15" customFormat="1" x14ac:dyDescent="0.25">
      <c r="A348" s="17">
        <v>11</v>
      </c>
      <c r="B348" s="17" t="s">
        <v>64</v>
      </c>
      <c r="C348" s="17" t="s">
        <v>32</v>
      </c>
      <c r="D348" s="17" t="s">
        <v>65</v>
      </c>
      <c r="E348" s="17" t="s">
        <v>66</v>
      </c>
      <c r="F348" s="17" t="s">
        <v>35</v>
      </c>
      <c r="G348" s="17" t="s">
        <v>67</v>
      </c>
      <c r="H348" s="17">
        <v>1084</v>
      </c>
      <c r="I348" s="17">
        <v>1064</v>
      </c>
      <c r="J348" s="17">
        <v>20</v>
      </c>
      <c r="K348" s="17" t="s">
        <v>37</v>
      </c>
      <c r="L348" s="18">
        <v>10998.63</v>
      </c>
      <c r="M348" s="18">
        <v>1123.94</v>
      </c>
      <c r="N348" s="18">
        <v>256.43</v>
      </c>
      <c r="O348" s="18">
        <v>12379</v>
      </c>
      <c r="P348" s="18">
        <v>543.49</v>
      </c>
      <c r="Q348" s="18">
        <v>113.51</v>
      </c>
      <c r="R348" s="18">
        <v>9</v>
      </c>
      <c r="S348" s="18">
        <v>666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11542.12</v>
      </c>
      <c r="Z348" s="18">
        <v>1237.45</v>
      </c>
      <c r="AA348" s="18">
        <v>265.43</v>
      </c>
      <c r="AB348" s="18">
        <v>13045</v>
      </c>
    </row>
    <row r="349" spans="1:29" s="15" customFormat="1" x14ac:dyDescent="0.25">
      <c r="A349" s="17">
        <v>12</v>
      </c>
      <c r="B349" s="17" t="s">
        <v>38</v>
      </c>
      <c r="C349" s="17" t="s">
        <v>32</v>
      </c>
      <c r="D349" s="17" t="s">
        <v>68</v>
      </c>
      <c r="E349" s="17" t="s">
        <v>69</v>
      </c>
      <c r="F349" s="17" t="s">
        <v>35</v>
      </c>
      <c r="G349" s="17" t="s">
        <v>70</v>
      </c>
      <c r="H349" s="17">
        <v>10440</v>
      </c>
      <c r="I349" s="17">
        <v>10050</v>
      </c>
      <c r="J349" s="17">
        <v>390</v>
      </c>
      <c r="K349" s="17" t="s">
        <v>37</v>
      </c>
      <c r="L349" s="18">
        <v>26737.72</v>
      </c>
      <c r="M349" s="18">
        <v>709.08</v>
      </c>
      <c r="N349" s="18">
        <v>466.2</v>
      </c>
      <c r="O349" s="18">
        <v>27913</v>
      </c>
      <c r="P349" s="18">
        <v>3151.48</v>
      </c>
      <c r="Q349" s="18">
        <v>267.02</v>
      </c>
      <c r="R349" s="18">
        <v>175.5</v>
      </c>
      <c r="S349" s="18">
        <v>3594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29889.200000000001</v>
      </c>
      <c r="Z349" s="18">
        <v>976.1</v>
      </c>
      <c r="AA349" s="18">
        <v>641.70000000000005</v>
      </c>
      <c r="AB349" s="18">
        <v>31507</v>
      </c>
    </row>
    <row r="350" spans="1:29" s="22" customFormat="1" x14ac:dyDescent="0.25">
      <c r="A350" s="19"/>
      <c r="B350" s="19"/>
      <c r="C350" s="10" t="s">
        <v>71</v>
      </c>
      <c r="D350" s="19"/>
      <c r="E350" s="19"/>
      <c r="F350" s="19"/>
      <c r="G350" s="19"/>
      <c r="H350" s="19"/>
      <c r="I350" s="19"/>
      <c r="J350" s="19">
        <f>SUM(J338:J349)</f>
        <v>15752</v>
      </c>
      <c r="K350" s="19"/>
      <c r="L350" s="19">
        <f t="shared" ref="L350:AB350" si="32">SUM(L338:L349)</f>
        <v>326787.41000000003</v>
      </c>
      <c r="M350" s="19">
        <f t="shared" si="32"/>
        <v>15606.710000000001</v>
      </c>
      <c r="N350" s="19">
        <f t="shared" si="32"/>
        <v>16271.880000000001</v>
      </c>
      <c r="O350" s="19">
        <f t="shared" si="32"/>
        <v>358666</v>
      </c>
      <c r="P350" s="19">
        <f t="shared" si="32"/>
        <v>92862.62999999999</v>
      </c>
      <c r="Q350" s="19">
        <f t="shared" si="32"/>
        <v>3077.9700000000003</v>
      </c>
      <c r="R350" s="19">
        <f t="shared" si="32"/>
        <v>7088.4</v>
      </c>
      <c r="S350" s="19">
        <f t="shared" si="32"/>
        <v>103029</v>
      </c>
      <c r="T350" s="19">
        <f t="shared" si="32"/>
        <v>17810</v>
      </c>
      <c r="U350" s="19">
        <f t="shared" si="32"/>
        <v>0</v>
      </c>
      <c r="V350" s="19">
        <f t="shared" si="32"/>
        <v>0</v>
      </c>
      <c r="W350" s="19">
        <f t="shared" si="32"/>
        <v>0</v>
      </c>
      <c r="X350" s="19">
        <f t="shared" si="32"/>
        <v>0</v>
      </c>
      <c r="Y350" s="19">
        <f t="shared" si="32"/>
        <v>419650.04000000004</v>
      </c>
      <c r="Z350" s="19">
        <f t="shared" si="32"/>
        <v>18684.68</v>
      </c>
      <c r="AA350" s="19">
        <f t="shared" si="32"/>
        <v>23360.28</v>
      </c>
      <c r="AB350" s="19">
        <f t="shared" si="32"/>
        <v>461695</v>
      </c>
    </row>
    <row r="351" spans="1:29" s="15" customFormat="1" x14ac:dyDescent="0.25">
      <c r="A351" s="17">
        <v>1</v>
      </c>
      <c r="B351" s="17" t="s">
        <v>72</v>
      </c>
      <c r="C351" s="17" t="s">
        <v>32</v>
      </c>
      <c r="D351" s="17" t="s">
        <v>73</v>
      </c>
      <c r="E351" s="17" t="s">
        <v>74</v>
      </c>
      <c r="F351" s="17" t="s">
        <v>75</v>
      </c>
      <c r="G351" s="17" t="s">
        <v>76</v>
      </c>
      <c r="H351" s="17">
        <v>6587</v>
      </c>
      <c r="I351" s="17">
        <v>6209</v>
      </c>
      <c r="J351" s="17">
        <v>378</v>
      </c>
      <c r="K351" s="17" t="s">
        <v>37</v>
      </c>
      <c r="L351" s="18">
        <v>22435.55</v>
      </c>
      <c r="M351" s="18">
        <v>1719.67</v>
      </c>
      <c r="N351" s="18">
        <v>1516.78</v>
      </c>
      <c r="O351" s="18">
        <v>25672</v>
      </c>
      <c r="P351" s="18">
        <v>2867.11</v>
      </c>
      <c r="Q351" s="18">
        <v>237.66</v>
      </c>
      <c r="R351" s="18">
        <v>226.23</v>
      </c>
      <c r="S351" s="18">
        <v>3331</v>
      </c>
      <c r="T351" s="18">
        <v>280</v>
      </c>
      <c r="U351" s="18">
        <v>0</v>
      </c>
      <c r="V351" s="18">
        <v>0</v>
      </c>
      <c r="W351" s="18">
        <v>0</v>
      </c>
      <c r="X351" s="18"/>
      <c r="Y351" s="18">
        <v>25302.66</v>
      </c>
      <c r="Z351" s="18">
        <v>1957.33</v>
      </c>
      <c r="AA351" s="18">
        <v>1743.01</v>
      </c>
      <c r="AB351" s="18">
        <v>29003</v>
      </c>
      <c r="AC351" s="22"/>
    </row>
    <row r="352" spans="1:29" s="15" customFormat="1" x14ac:dyDescent="0.25">
      <c r="A352" s="17">
        <v>2</v>
      </c>
      <c r="B352" s="17" t="s">
        <v>48</v>
      </c>
      <c r="C352" s="17" t="s">
        <v>32</v>
      </c>
      <c r="D352" s="17" t="s">
        <v>77</v>
      </c>
      <c r="E352" s="17" t="s">
        <v>78</v>
      </c>
      <c r="F352" s="17" t="s">
        <v>75</v>
      </c>
      <c r="G352" s="17" t="s">
        <v>76</v>
      </c>
      <c r="H352" s="17">
        <v>7119</v>
      </c>
      <c r="I352" s="17">
        <v>6998</v>
      </c>
      <c r="J352" s="17">
        <v>121</v>
      </c>
      <c r="K352" s="17" t="s">
        <v>37</v>
      </c>
      <c r="L352" s="18">
        <v>15751.8</v>
      </c>
      <c r="M352" s="18">
        <v>1641.44</v>
      </c>
      <c r="N352" s="18">
        <v>1037.76</v>
      </c>
      <c r="O352" s="18">
        <v>18431</v>
      </c>
      <c r="P352" s="18">
        <v>1045.99</v>
      </c>
      <c r="Q352" s="18">
        <v>169.59</v>
      </c>
      <c r="R352" s="18">
        <v>72.42</v>
      </c>
      <c r="S352" s="18">
        <v>1288</v>
      </c>
      <c r="T352" s="18">
        <v>10</v>
      </c>
      <c r="U352" s="18">
        <v>0</v>
      </c>
      <c r="V352" s="18">
        <v>0</v>
      </c>
      <c r="W352" s="18">
        <v>0</v>
      </c>
      <c r="X352" s="18"/>
      <c r="Y352" s="18">
        <v>16797.79</v>
      </c>
      <c r="Z352" s="18">
        <v>1811.03</v>
      </c>
      <c r="AA352" s="18">
        <v>1110.18</v>
      </c>
      <c r="AB352" s="18">
        <v>19719</v>
      </c>
      <c r="AC352" s="22"/>
    </row>
    <row r="353" spans="1:29" s="15" customFormat="1" x14ac:dyDescent="0.25">
      <c r="A353" s="17">
        <v>3</v>
      </c>
      <c r="B353" s="17" t="s">
        <v>60</v>
      </c>
      <c r="C353" s="17" t="s">
        <v>32</v>
      </c>
      <c r="D353" s="17" t="s">
        <v>79</v>
      </c>
      <c r="E353" s="17" t="s">
        <v>80</v>
      </c>
      <c r="F353" s="17" t="s">
        <v>75</v>
      </c>
      <c r="G353" s="17" t="s">
        <v>76</v>
      </c>
      <c r="H353" s="17">
        <v>7561</v>
      </c>
      <c r="I353" s="17">
        <v>7561</v>
      </c>
      <c r="J353" s="17">
        <v>0</v>
      </c>
      <c r="K353" s="17" t="s">
        <v>59</v>
      </c>
      <c r="L353" s="18">
        <v>3428.9</v>
      </c>
      <c r="M353" s="18">
        <v>725.1</v>
      </c>
      <c r="N353" s="18">
        <v>0</v>
      </c>
      <c r="O353" s="18">
        <v>4154</v>
      </c>
      <c r="P353" s="18">
        <v>406.47</v>
      </c>
      <c r="Q353" s="18">
        <v>33.53</v>
      </c>
      <c r="R353" s="18">
        <v>0</v>
      </c>
      <c r="S353" s="18">
        <v>440</v>
      </c>
      <c r="T353" s="18">
        <v>5270</v>
      </c>
      <c r="U353" s="18">
        <v>0</v>
      </c>
      <c r="V353" s="18">
        <v>0</v>
      </c>
      <c r="W353" s="18">
        <v>0</v>
      </c>
      <c r="X353" s="18"/>
      <c r="Y353" s="18">
        <v>3835.37</v>
      </c>
      <c r="Z353" s="18">
        <v>758.63</v>
      </c>
      <c r="AA353" s="18">
        <v>0</v>
      </c>
      <c r="AB353" s="18">
        <v>4594</v>
      </c>
      <c r="AC353" s="22"/>
    </row>
    <row r="354" spans="1:29" s="15" customFormat="1" x14ac:dyDescent="0.25">
      <c r="A354" s="17">
        <v>4</v>
      </c>
      <c r="B354" s="17" t="s">
        <v>81</v>
      </c>
      <c r="C354" s="17" t="s">
        <v>32</v>
      </c>
      <c r="D354" s="17" t="s">
        <v>82</v>
      </c>
      <c r="E354" s="17" t="s">
        <v>83</v>
      </c>
      <c r="F354" s="17" t="s">
        <v>75</v>
      </c>
      <c r="G354" s="17" t="s">
        <v>76</v>
      </c>
      <c r="H354" s="17">
        <v>21005</v>
      </c>
      <c r="I354" s="17">
        <v>20672</v>
      </c>
      <c r="J354" s="17">
        <v>333</v>
      </c>
      <c r="K354" s="17" t="s">
        <v>37</v>
      </c>
      <c r="L354" s="18">
        <v>27300.99</v>
      </c>
      <c r="M354" s="18">
        <v>1933.14</v>
      </c>
      <c r="N354" s="18">
        <v>2125.87</v>
      </c>
      <c r="O354" s="18">
        <v>31360</v>
      </c>
      <c r="P354" s="18">
        <v>2528.21</v>
      </c>
      <c r="Q354" s="18">
        <v>292.49</v>
      </c>
      <c r="R354" s="18">
        <v>199.3</v>
      </c>
      <c r="S354" s="18">
        <v>3020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18">
        <v>29829.200000000001</v>
      </c>
      <c r="Z354" s="18">
        <v>2225.63</v>
      </c>
      <c r="AA354" s="18">
        <v>2325.17</v>
      </c>
      <c r="AB354" s="18">
        <v>34380</v>
      </c>
      <c r="AC354" s="22"/>
    </row>
    <row r="355" spans="1:29" s="15" customFormat="1" x14ac:dyDescent="0.25">
      <c r="A355" s="17">
        <v>5</v>
      </c>
      <c r="B355" s="17" t="s">
        <v>31</v>
      </c>
      <c r="C355" s="17" t="s">
        <v>32</v>
      </c>
      <c r="D355" s="17" t="s">
        <v>84</v>
      </c>
      <c r="E355" s="17" t="s">
        <v>85</v>
      </c>
      <c r="F355" s="17" t="s">
        <v>75</v>
      </c>
      <c r="G355" s="17" t="s">
        <v>86</v>
      </c>
      <c r="H355" s="17">
        <v>9320</v>
      </c>
      <c r="I355" s="17">
        <v>9210</v>
      </c>
      <c r="J355" s="17">
        <v>110</v>
      </c>
      <c r="K355" s="17" t="s">
        <v>37</v>
      </c>
      <c r="L355" s="18">
        <v>16039.06</v>
      </c>
      <c r="M355" s="18">
        <v>1788.25</v>
      </c>
      <c r="N355" s="18">
        <v>1013.69</v>
      </c>
      <c r="O355" s="18">
        <v>18841</v>
      </c>
      <c r="P355" s="18">
        <v>1002.89</v>
      </c>
      <c r="Q355" s="18">
        <v>169.28</v>
      </c>
      <c r="R355" s="18">
        <v>65.83</v>
      </c>
      <c r="S355" s="18">
        <v>1238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17041.95</v>
      </c>
      <c r="Z355" s="18">
        <v>1957.53</v>
      </c>
      <c r="AA355" s="18">
        <v>1079.52</v>
      </c>
      <c r="AB355" s="18">
        <v>20079</v>
      </c>
      <c r="AC355" s="22"/>
    </row>
    <row r="356" spans="1:29" s="15" customFormat="1" x14ac:dyDescent="0.25">
      <c r="A356" s="17">
        <v>6</v>
      </c>
      <c r="B356" s="17" t="s">
        <v>48</v>
      </c>
      <c r="C356" s="17" t="s">
        <v>32</v>
      </c>
      <c r="D356" s="17" t="s">
        <v>87</v>
      </c>
      <c r="E356" s="17" t="s">
        <v>88</v>
      </c>
      <c r="F356" s="17" t="s">
        <v>75</v>
      </c>
      <c r="G356" s="17" t="s">
        <v>76</v>
      </c>
      <c r="H356" s="17">
        <v>10540</v>
      </c>
      <c r="I356" s="17">
        <v>10321</v>
      </c>
      <c r="J356" s="17">
        <v>219</v>
      </c>
      <c r="K356" s="17" t="s">
        <v>37</v>
      </c>
      <c r="L356" s="18">
        <v>24222.29</v>
      </c>
      <c r="M356" s="18">
        <v>2016.38</v>
      </c>
      <c r="N356" s="18">
        <v>1844.33</v>
      </c>
      <c r="O356" s="18">
        <v>28083</v>
      </c>
      <c r="P356" s="18">
        <v>1748.43</v>
      </c>
      <c r="Q356" s="18">
        <v>264.5</v>
      </c>
      <c r="R356" s="18">
        <v>131.07</v>
      </c>
      <c r="S356" s="18">
        <v>2144</v>
      </c>
      <c r="T356" s="18">
        <v>40</v>
      </c>
      <c r="U356" s="18">
        <v>0</v>
      </c>
      <c r="V356" s="18">
        <v>0</v>
      </c>
      <c r="W356" s="18">
        <v>0</v>
      </c>
      <c r="X356" s="18"/>
      <c r="Y356" s="18">
        <v>25970.720000000001</v>
      </c>
      <c r="Z356" s="18">
        <v>2280.88</v>
      </c>
      <c r="AA356" s="18">
        <v>1975.4</v>
      </c>
      <c r="AB356" s="18">
        <v>30227</v>
      </c>
      <c r="AC356" s="22"/>
    </row>
    <row r="357" spans="1:29" s="15" customFormat="1" x14ac:dyDescent="0.25">
      <c r="A357" s="17">
        <v>7</v>
      </c>
      <c r="B357" s="17" t="s">
        <v>51</v>
      </c>
      <c r="C357" s="17" t="s">
        <v>32</v>
      </c>
      <c r="D357" s="17" t="s">
        <v>89</v>
      </c>
      <c r="E357" s="17" t="s">
        <v>90</v>
      </c>
      <c r="F357" s="17" t="s">
        <v>75</v>
      </c>
      <c r="G357" s="17" t="s">
        <v>76</v>
      </c>
      <c r="H357" s="17">
        <v>9922</v>
      </c>
      <c r="I357" s="17">
        <v>9688</v>
      </c>
      <c r="J357" s="17">
        <v>234</v>
      </c>
      <c r="K357" s="17" t="s">
        <v>37</v>
      </c>
      <c r="L357" s="18">
        <v>10170.370000000001</v>
      </c>
      <c r="M357" s="18">
        <v>754.82</v>
      </c>
      <c r="N357" s="18">
        <v>746.81</v>
      </c>
      <c r="O357" s="18">
        <v>11672</v>
      </c>
      <c r="P357" s="18">
        <v>1882.14</v>
      </c>
      <c r="Q357" s="18">
        <v>100.81</v>
      </c>
      <c r="R357" s="18">
        <v>140.05000000000001</v>
      </c>
      <c r="S357" s="18">
        <v>2123</v>
      </c>
      <c r="T357" s="18">
        <v>1800</v>
      </c>
      <c r="U357" s="18">
        <v>0</v>
      </c>
      <c r="V357" s="18">
        <v>0</v>
      </c>
      <c r="W357" s="18">
        <v>0</v>
      </c>
      <c r="X357" s="18"/>
      <c r="Y357" s="18">
        <v>12052.51</v>
      </c>
      <c r="Z357" s="18">
        <v>855.63</v>
      </c>
      <c r="AA357" s="18">
        <v>886.86</v>
      </c>
      <c r="AB357" s="18">
        <v>13795</v>
      </c>
      <c r="AC357" s="22"/>
    </row>
    <row r="358" spans="1:29" s="15" customFormat="1" x14ac:dyDescent="0.25">
      <c r="A358" s="17">
        <v>8</v>
      </c>
      <c r="B358" s="17" t="s">
        <v>38</v>
      </c>
      <c r="C358" s="17" t="s">
        <v>32</v>
      </c>
      <c r="D358" s="17" t="s">
        <v>91</v>
      </c>
      <c r="E358" s="17" t="s">
        <v>92</v>
      </c>
      <c r="F358" s="17" t="s">
        <v>75</v>
      </c>
      <c r="G358" s="17" t="s">
        <v>76</v>
      </c>
      <c r="H358" s="17">
        <v>9785</v>
      </c>
      <c r="I358" s="17">
        <v>9460</v>
      </c>
      <c r="J358" s="17">
        <v>325</v>
      </c>
      <c r="K358" s="17" t="s">
        <v>37</v>
      </c>
      <c r="L358" s="18">
        <v>20015.060000000001</v>
      </c>
      <c r="M358" s="18">
        <v>1305.52</v>
      </c>
      <c r="N358" s="18">
        <v>1517.42</v>
      </c>
      <c r="O358" s="18">
        <v>22838</v>
      </c>
      <c r="P358" s="18">
        <v>2629.26</v>
      </c>
      <c r="Q358" s="18">
        <v>210.23</v>
      </c>
      <c r="R358" s="18">
        <v>194.51</v>
      </c>
      <c r="S358" s="18">
        <v>3034</v>
      </c>
      <c r="T358" s="18">
        <v>2830</v>
      </c>
      <c r="U358" s="18">
        <v>0</v>
      </c>
      <c r="V358" s="18">
        <v>0</v>
      </c>
      <c r="W358" s="18">
        <v>0</v>
      </c>
      <c r="X358" s="18"/>
      <c r="Y358" s="18">
        <v>22644.32</v>
      </c>
      <c r="Z358" s="18">
        <v>1515.75</v>
      </c>
      <c r="AA358" s="18">
        <v>1711.93</v>
      </c>
      <c r="AB358" s="18">
        <v>25872</v>
      </c>
      <c r="AC358" s="22"/>
    </row>
    <row r="359" spans="1:29" s="15" customFormat="1" x14ac:dyDescent="0.25">
      <c r="A359" s="17">
        <v>9</v>
      </c>
      <c r="B359" s="17" t="s">
        <v>38</v>
      </c>
      <c r="C359" s="17" t="s">
        <v>32</v>
      </c>
      <c r="D359" s="17" t="s">
        <v>93</v>
      </c>
      <c r="E359" s="17" t="s">
        <v>94</v>
      </c>
      <c r="F359" s="17" t="s">
        <v>75</v>
      </c>
      <c r="G359" s="17" t="s">
        <v>76</v>
      </c>
      <c r="H359" s="17">
        <v>1849</v>
      </c>
      <c r="I359" s="17">
        <v>1387</v>
      </c>
      <c r="J359" s="17">
        <v>462</v>
      </c>
      <c r="K359" s="17" t="s">
        <v>37</v>
      </c>
      <c r="L359" s="18">
        <v>16601.41</v>
      </c>
      <c r="M359" s="18">
        <v>1705.1</v>
      </c>
      <c r="N359" s="18">
        <v>791.49</v>
      </c>
      <c r="O359" s="18">
        <v>19098</v>
      </c>
      <c r="P359" s="18">
        <v>3566.24</v>
      </c>
      <c r="Q359" s="18">
        <v>174.25</v>
      </c>
      <c r="R359" s="18">
        <v>276.51</v>
      </c>
      <c r="S359" s="18">
        <v>4017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20167.650000000001</v>
      </c>
      <c r="Z359" s="18">
        <v>1879.35</v>
      </c>
      <c r="AA359" s="18">
        <v>1068</v>
      </c>
      <c r="AB359" s="18">
        <v>23115</v>
      </c>
      <c r="AC359" s="22"/>
    </row>
    <row r="360" spans="1:29" s="15" customFormat="1" x14ac:dyDescent="0.25">
      <c r="A360" s="17">
        <v>10</v>
      </c>
      <c r="B360" s="17" t="s">
        <v>81</v>
      </c>
      <c r="C360" s="17" t="s">
        <v>32</v>
      </c>
      <c r="D360" s="17" t="s">
        <v>95</v>
      </c>
      <c r="E360" s="17" t="s">
        <v>96</v>
      </c>
      <c r="F360" s="17" t="s">
        <v>75</v>
      </c>
      <c r="G360" s="17" t="s">
        <v>76</v>
      </c>
      <c r="H360" s="17">
        <v>33454</v>
      </c>
      <c r="I360" s="17">
        <v>33042</v>
      </c>
      <c r="J360" s="17">
        <v>412</v>
      </c>
      <c r="K360" s="17" t="s">
        <v>37</v>
      </c>
      <c r="L360" s="18">
        <v>11822.08</v>
      </c>
      <c r="M360" s="18">
        <v>643.49</v>
      </c>
      <c r="N360" s="18">
        <v>622.42999999999995</v>
      </c>
      <c r="O360" s="18">
        <v>13088</v>
      </c>
      <c r="P360" s="18">
        <v>3068.08</v>
      </c>
      <c r="Q360" s="18">
        <v>114.34</v>
      </c>
      <c r="R360" s="18">
        <v>246.58</v>
      </c>
      <c r="S360" s="18">
        <v>3429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14890.16</v>
      </c>
      <c r="Z360" s="18">
        <v>757.83</v>
      </c>
      <c r="AA360" s="18">
        <v>869.01</v>
      </c>
      <c r="AB360" s="18">
        <v>16517</v>
      </c>
      <c r="AC360" s="22"/>
    </row>
    <row r="361" spans="1:29" s="15" customFormat="1" x14ac:dyDescent="0.25">
      <c r="A361" s="17">
        <v>11</v>
      </c>
      <c r="B361" s="17" t="s">
        <v>103</v>
      </c>
      <c r="C361" s="17" t="s">
        <v>32</v>
      </c>
      <c r="D361" s="17" t="s">
        <v>104</v>
      </c>
      <c r="E361" s="17" t="s">
        <v>105</v>
      </c>
      <c r="F361" s="17" t="s">
        <v>75</v>
      </c>
      <c r="G361" s="17" t="s">
        <v>106</v>
      </c>
      <c r="H361" s="17">
        <v>0</v>
      </c>
      <c r="I361" s="17">
        <v>0</v>
      </c>
      <c r="J361" s="17">
        <v>91</v>
      </c>
      <c r="K361" s="17" t="s">
        <v>107</v>
      </c>
      <c r="L361" s="18">
        <v>51489.31</v>
      </c>
      <c r="M361" s="18">
        <v>3567.25</v>
      </c>
      <c r="N361" s="18">
        <v>2734.44</v>
      </c>
      <c r="O361" s="18">
        <v>57791</v>
      </c>
      <c r="P361" s="18">
        <v>747.31</v>
      </c>
      <c r="Q361" s="18">
        <v>547.23</v>
      </c>
      <c r="R361" s="18">
        <v>54.46</v>
      </c>
      <c r="S361" s="18">
        <v>1349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18">
        <v>52236.62</v>
      </c>
      <c r="Z361" s="18">
        <v>4114.4799999999996</v>
      </c>
      <c r="AA361" s="18">
        <v>2788.9</v>
      </c>
      <c r="AB361" s="18">
        <v>59140</v>
      </c>
      <c r="AC361" s="22"/>
    </row>
    <row r="362" spans="1:29" s="15" customFormat="1" x14ac:dyDescent="0.25">
      <c r="A362" s="17">
        <v>12</v>
      </c>
      <c r="B362" s="17" t="s">
        <v>103</v>
      </c>
      <c r="C362" s="17" t="s">
        <v>32</v>
      </c>
      <c r="D362" s="17" t="s">
        <v>108</v>
      </c>
      <c r="E362" s="17" t="s">
        <v>109</v>
      </c>
      <c r="F362" s="17" t="s">
        <v>75</v>
      </c>
      <c r="G362" s="17" t="s">
        <v>106</v>
      </c>
      <c r="H362" s="17">
        <v>0</v>
      </c>
      <c r="I362" s="17">
        <v>0</v>
      </c>
      <c r="J362" s="17">
        <v>302</v>
      </c>
      <c r="K362" s="17" t="s">
        <v>107</v>
      </c>
      <c r="L362" s="18">
        <v>48102.97</v>
      </c>
      <c r="M362" s="18">
        <v>3536.89</v>
      </c>
      <c r="N362" s="18">
        <v>2453.14</v>
      </c>
      <c r="O362" s="18">
        <v>54093</v>
      </c>
      <c r="P362" s="18">
        <v>2190.92</v>
      </c>
      <c r="Q362" s="18">
        <v>509.33</v>
      </c>
      <c r="R362" s="18">
        <v>180.75</v>
      </c>
      <c r="S362" s="18">
        <v>2881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50293.89</v>
      </c>
      <c r="Z362" s="18">
        <v>4046.22</v>
      </c>
      <c r="AA362" s="18">
        <v>2633.89</v>
      </c>
      <c r="AB362" s="18">
        <v>56974</v>
      </c>
      <c r="AC362" s="22"/>
    </row>
    <row r="363" spans="1:29" s="15" customFormat="1" x14ac:dyDescent="0.25">
      <c r="A363" s="17">
        <v>13</v>
      </c>
      <c r="B363" s="17" t="s">
        <v>51</v>
      </c>
      <c r="C363" s="17" t="s">
        <v>32</v>
      </c>
      <c r="D363" s="17" t="s">
        <v>110</v>
      </c>
      <c r="E363" s="17" t="s">
        <v>111</v>
      </c>
      <c r="F363" s="17" t="s">
        <v>75</v>
      </c>
      <c r="G363" s="17" t="s">
        <v>106</v>
      </c>
      <c r="H363" s="17">
        <v>0</v>
      </c>
      <c r="I363" s="17">
        <v>0</v>
      </c>
      <c r="J363" s="17">
        <v>403</v>
      </c>
      <c r="K363" s="17" t="s">
        <v>107</v>
      </c>
      <c r="L363" s="18">
        <v>14457.52</v>
      </c>
      <c r="M363" s="18">
        <v>871.12</v>
      </c>
      <c r="N363" s="18">
        <v>1059.3599999999999</v>
      </c>
      <c r="O363" s="18">
        <v>16388</v>
      </c>
      <c r="P363" s="18">
        <v>2881.54</v>
      </c>
      <c r="Q363" s="18">
        <v>147.26</v>
      </c>
      <c r="R363" s="18">
        <v>241.2</v>
      </c>
      <c r="S363" s="18">
        <v>3270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17339.060000000001</v>
      </c>
      <c r="Z363" s="18">
        <v>1018.38</v>
      </c>
      <c r="AA363" s="18">
        <v>1300.56</v>
      </c>
      <c r="AB363" s="18">
        <v>19658</v>
      </c>
      <c r="AC363" s="22"/>
    </row>
    <row r="364" spans="1:29" s="15" customFormat="1" x14ac:dyDescent="0.25">
      <c r="A364" s="17">
        <v>14</v>
      </c>
      <c r="B364" s="17" t="s">
        <v>31</v>
      </c>
      <c r="C364" s="17" t="s">
        <v>100</v>
      </c>
      <c r="D364" s="17" t="s">
        <v>101</v>
      </c>
      <c r="E364" s="17" t="s">
        <v>102</v>
      </c>
      <c r="F364" s="17" t="s">
        <v>75</v>
      </c>
      <c r="G364" s="17" t="s">
        <v>76</v>
      </c>
      <c r="H364" s="17">
        <v>8560</v>
      </c>
      <c r="I364" s="17">
        <v>8560</v>
      </c>
      <c r="J364" s="17">
        <v>0</v>
      </c>
      <c r="K364" s="17" t="s">
        <v>59</v>
      </c>
      <c r="L364" s="18">
        <v>3425.23</v>
      </c>
      <c r="M364" s="18">
        <v>353.52</v>
      </c>
      <c r="N364" s="18">
        <v>11.25</v>
      </c>
      <c r="O364" s="18">
        <v>3790</v>
      </c>
      <c r="P364" s="18">
        <v>187.37</v>
      </c>
      <c r="Q364" s="18">
        <v>34.630000000000003</v>
      </c>
      <c r="R364" s="18">
        <v>0</v>
      </c>
      <c r="S364" s="18">
        <v>222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3612.6</v>
      </c>
      <c r="Z364" s="18">
        <v>388.15</v>
      </c>
      <c r="AA364" s="18">
        <v>11.25</v>
      </c>
      <c r="AB364" s="18">
        <v>4012</v>
      </c>
      <c r="AC364" s="22"/>
    </row>
    <row r="365" spans="1:29" s="15" customFormat="1" x14ac:dyDescent="0.25">
      <c r="A365" s="17">
        <v>15</v>
      </c>
      <c r="B365" s="17" t="s">
        <v>51</v>
      </c>
      <c r="C365" s="17" t="s">
        <v>32</v>
      </c>
      <c r="D365" s="17" t="s">
        <v>112</v>
      </c>
      <c r="E365" s="17" t="s">
        <v>113</v>
      </c>
      <c r="F365" s="17" t="s">
        <v>75</v>
      </c>
      <c r="G365" s="17" t="s">
        <v>114</v>
      </c>
      <c r="H365" s="17">
        <v>0</v>
      </c>
      <c r="I365" s="17">
        <v>0</v>
      </c>
      <c r="J365" s="17">
        <v>720</v>
      </c>
      <c r="K365" s="17" t="s">
        <v>107</v>
      </c>
      <c r="L365" s="18">
        <v>7135.33</v>
      </c>
      <c r="M365" s="18">
        <v>526.12</v>
      </c>
      <c r="N365" s="18">
        <v>580.54999999999995</v>
      </c>
      <c r="O365" s="18">
        <v>8242</v>
      </c>
      <c r="P365" s="18">
        <v>5175.0200000000004</v>
      </c>
      <c r="Q365" s="18">
        <v>66.06</v>
      </c>
      <c r="R365" s="18">
        <v>430.92</v>
      </c>
      <c r="S365" s="18">
        <v>5672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18">
        <v>12310.35</v>
      </c>
      <c r="Z365" s="18">
        <v>592.17999999999995</v>
      </c>
      <c r="AA365" s="18">
        <v>1011.47</v>
      </c>
      <c r="AB365" s="18">
        <v>13914</v>
      </c>
      <c r="AC365" s="22"/>
    </row>
    <row r="366" spans="1:29" s="15" customFormat="1" x14ac:dyDescent="0.25">
      <c r="A366" s="17">
        <v>16</v>
      </c>
      <c r="B366" s="17" t="s">
        <v>72</v>
      </c>
      <c r="C366" s="17" t="s">
        <v>32</v>
      </c>
      <c r="D366" s="17" t="s">
        <v>115</v>
      </c>
      <c r="E366" s="17" t="s">
        <v>116</v>
      </c>
      <c r="F366" s="17" t="s">
        <v>75</v>
      </c>
      <c r="G366" s="17" t="s">
        <v>114</v>
      </c>
      <c r="H366" s="17">
        <v>0</v>
      </c>
      <c r="I366" s="17">
        <v>0</v>
      </c>
      <c r="J366" s="17">
        <v>360</v>
      </c>
      <c r="K366" s="17" t="s">
        <v>107</v>
      </c>
      <c r="L366" s="18">
        <v>25036.5</v>
      </c>
      <c r="M366" s="18">
        <v>1385.42</v>
      </c>
      <c r="N366" s="18">
        <v>2176.08</v>
      </c>
      <c r="O366" s="18">
        <v>28598</v>
      </c>
      <c r="P366" s="18">
        <v>2587.42</v>
      </c>
      <c r="Q366" s="18">
        <v>268.12</v>
      </c>
      <c r="R366" s="18">
        <v>215.46</v>
      </c>
      <c r="S366" s="18">
        <v>3071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27623.919999999998</v>
      </c>
      <c r="Z366" s="18">
        <v>1653.54</v>
      </c>
      <c r="AA366" s="18">
        <v>2391.54</v>
      </c>
      <c r="AB366" s="18">
        <v>31669</v>
      </c>
      <c r="AC366" s="22"/>
    </row>
    <row r="367" spans="1:29" s="15" customFormat="1" x14ac:dyDescent="0.25">
      <c r="A367" s="17">
        <v>17</v>
      </c>
      <c r="B367" s="17" t="s">
        <v>48</v>
      </c>
      <c r="C367" s="17" t="s">
        <v>32</v>
      </c>
      <c r="D367" s="17" t="s">
        <v>117</v>
      </c>
      <c r="E367" s="17" t="s">
        <v>118</v>
      </c>
      <c r="F367" s="17" t="s">
        <v>75</v>
      </c>
      <c r="G367" s="17" t="s">
        <v>114</v>
      </c>
      <c r="H367" s="17">
        <v>0</v>
      </c>
      <c r="I367" s="17">
        <v>0</v>
      </c>
      <c r="J367" s="17">
        <v>360</v>
      </c>
      <c r="K367" s="17" t="s">
        <v>107</v>
      </c>
      <c r="L367" s="18">
        <v>20961.96</v>
      </c>
      <c r="M367" s="18">
        <v>1184.8399999999999</v>
      </c>
      <c r="N367" s="18">
        <v>1717.2</v>
      </c>
      <c r="O367" s="18">
        <v>23864</v>
      </c>
      <c r="P367" s="18">
        <v>2587.27</v>
      </c>
      <c r="Q367" s="18">
        <v>221.27</v>
      </c>
      <c r="R367" s="18">
        <v>215.46</v>
      </c>
      <c r="S367" s="18">
        <v>3024</v>
      </c>
      <c r="T367" s="18">
        <v>0</v>
      </c>
      <c r="U367" s="18">
        <v>0</v>
      </c>
      <c r="V367" s="18">
        <v>0</v>
      </c>
      <c r="W367" s="18">
        <v>0</v>
      </c>
      <c r="X367" s="18"/>
      <c r="Y367" s="18">
        <v>23549.23</v>
      </c>
      <c r="Z367" s="18">
        <v>1406.11</v>
      </c>
      <c r="AA367" s="18">
        <v>1932.66</v>
      </c>
      <c r="AB367" s="18">
        <v>26888</v>
      </c>
      <c r="AC367" s="22"/>
    </row>
    <row r="368" spans="1:29" s="12" customFormat="1" ht="16.5" customHeight="1" x14ac:dyDescent="0.25">
      <c r="A368" s="10"/>
      <c r="B368" s="10"/>
      <c r="C368" s="10" t="s">
        <v>71</v>
      </c>
      <c r="D368" s="10"/>
      <c r="E368" s="10"/>
      <c r="F368" s="10"/>
      <c r="G368" s="10"/>
      <c r="H368" s="10"/>
      <c r="I368" s="10"/>
      <c r="J368" s="11">
        <f>SUM(J351:J367)</f>
        <v>4830</v>
      </c>
      <c r="K368" s="10"/>
      <c r="L368" s="11">
        <f t="shared" ref="L368:AB368" si="33">SUM(L351:L367)</f>
        <v>338396.33</v>
      </c>
      <c r="M368" s="11">
        <f t="shared" si="33"/>
        <v>25658.069999999996</v>
      </c>
      <c r="N368" s="11">
        <f t="shared" si="33"/>
        <v>21948.600000000002</v>
      </c>
      <c r="O368" s="11">
        <f t="shared" si="33"/>
        <v>386003</v>
      </c>
      <c r="P368" s="11">
        <f t="shared" si="33"/>
        <v>37101.67</v>
      </c>
      <c r="Q368" s="11">
        <f t="shared" si="33"/>
        <v>3560.58</v>
      </c>
      <c r="R368" s="11">
        <f t="shared" si="33"/>
        <v>2890.75</v>
      </c>
      <c r="S368" s="11">
        <f t="shared" si="33"/>
        <v>43553</v>
      </c>
      <c r="T368" s="11">
        <f t="shared" si="33"/>
        <v>10230</v>
      </c>
      <c r="U368" s="11">
        <f t="shared" si="33"/>
        <v>0</v>
      </c>
      <c r="V368" s="11">
        <f t="shared" si="33"/>
        <v>0</v>
      </c>
      <c r="W368" s="11">
        <f t="shared" si="33"/>
        <v>0</v>
      </c>
      <c r="X368" s="11">
        <f t="shared" si="33"/>
        <v>0</v>
      </c>
      <c r="Y368" s="11">
        <f t="shared" si="33"/>
        <v>375497.99999999988</v>
      </c>
      <c r="Z368" s="11">
        <f t="shared" si="33"/>
        <v>29218.650000000005</v>
      </c>
      <c r="AA368" s="11">
        <f t="shared" si="33"/>
        <v>24839.350000000006</v>
      </c>
      <c r="AB368" s="11">
        <f t="shared" si="33"/>
        <v>429556</v>
      </c>
      <c r="AC368" s="22"/>
    </row>
    <row r="369" spans="1:31" s="12" customFormat="1" ht="16.5" customHeight="1" x14ac:dyDescent="0.25">
      <c r="A369" s="10"/>
      <c r="B369" s="10"/>
      <c r="C369" s="10" t="s">
        <v>119</v>
      </c>
      <c r="D369" s="10"/>
      <c r="E369" s="10"/>
      <c r="F369" s="10"/>
      <c r="G369" s="10"/>
      <c r="H369" s="10"/>
      <c r="I369" s="10"/>
      <c r="J369" s="11">
        <f>J368+J350</f>
        <v>20582</v>
      </c>
      <c r="K369" s="11"/>
      <c r="L369" s="11">
        <f t="shared" ref="L369:AB369" si="34">L368+L350</f>
        <v>665183.74</v>
      </c>
      <c r="M369" s="11">
        <f t="shared" si="34"/>
        <v>41264.78</v>
      </c>
      <c r="N369" s="11">
        <f t="shared" si="34"/>
        <v>38220.480000000003</v>
      </c>
      <c r="O369" s="11">
        <f t="shared" si="34"/>
        <v>744669</v>
      </c>
      <c r="P369" s="11">
        <f t="shared" si="34"/>
        <v>129964.29999999999</v>
      </c>
      <c r="Q369" s="11">
        <f t="shared" si="34"/>
        <v>6638.55</v>
      </c>
      <c r="R369" s="11">
        <f t="shared" si="34"/>
        <v>9979.15</v>
      </c>
      <c r="S369" s="11">
        <f t="shared" si="34"/>
        <v>146582</v>
      </c>
      <c r="T369" s="11">
        <f t="shared" si="34"/>
        <v>28040</v>
      </c>
      <c r="U369" s="11">
        <f t="shared" si="34"/>
        <v>0</v>
      </c>
      <c r="V369" s="11">
        <f t="shared" si="34"/>
        <v>0</v>
      </c>
      <c r="W369" s="11">
        <f t="shared" si="34"/>
        <v>0</v>
      </c>
      <c r="X369" s="11">
        <f t="shared" si="34"/>
        <v>0</v>
      </c>
      <c r="Y369" s="11">
        <f t="shared" si="34"/>
        <v>795148.03999999992</v>
      </c>
      <c r="Z369" s="11">
        <f t="shared" si="34"/>
        <v>47903.33</v>
      </c>
      <c r="AA369" s="11">
        <f t="shared" si="34"/>
        <v>48199.630000000005</v>
      </c>
      <c r="AB369" s="11">
        <f t="shared" si="34"/>
        <v>891251</v>
      </c>
      <c r="AC369" s="22"/>
    </row>
    <row r="370" spans="1:31" ht="18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</row>
    <row r="371" spans="1:31" ht="18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</row>
    <row r="372" spans="1:3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</row>
    <row r="373" spans="1:3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</row>
    <row r="374" spans="1:31" ht="15.75" x14ac:dyDescent="0.25">
      <c r="A374" s="12"/>
      <c r="B374" s="12"/>
      <c r="C374" s="12"/>
      <c r="D374" s="12"/>
      <c r="E374" s="36" t="s">
        <v>120</v>
      </c>
      <c r="F374" s="12"/>
      <c r="G374" s="37"/>
      <c r="H374" s="37"/>
      <c r="I374" s="37"/>
      <c r="J374" s="37"/>
      <c r="K374" s="37"/>
      <c r="L374" s="36" t="s">
        <v>122</v>
      </c>
      <c r="M374" s="36"/>
      <c r="N374" s="36"/>
      <c r="O374" s="37"/>
      <c r="P374" s="12"/>
      <c r="Q374" s="37"/>
      <c r="R374" s="36" t="s">
        <v>121</v>
      </c>
      <c r="S374" s="12"/>
      <c r="T374" s="37"/>
      <c r="U374" s="37"/>
      <c r="V374" s="12"/>
      <c r="W374" s="37"/>
      <c r="X374" s="37"/>
      <c r="Y374" s="36" t="s">
        <v>123</v>
      </c>
      <c r="Z374" s="37"/>
      <c r="AA374" s="37"/>
      <c r="AB374" s="37"/>
    </row>
    <row r="375" spans="1:31" ht="15.75" x14ac:dyDescent="0.25">
      <c r="A375" s="12"/>
      <c r="B375" s="12"/>
      <c r="C375" s="12"/>
      <c r="D375" s="12"/>
      <c r="E375" s="36" t="s">
        <v>124</v>
      </c>
      <c r="F375" s="12"/>
      <c r="G375" s="37"/>
      <c r="H375" s="37"/>
      <c r="I375" s="37"/>
      <c r="J375" s="37"/>
      <c r="K375" s="37"/>
      <c r="L375" s="36" t="s">
        <v>124</v>
      </c>
      <c r="M375" s="36"/>
      <c r="N375" s="36"/>
      <c r="O375" s="37"/>
      <c r="P375" s="12"/>
      <c r="Q375" s="37"/>
      <c r="R375" s="36" t="s">
        <v>124</v>
      </c>
      <c r="S375" s="12"/>
      <c r="T375" s="37"/>
      <c r="U375" s="37"/>
      <c r="V375" s="12"/>
      <c r="W375" s="37"/>
      <c r="X375" s="37"/>
      <c r="Y375" s="36" t="s">
        <v>124</v>
      </c>
      <c r="Z375" s="37"/>
      <c r="AA375" s="37"/>
      <c r="AB375" s="37"/>
    </row>
    <row r="377" spans="1:31" ht="32.25" customHeight="1" x14ac:dyDescent="0.55000000000000004">
      <c r="A377" s="75" t="s">
        <v>0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1"/>
      <c r="AD377" s="1"/>
      <c r="AE377" s="1"/>
    </row>
    <row r="378" spans="1:31" ht="21.75" customHeight="1" x14ac:dyDescent="0.4">
      <c r="A378" s="76" t="s">
        <v>1708</v>
      </c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2"/>
      <c r="AD378" s="2"/>
      <c r="AE378" s="2"/>
    </row>
    <row r="379" spans="1:31" s="5" customFormat="1" ht="20.25" customHeight="1" x14ac:dyDescent="0.35">
      <c r="A379" s="3" t="s">
        <v>1</v>
      </c>
      <c r="B379" s="4"/>
      <c r="C379" s="3"/>
      <c r="D379" s="3"/>
      <c r="F379" s="3" t="s">
        <v>2</v>
      </c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s="7" customFormat="1" ht="90" x14ac:dyDescent="0.25">
      <c r="A380" s="35" t="s">
        <v>3</v>
      </c>
      <c r="B380" s="35" t="s">
        <v>4</v>
      </c>
      <c r="C380" s="35" t="s">
        <v>5</v>
      </c>
      <c r="D380" s="35" t="s">
        <v>6</v>
      </c>
      <c r="E380" s="35" t="s">
        <v>7</v>
      </c>
      <c r="F380" s="35" t="s">
        <v>8</v>
      </c>
      <c r="G380" s="35" t="s">
        <v>9</v>
      </c>
      <c r="H380" s="35" t="s">
        <v>10</v>
      </c>
      <c r="I380" s="35" t="s">
        <v>11</v>
      </c>
      <c r="J380" s="35" t="s">
        <v>12</v>
      </c>
      <c r="K380" s="35" t="s">
        <v>13</v>
      </c>
      <c r="L380" s="35" t="s">
        <v>14</v>
      </c>
      <c r="M380" s="35" t="s">
        <v>15</v>
      </c>
      <c r="N380" s="35" t="s">
        <v>16</v>
      </c>
      <c r="O380" s="35" t="s">
        <v>17</v>
      </c>
      <c r="P380" s="35" t="s">
        <v>18</v>
      </c>
      <c r="Q380" s="35" t="s">
        <v>19</v>
      </c>
      <c r="R380" s="35" t="s">
        <v>20</v>
      </c>
      <c r="S380" s="35" t="s">
        <v>21</v>
      </c>
      <c r="T380" s="35" t="s">
        <v>22</v>
      </c>
      <c r="U380" s="35" t="s">
        <v>23</v>
      </c>
      <c r="V380" s="35" t="s">
        <v>24</v>
      </c>
      <c r="W380" s="35" t="s">
        <v>25</v>
      </c>
      <c r="X380" s="35" t="s">
        <v>26</v>
      </c>
      <c r="Y380" s="35" t="s">
        <v>27</v>
      </c>
      <c r="Z380" s="35" t="s">
        <v>28</v>
      </c>
      <c r="AA380" s="35" t="s">
        <v>29</v>
      </c>
      <c r="AB380" s="35" t="s">
        <v>30</v>
      </c>
    </row>
    <row r="381" spans="1:31" s="15" customFormat="1" x14ac:dyDescent="0.25">
      <c r="A381" s="17">
        <v>1</v>
      </c>
      <c r="B381" s="17" t="s">
        <v>31</v>
      </c>
      <c r="C381" s="17" t="s">
        <v>32</v>
      </c>
      <c r="D381" s="17" t="s">
        <v>33</v>
      </c>
      <c r="E381" s="17" t="s">
        <v>34</v>
      </c>
      <c r="F381" s="17" t="s">
        <v>35</v>
      </c>
      <c r="G381" s="17" t="s">
        <v>36</v>
      </c>
      <c r="H381" s="17">
        <v>84278</v>
      </c>
      <c r="I381" s="17">
        <v>84245</v>
      </c>
      <c r="J381" s="17">
        <v>33</v>
      </c>
      <c r="K381" s="17" t="s">
        <v>37</v>
      </c>
      <c r="L381" s="18">
        <v>27660.240000000002</v>
      </c>
      <c r="M381" s="18">
        <v>2169.0100000000002</v>
      </c>
      <c r="N381" s="18">
        <v>1575.75</v>
      </c>
      <c r="O381" s="18">
        <v>31405</v>
      </c>
      <c r="P381" s="18">
        <v>732.49</v>
      </c>
      <c r="Q381" s="18">
        <v>277.66000000000003</v>
      </c>
      <c r="R381" s="18">
        <v>14.85</v>
      </c>
      <c r="S381" s="18">
        <v>1025</v>
      </c>
      <c r="T381" s="18">
        <v>0</v>
      </c>
      <c r="U381" s="18">
        <v>0</v>
      </c>
      <c r="V381" s="18">
        <v>0</v>
      </c>
      <c r="W381" s="18">
        <v>0</v>
      </c>
      <c r="X381" s="18"/>
      <c r="Y381" s="18">
        <v>28392.73</v>
      </c>
      <c r="Z381" s="18">
        <v>2446.67</v>
      </c>
      <c r="AA381" s="18">
        <v>1590.6</v>
      </c>
      <c r="AB381" s="18">
        <v>32430</v>
      </c>
    </row>
    <row r="382" spans="1:31" s="15" customFormat="1" x14ac:dyDescent="0.25">
      <c r="A382" s="17">
        <v>2</v>
      </c>
      <c r="B382" s="17" t="s">
        <v>38</v>
      </c>
      <c r="C382" s="17" t="s">
        <v>32</v>
      </c>
      <c r="D382" s="17" t="s">
        <v>39</v>
      </c>
      <c r="E382" s="17" t="s">
        <v>40</v>
      </c>
      <c r="F382" s="17" t="s">
        <v>35</v>
      </c>
      <c r="G382" s="17" t="s">
        <v>41</v>
      </c>
      <c r="H382" s="17">
        <v>2922</v>
      </c>
      <c r="I382" s="17">
        <v>1620</v>
      </c>
      <c r="J382" s="17">
        <v>1302</v>
      </c>
      <c r="K382" s="17" t="s">
        <v>37</v>
      </c>
      <c r="L382" s="18">
        <v>34336.14</v>
      </c>
      <c r="M382" s="18">
        <v>1310.4100000000001</v>
      </c>
      <c r="N382" s="18">
        <v>1575.45</v>
      </c>
      <c r="O382" s="18">
        <v>37222</v>
      </c>
      <c r="P382" s="18">
        <v>8492.09</v>
      </c>
      <c r="Q382" s="18">
        <v>316.01</v>
      </c>
      <c r="R382" s="18">
        <v>585.9</v>
      </c>
      <c r="S382" s="18">
        <v>9394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42828.23</v>
      </c>
      <c r="Z382" s="18">
        <v>1626.42</v>
      </c>
      <c r="AA382" s="18">
        <v>2161.35</v>
      </c>
      <c r="AB382" s="18">
        <v>46616</v>
      </c>
    </row>
    <row r="383" spans="1:31" s="15" customFormat="1" x14ac:dyDescent="0.25">
      <c r="A383" s="17">
        <v>3</v>
      </c>
      <c r="B383" s="17" t="s">
        <v>42</v>
      </c>
      <c r="C383" s="17" t="s">
        <v>32</v>
      </c>
      <c r="D383" s="17" t="s">
        <v>43</v>
      </c>
      <c r="E383" s="17" t="s">
        <v>44</v>
      </c>
      <c r="F383" s="17" t="s">
        <v>35</v>
      </c>
      <c r="G383" s="17" t="s">
        <v>45</v>
      </c>
      <c r="H383" s="17">
        <v>42120</v>
      </c>
      <c r="I383" s="17">
        <v>42120</v>
      </c>
      <c r="J383" s="17">
        <v>0</v>
      </c>
      <c r="K383" s="17" t="s">
        <v>59</v>
      </c>
      <c r="L383" s="18">
        <v>21338.19</v>
      </c>
      <c r="M383" s="18">
        <v>2538.21</v>
      </c>
      <c r="N383" s="18">
        <v>1073.5999999999999</v>
      </c>
      <c r="O383" s="18">
        <v>24950</v>
      </c>
      <c r="P383" s="18">
        <v>577.57000000000005</v>
      </c>
      <c r="Q383" s="18">
        <v>221.43</v>
      </c>
      <c r="R383" s="18">
        <v>0</v>
      </c>
      <c r="S383" s="18">
        <v>799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21915.759999999998</v>
      </c>
      <c r="Z383" s="18">
        <v>2759.64</v>
      </c>
      <c r="AA383" s="18">
        <v>1073.5999999999999</v>
      </c>
      <c r="AB383" s="18">
        <v>25749</v>
      </c>
    </row>
    <row r="384" spans="1:31" s="15" customFormat="1" x14ac:dyDescent="0.25">
      <c r="A384" s="17">
        <v>4</v>
      </c>
      <c r="B384" s="17" t="s">
        <v>60</v>
      </c>
      <c r="C384" s="17" t="s">
        <v>97</v>
      </c>
      <c r="D384" s="17" t="s">
        <v>98</v>
      </c>
      <c r="E384" s="17" t="s">
        <v>99</v>
      </c>
      <c r="F384" s="17" t="s">
        <v>35</v>
      </c>
      <c r="G384" s="17" t="s">
        <v>41</v>
      </c>
      <c r="H384" s="17">
        <v>127013</v>
      </c>
      <c r="I384" s="17">
        <v>125246</v>
      </c>
      <c r="J384" s="17">
        <v>1767</v>
      </c>
      <c r="K384" s="17" t="s">
        <v>37</v>
      </c>
      <c r="L384" s="18">
        <v>27064.45</v>
      </c>
      <c r="M384" s="18">
        <v>1049.3</v>
      </c>
      <c r="N384" s="18">
        <v>1910.25</v>
      </c>
      <c r="O384" s="18">
        <v>30024</v>
      </c>
      <c r="P384" s="18">
        <v>11724.09</v>
      </c>
      <c r="Q384" s="18">
        <v>242.76</v>
      </c>
      <c r="R384" s="18">
        <v>795.15</v>
      </c>
      <c r="S384" s="18">
        <v>12762</v>
      </c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38788.54</v>
      </c>
      <c r="Z384" s="18">
        <v>1292.06</v>
      </c>
      <c r="AA384" s="18">
        <v>2705.4</v>
      </c>
      <c r="AB384" s="18">
        <v>42786</v>
      </c>
    </row>
    <row r="385" spans="1:28" s="15" customFormat="1" x14ac:dyDescent="0.25">
      <c r="A385" s="17">
        <v>5</v>
      </c>
      <c r="B385" s="17" t="s">
        <v>38</v>
      </c>
      <c r="C385" s="17" t="s">
        <v>32</v>
      </c>
      <c r="D385" s="17" t="s">
        <v>46</v>
      </c>
      <c r="E385" s="17" t="s">
        <v>47</v>
      </c>
      <c r="F385" s="17" t="s">
        <v>35</v>
      </c>
      <c r="G385" s="17" t="s">
        <v>41</v>
      </c>
      <c r="H385" s="17">
        <v>58539</v>
      </c>
      <c r="I385" s="17">
        <v>57189</v>
      </c>
      <c r="J385" s="17">
        <v>1350</v>
      </c>
      <c r="K385" s="17" t="s">
        <v>37</v>
      </c>
      <c r="L385" s="18">
        <v>57643.75</v>
      </c>
      <c r="M385" s="18">
        <v>1480.25</v>
      </c>
      <c r="N385" s="18">
        <v>2997</v>
      </c>
      <c r="O385" s="18">
        <v>62121</v>
      </c>
      <c r="P385" s="18">
        <v>9170.89</v>
      </c>
      <c r="Q385" s="18">
        <v>545.61</v>
      </c>
      <c r="R385" s="18">
        <v>607.5</v>
      </c>
      <c r="S385" s="18">
        <v>10324</v>
      </c>
      <c r="T385" s="18">
        <v>0</v>
      </c>
      <c r="U385" s="18">
        <v>0</v>
      </c>
      <c r="V385" s="18">
        <v>608</v>
      </c>
      <c r="W385" s="18">
        <v>2997</v>
      </c>
      <c r="X385" s="18">
        <v>3605</v>
      </c>
      <c r="Y385" s="18">
        <v>66814.64</v>
      </c>
      <c r="Z385" s="18">
        <v>1417.86</v>
      </c>
      <c r="AA385" s="18">
        <v>607.5</v>
      </c>
      <c r="AB385" s="18">
        <v>68840</v>
      </c>
    </row>
    <row r="386" spans="1:28" s="15" customFormat="1" x14ac:dyDescent="0.25">
      <c r="A386" s="17">
        <v>6</v>
      </c>
      <c r="B386" s="17" t="s">
        <v>48</v>
      </c>
      <c r="C386" s="17" t="s">
        <v>32</v>
      </c>
      <c r="D386" s="17" t="s">
        <v>49</v>
      </c>
      <c r="E386" s="17" t="s">
        <v>50</v>
      </c>
      <c r="F386" s="17" t="s">
        <v>35</v>
      </c>
      <c r="G386" s="17" t="s">
        <v>45</v>
      </c>
      <c r="H386" s="17">
        <v>90311</v>
      </c>
      <c r="I386" s="17">
        <v>88859</v>
      </c>
      <c r="J386" s="17">
        <v>1452</v>
      </c>
      <c r="K386" s="17" t="s">
        <v>37</v>
      </c>
      <c r="L386" s="18">
        <v>35834.6</v>
      </c>
      <c r="M386" s="18">
        <v>1440.4</v>
      </c>
      <c r="N386" s="18">
        <v>2934</v>
      </c>
      <c r="O386" s="18">
        <v>40209</v>
      </c>
      <c r="P386" s="18">
        <v>8607.2199999999993</v>
      </c>
      <c r="Q386" s="18">
        <v>340.38</v>
      </c>
      <c r="R386" s="18">
        <v>653.4</v>
      </c>
      <c r="S386" s="18">
        <v>9601</v>
      </c>
      <c r="T386" s="18">
        <v>3660</v>
      </c>
      <c r="U386" s="18">
        <v>0</v>
      </c>
      <c r="V386" s="18">
        <v>0</v>
      </c>
      <c r="W386" s="18">
        <v>0</v>
      </c>
      <c r="X386" s="18"/>
      <c r="Y386" s="18">
        <v>44441.82</v>
      </c>
      <c r="Z386" s="18">
        <v>1780.78</v>
      </c>
      <c r="AA386" s="18">
        <v>3587.4</v>
      </c>
      <c r="AB386" s="18">
        <v>49810</v>
      </c>
    </row>
    <row r="387" spans="1:28" s="15" customFormat="1" x14ac:dyDescent="0.25">
      <c r="A387" s="17">
        <v>7</v>
      </c>
      <c r="B387" s="17" t="s">
        <v>51</v>
      </c>
      <c r="C387" s="17" t="s">
        <v>32</v>
      </c>
      <c r="D387" s="17" t="s">
        <v>52</v>
      </c>
      <c r="E387" s="17" t="s">
        <v>53</v>
      </c>
      <c r="F387" s="17" t="s">
        <v>35</v>
      </c>
      <c r="G387" s="17" t="s">
        <v>45</v>
      </c>
      <c r="H387" s="17">
        <v>71723</v>
      </c>
      <c r="I387" s="17">
        <v>69168</v>
      </c>
      <c r="J387" s="17">
        <v>2555</v>
      </c>
      <c r="K387" s="17" t="s">
        <v>37</v>
      </c>
      <c r="L387" s="18">
        <v>66713.67</v>
      </c>
      <c r="M387" s="18">
        <v>1019.93</v>
      </c>
      <c r="N387" s="18">
        <v>4190.3999999999996</v>
      </c>
      <c r="O387" s="18">
        <v>71924</v>
      </c>
      <c r="P387" s="18">
        <v>14981.91</v>
      </c>
      <c r="Q387" s="18">
        <v>618.34</v>
      </c>
      <c r="R387" s="18">
        <v>1149.75</v>
      </c>
      <c r="S387" s="18">
        <v>16750</v>
      </c>
      <c r="T387" s="18">
        <v>2850</v>
      </c>
      <c r="U387" s="18">
        <v>66713.67</v>
      </c>
      <c r="V387" s="18">
        <v>1019.93</v>
      </c>
      <c r="W387" s="18">
        <v>4190.3999999999996</v>
      </c>
      <c r="X387" s="18">
        <v>71924</v>
      </c>
      <c r="Y387" s="18">
        <v>14981.91</v>
      </c>
      <c r="Z387" s="18">
        <v>618.34</v>
      </c>
      <c r="AA387" s="18">
        <v>1149.75</v>
      </c>
      <c r="AB387" s="18">
        <v>16750</v>
      </c>
    </row>
    <row r="388" spans="1:28" s="15" customFormat="1" x14ac:dyDescent="0.25">
      <c r="A388" s="17">
        <v>8</v>
      </c>
      <c r="B388" s="17" t="s">
        <v>51</v>
      </c>
      <c r="C388" s="17" t="s">
        <v>32</v>
      </c>
      <c r="D388" s="17" t="s">
        <v>54</v>
      </c>
      <c r="E388" s="17" t="s">
        <v>55</v>
      </c>
      <c r="F388" s="17" t="s">
        <v>35</v>
      </c>
      <c r="G388" s="17" t="s">
        <v>41</v>
      </c>
      <c r="H388" s="17">
        <v>85086</v>
      </c>
      <c r="I388" s="17">
        <v>80373</v>
      </c>
      <c r="J388" s="17">
        <v>4713</v>
      </c>
      <c r="K388" s="17" t="s">
        <v>37</v>
      </c>
      <c r="L388" s="18">
        <v>71808.36</v>
      </c>
      <c r="M388" s="18">
        <v>1579.54</v>
      </c>
      <c r="N388" s="18">
        <v>6083.1</v>
      </c>
      <c r="O388" s="18">
        <v>79471</v>
      </c>
      <c r="P388" s="18">
        <v>26613.3</v>
      </c>
      <c r="Q388" s="18">
        <v>644.85</v>
      </c>
      <c r="R388" s="18">
        <v>2120.85</v>
      </c>
      <c r="S388" s="18">
        <v>29379</v>
      </c>
      <c r="T388" s="18">
        <v>11300</v>
      </c>
      <c r="U388" s="18">
        <v>71808.36</v>
      </c>
      <c r="V388" s="18">
        <v>1579.54</v>
      </c>
      <c r="W388" s="18">
        <v>6083.1</v>
      </c>
      <c r="X388" s="18">
        <v>79471</v>
      </c>
      <c r="Y388" s="18">
        <v>26613.3</v>
      </c>
      <c r="Z388" s="18">
        <v>644.85</v>
      </c>
      <c r="AA388" s="18">
        <v>2120.85</v>
      </c>
      <c r="AB388" s="18">
        <v>29379</v>
      </c>
    </row>
    <row r="389" spans="1:28" s="15" customFormat="1" x14ac:dyDescent="0.25">
      <c r="A389" s="17">
        <v>9</v>
      </c>
      <c r="B389" s="17" t="s">
        <v>51</v>
      </c>
      <c r="C389" s="17" t="s">
        <v>32</v>
      </c>
      <c r="D389" s="17" t="s">
        <v>56</v>
      </c>
      <c r="E389" s="17" t="s">
        <v>57</v>
      </c>
      <c r="F389" s="17" t="s">
        <v>35</v>
      </c>
      <c r="G389" s="17" t="s">
        <v>58</v>
      </c>
      <c r="H389" s="17">
        <v>7127</v>
      </c>
      <c r="I389" s="17">
        <v>7127</v>
      </c>
      <c r="J389" s="17">
        <v>0</v>
      </c>
      <c r="K389" s="17" t="s">
        <v>59</v>
      </c>
      <c r="L389" s="18">
        <v>17296.39</v>
      </c>
      <c r="M389" s="18">
        <v>1862.61</v>
      </c>
      <c r="N389" s="18">
        <v>0</v>
      </c>
      <c r="O389" s="18">
        <v>19159</v>
      </c>
      <c r="P389" s="18">
        <v>852.01</v>
      </c>
      <c r="Q389" s="18">
        <v>168.99</v>
      </c>
      <c r="R389" s="18">
        <v>0</v>
      </c>
      <c r="S389" s="18">
        <v>1021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18148.400000000001</v>
      </c>
      <c r="Z389" s="18">
        <v>2031.6</v>
      </c>
      <c r="AA389" s="18">
        <v>0</v>
      </c>
      <c r="AB389" s="18">
        <v>20180</v>
      </c>
    </row>
    <row r="390" spans="1:28" s="15" customFormat="1" x14ac:dyDescent="0.25">
      <c r="A390" s="17">
        <v>10</v>
      </c>
      <c r="B390" s="17" t="s">
        <v>60</v>
      </c>
      <c r="C390" s="17" t="s">
        <v>32</v>
      </c>
      <c r="D390" s="17" t="s">
        <v>61</v>
      </c>
      <c r="E390" s="17" t="s">
        <v>62</v>
      </c>
      <c r="F390" s="17" t="s">
        <v>35</v>
      </c>
      <c r="G390" s="17" t="s">
        <v>63</v>
      </c>
      <c r="H390" s="17">
        <v>85</v>
      </c>
      <c r="I390" s="17">
        <v>85</v>
      </c>
      <c r="J390" s="17">
        <v>0</v>
      </c>
      <c r="K390" s="17" t="s">
        <v>59</v>
      </c>
      <c r="L390" s="18">
        <v>18522.93</v>
      </c>
      <c r="M390" s="18">
        <v>2021.47</v>
      </c>
      <c r="N390" s="18">
        <v>113.6</v>
      </c>
      <c r="O390" s="18">
        <v>20658</v>
      </c>
      <c r="P390" s="18">
        <v>852.61</v>
      </c>
      <c r="Q390" s="18">
        <v>182.39</v>
      </c>
      <c r="R390" s="18">
        <v>0</v>
      </c>
      <c r="S390" s="18">
        <v>1035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19375.54</v>
      </c>
      <c r="Z390" s="18">
        <v>2203.86</v>
      </c>
      <c r="AA390" s="18">
        <v>113.6</v>
      </c>
      <c r="AB390" s="18">
        <v>21693</v>
      </c>
    </row>
    <row r="391" spans="1:28" s="15" customFormat="1" x14ac:dyDescent="0.25">
      <c r="A391" s="17">
        <v>11</v>
      </c>
      <c r="B391" s="17" t="s">
        <v>64</v>
      </c>
      <c r="C391" s="17" t="s">
        <v>32</v>
      </c>
      <c r="D391" s="17" t="s">
        <v>65</v>
      </c>
      <c r="E391" s="17" t="s">
        <v>66</v>
      </c>
      <c r="F391" s="17" t="s">
        <v>35</v>
      </c>
      <c r="G391" s="17" t="s">
        <v>67</v>
      </c>
      <c r="H391" s="17">
        <v>1100</v>
      </c>
      <c r="I391" s="17">
        <v>1084</v>
      </c>
      <c r="J391" s="17">
        <v>16</v>
      </c>
      <c r="K391" s="17" t="s">
        <v>37</v>
      </c>
      <c r="L391" s="18">
        <v>11542.12</v>
      </c>
      <c r="M391" s="18">
        <v>1237.45</v>
      </c>
      <c r="N391" s="18">
        <v>265.43</v>
      </c>
      <c r="O391" s="18">
        <v>13045</v>
      </c>
      <c r="P391" s="18">
        <v>528.29999999999995</v>
      </c>
      <c r="Q391" s="18">
        <v>115.5</v>
      </c>
      <c r="R391" s="18">
        <v>7.2</v>
      </c>
      <c r="S391" s="18">
        <v>651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12070.42</v>
      </c>
      <c r="Z391" s="18">
        <v>1352.95</v>
      </c>
      <c r="AA391" s="18">
        <v>272.63</v>
      </c>
      <c r="AB391" s="18">
        <v>13696</v>
      </c>
    </row>
    <row r="392" spans="1:28" s="15" customFormat="1" x14ac:dyDescent="0.25">
      <c r="A392" s="17">
        <v>12</v>
      </c>
      <c r="B392" s="17" t="s">
        <v>38</v>
      </c>
      <c r="C392" s="17" t="s">
        <v>32</v>
      </c>
      <c r="D392" s="17" t="s">
        <v>68</v>
      </c>
      <c r="E392" s="17" t="s">
        <v>69</v>
      </c>
      <c r="F392" s="17" t="s">
        <v>35</v>
      </c>
      <c r="G392" s="17" t="s">
        <v>70</v>
      </c>
      <c r="H392" s="17">
        <v>10771</v>
      </c>
      <c r="I392" s="17">
        <v>10440</v>
      </c>
      <c r="J392" s="17">
        <v>331</v>
      </c>
      <c r="K392" s="17" t="s">
        <v>37</v>
      </c>
      <c r="L392" s="18">
        <v>29889.200000000001</v>
      </c>
      <c r="M392" s="18">
        <v>976.1</v>
      </c>
      <c r="N392" s="18">
        <v>641.70000000000005</v>
      </c>
      <c r="O392" s="18">
        <v>31507</v>
      </c>
      <c r="P392" s="18">
        <v>2683.27</v>
      </c>
      <c r="Q392" s="18">
        <v>289.77999999999997</v>
      </c>
      <c r="R392" s="18">
        <v>148.94999999999999</v>
      </c>
      <c r="S392" s="18">
        <v>3122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32572.47</v>
      </c>
      <c r="Z392" s="18">
        <v>1265.8800000000001</v>
      </c>
      <c r="AA392" s="18">
        <v>790.65</v>
      </c>
      <c r="AB392" s="18">
        <v>34629</v>
      </c>
    </row>
    <row r="393" spans="1:28" s="22" customFormat="1" x14ac:dyDescent="0.25">
      <c r="A393" s="19"/>
      <c r="B393" s="19"/>
      <c r="C393" s="10" t="s">
        <v>71</v>
      </c>
      <c r="D393" s="19"/>
      <c r="E393" s="19"/>
      <c r="F393" s="19"/>
      <c r="G393" s="19"/>
      <c r="H393" s="19"/>
      <c r="I393" s="19"/>
      <c r="J393" s="19">
        <f>SUM(J381:J392)</f>
        <v>13519</v>
      </c>
      <c r="K393" s="19"/>
      <c r="L393" s="20">
        <f t="shared" ref="L393:AB393" si="35">SUM(L381:L392)</f>
        <v>419650.04000000004</v>
      </c>
      <c r="M393" s="20">
        <f t="shared" si="35"/>
        <v>18684.68</v>
      </c>
      <c r="N393" s="20">
        <f t="shared" si="35"/>
        <v>23360.28</v>
      </c>
      <c r="O393" s="20">
        <f t="shared" si="35"/>
        <v>461695</v>
      </c>
      <c r="P393" s="20">
        <f t="shared" si="35"/>
        <v>85815.75</v>
      </c>
      <c r="Q393" s="20">
        <f t="shared" si="35"/>
        <v>3963.7000000000007</v>
      </c>
      <c r="R393" s="20">
        <f t="shared" si="35"/>
        <v>6083.5499999999993</v>
      </c>
      <c r="S393" s="20">
        <f t="shared" si="35"/>
        <v>95863</v>
      </c>
      <c r="T393" s="20">
        <f t="shared" si="35"/>
        <v>17810</v>
      </c>
      <c r="U393" s="20">
        <f t="shared" si="35"/>
        <v>138522.03</v>
      </c>
      <c r="V393" s="20">
        <f t="shared" si="35"/>
        <v>3207.47</v>
      </c>
      <c r="W393" s="20">
        <f t="shared" si="35"/>
        <v>13270.5</v>
      </c>
      <c r="X393" s="20">
        <f t="shared" si="35"/>
        <v>155000</v>
      </c>
      <c r="Y393" s="20">
        <f t="shared" si="35"/>
        <v>366943.76</v>
      </c>
      <c r="Z393" s="20">
        <f t="shared" si="35"/>
        <v>19440.910000000003</v>
      </c>
      <c r="AA393" s="20">
        <f t="shared" si="35"/>
        <v>16173.329999999998</v>
      </c>
      <c r="AB393" s="20">
        <f t="shared" si="35"/>
        <v>402558</v>
      </c>
    </row>
    <row r="394" spans="1:28" s="15" customFormat="1" x14ac:dyDescent="0.25">
      <c r="A394" s="17">
        <v>1</v>
      </c>
      <c r="B394" s="17" t="s">
        <v>72</v>
      </c>
      <c r="C394" s="17" t="s">
        <v>32</v>
      </c>
      <c r="D394" s="17" t="s">
        <v>73</v>
      </c>
      <c r="E394" s="17" t="s">
        <v>74</v>
      </c>
      <c r="F394" s="17" t="s">
        <v>75</v>
      </c>
      <c r="G394" s="17" t="s">
        <v>76</v>
      </c>
      <c r="H394" s="17">
        <v>6856</v>
      </c>
      <c r="I394" s="17">
        <v>6587</v>
      </c>
      <c r="J394" s="17">
        <v>269</v>
      </c>
      <c r="K394" s="17" t="s">
        <v>37</v>
      </c>
      <c r="L394" s="18">
        <v>25302.66</v>
      </c>
      <c r="M394" s="18">
        <v>1957.33</v>
      </c>
      <c r="N394" s="18">
        <v>1743.01</v>
      </c>
      <c r="O394" s="18">
        <v>29003</v>
      </c>
      <c r="P394" s="18">
        <v>2212.98</v>
      </c>
      <c r="Q394" s="18">
        <v>256.02</v>
      </c>
      <c r="R394" s="18">
        <v>161</v>
      </c>
      <c r="S394" s="18">
        <v>2630</v>
      </c>
      <c r="T394" s="18">
        <v>280</v>
      </c>
      <c r="U394" s="18">
        <v>0</v>
      </c>
      <c r="V394" s="18">
        <v>0</v>
      </c>
      <c r="W394" s="18">
        <v>0</v>
      </c>
      <c r="X394" s="18"/>
      <c r="Y394" s="18">
        <v>27515.64</v>
      </c>
      <c r="Z394" s="18">
        <v>2213.35</v>
      </c>
      <c r="AA394" s="18">
        <v>1904.01</v>
      </c>
      <c r="AB394" s="18">
        <v>31633</v>
      </c>
    </row>
    <row r="395" spans="1:28" s="15" customFormat="1" x14ac:dyDescent="0.25">
      <c r="A395" s="17">
        <v>2</v>
      </c>
      <c r="B395" s="17" t="s">
        <v>48</v>
      </c>
      <c r="C395" s="17" t="s">
        <v>32</v>
      </c>
      <c r="D395" s="17" t="s">
        <v>77</v>
      </c>
      <c r="E395" s="17" t="s">
        <v>78</v>
      </c>
      <c r="F395" s="17" t="s">
        <v>75</v>
      </c>
      <c r="G395" s="17" t="s">
        <v>76</v>
      </c>
      <c r="H395" s="17">
        <v>7206</v>
      </c>
      <c r="I395" s="17">
        <v>7119</v>
      </c>
      <c r="J395" s="17">
        <v>87</v>
      </c>
      <c r="K395" s="17" t="s">
        <v>37</v>
      </c>
      <c r="L395" s="18">
        <v>16797.79</v>
      </c>
      <c r="M395" s="18">
        <v>1811.03</v>
      </c>
      <c r="N395" s="18">
        <v>1110.18</v>
      </c>
      <c r="O395" s="18">
        <v>19719</v>
      </c>
      <c r="P395" s="18">
        <v>843.06</v>
      </c>
      <c r="Q395" s="18">
        <v>173.87</v>
      </c>
      <c r="R395" s="18">
        <v>52.07</v>
      </c>
      <c r="S395" s="18">
        <v>1069</v>
      </c>
      <c r="T395" s="18">
        <v>10</v>
      </c>
      <c r="U395" s="18">
        <v>0</v>
      </c>
      <c r="V395" s="18">
        <v>0</v>
      </c>
      <c r="W395" s="18">
        <v>0</v>
      </c>
      <c r="X395" s="18"/>
      <c r="Y395" s="18">
        <v>17640.849999999999</v>
      </c>
      <c r="Z395" s="18">
        <v>1984.9</v>
      </c>
      <c r="AA395" s="18">
        <v>1162.25</v>
      </c>
      <c r="AB395" s="18">
        <v>20788</v>
      </c>
    </row>
    <row r="396" spans="1:28" s="15" customFormat="1" x14ac:dyDescent="0.25">
      <c r="A396" s="17">
        <v>3</v>
      </c>
      <c r="B396" s="17" t="s">
        <v>60</v>
      </c>
      <c r="C396" s="17" t="s">
        <v>32</v>
      </c>
      <c r="D396" s="17" t="s">
        <v>79</v>
      </c>
      <c r="E396" s="17" t="s">
        <v>80</v>
      </c>
      <c r="F396" s="17" t="s">
        <v>75</v>
      </c>
      <c r="G396" s="17" t="s">
        <v>76</v>
      </c>
      <c r="H396" s="17">
        <v>7561</v>
      </c>
      <c r="I396" s="17">
        <v>7561</v>
      </c>
      <c r="J396" s="17">
        <v>0</v>
      </c>
      <c r="K396" s="17" t="s">
        <v>59</v>
      </c>
      <c r="L396" s="18">
        <v>3835.37</v>
      </c>
      <c r="M396" s="18">
        <v>758.63</v>
      </c>
      <c r="N396" s="18">
        <v>0</v>
      </c>
      <c r="O396" s="18">
        <v>4594</v>
      </c>
      <c r="P396" s="18">
        <v>406.54</v>
      </c>
      <c r="Q396" s="18">
        <v>36.46</v>
      </c>
      <c r="R396" s="18">
        <v>0</v>
      </c>
      <c r="S396" s="18">
        <v>443</v>
      </c>
      <c r="T396" s="18">
        <v>5270</v>
      </c>
      <c r="U396" s="18">
        <v>0</v>
      </c>
      <c r="V396" s="18">
        <v>0</v>
      </c>
      <c r="W396" s="18">
        <v>0</v>
      </c>
      <c r="X396" s="18"/>
      <c r="Y396" s="18">
        <v>4241.91</v>
      </c>
      <c r="Z396" s="18">
        <v>795.09</v>
      </c>
      <c r="AA396" s="18">
        <v>0</v>
      </c>
      <c r="AB396" s="18">
        <v>5037</v>
      </c>
    </row>
    <row r="397" spans="1:28" s="15" customFormat="1" x14ac:dyDescent="0.25">
      <c r="A397" s="17">
        <v>4</v>
      </c>
      <c r="B397" s="17" t="s">
        <v>81</v>
      </c>
      <c r="C397" s="17" t="s">
        <v>32</v>
      </c>
      <c r="D397" s="17" t="s">
        <v>82</v>
      </c>
      <c r="E397" s="17" t="s">
        <v>83</v>
      </c>
      <c r="F397" s="17" t="s">
        <v>75</v>
      </c>
      <c r="G397" s="17" t="s">
        <v>76</v>
      </c>
      <c r="H397" s="17">
        <v>21286</v>
      </c>
      <c r="I397" s="17">
        <v>21005</v>
      </c>
      <c r="J397" s="17">
        <v>281</v>
      </c>
      <c r="K397" s="17" t="s">
        <v>37</v>
      </c>
      <c r="L397" s="18">
        <v>29829.200000000001</v>
      </c>
      <c r="M397" s="18">
        <v>2225.63</v>
      </c>
      <c r="N397" s="18">
        <v>2325.17</v>
      </c>
      <c r="O397" s="18">
        <v>34380</v>
      </c>
      <c r="P397" s="18">
        <v>2268.0100000000002</v>
      </c>
      <c r="Q397" s="18">
        <v>308.81</v>
      </c>
      <c r="R397" s="18">
        <v>168.18</v>
      </c>
      <c r="S397" s="18">
        <v>2745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32097.21</v>
      </c>
      <c r="Z397" s="18">
        <v>2534.44</v>
      </c>
      <c r="AA397" s="18">
        <v>2493.35</v>
      </c>
      <c r="AB397" s="18">
        <v>37125</v>
      </c>
    </row>
    <row r="398" spans="1:28" s="15" customFormat="1" x14ac:dyDescent="0.25">
      <c r="A398" s="17">
        <v>5</v>
      </c>
      <c r="B398" s="17" t="s">
        <v>31</v>
      </c>
      <c r="C398" s="17" t="s">
        <v>32</v>
      </c>
      <c r="D398" s="17" t="s">
        <v>84</v>
      </c>
      <c r="E398" s="17" t="s">
        <v>85</v>
      </c>
      <c r="F398" s="17" t="s">
        <v>75</v>
      </c>
      <c r="G398" s="17" t="s">
        <v>86</v>
      </c>
      <c r="H398" s="17">
        <v>9417</v>
      </c>
      <c r="I398" s="17">
        <v>9320</v>
      </c>
      <c r="J398" s="17">
        <v>97</v>
      </c>
      <c r="K398" s="17" t="s">
        <v>37</v>
      </c>
      <c r="L398" s="18">
        <v>17041.95</v>
      </c>
      <c r="M398" s="18">
        <v>1957.53</v>
      </c>
      <c r="N398" s="18">
        <v>1079.52</v>
      </c>
      <c r="O398" s="18">
        <v>20079</v>
      </c>
      <c r="P398" s="18">
        <v>946.72</v>
      </c>
      <c r="Q398" s="18">
        <v>176.23</v>
      </c>
      <c r="R398" s="18">
        <v>58.05</v>
      </c>
      <c r="S398" s="18">
        <v>1181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17988.669999999998</v>
      </c>
      <c r="Z398" s="18">
        <v>2133.7600000000002</v>
      </c>
      <c r="AA398" s="18">
        <v>1137.57</v>
      </c>
      <c r="AB398" s="18">
        <v>21260</v>
      </c>
    </row>
    <row r="399" spans="1:28" s="15" customFormat="1" x14ac:dyDescent="0.25">
      <c r="A399" s="17">
        <v>6</v>
      </c>
      <c r="B399" s="17" t="s">
        <v>48</v>
      </c>
      <c r="C399" s="17" t="s">
        <v>32</v>
      </c>
      <c r="D399" s="17" t="s">
        <v>87</v>
      </c>
      <c r="E399" s="17" t="s">
        <v>88</v>
      </c>
      <c r="F399" s="17" t="s">
        <v>75</v>
      </c>
      <c r="G399" s="17" t="s">
        <v>76</v>
      </c>
      <c r="H399" s="17">
        <v>10786</v>
      </c>
      <c r="I399" s="17">
        <v>10540</v>
      </c>
      <c r="J399" s="17">
        <v>246</v>
      </c>
      <c r="K399" s="17" t="s">
        <v>37</v>
      </c>
      <c r="L399" s="18">
        <v>25970.720000000001</v>
      </c>
      <c r="M399" s="18">
        <v>2280.88</v>
      </c>
      <c r="N399" s="18">
        <v>1975.4</v>
      </c>
      <c r="O399" s="18">
        <v>30227</v>
      </c>
      <c r="P399" s="18">
        <v>2016.08</v>
      </c>
      <c r="Q399" s="18">
        <v>270.69</v>
      </c>
      <c r="R399" s="18">
        <v>147.22999999999999</v>
      </c>
      <c r="S399" s="18">
        <v>2434</v>
      </c>
      <c r="T399" s="18">
        <v>40</v>
      </c>
      <c r="U399" s="18">
        <v>0</v>
      </c>
      <c r="V399" s="18">
        <v>0</v>
      </c>
      <c r="W399" s="18">
        <v>0</v>
      </c>
      <c r="X399" s="18"/>
      <c r="Y399" s="18">
        <v>27986.799999999999</v>
      </c>
      <c r="Z399" s="18">
        <v>2551.5700000000002</v>
      </c>
      <c r="AA399" s="18">
        <v>2122.63</v>
      </c>
      <c r="AB399" s="18">
        <v>32661</v>
      </c>
    </row>
    <row r="400" spans="1:28" s="15" customFormat="1" x14ac:dyDescent="0.25">
      <c r="A400" s="17">
        <v>7</v>
      </c>
      <c r="B400" s="17" t="s">
        <v>51</v>
      </c>
      <c r="C400" s="17" t="s">
        <v>32</v>
      </c>
      <c r="D400" s="17" t="s">
        <v>89</v>
      </c>
      <c r="E400" s="17" t="s">
        <v>90</v>
      </c>
      <c r="F400" s="17" t="s">
        <v>75</v>
      </c>
      <c r="G400" s="17" t="s">
        <v>76</v>
      </c>
      <c r="H400" s="17">
        <v>9922</v>
      </c>
      <c r="I400" s="17">
        <v>9922</v>
      </c>
      <c r="J400" s="17">
        <v>171</v>
      </c>
      <c r="K400" s="17" t="s">
        <v>848</v>
      </c>
      <c r="L400" s="18">
        <v>12052.51</v>
      </c>
      <c r="M400" s="18">
        <v>855.63</v>
      </c>
      <c r="N400" s="18">
        <v>886.86</v>
      </c>
      <c r="O400" s="18">
        <v>13795</v>
      </c>
      <c r="P400" s="18">
        <v>1508.71</v>
      </c>
      <c r="Q400" s="18">
        <v>119.95</v>
      </c>
      <c r="R400" s="18">
        <v>102.34</v>
      </c>
      <c r="S400" s="18">
        <v>1731</v>
      </c>
      <c r="T400" s="18">
        <v>1800</v>
      </c>
      <c r="U400" s="18">
        <v>0</v>
      </c>
      <c r="V400" s="18">
        <v>0</v>
      </c>
      <c r="W400" s="18">
        <v>0</v>
      </c>
      <c r="X400" s="18"/>
      <c r="Y400" s="18">
        <v>13561.22</v>
      </c>
      <c r="Z400" s="18">
        <v>975.58</v>
      </c>
      <c r="AA400" s="18">
        <v>989.2</v>
      </c>
      <c r="AB400" s="18">
        <v>15526</v>
      </c>
    </row>
    <row r="401" spans="1:28" s="15" customFormat="1" x14ac:dyDescent="0.25">
      <c r="A401" s="17">
        <v>8</v>
      </c>
      <c r="B401" s="17" t="s">
        <v>38</v>
      </c>
      <c r="C401" s="17" t="s">
        <v>32</v>
      </c>
      <c r="D401" s="17" t="s">
        <v>91</v>
      </c>
      <c r="E401" s="17" t="s">
        <v>92</v>
      </c>
      <c r="F401" s="17" t="s">
        <v>75</v>
      </c>
      <c r="G401" s="17" t="s">
        <v>76</v>
      </c>
      <c r="H401" s="17">
        <v>10093</v>
      </c>
      <c r="I401" s="17">
        <v>9785</v>
      </c>
      <c r="J401" s="17">
        <v>308</v>
      </c>
      <c r="K401" s="17" t="s">
        <v>37</v>
      </c>
      <c r="L401" s="18">
        <v>22644.32</v>
      </c>
      <c r="M401" s="18">
        <v>1515.75</v>
      </c>
      <c r="N401" s="18">
        <v>1711.93</v>
      </c>
      <c r="O401" s="18">
        <v>25872</v>
      </c>
      <c r="P401" s="18">
        <v>2617.2800000000002</v>
      </c>
      <c r="Q401" s="18">
        <v>230.38</v>
      </c>
      <c r="R401" s="18">
        <v>184.34</v>
      </c>
      <c r="S401" s="18">
        <v>3032</v>
      </c>
      <c r="T401" s="18">
        <v>2830</v>
      </c>
      <c r="U401" s="18">
        <v>0</v>
      </c>
      <c r="V401" s="18">
        <v>0</v>
      </c>
      <c r="W401" s="18">
        <v>0</v>
      </c>
      <c r="X401" s="18"/>
      <c r="Y401" s="18">
        <v>25261.599999999999</v>
      </c>
      <c r="Z401" s="18">
        <v>1746.13</v>
      </c>
      <c r="AA401" s="18">
        <v>1896.27</v>
      </c>
      <c r="AB401" s="18">
        <v>28904</v>
      </c>
    </row>
    <row r="402" spans="1:28" s="15" customFormat="1" x14ac:dyDescent="0.25">
      <c r="A402" s="17">
        <v>9</v>
      </c>
      <c r="B402" s="17" t="s">
        <v>31</v>
      </c>
      <c r="C402" s="17" t="s">
        <v>100</v>
      </c>
      <c r="D402" s="17" t="s">
        <v>101</v>
      </c>
      <c r="E402" s="17" t="s">
        <v>102</v>
      </c>
      <c r="F402" s="17" t="s">
        <v>75</v>
      </c>
      <c r="G402" s="17" t="s">
        <v>76</v>
      </c>
      <c r="H402" s="17">
        <v>8560</v>
      </c>
      <c r="I402" s="17">
        <v>8560</v>
      </c>
      <c r="J402" s="17">
        <v>0</v>
      </c>
      <c r="K402" s="17" t="s">
        <v>59</v>
      </c>
      <c r="L402" s="18">
        <v>3800.03</v>
      </c>
      <c r="M402" s="18">
        <v>424.72</v>
      </c>
      <c r="N402" s="18">
        <v>11.25</v>
      </c>
      <c r="O402" s="18">
        <v>4236</v>
      </c>
      <c r="P402" s="18">
        <v>187.76</v>
      </c>
      <c r="Q402" s="18">
        <v>37.24</v>
      </c>
      <c r="R402" s="18">
        <v>0</v>
      </c>
      <c r="S402" s="18">
        <v>225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3987.79</v>
      </c>
      <c r="Z402" s="18">
        <v>461.96</v>
      </c>
      <c r="AA402" s="18">
        <v>11.25</v>
      </c>
      <c r="AB402" s="18">
        <v>4461</v>
      </c>
    </row>
    <row r="403" spans="1:28" s="15" customFormat="1" x14ac:dyDescent="0.25">
      <c r="A403" s="17">
        <v>10</v>
      </c>
      <c r="B403" s="17" t="s">
        <v>38</v>
      </c>
      <c r="C403" s="17" t="s">
        <v>32</v>
      </c>
      <c r="D403" s="17" t="s">
        <v>93</v>
      </c>
      <c r="E403" s="17" t="s">
        <v>94</v>
      </c>
      <c r="F403" s="17" t="s">
        <v>75</v>
      </c>
      <c r="G403" s="17" t="s">
        <v>76</v>
      </c>
      <c r="H403" s="17">
        <v>2091</v>
      </c>
      <c r="I403" s="17">
        <v>1849</v>
      </c>
      <c r="J403" s="17">
        <v>242</v>
      </c>
      <c r="K403" s="17" t="s">
        <v>37</v>
      </c>
      <c r="L403" s="18">
        <v>20167.650000000001</v>
      </c>
      <c r="M403" s="18">
        <v>1879.35</v>
      </c>
      <c r="N403" s="18">
        <v>1068</v>
      </c>
      <c r="O403" s="18">
        <v>23115</v>
      </c>
      <c r="P403" s="18">
        <v>2143.73</v>
      </c>
      <c r="Q403" s="18">
        <v>194.43</v>
      </c>
      <c r="R403" s="18">
        <v>144.84</v>
      </c>
      <c r="S403" s="18">
        <v>2483</v>
      </c>
      <c r="T403" s="18">
        <v>0</v>
      </c>
      <c r="U403" s="18">
        <v>0</v>
      </c>
      <c r="V403" s="18">
        <v>0</v>
      </c>
      <c r="W403" s="18">
        <v>0</v>
      </c>
      <c r="X403" s="18"/>
      <c r="Y403" s="18">
        <v>22311.38</v>
      </c>
      <c r="Z403" s="18">
        <v>2073.7800000000002</v>
      </c>
      <c r="AA403" s="18">
        <v>1212.8399999999999</v>
      </c>
      <c r="AB403" s="18">
        <v>25598</v>
      </c>
    </row>
    <row r="404" spans="1:28" s="15" customFormat="1" x14ac:dyDescent="0.25">
      <c r="A404" s="17">
        <v>11</v>
      </c>
      <c r="B404" s="17" t="s">
        <v>81</v>
      </c>
      <c r="C404" s="17" t="s">
        <v>32</v>
      </c>
      <c r="D404" s="17" t="s">
        <v>95</v>
      </c>
      <c r="E404" s="17" t="s">
        <v>96</v>
      </c>
      <c r="F404" s="17" t="s">
        <v>75</v>
      </c>
      <c r="G404" s="17" t="s">
        <v>76</v>
      </c>
      <c r="H404" s="17">
        <v>33806</v>
      </c>
      <c r="I404" s="17">
        <v>33454</v>
      </c>
      <c r="J404" s="17">
        <v>352</v>
      </c>
      <c r="K404" s="17" t="s">
        <v>37</v>
      </c>
      <c r="L404" s="18">
        <v>14890.16</v>
      </c>
      <c r="M404" s="18">
        <v>757.83</v>
      </c>
      <c r="N404" s="18">
        <v>869.01</v>
      </c>
      <c r="O404" s="18">
        <v>16517</v>
      </c>
      <c r="P404" s="18">
        <v>2777.2</v>
      </c>
      <c r="Q404" s="18">
        <v>142.13</v>
      </c>
      <c r="R404" s="18">
        <v>210.67</v>
      </c>
      <c r="S404" s="18">
        <v>3130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17667.36</v>
      </c>
      <c r="Z404" s="18">
        <v>899.96</v>
      </c>
      <c r="AA404" s="18">
        <v>1079.68</v>
      </c>
      <c r="AB404" s="18">
        <v>19647</v>
      </c>
    </row>
    <row r="405" spans="1:28" s="15" customFormat="1" x14ac:dyDescent="0.25">
      <c r="A405" s="17">
        <v>12</v>
      </c>
      <c r="B405" s="17" t="s">
        <v>103</v>
      </c>
      <c r="C405" s="17" t="s">
        <v>32</v>
      </c>
      <c r="D405" s="17" t="s">
        <v>104</v>
      </c>
      <c r="E405" s="17" t="s">
        <v>105</v>
      </c>
      <c r="F405" s="17" t="s">
        <v>75</v>
      </c>
      <c r="G405" s="17" t="s">
        <v>106</v>
      </c>
      <c r="H405" s="17">
        <v>0</v>
      </c>
      <c r="I405" s="17">
        <v>0</v>
      </c>
      <c r="J405" s="17">
        <v>91</v>
      </c>
      <c r="K405" s="17" t="s">
        <v>107</v>
      </c>
      <c r="L405" s="18">
        <v>52236.62</v>
      </c>
      <c r="M405" s="18">
        <v>4114.4799999999996</v>
      </c>
      <c r="N405" s="18">
        <v>2788.9</v>
      </c>
      <c r="O405" s="18">
        <v>59140</v>
      </c>
      <c r="P405" s="18">
        <v>778.02</v>
      </c>
      <c r="Q405" s="18">
        <v>546.52</v>
      </c>
      <c r="R405" s="18">
        <v>54.46</v>
      </c>
      <c r="S405" s="18">
        <v>1379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53014.64</v>
      </c>
      <c r="Z405" s="18">
        <v>4661</v>
      </c>
      <c r="AA405" s="18">
        <v>2843.36</v>
      </c>
      <c r="AB405" s="18">
        <v>60519</v>
      </c>
    </row>
    <row r="406" spans="1:28" s="15" customFormat="1" x14ac:dyDescent="0.25">
      <c r="A406" s="17">
        <v>13</v>
      </c>
      <c r="B406" s="17" t="s">
        <v>103</v>
      </c>
      <c r="C406" s="17" t="s">
        <v>32</v>
      </c>
      <c r="D406" s="17" t="s">
        <v>108</v>
      </c>
      <c r="E406" s="17" t="s">
        <v>109</v>
      </c>
      <c r="F406" s="17" t="s">
        <v>75</v>
      </c>
      <c r="G406" s="17" t="s">
        <v>106</v>
      </c>
      <c r="H406" s="17">
        <v>0</v>
      </c>
      <c r="I406" s="17">
        <v>0</v>
      </c>
      <c r="J406" s="17">
        <v>302</v>
      </c>
      <c r="K406" s="17" t="s">
        <v>107</v>
      </c>
      <c r="L406" s="18">
        <v>50293.89</v>
      </c>
      <c r="M406" s="18">
        <v>4046.22</v>
      </c>
      <c r="N406" s="18">
        <v>2633.89</v>
      </c>
      <c r="O406" s="18">
        <v>56974</v>
      </c>
      <c r="P406" s="18">
        <v>2293.04</v>
      </c>
      <c r="Q406" s="18">
        <v>518.21</v>
      </c>
      <c r="R406" s="18">
        <v>180.75</v>
      </c>
      <c r="S406" s="18">
        <v>2992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52586.93</v>
      </c>
      <c r="Z406" s="18">
        <v>4564.43</v>
      </c>
      <c r="AA406" s="18">
        <v>2814.64</v>
      </c>
      <c r="AB406" s="18">
        <v>59966</v>
      </c>
    </row>
    <row r="407" spans="1:28" s="15" customFormat="1" x14ac:dyDescent="0.25">
      <c r="A407" s="17">
        <v>14</v>
      </c>
      <c r="B407" s="17" t="s">
        <v>51</v>
      </c>
      <c r="C407" s="17" t="s">
        <v>32</v>
      </c>
      <c r="D407" s="17" t="s">
        <v>110</v>
      </c>
      <c r="E407" s="17" t="s">
        <v>111</v>
      </c>
      <c r="F407" s="17" t="s">
        <v>75</v>
      </c>
      <c r="G407" s="17" t="s">
        <v>106</v>
      </c>
      <c r="H407" s="17">
        <v>0</v>
      </c>
      <c r="I407" s="17">
        <v>0</v>
      </c>
      <c r="J407" s="17">
        <v>403</v>
      </c>
      <c r="K407" s="17" t="s">
        <v>107</v>
      </c>
      <c r="L407" s="18">
        <v>17339.060000000001</v>
      </c>
      <c r="M407" s="18">
        <v>1018.38</v>
      </c>
      <c r="N407" s="18">
        <v>1300.56</v>
      </c>
      <c r="O407" s="18">
        <v>19658</v>
      </c>
      <c r="P407" s="18">
        <v>3018.98</v>
      </c>
      <c r="Q407" s="18">
        <v>171.82</v>
      </c>
      <c r="R407" s="18">
        <v>241.2</v>
      </c>
      <c r="S407" s="18">
        <v>3432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20358.04</v>
      </c>
      <c r="Z407" s="18">
        <v>1190.2</v>
      </c>
      <c r="AA407" s="18">
        <v>1541.76</v>
      </c>
      <c r="AB407" s="18">
        <v>23090</v>
      </c>
    </row>
    <row r="408" spans="1:28" s="15" customFormat="1" x14ac:dyDescent="0.25">
      <c r="A408" s="17">
        <v>15</v>
      </c>
      <c r="B408" s="17" t="s">
        <v>51</v>
      </c>
      <c r="C408" s="17" t="s">
        <v>32</v>
      </c>
      <c r="D408" s="17" t="s">
        <v>112</v>
      </c>
      <c r="E408" s="17" t="s">
        <v>113</v>
      </c>
      <c r="F408" s="17" t="s">
        <v>75</v>
      </c>
      <c r="G408" s="17" t="s">
        <v>114</v>
      </c>
      <c r="H408" s="17">
        <v>0</v>
      </c>
      <c r="I408" s="17">
        <v>0</v>
      </c>
      <c r="J408" s="17">
        <v>720</v>
      </c>
      <c r="K408" s="17" t="s">
        <v>107</v>
      </c>
      <c r="L408" s="18">
        <v>12310.35</v>
      </c>
      <c r="M408" s="18">
        <v>592.17999999999995</v>
      </c>
      <c r="N408" s="18">
        <v>1011.47</v>
      </c>
      <c r="O408" s="18">
        <v>13914</v>
      </c>
      <c r="P408" s="18">
        <v>5420.02</v>
      </c>
      <c r="Q408" s="18">
        <v>107.06</v>
      </c>
      <c r="R408" s="18">
        <v>430.92</v>
      </c>
      <c r="S408" s="18">
        <v>5958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17730.37</v>
      </c>
      <c r="Z408" s="18">
        <v>699.24</v>
      </c>
      <c r="AA408" s="18">
        <v>1442.39</v>
      </c>
      <c r="AB408" s="18">
        <v>19872</v>
      </c>
    </row>
    <row r="409" spans="1:28" s="15" customFormat="1" x14ac:dyDescent="0.25">
      <c r="A409" s="17">
        <v>16</v>
      </c>
      <c r="B409" s="17" t="s">
        <v>72</v>
      </c>
      <c r="C409" s="17" t="s">
        <v>32</v>
      </c>
      <c r="D409" s="17" t="s">
        <v>115</v>
      </c>
      <c r="E409" s="17" t="s">
        <v>116</v>
      </c>
      <c r="F409" s="17" t="s">
        <v>75</v>
      </c>
      <c r="G409" s="17" t="s">
        <v>114</v>
      </c>
      <c r="H409" s="17">
        <v>0</v>
      </c>
      <c r="I409" s="17">
        <v>0</v>
      </c>
      <c r="J409" s="17">
        <v>360</v>
      </c>
      <c r="K409" s="17" t="s">
        <v>107</v>
      </c>
      <c r="L409" s="18">
        <v>27623.919999999998</v>
      </c>
      <c r="M409" s="18">
        <v>1653.54</v>
      </c>
      <c r="N409" s="18">
        <v>2391.54</v>
      </c>
      <c r="O409" s="18">
        <v>31669</v>
      </c>
      <c r="P409" s="18">
        <v>2709.46</v>
      </c>
      <c r="Q409" s="18">
        <v>287.08</v>
      </c>
      <c r="R409" s="18">
        <v>215.46</v>
      </c>
      <c r="S409" s="18">
        <v>3212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30333.38</v>
      </c>
      <c r="Z409" s="18">
        <v>1940.62</v>
      </c>
      <c r="AA409" s="18">
        <v>2607</v>
      </c>
      <c r="AB409" s="18">
        <v>34881</v>
      </c>
    </row>
    <row r="410" spans="1:28" s="15" customFormat="1" x14ac:dyDescent="0.25">
      <c r="A410" s="17">
        <v>17</v>
      </c>
      <c r="B410" s="17" t="s">
        <v>48</v>
      </c>
      <c r="C410" s="17" t="s">
        <v>32</v>
      </c>
      <c r="D410" s="17" t="s">
        <v>117</v>
      </c>
      <c r="E410" s="17" t="s">
        <v>118</v>
      </c>
      <c r="F410" s="17" t="s">
        <v>75</v>
      </c>
      <c r="G410" s="17" t="s">
        <v>114</v>
      </c>
      <c r="H410" s="17">
        <v>0</v>
      </c>
      <c r="I410" s="17">
        <v>0</v>
      </c>
      <c r="J410" s="17">
        <v>360</v>
      </c>
      <c r="K410" s="17" t="s">
        <v>107</v>
      </c>
      <c r="L410" s="18">
        <v>23549.23</v>
      </c>
      <c r="M410" s="18">
        <v>1406.11</v>
      </c>
      <c r="N410" s="18">
        <v>1932.66</v>
      </c>
      <c r="O410" s="18">
        <v>26888</v>
      </c>
      <c r="P410" s="18">
        <v>2709.8</v>
      </c>
      <c r="Q410" s="18">
        <v>241.74</v>
      </c>
      <c r="R410" s="18">
        <v>215.46</v>
      </c>
      <c r="S410" s="18">
        <v>3167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26259.03</v>
      </c>
      <c r="Z410" s="18">
        <v>1647.85</v>
      </c>
      <c r="AA410" s="18">
        <v>2148.12</v>
      </c>
      <c r="AB410" s="18">
        <v>30055</v>
      </c>
    </row>
    <row r="411" spans="1:28" s="12" customFormat="1" ht="16.5" customHeight="1" x14ac:dyDescent="0.25">
      <c r="A411" s="10"/>
      <c r="B411" s="10"/>
      <c r="C411" s="10" t="s">
        <v>71</v>
      </c>
      <c r="D411" s="10"/>
      <c r="E411" s="10"/>
      <c r="F411" s="10"/>
      <c r="G411" s="10"/>
      <c r="H411" s="10"/>
      <c r="I411" s="10"/>
      <c r="J411" s="11">
        <f>SUM(J394:J410)</f>
        <v>4289</v>
      </c>
      <c r="K411" s="10"/>
      <c r="L411" s="11">
        <f t="shared" ref="L411:AB411" si="36">SUM(L394:L410)</f>
        <v>375685.42999999993</v>
      </c>
      <c r="M411" s="11">
        <f t="shared" si="36"/>
        <v>29255.22</v>
      </c>
      <c r="N411" s="11">
        <f t="shared" si="36"/>
        <v>24839.350000000006</v>
      </c>
      <c r="O411" s="11">
        <f t="shared" si="36"/>
        <v>429780</v>
      </c>
      <c r="P411" s="11">
        <f t="shared" si="36"/>
        <v>34857.39</v>
      </c>
      <c r="Q411" s="11">
        <f t="shared" si="36"/>
        <v>3818.6400000000003</v>
      </c>
      <c r="R411" s="11">
        <f t="shared" si="36"/>
        <v>2566.9700000000003</v>
      </c>
      <c r="S411" s="11">
        <f t="shared" si="36"/>
        <v>41243</v>
      </c>
      <c r="T411" s="11">
        <f t="shared" si="36"/>
        <v>10230</v>
      </c>
      <c r="U411" s="11">
        <f t="shared" si="36"/>
        <v>0</v>
      </c>
      <c r="V411" s="11">
        <f t="shared" si="36"/>
        <v>0</v>
      </c>
      <c r="W411" s="11">
        <f t="shared" si="36"/>
        <v>0</v>
      </c>
      <c r="X411" s="11">
        <f t="shared" si="36"/>
        <v>0</v>
      </c>
      <c r="Y411" s="11">
        <f t="shared" si="36"/>
        <v>410542.81999999995</v>
      </c>
      <c r="Z411" s="11">
        <f t="shared" si="36"/>
        <v>33073.86</v>
      </c>
      <c r="AA411" s="11">
        <f t="shared" si="36"/>
        <v>27406.32</v>
      </c>
      <c r="AB411" s="11">
        <f t="shared" si="36"/>
        <v>471023</v>
      </c>
    </row>
    <row r="412" spans="1:28" s="12" customFormat="1" ht="16.5" customHeight="1" x14ac:dyDescent="0.25">
      <c r="A412" s="10"/>
      <c r="B412" s="10"/>
      <c r="C412" s="10" t="s">
        <v>119</v>
      </c>
      <c r="D412" s="10"/>
      <c r="E412" s="10"/>
      <c r="F412" s="10"/>
      <c r="G412" s="10"/>
      <c r="H412" s="10"/>
      <c r="I412" s="10"/>
      <c r="J412" s="11">
        <f>J411+J393</f>
        <v>17808</v>
      </c>
      <c r="K412" s="11"/>
      <c r="L412" s="11">
        <f t="shared" ref="L412:AB412" si="37">L411+L393</f>
        <v>795335.47</v>
      </c>
      <c r="M412" s="11">
        <f t="shared" si="37"/>
        <v>47939.9</v>
      </c>
      <c r="N412" s="11">
        <f t="shared" si="37"/>
        <v>48199.630000000005</v>
      </c>
      <c r="O412" s="11">
        <f t="shared" si="37"/>
        <v>891475</v>
      </c>
      <c r="P412" s="11">
        <f t="shared" si="37"/>
        <v>120673.14</v>
      </c>
      <c r="Q412" s="11">
        <f t="shared" si="37"/>
        <v>7782.3400000000011</v>
      </c>
      <c r="R412" s="11">
        <f t="shared" si="37"/>
        <v>8650.52</v>
      </c>
      <c r="S412" s="11">
        <f t="shared" si="37"/>
        <v>137106</v>
      </c>
      <c r="T412" s="11">
        <f t="shared" si="37"/>
        <v>28040</v>
      </c>
      <c r="U412" s="11">
        <f t="shared" si="37"/>
        <v>138522.03</v>
      </c>
      <c r="V412" s="11">
        <f t="shared" si="37"/>
        <v>3207.47</v>
      </c>
      <c r="W412" s="11">
        <f t="shared" si="37"/>
        <v>13270.5</v>
      </c>
      <c r="X412" s="11">
        <f t="shared" si="37"/>
        <v>155000</v>
      </c>
      <c r="Y412" s="11">
        <f t="shared" si="37"/>
        <v>777486.58</v>
      </c>
      <c r="Z412" s="11">
        <f t="shared" si="37"/>
        <v>52514.770000000004</v>
      </c>
      <c r="AA412" s="11">
        <f t="shared" si="37"/>
        <v>43579.649999999994</v>
      </c>
      <c r="AB412" s="11">
        <f t="shared" si="37"/>
        <v>873581</v>
      </c>
    </row>
    <row r="413" spans="1:28" ht="18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</row>
    <row r="414" spans="1:28" ht="18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61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</row>
    <row r="415" spans="1:28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</row>
    <row r="416" spans="1:28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</row>
    <row r="417" spans="1:34" ht="15.75" x14ac:dyDescent="0.25">
      <c r="A417" s="12"/>
      <c r="B417" s="12"/>
      <c r="C417" s="12"/>
      <c r="D417" s="12"/>
      <c r="E417" s="36" t="s">
        <v>120</v>
      </c>
      <c r="F417" s="12"/>
      <c r="G417" s="37"/>
      <c r="H417" s="37"/>
      <c r="I417" s="37"/>
      <c r="J417" s="37"/>
      <c r="K417" s="37"/>
      <c r="L417" s="36" t="s">
        <v>122</v>
      </c>
      <c r="M417" s="36"/>
      <c r="N417" s="36"/>
      <c r="O417" s="37"/>
      <c r="P417" s="12"/>
      <c r="Q417" s="37"/>
      <c r="R417" s="36" t="s">
        <v>121</v>
      </c>
      <c r="S417" s="12"/>
      <c r="T417" s="37"/>
      <c r="U417" s="37"/>
      <c r="V417" s="12"/>
      <c r="W417" s="37"/>
      <c r="X417" s="37"/>
      <c r="Y417" s="36" t="s">
        <v>123</v>
      </c>
      <c r="Z417" s="37"/>
      <c r="AA417" s="37"/>
      <c r="AB417" s="37"/>
    </row>
    <row r="418" spans="1:34" ht="15.75" x14ac:dyDescent="0.25">
      <c r="A418" s="12"/>
      <c r="B418" s="12"/>
      <c r="C418" s="12"/>
      <c r="D418" s="12"/>
      <c r="E418" s="36" t="s">
        <v>124</v>
      </c>
      <c r="F418" s="12"/>
      <c r="G418" s="37"/>
      <c r="H418" s="37"/>
      <c r="I418" s="37"/>
      <c r="J418" s="37"/>
      <c r="K418" s="37"/>
      <c r="L418" s="36" t="s">
        <v>124</v>
      </c>
      <c r="M418" s="36"/>
      <c r="N418" s="36"/>
      <c r="O418" s="37"/>
      <c r="P418" s="12"/>
      <c r="Q418" s="37"/>
      <c r="R418" s="36" t="s">
        <v>124</v>
      </c>
      <c r="S418" s="12"/>
      <c r="T418" s="37"/>
      <c r="U418" s="37"/>
      <c r="V418" s="12"/>
      <c r="W418" s="37"/>
      <c r="X418" s="37"/>
      <c r="Y418" s="36" t="s">
        <v>124</v>
      </c>
      <c r="Z418" s="37"/>
      <c r="AA418" s="37"/>
      <c r="AB418" s="37"/>
    </row>
    <row r="419" spans="1:34" ht="32.25" customHeight="1" x14ac:dyDescent="0.55000000000000004">
      <c r="A419" s="75" t="s">
        <v>0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1"/>
      <c r="AD419" s="1"/>
      <c r="AE419" s="1"/>
    </row>
    <row r="420" spans="1:34" ht="21.75" customHeight="1" x14ac:dyDescent="0.4">
      <c r="A420" s="76" t="s">
        <v>1709</v>
      </c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2"/>
      <c r="AD420" s="2"/>
      <c r="AE420" s="2"/>
    </row>
    <row r="421" spans="1:34" s="5" customFormat="1" ht="20.25" customHeight="1" x14ac:dyDescent="0.35">
      <c r="A421" s="3" t="s">
        <v>1</v>
      </c>
      <c r="B421" s="4"/>
      <c r="C421" s="3"/>
      <c r="D421" s="3"/>
      <c r="F421" s="3" t="s">
        <v>2</v>
      </c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4" s="7" customFormat="1" ht="90" x14ac:dyDescent="0.25">
      <c r="A422" s="35" t="s">
        <v>3</v>
      </c>
      <c r="B422" s="35" t="s">
        <v>4</v>
      </c>
      <c r="C422" s="35" t="s">
        <v>5</v>
      </c>
      <c r="D422" s="35" t="s">
        <v>6</v>
      </c>
      <c r="E422" s="35" t="s">
        <v>7</v>
      </c>
      <c r="F422" s="35" t="s">
        <v>8</v>
      </c>
      <c r="G422" s="35" t="s">
        <v>9</v>
      </c>
      <c r="H422" s="35" t="s">
        <v>10</v>
      </c>
      <c r="I422" s="35" t="s">
        <v>11</v>
      </c>
      <c r="J422" s="35" t="s">
        <v>12</v>
      </c>
      <c r="K422" s="35" t="s">
        <v>13</v>
      </c>
      <c r="L422" s="35" t="s">
        <v>14</v>
      </c>
      <c r="M422" s="35" t="s">
        <v>15</v>
      </c>
      <c r="N422" s="35" t="s">
        <v>16</v>
      </c>
      <c r="O422" s="35" t="s">
        <v>17</v>
      </c>
      <c r="P422" s="35" t="s">
        <v>18</v>
      </c>
      <c r="Q422" s="35" t="s">
        <v>19</v>
      </c>
      <c r="R422" s="35" t="s">
        <v>20</v>
      </c>
      <c r="S422" s="35" t="s">
        <v>21</v>
      </c>
      <c r="T422" s="35" t="s">
        <v>22</v>
      </c>
      <c r="U422" s="35" t="s">
        <v>23</v>
      </c>
      <c r="V422" s="35" t="s">
        <v>24</v>
      </c>
      <c r="W422" s="35" t="s">
        <v>25</v>
      </c>
      <c r="X422" s="35" t="s">
        <v>26</v>
      </c>
      <c r="Y422" s="35" t="s">
        <v>27</v>
      </c>
      <c r="Z422" s="35" t="s">
        <v>28</v>
      </c>
      <c r="AA422" s="35" t="s">
        <v>29</v>
      </c>
      <c r="AB422" s="35" t="s">
        <v>30</v>
      </c>
    </row>
    <row r="423" spans="1:34" s="15" customFormat="1" x14ac:dyDescent="0.25">
      <c r="A423" s="17">
        <v>1</v>
      </c>
      <c r="B423" s="17" t="s">
        <v>31</v>
      </c>
      <c r="C423" s="17" t="s">
        <v>32</v>
      </c>
      <c r="D423" s="17" t="s">
        <v>33</v>
      </c>
      <c r="E423" s="17" t="s">
        <v>34</v>
      </c>
      <c r="F423" s="17" t="s">
        <v>35</v>
      </c>
      <c r="G423" s="17" t="s">
        <v>36</v>
      </c>
      <c r="H423" s="17">
        <v>84549</v>
      </c>
      <c r="I423" s="17">
        <v>84278</v>
      </c>
      <c r="J423" s="17">
        <v>271</v>
      </c>
      <c r="K423" s="17" t="s">
        <v>37</v>
      </c>
      <c r="L423" s="18">
        <v>28392.73</v>
      </c>
      <c r="M423" s="18">
        <v>2446.67</v>
      </c>
      <c r="N423" s="18">
        <v>1590.6</v>
      </c>
      <c r="O423" s="18">
        <v>32430</v>
      </c>
      <c r="P423" s="18">
        <v>2048.71</v>
      </c>
      <c r="Q423" s="18">
        <v>306.33999999999997</v>
      </c>
      <c r="R423" s="18">
        <v>121.95</v>
      </c>
      <c r="S423" s="18">
        <v>2477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f>L423+P423-U423</f>
        <v>30441.439999999999</v>
      </c>
      <c r="Z423" s="18">
        <f t="shared" ref="Z423:AB423" si="38">M423+Q423-V423</f>
        <v>2753.01</v>
      </c>
      <c r="AA423" s="18">
        <f t="shared" si="38"/>
        <v>1712.55</v>
      </c>
      <c r="AB423" s="18">
        <f t="shared" si="38"/>
        <v>34907</v>
      </c>
    </row>
    <row r="424" spans="1:34" s="15" customFormat="1" x14ac:dyDescent="0.25">
      <c r="A424" s="17">
        <v>2</v>
      </c>
      <c r="B424" s="17" t="s">
        <v>38</v>
      </c>
      <c r="C424" s="17" t="s">
        <v>32</v>
      </c>
      <c r="D424" s="17" t="s">
        <v>39</v>
      </c>
      <c r="E424" s="17" t="s">
        <v>40</v>
      </c>
      <c r="F424" s="17" t="s">
        <v>35</v>
      </c>
      <c r="G424" s="17" t="s">
        <v>41</v>
      </c>
      <c r="H424" s="17">
        <v>4059</v>
      </c>
      <c r="I424" s="17">
        <v>2922</v>
      </c>
      <c r="J424" s="17">
        <v>1137</v>
      </c>
      <c r="K424" s="17" t="s">
        <v>37</v>
      </c>
      <c r="L424" s="18">
        <v>42828.23</v>
      </c>
      <c r="M424" s="18">
        <v>1626.42</v>
      </c>
      <c r="N424" s="18">
        <v>2161.35</v>
      </c>
      <c r="O424" s="18">
        <v>46616</v>
      </c>
      <c r="P424" s="18">
        <v>6864.82</v>
      </c>
      <c r="Q424" s="18">
        <v>422.53</v>
      </c>
      <c r="R424" s="18">
        <v>511.65</v>
      </c>
      <c r="S424" s="18">
        <v>7799</v>
      </c>
      <c r="T424" s="18">
        <v>0</v>
      </c>
      <c r="U424" s="18">
        <v>42828.23</v>
      </c>
      <c r="V424" s="18">
        <v>1626.42</v>
      </c>
      <c r="W424" s="18">
        <v>2161.35</v>
      </c>
      <c r="X424" s="18">
        <v>46616</v>
      </c>
      <c r="Y424" s="18">
        <f t="shared" ref="Y424:Y434" si="39">L424+P424-U424</f>
        <v>6864.82</v>
      </c>
      <c r="Z424" s="18">
        <f t="shared" ref="Z424:Z434" si="40">M424+Q424-V424</f>
        <v>422.52999999999975</v>
      </c>
      <c r="AA424" s="18">
        <f t="shared" ref="AA424:AA434" si="41">N424+R424-W424</f>
        <v>511.65000000000009</v>
      </c>
      <c r="AB424" s="18">
        <f t="shared" ref="AB424:AB434" si="42">O424+S424-X424</f>
        <v>7799</v>
      </c>
    </row>
    <row r="425" spans="1:34" s="15" customFormat="1" x14ac:dyDescent="0.25">
      <c r="A425" s="17">
        <v>3</v>
      </c>
      <c r="B425" s="17" t="s">
        <v>42</v>
      </c>
      <c r="C425" s="17" t="s">
        <v>32</v>
      </c>
      <c r="D425" s="17" t="s">
        <v>43</v>
      </c>
      <c r="E425" s="17" t="s">
        <v>44</v>
      </c>
      <c r="F425" s="17" t="s">
        <v>35</v>
      </c>
      <c r="G425" s="17" t="s">
        <v>45</v>
      </c>
      <c r="H425" s="17">
        <v>42120</v>
      </c>
      <c r="I425" s="17">
        <v>42120</v>
      </c>
      <c r="J425" s="17">
        <v>0</v>
      </c>
      <c r="K425" s="17" t="s">
        <v>59</v>
      </c>
      <c r="L425" s="18">
        <v>21915.759999999998</v>
      </c>
      <c r="M425" s="18">
        <v>2759.64</v>
      </c>
      <c r="N425" s="18">
        <v>1073.5999999999999</v>
      </c>
      <c r="O425" s="18">
        <v>25749</v>
      </c>
      <c r="P425" s="18">
        <v>577.14</v>
      </c>
      <c r="Q425" s="18">
        <v>234.86</v>
      </c>
      <c r="R425" s="18">
        <v>0</v>
      </c>
      <c r="S425" s="18">
        <v>812</v>
      </c>
      <c r="T425" s="18">
        <v>0</v>
      </c>
      <c r="U425" s="18">
        <v>0</v>
      </c>
      <c r="V425" s="18">
        <v>0</v>
      </c>
      <c r="W425" s="18">
        <v>0</v>
      </c>
      <c r="X425" s="18"/>
      <c r="Y425" s="18">
        <f t="shared" si="39"/>
        <v>22492.899999999998</v>
      </c>
      <c r="Z425" s="18">
        <f t="shared" si="40"/>
        <v>2994.5</v>
      </c>
      <c r="AA425" s="18">
        <f t="shared" si="41"/>
        <v>1073.5999999999999</v>
      </c>
      <c r="AB425" s="18">
        <f t="shared" si="42"/>
        <v>26561</v>
      </c>
      <c r="AD425" s="15" t="s">
        <v>40</v>
      </c>
      <c r="AE425" s="15">
        <v>42828.23</v>
      </c>
      <c r="AF425" s="15">
        <v>1626.42</v>
      </c>
      <c r="AG425" s="15">
        <v>2161.35</v>
      </c>
      <c r="AH425" s="15">
        <v>46616</v>
      </c>
    </row>
    <row r="426" spans="1:34" s="15" customFormat="1" x14ac:dyDescent="0.25">
      <c r="A426" s="17">
        <v>4</v>
      </c>
      <c r="B426" s="17" t="s">
        <v>60</v>
      </c>
      <c r="C426" s="17" t="s">
        <v>97</v>
      </c>
      <c r="D426" s="17" t="s">
        <v>98</v>
      </c>
      <c r="E426" s="17" t="s">
        <v>99</v>
      </c>
      <c r="F426" s="17" t="s">
        <v>35</v>
      </c>
      <c r="G426" s="17" t="s">
        <v>41</v>
      </c>
      <c r="H426" s="17">
        <v>128636</v>
      </c>
      <c r="I426" s="17">
        <v>127013</v>
      </c>
      <c r="J426" s="17">
        <v>1623</v>
      </c>
      <c r="K426" s="17" t="s">
        <v>37</v>
      </c>
      <c r="L426" s="18">
        <v>38788.54</v>
      </c>
      <c r="M426" s="18">
        <v>1292.06</v>
      </c>
      <c r="N426" s="18">
        <v>2705.4</v>
      </c>
      <c r="O426" s="18">
        <v>42786</v>
      </c>
      <c r="P426" s="18">
        <v>11312.3</v>
      </c>
      <c r="Q426" s="18">
        <v>370.35</v>
      </c>
      <c r="R426" s="18">
        <v>730.35</v>
      </c>
      <c r="S426" s="18">
        <v>12413</v>
      </c>
      <c r="T426" s="18">
        <v>0</v>
      </c>
      <c r="U426" s="18">
        <v>38788.54</v>
      </c>
      <c r="V426" s="18">
        <v>1292.06</v>
      </c>
      <c r="W426" s="18">
        <v>2705.4</v>
      </c>
      <c r="X426" s="18">
        <v>42786</v>
      </c>
      <c r="Y426" s="18">
        <f t="shared" si="39"/>
        <v>11312.299999999996</v>
      </c>
      <c r="Z426" s="18">
        <f t="shared" si="40"/>
        <v>370.34999999999991</v>
      </c>
      <c r="AA426" s="18">
        <f t="shared" si="41"/>
        <v>730.34999999999991</v>
      </c>
      <c r="AB426" s="18">
        <f t="shared" si="42"/>
        <v>12413</v>
      </c>
      <c r="AD426" s="15" t="s">
        <v>99</v>
      </c>
      <c r="AE426" s="15">
        <v>38788.54</v>
      </c>
      <c r="AF426" s="15">
        <v>1292.06</v>
      </c>
      <c r="AG426" s="15">
        <v>2705.4</v>
      </c>
      <c r="AH426" s="15">
        <v>42786</v>
      </c>
    </row>
    <row r="427" spans="1:34" s="15" customFormat="1" x14ac:dyDescent="0.25">
      <c r="A427" s="17">
        <v>5</v>
      </c>
      <c r="B427" s="17" t="s">
        <v>38</v>
      </c>
      <c r="C427" s="17" t="s">
        <v>32</v>
      </c>
      <c r="D427" s="17" t="s">
        <v>46</v>
      </c>
      <c r="E427" s="17" t="s">
        <v>47</v>
      </c>
      <c r="F427" s="17" t="s">
        <v>35</v>
      </c>
      <c r="G427" s="17" t="s">
        <v>41</v>
      </c>
      <c r="H427" s="17">
        <v>60046</v>
      </c>
      <c r="I427" s="17">
        <v>58539</v>
      </c>
      <c r="J427" s="17">
        <v>1507</v>
      </c>
      <c r="K427" s="17" t="s">
        <v>37</v>
      </c>
      <c r="L427" s="18">
        <v>66814.64</v>
      </c>
      <c r="M427" s="18">
        <v>1417.86</v>
      </c>
      <c r="N427" s="18">
        <v>607.5</v>
      </c>
      <c r="O427" s="18">
        <v>68840</v>
      </c>
      <c r="P427" s="18">
        <v>9213.98</v>
      </c>
      <c r="Q427" s="18">
        <v>667.87</v>
      </c>
      <c r="R427" s="18">
        <v>678.15</v>
      </c>
      <c r="S427" s="18">
        <v>10560</v>
      </c>
      <c r="T427" s="18">
        <v>0</v>
      </c>
      <c r="U427" s="18">
        <v>66814.64</v>
      </c>
      <c r="V427" s="18">
        <v>1417.86</v>
      </c>
      <c r="W427" s="18">
        <v>607.5</v>
      </c>
      <c r="X427" s="18">
        <v>68840</v>
      </c>
      <c r="Y427" s="18">
        <f t="shared" si="39"/>
        <v>9213.9799999999959</v>
      </c>
      <c r="Z427" s="18">
        <f t="shared" si="40"/>
        <v>667.87000000000012</v>
      </c>
      <c r="AA427" s="18">
        <f t="shared" si="41"/>
        <v>678.15000000000009</v>
      </c>
      <c r="AB427" s="18">
        <f t="shared" si="42"/>
        <v>10560</v>
      </c>
      <c r="AD427" s="15" t="s">
        <v>47</v>
      </c>
      <c r="AE427" s="15">
        <v>66814.64</v>
      </c>
      <c r="AF427" s="15">
        <v>1417.86</v>
      </c>
      <c r="AG427" s="15">
        <v>607.5</v>
      </c>
      <c r="AH427" s="15">
        <v>68840</v>
      </c>
    </row>
    <row r="428" spans="1:34" s="15" customFormat="1" x14ac:dyDescent="0.25">
      <c r="A428" s="17">
        <v>6</v>
      </c>
      <c r="B428" s="17" t="s">
        <v>48</v>
      </c>
      <c r="C428" s="17" t="s">
        <v>32</v>
      </c>
      <c r="D428" s="17" t="s">
        <v>49</v>
      </c>
      <c r="E428" s="17" t="s">
        <v>50</v>
      </c>
      <c r="F428" s="17" t="s">
        <v>35</v>
      </c>
      <c r="G428" s="17" t="s">
        <v>45</v>
      </c>
      <c r="H428" s="17">
        <v>91782</v>
      </c>
      <c r="I428" s="17">
        <v>90311</v>
      </c>
      <c r="J428" s="17">
        <v>1471</v>
      </c>
      <c r="K428" s="17" t="s">
        <v>37</v>
      </c>
      <c r="L428" s="18">
        <v>44441.82</v>
      </c>
      <c r="M428" s="18">
        <v>1780.78</v>
      </c>
      <c r="N428" s="18">
        <v>3587.4</v>
      </c>
      <c r="O428" s="18">
        <v>49810</v>
      </c>
      <c r="P428" s="18">
        <v>8711.9599999999991</v>
      </c>
      <c r="Q428" s="18">
        <v>453.09</v>
      </c>
      <c r="R428" s="18">
        <v>661.95</v>
      </c>
      <c r="S428" s="18">
        <v>9827</v>
      </c>
      <c r="T428" s="18">
        <v>3660</v>
      </c>
      <c r="U428" s="18">
        <v>44441.82</v>
      </c>
      <c r="V428" s="18">
        <v>1780.78</v>
      </c>
      <c r="W428" s="18">
        <v>3587.4</v>
      </c>
      <c r="X428" s="18">
        <v>49810</v>
      </c>
      <c r="Y428" s="18">
        <f t="shared" si="39"/>
        <v>8711.9599999999991</v>
      </c>
      <c r="Z428" s="18">
        <f t="shared" si="40"/>
        <v>453.08999999999992</v>
      </c>
      <c r="AA428" s="18">
        <f t="shared" si="41"/>
        <v>661.95000000000027</v>
      </c>
      <c r="AB428" s="18">
        <f t="shared" si="42"/>
        <v>9827</v>
      </c>
      <c r="AD428" s="15" t="s">
        <v>50</v>
      </c>
      <c r="AE428" s="15">
        <v>44441.82</v>
      </c>
      <c r="AF428" s="15">
        <v>1780.78</v>
      </c>
      <c r="AG428" s="15">
        <v>3587.4</v>
      </c>
      <c r="AH428" s="15">
        <v>49810</v>
      </c>
    </row>
    <row r="429" spans="1:34" s="15" customFormat="1" x14ac:dyDescent="0.25">
      <c r="A429" s="17">
        <v>7</v>
      </c>
      <c r="B429" s="17" t="s">
        <v>51</v>
      </c>
      <c r="C429" s="17" t="s">
        <v>32</v>
      </c>
      <c r="D429" s="17" t="s">
        <v>52</v>
      </c>
      <c r="E429" s="17" t="s">
        <v>53</v>
      </c>
      <c r="F429" s="17" t="s">
        <v>35</v>
      </c>
      <c r="G429" s="17" t="s">
        <v>45</v>
      </c>
      <c r="H429" s="17">
        <v>74087</v>
      </c>
      <c r="I429" s="17">
        <v>71723</v>
      </c>
      <c r="J429" s="17">
        <v>2364</v>
      </c>
      <c r="K429" s="17" t="s">
        <v>37</v>
      </c>
      <c r="L429" s="18">
        <v>14981.91</v>
      </c>
      <c r="M429" s="18">
        <v>618.34</v>
      </c>
      <c r="N429" s="18">
        <v>1149.75</v>
      </c>
      <c r="O429" s="18">
        <v>16750</v>
      </c>
      <c r="P429" s="18">
        <v>13925.81</v>
      </c>
      <c r="Q429" s="18">
        <v>351.39</v>
      </c>
      <c r="R429" s="18">
        <v>1063.8</v>
      </c>
      <c r="S429" s="18">
        <v>15341</v>
      </c>
      <c r="T429" s="18">
        <v>2850</v>
      </c>
      <c r="U429" s="18">
        <v>0</v>
      </c>
      <c r="V429" s="18">
        <v>0</v>
      </c>
      <c r="W429" s="18">
        <v>0</v>
      </c>
      <c r="X429" s="18"/>
      <c r="Y429" s="18">
        <f t="shared" si="39"/>
        <v>28907.72</v>
      </c>
      <c r="Z429" s="18">
        <f t="shared" si="40"/>
        <v>969.73</v>
      </c>
      <c r="AA429" s="18">
        <f t="shared" si="41"/>
        <v>2213.5500000000002</v>
      </c>
      <c r="AB429" s="18">
        <f t="shared" si="42"/>
        <v>32091</v>
      </c>
      <c r="AD429" s="15" t="s">
        <v>105</v>
      </c>
      <c r="AE429" s="15">
        <v>53014.64</v>
      </c>
      <c r="AF429" s="15">
        <v>4661</v>
      </c>
      <c r="AG429" s="15">
        <v>2843.36</v>
      </c>
      <c r="AH429" s="15">
        <v>60519</v>
      </c>
    </row>
    <row r="430" spans="1:34" s="15" customFormat="1" x14ac:dyDescent="0.25">
      <c r="A430" s="17">
        <v>8</v>
      </c>
      <c r="B430" s="17" t="s">
        <v>51</v>
      </c>
      <c r="C430" s="17" t="s">
        <v>32</v>
      </c>
      <c r="D430" s="17" t="s">
        <v>54</v>
      </c>
      <c r="E430" s="17" t="s">
        <v>55</v>
      </c>
      <c r="F430" s="17" t="s">
        <v>35</v>
      </c>
      <c r="G430" s="17" t="s">
        <v>41</v>
      </c>
      <c r="H430" s="17">
        <v>85086</v>
      </c>
      <c r="I430" s="17">
        <v>85086</v>
      </c>
      <c r="J430" s="17">
        <v>5478</v>
      </c>
      <c r="K430" s="17" t="s">
        <v>848</v>
      </c>
      <c r="L430" s="18">
        <v>26613.3</v>
      </c>
      <c r="M430" s="18">
        <v>644.85</v>
      </c>
      <c r="N430" s="18">
        <v>2120.85</v>
      </c>
      <c r="O430" s="18">
        <v>29379</v>
      </c>
      <c r="P430" s="18">
        <v>30843.08</v>
      </c>
      <c r="Q430" s="18">
        <v>162.82</v>
      </c>
      <c r="R430" s="18">
        <v>2465.1</v>
      </c>
      <c r="S430" s="18">
        <v>33471</v>
      </c>
      <c r="T430" s="18">
        <v>11300</v>
      </c>
      <c r="U430" s="18">
        <v>0</v>
      </c>
      <c r="V430" s="18">
        <v>0</v>
      </c>
      <c r="W430" s="18">
        <v>0</v>
      </c>
      <c r="X430" s="18"/>
      <c r="Y430" s="18">
        <f t="shared" si="39"/>
        <v>57456.380000000005</v>
      </c>
      <c r="Z430" s="18">
        <f t="shared" si="40"/>
        <v>807.67000000000007</v>
      </c>
      <c r="AA430" s="18">
        <f t="shared" si="41"/>
        <v>4585.95</v>
      </c>
      <c r="AB430" s="18">
        <f t="shared" si="42"/>
        <v>62850</v>
      </c>
      <c r="AD430" s="15" t="s">
        <v>109</v>
      </c>
      <c r="AE430" s="15">
        <v>46009.93</v>
      </c>
      <c r="AF430" s="15">
        <v>4564.43</v>
      </c>
      <c r="AG430" s="15">
        <v>2814.64</v>
      </c>
      <c r="AH430" s="15">
        <v>53389</v>
      </c>
    </row>
    <row r="431" spans="1:34" s="15" customFormat="1" x14ac:dyDescent="0.25">
      <c r="A431" s="17">
        <v>9</v>
      </c>
      <c r="B431" s="17" t="s">
        <v>51</v>
      </c>
      <c r="C431" s="17" t="s">
        <v>32</v>
      </c>
      <c r="D431" s="17" t="s">
        <v>56</v>
      </c>
      <c r="E431" s="17" t="s">
        <v>57</v>
      </c>
      <c r="F431" s="17" t="s">
        <v>35</v>
      </c>
      <c r="G431" s="17" t="s">
        <v>58</v>
      </c>
      <c r="H431" s="17">
        <v>7127</v>
      </c>
      <c r="I431" s="17">
        <v>7127</v>
      </c>
      <c r="J431" s="17">
        <v>0</v>
      </c>
      <c r="K431" s="17" t="s">
        <v>59</v>
      </c>
      <c r="L431" s="18">
        <v>18148.400000000001</v>
      </c>
      <c r="M431" s="18">
        <v>2031.6</v>
      </c>
      <c r="N431" s="18">
        <v>0</v>
      </c>
      <c r="O431" s="18">
        <v>20180</v>
      </c>
      <c r="P431" s="18">
        <v>852.44</v>
      </c>
      <c r="Q431" s="18">
        <v>183.56</v>
      </c>
      <c r="R431" s="18">
        <v>0</v>
      </c>
      <c r="S431" s="18">
        <v>1036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f t="shared" si="39"/>
        <v>19000.84</v>
      </c>
      <c r="Z431" s="18">
        <f t="shared" si="40"/>
        <v>2215.16</v>
      </c>
      <c r="AA431" s="18">
        <f t="shared" si="41"/>
        <v>0</v>
      </c>
      <c r="AB431" s="18">
        <f t="shared" si="42"/>
        <v>21216</v>
      </c>
    </row>
    <row r="432" spans="1:34" s="15" customFormat="1" x14ac:dyDescent="0.25">
      <c r="A432" s="17">
        <v>10</v>
      </c>
      <c r="B432" s="17" t="s">
        <v>60</v>
      </c>
      <c r="C432" s="17" t="s">
        <v>32</v>
      </c>
      <c r="D432" s="17" t="s">
        <v>61</v>
      </c>
      <c r="E432" s="17" t="s">
        <v>62</v>
      </c>
      <c r="F432" s="17" t="s">
        <v>35</v>
      </c>
      <c r="G432" s="17" t="s">
        <v>63</v>
      </c>
      <c r="H432" s="17">
        <v>85</v>
      </c>
      <c r="I432" s="17">
        <v>85</v>
      </c>
      <c r="J432" s="17">
        <v>0</v>
      </c>
      <c r="K432" s="17" t="s">
        <v>59</v>
      </c>
      <c r="L432" s="18">
        <v>19375.54</v>
      </c>
      <c r="M432" s="18">
        <v>2203.86</v>
      </c>
      <c r="N432" s="18">
        <v>113.6</v>
      </c>
      <c r="O432" s="18">
        <v>21693</v>
      </c>
      <c r="P432" s="18">
        <v>852.59</v>
      </c>
      <c r="Q432" s="18">
        <v>197.41</v>
      </c>
      <c r="R432" s="18">
        <v>0</v>
      </c>
      <c r="S432" s="18">
        <v>1050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f t="shared" si="39"/>
        <v>20228.13</v>
      </c>
      <c r="Z432" s="18">
        <f t="shared" si="40"/>
        <v>2401.27</v>
      </c>
      <c r="AA432" s="18">
        <f t="shared" si="41"/>
        <v>113.6</v>
      </c>
      <c r="AB432" s="18">
        <f t="shared" si="42"/>
        <v>22743</v>
      </c>
    </row>
    <row r="433" spans="1:28" s="15" customFormat="1" x14ac:dyDescent="0.25">
      <c r="A433" s="17">
        <v>11</v>
      </c>
      <c r="B433" s="17" t="s">
        <v>64</v>
      </c>
      <c r="C433" s="17" t="s">
        <v>32</v>
      </c>
      <c r="D433" s="17" t="s">
        <v>65</v>
      </c>
      <c r="E433" s="17" t="s">
        <v>66</v>
      </c>
      <c r="F433" s="17" t="s">
        <v>35</v>
      </c>
      <c r="G433" s="17" t="s">
        <v>67</v>
      </c>
      <c r="H433" s="17">
        <v>1100</v>
      </c>
      <c r="I433" s="17">
        <v>1100</v>
      </c>
      <c r="J433" s="17">
        <v>21</v>
      </c>
      <c r="K433" s="17" t="s">
        <v>848</v>
      </c>
      <c r="L433" s="18">
        <v>12070.42</v>
      </c>
      <c r="M433" s="18">
        <v>1352.95</v>
      </c>
      <c r="N433" s="18">
        <v>272.63</v>
      </c>
      <c r="O433" s="18">
        <v>13696</v>
      </c>
      <c r="P433" s="18">
        <v>556.5</v>
      </c>
      <c r="Q433" s="18">
        <v>125.05</v>
      </c>
      <c r="R433" s="18">
        <v>9.4499999999999993</v>
      </c>
      <c r="S433" s="18">
        <v>691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f t="shared" si="39"/>
        <v>12626.92</v>
      </c>
      <c r="Z433" s="18">
        <f t="shared" si="40"/>
        <v>1478</v>
      </c>
      <c r="AA433" s="18">
        <f t="shared" si="41"/>
        <v>282.08</v>
      </c>
      <c r="AB433" s="18">
        <f t="shared" si="42"/>
        <v>14387</v>
      </c>
    </row>
    <row r="434" spans="1:28" s="15" customFormat="1" x14ac:dyDescent="0.25">
      <c r="A434" s="17">
        <v>12</v>
      </c>
      <c r="B434" s="17" t="s">
        <v>38</v>
      </c>
      <c r="C434" s="17" t="s">
        <v>32</v>
      </c>
      <c r="D434" s="17" t="s">
        <v>68</v>
      </c>
      <c r="E434" s="17" t="s">
        <v>69</v>
      </c>
      <c r="F434" s="17" t="s">
        <v>35</v>
      </c>
      <c r="G434" s="17" t="s">
        <v>70</v>
      </c>
      <c r="H434" s="17">
        <v>11054</v>
      </c>
      <c r="I434" s="17">
        <v>10771</v>
      </c>
      <c r="J434" s="17">
        <v>283</v>
      </c>
      <c r="K434" s="17" t="s">
        <v>37</v>
      </c>
      <c r="L434" s="18">
        <v>32572.47</v>
      </c>
      <c r="M434" s="18">
        <v>1265.8800000000001</v>
      </c>
      <c r="N434" s="18">
        <v>790.65</v>
      </c>
      <c r="O434" s="18">
        <v>34629</v>
      </c>
      <c r="P434" s="18">
        <v>2362.11</v>
      </c>
      <c r="Q434" s="18">
        <v>331.54</v>
      </c>
      <c r="R434" s="18">
        <v>127.35</v>
      </c>
      <c r="S434" s="18">
        <v>2821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f t="shared" si="39"/>
        <v>34934.58</v>
      </c>
      <c r="Z434" s="18">
        <f t="shared" si="40"/>
        <v>1597.42</v>
      </c>
      <c r="AA434" s="18">
        <f t="shared" si="41"/>
        <v>918</v>
      </c>
      <c r="AB434" s="18">
        <f t="shared" si="42"/>
        <v>37450</v>
      </c>
    </row>
    <row r="435" spans="1:28" s="22" customFormat="1" x14ac:dyDescent="0.25">
      <c r="A435" s="19"/>
      <c r="B435" s="19"/>
      <c r="C435" s="10" t="s">
        <v>71</v>
      </c>
      <c r="D435" s="19"/>
      <c r="E435" s="19"/>
      <c r="F435" s="19"/>
      <c r="G435" s="19"/>
      <c r="H435" s="19"/>
      <c r="I435" s="19"/>
      <c r="J435" s="19">
        <f>SUM(J423:J434)</f>
        <v>14155</v>
      </c>
      <c r="K435" s="19"/>
      <c r="L435" s="20">
        <f t="shared" ref="L435:AB435" si="43">SUM(L423:L434)</f>
        <v>366943.76</v>
      </c>
      <c r="M435" s="20">
        <f t="shared" si="43"/>
        <v>19440.910000000003</v>
      </c>
      <c r="N435" s="20">
        <f t="shared" si="43"/>
        <v>16173.329999999998</v>
      </c>
      <c r="O435" s="20">
        <f t="shared" si="43"/>
        <v>402558</v>
      </c>
      <c r="P435" s="20">
        <f t="shared" si="43"/>
        <v>88121.439999999988</v>
      </c>
      <c r="Q435" s="20">
        <f t="shared" si="43"/>
        <v>3806.81</v>
      </c>
      <c r="R435" s="20">
        <f t="shared" si="43"/>
        <v>6369.7500000000009</v>
      </c>
      <c r="S435" s="20">
        <f t="shared" si="43"/>
        <v>98298</v>
      </c>
      <c r="T435" s="20">
        <f t="shared" si="43"/>
        <v>17810</v>
      </c>
      <c r="U435" s="20">
        <f t="shared" si="43"/>
        <v>192873.23</v>
      </c>
      <c r="V435" s="20">
        <f t="shared" si="43"/>
        <v>6117.12</v>
      </c>
      <c r="W435" s="20">
        <f t="shared" si="43"/>
        <v>9061.65</v>
      </c>
      <c r="X435" s="20">
        <f t="shared" si="43"/>
        <v>208052</v>
      </c>
      <c r="Y435" s="20">
        <f t="shared" si="43"/>
        <v>262191.97000000003</v>
      </c>
      <c r="Z435" s="20">
        <f t="shared" si="43"/>
        <v>17130.599999999999</v>
      </c>
      <c r="AA435" s="20">
        <f t="shared" si="43"/>
        <v>13481.43</v>
      </c>
      <c r="AB435" s="20">
        <f t="shared" si="43"/>
        <v>292804</v>
      </c>
    </row>
    <row r="436" spans="1:28" s="15" customFormat="1" x14ac:dyDescent="0.25">
      <c r="A436" s="17">
        <v>1</v>
      </c>
      <c r="B436" s="17" t="s">
        <v>72</v>
      </c>
      <c r="C436" s="17" t="s">
        <v>32</v>
      </c>
      <c r="D436" s="17" t="s">
        <v>73</v>
      </c>
      <c r="E436" s="17" t="s">
        <v>74</v>
      </c>
      <c r="F436" s="17" t="s">
        <v>75</v>
      </c>
      <c r="G436" s="17" t="s">
        <v>76</v>
      </c>
      <c r="H436" s="17">
        <v>7181</v>
      </c>
      <c r="I436" s="17">
        <v>6856</v>
      </c>
      <c r="J436" s="17">
        <v>325</v>
      </c>
      <c r="K436" s="17" t="s">
        <v>37</v>
      </c>
      <c r="L436" s="18">
        <v>27515.64</v>
      </c>
      <c r="M436" s="18">
        <v>2213.35</v>
      </c>
      <c r="N436" s="18">
        <v>1904.01</v>
      </c>
      <c r="O436" s="18">
        <v>31633</v>
      </c>
      <c r="P436" s="18">
        <v>2614.5700000000002</v>
      </c>
      <c r="Q436" s="18">
        <v>292.92</v>
      </c>
      <c r="R436" s="18">
        <v>194.51</v>
      </c>
      <c r="S436" s="18">
        <v>3102</v>
      </c>
      <c r="T436" s="18">
        <v>280</v>
      </c>
      <c r="U436" s="18">
        <v>0</v>
      </c>
      <c r="V436" s="18">
        <v>0</v>
      </c>
      <c r="W436" s="18">
        <v>0</v>
      </c>
      <c r="X436" s="18"/>
      <c r="Y436" s="18">
        <f t="shared" ref="Y436:Y452" si="44">L436+P436-U436</f>
        <v>30130.21</v>
      </c>
      <c r="Z436" s="18">
        <f t="shared" ref="Z436:Z452" si="45">M436+Q436-V436</f>
        <v>2506.27</v>
      </c>
      <c r="AA436" s="18">
        <f t="shared" ref="AA436:AA452" si="46">N436+R436-W436</f>
        <v>2098.52</v>
      </c>
      <c r="AB436" s="18">
        <f t="shared" ref="AB436:AB452" si="47">O436+S436-X436</f>
        <v>34735</v>
      </c>
    </row>
    <row r="437" spans="1:28" s="15" customFormat="1" x14ac:dyDescent="0.25">
      <c r="A437" s="17">
        <v>2</v>
      </c>
      <c r="B437" s="17" t="s">
        <v>48</v>
      </c>
      <c r="C437" s="17" t="s">
        <v>32</v>
      </c>
      <c r="D437" s="17" t="s">
        <v>77</v>
      </c>
      <c r="E437" s="17" t="s">
        <v>78</v>
      </c>
      <c r="F437" s="17" t="s">
        <v>75</v>
      </c>
      <c r="G437" s="17" t="s">
        <v>76</v>
      </c>
      <c r="H437" s="17">
        <v>7290</v>
      </c>
      <c r="I437" s="17">
        <v>7206</v>
      </c>
      <c r="J437" s="17">
        <v>84</v>
      </c>
      <c r="K437" s="17" t="s">
        <v>37</v>
      </c>
      <c r="L437" s="18">
        <v>17640.849999999999</v>
      </c>
      <c r="M437" s="18">
        <v>1984.9</v>
      </c>
      <c r="N437" s="18">
        <v>1162.25</v>
      </c>
      <c r="O437" s="18">
        <v>20788</v>
      </c>
      <c r="P437" s="18">
        <v>821.61</v>
      </c>
      <c r="Q437" s="18">
        <v>190.12</v>
      </c>
      <c r="R437" s="18">
        <v>50.27</v>
      </c>
      <c r="S437" s="18">
        <v>1062</v>
      </c>
      <c r="T437" s="18">
        <v>10</v>
      </c>
      <c r="U437" s="18">
        <v>0</v>
      </c>
      <c r="V437" s="18">
        <v>0</v>
      </c>
      <c r="W437" s="18">
        <v>0</v>
      </c>
      <c r="X437" s="18"/>
      <c r="Y437" s="18">
        <f t="shared" si="44"/>
        <v>18462.46</v>
      </c>
      <c r="Z437" s="18">
        <f t="shared" si="45"/>
        <v>2175.02</v>
      </c>
      <c r="AA437" s="18">
        <f t="shared" si="46"/>
        <v>1212.52</v>
      </c>
      <c r="AB437" s="18">
        <f t="shared" si="47"/>
        <v>21850</v>
      </c>
    </row>
    <row r="438" spans="1:28" s="15" customFormat="1" x14ac:dyDescent="0.25">
      <c r="A438" s="17">
        <v>3</v>
      </c>
      <c r="B438" s="17" t="s">
        <v>60</v>
      </c>
      <c r="C438" s="17" t="s">
        <v>32</v>
      </c>
      <c r="D438" s="17" t="s">
        <v>79</v>
      </c>
      <c r="E438" s="17" t="s">
        <v>80</v>
      </c>
      <c r="F438" s="17" t="s">
        <v>75</v>
      </c>
      <c r="G438" s="17" t="s">
        <v>76</v>
      </c>
      <c r="H438" s="17">
        <v>7561</v>
      </c>
      <c r="I438" s="17">
        <v>7561</v>
      </c>
      <c r="J438" s="17">
        <v>0</v>
      </c>
      <c r="K438" s="17" t="s">
        <v>59</v>
      </c>
      <c r="L438" s="18">
        <v>4241.91</v>
      </c>
      <c r="M438" s="18">
        <v>795.09</v>
      </c>
      <c r="N438" s="18">
        <v>0</v>
      </c>
      <c r="O438" s="18">
        <v>5037</v>
      </c>
      <c r="P438" s="18">
        <v>406.07</v>
      </c>
      <c r="Q438" s="18">
        <v>41.93</v>
      </c>
      <c r="R438" s="18">
        <v>0</v>
      </c>
      <c r="S438" s="18">
        <v>448</v>
      </c>
      <c r="T438" s="18">
        <v>5270</v>
      </c>
      <c r="U438" s="18">
        <v>0</v>
      </c>
      <c r="V438" s="18">
        <v>0</v>
      </c>
      <c r="W438" s="18">
        <v>0</v>
      </c>
      <c r="X438" s="18"/>
      <c r="Y438" s="18">
        <f t="shared" si="44"/>
        <v>4647.9799999999996</v>
      </c>
      <c r="Z438" s="18">
        <f t="shared" si="45"/>
        <v>837.02</v>
      </c>
      <c r="AA438" s="18">
        <f t="shared" si="46"/>
        <v>0</v>
      </c>
      <c r="AB438" s="18">
        <f t="shared" si="47"/>
        <v>5485</v>
      </c>
    </row>
    <row r="439" spans="1:28" s="15" customFormat="1" x14ac:dyDescent="0.25">
      <c r="A439" s="17">
        <v>4</v>
      </c>
      <c r="B439" s="17" t="s">
        <v>81</v>
      </c>
      <c r="C439" s="17" t="s">
        <v>32</v>
      </c>
      <c r="D439" s="17" t="s">
        <v>82</v>
      </c>
      <c r="E439" s="17" t="s">
        <v>83</v>
      </c>
      <c r="F439" s="17" t="s">
        <v>75</v>
      </c>
      <c r="G439" s="17" t="s">
        <v>76</v>
      </c>
      <c r="H439" s="17">
        <v>21567</v>
      </c>
      <c r="I439" s="17">
        <v>21286</v>
      </c>
      <c r="J439" s="17">
        <v>281</v>
      </c>
      <c r="K439" s="17" t="s">
        <v>37</v>
      </c>
      <c r="L439" s="18">
        <v>32097.21</v>
      </c>
      <c r="M439" s="18">
        <v>2534.44</v>
      </c>
      <c r="N439" s="18">
        <v>2493.35</v>
      </c>
      <c r="O439" s="18">
        <v>37125</v>
      </c>
      <c r="P439" s="18">
        <v>2267.7600000000002</v>
      </c>
      <c r="Q439" s="18">
        <v>346.06</v>
      </c>
      <c r="R439" s="18">
        <v>168.18</v>
      </c>
      <c r="S439" s="18">
        <v>2782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f t="shared" si="44"/>
        <v>34364.97</v>
      </c>
      <c r="Z439" s="18">
        <f t="shared" si="45"/>
        <v>2880.5</v>
      </c>
      <c r="AA439" s="18">
        <f t="shared" si="46"/>
        <v>2661.5299999999997</v>
      </c>
      <c r="AB439" s="18">
        <f t="shared" si="47"/>
        <v>39907</v>
      </c>
    </row>
    <row r="440" spans="1:28" s="15" customFormat="1" x14ac:dyDescent="0.25">
      <c r="A440" s="17">
        <v>5</v>
      </c>
      <c r="B440" s="17" t="s">
        <v>31</v>
      </c>
      <c r="C440" s="17" t="s">
        <v>32</v>
      </c>
      <c r="D440" s="17" t="s">
        <v>84</v>
      </c>
      <c r="E440" s="17" t="s">
        <v>85</v>
      </c>
      <c r="F440" s="17" t="s">
        <v>75</v>
      </c>
      <c r="G440" s="17" t="s">
        <v>86</v>
      </c>
      <c r="H440" s="17">
        <v>9509</v>
      </c>
      <c r="I440" s="17">
        <v>9417</v>
      </c>
      <c r="J440" s="17">
        <v>92</v>
      </c>
      <c r="K440" s="17" t="s">
        <v>37</v>
      </c>
      <c r="L440" s="18">
        <v>17988.669999999998</v>
      </c>
      <c r="M440" s="18">
        <v>2133.7600000000002</v>
      </c>
      <c r="N440" s="18">
        <v>1137.57</v>
      </c>
      <c r="O440" s="18">
        <v>21260</v>
      </c>
      <c r="P440" s="18">
        <v>910.99</v>
      </c>
      <c r="Q440" s="18">
        <v>192.95</v>
      </c>
      <c r="R440" s="18">
        <v>55.06</v>
      </c>
      <c r="S440" s="18">
        <v>1159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f t="shared" si="44"/>
        <v>18899.66</v>
      </c>
      <c r="Z440" s="18">
        <f t="shared" si="45"/>
        <v>2326.71</v>
      </c>
      <c r="AA440" s="18">
        <f t="shared" si="46"/>
        <v>1192.6299999999999</v>
      </c>
      <c r="AB440" s="18">
        <f t="shared" si="47"/>
        <v>22419</v>
      </c>
    </row>
    <row r="441" spans="1:28" s="15" customFormat="1" x14ac:dyDescent="0.25">
      <c r="A441" s="17">
        <v>6</v>
      </c>
      <c r="B441" s="17" t="s">
        <v>48</v>
      </c>
      <c r="C441" s="17" t="s">
        <v>32</v>
      </c>
      <c r="D441" s="17" t="s">
        <v>87</v>
      </c>
      <c r="E441" s="17" t="s">
        <v>88</v>
      </c>
      <c r="F441" s="17" t="s">
        <v>75</v>
      </c>
      <c r="G441" s="17" t="s">
        <v>76</v>
      </c>
      <c r="H441" s="17">
        <v>11047</v>
      </c>
      <c r="I441" s="17">
        <v>10786</v>
      </c>
      <c r="J441" s="17">
        <v>261</v>
      </c>
      <c r="K441" s="17" t="s">
        <v>37</v>
      </c>
      <c r="L441" s="18">
        <v>27986.799999999999</v>
      </c>
      <c r="M441" s="18">
        <v>2551.5700000000002</v>
      </c>
      <c r="N441" s="18">
        <v>2122.63</v>
      </c>
      <c r="O441" s="18">
        <v>32661</v>
      </c>
      <c r="P441" s="18">
        <v>2123.75</v>
      </c>
      <c r="Q441" s="18">
        <v>301.04000000000002</v>
      </c>
      <c r="R441" s="18">
        <v>156.21</v>
      </c>
      <c r="S441" s="18">
        <v>2581</v>
      </c>
      <c r="T441" s="18">
        <v>40</v>
      </c>
      <c r="U441" s="18">
        <v>0</v>
      </c>
      <c r="V441" s="18">
        <v>0</v>
      </c>
      <c r="W441" s="18">
        <v>0</v>
      </c>
      <c r="X441" s="18"/>
      <c r="Y441" s="18">
        <f t="shared" si="44"/>
        <v>30110.55</v>
      </c>
      <c r="Z441" s="18">
        <f t="shared" si="45"/>
        <v>2852.61</v>
      </c>
      <c r="AA441" s="18">
        <f t="shared" si="46"/>
        <v>2278.84</v>
      </c>
      <c r="AB441" s="18">
        <f t="shared" si="47"/>
        <v>35242</v>
      </c>
    </row>
    <row r="442" spans="1:28" s="15" customFormat="1" x14ac:dyDescent="0.25">
      <c r="A442" s="17">
        <v>7</v>
      </c>
      <c r="B442" s="17" t="s">
        <v>51</v>
      </c>
      <c r="C442" s="17" t="s">
        <v>32</v>
      </c>
      <c r="D442" s="17" t="s">
        <v>89</v>
      </c>
      <c r="E442" s="17" t="s">
        <v>90</v>
      </c>
      <c r="F442" s="17" t="s">
        <v>75</v>
      </c>
      <c r="G442" s="17" t="s">
        <v>76</v>
      </c>
      <c r="H442" s="17">
        <v>9922</v>
      </c>
      <c r="I442" s="17">
        <v>9922</v>
      </c>
      <c r="J442" s="17">
        <v>212</v>
      </c>
      <c r="K442" s="17" t="s">
        <v>848</v>
      </c>
      <c r="L442" s="18">
        <v>13561.22</v>
      </c>
      <c r="M442" s="18">
        <v>975.58</v>
      </c>
      <c r="N442" s="18">
        <v>989.2</v>
      </c>
      <c r="O442" s="18">
        <v>15526</v>
      </c>
      <c r="P442" s="18">
        <v>1803.28</v>
      </c>
      <c r="Q442" s="18">
        <v>142.84</v>
      </c>
      <c r="R442" s="18">
        <v>126.88</v>
      </c>
      <c r="S442" s="18">
        <v>2073</v>
      </c>
      <c r="T442" s="18">
        <v>1800</v>
      </c>
      <c r="U442" s="18">
        <v>0</v>
      </c>
      <c r="V442" s="18">
        <v>0</v>
      </c>
      <c r="W442" s="18">
        <v>0</v>
      </c>
      <c r="X442" s="18"/>
      <c r="Y442" s="18">
        <f t="shared" si="44"/>
        <v>15364.5</v>
      </c>
      <c r="Z442" s="18">
        <f t="shared" si="45"/>
        <v>1118.42</v>
      </c>
      <c r="AA442" s="18">
        <f t="shared" si="46"/>
        <v>1116.08</v>
      </c>
      <c r="AB442" s="18">
        <f t="shared" si="47"/>
        <v>17599</v>
      </c>
    </row>
    <row r="443" spans="1:28" s="15" customFormat="1" x14ac:dyDescent="0.25">
      <c r="A443" s="17">
        <v>8</v>
      </c>
      <c r="B443" s="17" t="s">
        <v>38</v>
      </c>
      <c r="C443" s="17" t="s">
        <v>32</v>
      </c>
      <c r="D443" s="17" t="s">
        <v>91</v>
      </c>
      <c r="E443" s="17" t="s">
        <v>92</v>
      </c>
      <c r="F443" s="17" t="s">
        <v>75</v>
      </c>
      <c r="G443" s="17" t="s">
        <v>76</v>
      </c>
      <c r="H443" s="17">
        <v>10361</v>
      </c>
      <c r="I443" s="17">
        <v>10093</v>
      </c>
      <c r="J443" s="17">
        <v>268</v>
      </c>
      <c r="K443" s="17" t="s">
        <v>37</v>
      </c>
      <c r="L443" s="18">
        <v>25261.599999999999</v>
      </c>
      <c r="M443" s="18">
        <v>1746.13</v>
      </c>
      <c r="N443" s="18">
        <v>1896.27</v>
      </c>
      <c r="O443" s="18">
        <v>28904</v>
      </c>
      <c r="P443" s="18">
        <v>2330.04</v>
      </c>
      <c r="Q443" s="18">
        <v>267.56</v>
      </c>
      <c r="R443" s="18">
        <v>160.4</v>
      </c>
      <c r="S443" s="18">
        <v>2758</v>
      </c>
      <c r="T443" s="18">
        <v>2830</v>
      </c>
      <c r="U443" s="18">
        <v>0</v>
      </c>
      <c r="V443" s="18">
        <v>0</v>
      </c>
      <c r="W443" s="18">
        <v>0</v>
      </c>
      <c r="X443" s="18"/>
      <c r="Y443" s="18">
        <f t="shared" si="44"/>
        <v>27591.64</v>
      </c>
      <c r="Z443" s="18">
        <f t="shared" si="45"/>
        <v>2013.69</v>
      </c>
      <c r="AA443" s="18">
        <f t="shared" si="46"/>
        <v>2056.67</v>
      </c>
      <c r="AB443" s="18">
        <f t="shared" si="47"/>
        <v>31662</v>
      </c>
    </row>
    <row r="444" spans="1:28" s="15" customFormat="1" x14ac:dyDescent="0.25">
      <c r="A444" s="17">
        <v>9</v>
      </c>
      <c r="B444" s="17" t="s">
        <v>38</v>
      </c>
      <c r="C444" s="17" t="s">
        <v>32</v>
      </c>
      <c r="D444" s="17" t="s">
        <v>93</v>
      </c>
      <c r="E444" s="17" t="s">
        <v>94</v>
      </c>
      <c r="F444" s="17" t="s">
        <v>75</v>
      </c>
      <c r="G444" s="17" t="s">
        <v>76</v>
      </c>
      <c r="H444" s="17">
        <v>2180</v>
      </c>
      <c r="I444" s="17">
        <v>2091</v>
      </c>
      <c r="J444" s="17">
        <v>89</v>
      </c>
      <c r="K444" s="17" t="s">
        <v>37</v>
      </c>
      <c r="L444" s="18">
        <v>22311.38</v>
      </c>
      <c r="M444" s="18">
        <v>2073.7800000000002</v>
      </c>
      <c r="N444" s="18">
        <v>1212.8399999999999</v>
      </c>
      <c r="O444" s="18">
        <v>25598</v>
      </c>
      <c r="P444" s="18">
        <v>1045.32</v>
      </c>
      <c r="Q444" s="18">
        <v>232.41</v>
      </c>
      <c r="R444" s="18">
        <v>53.27</v>
      </c>
      <c r="S444" s="18">
        <v>1331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f t="shared" si="44"/>
        <v>23356.7</v>
      </c>
      <c r="Z444" s="18">
        <f t="shared" si="45"/>
        <v>2306.19</v>
      </c>
      <c r="AA444" s="18">
        <f t="shared" si="46"/>
        <v>1266.1099999999999</v>
      </c>
      <c r="AB444" s="18">
        <f t="shared" si="47"/>
        <v>26929</v>
      </c>
    </row>
    <row r="445" spans="1:28" s="15" customFormat="1" x14ac:dyDescent="0.25">
      <c r="A445" s="17">
        <v>10</v>
      </c>
      <c r="B445" s="17" t="s">
        <v>31</v>
      </c>
      <c r="C445" s="17" t="s">
        <v>100</v>
      </c>
      <c r="D445" s="17" t="s">
        <v>101</v>
      </c>
      <c r="E445" s="17" t="s">
        <v>102</v>
      </c>
      <c r="F445" s="17" t="s">
        <v>75</v>
      </c>
      <c r="G445" s="17" t="s">
        <v>76</v>
      </c>
      <c r="H445" s="17">
        <v>8560</v>
      </c>
      <c r="I445" s="17">
        <v>8560</v>
      </c>
      <c r="J445" s="17">
        <v>0</v>
      </c>
      <c r="K445" s="17" t="s">
        <v>59</v>
      </c>
      <c r="L445" s="18">
        <v>3987.79</v>
      </c>
      <c r="M445" s="18">
        <v>11.25</v>
      </c>
      <c r="N445" s="18">
        <v>461.96</v>
      </c>
      <c r="O445" s="18">
        <v>4461</v>
      </c>
      <c r="P445" s="18">
        <v>187.56</v>
      </c>
      <c r="Q445" s="18">
        <v>40.44</v>
      </c>
      <c r="R445" s="18">
        <v>0</v>
      </c>
      <c r="S445" s="18">
        <v>228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f t="shared" si="44"/>
        <v>4175.3500000000004</v>
      </c>
      <c r="Z445" s="18">
        <f t="shared" si="45"/>
        <v>51.69</v>
      </c>
      <c r="AA445" s="18">
        <f t="shared" si="46"/>
        <v>461.96</v>
      </c>
      <c r="AB445" s="18">
        <f t="shared" si="47"/>
        <v>4689</v>
      </c>
    </row>
    <row r="446" spans="1:28" s="15" customFormat="1" x14ac:dyDescent="0.25">
      <c r="A446" s="17">
        <v>11</v>
      </c>
      <c r="B446" s="17" t="s">
        <v>81</v>
      </c>
      <c r="C446" s="17" t="s">
        <v>32</v>
      </c>
      <c r="D446" s="17" t="s">
        <v>95</v>
      </c>
      <c r="E446" s="17" t="s">
        <v>96</v>
      </c>
      <c r="F446" s="17" t="s">
        <v>75</v>
      </c>
      <c r="G446" s="17" t="s">
        <v>76</v>
      </c>
      <c r="H446" s="17">
        <v>34194</v>
      </c>
      <c r="I446" s="17">
        <v>33806</v>
      </c>
      <c r="J446" s="17">
        <v>388</v>
      </c>
      <c r="K446" s="17" t="s">
        <v>37</v>
      </c>
      <c r="L446" s="18">
        <v>17667.36</v>
      </c>
      <c r="M446" s="18">
        <v>899.96</v>
      </c>
      <c r="N446" s="18">
        <v>1079.68</v>
      </c>
      <c r="O446" s="18">
        <v>19647</v>
      </c>
      <c r="P446" s="18">
        <v>3036.01</v>
      </c>
      <c r="Q446" s="18">
        <v>179.77</v>
      </c>
      <c r="R446" s="18">
        <v>232.22</v>
      </c>
      <c r="S446" s="18">
        <v>3448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f t="shared" si="44"/>
        <v>20703.370000000003</v>
      </c>
      <c r="Z446" s="18">
        <f t="shared" si="45"/>
        <v>1079.73</v>
      </c>
      <c r="AA446" s="18">
        <f t="shared" si="46"/>
        <v>1311.9</v>
      </c>
      <c r="AB446" s="18">
        <f t="shared" si="47"/>
        <v>23095</v>
      </c>
    </row>
    <row r="447" spans="1:28" s="15" customFormat="1" x14ac:dyDescent="0.25">
      <c r="A447" s="17">
        <v>12</v>
      </c>
      <c r="B447" s="17" t="s">
        <v>103</v>
      </c>
      <c r="C447" s="17" t="s">
        <v>32</v>
      </c>
      <c r="D447" s="17" t="s">
        <v>104</v>
      </c>
      <c r="E447" s="17" t="s">
        <v>105</v>
      </c>
      <c r="F447" s="17" t="s">
        <v>75</v>
      </c>
      <c r="G447" s="17" t="s">
        <v>106</v>
      </c>
      <c r="H447" s="17">
        <v>0</v>
      </c>
      <c r="I447" s="17">
        <v>0</v>
      </c>
      <c r="J447" s="17">
        <v>91</v>
      </c>
      <c r="K447" s="17" t="s">
        <v>107</v>
      </c>
      <c r="L447" s="18">
        <v>53014.64</v>
      </c>
      <c r="M447" s="18">
        <v>4661</v>
      </c>
      <c r="N447" s="18">
        <v>2843.36</v>
      </c>
      <c r="O447" s="18">
        <v>60519</v>
      </c>
      <c r="P447" s="18">
        <v>778.22</v>
      </c>
      <c r="Q447" s="18">
        <v>573.32000000000005</v>
      </c>
      <c r="R447" s="18">
        <v>54.46</v>
      </c>
      <c r="S447" s="18">
        <v>1406</v>
      </c>
      <c r="T447" s="18">
        <v>0</v>
      </c>
      <c r="U447" s="18">
        <v>53014.64</v>
      </c>
      <c r="V447" s="18">
        <v>4661</v>
      </c>
      <c r="W447" s="18">
        <v>2843.36</v>
      </c>
      <c r="X447" s="18">
        <v>60519</v>
      </c>
      <c r="Y447" s="18">
        <f t="shared" si="44"/>
        <v>778.22000000000116</v>
      </c>
      <c r="Z447" s="18">
        <f t="shared" si="45"/>
        <v>573.31999999999971</v>
      </c>
      <c r="AA447" s="18">
        <f t="shared" si="46"/>
        <v>54.460000000000036</v>
      </c>
      <c r="AB447" s="18">
        <f t="shared" si="47"/>
        <v>1406</v>
      </c>
    </row>
    <row r="448" spans="1:28" s="15" customFormat="1" x14ac:dyDescent="0.25">
      <c r="A448" s="17">
        <v>13</v>
      </c>
      <c r="B448" s="17" t="s">
        <v>103</v>
      </c>
      <c r="C448" s="17" t="s">
        <v>32</v>
      </c>
      <c r="D448" s="17" t="s">
        <v>108</v>
      </c>
      <c r="E448" s="17" t="s">
        <v>109</v>
      </c>
      <c r="F448" s="17" t="s">
        <v>75</v>
      </c>
      <c r="G448" s="17" t="s">
        <v>106</v>
      </c>
      <c r="H448" s="17">
        <v>0</v>
      </c>
      <c r="I448" s="17">
        <v>0</v>
      </c>
      <c r="J448" s="17">
        <v>302</v>
      </c>
      <c r="K448" s="17" t="s">
        <v>107</v>
      </c>
      <c r="L448" s="18">
        <v>52586.93</v>
      </c>
      <c r="M448" s="18">
        <v>4564.43</v>
      </c>
      <c r="N448" s="18">
        <v>2814.64</v>
      </c>
      <c r="O448" s="18">
        <v>59966</v>
      </c>
      <c r="P448" s="18">
        <v>2293.31</v>
      </c>
      <c r="Q448" s="18">
        <v>560.94000000000005</v>
      </c>
      <c r="R448" s="18">
        <v>180.75</v>
      </c>
      <c r="S448" s="18">
        <v>3035</v>
      </c>
      <c r="T448" s="18">
        <v>0</v>
      </c>
      <c r="U448" s="18">
        <v>46009.93</v>
      </c>
      <c r="V448" s="18">
        <v>4564.43</v>
      </c>
      <c r="W448" s="18">
        <v>2814.64</v>
      </c>
      <c r="X448" s="18">
        <v>53389</v>
      </c>
      <c r="Y448" s="18">
        <f t="shared" si="44"/>
        <v>8870.3099999999977</v>
      </c>
      <c r="Z448" s="18">
        <f t="shared" si="45"/>
        <v>560.94000000000051</v>
      </c>
      <c r="AA448" s="18">
        <f t="shared" si="46"/>
        <v>180.75</v>
      </c>
      <c r="AB448" s="18">
        <f t="shared" si="47"/>
        <v>9612</v>
      </c>
    </row>
    <row r="449" spans="1:31" s="15" customFormat="1" x14ac:dyDescent="0.25">
      <c r="A449" s="17">
        <v>14</v>
      </c>
      <c r="B449" s="17" t="s">
        <v>51</v>
      </c>
      <c r="C449" s="17" t="s">
        <v>32</v>
      </c>
      <c r="D449" s="17" t="s">
        <v>110</v>
      </c>
      <c r="E449" s="17" t="s">
        <v>111</v>
      </c>
      <c r="F449" s="17" t="s">
        <v>75</v>
      </c>
      <c r="G449" s="17" t="s">
        <v>106</v>
      </c>
      <c r="H449" s="17">
        <v>0</v>
      </c>
      <c r="I449" s="17">
        <v>0</v>
      </c>
      <c r="J449" s="17">
        <v>403</v>
      </c>
      <c r="K449" s="17" t="s">
        <v>107</v>
      </c>
      <c r="L449" s="18">
        <v>20358.04</v>
      </c>
      <c r="M449" s="18">
        <v>1190.2</v>
      </c>
      <c r="N449" s="18">
        <v>1541.76</v>
      </c>
      <c r="O449" s="18">
        <v>23090</v>
      </c>
      <c r="P449" s="18">
        <v>3018.72</v>
      </c>
      <c r="Q449" s="18">
        <v>211.08</v>
      </c>
      <c r="R449" s="18">
        <v>241.2</v>
      </c>
      <c r="S449" s="18">
        <v>3471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f t="shared" si="44"/>
        <v>23376.760000000002</v>
      </c>
      <c r="Z449" s="18">
        <f t="shared" si="45"/>
        <v>1401.28</v>
      </c>
      <c r="AA449" s="18">
        <f t="shared" si="46"/>
        <v>1782.96</v>
      </c>
      <c r="AB449" s="18">
        <f t="shared" si="47"/>
        <v>26561</v>
      </c>
    </row>
    <row r="450" spans="1:31" s="15" customFormat="1" x14ac:dyDescent="0.25">
      <c r="A450" s="17">
        <v>15</v>
      </c>
      <c r="B450" s="17" t="s">
        <v>51</v>
      </c>
      <c r="C450" s="17" t="s">
        <v>32</v>
      </c>
      <c r="D450" s="17" t="s">
        <v>112</v>
      </c>
      <c r="E450" s="17" t="s">
        <v>113</v>
      </c>
      <c r="F450" s="17" t="s">
        <v>75</v>
      </c>
      <c r="G450" s="17" t="s">
        <v>114</v>
      </c>
      <c r="H450" s="17">
        <v>0</v>
      </c>
      <c r="I450" s="17">
        <v>0</v>
      </c>
      <c r="J450" s="17">
        <v>720</v>
      </c>
      <c r="K450" s="17" t="s">
        <v>107</v>
      </c>
      <c r="L450" s="18">
        <v>17730.37</v>
      </c>
      <c r="M450" s="18">
        <v>699.24</v>
      </c>
      <c r="N450" s="18">
        <v>1442.39</v>
      </c>
      <c r="O450" s="18">
        <v>19872</v>
      </c>
      <c r="P450" s="18">
        <v>5419.27</v>
      </c>
      <c r="Q450" s="18">
        <v>170.81</v>
      </c>
      <c r="R450" s="18">
        <v>430.92</v>
      </c>
      <c r="S450" s="18">
        <v>6021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f t="shared" si="44"/>
        <v>23149.64</v>
      </c>
      <c r="Z450" s="18">
        <f t="shared" si="45"/>
        <v>870.05</v>
      </c>
      <c r="AA450" s="18">
        <f t="shared" si="46"/>
        <v>1873.3100000000002</v>
      </c>
      <c r="AB450" s="18">
        <f t="shared" si="47"/>
        <v>25893</v>
      </c>
    </row>
    <row r="451" spans="1:31" s="15" customFormat="1" x14ac:dyDescent="0.25">
      <c r="A451" s="17">
        <v>16</v>
      </c>
      <c r="B451" s="17" t="s">
        <v>72</v>
      </c>
      <c r="C451" s="17" t="s">
        <v>32</v>
      </c>
      <c r="D451" s="17" t="s">
        <v>115</v>
      </c>
      <c r="E451" s="17" t="s">
        <v>116</v>
      </c>
      <c r="F451" s="17" t="s">
        <v>75</v>
      </c>
      <c r="G451" s="17" t="s">
        <v>114</v>
      </c>
      <c r="H451" s="17">
        <v>0</v>
      </c>
      <c r="I451" s="17">
        <v>0</v>
      </c>
      <c r="J451" s="17">
        <v>360</v>
      </c>
      <c r="K451" s="17" t="s">
        <v>107</v>
      </c>
      <c r="L451" s="18">
        <v>30333.38</v>
      </c>
      <c r="M451" s="18">
        <v>1940.62</v>
      </c>
      <c r="N451" s="18">
        <v>2607</v>
      </c>
      <c r="O451" s="18">
        <v>34881</v>
      </c>
      <c r="P451" s="18">
        <v>2709.8</v>
      </c>
      <c r="Q451" s="18">
        <v>326.74</v>
      </c>
      <c r="R451" s="18">
        <v>215.46</v>
      </c>
      <c r="S451" s="18">
        <v>3252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f t="shared" si="44"/>
        <v>33043.18</v>
      </c>
      <c r="Z451" s="18">
        <f t="shared" si="45"/>
        <v>2267.3599999999997</v>
      </c>
      <c r="AA451" s="18">
        <f t="shared" si="46"/>
        <v>2822.46</v>
      </c>
      <c r="AB451" s="18">
        <f t="shared" si="47"/>
        <v>38133</v>
      </c>
    </row>
    <row r="452" spans="1:31" s="15" customFormat="1" x14ac:dyDescent="0.25">
      <c r="A452" s="17">
        <v>17</v>
      </c>
      <c r="B452" s="17" t="s">
        <v>48</v>
      </c>
      <c r="C452" s="17" t="s">
        <v>32</v>
      </c>
      <c r="D452" s="17" t="s">
        <v>117</v>
      </c>
      <c r="E452" s="17" t="s">
        <v>118</v>
      </c>
      <c r="F452" s="17" t="s">
        <v>75</v>
      </c>
      <c r="G452" s="17" t="s">
        <v>114</v>
      </c>
      <c r="H452" s="17">
        <v>0</v>
      </c>
      <c r="I452" s="17">
        <v>0</v>
      </c>
      <c r="J452" s="17">
        <v>360</v>
      </c>
      <c r="K452" s="17" t="s">
        <v>107</v>
      </c>
      <c r="L452" s="18">
        <v>26259.03</v>
      </c>
      <c r="M452" s="18">
        <v>1647.85</v>
      </c>
      <c r="N452" s="18">
        <v>2148.12</v>
      </c>
      <c r="O452" s="18">
        <v>30055</v>
      </c>
      <c r="P452" s="18">
        <v>2709.65</v>
      </c>
      <c r="Q452" s="18">
        <v>279.89</v>
      </c>
      <c r="R452" s="18">
        <v>215.46</v>
      </c>
      <c r="S452" s="18">
        <v>3205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f t="shared" si="44"/>
        <v>28968.68</v>
      </c>
      <c r="Z452" s="18">
        <f t="shared" si="45"/>
        <v>1927.7399999999998</v>
      </c>
      <c r="AA452" s="18">
        <f t="shared" si="46"/>
        <v>2363.58</v>
      </c>
      <c r="AB452" s="18">
        <f t="shared" si="47"/>
        <v>33260</v>
      </c>
    </row>
    <row r="453" spans="1:31" s="12" customFormat="1" ht="16.5" customHeight="1" x14ac:dyDescent="0.25">
      <c r="A453" s="10"/>
      <c r="B453" s="10"/>
      <c r="C453" s="10" t="s">
        <v>71</v>
      </c>
      <c r="D453" s="10"/>
      <c r="E453" s="10"/>
      <c r="F453" s="10"/>
      <c r="G453" s="10"/>
      <c r="H453" s="10"/>
      <c r="I453" s="10"/>
      <c r="J453" s="11">
        <f>SUM(J436:J452)</f>
        <v>4236</v>
      </c>
      <c r="K453" s="10"/>
      <c r="L453" s="11">
        <f t="shared" ref="L453:AB453" si="48">SUM(L436:L452)</f>
        <v>410542.81999999995</v>
      </c>
      <c r="M453" s="11">
        <f t="shared" si="48"/>
        <v>32623.149999999998</v>
      </c>
      <c r="N453" s="11">
        <f t="shared" si="48"/>
        <v>27857.03</v>
      </c>
      <c r="O453" s="11">
        <f t="shared" si="48"/>
        <v>471023</v>
      </c>
      <c r="P453" s="11">
        <f t="shared" si="48"/>
        <v>34475.93</v>
      </c>
      <c r="Q453" s="11">
        <f t="shared" si="48"/>
        <v>4350.8200000000006</v>
      </c>
      <c r="R453" s="11">
        <f t="shared" si="48"/>
        <v>2535.25</v>
      </c>
      <c r="S453" s="11">
        <f t="shared" si="48"/>
        <v>41362</v>
      </c>
      <c r="T453" s="11">
        <f t="shared" si="48"/>
        <v>10230</v>
      </c>
      <c r="U453" s="11">
        <f t="shared" si="48"/>
        <v>99024.57</v>
      </c>
      <c r="V453" s="11">
        <f t="shared" si="48"/>
        <v>9225.43</v>
      </c>
      <c r="W453" s="11">
        <f t="shared" si="48"/>
        <v>5658</v>
      </c>
      <c r="X453" s="11">
        <f t="shared" si="48"/>
        <v>113908</v>
      </c>
      <c r="Y453" s="11">
        <f t="shared" si="48"/>
        <v>345994.18</v>
      </c>
      <c r="Z453" s="11">
        <f t="shared" si="48"/>
        <v>27748.54</v>
      </c>
      <c r="AA453" s="11">
        <f t="shared" si="48"/>
        <v>24734.28</v>
      </c>
      <c r="AB453" s="11">
        <f t="shared" si="48"/>
        <v>398477</v>
      </c>
    </row>
    <row r="454" spans="1:31" s="12" customFormat="1" ht="16.5" customHeight="1" x14ac:dyDescent="0.25">
      <c r="A454" s="10"/>
      <c r="B454" s="10"/>
      <c r="C454" s="10" t="s">
        <v>119</v>
      </c>
      <c r="D454" s="10"/>
      <c r="E454" s="10"/>
      <c r="F454" s="10"/>
      <c r="G454" s="10"/>
      <c r="H454" s="10"/>
      <c r="I454" s="10"/>
      <c r="J454" s="11">
        <f>J453+J435</f>
        <v>18391</v>
      </c>
      <c r="K454" s="11"/>
      <c r="L454" s="11">
        <f t="shared" ref="L454:AB454" si="49">L453+L435</f>
        <v>777486.58</v>
      </c>
      <c r="M454" s="11">
        <f t="shared" si="49"/>
        <v>52064.06</v>
      </c>
      <c r="N454" s="11">
        <f t="shared" si="49"/>
        <v>44030.36</v>
      </c>
      <c r="O454" s="11">
        <f t="shared" si="49"/>
        <v>873581</v>
      </c>
      <c r="P454" s="11">
        <f t="shared" si="49"/>
        <v>122597.37</v>
      </c>
      <c r="Q454" s="11">
        <f t="shared" si="49"/>
        <v>8157.630000000001</v>
      </c>
      <c r="R454" s="11">
        <f t="shared" si="49"/>
        <v>8905</v>
      </c>
      <c r="S454" s="11">
        <f t="shared" si="49"/>
        <v>139660</v>
      </c>
      <c r="T454" s="11">
        <f t="shared" si="49"/>
        <v>28040</v>
      </c>
      <c r="U454" s="11">
        <f t="shared" si="49"/>
        <v>291897.80000000005</v>
      </c>
      <c r="V454" s="11">
        <f t="shared" si="49"/>
        <v>15342.55</v>
      </c>
      <c r="W454" s="11">
        <f t="shared" si="49"/>
        <v>14719.65</v>
      </c>
      <c r="X454" s="11">
        <f t="shared" si="49"/>
        <v>321960</v>
      </c>
      <c r="Y454" s="11">
        <f t="shared" si="49"/>
        <v>608186.15</v>
      </c>
      <c r="Z454" s="11">
        <f t="shared" si="49"/>
        <v>44879.14</v>
      </c>
      <c r="AA454" s="11">
        <f t="shared" si="49"/>
        <v>38215.71</v>
      </c>
      <c r="AB454" s="11">
        <f t="shared" si="49"/>
        <v>691281</v>
      </c>
    </row>
    <row r="455" spans="1:31" ht="18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</row>
    <row r="456" spans="1:31" ht="18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61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</row>
    <row r="457" spans="1:3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</row>
    <row r="458" spans="1:3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</row>
    <row r="459" spans="1:31" ht="15.75" x14ac:dyDescent="0.25">
      <c r="A459" s="12"/>
      <c r="B459" s="12"/>
      <c r="C459" s="12"/>
      <c r="D459" s="12"/>
      <c r="E459" s="36" t="s">
        <v>120</v>
      </c>
      <c r="F459" s="12"/>
      <c r="G459" s="37"/>
      <c r="H459" s="37"/>
      <c r="I459" s="37"/>
      <c r="J459" s="37"/>
      <c r="K459" s="37"/>
      <c r="L459" s="36" t="s">
        <v>122</v>
      </c>
      <c r="M459" s="36"/>
      <c r="N459" s="36"/>
      <c r="O459" s="37"/>
      <c r="P459" s="12"/>
      <c r="Q459" s="37"/>
      <c r="R459" s="36" t="s">
        <v>121</v>
      </c>
      <c r="S459" s="12"/>
      <c r="T459" s="37"/>
      <c r="U459" s="37"/>
      <c r="V459" s="12"/>
      <c r="W459" s="37"/>
      <c r="X459" s="37"/>
      <c r="Y459" s="36" t="s">
        <v>123</v>
      </c>
      <c r="Z459" s="37"/>
      <c r="AA459" s="37"/>
      <c r="AB459" s="37"/>
    </row>
    <row r="460" spans="1:31" ht="15.75" x14ac:dyDescent="0.25">
      <c r="A460" s="12"/>
      <c r="B460" s="12"/>
      <c r="C460" s="12"/>
      <c r="D460" s="12"/>
      <c r="E460" s="36" t="s">
        <v>124</v>
      </c>
      <c r="F460" s="12"/>
      <c r="G460" s="37"/>
      <c r="H460" s="37"/>
      <c r="I460" s="37"/>
      <c r="J460" s="37"/>
      <c r="K460" s="37"/>
      <c r="L460" s="36" t="s">
        <v>124</v>
      </c>
      <c r="M460" s="36"/>
      <c r="N460" s="36"/>
      <c r="O460" s="37"/>
      <c r="P460" s="12"/>
      <c r="Q460" s="37"/>
      <c r="R460" s="36" t="s">
        <v>124</v>
      </c>
      <c r="S460" s="12"/>
      <c r="T460" s="37"/>
      <c r="U460" s="37"/>
      <c r="V460" s="12"/>
      <c r="W460" s="37"/>
      <c r="X460" s="37"/>
      <c r="Y460" s="36" t="s">
        <v>124</v>
      </c>
      <c r="Z460" s="37"/>
      <c r="AA460" s="37"/>
      <c r="AB460" s="37"/>
    </row>
    <row r="461" spans="1:31" ht="32.25" customHeight="1" x14ac:dyDescent="0.55000000000000004">
      <c r="A461" s="75" t="s">
        <v>0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1"/>
      <c r="AD461" s="1"/>
      <c r="AE461" s="1"/>
    </row>
    <row r="462" spans="1:31" ht="21.75" customHeight="1" x14ac:dyDescent="0.4">
      <c r="A462" s="76" t="s">
        <v>1711</v>
      </c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2"/>
      <c r="AD462" s="2"/>
      <c r="AE462" s="2"/>
    </row>
    <row r="463" spans="1:31" s="5" customFormat="1" ht="20.25" customHeight="1" x14ac:dyDescent="0.35">
      <c r="A463" s="3" t="s">
        <v>1</v>
      </c>
      <c r="B463" s="4"/>
      <c r="C463" s="3"/>
      <c r="D463" s="3"/>
      <c r="F463" s="3" t="s">
        <v>2</v>
      </c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s="7" customFormat="1" ht="90" x14ac:dyDescent="0.25">
      <c r="A464" s="35" t="s">
        <v>3</v>
      </c>
      <c r="B464" s="35" t="s">
        <v>4</v>
      </c>
      <c r="C464" s="35" t="s">
        <v>5</v>
      </c>
      <c r="D464" s="35" t="s">
        <v>6</v>
      </c>
      <c r="E464" s="35" t="s">
        <v>7</v>
      </c>
      <c r="F464" s="35" t="s">
        <v>8</v>
      </c>
      <c r="G464" s="35" t="s">
        <v>9</v>
      </c>
      <c r="H464" s="35" t="s">
        <v>10</v>
      </c>
      <c r="I464" s="35" t="s">
        <v>11</v>
      </c>
      <c r="J464" s="35" t="s">
        <v>12</v>
      </c>
      <c r="K464" s="35" t="s">
        <v>13</v>
      </c>
      <c r="L464" s="35" t="s">
        <v>14</v>
      </c>
      <c r="M464" s="35" t="s">
        <v>15</v>
      </c>
      <c r="N464" s="35" t="s">
        <v>16</v>
      </c>
      <c r="O464" s="35" t="s">
        <v>17</v>
      </c>
      <c r="P464" s="35" t="s">
        <v>18</v>
      </c>
      <c r="Q464" s="35" t="s">
        <v>19</v>
      </c>
      <c r="R464" s="35" t="s">
        <v>20</v>
      </c>
      <c r="S464" s="35" t="s">
        <v>21</v>
      </c>
      <c r="T464" s="35" t="s">
        <v>22</v>
      </c>
      <c r="U464" s="35" t="s">
        <v>23</v>
      </c>
      <c r="V464" s="35" t="s">
        <v>24</v>
      </c>
      <c r="W464" s="35" t="s">
        <v>25</v>
      </c>
      <c r="X464" s="35" t="s">
        <v>26</v>
      </c>
      <c r="Y464" s="35" t="s">
        <v>27</v>
      </c>
      <c r="Z464" s="35" t="s">
        <v>28</v>
      </c>
      <c r="AA464" s="35" t="s">
        <v>29</v>
      </c>
      <c r="AB464" s="35" t="s">
        <v>30</v>
      </c>
    </row>
    <row r="465" spans="1:28" s="15" customFormat="1" x14ac:dyDescent="0.25">
      <c r="A465" s="17">
        <v>1</v>
      </c>
      <c r="B465" s="17" t="s">
        <v>31</v>
      </c>
      <c r="C465" s="17" t="s">
        <v>32</v>
      </c>
      <c r="D465" s="17" t="s">
        <v>33</v>
      </c>
      <c r="E465" s="17" t="s">
        <v>34</v>
      </c>
      <c r="F465" s="17" t="s">
        <v>35</v>
      </c>
      <c r="G465" s="17" t="s">
        <v>36</v>
      </c>
      <c r="H465" s="17">
        <v>84611</v>
      </c>
      <c r="I465" s="17">
        <v>84549</v>
      </c>
      <c r="J465" s="17">
        <v>62</v>
      </c>
      <c r="K465" s="17" t="s">
        <v>37</v>
      </c>
      <c r="L465" s="18">
        <v>30441.439999999999</v>
      </c>
      <c r="M465" s="18">
        <v>2753.01</v>
      </c>
      <c r="N465" s="18">
        <v>1712.55</v>
      </c>
      <c r="O465" s="18">
        <v>34907</v>
      </c>
      <c r="P465" s="18">
        <v>892.69</v>
      </c>
      <c r="Q465" s="18">
        <v>311.41000000000003</v>
      </c>
      <c r="R465" s="18">
        <v>27.9</v>
      </c>
      <c r="S465" s="18">
        <v>1232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31334.13</v>
      </c>
      <c r="Z465" s="18">
        <v>3064.42</v>
      </c>
      <c r="AA465" s="18">
        <v>1740.45</v>
      </c>
      <c r="AB465" s="18">
        <v>36139</v>
      </c>
    </row>
    <row r="466" spans="1:28" s="15" customFormat="1" x14ac:dyDescent="0.25">
      <c r="A466" s="17">
        <v>2</v>
      </c>
      <c r="B466" s="17" t="s">
        <v>38</v>
      </c>
      <c r="C466" s="17" t="s">
        <v>32</v>
      </c>
      <c r="D466" s="17" t="s">
        <v>39</v>
      </c>
      <c r="E466" s="17" t="s">
        <v>40</v>
      </c>
      <c r="F466" s="17" t="s">
        <v>35</v>
      </c>
      <c r="G466" s="17" t="s">
        <v>41</v>
      </c>
      <c r="H466" s="17">
        <v>5233</v>
      </c>
      <c r="I466" s="17">
        <v>4059</v>
      </c>
      <c r="J466" s="17">
        <v>1174</v>
      </c>
      <c r="K466" s="17" t="s">
        <v>37</v>
      </c>
      <c r="L466" s="18">
        <v>6864.82</v>
      </c>
      <c r="M466" s="18">
        <v>422.53</v>
      </c>
      <c r="N466" s="18">
        <v>511.65</v>
      </c>
      <c r="O466" s="18">
        <v>7799</v>
      </c>
      <c r="P466" s="18">
        <v>7729.46</v>
      </c>
      <c r="Q466" s="18">
        <v>474.24</v>
      </c>
      <c r="R466" s="18">
        <v>528.29999999999995</v>
      </c>
      <c r="S466" s="18">
        <v>8732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14594.28</v>
      </c>
      <c r="Z466" s="18">
        <v>896.77</v>
      </c>
      <c r="AA466" s="18">
        <v>1039.95</v>
      </c>
      <c r="AB466" s="18">
        <v>16531</v>
      </c>
    </row>
    <row r="467" spans="1:28" s="15" customFormat="1" x14ac:dyDescent="0.25">
      <c r="A467" s="17">
        <v>3</v>
      </c>
      <c r="B467" s="17" t="s">
        <v>42</v>
      </c>
      <c r="C467" s="17" t="s">
        <v>32</v>
      </c>
      <c r="D467" s="17" t="s">
        <v>43</v>
      </c>
      <c r="E467" s="17" t="s">
        <v>44</v>
      </c>
      <c r="F467" s="17" t="s">
        <v>35</v>
      </c>
      <c r="G467" s="17" t="s">
        <v>45</v>
      </c>
      <c r="H467" s="17">
        <v>44003</v>
      </c>
      <c r="I467" s="17">
        <v>42120</v>
      </c>
      <c r="J467" s="17">
        <v>1883</v>
      </c>
      <c r="K467" s="17" t="s">
        <v>37</v>
      </c>
      <c r="L467" s="18">
        <v>22492.9</v>
      </c>
      <c r="M467" s="18">
        <v>2994.5</v>
      </c>
      <c r="N467" s="18">
        <v>1073.5999999999999</v>
      </c>
      <c r="O467" s="18">
        <v>26561</v>
      </c>
      <c r="P467" s="18">
        <v>10990.68</v>
      </c>
      <c r="Q467" s="18">
        <v>232.97</v>
      </c>
      <c r="R467" s="18">
        <v>847.35</v>
      </c>
      <c r="S467" s="18">
        <v>12071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33483.58</v>
      </c>
      <c r="Z467" s="18">
        <v>3227.47</v>
      </c>
      <c r="AA467" s="18">
        <v>1920.95</v>
      </c>
      <c r="AB467" s="18">
        <v>38632</v>
      </c>
    </row>
    <row r="468" spans="1:28" s="15" customFormat="1" x14ac:dyDescent="0.25">
      <c r="A468" s="17">
        <v>4</v>
      </c>
      <c r="B468" s="17" t="s">
        <v>60</v>
      </c>
      <c r="C468" s="17" t="s">
        <v>97</v>
      </c>
      <c r="D468" s="17" t="s">
        <v>98</v>
      </c>
      <c r="E468" s="17" t="s">
        <v>99</v>
      </c>
      <c r="F468" s="17" t="s">
        <v>35</v>
      </c>
      <c r="G468" s="17" t="s">
        <v>41</v>
      </c>
      <c r="H468" s="17">
        <v>129611</v>
      </c>
      <c r="I468" s="17">
        <v>128636</v>
      </c>
      <c r="J468" s="17">
        <v>975</v>
      </c>
      <c r="K468" s="17" t="s">
        <v>37</v>
      </c>
      <c r="L468" s="18">
        <v>11312.3</v>
      </c>
      <c r="M468" s="18">
        <v>370.35</v>
      </c>
      <c r="N468" s="18">
        <v>730.35</v>
      </c>
      <c r="O468" s="18">
        <v>12413</v>
      </c>
      <c r="P468" s="18">
        <v>7178.91</v>
      </c>
      <c r="Q468" s="18">
        <v>465.34</v>
      </c>
      <c r="R468" s="18">
        <v>438.75</v>
      </c>
      <c r="S468" s="18">
        <v>8083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18491.21</v>
      </c>
      <c r="Z468" s="18">
        <v>835.69</v>
      </c>
      <c r="AA468" s="18">
        <v>1169.0999999999999</v>
      </c>
      <c r="AB468" s="18">
        <v>20496</v>
      </c>
    </row>
    <row r="469" spans="1:28" s="15" customFormat="1" x14ac:dyDescent="0.25">
      <c r="A469" s="17">
        <v>5</v>
      </c>
      <c r="B469" s="17" t="s">
        <v>38</v>
      </c>
      <c r="C469" s="17" t="s">
        <v>32</v>
      </c>
      <c r="D469" s="17" t="s">
        <v>46</v>
      </c>
      <c r="E469" s="17" t="s">
        <v>47</v>
      </c>
      <c r="F469" s="17" t="s">
        <v>35</v>
      </c>
      <c r="G469" s="17" t="s">
        <v>41</v>
      </c>
      <c r="H469" s="17">
        <v>61465</v>
      </c>
      <c r="I469" s="17">
        <v>60046</v>
      </c>
      <c r="J469" s="17">
        <v>1419</v>
      </c>
      <c r="K469" s="17" t="s">
        <v>37</v>
      </c>
      <c r="L469" s="18">
        <v>9213.98</v>
      </c>
      <c r="M469" s="18">
        <v>667.87</v>
      </c>
      <c r="N469" s="18">
        <v>678.15</v>
      </c>
      <c r="O469" s="18">
        <v>10560</v>
      </c>
      <c r="P469" s="18">
        <v>9496.94</v>
      </c>
      <c r="Q469" s="18">
        <v>704.51</v>
      </c>
      <c r="R469" s="18">
        <v>638.54999999999995</v>
      </c>
      <c r="S469" s="18">
        <v>10840</v>
      </c>
      <c r="T469" s="18">
        <v>0</v>
      </c>
      <c r="U469" s="18">
        <v>0</v>
      </c>
      <c r="V469" s="18">
        <v>0</v>
      </c>
      <c r="W469" s="18">
        <v>0</v>
      </c>
      <c r="X469" s="18"/>
      <c r="Y469" s="18">
        <v>18710.919999999998</v>
      </c>
      <c r="Z469" s="18">
        <v>1372.38</v>
      </c>
      <c r="AA469" s="18">
        <v>1316.7</v>
      </c>
      <c r="AB469" s="18">
        <v>21400</v>
      </c>
    </row>
    <row r="470" spans="1:28" s="15" customFormat="1" x14ac:dyDescent="0.25">
      <c r="A470" s="17">
        <v>6</v>
      </c>
      <c r="B470" s="17" t="s">
        <v>48</v>
      </c>
      <c r="C470" s="17" t="s">
        <v>32</v>
      </c>
      <c r="D470" s="17" t="s">
        <v>49</v>
      </c>
      <c r="E470" s="17" t="s">
        <v>50</v>
      </c>
      <c r="F470" s="17" t="s">
        <v>35</v>
      </c>
      <c r="G470" s="17" t="s">
        <v>45</v>
      </c>
      <c r="H470" s="17">
        <v>93233</v>
      </c>
      <c r="I470" s="17">
        <v>91782</v>
      </c>
      <c r="J470" s="17">
        <v>1451</v>
      </c>
      <c r="K470" s="17" t="s">
        <v>37</v>
      </c>
      <c r="L470" s="18">
        <v>8711.9599999999991</v>
      </c>
      <c r="M470" s="18">
        <v>453.09</v>
      </c>
      <c r="N470" s="18">
        <v>661.95</v>
      </c>
      <c r="O470" s="18">
        <v>9827</v>
      </c>
      <c r="P470" s="18">
        <v>8601.7800000000007</v>
      </c>
      <c r="Q470" s="18">
        <v>514.27</v>
      </c>
      <c r="R470" s="18">
        <v>652.95000000000005</v>
      </c>
      <c r="S470" s="18">
        <v>9769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17313.740000000002</v>
      </c>
      <c r="Z470" s="18">
        <v>967.36</v>
      </c>
      <c r="AA470" s="18">
        <v>1314.9</v>
      </c>
      <c r="AB470" s="18">
        <v>19596</v>
      </c>
    </row>
    <row r="471" spans="1:28" s="15" customFormat="1" x14ac:dyDescent="0.25">
      <c r="A471" s="17">
        <v>7</v>
      </c>
      <c r="B471" s="17" t="s">
        <v>51</v>
      </c>
      <c r="C471" s="17" t="s">
        <v>32</v>
      </c>
      <c r="D471" s="17" t="s">
        <v>52</v>
      </c>
      <c r="E471" s="17" t="s">
        <v>53</v>
      </c>
      <c r="F471" s="17" t="s">
        <v>35</v>
      </c>
      <c r="G471" s="17" t="s">
        <v>45</v>
      </c>
      <c r="H471" s="17">
        <v>76230</v>
      </c>
      <c r="I471" s="17">
        <v>74087</v>
      </c>
      <c r="J471" s="17">
        <v>2143</v>
      </c>
      <c r="K471" s="17" t="s">
        <v>37</v>
      </c>
      <c r="L471" s="18">
        <v>28907.72</v>
      </c>
      <c r="M471" s="18">
        <v>969.73</v>
      </c>
      <c r="N471" s="18">
        <v>2213.5500000000002</v>
      </c>
      <c r="O471" s="18">
        <v>32091</v>
      </c>
      <c r="P471" s="18">
        <v>12703.39</v>
      </c>
      <c r="Q471" s="18">
        <v>241.26</v>
      </c>
      <c r="R471" s="18">
        <v>964.35</v>
      </c>
      <c r="S471" s="18">
        <v>13909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41611.11</v>
      </c>
      <c r="Z471" s="18">
        <v>1210.99</v>
      </c>
      <c r="AA471" s="18">
        <v>3177.9</v>
      </c>
      <c r="AB471" s="18">
        <v>46000</v>
      </c>
    </row>
    <row r="472" spans="1:28" s="15" customFormat="1" x14ac:dyDescent="0.25">
      <c r="A472" s="17">
        <v>8</v>
      </c>
      <c r="B472" s="17" t="s">
        <v>51</v>
      </c>
      <c r="C472" s="17" t="s">
        <v>32</v>
      </c>
      <c r="D472" s="17" t="s">
        <v>54</v>
      </c>
      <c r="E472" s="17" t="s">
        <v>55</v>
      </c>
      <c r="F472" s="17" t="s">
        <v>35</v>
      </c>
      <c r="G472" s="17" t="s">
        <v>41</v>
      </c>
      <c r="H472" s="17">
        <v>93456</v>
      </c>
      <c r="I472" s="17">
        <v>85086</v>
      </c>
      <c r="J472" s="17">
        <v>8370</v>
      </c>
      <c r="K472" s="17" t="s">
        <v>37</v>
      </c>
      <c r="L472" s="18">
        <v>57456.38</v>
      </c>
      <c r="M472" s="18">
        <v>807.67</v>
      </c>
      <c r="N472" s="18">
        <v>4585.95</v>
      </c>
      <c r="O472" s="18">
        <v>62850</v>
      </c>
      <c r="P472" s="18">
        <v>14077.51</v>
      </c>
      <c r="Q472" s="18">
        <v>464.99</v>
      </c>
      <c r="R472" s="18">
        <v>3766.5</v>
      </c>
      <c r="S472" s="18">
        <v>18309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71533.89</v>
      </c>
      <c r="Z472" s="18">
        <v>1272.6600000000001</v>
      </c>
      <c r="AA472" s="18">
        <v>8352.4500000000007</v>
      </c>
      <c r="AB472" s="18">
        <v>81159</v>
      </c>
    </row>
    <row r="473" spans="1:28" s="15" customFormat="1" x14ac:dyDescent="0.25">
      <c r="A473" s="17">
        <v>9</v>
      </c>
      <c r="B473" s="17" t="s">
        <v>51</v>
      </c>
      <c r="C473" s="17" t="s">
        <v>32</v>
      </c>
      <c r="D473" s="17" t="s">
        <v>56</v>
      </c>
      <c r="E473" s="17" t="s">
        <v>57</v>
      </c>
      <c r="F473" s="17" t="s">
        <v>35</v>
      </c>
      <c r="G473" s="17" t="s">
        <v>58</v>
      </c>
      <c r="H473" s="17">
        <v>7127</v>
      </c>
      <c r="I473" s="17">
        <v>7127</v>
      </c>
      <c r="J473" s="17">
        <v>0</v>
      </c>
      <c r="K473" s="17" t="s">
        <v>59</v>
      </c>
      <c r="L473" s="18">
        <v>19000.84</v>
      </c>
      <c r="M473" s="18">
        <v>2215.16</v>
      </c>
      <c r="N473" s="18">
        <v>0</v>
      </c>
      <c r="O473" s="18">
        <v>21216</v>
      </c>
      <c r="P473" s="18">
        <v>852.97</v>
      </c>
      <c r="Q473" s="18">
        <v>186.03</v>
      </c>
      <c r="R473" s="18">
        <v>0</v>
      </c>
      <c r="S473" s="18">
        <v>1039</v>
      </c>
      <c r="T473" s="18">
        <v>0</v>
      </c>
      <c r="U473" s="18">
        <v>0</v>
      </c>
      <c r="V473" s="18">
        <v>0</v>
      </c>
      <c r="W473" s="18">
        <v>0</v>
      </c>
      <c r="X473" s="18"/>
      <c r="Y473" s="18">
        <v>19853.810000000001</v>
      </c>
      <c r="Z473" s="18">
        <v>2401.19</v>
      </c>
      <c r="AA473" s="18">
        <v>0</v>
      </c>
      <c r="AB473" s="18">
        <v>22255</v>
      </c>
    </row>
    <row r="474" spans="1:28" s="15" customFormat="1" x14ac:dyDescent="0.25">
      <c r="A474" s="17">
        <v>10</v>
      </c>
      <c r="B474" s="17" t="s">
        <v>60</v>
      </c>
      <c r="C474" s="17" t="s">
        <v>32</v>
      </c>
      <c r="D474" s="17" t="s">
        <v>61</v>
      </c>
      <c r="E474" s="17" t="s">
        <v>62</v>
      </c>
      <c r="F474" s="17" t="s">
        <v>35</v>
      </c>
      <c r="G474" s="17" t="s">
        <v>63</v>
      </c>
      <c r="H474" s="17">
        <v>85</v>
      </c>
      <c r="I474" s="17">
        <v>85</v>
      </c>
      <c r="J474" s="17">
        <v>0</v>
      </c>
      <c r="K474" s="17" t="s">
        <v>59</v>
      </c>
      <c r="L474" s="18">
        <v>20228.13</v>
      </c>
      <c r="M474" s="18">
        <v>2401.27</v>
      </c>
      <c r="N474" s="18">
        <v>113.6</v>
      </c>
      <c r="O474" s="18">
        <v>22743</v>
      </c>
      <c r="P474" s="18">
        <v>852.56</v>
      </c>
      <c r="Q474" s="18">
        <v>199.44</v>
      </c>
      <c r="R474" s="18">
        <v>0</v>
      </c>
      <c r="S474" s="18">
        <v>1052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21080.69</v>
      </c>
      <c r="Z474" s="18">
        <v>2600.71</v>
      </c>
      <c r="AA474" s="18">
        <v>113.6</v>
      </c>
      <c r="AB474" s="18">
        <v>23795</v>
      </c>
    </row>
    <row r="475" spans="1:28" s="15" customFormat="1" x14ac:dyDescent="0.25">
      <c r="A475" s="17">
        <v>11</v>
      </c>
      <c r="B475" s="17" t="s">
        <v>64</v>
      </c>
      <c r="C475" s="17" t="s">
        <v>32</v>
      </c>
      <c r="D475" s="17" t="s">
        <v>65</v>
      </c>
      <c r="E475" s="17" t="s">
        <v>66</v>
      </c>
      <c r="F475" s="17" t="s">
        <v>35</v>
      </c>
      <c r="G475" s="17" t="s">
        <v>67</v>
      </c>
      <c r="H475" s="17">
        <v>1100</v>
      </c>
      <c r="I475" s="17">
        <v>1100</v>
      </c>
      <c r="J475" s="17">
        <v>21</v>
      </c>
      <c r="K475" s="17" t="s">
        <v>848</v>
      </c>
      <c r="L475" s="18">
        <v>12626.92</v>
      </c>
      <c r="M475" s="18">
        <v>1478</v>
      </c>
      <c r="N475" s="18">
        <v>282.08</v>
      </c>
      <c r="O475" s="18">
        <v>14387</v>
      </c>
      <c r="P475" s="18">
        <v>556.1</v>
      </c>
      <c r="Q475" s="18">
        <v>126.45</v>
      </c>
      <c r="R475" s="18">
        <v>9.4499999999999993</v>
      </c>
      <c r="S475" s="18">
        <v>692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13183.02</v>
      </c>
      <c r="Z475" s="18">
        <v>1604.45</v>
      </c>
      <c r="AA475" s="18">
        <v>291.52999999999997</v>
      </c>
      <c r="AB475" s="18">
        <v>15079</v>
      </c>
    </row>
    <row r="476" spans="1:28" s="15" customFormat="1" x14ac:dyDescent="0.25">
      <c r="A476" s="17">
        <v>12</v>
      </c>
      <c r="B476" s="17" t="s">
        <v>38</v>
      </c>
      <c r="C476" s="17" t="s">
        <v>32</v>
      </c>
      <c r="D476" s="17" t="s">
        <v>68</v>
      </c>
      <c r="E476" s="17" t="s">
        <v>69</v>
      </c>
      <c r="F476" s="17" t="s">
        <v>35</v>
      </c>
      <c r="G476" s="17" t="s">
        <v>70</v>
      </c>
      <c r="H476" s="17">
        <v>11054</v>
      </c>
      <c r="I476" s="17">
        <v>11054</v>
      </c>
      <c r="J476" s="17">
        <v>368</v>
      </c>
      <c r="K476" s="17" t="s">
        <v>848</v>
      </c>
      <c r="L476" s="18">
        <v>34934.58</v>
      </c>
      <c r="M476" s="18">
        <v>1597.42</v>
      </c>
      <c r="N476" s="18">
        <v>918</v>
      </c>
      <c r="O476" s="18">
        <v>37450</v>
      </c>
      <c r="P476" s="18">
        <v>2612.4899999999998</v>
      </c>
      <c r="Q476" s="18">
        <v>346.91</v>
      </c>
      <c r="R476" s="18">
        <v>165.6</v>
      </c>
      <c r="S476" s="18">
        <v>3125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37547.07</v>
      </c>
      <c r="Z476" s="18">
        <v>1944.33</v>
      </c>
      <c r="AA476" s="18">
        <v>1083.5999999999999</v>
      </c>
      <c r="AB476" s="18">
        <v>40575</v>
      </c>
    </row>
    <row r="477" spans="1:28" s="22" customFormat="1" x14ac:dyDescent="0.25">
      <c r="A477" s="19"/>
      <c r="B477" s="19"/>
      <c r="C477" s="10" t="s">
        <v>71</v>
      </c>
      <c r="D477" s="19"/>
      <c r="E477" s="19"/>
      <c r="F477" s="19"/>
      <c r="G477" s="19"/>
      <c r="H477" s="19"/>
      <c r="I477" s="19"/>
      <c r="J477" s="19">
        <f>SUM(J465:J476)</f>
        <v>17866</v>
      </c>
      <c r="K477" s="19"/>
      <c r="L477" s="20">
        <f t="shared" ref="L477:AB477" si="50">SUM(L465:L476)</f>
        <v>262191.97000000003</v>
      </c>
      <c r="M477" s="20">
        <f t="shared" si="50"/>
        <v>17130.599999999999</v>
      </c>
      <c r="N477" s="20">
        <f t="shared" si="50"/>
        <v>13481.43</v>
      </c>
      <c r="O477" s="20">
        <f t="shared" si="50"/>
        <v>292804</v>
      </c>
      <c r="P477" s="20">
        <f t="shared" si="50"/>
        <v>76545.48000000001</v>
      </c>
      <c r="Q477" s="20">
        <f t="shared" si="50"/>
        <v>4267.82</v>
      </c>
      <c r="R477" s="20">
        <f t="shared" si="50"/>
        <v>8039.7000000000007</v>
      </c>
      <c r="S477" s="20">
        <f t="shared" si="50"/>
        <v>88853</v>
      </c>
      <c r="T477" s="20">
        <f t="shared" si="50"/>
        <v>0</v>
      </c>
      <c r="U477" s="20">
        <f t="shared" si="50"/>
        <v>0</v>
      </c>
      <c r="V477" s="20">
        <f t="shared" si="50"/>
        <v>0</v>
      </c>
      <c r="W477" s="20">
        <f t="shared" si="50"/>
        <v>0</v>
      </c>
      <c r="X477" s="20">
        <f t="shared" si="50"/>
        <v>0</v>
      </c>
      <c r="Y477" s="20">
        <f t="shared" si="50"/>
        <v>338737.45000000007</v>
      </c>
      <c r="Z477" s="20">
        <f t="shared" si="50"/>
        <v>21398.42</v>
      </c>
      <c r="AA477" s="20">
        <f t="shared" si="50"/>
        <v>21521.129999999997</v>
      </c>
      <c r="AB477" s="20">
        <f t="shared" si="50"/>
        <v>381657</v>
      </c>
    </row>
    <row r="478" spans="1:28" s="15" customFormat="1" x14ac:dyDescent="0.25">
      <c r="A478" s="17">
        <v>1</v>
      </c>
      <c r="B478" s="17" t="s">
        <v>72</v>
      </c>
      <c r="C478" s="17" t="s">
        <v>32</v>
      </c>
      <c r="D478" s="17" t="s">
        <v>73</v>
      </c>
      <c r="E478" s="17" t="s">
        <v>74</v>
      </c>
      <c r="F478" s="17" t="s">
        <v>75</v>
      </c>
      <c r="G478" s="17" t="s">
        <v>76</v>
      </c>
      <c r="H478" s="17">
        <v>7360</v>
      </c>
      <c r="I478" s="17">
        <v>7181</v>
      </c>
      <c r="J478" s="17">
        <v>179</v>
      </c>
      <c r="K478" s="17" t="s">
        <v>37</v>
      </c>
      <c r="L478" s="18">
        <v>30130.21</v>
      </c>
      <c r="M478" s="18">
        <v>2506.27</v>
      </c>
      <c r="N478" s="18">
        <v>2098.52</v>
      </c>
      <c r="O478" s="18">
        <v>34735</v>
      </c>
      <c r="P478" s="18">
        <v>1566.69</v>
      </c>
      <c r="Q478" s="18">
        <v>309.18</v>
      </c>
      <c r="R478" s="18">
        <v>107.13</v>
      </c>
      <c r="S478" s="18">
        <v>1983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31696.9</v>
      </c>
      <c r="Z478" s="18">
        <v>2815.45</v>
      </c>
      <c r="AA478" s="18">
        <v>2205.65</v>
      </c>
      <c r="AB478" s="18">
        <v>36718</v>
      </c>
    </row>
    <row r="479" spans="1:28" s="15" customFormat="1" x14ac:dyDescent="0.25">
      <c r="A479" s="17">
        <v>2</v>
      </c>
      <c r="B479" s="17" t="s">
        <v>48</v>
      </c>
      <c r="C479" s="17" t="s">
        <v>32</v>
      </c>
      <c r="D479" s="17" t="s">
        <v>77</v>
      </c>
      <c r="E479" s="17" t="s">
        <v>78</v>
      </c>
      <c r="F479" s="17" t="s">
        <v>75</v>
      </c>
      <c r="G479" s="17" t="s">
        <v>76</v>
      </c>
      <c r="H479" s="17">
        <v>7377</v>
      </c>
      <c r="I479" s="17">
        <v>7290</v>
      </c>
      <c r="J479" s="17">
        <v>87</v>
      </c>
      <c r="K479" s="17" t="s">
        <v>37</v>
      </c>
      <c r="L479" s="18">
        <v>18462.46</v>
      </c>
      <c r="M479" s="18">
        <v>2175.02</v>
      </c>
      <c r="N479" s="18">
        <v>1212.52</v>
      </c>
      <c r="O479" s="18">
        <v>21850</v>
      </c>
      <c r="P479" s="18">
        <v>843.25</v>
      </c>
      <c r="Q479" s="18">
        <v>192.68</v>
      </c>
      <c r="R479" s="18">
        <v>52.07</v>
      </c>
      <c r="S479" s="18">
        <v>1088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19305.71</v>
      </c>
      <c r="Z479" s="18">
        <v>2367.6999999999998</v>
      </c>
      <c r="AA479" s="18">
        <v>1264.5899999999999</v>
      </c>
      <c r="AB479" s="18">
        <v>22938</v>
      </c>
    </row>
    <row r="480" spans="1:28" s="15" customFormat="1" x14ac:dyDescent="0.25">
      <c r="A480" s="17">
        <v>3</v>
      </c>
      <c r="B480" s="17" t="s">
        <v>60</v>
      </c>
      <c r="C480" s="17" t="s">
        <v>32</v>
      </c>
      <c r="D480" s="17" t="s">
        <v>79</v>
      </c>
      <c r="E480" s="17" t="s">
        <v>80</v>
      </c>
      <c r="F480" s="17" t="s">
        <v>75</v>
      </c>
      <c r="G480" s="17" t="s">
        <v>76</v>
      </c>
      <c r="H480" s="17">
        <v>7561</v>
      </c>
      <c r="I480" s="17">
        <v>7561</v>
      </c>
      <c r="J480" s="17">
        <v>0</v>
      </c>
      <c r="K480" s="17" t="s">
        <v>59</v>
      </c>
      <c r="L480" s="18">
        <v>4647.9799999999996</v>
      </c>
      <c r="M480" s="18">
        <v>837.02</v>
      </c>
      <c r="N480" s="18">
        <v>0</v>
      </c>
      <c r="O480" s="18">
        <v>5485</v>
      </c>
      <c r="P480" s="18">
        <v>406.41</v>
      </c>
      <c r="Q480" s="18">
        <v>44.59</v>
      </c>
      <c r="R480" s="18">
        <v>0</v>
      </c>
      <c r="S480" s="18">
        <v>451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5054.3900000000003</v>
      </c>
      <c r="Z480" s="18">
        <v>881.61</v>
      </c>
      <c r="AA480" s="18">
        <v>0</v>
      </c>
      <c r="AB480" s="18">
        <v>5936</v>
      </c>
    </row>
    <row r="481" spans="1:28" s="15" customFormat="1" x14ac:dyDescent="0.25">
      <c r="A481" s="17">
        <v>4</v>
      </c>
      <c r="B481" s="17" t="s">
        <v>81</v>
      </c>
      <c r="C481" s="17" t="s">
        <v>32</v>
      </c>
      <c r="D481" s="17" t="s">
        <v>82</v>
      </c>
      <c r="E481" s="17" t="s">
        <v>83</v>
      </c>
      <c r="F481" s="17" t="s">
        <v>75</v>
      </c>
      <c r="G481" s="17" t="s">
        <v>76</v>
      </c>
      <c r="H481" s="17">
        <v>21923</v>
      </c>
      <c r="I481" s="17">
        <v>21567</v>
      </c>
      <c r="J481" s="17">
        <v>356</v>
      </c>
      <c r="K481" s="17" t="s">
        <v>37</v>
      </c>
      <c r="L481" s="18">
        <v>34364.97</v>
      </c>
      <c r="M481" s="18">
        <v>2880.5</v>
      </c>
      <c r="N481" s="18">
        <v>2661.53</v>
      </c>
      <c r="O481" s="18">
        <v>39907</v>
      </c>
      <c r="P481" s="18">
        <v>2806.03</v>
      </c>
      <c r="Q481" s="18">
        <v>358.9</v>
      </c>
      <c r="R481" s="18">
        <v>213.07</v>
      </c>
      <c r="S481" s="18">
        <v>3378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37171</v>
      </c>
      <c r="Z481" s="18">
        <v>3239.4</v>
      </c>
      <c r="AA481" s="18">
        <v>2874.6</v>
      </c>
      <c r="AB481" s="18">
        <v>43285</v>
      </c>
    </row>
    <row r="482" spans="1:28" s="15" customFormat="1" x14ac:dyDescent="0.25">
      <c r="A482" s="17">
        <v>5</v>
      </c>
      <c r="B482" s="17" t="s">
        <v>31</v>
      </c>
      <c r="C482" s="17" t="s">
        <v>32</v>
      </c>
      <c r="D482" s="17" t="s">
        <v>84</v>
      </c>
      <c r="E482" s="17" t="s">
        <v>85</v>
      </c>
      <c r="F482" s="17" t="s">
        <v>75</v>
      </c>
      <c r="G482" s="17" t="s">
        <v>86</v>
      </c>
      <c r="H482" s="17">
        <v>11049</v>
      </c>
      <c r="I482" s="17">
        <v>9509</v>
      </c>
      <c r="J482" s="17">
        <v>1540</v>
      </c>
      <c r="K482" s="17" t="s">
        <v>37</v>
      </c>
      <c r="L482" s="18">
        <v>18899.66</v>
      </c>
      <c r="M482" s="18">
        <v>2326.71</v>
      </c>
      <c r="N482" s="18">
        <v>1192.6300000000001</v>
      </c>
      <c r="O482" s="18">
        <v>22419</v>
      </c>
      <c r="P482" s="18">
        <v>11306.9</v>
      </c>
      <c r="Q482" s="18">
        <v>196.41</v>
      </c>
      <c r="R482" s="18">
        <v>921.69</v>
      </c>
      <c r="S482" s="18">
        <v>12425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30206.560000000001</v>
      </c>
      <c r="Z482" s="18">
        <v>2523.12</v>
      </c>
      <c r="AA482" s="18">
        <v>2114.3200000000002</v>
      </c>
      <c r="AB482" s="18">
        <v>34844</v>
      </c>
    </row>
    <row r="483" spans="1:28" s="15" customFormat="1" x14ac:dyDescent="0.25">
      <c r="A483" s="17">
        <v>6</v>
      </c>
      <c r="B483" s="17" t="s">
        <v>48</v>
      </c>
      <c r="C483" s="17" t="s">
        <v>32</v>
      </c>
      <c r="D483" s="17" t="s">
        <v>87</v>
      </c>
      <c r="E483" s="17" t="s">
        <v>88</v>
      </c>
      <c r="F483" s="17" t="s">
        <v>75</v>
      </c>
      <c r="G483" s="17" t="s">
        <v>76</v>
      </c>
      <c r="H483" s="17">
        <v>11315</v>
      </c>
      <c r="I483" s="17">
        <v>11047</v>
      </c>
      <c r="J483" s="17">
        <v>268</v>
      </c>
      <c r="K483" s="17" t="s">
        <v>37</v>
      </c>
      <c r="L483" s="18">
        <v>30110.55</v>
      </c>
      <c r="M483" s="18">
        <v>2852.61</v>
      </c>
      <c r="N483" s="18">
        <v>2278.84</v>
      </c>
      <c r="O483" s="18">
        <v>35242</v>
      </c>
      <c r="P483" s="18">
        <v>2174.35</v>
      </c>
      <c r="Q483" s="18">
        <v>313.25</v>
      </c>
      <c r="R483" s="18">
        <v>160.4</v>
      </c>
      <c r="S483" s="18">
        <v>2648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32284.9</v>
      </c>
      <c r="Z483" s="18">
        <v>3165.86</v>
      </c>
      <c r="AA483" s="18">
        <v>2439.2399999999998</v>
      </c>
      <c r="AB483" s="18">
        <v>37890</v>
      </c>
    </row>
    <row r="484" spans="1:28" s="15" customFormat="1" x14ac:dyDescent="0.25">
      <c r="A484" s="17">
        <v>7</v>
      </c>
      <c r="B484" s="17" t="s">
        <v>51</v>
      </c>
      <c r="C484" s="17" t="s">
        <v>32</v>
      </c>
      <c r="D484" s="17" t="s">
        <v>89</v>
      </c>
      <c r="E484" s="17" t="s">
        <v>90</v>
      </c>
      <c r="F484" s="17" t="s">
        <v>75</v>
      </c>
      <c r="G484" s="17" t="s">
        <v>76</v>
      </c>
      <c r="H484" s="17">
        <v>10625</v>
      </c>
      <c r="I484" s="17">
        <v>9922</v>
      </c>
      <c r="J484" s="17">
        <v>703</v>
      </c>
      <c r="K484" s="17" t="s">
        <v>37</v>
      </c>
      <c r="L484" s="18">
        <v>15364.5</v>
      </c>
      <c r="M484" s="18">
        <v>1118.42</v>
      </c>
      <c r="N484" s="18">
        <v>1116.08</v>
      </c>
      <c r="O484" s="18">
        <v>17599</v>
      </c>
      <c r="P484" s="18">
        <v>2349.46</v>
      </c>
      <c r="Q484" s="18">
        <v>155.79</v>
      </c>
      <c r="R484" s="18">
        <v>420.75</v>
      </c>
      <c r="S484" s="18">
        <v>2926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17713.96</v>
      </c>
      <c r="Z484" s="18">
        <v>1274.21</v>
      </c>
      <c r="AA484" s="18">
        <v>1536.83</v>
      </c>
      <c r="AB484" s="18">
        <v>20525</v>
      </c>
    </row>
    <row r="485" spans="1:28" s="15" customFormat="1" x14ac:dyDescent="0.25">
      <c r="A485" s="17">
        <v>8</v>
      </c>
      <c r="B485" s="17" t="s">
        <v>38</v>
      </c>
      <c r="C485" s="17" t="s">
        <v>32</v>
      </c>
      <c r="D485" s="17" t="s">
        <v>91</v>
      </c>
      <c r="E485" s="17" t="s">
        <v>92</v>
      </c>
      <c r="F485" s="17" t="s">
        <v>75</v>
      </c>
      <c r="G485" s="17" t="s">
        <v>76</v>
      </c>
      <c r="H485" s="17">
        <v>10681</v>
      </c>
      <c r="I485" s="17">
        <v>10361</v>
      </c>
      <c r="J485" s="17">
        <v>320</v>
      </c>
      <c r="K485" s="17" t="s">
        <v>37</v>
      </c>
      <c r="L485" s="18">
        <v>27591.64</v>
      </c>
      <c r="M485" s="18">
        <v>2013.69</v>
      </c>
      <c r="N485" s="18">
        <v>2056.67</v>
      </c>
      <c r="O485" s="18">
        <v>31662</v>
      </c>
      <c r="P485" s="18">
        <v>2703.62</v>
      </c>
      <c r="Q485" s="18">
        <v>284.86</v>
      </c>
      <c r="R485" s="18">
        <v>191.52</v>
      </c>
      <c r="S485" s="18">
        <v>3180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30295.26</v>
      </c>
      <c r="Z485" s="18">
        <v>2298.5500000000002</v>
      </c>
      <c r="AA485" s="18">
        <v>2248.19</v>
      </c>
      <c r="AB485" s="18">
        <v>34842</v>
      </c>
    </row>
    <row r="486" spans="1:28" s="15" customFormat="1" x14ac:dyDescent="0.25">
      <c r="A486" s="17">
        <v>9</v>
      </c>
      <c r="B486" s="17" t="s">
        <v>38</v>
      </c>
      <c r="C486" s="17" t="s">
        <v>32</v>
      </c>
      <c r="D486" s="17" t="s">
        <v>93</v>
      </c>
      <c r="E486" s="17" t="s">
        <v>94</v>
      </c>
      <c r="F486" s="17" t="s">
        <v>75</v>
      </c>
      <c r="G486" s="17" t="s">
        <v>76</v>
      </c>
      <c r="H486" s="17">
        <v>2278</v>
      </c>
      <c r="I486" s="17">
        <v>2180</v>
      </c>
      <c r="J486" s="17">
        <v>98</v>
      </c>
      <c r="K486" s="17" t="s">
        <v>37</v>
      </c>
      <c r="L486" s="18">
        <v>23356.7</v>
      </c>
      <c r="M486" s="18">
        <v>2306.19</v>
      </c>
      <c r="N486" s="18">
        <v>1266.1099999999999</v>
      </c>
      <c r="O486" s="18">
        <v>26929</v>
      </c>
      <c r="P486" s="18">
        <v>1110.25</v>
      </c>
      <c r="Q486" s="18">
        <v>241.1</v>
      </c>
      <c r="R486" s="18">
        <v>58.65</v>
      </c>
      <c r="S486" s="18">
        <v>1410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24466.95</v>
      </c>
      <c r="Z486" s="18">
        <v>2547.29</v>
      </c>
      <c r="AA486" s="18">
        <v>1324.76</v>
      </c>
      <c r="AB486" s="18">
        <v>28339</v>
      </c>
    </row>
    <row r="487" spans="1:28" s="15" customFormat="1" x14ac:dyDescent="0.25">
      <c r="A487" s="17">
        <v>10</v>
      </c>
      <c r="B487" s="17" t="s">
        <v>81</v>
      </c>
      <c r="C487" s="17" t="s">
        <v>32</v>
      </c>
      <c r="D487" s="17" t="s">
        <v>95</v>
      </c>
      <c r="E487" s="17" t="s">
        <v>96</v>
      </c>
      <c r="F487" s="17" t="s">
        <v>75</v>
      </c>
      <c r="G487" s="17" t="s">
        <v>76</v>
      </c>
      <c r="H487" s="17">
        <v>34660</v>
      </c>
      <c r="I487" s="17">
        <v>34194</v>
      </c>
      <c r="J487" s="17">
        <v>466</v>
      </c>
      <c r="K487" s="17" t="s">
        <v>37</v>
      </c>
      <c r="L487" s="18">
        <v>20703.37</v>
      </c>
      <c r="M487" s="18">
        <v>1079.73</v>
      </c>
      <c r="N487" s="18">
        <v>1311.9</v>
      </c>
      <c r="O487" s="18">
        <v>23095</v>
      </c>
      <c r="P487" s="18">
        <v>3596.2</v>
      </c>
      <c r="Q487" s="18">
        <v>204.9</v>
      </c>
      <c r="R487" s="18">
        <v>278.89999999999998</v>
      </c>
      <c r="S487" s="18">
        <v>4080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24299.57</v>
      </c>
      <c r="Z487" s="18">
        <v>1284.6300000000001</v>
      </c>
      <c r="AA487" s="18">
        <v>1590.8</v>
      </c>
      <c r="AB487" s="18">
        <v>27175</v>
      </c>
    </row>
    <row r="488" spans="1:28" s="15" customFormat="1" x14ac:dyDescent="0.25">
      <c r="A488" s="17">
        <v>11</v>
      </c>
      <c r="B488" s="17" t="s">
        <v>103</v>
      </c>
      <c r="C488" s="17" t="s">
        <v>32</v>
      </c>
      <c r="D488" s="17" t="s">
        <v>104</v>
      </c>
      <c r="E488" s="17" t="s">
        <v>105</v>
      </c>
      <c r="F488" s="17" t="s">
        <v>75</v>
      </c>
      <c r="G488" s="17" t="s">
        <v>106</v>
      </c>
      <c r="H488" s="17">
        <v>0</v>
      </c>
      <c r="I488" s="17">
        <v>0</v>
      </c>
      <c r="J488" s="17">
        <v>91</v>
      </c>
      <c r="K488" s="17" t="s">
        <v>107</v>
      </c>
      <c r="L488" s="18">
        <v>778.22</v>
      </c>
      <c r="M488" s="18">
        <v>573.32000000000005</v>
      </c>
      <c r="N488" s="18">
        <v>54.46</v>
      </c>
      <c r="O488" s="18">
        <v>1406</v>
      </c>
      <c r="P488" s="18">
        <v>778.14</v>
      </c>
      <c r="Q488" s="18">
        <v>544.4</v>
      </c>
      <c r="R488" s="18">
        <v>54.46</v>
      </c>
      <c r="S488" s="18">
        <v>1377</v>
      </c>
      <c r="T488" s="18">
        <v>0</v>
      </c>
      <c r="U488" s="18">
        <v>0</v>
      </c>
      <c r="V488" s="18">
        <v>0</v>
      </c>
      <c r="W488" s="18">
        <v>0</v>
      </c>
      <c r="X488" s="18"/>
      <c r="Y488" s="18">
        <v>1556.36</v>
      </c>
      <c r="Z488" s="18">
        <v>1117.72</v>
      </c>
      <c r="AA488" s="18">
        <v>108.92</v>
      </c>
      <c r="AB488" s="18">
        <v>2783</v>
      </c>
    </row>
    <row r="489" spans="1:28" s="15" customFormat="1" x14ac:dyDescent="0.25">
      <c r="A489" s="17">
        <v>12</v>
      </c>
      <c r="B489" s="17" t="s">
        <v>103</v>
      </c>
      <c r="C489" s="17" t="s">
        <v>32</v>
      </c>
      <c r="D489" s="17" t="s">
        <v>108</v>
      </c>
      <c r="E489" s="17" t="s">
        <v>109</v>
      </c>
      <c r="F489" s="17" t="s">
        <v>75</v>
      </c>
      <c r="G489" s="17" t="s">
        <v>106</v>
      </c>
      <c r="H489" s="17">
        <v>0</v>
      </c>
      <c r="I489" s="17">
        <v>0</v>
      </c>
      <c r="J489" s="17">
        <v>302</v>
      </c>
      <c r="K489" s="17" t="s">
        <v>107</v>
      </c>
      <c r="L489" s="18">
        <v>8870.31</v>
      </c>
      <c r="M489" s="18">
        <v>560.94000000000005</v>
      </c>
      <c r="N489" s="18">
        <v>180.75</v>
      </c>
      <c r="O489" s="18">
        <v>9612</v>
      </c>
      <c r="P489" s="18">
        <v>2293.3200000000002</v>
      </c>
      <c r="Q489" s="18">
        <v>550.92999999999995</v>
      </c>
      <c r="R489" s="18">
        <v>180.75</v>
      </c>
      <c r="S489" s="18">
        <v>3025</v>
      </c>
      <c r="T489" s="18">
        <v>0</v>
      </c>
      <c r="U489" s="18">
        <v>0</v>
      </c>
      <c r="V489" s="18">
        <v>0</v>
      </c>
      <c r="W489" s="18">
        <v>0</v>
      </c>
      <c r="X489" s="18"/>
      <c r="Y489" s="18">
        <v>11163.63</v>
      </c>
      <c r="Z489" s="18">
        <v>1111.8699999999999</v>
      </c>
      <c r="AA489" s="18">
        <v>361.5</v>
      </c>
      <c r="AB489" s="18">
        <v>12637</v>
      </c>
    </row>
    <row r="490" spans="1:28" s="15" customFormat="1" x14ac:dyDescent="0.25">
      <c r="A490" s="17">
        <v>13</v>
      </c>
      <c r="B490" s="17" t="s">
        <v>51</v>
      </c>
      <c r="C490" s="17" t="s">
        <v>32</v>
      </c>
      <c r="D490" s="17" t="s">
        <v>110</v>
      </c>
      <c r="E490" s="17" t="s">
        <v>111</v>
      </c>
      <c r="F490" s="17" t="s">
        <v>75</v>
      </c>
      <c r="G490" s="17" t="s">
        <v>106</v>
      </c>
      <c r="H490" s="17">
        <v>0</v>
      </c>
      <c r="I490" s="17">
        <v>0</v>
      </c>
      <c r="J490" s="17">
        <v>403</v>
      </c>
      <c r="K490" s="17" t="s">
        <v>107</v>
      </c>
      <c r="L490" s="18">
        <v>23376.76</v>
      </c>
      <c r="M490" s="18">
        <v>1401.28</v>
      </c>
      <c r="N490" s="18">
        <v>1782.96</v>
      </c>
      <c r="O490" s="18">
        <v>26561</v>
      </c>
      <c r="P490" s="18">
        <v>3018.41</v>
      </c>
      <c r="Q490" s="18">
        <v>236.39</v>
      </c>
      <c r="R490" s="18">
        <v>241.2</v>
      </c>
      <c r="S490" s="18">
        <v>3496</v>
      </c>
      <c r="T490" s="18">
        <v>0</v>
      </c>
      <c r="U490" s="18">
        <v>0</v>
      </c>
      <c r="V490" s="18">
        <v>0</v>
      </c>
      <c r="W490" s="18">
        <v>0</v>
      </c>
      <c r="X490" s="18"/>
      <c r="Y490" s="18">
        <v>26395.17</v>
      </c>
      <c r="Z490" s="18">
        <v>1637.67</v>
      </c>
      <c r="AA490" s="18">
        <v>2024.16</v>
      </c>
      <c r="AB490" s="18">
        <v>30057</v>
      </c>
    </row>
    <row r="491" spans="1:28" s="15" customFormat="1" x14ac:dyDescent="0.25">
      <c r="A491" s="17">
        <v>14</v>
      </c>
      <c r="B491" s="17" t="s">
        <v>51</v>
      </c>
      <c r="C491" s="17" t="s">
        <v>32</v>
      </c>
      <c r="D491" s="17" t="s">
        <v>112</v>
      </c>
      <c r="E491" s="17" t="s">
        <v>113</v>
      </c>
      <c r="F491" s="17" t="s">
        <v>75</v>
      </c>
      <c r="G491" s="17" t="s">
        <v>114</v>
      </c>
      <c r="H491" s="17">
        <v>0</v>
      </c>
      <c r="I491" s="17">
        <v>0</v>
      </c>
      <c r="J491" s="17">
        <v>0</v>
      </c>
      <c r="K491" s="17" t="s">
        <v>59</v>
      </c>
      <c r="L491" s="18">
        <v>23149.64</v>
      </c>
      <c r="M491" s="18">
        <v>870.05</v>
      </c>
      <c r="N491" s="18">
        <v>1873.31</v>
      </c>
      <c r="O491" s="18">
        <v>25893</v>
      </c>
      <c r="P491" s="18">
        <v>250.07</v>
      </c>
      <c r="Q491" s="18">
        <v>222.93</v>
      </c>
      <c r="R491" s="18">
        <v>0</v>
      </c>
      <c r="S491" s="18">
        <v>473</v>
      </c>
      <c r="T491" s="18">
        <v>0</v>
      </c>
      <c r="U491" s="18">
        <v>0</v>
      </c>
      <c r="V491" s="18">
        <v>0</v>
      </c>
      <c r="W491" s="18">
        <v>0</v>
      </c>
      <c r="X491" s="18"/>
      <c r="Y491" s="18">
        <v>23399.71</v>
      </c>
      <c r="Z491" s="18">
        <v>1092.98</v>
      </c>
      <c r="AA491" s="18">
        <v>1873.31</v>
      </c>
      <c r="AB491" s="18">
        <v>26366</v>
      </c>
    </row>
    <row r="492" spans="1:28" s="15" customFormat="1" x14ac:dyDescent="0.25">
      <c r="A492" s="17">
        <v>15</v>
      </c>
      <c r="B492" s="17" t="s">
        <v>72</v>
      </c>
      <c r="C492" s="17" t="s">
        <v>32</v>
      </c>
      <c r="D492" s="17" t="s">
        <v>115</v>
      </c>
      <c r="E492" s="17" t="s">
        <v>116</v>
      </c>
      <c r="F492" s="17" t="s">
        <v>75</v>
      </c>
      <c r="G492" s="17" t="s">
        <v>114</v>
      </c>
      <c r="H492" s="17">
        <v>0</v>
      </c>
      <c r="I492" s="17">
        <v>0</v>
      </c>
      <c r="J492" s="17">
        <v>360</v>
      </c>
      <c r="K492" s="17" t="s">
        <v>107</v>
      </c>
      <c r="L492" s="18">
        <v>33043.18</v>
      </c>
      <c r="M492" s="18">
        <v>2267.36</v>
      </c>
      <c r="N492" s="18">
        <v>2822.46</v>
      </c>
      <c r="O492" s="18">
        <v>38133</v>
      </c>
      <c r="P492" s="18">
        <v>2709.54</v>
      </c>
      <c r="Q492" s="18">
        <v>345</v>
      </c>
      <c r="R492" s="18">
        <v>215.46</v>
      </c>
      <c r="S492" s="18">
        <v>3270</v>
      </c>
      <c r="T492" s="18">
        <v>0</v>
      </c>
      <c r="U492" s="18">
        <v>0</v>
      </c>
      <c r="V492" s="18">
        <v>0</v>
      </c>
      <c r="W492" s="18">
        <v>0</v>
      </c>
      <c r="X492" s="18"/>
      <c r="Y492" s="18">
        <v>35752.720000000001</v>
      </c>
      <c r="Z492" s="18">
        <v>2612.36</v>
      </c>
      <c r="AA492" s="18">
        <v>3037.92</v>
      </c>
      <c r="AB492" s="18">
        <v>41403</v>
      </c>
    </row>
    <row r="493" spans="1:28" s="15" customFormat="1" x14ac:dyDescent="0.25">
      <c r="A493" s="17">
        <v>16</v>
      </c>
      <c r="B493" s="17" t="s">
        <v>48</v>
      </c>
      <c r="C493" s="17" t="s">
        <v>32</v>
      </c>
      <c r="D493" s="17" t="s">
        <v>117</v>
      </c>
      <c r="E493" s="17" t="s">
        <v>118</v>
      </c>
      <c r="F493" s="17" t="s">
        <v>75</v>
      </c>
      <c r="G493" s="17" t="s">
        <v>114</v>
      </c>
      <c r="H493" s="17">
        <v>0</v>
      </c>
      <c r="I493" s="17">
        <v>0</v>
      </c>
      <c r="J493" s="17">
        <v>0</v>
      </c>
      <c r="K493" s="17" t="s">
        <v>59</v>
      </c>
      <c r="L493" s="18">
        <v>28968.68</v>
      </c>
      <c r="M493" s="18">
        <v>1927.74</v>
      </c>
      <c r="N493" s="18">
        <v>2363.58</v>
      </c>
      <c r="O493" s="18">
        <v>33260</v>
      </c>
      <c r="P493" s="18">
        <v>125.33</v>
      </c>
      <c r="Q493" s="18">
        <v>299.67</v>
      </c>
      <c r="R493" s="18">
        <v>0</v>
      </c>
      <c r="S493" s="18">
        <v>425</v>
      </c>
      <c r="T493" s="18">
        <v>0</v>
      </c>
      <c r="U493" s="18">
        <v>0</v>
      </c>
      <c r="V493" s="18">
        <v>0</v>
      </c>
      <c r="W493" s="18">
        <v>0</v>
      </c>
      <c r="X493" s="18"/>
      <c r="Y493" s="18">
        <v>29094.01</v>
      </c>
      <c r="Z493" s="18">
        <v>2227.41</v>
      </c>
      <c r="AA493" s="18">
        <v>2363.58</v>
      </c>
      <c r="AB493" s="18">
        <v>33685</v>
      </c>
    </row>
    <row r="494" spans="1:28" s="15" customFormat="1" x14ac:dyDescent="0.25">
      <c r="A494" s="17">
        <v>17</v>
      </c>
      <c r="B494" s="67" t="s">
        <v>31</v>
      </c>
      <c r="C494" s="67" t="s">
        <v>100</v>
      </c>
      <c r="D494" s="67" t="s">
        <v>101</v>
      </c>
      <c r="E494" s="67" t="s">
        <v>102</v>
      </c>
      <c r="F494" s="67" t="s">
        <v>75</v>
      </c>
      <c r="G494" s="67" t="s">
        <v>76</v>
      </c>
      <c r="H494" s="67">
        <v>8560</v>
      </c>
      <c r="I494" s="67">
        <v>8560</v>
      </c>
      <c r="J494" s="67">
        <v>0</v>
      </c>
      <c r="K494" s="67" t="s">
        <v>59</v>
      </c>
      <c r="L494" s="68">
        <v>4175.3500000000004</v>
      </c>
      <c r="M494" s="68">
        <v>502.4</v>
      </c>
      <c r="N494" s="68">
        <v>11.25</v>
      </c>
      <c r="O494" s="68">
        <v>4689</v>
      </c>
      <c r="P494" s="68">
        <v>187.01</v>
      </c>
      <c r="Q494" s="68">
        <v>40.99</v>
      </c>
      <c r="R494" s="68">
        <v>0</v>
      </c>
      <c r="S494" s="68">
        <v>228</v>
      </c>
      <c r="T494" s="68">
        <v>0</v>
      </c>
      <c r="U494" s="68">
        <v>0</v>
      </c>
      <c r="V494" s="68">
        <v>0</v>
      </c>
      <c r="W494" s="68">
        <v>0</v>
      </c>
      <c r="X494" s="68"/>
      <c r="Y494" s="68">
        <v>4362.3599999999997</v>
      </c>
      <c r="Z494" s="68">
        <v>543.39</v>
      </c>
      <c r="AA494" s="68">
        <v>11.25</v>
      </c>
      <c r="AB494" s="68">
        <v>4917</v>
      </c>
    </row>
    <row r="495" spans="1:28" s="12" customFormat="1" ht="16.5" customHeight="1" x14ac:dyDescent="0.25">
      <c r="A495" s="10"/>
      <c r="B495" s="10"/>
      <c r="C495" s="10" t="s">
        <v>71</v>
      </c>
      <c r="D495" s="10"/>
      <c r="E495" s="10"/>
      <c r="F495" s="10"/>
      <c r="G495" s="10"/>
      <c r="H495" s="10"/>
      <c r="I495" s="10"/>
      <c r="J495" s="11">
        <f>SUM(J478:J494)</f>
        <v>5173</v>
      </c>
      <c r="K495" s="10"/>
      <c r="L495" s="11">
        <f t="shared" ref="L495:AB495" si="51">SUM(L478:L494)</f>
        <v>345994.17999999993</v>
      </c>
      <c r="M495" s="11">
        <f t="shared" si="51"/>
        <v>28199.25</v>
      </c>
      <c r="N495" s="11">
        <f t="shared" si="51"/>
        <v>24283.57</v>
      </c>
      <c r="O495" s="11">
        <f t="shared" si="51"/>
        <v>398477</v>
      </c>
      <c r="P495" s="11">
        <f t="shared" si="51"/>
        <v>38224.980000000003</v>
      </c>
      <c r="Q495" s="11">
        <f t="shared" si="51"/>
        <v>4541.9699999999993</v>
      </c>
      <c r="R495" s="11">
        <f t="shared" si="51"/>
        <v>3096.05</v>
      </c>
      <c r="S495" s="11">
        <f t="shared" si="51"/>
        <v>45863</v>
      </c>
      <c r="T495" s="11">
        <f t="shared" si="51"/>
        <v>0</v>
      </c>
      <c r="U495" s="11">
        <f t="shared" si="51"/>
        <v>0</v>
      </c>
      <c r="V495" s="11">
        <f t="shared" si="51"/>
        <v>0</v>
      </c>
      <c r="W495" s="11">
        <f t="shared" si="51"/>
        <v>0</v>
      </c>
      <c r="X495" s="11">
        <f t="shared" si="51"/>
        <v>0</v>
      </c>
      <c r="Y495" s="11">
        <f t="shared" si="51"/>
        <v>384219.16000000003</v>
      </c>
      <c r="Z495" s="11">
        <f t="shared" si="51"/>
        <v>32741.22</v>
      </c>
      <c r="AA495" s="11">
        <f t="shared" si="51"/>
        <v>27379.620000000003</v>
      </c>
      <c r="AB495" s="11">
        <f t="shared" si="51"/>
        <v>444340</v>
      </c>
    </row>
    <row r="496" spans="1:28" s="12" customFormat="1" ht="16.5" customHeight="1" x14ac:dyDescent="0.25">
      <c r="A496" s="10"/>
      <c r="B496" s="10"/>
      <c r="C496" s="10" t="s">
        <v>119</v>
      </c>
      <c r="D496" s="10"/>
      <c r="E496" s="10"/>
      <c r="F496" s="10"/>
      <c r="G496" s="10"/>
      <c r="H496" s="10"/>
      <c r="I496" s="10"/>
      <c r="J496" s="11">
        <f>J495+J477</f>
        <v>23039</v>
      </c>
      <c r="K496" s="11"/>
      <c r="L496" s="11">
        <f t="shared" ref="L496:AA496" si="52">L495+L477</f>
        <v>608186.14999999991</v>
      </c>
      <c r="M496" s="11">
        <f t="shared" si="52"/>
        <v>45329.85</v>
      </c>
      <c r="N496" s="11">
        <f t="shared" si="52"/>
        <v>37765</v>
      </c>
      <c r="O496" s="11">
        <f t="shared" si="52"/>
        <v>691281</v>
      </c>
      <c r="P496" s="11">
        <f t="shared" si="52"/>
        <v>114770.46000000002</v>
      </c>
      <c r="Q496" s="11">
        <f t="shared" si="52"/>
        <v>8809.7899999999991</v>
      </c>
      <c r="R496" s="11">
        <f t="shared" si="52"/>
        <v>11135.75</v>
      </c>
      <c r="S496" s="11">
        <f t="shared" si="52"/>
        <v>134716</v>
      </c>
      <c r="T496" s="11">
        <f t="shared" si="52"/>
        <v>0</v>
      </c>
      <c r="U496" s="11">
        <f t="shared" si="52"/>
        <v>0</v>
      </c>
      <c r="V496" s="11">
        <f t="shared" si="52"/>
        <v>0</v>
      </c>
      <c r="W496" s="11">
        <f t="shared" si="52"/>
        <v>0</v>
      </c>
      <c r="X496" s="11">
        <f t="shared" si="52"/>
        <v>0</v>
      </c>
      <c r="Y496" s="11">
        <f t="shared" si="52"/>
        <v>722956.6100000001</v>
      </c>
      <c r="Z496" s="11">
        <f t="shared" si="52"/>
        <v>54139.64</v>
      </c>
      <c r="AA496" s="11">
        <f t="shared" si="52"/>
        <v>48900.75</v>
      </c>
      <c r="AB496" s="11">
        <f>AB495+AB477</f>
        <v>825997</v>
      </c>
    </row>
    <row r="497" spans="1:31" ht="18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</row>
    <row r="498" spans="1:31" ht="18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61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</row>
    <row r="499" spans="1:3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61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</row>
    <row r="500" spans="1:3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</row>
    <row r="501" spans="1:31" ht="15.75" x14ac:dyDescent="0.25">
      <c r="A501" s="12"/>
      <c r="B501" s="12"/>
      <c r="C501" s="12"/>
      <c r="D501" s="12"/>
      <c r="E501" s="36" t="s">
        <v>120</v>
      </c>
      <c r="F501" s="12"/>
      <c r="G501" s="37"/>
      <c r="H501" s="37"/>
      <c r="I501" s="37"/>
      <c r="J501" s="37"/>
      <c r="K501" s="37"/>
      <c r="L501" s="36" t="s">
        <v>122</v>
      </c>
      <c r="M501" s="36"/>
      <c r="N501" s="36"/>
      <c r="O501" s="37"/>
      <c r="P501" s="12"/>
      <c r="Q501" s="37"/>
      <c r="R501" s="36" t="s">
        <v>121</v>
      </c>
      <c r="S501" s="12"/>
      <c r="T501" s="37"/>
      <c r="U501" s="37"/>
      <c r="V501" s="12"/>
      <c r="W501" s="37"/>
      <c r="X501" s="37"/>
      <c r="Y501" s="36" t="s">
        <v>123</v>
      </c>
      <c r="Z501" s="37"/>
      <c r="AA501" s="37"/>
      <c r="AB501" s="37"/>
    </row>
    <row r="502" spans="1:31" ht="15.75" x14ac:dyDescent="0.25">
      <c r="A502" s="12"/>
      <c r="B502" s="12"/>
      <c r="C502" s="12"/>
      <c r="D502" s="12"/>
      <c r="E502" s="36" t="s">
        <v>124</v>
      </c>
      <c r="F502" s="12"/>
      <c r="G502" s="37"/>
      <c r="H502" s="37"/>
      <c r="I502" s="37"/>
      <c r="J502" s="37"/>
      <c r="K502" s="37"/>
      <c r="L502" s="36" t="s">
        <v>124</v>
      </c>
      <c r="M502" s="36"/>
      <c r="N502" s="36"/>
      <c r="O502" s="37"/>
      <c r="P502" s="12"/>
      <c r="Q502" s="37"/>
      <c r="R502" s="36" t="s">
        <v>124</v>
      </c>
      <c r="S502" s="12"/>
      <c r="T502" s="37"/>
      <c r="U502" s="37"/>
      <c r="V502" s="12"/>
      <c r="W502" s="37"/>
      <c r="X502" s="37"/>
      <c r="Y502" s="36" t="s">
        <v>124</v>
      </c>
      <c r="Z502" s="37"/>
      <c r="AA502" s="37"/>
      <c r="AB502" s="37"/>
    </row>
    <row r="503" spans="1:31" ht="32.25" customHeight="1" x14ac:dyDescent="0.55000000000000004">
      <c r="A503" s="75" t="s">
        <v>0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1"/>
      <c r="AD503" s="1"/>
      <c r="AE503" s="1"/>
    </row>
    <row r="504" spans="1:31" ht="21.75" customHeight="1" x14ac:dyDescent="0.4">
      <c r="A504" s="76" t="s">
        <v>1714</v>
      </c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2"/>
      <c r="AD504" s="2"/>
      <c r="AE504" s="2"/>
    </row>
    <row r="505" spans="1:31" s="5" customFormat="1" ht="20.25" customHeight="1" x14ac:dyDescent="0.35">
      <c r="A505" s="3" t="s">
        <v>1</v>
      </c>
      <c r="B505" s="4"/>
      <c r="C505" s="3"/>
      <c r="D505" s="3"/>
      <c r="F505" s="3" t="s">
        <v>2</v>
      </c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s="7" customFormat="1" ht="90" x14ac:dyDescent="0.25">
      <c r="A506" s="35" t="s">
        <v>3</v>
      </c>
      <c r="B506" s="35" t="s">
        <v>4</v>
      </c>
      <c r="C506" s="35" t="s">
        <v>5</v>
      </c>
      <c r="D506" s="35" t="s">
        <v>6</v>
      </c>
      <c r="E506" s="35" t="s">
        <v>7</v>
      </c>
      <c r="F506" s="35" t="s">
        <v>8</v>
      </c>
      <c r="G506" s="35" t="s">
        <v>9</v>
      </c>
      <c r="H506" s="35" t="s">
        <v>10</v>
      </c>
      <c r="I506" s="35" t="s">
        <v>11</v>
      </c>
      <c r="J506" s="35" t="s">
        <v>12</v>
      </c>
      <c r="K506" s="35" t="s">
        <v>13</v>
      </c>
      <c r="L506" s="35" t="s">
        <v>14</v>
      </c>
      <c r="M506" s="35" t="s">
        <v>15</v>
      </c>
      <c r="N506" s="35" t="s">
        <v>16</v>
      </c>
      <c r="O506" s="35" t="s">
        <v>17</v>
      </c>
      <c r="P506" s="35" t="s">
        <v>18</v>
      </c>
      <c r="Q506" s="35" t="s">
        <v>19</v>
      </c>
      <c r="R506" s="35" t="s">
        <v>20</v>
      </c>
      <c r="S506" s="35" t="s">
        <v>21</v>
      </c>
      <c r="T506" s="35" t="s">
        <v>22</v>
      </c>
      <c r="U506" s="35" t="s">
        <v>23</v>
      </c>
      <c r="V506" s="35" t="s">
        <v>24</v>
      </c>
      <c r="W506" s="35" t="s">
        <v>25</v>
      </c>
      <c r="X506" s="35" t="s">
        <v>26</v>
      </c>
      <c r="Y506" s="35" t="s">
        <v>27</v>
      </c>
      <c r="Z506" s="35" t="s">
        <v>28</v>
      </c>
      <c r="AA506" s="35" t="s">
        <v>29</v>
      </c>
      <c r="AB506" s="35" t="s">
        <v>30</v>
      </c>
    </row>
    <row r="507" spans="1:31" s="15" customFormat="1" x14ac:dyDescent="0.25">
      <c r="A507" s="17">
        <v>1</v>
      </c>
      <c r="B507" s="17" t="s">
        <v>31</v>
      </c>
      <c r="C507" s="17" t="s">
        <v>32</v>
      </c>
      <c r="D507" s="17" t="s">
        <v>33</v>
      </c>
      <c r="E507" s="17" t="s">
        <v>34</v>
      </c>
      <c r="F507" s="17" t="s">
        <v>35</v>
      </c>
      <c r="G507" s="17" t="s">
        <v>36</v>
      </c>
      <c r="H507" s="17">
        <v>84801</v>
      </c>
      <c r="I507" s="17">
        <v>84611</v>
      </c>
      <c r="J507" s="17">
        <v>190</v>
      </c>
      <c r="K507" s="17" t="s">
        <v>37</v>
      </c>
      <c r="L507" s="18">
        <v>31334.13</v>
      </c>
      <c r="M507" s="18">
        <v>3064.42</v>
      </c>
      <c r="N507" s="18">
        <v>1740.45</v>
      </c>
      <c r="O507" s="18">
        <v>36139</v>
      </c>
      <c r="P507" s="18">
        <v>1601.02</v>
      </c>
      <c r="Q507" s="18">
        <v>337.48</v>
      </c>
      <c r="R507" s="18">
        <v>85.5</v>
      </c>
      <c r="S507" s="18">
        <v>2024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32935.15</v>
      </c>
      <c r="Z507" s="18">
        <v>3401.9</v>
      </c>
      <c r="AA507" s="18">
        <v>1825.95</v>
      </c>
      <c r="AB507" s="18">
        <v>38163</v>
      </c>
    </row>
    <row r="508" spans="1:31" s="15" customFormat="1" x14ac:dyDescent="0.25">
      <c r="A508" s="17">
        <v>2</v>
      </c>
      <c r="B508" s="17" t="s">
        <v>38</v>
      </c>
      <c r="C508" s="17" t="s">
        <v>32</v>
      </c>
      <c r="D508" s="17" t="s">
        <v>39</v>
      </c>
      <c r="E508" s="17" t="s">
        <v>40</v>
      </c>
      <c r="F508" s="17" t="s">
        <v>35</v>
      </c>
      <c r="G508" s="17" t="s">
        <v>41</v>
      </c>
      <c r="H508" s="17">
        <v>6675</v>
      </c>
      <c r="I508" s="17">
        <v>5233</v>
      </c>
      <c r="J508" s="17">
        <v>1442</v>
      </c>
      <c r="K508" s="17" t="s">
        <v>37</v>
      </c>
      <c r="L508" s="18">
        <v>14594.28</v>
      </c>
      <c r="M508" s="18">
        <v>896.77</v>
      </c>
      <c r="N508" s="18">
        <v>1039.95</v>
      </c>
      <c r="O508" s="18">
        <v>16531</v>
      </c>
      <c r="P508" s="18">
        <v>9212.08</v>
      </c>
      <c r="Q508" s="18">
        <v>123.02</v>
      </c>
      <c r="R508" s="18">
        <v>648.9</v>
      </c>
      <c r="S508" s="18">
        <v>9984</v>
      </c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23806.36</v>
      </c>
      <c r="Z508" s="18">
        <v>1019.79</v>
      </c>
      <c r="AA508" s="18">
        <v>1688.85</v>
      </c>
      <c r="AB508" s="18">
        <v>26515</v>
      </c>
    </row>
    <row r="509" spans="1:31" s="15" customFormat="1" x14ac:dyDescent="0.25">
      <c r="A509" s="17">
        <v>3</v>
      </c>
      <c r="B509" s="17" t="s">
        <v>42</v>
      </c>
      <c r="C509" s="17" t="s">
        <v>32</v>
      </c>
      <c r="D509" s="17" t="s">
        <v>43</v>
      </c>
      <c r="E509" s="17" t="s">
        <v>44</v>
      </c>
      <c r="F509" s="17" t="s">
        <v>35</v>
      </c>
      <c r="G509" s="17" t="s">
        <v>45</v>
      </c>
      <c r="H509" s="17">
        <v>44943</v>
      </c>
      <c r="I509" s="17">
        <v>44003</v>
      </c>
      <c r="J509" s="17">
        <v>940</v>
      </c>
      <c r="K509" s="17" t="s">
        <v>37</v>
      </c>
      <c r="L509" s="18">
        <v>33483.58</v>
      </c>
      <c r="M509" s="18">
        <v>3227.47</v>
      </c>
      <c r="N509" s="18">
        <v>1920.95</v>
      </c>
      <c r="O509" s="18">
        <v>38632</v>
      </c>
      <c r="P509" s="18">
        <v>5775.4</v>
      </c>
      <c r="Q509" s="18">
        <v>310.60000000000002</v>
      </c>
      <c r="R509" s="18">
        <v>423</v>
      </c>
      <c r="S509" s="18">
        <v>6509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39258.980000000003</v>
      </c>
      <c r="Z509" s="18">
        <v>3538.07</v>
      </c>
      <c r="AA509" s="18">
        <v>2343.9499999999998</v>
      </c>
      <c r="AB509" s="18">
        <v>45141</v>
      </c>
    </row>
    <row r="510" spans="1:31" s="15" customFormat="1" x14ac:dyDescent="0.25">
      <c r="A510" s="17">
        <v>4</v>
      </c>
      <c r="B510" s="17" t="s">
        <v>60</v>
      </c>
      <c r="C510" s="17" t="s">
        <v>97</v>
      </c>
      <c r="D510" s="17" t="s">
        <v>98</v>
      </c>
      <c r="E510" s="17" t="s">
        <v>99</v>
      </c>
      <c r="F510" s="17" t="s">
        <v>35</v>
      </c>
      <c r="G510" s="17" t="s">
        <v>41</v>
      </c>
      <c r="H510" s="17">
        <v>131281</v>
      </c>
      <c r="I510" s="17">
        <v>129611</v>
      </c>
      <c r="J510" s="17">
        <v>1670</v>
      </c>
      <c r="K510" s="17" t="s">
        <v>37</v>
      </c>
      <c r="L510" s="18">
        <v>18491.21</v>
      </c>
      <c r="M510" s="18">
        <v>835.69</v>
      </c>
      <c r="N510" s="18">
        <v>1169.0999999999999</v>
      </c>
      <c r="O510" s="18">
        <v>20496</v>
      </c>
      <c r="P510" s="18">
        <v>10747.89</v>
      </c>
      <c r="Q510" s="18">
        <v>167.61</v>
      </c>
      <c r="R510" s="18">
        <v>751.5</v>
      </c>
      <c r="S510" s="18">
        <v>11667</v>
      </c>
      <c r="T510" s="18">
        <v>0</v>
      </c>
      <c r="U510" s="18">
        <v>0</v>
      </c>
      <c r="V510" s="18">
        <v>0</v>
      </c>
      <c r="W510" s="18">
        <v>0</v>
      </c>
      <c r="X510" s="18"/>
      <c r="Y510" s="18">
        <v>29239.1</v>
      </c>
      <c r="Z510" s="18">
        <v>1003.3</v>
      </c>
      <c r="AA510" s="18">
        <v>1920.6</v>
      </c>
      <c r="AB510" s="18">
        <v>32163</v>
      </c>
    </row>
    <row r="511" spans="1:31" s="15" customFormat="1" x14ac:dyDescent="0.25">
      <c r="A511" s="17">
        <v>5</v>
      </c>
      <c r="B511" s="17" t="s">
        <v>38</v>
      </c>
      <c r="C511" s="17" t="s">
        <v>32</v>
      </c>
      <c r="D511" s="17" t="s">
        <v>46</v>
      </c>
      <c r="E511" s="17" t="s">
        <v>47</v>
      </c>
      <c r="F511" s="17" t="s">
        <v>35</v>
      </c>
      <c r="G511" s="17" t="s">
        <v>41</v>
      </c>
      <c r="H511" s="17">
        <v>63357</v>
      </c>
      <c r="I511" s="17">
        <v>61465</v>
      </c>
      <c r="J511" s="17">
        <v>1892</v>
      </c>
      <c r="K511" s="17" t="s">
        <v>37</v>
      </c>
      <c r="L511" s="18">
        <v>18710.919999999998</v>
      </c>
      <c r="M511" s="18">
        <v>1372.38</v>
      </c>
      <c r="N511" s="18">
        <v>1316.7</v>
      </c>
      <c r="O511" s="18">
        <v>21400</v>
      </c>
      <c r="P511" s="18">
        <v>13047.94</v>
      </c>
      <c r="Q511" s="18">
        <v>159.66</v>
      </c>
      <c r="R511" s="18">
        <v>851.4</v>
      </c>
      <c r="S511" s="18">
        <v>14059</v>
      </c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31758.86</v>
      </c>
      <c r="Z511" s="18">
        <v>1532.04</v>
      </c>
      <c r="AA511" s="18">
        <v>2168.1</v>
      </c>
      <c r="AB511" s="18">
        <v>35459</v>
      </c>
    </row>
    <row r="512" spans="1:31" s="15" customFormat="1" x14ac:dyDescent="0.25">
      <c r="A512" s="17">
        <v>6</v>
      </c>
      <c r="B512" s="17" t="s">
        <v>48</v>
      </c>
      <c r="C512" s="17" t="s">
        <v>32</v>
      </c>
      <c r="D512" s="17" t="s">
        <v>49</v>
      </c>
      <c r="E512" s="17" t="s">
        <v>50</v>
      </c>
      <c r="F512" s="17" t="s">
        <v>35</v>
      </c>
      <c r="G512" s="17" t="s">
        <v>45</v>
      </c>
      <c r="H512" s="17">
        <v>94748</v>
      </c>
      <c r="I512" s="17">
        <v>93233</v>
      </c>
      <c r="J512" s="17">
        <v>1515</v>
      </c>
      <c r="K512" s="17" t="s">
        <v>37</v>
      </c>
      <c r="L512" s="18">
        <v>17313.740000000002</v>
      </c>
      <c r="M512" s="18">
        <v>967.36</v>
      </c>
      <c r="N512" s="18">
        <v>1314.9</v>
      </c>
      <c r="O512" s="18">
        <v>19596</v>
      </c>
      <c r="P512" s="18">
        <v>8955.9500000000007</v>
      </c>
      <c r="Q512" s="18">
        <v>149.30000000000001</v>
      </c>
      <c r="R512" s="18">
        <v>681.75</v>
      </c>
      <c r="S512" s="18">
        <v>9787</v>
      </c>
      <c r="T512" s="18">
        <v>0</v>
      </c>
      <c r="U512" s="18">
        <v>0</v>
      </c>
      <c r="V512" s="18">
        <v>0</v>
      </c>
      <c r="W512" s="18">
        <v>0</v>
      </c>
      <c r="X512" s="18"/>
      <c r="Y512" s="18">
        <v>26269.69</v>
      </c>
      <c r="Z512" s="18">
        <v>1116.6600000000001</v>
      </c>
      <c r="AA512" s="18">
        <v>1996.65</v>
      </c>
      <c r="AB512" s="18">
        <v>29383</v>
      </c>
    </row>
    <row r="513" spans="1:28" s="15" customFormat="1" x14ac:dyDescent="0.25">
      <c r="A513" s="17">
        <v>7</v>
      </c>
      <c r="B513" s="17" t="s">
        <v>51</v>
      </c>
      <c r="C513" s="17" t="s">
        <v>32</v>
      </c>
      <c r="D513" s="17" t="s">
        <v>52</v>
      </c>
      <c r="E513" s="17" t="s">
        <v>53</v>
      </c>
      <c r="F513" s="17" t="s">
        <v>35</v>
      </c>
      <c r="G513" s="17" t="s">
        <v>45</v>
      </c>
      <c r="H513" s="17">
        <v>78580</v>
      </c>
      <c r="I513" s="17">
        <v>76230</v>
      </c>
      <c r="J513" s="17">
        <v>2350</v>
      </c>
      <c r="K513" s="17" t="s">
        <v>37</v>
      </c>
      <c r="L513" s="18">
        <v>41611.11</v>
      </c>
      <c r="M513" s="18">
        <v>1210.99</v>
      </c>
      <c r="N513" s="18">
        <v>3177.9</v>
      </c>
      <c r="O513" s="18">
        <v>46000</v>
      </c>
      <c r="P513" s="18">
        <v>13848.46</v>
      </c>
      <c r="Q513" s="18">
        <v>399.04</v>
      </c>
      <c r="R513" s="18">
        <v>1057.5</v>
      </c>
      <c r="S513" s="18">
        <v>15305</v>
      </c>
      <c r="T513" s="18">
        <v>0</v>
      </c>
      <c r="U513" s="18">
        <v>0</v>
      </c>
      <c r="V513" s="18">
        <v>0</v>
      </c>
      <c r="W513" s="18">
        <v>0</v>
      </c>
      <c r="X513" s="18">
        <v>39726</v>
      </c>
      <c r="Y513" s="18">
        <v>55459.57</v>
      </c>
      <c r="Z513" s="18">
        <v>1610.03</v>
      </c>
      <c r="AA513" s="18">
        <v>4235.3999999999996</v>
      </c>
      <c r="AB513" s="18">
        <f>61305-X513</f>
        <v>21579</v>
      </c>
    </row>
    <row r="514" spans="1:28" s="15" customFormat="1" x14ac:dyDescent="0.25">
      <c r="A514" s="17">
        <v>8</v>
      </c>
      <c r="B514" s="17" t="s">
        <v>51</v>
      </c>
      <c r="C514" s="17" t="s">
        <v>32</v>
      </c>
      <c r="D514" s="17" t="s">
        <v>54</v>
      </c>
      <c r="E514" s="17" t="s">
        <v>55</v>
      </c>
      <c r="F514" s="17" t="s">
        <v>35</v>
      </c>
      <c r="G514" s="17" t="s">
        <v>41</v>
      </c>
      <c r="H514" s="17">
        <v>98040</v>
      </c>
      <c r="I514" s="17">
        <v>93456</v>
      </c>
      <c r="J514" s="17">
        <v>4584</v>
      </c>
      <c r="K514" s="17" t="s">
        <v>37</v>
      </c>
      <c r="L514" s="18">
        <v>71533.89</v>
      </c>
      <c r="M514" s="18">
        <v>1272.6600000000001</v>
      </c>
      <c r="N514" s="18">
        <v>8352.4500000000007</v>
      </c>
      <c r="O514" s="18">
        <v>81159</v>
      </c>
      <c r="P514" s="18">
        <v>25899.98</v>
      </c>
      <c r="Q514" s="18">
        <v>742.22</v>
      </c>
      <c r="R514" s="18">
        <v>2062.8000000000002</v>
      </c>
      <c r="S514" s="18">
        <v>28705</v>
      </c>
      <c r="T514" s="18">
        <v>0</v>
      </c>
      <c r="U514" s="18">
        <v>0</v>
      </c>
      <c r="V514" s="18">
        <v>0</v>
      </c>
      <c r="W514" s="18">
        <v>0</v>
      </c>
      <c r="X514" s="18">
        <v>109864</v>
      </c>
      <c r="Y514" s="18">
        <v>97433.87</v>
      </c>
      <c r="Z514" s="18">
        <v>2014.88</v>
      </c>
      <c r="AA514" s="18">
        <v>10415.25</v>
      </c>
      <c r="AB514" s="18">
        <f>109864-X514</f>
        <v>0</v>
      </c>
    </row>
    <row r="515" spans="1:28" s="15" customFormat="1" x14ac:dyDescent="0.25">
      <c r="A515" s="17">
        <v>9</v>
      </c>
      <c r="B515" s="17" t="s">
        <v>51</v>
      </c>
      <c r="C515" s="17" t="s">
        <v>32</v>
      </c>
      <c r="D515" s="17" t="s">
        <v>56</v>
      </c>
      <c r="E515" s="17" t="s">
        <v>57</v>
      </c>
      <c r="F515" s="17" t="s">
        <v>35</v>
      </c>
      <c r="G515" s="17" t="s">
        <v>58</v>
      </c>
      <c r="H515" s="17">
        <v>7127</v>
      </c>
      <c r="I515" s="17">
        <v>7127</v>
      </c>
      <c r="J515" s="17">
        <v>0</v>
      </c>
      <c r="K515" s="17" t="s">
        <v>59</v>
      </c>
      <c r="L515" s="18">
        <v>19853.810000000001</v>
      </c>
      <c r="M515" s="18">
        <v>2401.19</v>
      </c>
      <c r="N515" s="18">
        <v>0</v>
      </c>
      <c r="O515" s="18">
        <v>22255</v>
      </c>
      <c r="P515" s="18">
        <v>852.83</v>
      </c>
      <c r="Q515" s="18">
        <v>201.17</v>
      </c>
      <c r="R515" s="18">
        <v>0</v>
      </c>
      <c r="S515" s="18">
        <v>1054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20706.64</v>
      </c>
      <c r="Z515" s="18">
        <v>2602.36</v>
      </c>
      <c r="AA515" s="18">
        <v>0</v>
      </c>
      <c r="AB515" s="18">
        <v>23309</v>
      </c>
    </row>
    <row r="516" spans="1:28" s="15" customFormat="1" x14ac:dyDescent="0.25">
      <c r="A516" s="17">
        <v>10</v>
      </c>
      <c r="B516" s="17" t="s">
        <v>60</v>
      </c>
      <c r="C516" s="17" t="s">
        <v>32</v>
      </c>
      <c r="D516" s="17" t="s">
        <v>61</v>
      </c>
      <c r="E516" s="17" t="s">
        <v>62</v>
      </c>
      <c r="F516" s="17" t="s">
        <v>35</v>
      </c>
      <c r="G516" s="17" t="s">
        <v>63</v>
      </c>
      <c r="H516" s="17">
        <v>85</v>
      </c>
      <c r="I516" s="17">
        <v>85</v>
      </c>
      <c r="J516" s="17">
        <v>0</v>
      </c>
      <c r="K516" s="17" t="s">
        <v>59</v>
      </c>
      <c r="L516" s="18">
        <v>21080.69</v>
      </c>
      <c r="M516" s="18">
        <v>2600.71</v>
      </c>
      <c r="N516" s="18">
        <v>113.6</v>
      </c>
      <c r="O516" s="18">
        <v>23795</v>
      </c>
      <c r="P516" s="18">
        <v>852.97</v>
      </c>
      <c r="Q516" s="18">
        <v>215.03</v>
      </c>
      <c r="R516" s="18">
        <v>0</v>
      </c>
      <c r="S516" s="18">
        <v>1068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21933.66</v>
      </c>
      <c r="Z516" s="18">
        <v>2815.74</v>
      </c>
      <c r="AA516" s="18">
        <v>113.6</v>
      </c>
      <c r="AB516" s="18">
        <v>24863</v>
      </c>
    </row>
    <row r="517" spans="1:28" s="15" customFormat="1" x14ac:dyDescent="0.25">
      <c r="A517" s="17">
        <v>11</v>
      </c>
      <c r="B517" s="17" t="s">
        <v>64</v>
      </c>
      <c r="C517" s="17" t="s">
        <v>32</v>
      </c>
      <c r="D517" s="17" t="s">
        <v>65</v>
      </c>
      <c r="E517" s="17" t="s">
        <v>66</v>
      </c>
      <c r="F517" s="17" t="s">
        <v>35</v>
      </c>
      <c r="G517" s="17" t="s">
        <v>67</v>
      </c>
      <c r="H517" s="17">
        <v>1100</v>
      </c>
      <c r="I517" s="17">
        <v>1100</v>
      </c>
      <c r="J517" s="17">
        <v>21</v>
      </c>
      <c r="K517" s="17" t="s">
        <v>848</v>
      </c>
      <c r="L517" s="18">
        <v>13183.02</v>
      </c>
      <c r="M517" s="18">
        <v>1604.45</v>
      </c>
      <c r="N517" s="18">
        <v>291.52999999999997</v>
      </c>
      <c r="O517" s="18">
        <v>15079</v>
      </c>
      <c r="P517" s="18">
        <v>555.96</v>
      </c>
      <c r="Q517" s="18">
        <v>136.59</v>
      </c>
      <c r="R517" s="18">
        <v>9.4499999999999993</v>
      </c>
      <c r="S517" s="18">
        <v>702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13738.98</v>
      </c>
      <c r="Z517" s="18">
        <v>1741.04</v>
      </c>
      <c r="AA517" s="18">
        <v>300.98</v>
      </c>
      <c r="AB517" s="18">
        <v>15781</v>
      </c>
    </row>
    <row r="518" spans="1:28" s="15" customFormat="1" x14ac:dyDescent="0.25">
      <c r="A518" s="17">
        <v>12</v>
      </c>
      <c r="B518" s="17" t="s">
        <v>38</v>
      </c>
      <c r="C518" s="17" t="s">
        <v>32</v>
      </c>
      <c r="D518" s="17" t="s">
        <v>68</v>
      </c>
      <c r="E518" s="17" t="s">
        <v>69</v>
      </c>
      <c r="F518" s="17" t="s">
        <v>35</v>
      </c>
      <c r="G518" s="17" t="s">
        <v>70</v>
      </c>
      <c r="H518" s="17">
        <v>11822</v>
      </c>
      <c r="I518" s="17">
        <v>11054</v>
      </c>
      <c r="J518" s="17">
        <v>768</v>
      </c>
      <c r="K518" s="17" t="s">
        <v>37</v>
      </c>
      <c r="L518" s="18">
        <v>37547.07</v>
      </c>
      <c r="M518" s="18">
        <v>1944.33</v>
      </c>
      <c r="N518" s="18">
        <v>1083.5999999999999</v>
      </c>
      <c r="O518" s="18">
        <v>40575</v>
      </c>
      <c r="P518" s="18">
        <v>3174.18</v>
      </c>
      <c r="Q518" s="18">
        <v>386.22</v>
      </c>
      <c r="R518" s="18">
        <v>345.6</v>
      </c>
      <c r="S518" s="18">
        <v>3906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40721.25</v>
      </c>
      <c r="Z518" s="18">
        <v>2330.5500000000002</v>
      </c>
      <c r="AA518" s="18">
        <v>1429.2</v>
      </c>
      <c r="AB518" s="18">
        <v>44481</v>
      </c>
    </row>
    <row r="519" spans="1:28" s="15" customFormat="1" x14ac:dyDescent="0.25">
      <c r="A519" s="17">
        <v>13</v>
      </c>
      <c r="B519" s="17" t="s">
        <v>1715</v>
      </c>
      <c r="C519" s="17" t="s">
        <v>32</v>
      </c>
      <c r="D519" s="17" t="s">
        <v>1716</v>
      </c>
      <c r="E519" s="17" t="s">
        <v>1717</v>
      </c>
      <c r="F519" s="17" t="s">
        <v>35</v>
      </c>
      <c r="G519" s="17" t="s">
        <v>1718</v>
      </c>
      <c r="H519" s="17">
        <v>4000</v>
      </c>
      <c r="I519" s="17">
        <v>4000</v>
      </c>
      <c r="J519" s="17">
        <v>0</v>
      </c>
      <c r="K519" s="17" t="s">
        <v>59</v>
      </c>
      <c r="L519" s="18">
        <v>29870.29</v>
      </c>
      <c r="M519" s="18">
        <v>4192.28</v>
      </c>
      <c r="N519" s="18">
        <v>1751.43</v>
      </c>
      <c r="O519" s="18">
        <v>35814</v>
      </c>
      <c r="P519" s="18">
        <v>549.79999999999995</v>
      </c>
      <c r="Q519" s="18">
        <v>324.2</v>
      </c>
      <c r="R519" s="18">
        <v>0</v>
      </c>
      <c r="S519" s="18">
        <v>874</v>
      </c>
      <c r="T519" s="18">
        <v>5410</v>
      </c>
      <c r="U519" s="18">
        <v>0</v>
      </c>
      <c r="V519" s="18">
        <v>0</v>
      </c>
      <c r="W519" s="18">
        <v>0</v>
      </c>
      <c r="X519" s="18"/>
      <c r="Y519" s="18">
        <v>30420.09</v>
      </c>
      <c r="Z519" s="18">
        <v>4516.4799999999996</v>
      </c>
      <c r="AA519" s="18">
        <v>1751.43</v>
      </c>
      <c r="AB519" s="18">
        <v>36688</v>
      </c>
    </row>
    <row r="520" spans="1:28" s="22" customFormat="1" x14ac:dyDescent="0.25">
      <c r="A520" s="19"/>
      <c r="B520" s="19"/>
      <c r="C520" s="10" t="s">
        <v>71</v>
      </c>
      <c r="D520" s="19"/>
      <c r="E520" s="19"/>
      <c r="F520" s="19"/>
      <c r="G520" s="19"/>
      <c r="H520" s="19"/>
      <c r="I520" s="19"/>
      <c r="J520" s="19">
        <f>SUM(J507:J519)</f>
        <v>15372</v>
      </c>
      <c r="K520" s="19"/>
      <c r="L520" s="20">
        <f t="shared" ref="L520:AB520" si="53">SUM(L507:L519)</f>
        <v>368607.74000000005</v>
      </c>
      <c r="M520" s="20">
        <f t="shared" si="53"/>
        <v>25590.699999999997</v>
      </c>
      <c r="N520" s="20">
        <f t="shared" si="53"/>
        <v>23272.559999999998</v>
      </c>
      <c r="O520" s="20">
        <f t="shared" si="53"/>
        <v>417471</v>
      </c>
      <c r="P520" s="20">
        <f t="shared" si="53"/>
        <v>95074.46</v>
      </c>
      <c r="Q520" s="20">
        <f t="shared" si="53"/>
        <v>3652.1400000000003</v>
      </c>
      <c r="R520" s="20">
        <f t="shared" si="53"/>
        <v>6917.4000000000005</v>
      </c>
      <c r="S520" s="20">
        <f t="shared" si="53"/>
        <v>105644</v>
      </c>
      <c r="T520" s="20">
        <f t="shared" si="53"/>
        <v>5410</v>
      </c>
      <c r="U520" s="20">
        <f t="shared" si="53"/>
        <v>0</v>
      </c>
      <c r="V520" s="20">
        <f t="shared" si="53"/>
        <v>0</v>
      </c>
      <c r="W520" s="20">
        <f t="shared" si="53"/>
        <v>0</v>
      </c>
      <c r="X520" s="20">
        <f t="shared" si="53"/>
        <v>149590</v>
      </c>
      <c r="Y520" s="20">
        <f t="shared" si="53"/>
        <v>463682.2</v>
      </c>
      <c r="Z520" s="20">
        <f t="shared" si="53"/>
        <v>29242.839999999997</v>
      </c>
      <c r="AA520" s="20">
        <f t="shared" si="53"/>
        <v>30189.96</v>
      </c>
      <c r="AB520" s="20">
        <f t="shared" si="53"/>
        <v>373525</v>
      </c>
    </row>
    <row r="521" spans="1:28" s="15" customFormat="1" x14ac:dyDescent="0.25">
      <c r="A521" s="17">
        <v>1</v>
      </c>
      <c r="B521" s="17" t="s">
        <v>72</v>
      </c>
      <c r="C521" s="17" t="s">
        <v>32</v>
      </c>
      <c r="D521" s="17" t="s">
        <v>73</v>
      </c>
      <c r="E521" s="17" t="s">
        <v>74</v>
      </c>
      <c r="F521" s="17" t="s">
        <v>75</v>
      </c>
      <c r="G521" s="17" t="s">
        <v>76</v>
      </c>
      <c r="H521" s="17">
        <v>7505</v>
      </c>
      <c r="I521" s="17">
        <v>7360</v>
      </c>
      <c r="J521" s="17">
        <v>145</v>
      </c>
      <c r="K521" s="17" t="s">
        <v>37</v>
      </c>
      <c r="L521" s="18">
        <v>31696.9</v>
      </c>
      <c r="M521" s="18">
        <v>2815.45</v>
      </c>
      <c r="N521" s="18">
        <v>2205.65</v>
      </c>
      <c r="O521" s="18">
        <v>36718</v>
      </c>
      <c r="P521" s="18">
        <v>1322.71</v>
      </c>
      <c r="Q521" s="18">
        <v>342.51</v>
      </c>
      <c r="R521" s="18">
        <v>86.78</v>
      </c>
      <c r="S521" s="18">
        <v>1752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33019.61</v>
      </c>
      <c r="Z521" s="18">
        <v>3157.96</v>
      </c>
      <c r="AA521" s="18">
        <v>2292.4299999999998</v>
      </c>
      <c r="AB521" s="18">
        <v>38470</v>
      </c>
    </row>
    <row r="522" spans="1:28" s="15" customFormat="1" x14ac:dyDescent="0.25">
      <c r="A522" s="17">
        <v>2</v>
      </c>
      <c r="B522" s="17" t="s">
        <v>48</v>
      </c>
      <c r="C522" s="17" t="s">
        <v>32</v>
      </c>
      <c r="D522" s="17" t="s">
        <v>77</v>
      </c>
      <c r="E522" s="17" t="s">
        <v>78</v>
      </c>
      <c r="F522" s="17" t="s">
        <v>75</v>
      </c>
      <c r="G522" s="17" t="s">
        <v>76</v>
      </c>
      <c r="H522" s="17">
        <v>7474</v>
      </c>
      <c r="I522" s="17">
        <v>7377</v>
      </c>
      <c r="J522" s="17">
        <v>97</v>
      </c>
      <c r="K522" s="17" t="s">
        <v>37</v>
      </c>
      <c r="L522" s="18">
        <v>19305.71</v>
      </c>
      <c r="M522" s="18">
        <v>2367.6999999999998</v>
      </c>
      <c r="N522" s="18">
        <v>1264.5899999999999</v>
      </c>
      <c r="O522" s="18">
        <v>22938</v>
      </c>
      <c r="P522" s="18">
        <v>915.57</v>
      </c>
      <c r="Q522" s="18">
        <v>208.38</v>
      </c>
      <c r="R522" s="18">
        <v>58.05</v>
      </c>
      <c r="S522" s="18">
        <v>1182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20221.28</v>
      </c>
      <c r="Z522" s="18">
        <v>2576.08</v>
      </c>
      <c r="AA522" s="18">
        <v>1322.64</v>
      </c>
      <c r="AB522" s="18">
        <v>24120</v>
      </c>
    </row>
    <row r="523" spans="1:28" s="15" customFormat="1" x14ac:dyDescent="0.25">
      <c r="A523" s="17">
        <v>3</v>
      </c>
      <c r="B523" s="17" t="s">
        <v>60</v>
      </c>
      <c r="C523" s="17" t="s">
        <v>32</v>
      </c>
      <c r="D523" s="17" t="s">
        <v>79</v>
      </c>
      <c r="E523" s="17" t="s">
        <v>80</v>
      </c>
      <c r="F523" s="17" t="s">
        <v>75</v>
      </c>
      <c r="G523" s="17" t="s">
        <v>76</v>
      </c>
      <c r="H523" s="17">
        <v>7561</v>
      </c>
      <c r="I523" s="17">
        <v>7561</v>
      </c>
      <c r="J523" s="17">
        <v>0</v>
      </c>
      <c r="K523" s="17" t="s">
        <v>59</v>
      </c>
      <c r="L523" s="18">
        <v>5054.3900000000003</v>
      </c>
      <c r="M523" s="18">
        <v>881.61</v>
      </c>
      <c r="N523" s="18">
        <v>0</v>
      </c>
      <c r="O523" s="18">
        <v>5936</v>
      </c>
      <c r="P523" s="18">
        <v>406.67</v>
      </c>
      <c r="Q523" s="18">
        <v>50.33</v>
      </c>
      <c r="R523" s="18">
        <v>0</v>
      </c>
      <c r="S523" s="18">
        <v>457</v>
      </c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5461.06</v>
      </c>
      <c r="Z523" s="18">
        <v>931.94</v>
      </c>
      <c r="AA523" s="18">
        <v>0</v>
      </c>
      <c r="AB523" s="18">
        <v>6393</v>
      </c>
    </row>
    <row r="524" spans="1:28" s="15" customFormat="1" x14ac:dyDescent="0.25">
      <c r="A524" s="17">
        <v>4</v>
      </c>
      <c r="B524" s="17" t="s">
        <v>81</v>
      </c>
      <c r="C524" s="17" t="s">
        <v>32</v>
      </c>
      <c r="D524" s="17" t="s">
        <v>82</v>
      </c>
      <c r="E524" s="17" t="s">
        <v>83</v>
      </c>
      <c r="F524" s="17" t="s">
        <v>75</v>
      </c>
      <c r="G524" s="17" t="s">
        <v>76</v>
      </c>
      <c r="H524" s="17">
        <v>22226</v>
      </c>
      <c r="I524" s="17">
        <v>21923</v>
      </c>
      <c r="J524" s="17">
        <v>303</v>
      </c>
      <c r="K524" s="17" t="s">
        <v>37</v>
      </c>
      <c r="L524" s="18">
        <v>37171</v>
      </c>
      <c r="M524" s="18">
        <v>3239.4</v>
      </c>
      <c r="N524" s="18">
        <v>2874.6</v>
      </c>
      <c r="O524" s="18">
        <v>43285</v>
      </c>
      <c r="P524" s="18">
        <v>2425.9299999999998</v>
      </c>
      <c r="Q524" s="18">
        <v>399.72</v>
      </c>
      <c r="R524" s="18">
        <v>181.35</v>
      </c>
      <c r="S524" s="18">
        <v>3007</v>
      </c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39596.93</v>
      </c>
      <c r="Z524" s="18">
        <v>3639.12</v>
      </c>
      <c r="AA524" s="18">
        <v>3055.95</v>
      </c>
      <c r="AB524" s="18">
        <v>46292</v>
      </c>
    </row>
    <row r="525" spans="1:28" s="15" customFormat="1" x14ac:dyDescent="0.25">
      <c r="A525" s="17">
        <v>5</v>
      </c>
      <c r="B525" s="17" t="s">
        <v>31</v>
      </c>
      <c r="C525" s="17" t="s">
        <v>32</v>
      </c>
      <c r="D525" s="17" t="s">
        <v>84</v>
      </c>
      <c r="E525" s="17" t="s">
        <v>85</v>
      </c>
      <c r="F525" s="17" t="s">
        <v>75</v>
      </c>
      <c r="G525" s="17" t="s">
        <v>86</v>
      </c>
      <c r="H525" s="17">
        <v>11049</v>
      </c>
      <c r="I525" s="17">
        <v>11049</v>
      </c>
      <c r="J525" s="17">
        <v>576</v>
      </c>
      <c r="K525" s="17" t="s">
        <v>848</v>
      </c>
      <c r="L525" s="18">
        <v>30206.560000000001</v>
      </c>
      <c r="M525" s="18">
        <v>2523.12</v>
      </c>
      <c r="N525" s="18">
        <v>2114.3200000000002</v>
      </c>
      <c r="O525" s="18">
        <v>34844</v>
      </c>
      <c r="P525" s="18">
        <v>4385.34</v>
      </c>
      <c r="Q525" s="18">
        <v>276.92</v>
      </c>
      <c r="R525" s="18">
        <v>344.74</v>
      </c>
      <c r="S525" s="18">
        <v>5007</v>
      </c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34591.9</v>
      </c>
      <c r="Z525" s="18">
        <v>2800.04</v>
      </c>
      <c r="AA525" s="18">
        <v>2459.06</v>
      </c>
      <c r="AB525" s="18">
        <v>39851</v>
      </c>
    </row>
    <row r="526" spans="1:28" s="15" customFormat="1" x14ac:dyDescent="0.25">
      <c r="A526" s="17">
        <v>6</v>
      </c>
      <c r="B526" s="17" t="s">
        <v>48</v>
      </c>
      <c r="C526" s="17" t="s">
        <v>32</v>
      </c>
      <c r="D526" s="17" t="s">
        <v>87</v>
      </c>
      <c r="E526" s="17" t="s">
        <v>88</v>
      </c>
      <c r="F526" s="17" t="s">
        <v>75</v>
      </c>
      <c r="G526" s="17" t="s">
        <v>76</v>
      </c>
      <c r="H526" s="17">
        <v>11620</v>
      </c>
      <c r="I526" s="17">
        <v>11315</v>
      </c>
      <c r="J526" s="17">
        <v>305</v>
      </c>
      <c r="K526" s="17" t="s">
        <v>37</v>
      </c>
      <c r="L526" s="18">
        <v>32284.9</v>
      </c>
      <c r="M526" s="18">
        <v>3165.86</v>
      </c>
      <c r="N526" s="18">
        <v>2439.2399999999998</v>
      </c>
      <c r="O526" s="18">
        <v>37890</v>
      </c>
      <c r="P526" s="18">
        <v>2439.54</v>
      </c>
      <c r="Q526" s="18">
        <v>347.92</v>
      </c>
      <c r="R526" s="18">
        <v>182.54</v>
      </c>
      <c r="S526" s="18">
        <v>2970</v>
      </c>
      <c r="T526" s="18">
        <v>0</v>
      </c>
      <c r="U526" s="18">
        <v>0</v>
      </c>
      <c r="V526" s="18">
        <v>0</v>
      </c>
      <c r="W526" s="18">
        <v>0</v>
      </c>
      <c r="X526" s="18"/>
      <c r="Y526" s="18">
        <v>34724.44</v>
      </c>
      <c r="Z526" s="18">
        <v>3513.78</v>
      </c>
      <c r="AA526" s="18">
        <v>2621.78</v>
      </c>
      <c r="AB526" s="18">
        <v>40860</v>
      </c>
    </row>
    <row r="527" spans="1:28" s="15" customFormat="1" x14ac:dyDescent="0.25">
      <c r="A527" s="17">
        <v>7</v>
      </c>
      <c r="B527" s="17" t="s">
        <v>51</v>
      </c>
      <c r="C527" s="17" t="s">
        <v>32</v>
      </c>
      <c r="D527" s="17" t="s">
        <v>89</v>
      </c>
      <c r="E527" s="17" t="s">
        <v>90</v>
      </c>
      <c r="F527" s="17" t="s">
        <v>75</v>
      </c>
      <c r="G527" s="17" t="s">
        <v>76</v>
      </c>
      <c r="H527" s="17">
        <v>10855</v>
      </c>
      <c r="I527" s="17">
        <v>10625</v>
      </c>
      <c r="J527" s="17">
        <v>230</v>
      </c>
      <c r="K527" s="17" t="s">
        <v>37</v>
      </c>
      <c r="L527" s="18">
        <v>17713.96</v>
      </c>
      <c r="M527" s="18">
        <v>1274.21</v>
      </c>
      <c r="N527" s="18">
        <v>1536.83</v>
      </c>
      <c r="O527" s="18">
        <v>20525</v>
      </c>
      <c r="P527" s="18">
        <v>1932.34</v>
      </c>
      <c r="Q527" s="18">
        <v>186</v>
      </c>
      <c r="R527" s="18">
        <v>137.66</v>
      </c>
      <c r="S527" s="18">
        <v>2256</v>
      </c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19646.3</v>
      </c>
      <c r="Z527" s="18">
        <v>1460.21</v>
      </c>
      <c r="AA527" s="18">
        <v>1674.49</v>
      </c>
      <c r="AB527" s="18">
        <v>22781</v>
      </c>
    </row>
    <row r="528" spans="1:28" s="15" customFormat="1" x14ac:dyDescent="0.25">
      <c r="A528" s="17">
        <v>8</v>
      </c>
      <c r="B528" s="17" t="s">
        <v>31</v>
      </c>
      <c r="C528" s="17" t="s">
        <v>100</v>
      </c>
      <c r="D528" s="17" t="s">
        <v>101</v>
      </c>
      <c r="E528" s="17" t="s">
        <v>102</v>
      </c>
      <c r="F528" s="17" t="s">
        <v>75</v>
      </c>
      <c r="G528" s="17" t="s">
        <v>76</v>
      </c>
      <c r="H528" s="17">
        <v>8560</v>
      </c>
      <c r="I528" s="17">
        <v>8560</v>
      </c>
      <c r="J528" s="17">
        <v>0</v>
      </c>
      <c r="K528" s="17" t="s">
        <v>59</v>
      </c>
      <c r="L528" s="18">
        <v>4362.3599999999997</v>
      </c>
      <c r="M528" s="18">
        <v>543.39</v>
      </c>
      <c r="N528" s="18">
        <v>11.25</v>
      </c>
      <c r="O528" s="18">
        <v>4917</v>
      </c>
      <c r="P528" s="18">
        <v>187.68</v>
      </c>
      <c r="Q528" s="18">
        <v>44.32</v>
      </c>
      <c r="R528" s="18">
        <v>0</v>
      </c>
      <c r="S528" s="18">
        <v>232</v>
      </c>
      <c r="T528" s="18">
        <v>0</v>
      </c>
      <c r="U528" s="18">
        <v>0</v>
      </c>
      <c r="V528" s="18">
        <v>0</v>
      </c>
      <c r="W528" s="18">
        <v>0</v>
      </c>
      <c r="X528" s="18"/>
      <c r="Y528" s="18">
        <v>4550.04</v>
      </c>
      <c r="Z528" s="18">
        <v>587.71</v>
      </c>
      <c r="AA528" s="18">
        <v>11.25</v>
      </c>
      <c r="AB528" s="18">
        <v>5149</v>
      </c>
    </row>
    <row r="529" spans="1:28" s="15" customFormat="1" x14ac:dyDescent="0.25">
      <c r="A529" s="17">
        <v>9</v>
      </c>
      <c r="B529" s="17" t="s">
        <v>38</v>
      </c>
      <c r="C529" s="17" t="s">
        <v>32</v>
      </c>
      <c r="D529" s="17" t="s">
        <v>91</v>
      </c>
      <c r="E529" s="17" t="s">
        <v>92</v>
      </c>
      <c r="F529" s="17" t="s">
        <v>75</v>
      </c>
      <c r="G529" s="17" t="s">
        <v>76</v>
      </c>
      <c r="H529" s="17">
        <v>11022</v>
      </c>
      <c r="I529" s="17">
        <v>10681</v>
      </c>
      <c r="J529" s="17">
        <v>341</v>
      </c>
      <c r="K529" s="17" t="s">
        <v>37</v>
      </c>
      <c r="L529" s="18">
        <v>30295.26</v>
      </c>
      <c r="M529" s="18">
        <v>2298.5500000000002</v>
      </c>
      <c r="N529" s="18">
        <v>2248.19</v>
      </c>
      <c r="O529" s="18">
        <v>34842</v>
      </c>
      <c r="P529" s="18">
        <v>2855.13</v>
      </c>
      <c r="Q529" s="18">
        <v>322.77999999999997</v>
      </c>
      <c r="R529" s="18">
        <v>204.09</v>
      </c>
      <c r="S529" s="18">
        <v>3382</v>
      </c>
      <c r="T529" s="18">
        <v>0</v>
      </c>
      <c r="U529" s="18">
        <v>0</v>
      </c>
      <c r="V529" s="18">
        <v>0</v>
      </c>
      <c r="W529" s="18">
        <v>0</v>
      </c>
      <c r="X529" s="18"/>
      <c r="Y529" s="18">
        <v>33150.39</v>
      </c>
      <c r="Z529" s="18">
        <v>2621.33</v>
      </c>
      <c r="AA529" s="18">
        <v>2452.2800000000002</v>
      </c>
      <c r="AB529" s="18">
        <v>38224</v>
      </c>
    </row>
    <row r="530" spans="1:28" s="15" customFormat="1" x14ac:dyDescent="0.25">
      <c r="A530" s="17">
        <v>10</v>
      </c>
      <c r="B530" s="17" t="s">
        <v>38</v>
      </c>
      <c r="C530" s="17" t="s">
        <v>32</v>
      </c>
      <c r="D530" s="17" t="s">
        <v>93</v>
      </c>
      <c r="E530" s="17" t="s">
        <v>94</v>
      </c>
      <c r="F530" s="17" t="s">
        <v>75</v>
      </c>
      <c r="G530" s="17" t="s">
        <v>76</v>
      </c>
      <c r="H530" s="17">
        <v>2486</v>
      </c>
      <c r="I530" s="17">
        <v>2278</v>
      </c>
      <c r="J530" s="17">
        <v>208</v>
      </c>
      <c r="K530" s="17" t="s">
        <v>37</v>
      </c>
      <c r="L530" s="18">
        <v>24466.95</v>
      </c>
      <c r="M530" s="18">
        <v>2547.29</v>
      </c>
      <c r="N530" s="18">
        <v>1324.76</v>
      </c>
      <c r="O530" s="18">
        <v>28339</v>
      </c>
      <c r="P530" s="18">
        <v>1899.45</v>
      </c>
      <c r="Q530" s="18">
        <v>261.06</v>
      </c>
      <c r="R530" s="18">
        <v>124.49</v>
      </c>
      <c r="S530" s="18">
        <v>2285</v>
      </c>
      <c r="T530" s="18">
        <v>0</v>
      </c>
      <c r="U530" s="18">
        <v>0</v>
      </c>
      <c r="V530" s="18">
        <v>0</v>
      </c>
      <c r="W530" s="18">
        <v>0</v>
      </c>
      <c r="X530" s="18"/>
      <c r="Y530" s="18">
        <v>26366.400000000001</v>
      </c>
      <c r="Z530" s="18">
        <v>2808.35</v>
      </c>
      <c r="AA530" s="18">
        <v>1449.25</v>
      </c>
      <c r="AB530" s="18">
        <v>30624</v>
      </c>
    </row>
    <row r="531" spans="1:28" s="15" customFormat="1" x14ac:dyDescent="0.25">
      <c r="A531" s="17">
        <v>11</v>
      </c>
      <c r="B531" s="17" t="s">
        <v>81</v>
      </c>
      <c r="C531" s="17" t="s">
        <v>32</v>
      </c>
      <c r="D531" s="17" t="s">
        <v>95</v>
      </c>
      <c r="E531" s="17" t="s">
        <v>96</v>
      </c>
      <c r="F531" s="17" t="s">
        <v>75</v>
      </c>
      <c r="G531" s="17" t="s">
        <v>76</v>
      </c>
      <c r="H531" s="17">
        <v>35084</v>
      </c>
      <c r="I531" s="17">
        <v>34660</v>
      </c>
      <c r="J531" s="17">
        <v>424</v>
      </c>
      <c r="K531" s="17" t="s">
        <v>37</v>
      </c>
      <c r="L531" s="18">
        <v>24299.57</v>
      </c>
      <c r="M531" s="18">
        <v>1284.6300000000001</v>
      </c>
      <c r="N531" s="18">
        <v>1590.8</v>
      </c>
      <c r="O531" s="18">
        <v>27175</v>
      </c>
      <c r="P531" s="18">
        <v>3294.79</v>
      </c>
      <c r="Q531" s="18">
        <v>249.45</v>
      </c>
      <c r="R531" s="18">
        <v>253.76</v>
      </c>
      <c r="S531" s="18">
        <v>3798</v>
      </c>
      <c r="T531" s="18">
        <v>0</v>
      </c>
      <c r="U531" s="18">
        <v>0</v>
      </c>
      <c r="V531" s="18">
        <v>0</v>
      </c>
      <c r="W531" s="18">
        <v>0</v>
      </c>
      <c r="X531" s="18"/>
      <c r="Y531" s="18">
        <v>27594.36</v>
      </c>
      <c r="Z531" s="18">
        <v>1534.08</v>
      </c>
      <c r="AA531" s="18">
        <v>1844.56</v>
      </c>
      <c r="AB531" s="18">
        <v>30973</v>
      </c>
    </row>
    <row r="532" spans="1:28" s="15" customFormat="1" x14ac:dyDescent="0.25">
      <c r="A532" s="17">
        <v>12</v>
      </c>
      <c r="B532" s="17" t="s">
        <v>103</v>
      </c>
      <c r="C532" s="17" t="s">
        <v>32</v>
      </c>
      <c r="D532" s="17" t="s">
        <v>104</v>
      </c>
      <c r="E532" s="17" t="s">
        <v>105</v>
      </c>
      <c r="F532" s="17" t="s">
        <v>75</v>
      </c>
      <c r="G532" s="17" t="s">
        <v>106</v>
      </c>
      <c r="H532" s="17">
        <v>0</v>
      </c>
      <c r="I532" s="17">
        <v>0</v>
      </c>
      <c r="J532" s="17">
        <v>91</v>
      </c>
      <c r="K532" s="17" t="s">
        <v>107</v>
      </c>
      <c r="L532" s="18">
        <v>1556.36</v>
      </c>
      <c r="M532" s="18">
        <v>1117.72</v>
      </c>
      <c r="N532" s="18">
        <v>108.92</v>
      </c>
      <c r="O532" s="18">
        <v>2783</v>
      </c>
      <c r="P532" s="18">
        <v>778.22</v>
      </c>
      <c r="Q532" s="18">
        <v>13.32</v>
      </c>
      <c r="R532" s="18">
        <v>54.46</v>
      </c>
      <c r="S532" s="18">
        <v>846</v>
      </c>
      <c r="T532" s="18">
        <v>0</v>
      </c>
      <c r="U532" s="18">
        <v>0</v>
      </c>
      <c r="V532" s="18">
        <v>0</v>
      </c>
      <c r="W532" s="18">
        <v>0</v>
      </c>
      <c r="X532" s="18"/>
      <c r="Y532" s="18">
        <v>2334.58</v>
      </c>
      <c r="Z532" s="18">
        <v>1131.04</v>
      </c>
      <c r="AA532" s="18">
        <v>163.38</v>
      </c>
      <c r="AB532" s="18">
        <v>3629</v>
      </c>
    </row>
    <row r="533" spans="1:28" s="15" customFormat="1" x14ac:dyDescent="0.25">
      <c r="A533" s="17">
        <v>13</v>
      </c>
      <c r="B533" s="17" t="s">
        <v>103</v>
      </c>
      <c r="C533" s="17" t="s">
        <v>32</v>
      </c>
      <c r="D533" s="17" t="s">
        <v>108</v>
      </c>
      <c r="E533" s="17" t="s">
        <v>109</v>
      </c>
      <c r="F533" s="17" t="s">
        <v>75</v>
      </c>
      <c r="G533" s="17" t="s">
        <v>106</v>
      </c>
      <c r="H533" s="17">
        <v>0</v>
      </c>
      <c r="I533" s="17">
        <v>0</v>
      </c>
      <c r="J533" s="17">
        <v>302</v>
      </c>
      <c r="K533" s="17" t="s">
        <v>107</v>
      </c>
      <c r="L533" s="18">
        <v>11163.63</v>
      </c>
      <c r="M533" s="18">
        <v>1111.8699999999999</v>
      </c>
      <c r="N533" s="18">
        <v>361.5</v>
      </c>
      <c r="O533" s="18">
        <v>12637</v>
      </c>
      <c r="P533" s="18">
        <v>2293.6999999999998</v>
      </c>
      <c r="Q533" s="18">
        <v>107.55</v>
      </c>
      <c r="R533" s="18">
        <v>180.75</v>
      </c>
      <c r="S533" s="18">
        <v>2582</v>
      </c>
      <c r="T533" s="18">
        <v>0</v>
      </c>
      <c r="U533" s="18">
        <v>0</v>
      </c>
      <c r="V533" s="18">
        <v>0</v>
      </c>
      <c r="W533" s="18">
        <v>0</v>
      </c>
      <c r="X533" s="18"/>
      <c r="Y533" s="18">
        <v>13457.33</v>
      </c>
      <c r="Z533" s="18">
        <v>1219.42</v>
      </c>
      <c r="AA533" s="18">
        <v>542.25</v>
      </c>
      <c r="AB533" s="18">
        <v>15219</v>
      </c>
    </row>
    <row r="534" spans="1:28" s="15" customFormat="1" x14ac:dyDescent="0.25">
      <c r="A534" s="17">
        <v>14</v>
      </c>
      <c r="B534" s="17" t="s">
        <v>51</v>
      </c>
      <c r="C534" s="17" t="s">
        <v>32</v>
      </c>
      <c r="D534" s="17" t="s">
        <v>110</v>
      </c>
      <c r="E534" s="17" t="s">
        <v>111</v>
      </c>
      <c r="F534" s="17" t="s">
        <v>75</v>
      </c>
      <c r="G534" s="17" t="s">
        <v>106</v>
      </c>
      <c r="H534" s="17">
        <v>0</v>
      </c>
      <c r="I534" s="17">
        <v>0</v>
      </c>
      <c r="J534" s="17">
        <v>403</v>
      </c>
      <c r="K534" s="17" t="s">
        <v>107</v>
      </c>
      <c r="L534" s="18">
        <v>26395.17</v>
      </c>
      <c r="M534" s="18">
        <v>1637.67</v>
      </c>
      <c r="N534" s="18">
        <v>2024.16</v>
      </c>
      <c r="O534" s="18">
        <v>30057</v>
      </c>
      <c r="P534" s="18">
        <v>3018.35</v>
      </c>
      <c r="Q534" s="18">
        <v>278.45</v>
      </c>
      <c r="R534" s="18">
        <v>241.2</v>
      </c>
      <c r="S534" s="18">
        <v>3538</v>
      </c>
      <c r="T534" s="18">
        <v>0</v>
      </c>
      <c r="U534" s="18">
        <v>0</v>
      </c>
      <c r="V534" s="18">
        <v>0</v>
      </c>
      <c r="W534" s="18">
        <v>0</v>
      </c>
      <c r="X534" s="18"/>
      <c r="Y534" s="18">
        <v>29413.52</v>
      </c>
      <c r="Z534" s="18">
        <v>1916.12</v>
      </c>
      <c r="AA534" s="18">
        <v>2265.36</v>
      </c>
      <c r="AB534" s="18">
        <v>33595</v>
      </c>
    </row>
    <row r="535" spans="1:28" s="15" customFormat="1" x14ac:dyDescent="0.25">
      <c r="A535" s="17">
        <v>15</v>
      </c>
      <c r="B535" s="17" t="s">
        <v>51</v>
      </c>
      <c r="C535" s="17" t="s">
        <v>32</v>
      </c>
      <c r="D535" s="17" t="s">
        <v>112</v>
      </c>
      <c r="E535" s="17" t="s">
        <v>113</v>
      </c>
      <c r="F535" s="17" t="s">
        <v>75</v>
      </c>
      <c r="G535" s="17" t="s">
        <v>114</v>
      </c>
      <c r="H535" s="17">
        <v>0</v>
      </c>
      <c r="I535" s="17">
        <v>0</v>
      </c>
      <c r="J535" s="17">
        <v>720</v>
      </c>
      <c r="K535" s="17" t="s">
        <v>107</v>
      </c>
      <c r="L535" s="18">
        <v>23399.71</v>
      </c>
      <c r="M535" s="18">
        <v>1092.98</v>
      </c>
      <c r="N535" s="18">
        <v>1873.31</v>
      </c>
      <c r="O535" s="18">
        <v>26366</v>
      </c>
      <c r="P535" s="18">
        <v>5420.09</v>
      </c>
      <c r="Q535" s="18">
        <v>259.99</v>
      </c>
      <c r="R535" s="18">
        <v>430.92</v>
      </c>
      <c r="S535" s="18">
        <v>6111</v>
      </c>
      <c r="T535" s="18">
        <v>0</v>
      </c>
      <c r="U535" s="18">
        <v>0</v>
      </c>
      <c r="V535" s="18">
        <v>0</v>
      </c>
      <c r="W535" s="18">
        <v>0</v>
      </c>
      <c r="X535" s="18"/>
      <c r="Y535" s="18">
        <v>28819.8</v>
      </c>
      <c r="Z535" s="18">
        <v>1352.97</v>
      </c>
      <c r="AA535" s="18">
        <v>2304.23</v>
      </c>
      <c r="AB535" s="18">
        <v>32477</v>
      </c>
    </row>
    <row r="536" spans="1:28" s="15" customFormat="1" x14ac:dyDescent="0.25">
      <c r="A536" s="17">
        <v>16</v>
      </c>
      <c r="B536" s="17" t="s">
        <v>72</v>
      </c>
      <c r="C536" s="17" t="s">
        <v>32</v>
      </c>
      <c r="D536" s="17" t="s">
        <v>115</v>
      </c>
      <c r="E536" s="17" t="s">
        <v>116</v>
      </c>
      <c r="F536" s="17" t="s">
        <v>75</v>
      </c>
      <c r="G536" s="17" t="s">
        <v>114</v>
      </c>
      <c r="H536" s="17">
        <v>0</v>
      </c>
      <c r="I536" s="17">
        <v>0</v>
      </c>
      <c r="J536" s="17">
        <v>360</v>
      </c>
      <c r="K536" s="17" t="s">
        <v>107</v>
      </c>
      <c r="L536" s="18">
        <v>35752.720000000001</v>
      </c>
      <c r="M536" s="18">
        <v>2612.36</v>
      </c>
      <c r="N536" s="18">
        <v>3037.92</v>
      </c>
      <c r="O536" s="18">
        <v>41403</v>
      </c>
      <c r="P536" s="18">
        <v>2709.35</v>
      </c>
      <c r="Q536" s="18">
        <v>387.19</v>
      </c>
      <c r="R536" s="18">
        <v>215.46</v>
      </c>
      <c r="S536" s="18">
        <v>3312</v>
      </c>
      <c r="T536" s="18">
        <v>0</v>
      </c>
      <c r="U536" s="18">
        <v>0</v>
      </c>
      <c r="V536" s="18">
        <v>0</v>
      </c>
      <c r="W536" s="18">
        <v>0</v>
      </c>
      <c r="X536" s="18"/>
      <c r="Y536" s="18">
        <v>38462.07</v>
      </c>
      <c r="Z536" s="18">
        <v>2999.55</v>
      </c>
      <c r="AA536" s="18">
        <v>3253.38</v>
      </c>
      <c r="AB536" s="18">
        <v>44715</v>
      </c>
    </row>
    <row r="537" spans="1:28" s="15" customFormat="1" x14ac:dyDescent="0.25">
      <c r="A537" s="17">
        <v>17</v>
      </c>
      <c r="B537" s="17" t="s">
        <v>48</v>
      </c>
      <c r="C537" s="17" t="s">
        <v>32</v>
      </c>
      <c r="D537" s="17" t="s">
        <v>117</v>
      </c>
      <c r="E537" s="17" t="s">
        <v>118</v>
      </c>
      <c r="F537" s="17" t="s">
        <v>75</v>
      </c>
      <c r="G537" s="17" t="s">
        <v>114</v>
      </c>
      <c r="H537" s="17">
        <v>0</v>
      </c>
      <c r="I537" s="17">
        <v>0</v>
      </c>
      <c r="J537" s="17">
        <v>360</v>
      </c>
      <c r="K537" s="17" t="s">
        <v>107</v>
      </c>
      <c r="L537" s="18">
        <v>29094.01</v>
      </c>
      <c r="M537" s="18">
        <v>2227.41</v>
      </c>
      <c r="N537" s="18">
        <v>2363.58</v>
      </c>
      <c r="O537" s="18">
        <v>33685</v>
      </c>
      <c r="P537" s="18">
        <v>2710.06</v>
      </c>
      <c r="Q537" s="18">
        <v>324.48</v>
      </c>
      <c r="R537" s="18">
        <v>215.46</v>
      </c>
      <c r="S537" s="18">
        <v>3250</v>
      </c>
      <c r="T537" s="18">
        <v>0</v>
      </c>
      <c r="U537" s="18">
        <v>0</v>
      </c>
      <c r="V537" s="18">
        <v>0</v>
      </c>
      <c r="W537" s="18">
        <v>0</v>
      </c>
      <c r="X537" s="18"/>
      <c r="Y537" s="18">
        <v>31804.07</v>
      </c>
      <c r="Z537" s="18">
        <v>2551.89</v>
      </c>
      <c r="AA537" s="18">
        <v>2579.04</v>
      </c>
      <c r="AB537" s="18">
        <v>36935</v>
      </c>
    </row>
    <row r="538" spans="1:28" s="12" customFormat="1" ht="16.5" customHeight="1" x14ac:dyDescent="0.25">
      <c r="A538" s="10"/>
      <c r="B538" s="10"/>
      <c r="C538" s="10" t="s">
        <v>71</v>
      </c>
      <c r="D538" s="10"/>
      <c r="E538" s="10"/>
      <c r="F538" s="10"/>
      <c r="G538" s="10"/>
      <c r="H538" s="10"/>
      <c r="I538" s="10"/>
      <c r="J538" s="11">
        <f>SUM(J521:J537)</f>
        <v>4865</v>
      </c>
      <c r="K538" s="10"/>
      <c r="L538" s="11">
        <f t="shared" ref="L538:AB538" si="54">SUM(L521:L537)</f>
        <v>384219.16000000003</v>
      </c>
      <c r="M538" s="11">
        <f t="shared" si="54"/>
        <v>32741.22</v>
      </c>
      <c r="N538" s="11">
        <f t="shared" si="54"/>
        <v>27379.620000000003</v>
      </c>
      <c r="O538" s="11">
        <f t="shared" si="54"/>
        <v>444340</v>
      </c>
      <c r="P538" s="11">
        <f t="shared" si="54"/>
        <v>38994.920000000006</v>
      </c>
      <c r="Q538" s="11">
        <f t="shared" si="54"/>
        <v>4060.37</v>
      </c>
      <c r="R538" s="11">
        <f t="shared" si="54"/>
        <v>2911.71</v>
      </c>
      <c r="S538" s="11">
        <f t="shared" si="54"/>
        <v>45967</v>
      </c>
      <c r="T538" s="11">
        <f t="shared" si="54"/>
        <v>0</v>
      </c>
      <c r="U538" s="11">
        <f t="shared" si="54"/>
        <v>0</v>
      </c>
      <c r="V538" s="11">
        <f t="shared" si="54"/>
        <v>0</v>
      </c>
      <c r="W538" s="11">
        <f t="shared" si="54"/>
        <v>0</v>
      </c>
      <c r="X538" s="11">
        <f t="shared" si="54"/>
        <v>0</v>
      </c>
      <c r="Y538" s="11">
        <f t="shared" si="54"/>
        <v>423214.08000000007</v>
      </c>
      <c r="Z538" s="11">
        <f t="shared" si="54"/>
        <v>36801.589999999997</v>
      </c>
      <c r="AA538" s="11">
        <f t="shared" si="54"/>
        <v>30291.330000000005</v>
      </c>
      <c r="AB538" s="11">
        <f t="shared" si="54"/>
        <v>490307</v>
      </c>
    </row>
    <row r="539" spans="1:28" s="12" customFormat="1" ht="16.5" customHeight="1" x14ac:dyDescent="0.25">
      <c r="A539" s="10"/>
      <c r="B539" s="10"/>
      <c r="C539" s="10" t="s">
        <v>119</v>
      </c>
      <c r="D539" s="10"/>
      <c r="E539" s="10"/>
      <c r="F539" s="10"/>
      <c r="G539" s="10"/>
      <c r="H539" s="10"/>
      <c r="I539" s="10"/>
      <c r="J539" s="11">
        <f>J538+J520</f>
        <v>20237</v>
      </c>
      <c r="K539" s="11"/>
      <c r="L539" s="11">
        <f t="shared" ref="L539:AB539" si="55">L538+L520</f>
        <v>752826.90000000014</v>
      </c>
      <c r="M539" s="11">
        <f t="shared" si="55"/>
        <v>58331.92</v>
      </c>
      <c r="N539" s="11">
        <f t="shared" si="55"/>
        <v>50652.18</v>
      </c>
      <c r="O539" s="11">
        <f t="shared" si="55"/>
        <v>861811</v>
      </c>
      <c r="P539" s="11">
        <f t="shared" si="55"/>
        <v>134069.38</v>
      </c>
      <c r="Q539" s="11">
        <f t="shared" si="55"/>
        <v>7712.51</v>
      </c>
      <c r="R539" s="11">
        <f t="shared" si="55"/>
        <v>9829.11</v>
      </c>
      <c r="S539" s="11">
        <f t="shared" si="55"/>
        <v>151611</v>
      </c>
      <c r="T539" s="11">
        <f t="shared" si="55"/>
        <v>5410</v>
      </c>
      <c r="U539" s="11">
        <f t="shared" si="55"/>
        <v>0</v>
      </c>
      <c r="V539" s="11">
        <f t="shared" si="55"/>
        <v>0</v>
      </c>
      <c r="W539" s="11">
        <f t="shared" si="55"/>
        <v>0</v>
      </c>
      <c r="X539" s="11">
        <f t="shared" si="55"/>
        <v>149590</v>
      </c>
      <c r="Y539" s="11">
        <f t="shared" si="55"/>
        <v>886896.28</v>
      </c>
      <c r="Z539" s="11">
        <f t="shared" si="55"/>
        <v>66044.429999999993</v>
      </c>
      <c r="AA539" s="11">
        <f t="shared" si="55"/>
        <v>60481.290000000008</v>
      </c>
      <c r="AB539" s="11">
        <f t="shared" si="55"/>
        <v>863832</v>
      </c>
    </row>
    <row r="540" spans="1:28" ht="18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</row>
    <row r="541" spans="1:28" ht="18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61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</row>
    <row r="542" spans="1:28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61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</row>
    <row r="543" spans="1:28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</row>
    <row r="544" spans="1:28" ht="15.75" x14ac:dyDescent="0.25">
      <c r="A544" s="12"/>
      <c r="B544" s="12"/>
      <c r="C544" s="12"/>
      <c r="D544" s="12"/>
      <c r="E544" s="36" t="s">
        <v>120</v>
      </c>
      <c r="F544" s="12"/>
      <c r="G544" s="37"/>
      <c r="H544" s="37"/>
      <c r="I544" s="37"/>
      <c r="J544" s="37"/>
      <c r="K544" s="37"/>
      <c r="L544" s="36" t="s">
        <v>122</v>
      </c>
      <c r="M544" s="36"/>
      <c r="N544" s="36"/>
      <c r="O544" s="37"/>
      <c r="P544" s="12"/>
      <c r="Q544" s="37"/>
      <c r="R544" s="36" t="s">
        <v>121</v>
      </c>
      <c r="S544" s="12"/>
      <c r="T544" s="37"/>
      <c r="U544" s="37"/>
      <c r="V544" s="12"/>
      <c r="W544" s="37"/>
      <c r="X544" s="37"/>
      <c r="Y544" s="36" t="s">
        <v>123</v>
      </c>
      <c r="Z544" s="37"/>
      <c r="AA544" s="37"/>
      <c r="AB544" s="37"/>
    </row>
    <row r="545" spans="1:31" ht="15.75" x14ac:dyDescent="0.25">
      <c r="A545" s="12"/>
      <c r="B545" s="12"/>
      <c r="C545" s="12"/>
      <c r="D545" s="12"/>
      <c r="E545" s="36" t="s">
        <v>124</v>
      </c>
      <c r="F545" s="12"/>
      <c r="G545" s="37"/>
      <c r="H545" s="37"/>
      <c r="I545" s="37"/>
      <c r="J545" s="37"/>
      <c r="K545" s="37"/>
      <c r="L545" s="36" t="s">
        <v>124</v>
      </c>
      <c r="M545" s="36"/>
      <c r="N545" s="36"/>
      <c r="O545" s="37"/>
      <c r="P545" s="12"/>
      <c r="Q545" s="37"/>
      <c r="R545" s="36" t="s">
        <v>124</v>
      </c>
      <c r="S545" s="12"/>
      <c r="T545" s="37"/>
      <c r="U545" s="37"/>
      <c r="V545" s="12"/>
      <c r="W545" s="37"/>
      <c r="X545" s="37"/>
      <c r="Y545" s="36" t="s">
        <v>124</v>
      </c>
      <c r="Z545" s="37"/>
      <c r="AA545" s="37"/>
      <c r="AB545" s="37"/>
    </row>
    <row r="546" spans="1:31" ht="32.25" customHeight="1" x14ac:dyDescent="0.55000000000000004">
      <c r="A546" s="75" t="s">
        <v>0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1"/>
      <c r="AD546" s="1"/>
      <c r="AE546" s="1"/>
    </row>
    <row r="547" spans="1:31" ht="21.75" customHeight="1" x14ac:dyDescent="0.4">
      <c r="A547" s="76" t="s">
        <v>1723</v>
      </c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2"/>
      <c r="AD547" s="2"/>
      <c r="AE547" s="2"/>
    </row>
    <row r="548" spans="1:31" s="5" customFormat="1" ht="20.25" customHeight="1" x14ac:dyDescent="0.35">
      <c r="A548" s="3" t="s">
        <v>1</v>
      </c>
      <c r="B548" s="4"/>
      <c r="C548" s="3"/>
      <c r="D548" s="3"/>
      <c r="F548" s="3" t="s">
        <v>2</v>
      </c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s="7" customFormat="1" ht="90" x14ac:dyDescent="0.25">
      <c r="A549" s="35" t="s">
        <v>3</v>
      </c>
      <c r="B549" s="35" t="s">
        <v>4</v>
      </c>
      <c r="C549" s="35" t="s">
        <v>5</v>
      </c>
      <c r="D549" s="35" t="s">
        <v>6</v>
      </c>
      <c r="E549" s="35" t="s">
        <v>7</v>
      </c>
      <c r="F549" s="35" t="s">
        <v>8</v>
      </c>
      <c r="G549" s="35" t="s">
        <v>9</v>
      </c>
      <c r="H549" s="35" t="s">
        <v>10</v>
      </c>
      <c r="I549" s="35" t="s">
        <v>11</v>
      </c>
      <c r="J549" s="35" t="s">
        <v>12</v>
      </c>
      <c r="K549" s="35" t="s">
        <v>13</v>
      </c>
      <c r="L549" s="35" t="s">
        <v>14</v>
      </c>
      <c r="M549" s="35" t="s">
        <v>15</v>
      </c>
      <c r="N549" s="35" t="s">
        <v>16</v>
      </c>
      <c r="O549" s="35" t="s">
        <v>17</v>
      </c>
      <c r="P549" s="35" t="s">
        <v>18</v>
      </c>
      <c r="Q549" s="35" t="s">
        <v>19</v>
      </c>
      <c r="R549" s="35" t="s">
        <v>20</v>
      </c>
      <c r="S549" s="35" t="s">
        <v>21</v>
      </c>
      <c r="T549" s="35" t="s">
        <v>22</v>
      </c>
      <c r="U549" s="35" t="s">
        <v>23</v>
      </c>
      <c r="V549" s="35" t="s">
        <v>24</v>
      </c>
      <c r="W549" s="35" t="s">
        <v>25</v>
      </c>
      <c r="X549" s="35" t="s">
        <v>26</v>
      </c>
      <c r="Y549" s="35" t="s">
        <v>27</v>
      </c>
      <c r="Z549" s="35" t="s">
        <v>28</v>
      </c>
      <c r="AA549" s="35" t="s">
        <v>29</v>
      </c>
      <c r="AB549" s="35" t="s">
        <v>30</v>
      </c>
    </row>
    <row r="550" spans="1:31" s="15" customFormat="1" x14ac:dyDescent="0.25">
      <c r="A550" s="17">
        <v>1</v>
      </c>
      <c r="B550" s="17" t="s">
        <v>31</v>
      </c>
      <c r="C550" s="17" t="s">
        <v>32</v>
      </c>
      <c r="D550" s="17" t="s">
        <v>33</v>
      </c>
      <c r="E550" s="17" t="s">
        <v>34</v>
      </c>
      <c r="F550" s="17" t="s">
        <v>35</v>
      </c>
      <c r="G550" s="17" t="s">
        <v>36</v>
      </c>
      <c r="H550" s="17">
        <v>84984</v>
      </c>
      <c r="I550" s="17">
        <v>84801</v>
      </c>
      <c r="J550" s="17">
        <v>183</v>
      </c>
      <c r="K550" s="17" t="s">
        <v>37</v>
      </c>
      <c r="L550" s="18">
        <v>32935.15</v>
      </c>
      <c r="M550" s="18">
        <v>1825.95</v>
      </c>
      <c r="N550" s="18">
        <v>3401.9</v>
      </c>
      <c r="O550" s="18">
        <v>38163</v>
      </c>
      <c r="P550" s="18">
        <v>1562.32</v>
      </c>
      <c r="Q550" s="18">
        <v>351.33</v>
      </c>
      <c r="R550" s="18">
        <v>82.35</v>
      </c>
      <c r="S550" s="18">
        <v>1996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34497.47</v>
      </c>
      <c r="Z550" s="18">
        <v>3753.23</v>
      </c>
      <c r="AA550" s="18">
        <v>1908.3</v>
      </c>
      <c r="AB550" s="18">
        <v>40159</v>
      </c>
    </row>
    <row r="551" spans="1:31" s="15" customFormat="1" x14ac:dyDescent="0.25">
      <c r="A551" s="17">
        <v>2</v>
      </c>
      <c r="B551" s="17" t="s">
        <v>38</v>
      </c>
      <c r="C551" s="17" t="s">
        <v>32</v>
      </c>
      <c r="D551" s="17" t="s">
        <v>39</v>
      </c>
      <c r="E551" s="17" t="s">
        <v>40</v>
      </c>
      <c r="F551" s="17" t="s">
        <v>35</v>
      </c>
      <c r="G551" s="17" t="s">
        <v>41</v>
      </c>
      <c r="H551" s="17">
        <v>7854</v>
      </c>
      <c r="I551" s="17">
        <v>6675</v>
      </c>
      <c r="J551" s="17">
        <v>1179</v>
      </c>
      <c r="K551" s="17" t="s">
        <v>37</v>
      </c>
      <c r="L551" s="18">
        <v>23806.36</v>
      </c>
      <c r="M551" s="18">
        <v>1688.85</v>
      </c>
      <c r="N551" s="18">
        <v>1019.79</v>
      </c>
      <c r="O551" s="18">
        <v>26515</v>
      </c>
      <c r="P551" s="18">
        <v>7757.02</v>
      </c>
      <c r="Q551" s="18">
        <v>217.43</v>
      </c>
      <c r="R551" s="18">
        <v>530.54999999999995</v>
      </c>
      <c r="S551" s="18">
        <v>8505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31563.38</v>
      </c>
      <c r="Z551" s="18">
        <v>1237.22</v>
      </c>
      <c r="AA551" s="18">
        <v>2219.4</v>
      </c>
      <c r="AB551" s="18">
        <v>35020</v>
      </c>
    </row>
    <row r="552" spans="1:31" s="15" customFormat="1" x14ac:dyDescent="0.25">
      <c r="A552" s="17">
        <v>3</v>
      </c>
      <c r="B552" s="17" t="s">
        <v>42</v>
      </c>
      <c r="C552" s="17" t="s">
        <v>32</v>
      </c>
      <c r="D552" s="17" t="s">
        <v>43</v>
      </c>
      <c r="E552" s="17" t="s">
        <v>44</v>
      </c>
      <c r="F552" s="17" t="s">
        <v>35</v>
      </c>
      <c r="G552" s="17" t="s">
        <v>45</v>
      </c>
      <c r="H552" s="17">
        <v>45307</v>
      </c>
      <c r="I552" s="17">
        <v>44943</v>
      </c>
      <c r="J552" s="17">
        <v>364</v>
      </c>
      <c r="K552" s="17" t="s">
        <v>37</v>
      </c>
      <c r="L552" s="18">
        <v>39258.980000000003</v>
      </c>
      <c r="M552" s="18">
        <v>2343.9499999999998</v>
      </c>
      <c r="N552" s="18">
        <v>3538.07</v>
      </c>
      <c r="O552" s="18">
        <v>45141</v>
      </c>
      <c r="P552" s="18">
        <v>2590.2199999999998</v>
      </c>
      <c r="Q552" s="18">
        <v>400.98</v>
      </c>
      <c r="R552" s="18">
        <v>163.80000000000001</v>
      </c>
      <c r="S552" s="18">
        <v>3155</v>
      </c>
      <c r="T552" s="18">
        <v>0</v>
      </c>
      <c r="U552" s="18">
        <v>0</v>
      </c>
      <c r="V552" s="18">
        <v>0</v>
      </c>
      <c r="W552" s="18">
        <v>0</v>
      </c>
      <c r="X552" s="18"/>
      <c r="Y552" s="18">
        <v>41849.199999999997</v>
      </c>
      <c r="Z552" s="18">
        <v>3939.05</v>
      </c>
      <c r="AA552" s="18">
        <v>2507.75</v>
      </c>
      <c r="AB552" s="18">
        <v>48296</v>
      </c>
    </row>
    <row r="553" spans="1:31" s="15" customFormat="1" x14ac:dyDescent="0.25">
      <c r="A553" s="17">
        <v>4</v>
      </c>
      <c r="B553" s="17" t="s">
        <v>60</v>
      </c>
      <c r="C553" s="17" t="s">
        <v>97</v>
      </c>
      <c r="D553" s="17" t="s">
        <v>98</v>
      </c>
      <c r="E553" s="17" t="s">
        <v>99</v>
      </c>
      <c r="F553" s="17" t="s">
        <v>35</v>
      </c>
      <c r="G553" s="17" t="s">
        <v>41</v>
      </c>
      <c r="H553" s="17">
        <v>132964</v>
      </c>
      <c r="I553" s="17">
        <v>131281</v>
      </c>
      <c r="J553" s="17">
        <v>1683</v>
      </c>
      <c r="K553" s="17" t="s">
        <v>37</v>
      </c>
      <c r="L553" s="18">
        <v>29239.1</v>
      </c>
      <c r="M553" s="18">
        <v>1920.6</v>
      </c>
      <c r="N553" s="18">
        <v>1003.3</v>
      </c>
      <c r="O553" s="18">
        <v>32163</v>
      </c>
      <c r="P553" s="18">
        <v>10709.33</v>
      </c>
      <c r="Q553" s="18">
        <v>268.32</v>
      </c>
      <c r="R553" s="18">
        <v>757.35</v>
      </c>
      <c r="S553" s="18">
        <v>11735</v>
      </c>
      <c r="T553" s="18">
        <v>0</v>
      </c>
      <c r="U553" s="18">
        <v>0</v>
      </c>
      <c r="V553" s="18">
        <v>0</v>
      </c>
      <c r="W553" s="18">
        <v>0</v>
      </c>
      <c r="X553" s="18"/>
      <c r="Y553" s="18">
        <v>39948.43</v>
      </c>
      <c r="Z553" s="18">
        <v>1271.6199999999999</v>
      </c>
      <c r="AA553" s="18">
        <v>2677.95</v>
      </c>
      <c r="AB553" s="18">
        <v>43898</v>
      </c>
    </row>
    <row r="554" spans="1:31" s="15" customFormat="1" x14ac:dyDescent="0.25">
      <c r="A554" s="17">
        <v>5</v>
      </c>
      <c r="B554" s="17" t="s">
        <v>38</v>
      </c>
      <c r="C554" s="17" t="s">
        <v>32</v>
      </c>
      <c r="D554" s="17" t="s">
        <v>46</v>
      </c>
      <c r="E554" s="17" t="s">
        <v>47</v>
      </c>
      <c r="F554" s="17" t="s">
        <v>35</v>
      </c>
      <c r="G554" s="17" t="s">
        <v>41</v>
      </c>
      <c r="H554" s="17">
        <v>65402</v>
      </c>
      <c r="I554" s="17">
        <v>63357</v>
      </c>
      <c r="J554" s="17">
        <v>2045</v>
      </c>
      <c r="K554" s="17" t="s">
        <v>37</v>
      </c>
      <c r="L554" s="18">
        <v>31758.86</v>
      </c>
      <c r="M554" s="18">
        <v>2168.1</v>
      </c>
      <c r="N554" s="18">
        <v>1532.04</v>
      </c>
      <c r="O554" s="18">
        <v>35459</v>
      </c>
      <c r="P554" s="18">
        <v>13839.04</v>
      </c>
      <c r="Q554" s="18">
        <v>285.70999999999998</v>
      </c>
      <c r="R554" s="18">
        <v>920.25</v>
      </c>
      <c r="S554" s="18">
        <v>15045</v>
      </c>
      <c r="T554" s="18">
        <v>0</v>
      </c>
      <c r="U554" s="18">
        <v>0</v>
      </c>
      <c r="V554" s="18">
        <v>0</v>
      </c>
      <c r="W554" s="18">
        <v>0</v>
      </c>
      <c r="X554" s="18"/>
      <c r="Y554" s="18">
        <v>45597.9</v>
      </c>
      <c r="Z554" s="18">
        <v>1817.75</v>
      </c>
      <c r="AA554" s="18">
        <v>3088.35</v>
      </c>
      <c r="AB554" s="18">
        <v>50504</v>
      </c>
    </row>
    <row r="555" spans="1:31" s="15" customFormat="1" x14ac:dyDescent="0.25">
      <c r="A555" s="17">
        <v>6</v>
      </c>
      <c r="B555" s="17" t="s">
        <v>48</v>
      </c>
      <c r="C555" s="17" t="s">
        <v>32</v>
      </c>
      <c r="D555" s="17" t="s">
        <v>49</v>
      </c>
      <c r="E555" s="17" t="s">
        <v>50</v>
      </c>
      <c r="F555" s="17" t="s">
        <v>35</v>
      </c>
      <c r="G555" s="17" t="s">
        <v>45</v>
      </c>
      <c r="H555" s="17">
        <v>96306</v>
      </c>
      <c r="I555" s="17">
        <v>94748</v>
      </c>
      <c r="J555" s="17">
        <v>1558</v>
      </c>
      <c r="K555" s="17" t="s">
        <v>37</v>
      </c>
      <c r="L555" s="18">
        <v>26269.69</v>
      </c>
      <c r="M555" s="18">
        <v>1996.65</v>
      </c>
      <c r="N555" s="18">
        <v>1116.6600000000001</v>
      </c>
      <c r="O555" s="18">
        <v>29383</v>
      </c>
      <c r="P555" s="18">
        <v>9192.7900000000009</v>
      </c>
      <c r="Q555" s="18">
        <v>247.11</v>
      </c>
      <c r="R555" s="18">
        <v>701.1</v>
      </c>
      <c r="S555" s="18">
        <v>10141</v>
      </c>
      <c r="T555" s="18">
        <v>0</v>
      </c>
      <c r="U555" s="18">
        <v>0</v>
      </c>
      <c r="V555" s="18">
        <v>0</v>
      </c>
      <c r="W555" s="18">
        <v>0</v>
      </c>
      <c r="X555" s="18"/>
      <c r="Y555" s="18">
        <v>35462.480000000003</v>
      </c>
      <c r="Z555" s="18">
        <v>1363.77</v>
      </c>
      <c r="AA555" s="18">
        <v>2697.75</v>
      </c>
      <c r="AB555" s="18">
        <v>39524</v>
      </c>
    </row>
    <row r="556" spans="1:31" s="15" customFormat="1" x14ac:dyDescent="0.25">
      <c r="A556" s="17">
        <v>7</v>
      </c>
      <c r="B556" s="17" t="s">
        <v>51</v>
      </c>
      <c r="C556" s="17" t="s">
        <v>32</v>
      </c>
      <c r="D556" s="17" t="s">
        <v>52</v>
      </c>
      <c r="E556" s="17" t="s">
        <v>53</v>
      </c>
      <c r="F556" s="17" t="s">
        <v>35</v>
      </c>
      <c r="G556" s="17" t="s">
        <v>45</v>
      </c>
      <c r="H556" s="17">
        <v>80381</v>
      </c>
      <c r="I556" s="17">
        <v>78580</v>
      </c>
      <c r="J556" s="17">
        <v>1801</v>
      </c>
      <c r="K556" s="17" t="s">
        <v>37</v>
      </c>
      <c r="L556" s="18">
        <v>20122.46</v>
      </c>
      <c r="M556" s="18">
        <v>1057.5</v>
      </c>
      <c r="N556" s="18">
        <v>399.04</v>
      </c>
      <c r="O556" s="18">
        <v>21579</v>
      </c>
      <c r="P556" s="18">
        <v>10812.46</v>
      </c>
      <c r="Q556" s="18">
        <v>483.09</v>
      </c>
      <c r="R556" s="18">
        <v>810.45</v>
      </c>
      <c r="S556" s="18">
        <v>12106</v>
      </c>
      <c r="T556" s="18">
        <v>0</v>
      </c>
      <c r="U556" s="18">
        <v>0</v>
      </c>
      <c r="V556" s="18">
        <v>0</v>
      </c>
      <c r="W556" s="18">
        <v>0</v>
      </c>
      <c r="X556" s="18"/>
      <c r="Y556" s="18">
        <v>30934.92</v>
      </c>
      <c r="Z556" s="18">
        <v>882.13</v>
      </c>
      <c r="AA556" s="18">
        <v>1867.95</v>
      </c>
      <c r="AB556" s="18">
        <v>33685</v>
      </c>
    </row>
    <row r="557" spans="1:31" s="15" customFormat="1" x14ac:dyDescent="0.25">
      <c r="A557" s="17">
        <v>8</v>
      </c>
      <c r="B557" s="17" t="s">
        <v>51</v>
      </c>
      <c r="C557" s="17" t="s">
        <v>32</v>
      </c>
      <c r="D557" s="17" t="s">
        <v>54</v>
      </c>
      <c r="E557" s="17" t="s">
        <v>55</v>
      </c>
      <c r="F557" s="17" t="s">
        <v>35</v>
      </c>
      <c r="G557" s="17" t="s">
        <v>41</v>
      </c>
      <c r="H557" s="17">
        <v>2062</v>
      </c>
      <c r="I557" s="17">
        <v>98040</v>
      </c>
      <c r="J557" s="17">
        <v>4022</v>
      </c>
      <c r="K557" s="17" t="s">
        <v>991</v>
      </c>
      <c r="L557" s="18">
        <v>0</v>
      </c>
      <c r="M557" s="18">
        <v>0</v>
      </c>
      <c r="N557" s="18">
        <v>0</v>
      </c>
      <c r="O557" s="18">
        <v>0</v>
      </c>
      <c r="P557" s="18">
        <v>22791.9</v>
      </c>
      <c r="Q557" s="18">
        <v>804.2</v>
      </c>
      <c r="R557" s="18">
        <v>1809.9</v>
      </c>
      <c r="S557" s="18">
        <v>25406</v>
      </c>
      <c r="T557" s="18">
        <v>0</v>
      </c>
      <c r="U557" s="18">
        <v>0</v>
      </c>
      <c r="V557" s="18">
        <v>0</v>
      </c>
      <c r="W557" s="18">
        <v>0</v>
      </c>
      <c r="X557" s="18"/>
      <c r="Y557" s="18">
        <v>22791.9</v>
      </c>
      <c r="Z557" s="18">
        <v>804.2</v>
      </c>
      <c r="AA557" s="18">
        <v>1809.9</v>
      </c>
      <c r="AB557" s="18">
        <v>25406</v>
      </c>
    </row>
    <row r="558" spans="1:31" s="15" customFormat="1" x14ac:dyDescent="0.25">
      <c r="A558" s="17">
        <v>9</v>
      </c>
      <c r="B558" s="17" t="s">
        <v>51</v>
      </c>
      <c r="C558" s="17" t="s">
        <v>32</v>
      </c>
      <c r="D558" s="17" t="s">
        <v>56</v>
      </c>
      <c r="E558" s="17" t="s">
        <v>57</v>
      </c>
      <c r="F558" s="17" t="s">
        <v>35</v>
      </c>
      <c r="G558" s="17" t="s">
        <v>58</v>
      </c>
      <c r="H558" s="17">
        <v>7127</v>
      </c>
      <c r="I558" s="17">
        <v>7127</v>
      </c>
      <c r="J558" s="17">
        <v>0</v>
      </c>
      <c r="K558" s="17" t="s">
        <v>59</v>
      </c>
      <c r="L558" s="18">
        <v>20706.64</v>
      </c>
      <c r="M558" s="18">
        <v>0</v>
      </c>
      <c r="N558" s="18">
        <v>2602.36</v>
      </c>
      <c r="O558" s="18">
        <v>23309</v>
      </c>
      <c r="P558" s="18">
        <v>852.01</v>
      </c>
      <c r="Q558" s="18">
        <v>209.99</v>
      </c>
      <c r="R558" s="18">
        <v>0</v>
      </c>
      <c r="S558" s="18">
        <v>1062</v>
      </c>
      <c r="T558" s="18">
        <v>0</v>
      </c>
      <c r="U558" s="18">
        <v>0</v>
      </c>
      <c r="V558" s="18">
        <v>0</v>
      </c>
      <c r="W558" s="18">
        <v>0</v>
      </c>
      <c r="X558" s="18"/>
      <c r="Y558" s="18">
        <v>21558.65</v>
      </c>
      <c r="Z558" s="18">
        <v>2812.35</v>
      </c>
      <c r="AA558" s="18">
        <v>0</v>
      </c>
      <c r="AB558" s="18">
        <v>24371</v>
      </c>
    </row>
    <row r="559" spans="1:31" s="15" customFormat="1" x14ac:dyDescent="0.25">
      <c r="A559" s="17">
        <v>10</v>
      </c>
      <c r="B559" s="17" t="s">
        <v>60</v>
      </c>
      <c r="C559" s="17" t="s">
        <v>32</v>
      </c>
      <c r="D559" s="17" t="s">
        <v>61</v>
      </c>
      <c r="E559" s="17" t="s">
        <v>62</v>
      </c>
      <c r="F559" s="17" t="s">
        <v>35</v>
      </c>
      <c r="G559" s="17" t="s">
        <v>63</v>
      </c>
      <c r="H559" s="17">
        <v>85</v>
      </c>
      <c r="I559" s="17">
        <v>85</v>
      </c>
      <c r="J559" s="17">
        <v>0</v>
      </c>
      <c r="K559" s="17" t="s">
        <v>59</v>
      </c>
      <c r="L559" s="18">
        <v>21933.66</v>
      </c>
      <c r="M559" s="18">
        <v>113.6</v>
      </c>
      <c r="N559" s="18">
        <v>2815.74</v>
      </c>
      <c r="O559" s="18">
        <v>24863</v>
      </c>
      <c r="P559" s="18">
        <v>852.16</v>
      </c>
      <c r="Q559" s="18">
        <v>223.84</v>
      </c>
      <c r="R559" s="18">
        <v>0</v>
      </c>
      <c r="S559" s="18">
        <v>1076</v>
      </c>
      <c r="T559" s="18">
        <v>0</v>
      </c>
      <c r="U559" s="18">
        <v>0</v>
      </c>
      <c r="V559" s="18">
        <v>0</v>
      </c>
      <c r="W559" s="18">
        <v>0</v>
      </c>
      <c r="X559" s="18"/>
      <c r="Y559" s="18">
        <v>22785.82</v>
      </c>
      <c r="Z559" s="18">
        <v>3039.58</v>
      </c>
      <c r="AA559" s="18">
        <v>113.6</v>
      </c>
      <c r="AB559" s="18">
        <v>25939</v>
      </c>
    </row>
    <row r="560" spans="1:31" s="15" customFormat="1" x14ac:dyDescent="0.25">
      <c r="A560" s="17">
        <v>11</v>
      </c>
      <c r="B560" s="17" t="s">
        <v>64</v>
      </c>
      <c r="C560" s="17" t="s">
        <v>32</v>
      </c>
      <c r="D560" s="17" t="s">
        <v>65</v>
      </c>
      <c r="E560" s="17" t="s">
        <v>66</v>
      </c>
      <c r="F560" s="17" t="s">
        <v>35</v>
      </c>
      <c r="G560" s="17" t="s">
        <v>67</v>
      </c>
      <c r="H560" s="17">
        <v>1254</v>
      </c>
      <c r="I560" s="17">
        <v>1100</v>
      </c>
      <c r="J560" s="17">
        <v>154</v>
      </c>
      <c r="K560" s="17" t="s">
        <v>37</v>
      </c>
      <c r="L560" s="18">
        <v>13738.98</v>
      </c>
      <c r="M560" s="18">
        <v>300.98</v>
      </c>
      <c r="N560" s="18">
        <v>1741.04</v>
      </c>
      <c r="O560" s="18">
        <v>15781</v>
      </c>
      <c r="P560" s="18">
        <v>915.26</v>
      </c>
      <c r="Q560" s="18">
        <v>142.44</v>
      </c>
      <c r="R560" s="18">
        <v>69.3</v>
      </c>
      <c r="S560" s="18">
        <v>1127</v>
      </c>
      <c r="T560" s="18">
        <v>0</v>
      </c>
      <c r="U560" s="18">
        <v>0</v>
      </c>
      <c r="V560" s="18">
        <v>0</v>
      </c>
      <c r="W560" s="18">
        <v>0</v>
      </c>
      <c r="X560" s="18"/>
      <c r="Y560" s="18">
        <v>14654.24</v>
      </c>
      <c r="Z560" s="18">
        <v>1883.48</v>
      </c>
      <c r="AA560" s="18">
        <v>370.28</v>
      </c>
      <c r="AB560" s="18">
        <v>16908</v>
      </c>
    </row>
    <row r="561" spans="1:28" s="15" customFormat="1" x14ac:dyDescent="0.25">
      <c r="A561" s="17">
        <v>12</v>
      </c>
      <c r="B561" s="17" t="s">
        <v>38</v>
      </c>
      <c r="C561" s="17" t="s">
        <v>32</v>
      </c>
      <c r="D561" s="17" t="s">
        <v>68</v>
      </c>
      <c r="E561" s="17" t="s">
        <v>69</v>
      </c>
      <c r="F561" s="17" t="s">
        <v>35</v>
      </c>
      <c r="G561" s="17" t="s">
        <v>70</v>
      </c>
      <c r="H561" s="17">
        <v>12128</v>
      </c>
      <c r="I561" s="17">
        <v>11822</v>
      </c>
      <c r="J561" s="17">
        <v>306</v>
      </c>
      <c r="K561" s="17" t="s">
        <v>37</v>
      </c>
      <c r="L561" s="18">
        <v>40721.25</v>
      </c>
      <c r="M561" s="18">
        <v>1429.2</v>
      </c>
      <c r="N561" s="18">
        <v>2330.5500000000002</v>
      </c>
      <c r="O561" s="18">
        <v>44481</v>
      </c>
      <c r="P561" s="18">
        <v>2490.1799999999998</v>
      </c>
      <c r="Q561" s="18">
        <v>419.12</v>
      </c>
      <c r="R561" s="18">
        <v>137.69999999999999</v>
      </c>
      <c r="S561" s="18">
        <v>3047</v>
      </c>
      <c r="T561" s="18">
        <v>0</v>
      </c>
      <c r="U561" s="18">
        <v>0</v>
      </c>
      <c r="V561" s="18">
        <v>0</v>
      </c>
      <c r="W561" s="18">
        <v>0</v>
      </c>
      <c r="X561" s="18"/>
      <c r="Y561" s="18">
        <v>43211.43</v>
      </c>
      <c r="Z561" s="18">
        <v>2749.67</v>
      </c>
      <c r="AA561" s="18">
        <v>1566.9</v>
      </c>
      <c r="AB561" s="18">
        <v>47528</v>
      </c>
    </row>
    <row r="562" spans="1:28" s="15" customFormat="1" x14ac:dyDescent="0.25">
      <c r="A562" s="17">
        <v>13</v>
      </c>
      <c r="B562" s="17" t="s">
        <v>1715</v>
      </c>
      <c r="C562" s="17" t="s">
        <v>32</v>
      </c>
      <c r="D562" s="17" t="s">
        <v>1716</v>
      </c>
      <c r="E562" s="17" t="s">
        <v>1717</v>
      </c>
      <c r="F562" s="17" t="s">
        <v>35</v>
      </c>
      <c r="G562" s="17" t="s">
        <v>1718</v>
      </c>
      <c r="H562" s="17">
        <v>4000</v>
      </c>
      <c r="I562" s="17">
        <v>4000</v>
      </c>
      <c r="J562" s="17">
        <v>0</v>
      </c>
      <c r="K562" s="17" t="s">
        <v>59</v>
      </c>
      <c r="L562" s="18">
        <v>30420.09</v>
      </c>
      <c r="M562" s="18">
        <v>1751.43</v>
      </c>
      <c r="N562" s="18">
        <v>4516.4799999999996</v>
      </c>
      <c r="O562" s="18">
        <v>36688</v>
      </c>
      <c r="P562" s="18">
        <v>550.12</v>
      </c>
      <c r="Q562" s="18">
        <v>329.88</v>
      </c>
      <c r="R562" s="18">
        <v>0</v>
      </c>
      <c r="S562" s="18">
        <v>880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30970.21</v>
      </c>
      <c r="Z562" s="18">
        <v>4846.3599999999997</v>
      </c>
      <c r="AA562" s="18">
        <v>1751.43</v>
      </c>
      <c r="AB562" s="18">
        <v>37568</v>
      </c>
    </row>
    <row r="563" spans="1:28" s="28" customFormat="1" x14ac:dyDescent="0.25">
      <c r="A563" s="29"/>
      <c r="B563" s="29"/>
      <c r="C563" s="29"/>
      <c r="D563" s="29"/>
      <c r="E563" s="29"/>
      <c r="F563" s="29"/>
      <c r="G563" s="29"/>
      <c r="H563" s="29"/>
      <c r="I563" s="29"/>
      <c r="J563" s="29">
        <f>SUM(J550:J562)</f>
        <v>13295</v>
      </c>
      <c r="K563" s="29"/>
      <c r="L563" s="30">
        <f t="shared" ref="L563:AB563" si="56">SUM(L550:L562)</f>
        <v>330911.22000000003</v>
      </c>
      <c r="M563" s="30">
        <f t="shared" si="56"/>
        <v>16596.810000000001</v>
      </c>
      <c r="N563" s="30">
        <f t="shared" si="56"/>
        <v>26016.97</v>
      </c>
      <c r="O563" s="30">
        <f t="shared" si="56"/>
        <v>373525</v>
      </c>
      <c r="P563" s="30">
        <f t="shared" si="56"/>
        <v>84914.809999999983</v>
      </c>
      <c r="Q563" s="30">
        <f t="shared" si="56"/>
        <v>4383.4399999999996</v>
      </c>
      <c r="R563" s="30">
        <f t="shared" si="56"/>
        <v>5982.75</v>
      </c>
      <c r="S563" s="30">
        <f>SUM(S550:S562)</f>
        <v>95281</v>
      </c>
      <c r="T563" s="30">
        <f t="shared" si="56"/>
        <v>0</v>
      </c>
      <c r="U563" s="30">
        <f t="shared" si="56"/>
        <v>0</v>
      </c>
      <c r="V563" s="30">
        <f t="shared" si="56"/>
        <v>0</v>
      </c>
      <c r="W563" s="30">
        <f t="shared" si="56"/>
        <v>0</v>
      </c>
      <c r="X563" s="30">
        <f t="shared" si="56"/>
        <v>0</v>
      </c>
      <c r="Y563" s="30">
        <f t="shared" si="56"/>
        <v>415826.03000000009</v>
      </c>
      <c r="Z563" s="30">
        <f t="shared" si="56"/>
        <v>30400.410000000003</v>
      </c>
      <c r="AA563" s="30">
        <f t="shared" si="56"/>
        <v>22579.56</v>
      </c>
      <c r="AB563" s="30">
        <f t="shared" si="56"/>
        <v>468806</v>
      </c>
    </row>
    <row r="564" spans="1:28" s="15" customFormat="1" x14ac:dyDescent="0.25">
      <c r="A564" s="17">
        <v>1</v>
      </c>
      <c r="B564" s="17" t="s">
        <v>72</v>
      </c>
      <c r="C564" s="17" t="s">
        <v>32</v>
      </c>
      <c r="D564" s="17" t="s">
        <v>73</v>
      </c>
      <c r="E564" s="17" t="s">
        <v>74</v>
      </c>
      <c r="F564" s="17" t="s">
        <v>75</v>
      </c>
      <c r="G564" s="17" t="s">
        <v>76</v>
      </c>
      <c r="H564" s="17">
        <v>7653</v>
      </c>
      <c r="I564" s="17">
        <v>7505</v>
      </c>
      <c r="J564" s="17">
        <v>148</v>
      </c>
      <c r="K564" s="17" t="s">
        <v>37</v>
      </c>
      <c r="L564" s="18">
        <v>33019.61</v>
      </c>
      <c r="M564" s="18">
        <v>2292.4299999999998</v>
      </c>
      <c r="N564" s="18">
        <v>3157.96</v>
      </c>
      <c r="O564" s="18">
        <v>38470</v>
      </c>
      <c r="P564" s="18">
        <v>1344.1</v>
      </c>
      <c r="Q564" s="18">
        <v>358.32</v>
      </c>
      <c r="R564" s="18">
        <v>88.58</v>
      </c>
      <c r="S564" s="18">
        <v>1791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34363.71</v>
      </c>
      <c r="Z564" s="18">
        <v>3516.28</v>
      </c>
      <c r="AA564" s="18">
        <v>2381.0100000000002</v>
      </c>
      <c r="AB564" s="18">
        <v>40261</v>
      </c>
    </row>
    <row r="565" spans="1:28" s="15" customFormat="1" x14ac:dyDescent="0.25">
      <c r="A565" s="17">
        <v>2</v>
      </c>
      <c r="B565" s="17" t="s">
        <v>48</v>
      </c>
      <c r="C565" s="17" t="s">
        <v>32</v>
      </c>
      <c r="D565" s="17" t="s">
        <v>77</v>
      </c>
      <c r="E565" s="17" t="s">
        <v>78</v>
      </c>
      <c r="F565" s="17" t="s">
        <v>75</v>
      </c>
      <c r="G565" s="17" t="s">
        <v>76</v>
      </c>
      <c r="H565" s="17">
        <v>7562</v>
      </c>
      <c r="I565" s="17">
        <v>7474</v>
      </c>
      <c r="J565" s="17">
        <v>88</v>
      </c>
      <c r="K565" s="17" t="s">
        <v>37</v>
      </c>
      <c r="L565" s="18">
        <v>20221.28</v>
      </c>
      <c r="M565" s="18">
        <v>1322.64</v>
      </c>
      <c r="N565" s="18">
        <v>2576.08</v>
      </c>
      <c r="O565" s="18">
        <v>24120</v>
      </c>
      <c r="P565" s="18">
        <v>850.25</v>
      </c>
      <c r="Q565" s="18">
        <v>218.08</v>
      </c>
      <c r="R565" s="18">
        <v>52.67</v>
      </c>
      <c r="S565" s="18">
        <v>1121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21071.53</v>
      </c>
      <c r="Z565" s="18">
        <v>2794.16</v>
      </c>
      <c r="AA565" s="18">
        <v>1375.31</v>
      </c>
      <c r="AB565" s="18">
        <v>25241</v>
      </c>
    </row>
    <row r="566" spans="1:28" s="15" customFormat="1" x14ac:dyDescent="0.25">
      <c r="A566" s="17">
        <v>3</v>
      </c>
      <c r="B566" s="17" t="s">
        <v>60</v>
      </c>
      <c r="C566" s="17" t="s">
        <v>32</v>
      </c>
      <c r="D566" s="17" t="s">
        <v>79</v>
      </c>
      <c r="E566" s="17" t="s">
        <v>80</v>
      </c>
      <c r="F566" s="17" t="s">
        <v>75</v>
      </c>
      <c r="G566" s="17" t="s">
        <v>76</v>
      </c>
      <c r="H566" s="17">
        <v>7561</v>
      </c>
      <c r="I566" s="17">
        <v>7561</v>
      </c>
      <c r="J566" s="17">
        <v>0</v>
      </c>
      <c r="K566" s="17" t="s">
        <v>59</v>
      </c>
      <c r="L566" s="18">
        <v>5461.06</v>
      </c>
      <c r="M566" s="18">
        <v>0</v>
      </c>
      <c r="N566" s="18">
        <v>931.94</v>
      </c>
      <c r="O566" s="18">
        <v>6393</v>
      </c>
      <c r="P566" s="18">
        <v>406.47</v>
      </c>
      <c r="Q566" s="18">
        <v>54.53</v>
      </c>
      <c r="R566" s="18">
        <v>0</v>
      </c>
      <c r="S566" s="18">
        <v>461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5867.53</v>
      </c>
      <c r="Z566" s="18">
        <v>986.47</v>
      </c>
      <c r="AA566" s="18">
        <v>0</v>
      </c>
      <c r="AB566" s="18">
        <v>6854</v>
      </c>
    </row>
    <row r="567" spans="1:28" s="15" customFormat="1" x14ac:dyDescent="0.25">
      <c r="A567" s="17">
        <v>4</v>
      </c>
      <c r="B567" s="17" t="s">
        <v>81</v>
      </c>
      <c r="C567" s="17" t="s">
        <v>32</v>
      </c>
      <c r="D567" s="17" t="s">
        <v>82</v>
      </c>
      <c r="E567" s="17" t="s">
        <v>83</v>
      </c>
      <c r="F567" s="17" t="s">
        <v>75</v>
      </c>
      <c r="G567" s="17" t="s">
        <v>76</v>
      </c>
      <c r="H567" s="17">
        <v>22492</v>
      </c>
      <c r="I567" s="17">
        <v>22226</v>
      </c>
      <c r="J567" s="17">
        <v>266</v>
      </c>
      <c r="K567" s="17" t="s">
        <v>37</v>
      </c>
      <c r="L567" s="18">
        <v>39596.93</v>
      </c>
      <c r="M567" s="18">
        <v>3055.95</v>
      </c>
      <c r="N567" s="18">
        <v>3639.12</v>
      </c>
      <c r="O567" s="18">
        <v>46292</v>
      </c>
      <c r="P567" s="18">
        <v>2160.23</v>
      </c>
      <c r="Q567" s="18">
        <v>428.57</v>
      </c>
      <c r="R567" s="18">
        <v>159.19999999999999</v>
      </c>
      <c r="S567" s="18">
        <v>2748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41757.160000000003</v>
      </c>
      <c r="Z567" s="18">
        <v>4067.69</v>
      </c>
      <c r="AA567" s="18">
        <v>3215.15</v>
      </c>
      <c r="AB567" s="18">
        <v>49040</v>
      </c>
    </row>
    <row r="568" spans="1:28" s="15" customFormat="1" x14ac:dyDescent="0.25">
      <c r="A568" s="17">
        <v>5</v>
      </c>
      <c r="B568" s="17" t="s">
        <v>31</v>
      </c>
      <c r="C568" s="17" t="s">
        <v>32</v>
      </c>
      <c r="D568" s="17" t="s">
        <v>84</v>
      </c>
      <c r="E568" s="17" t="s">
        <v>85</v>
      </c>
      <c r="F568" s="17" t="s">
        <v>75</v>
      </c>
      <c r="G568" s="17" t="s">
        <v>86</v>
      </c>
      <c r="H568" s="17">
        <v>11246</v>
      </c>
      <c r="I568" s="17">
        <v>11049</v>
      </c>
      <c r="J568" s="17">
        <v>197</v>
      </c>
      <c r="K568" s="17" t="s">
        <v>37</v>
      </c>
      <c r="L568" s="18">
        <v>34591.9</v>
      </c>
      <c r="M568" s="18">
        <v>2459.06</v>
      </c>
      <c r="N568" s="18">
        <v>2800.04</v>
      </c>
      <c r="O568" s="18">
        <v>39851</v>
      </c>
      <c r="P568" s="18">
        <v>-2815.69</v>
      </c>
      <c r="Q568" s="18">
        <v>360.79</v>
      </c>
      <c r="R568" s="18">
        <v>117.9</v>
      </c>
      <c r="S568" s="18">
        <v>-2337</v>
      </c>
      <c r="T568" s="18">
        <v>0</v>
      </c>
      <c r="U568" s="18">
        <v>0</v>
      </c>
      <c r="V568" s="18">
        <v>0</v>
      </c>
      <c r="W568" s="18">
        <v>0</v>
      </c>
      <c r="X568" s="18"/>
      <c r="Y568" s="18">
        <v>31776.21</v>
      </c>
      <c r="Z568" s="18">
        <v>3160.83</v>
      </c>
      <c r="AA568" s="18">
        <v>2576.96</v>
      </c>
      <c r="AB568" s="18">
        <v>37514</v>
      </c>
    </row>
    <row r="569" spans="1:28" s="15" customFormat="1" x14ac:dyDescent="0.25">
      <c r="A569" s="17">
        <v>6</v>
      </c>
      <c r="B569" s="17" t="s">
        <v>48</v>
      </c>
      <c r="C569" s="17" t="s">
        <v>32</v>
      </c>
      <c r="D569" s="17" t="s">
        <v>87</v>
      </c>
      <c r="E569" s="17" t="s">
        <v>88</v>
      </c>
      <c r="F569" s="17" t="s">
        <v>75</v>
      </c>
      <c r="G569" s="17" t="s">
        <v>76</v>
      </c>
      <c r="H569" s="17">
        <v>11890</v>
      </c>
      <c r="I569" s="17">
        <v>11620</v>
      </c>
      <c r="J569" s="17">
        <v>270</v>
      </c>
      <c r="K569" s="17" t="s">
        <v>37</v>
      </c>
      <c r="L569" s="18">
        <v>34724.44</v>
      </c>
      <c r="M569" s="18">
        <v>2621.78</v>
      </c>
      <c r="N569" s="18">
        <v>3513.78</v>
      </c>
      <c r="O569" s="18">
        <v>40860</v>
      </c>
      <c r="P569" s="18">
        <v>2188.7199999999998</v>
      </c>
      <c r="Q569" s="18">
        <v>373.68</v>
      </c>
      <c r="R569" s="18">
        <v>161.6</v>
      </c>
      <c r="S569" s="18">
        <v>2724</v>
      </c>
      <c r="T569" s="18">
        <v>0</v>
      </c>
      <c r="U569" s="18">
        <v>0</v>
      </c>
      <c r="V569" s="18">
        <v>0</v>
      </c>
      <c r="W569" s="18">
        <v>0</v>
      </c>
      <c r="X569" s="18"/>
      <c r="Y569" s="18">
        <v>36913.160000000003</v>
      </c>
      <c r="Z569" s="18">
        <v>3887.46</v>
      </c>
      <c r="AA569" s="18">
        <v>2783.38</v>
      </c>
      <c r="AB569" s="18">
        <v>43584</v>
      </c>
    </row>
    <row r="570" spans="1:28" s="15" customFormat="1" x14ac:dyDescent="0.25">
      <c r="A570" s="17">
        <v>7</v>
      </c>
      <c r="B570" s="17" t="s">
        <v>51</v>
      </c>
      <c r="C570" s="17" t="s">
        <v>32</v>
      </c>
      <c r="D570" s="17" t="s">
        <v>89</v>
      </c>
      <c r="E570" s="17" t="s">
        <v>90</v>
      </c>
      <c r="F570" s="17" t="s">
        <v>75</v>
      </c>
      <c r="G570" s="17" t="s">
        <v>76</v>
      </c>
      <c r="H570" s="17">
        <v>11072</v>
      </c>
      <c r="I570" s="17">
        <v>10855</v>
      </c>
      <c r="J570" s="17">
        <v>217</v>
      </c>
      <c r="K570" s="17" t="s">
        <v>37</v>
      </c>
      <c r="L570" s="18">
        <v>19646.3</v>
      </c>
      <c r="M570" s="18">
        <v>1674.49</v>
      </c>
      <c r="N570" s="18">
        <v>1460.21</v>
      </c>
      <c r="O570" s="18">
        <v>22781</v>
      </c>
      <c r="P570" s="18">
        <v>1839.48</v>
      </c>
      <c r="Q570" s="18">
        <v>210.65</v>
      </c>
      <c r="R570" s="18">
        <v>129.87</v>
      </c>
      <c r="S570" s="18">
        <v>2180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21485.78</v>
      </c>
      <c r="Z570" s="18">
        <v>1670.86</v>
      </c>
      <c r="AA570" s="18">
        <v>1804.36</v>
      </c>
      <c r="AB570" s="18">
        <v>24961</v>
      </c>
    </row>
    <row r="571" spans="1:28" s="15" customFormat="1" x14ac:dyDescent="0.25">
      <c r="A571" s="17">
        <v>8</v>
      </c>
      <c r="B571" s="17" t="s">
        <v>31</v>
      </c>
      <c r="C571" s="17" t="s">
        <v>100</v>
      </c>
      <c r="D571" s="17" t="s">
        <v>101</v>
      </c>
      <c r="E571" s="17" t="s">
        <v>102</v>
      </c>
      <c r="F571" s="17" t="s">
        <v>75</v>
      </c>
      <c r="G571" s="17" t="s">
        <v>76</v>
      </c>
      <c r="H571" s="17">
        <v>8660</v>
      </c>
      <c r="I571" s="17">
        <v>8560</v>
      </c>
      <c r="J571" s="17">
        <v>100</v>
      </c>
      <c r="K571" s="17" t="s">
        <v>37</v>
      </c>
      <c r="L571" s="18">
        <v>4550.04</v>
      </c>
      <c r="M571" s="18">
        <v>11.25</v>
      </c>
      <c r="N571" s="18">
        <v>587.71</v>
      </c>
      <c r="O571" s="18">
        <v>5149</v>
      </c>
      <c r="P571" s="18">
        <v>905.9</v>
      </c>
      <c r="Q571" s="18">
        <v>46.25</v>
      </c>
      <c r="R571" s="18">
        <v>59.85</v>
      </c>
      <c r="S571" s="18">
        <v>1012</v>
      </c>
      <c r="T571" s="18">
        <v>0</v>
      </c>
      <c r="U571" s="18">
        <v>0</v>
      </c>
      <c r="V571" s="18">
        <v>0</v>
      </c>
      <c r="W571" s="18">
        <v>0</v>
      </c>
      <c r="X571" s="18"/>
      <c r="Y571" s="18">
        <v>5455.94</v>
      </c>
      <c r="Z571" s="18">
        <v>633.96</v>
      </c>
      <c r="AA571" s="18">
        <v>71.099999999999994</v>
      </c>
      <c r="AB571" s="18">
        <v>6161</v>
      </c>
    </row>
    <row r="572" spans="1:28" s="15" customFormat="1" x14ac:dyDescent="0.25">
      <c r="A572" s="17">
        <v>9</v>
      </c>
      <c r="B572" s="17" t="s">
        <v>38</v>
      </c>
      <c r="C572" s="17" t="s">
        <v>32</v>
      </c>
      <c r="D572" s="17" t="s">
        <v>91</v>
      </c>
      <c r="E572" s="17" t="s">
        <v>92</v>
      </c>
      <c r="F572" s="17" t="s">
        <v>75</v>
      </c>
      <c r="G572" s="17" t="s">
        <v>76</v>
      </c>
      <c r="H572" s="17">
        <v>11297</v>
      </c>
      <c r="I572" s="17">
        <v>11022</v>
      </c>
      <c r="J572" s="17">
        <v>275</v>
      </c>
      <c r="K572" s="17" t="s">
        <v>37</v>
      </c>
      <c r="L572" s="18">
        <v>33150.39</v>
      </c>
      <c r="M572" s="18">
        <v>2452.2800000000002</v>
      </c>
      <c r="N572" s="18">
        <v>2621.33</v>
      </c>
      <c r="O572" s="18">
        <v>38224</v>
      </c>
      <c r="P572" s="18">
        <v>2380.8000000000002</v>
      </c>
      <c r="Q572" s="18">
        <v>353.61</v>
      </c>
      <c r="R572" s="18">
        <v>164.59</v>
      </c>
      <c r="S572" s="18">
        <v>2899</v>
      </c>
      <c r="T572" s="18">
        <v>0</v>
      </c>
      <c r="U572" s="18">
        <v>0</v>
      </c>
      <c r="V572" s="18">
        <v>0</v>
      </c>
      <c r="W572" s="18">
        <v>0</v>
      </c>
      <c r="X572" s="18"/>
      <c r="Y572" s="18">
        <v>35531.19</v>
      </c>
      <c r="Z572" s="18">
        <v>2974.94</v>
      </c>
      <c r="AA572" s="18">
        <v>2616.87</v>
      </c>
      <c r="AB572" s="18">
        <v>41123</v>
      </c>
    </row>
    <row r="573" spans="1:28" s="15" customFormat="1" x14ac:dyDescent="0.25">
      <c r="A573" s="17">
        <v>10</v>
      </c>
      <c r="B573" s="17" t="s">
        <v>38</v>
      </c>
      <c r="C573" s="17" t="s">
        <v>32</v>
      </c>
      <c r="D573" s="17" t="s">
        <v>93</v>
      </c>
      <c r="E573" s="17" t="s">
        <v>94</v>
      </c>
      <c r="F573" s="17" t="s">
        <v>75</v>
      </c>
      <c r="G573" s="17" t="s">
        <v>76</v>
      </c>
      <c r="H573" s="17">
        <v>2627</v>
      </c>
      <c r="I573" s="17">
        <v>2486</v>
      </c>
      <c r="J573" s="17">
        <v>141</v>
      </c>
      <c r="K573" s="17" t="s">
        <v>37</v>
      </c>
      <c r="L573" s="18">
        <v>26366.400000000001</v>
      </c>
      <c r="M573" s="18">
        <v>1449.25</v>
      </c>
      <c r="N573" s="18">
        <v>2808.35</v>
      </c>
      <c r="O573" s="18">
        <v>30624</v>
      </c>
      <c r="P573" s="18">
        <v>1418.63</v>
      </c>
      <c r="Q573" s="18">
        <v>277.98</v>
      </c>
      <c r="R573" s="18">
        <v>84.39</v>
      </c>
      <c r="S573" s="18">
        <v>1781</v>
      </c>
      <c r="T573" s="18">
        <v>0</v>
      </c>
      <c r="U573" s="18">
        <v>0</v>
      </c>
      <c r="V573" s="18">
        <v>0</v>
      </c>
      <c r="W573" s="18">
        <v>0</v>
      </c>
      <c r="X573" s="18"/>
      <c r="Y573" s="18">
        <v>27785.03</v>
      </c>
      <c r="Z573" s="18">
        <v>3086.33</v>
      </c>
      <c r="AA573" s="18">
        <v>1533.64</v>
      </c>
      <c r="AB573" s="18">
        <v>32405</v>
      </c>
    </row>
    <row r="574" spans="1:28" s="15" customFormat="1" x14ac:dyDescent="0.25">
      <c r="A574" s="17">
        <v>11</v>
      </c>
      <c r="B574" s="17" t="s">
        <v>81</v>
      </c>
      <c r="C574" s="17" t="s">
        <v>32</v>
      </c>
      <c r="D574" s="17" t="s">
        <v>95</v>
      </c>
      <c r="E574" s="17" t="s">
        <v>96</v>
      </c>
      <c r="F574" s="17" t="s">
        <v>75</v>
      </c>
      <c r="G574" s="17" t="s">
        <v>76</v>
      </c>
      <c r="H574" s="17">
        <v>35461</v>
      </c>
      <c r="I574" s="17">
        <v>35084</v>
      </c>
      <c r="J574" s="17">
        <v>377</v>
      </c>
      <c r="K574" s="17" t="s">
        <v>37</v>
      </c>
      <c r="L574" s="18">
        <v>27594.36</v>
      </c>
      <c r="M574" s="18">
        <v>1844.56</v>
      </c>
      <c r="N574" s="18">
        <v>1534.08</v>
      </c>
      <c r="O574" s="18">
        <v>30973</v>
      </c>
      <c r="P574" s="18">
        <v>2956.73</v>
      </c>
      <c r="Q574" s="18">
        <v>287.64</v>
      </c>
      <c r="R574" s="18">
        <v>225.63</v>
      </c>
      <c r="S574" s="18">
        <v>3470</v>
      </c>
      <c r="T574" s="18">
        <v>0</v>
      </c>
      <c r="U574" s="18">
        <v>0</v>
      </c>
      <c r="V574" s="18">
        <v>0</v>
      </c>
      <c r="W574" s="18">
        <v>0</v>
      </c>
      <c r="X574" s="18"/>
      <c r="Y574" s="18">
        <v>30551.09</v>
      </c>
      <c r="Z574" s="18">
        <v>1821.72</v>
      </c>
      <c r="AA574" s="18">
        <v>2070.19</v>
      </c>
      <c r="AB574" s="18">
        <v>34443</v>
      </c>
    </row>
    <row r="575" spans="1:28" s="15" customFormat="1" x14ac:dyDescent="0.25">
      <c r="A575" s="17">
        <v>12</v>
      </c>
      <c r="B575" s="17" t="s">
        <v>103</v>
      </c>
      <c r="C575" s="17" t="s">
        <v>32</v>
      </c>
      <c r="D575" s="17" t="s">
        <v>104</v>
      </c>
      <c r="E575" s="17" t="s">
        <v>105</v>
      </c>
      <c r="F575" s="17" t="s">
        <v>75</v>
      </c>
      <c r="G575" s="17" t="s">
        <v>106</v>
      </c>
      <c r="H575" s="17">
        <v>0</v>
      </c>
      <c r="I575" s="17">
        <v>0</v>
      </c>
      <c r="J575" s="17">
        <v>91</v>
      </c>
      <c r="K575" s="17" t="s">
        <v>107</v>
      </c>
      <c r="L575" s="18">
        <v>2334.58</v>
      </c>
      <c r="M575" s="18">
        <v>163.38</v>
      </c>
      <c r="N575" s="18">
        <v>1131.04</v>
      </c>
      <c r="O575" s="18">
        <v>3629</v>
      </c>
      <c r="P575" s="18">
        <v>778.61</v>
      </c>
      <c r="Q575" s="18">
        <v>21.93</v>
      </c>
      <c r="R575" s="18">
        <v>54.46</v>
      </c>
      <c r="S575" s="18">
        <v>855</v>
      </c>
      <c r="T575" s="18">
        <v>0</v>
      </c>
      <c r="U575" s="18">
        <v>0</v>
      </c>
      <c r="V575" s="18">
        <v>0</v>
      </c>
      <c r="W575" s="18">
        <v>0</v>
      </c>
      <c r="X575" s="18"/>
      <c r="Y575" s="18">
        <v>3113.19</v>
      </c>
      <c r="Z575" s="18">
        <v>1152.97</v>
      </c>
      <c r="AA575" s="18">
        <v>217.84</v>
      </c>
      <c r="AB575" s="18">
        <v>4484</v>
      </c>
    </row>
    <row r="576" spans="1:28" s="15" customFormat="1" x14ac:dyDescent="0.25">
      <c r="A576" s="17">
        <v>13</v>
      </c>
      <c r="B576" s="17" t="s">
        <v>103</v>
      </c>
      <c r="C576" s="17" t="s">
        <v>32</v>
      </c>
      <c r="D576" s="17" t="s">
        <v>108</v>
      </c>
      <c r="E576" s="17" t="s">
        <v>109</v>
      </c>
      <c r="F576" s="17" t="s">
        <v>75</v>
      </c>
      <c r="G576" s="17" t="s">
        <v>106</v>
      </c>
      <c r="H576" s="17">
        <v>0</v>
      </c>
      <c r="I576" s="17">
        <v>0</v>
      </c>
      <c r="J576" s="17">
        <v>302</v>
      </c>
      <c r="K576" s="17" t="s">
        <v>107</v>
      </c>
      <c r="L576" s="18">
        <v>13457.33</v>
      </c>
      <c r="M576" s="18">
        <v>542.25</v>
      </c>
      <c r="N576" s="18">
        <v>1219.42</v>
      </c>
      <c r="O576" s="18">
        <v>15219</v>
      </c>
      <c r="P576" s="18">
        <v>2293.14</v>
      </c>
      <c r="Q576" s="18">
        <v>133.11000000000001</v>
      </c>
      <c r="R576" s="18">
        <v>180.75</v>
      </c>
      <c r="S576" s="18">
        <v>2607</v>
      </c>
      <c r="T576" s="18">
        <v>0</v>
      </c>
      <c r="U576" s="18">
        <v>0</v>
      </c>
      <c r="V576" s="18">
        <v>0</v>
      </c>
      <c r="W576" s="18">
        <v>0</v>
      </c>
      <c r="X576" s="18"/>
      <c r="Y576" s="18">
        <v>15750.47</v>
      </c>
      <c r="Z576" s="18">
        <v>1352.53</v>
      </c>
      <c r="AA576" s="18">
        <v>723</v>
      </c>
      <c r="AB576" s="18">
        <v>17826</v>
      </c>
    </row>
    <row r="577" spans="1:28" s="15" customFormat="1" x14ac:dyDescent="0.25">
      <c r="A577" s="17">
        <v>14</v>
      </c>
      <c r="B577" s="17" t="s">
        <v>51</v>
      </c>
      <c r="C577" s="17" t="s">
        <v>32</v>
      </c>
      <c r="D577" s="17" t="s">
        <v>110</v>
      </c>
      <c r="E577" s="17" t="s">
        <v>111</v>
      </c>
      <c r="F577" s="17" t="s">
        <v>75</v>
      </c>
      <c r="G577" s="17" t="s">
        <v>106</v>
      </c>
      <c r="H577" s="17">
        <v>0</v>
      </c>
      <c r="I577" s="17">
        <v>0</v>
      </c>
      <c r="J577" s="17">
        <v>403</v>
      </c>
      <c r="K577" s="17" t="s">
        <v>107</v>
      </c>
      <c r="L577" s="18">
        <v>29413.52</v>
      </c>
      <c r="M577" s="18">
        <v>2265.36</v>
      </c>
      <c r="N577" s="18">
        <v>1916.12</v>
      </c>
      <c r="O577" s="18">
        <v>33595</v>
      </c>
      <c r="P577" s="18">
        <v>3018.66</v>
      </c>
      <c r="Q577" s="18">
        <v>312.14</v>
      </c>
      <c r="R577" s="18">
        <v>241.2</v>
      </c>
      <c r="S577" s="18">
        <v>3572</v>
      </c>
      <c r="T577" s="18">
        <v>0</v>
      </c>
      <c r="U577" s="18">
        <v>0</v>
      </c>
      <c r="V577" s="18">
        <v>0</v>
      </c>
      <c r="W577" s="18">
        <v>0</v>
      </c>
      <c r="X577" s="18"/>
      <c r="Y577" s="18">
        <v>32432.18</v>
      </c>
      <c r="Z577" s="18">
        <v>2228.2600000000002</v>
      </c>
      <c r="AA577" s="18">
        <v>2506.56</v>
      </c>
      <c r="AB577" s="18">
        <v>37167</v>
      </c>
    </row>
    <row r="578" spans="1:28" s="15" customFormat="1" x14ac:dyDescent="0.25">
      <c r="A578" s="17">
        <v>15</v>
      </c>
      <c r="B578" s="17" t="s">
        <v>51</v>
      </c>
      <c r="C578" s="17" t="s">
        <v>32</v>
      </c>
      <c r="D578" s="17" t="s">
        <v>112</v>
      </c>
      <c r="E578" s="17" t="s">
        <v>113</v>
      </c>
      <c r="F578" s="17" t="s">
        <v>75</v>
      </c>
      <c r="G578" s="17" t="s">
        <v>114</v>
      </c>
      <c r="H578" s="17">
        <v>0</v>
      </c>
      <c r="I578" s="17">
        <v>0</v>
      </c>
      <c r="J578" s="17">
        <v>720</v>
      </c>
      <c r="K578" s="17" t="s">
        <v>107</v>
      </c>
      <c r="L578" s="18">
        <v>28819.8</v>
      </c>
      <c r="M578" s="18">
        <v>2304.23</v>
      </c>
      <c r="N578" s="18">
        <v>1352.97</v>
      </c>
      <c r="O578" s="18">
        <v>32477</v>
      </c>
      <c r="P578" s="18">
        <v>5419.78</v>
      </c>
      <c r="Q578" s="18">
        <v>294.3</v>
      </c>
      <c r="R578" s="18">
        <v>430.92</v>
      </c>
      <c r="S578" s="18">
        <v>6145</v>
      </c>
      <c r="T578" s="18">
        <v>0</v>
      </c>
      <c r="U578" s="18">
        <v>0</v>
      </c>
      <c r="V578" s="18">
        <v>0</v>
      </c>
      <c r="W578" s="18">
        <v>0</v>
      </c>
      <c r="X578" s="18"/>
      <c r="Y578" s="18">
        <v>34239.58</v>
      </c>
      <c r="Z578" s="18">
        <v>1647.27</v>
      </c>
      <c r="AA578" s="18">
        <v>2735.15</v>
      </c>
      <c r="AB578" s="18">
        <v>38622</v>
      </c>
    </row>
    <row r="579" spans="1:28" s="15" customFormat="1" x14ac:dyDescent="0.25">
      <c r="A579" s="17">
        <v>16</v>
      </c>
      <c r="B579" s="17" t="s">
        <v>72</v>
      </c>
      <c r="C579" s="17" t="s">
        <v>32</v>
      </c>
      <c r="D579" s="17" t="s">
        <v>115</v>
      </c>
      <c r="E579" s="17" t="s">
        <v>116</v>
      </c>
      <c r="F579" s="17" t="s">
        <v>75</v>
      </c>
      <c r="G579" s="17" t="s">
        <v>114</v>
      </c>
      <c r="H579" s="17">
        <v>0</v>
      </c>
      <c r="I579" s="17">
        <v>0</v>
      </c>
      <c r="J579" s="17">
        <v>360</v>
      </c>
      <c r="K579" s="17" t="s">
        <v>107</v>
      </c>
      <c r="L579" s="18">
        <v>38462.07</v>
      </c>
      <c r="M579" s="18">
        <v>3253.38</v>
      </c>
      <c r="N579" s="18">
        <v>2999.55</v>
      </c>
      <c r="O579" s="18">
        <v>44715</v>
      </c>
      <c r="P579" s="18">
        <v>2710.12</v>
      </c>
      <c r="Q579" s="18">
        <v>417.42</v>
      </c>
      <c r="R579" s="18">
        <v>215.46</v>
      </c>
      <c r="S579" s="18">
        <v>3343</v>
      </c>
      <c r="T579" s="18">
        <v>0</v>
      </c>
      <c r="U579" s="18">
        <v>0</v>
      </c>
      <c r="V579" s="18">
        <v>0</v>
      </c>
      <c r="W579" s="18">
        <v>0</v>
      </c>
      <c r="X579" s="18"/>
      <c r="Y579" s="18">
        <v>41172.19</v>
      </c>
      <c r="Z579" s="18">
        <v>3416.97</v>
      </c>
      <c r="AA579" s="18">
        <v>3468.84</v>
      </c>
      <c r="AB579" s="18">
        <v>48058</v>
      </c>
    </row>
    <row r="580" spans="1:28" s="15" customFormat="1" x14ac:dyDescent="0.25">
      <c r="A580" s="17">
        <v>17</v>
      </c>
      <c r="B580" s="17" t="s">
        <v>48</v>
      </c>
      <c r="C580" s="17" t="s">
        <v>32</v>
      </c>
      <c r="D580" s="17" t="s">
        <v>117</v>
      </c>
      <c r="E580" s="17" t="s">
        <v>118</v>
      </c>
      <c r="F580" s="17" t="s">
        <v>75</v>
      </c>
      <c r="G580" s="17" t="s">
        <v>114</v>
      </c>
      <c r="H580" s="17">
        <v>0</v>
      </c>
      <c r="I580" s="17">
        <v>0</v>
      </c>
      <c r="J580" s="17">
        <v>360</v>
      </c>
      <c r="K580" s="17" t="s">
        <v>107</v>
      </c>
      <c r="L580" s="18">
        <v>31804.07</v>
      </c>
      <c r="M580" s="18">
        <v>2579.04</v>
      </c>
      <c r="N580" s="18">
        <v>2551.89</v>
      </c>
      <c r="O580" s="18">
        <v>36935</v>
      </c>
      <c r="P580" s="18">
        <v>2709.9</v>
      </c>
      <c r="Q580" s="18">
        <v>341.64</v>
      </c>
      <c r="R580" s="18">
        <v>215.46</v>
      </c>
      <c r="S580" s="18">
        <v>3267</v>
      </c>
      <c r="T580" s="18">
        <v>0</v>
      </c>
      <c r="U580" s="18">
        <v>0</v>
      </c>
      <c r="V580" s="18">
        <v>0</v>
      </c>
      <c r="W580" s="18">
        <v>0</v>
      </c>
      <c r="X580" s="18"/>
      <c r="Y580" s="18">
        <v>34513.97</v>
      </c>
      <c r="Z580" s="18">
        <v>2893.53</v>
      </c>
      <c r="AA580" s="18">
        <v>2794.5</v>
      </c>
      <c r="AB580" s="18">
        <v>40202</v>
      </c>
    </row>
    <row r="581" spans="1:28" s="12" customFormat="1" ht="16.5" customHeight="1" x14ac:dyDescent="0.25">
      <c r="A581" s="10"/>
      <c r="B581" s="10"/>
      <c r="C581" s="10" t="s">
        <v>71</v>
      </c>
      <c r="D581" s="10"/>
      <c r="E581" s="10"/>
      <c r="F581" s="10"/>
      <c r="G581" s="10"/>
      <c r="H581" s="10"/>
      <c r="I581" s="10"/>
      <c r="J581" s="11">
        <f>SUM(J564:J580)</f>
        <v>4315</v>
      </c>
      <c r="K581" s="10"/>
      <c r="L581" s="11">
        <f>SUM(L564:L580)</f>
        <v>423214.08000000007</v>
      </c>
      <c r="M581" s="11">
        <f t="shared" ref="M581:AB581" si="57">SUM(M564:M580)</f>
        <v>30291.330000000005</v>
      </c>
      <c r="N581" s="11">
        <f t="shared" si="57"/>
        <v>36801.589999999997</v>
      </c>
      <c r="O581" s="11">
        <f t="shared" si="57"/>
        <v>490307</v>
      </c>
      <c r="P581" s="11">
        <f t="shared" si="57"/>
        <v>30565.829999999998</v>
      </c>
      <c r="Q581" s="11">
        <f t="shared" si="57"/>
        <v>4490.6400000000003</v>
      </c>
      <c r="R581" s="11">
        <f t="shared" si="57"/>
        <v>2582.5300000000002</v>
      </c>
      <c r="S581" s="11">
        <f>SUM(S564:S580)</f>
        <v>37639</v>
      </c>
      <c r="T581" s="11">
        <f t="shared" si="57"/>
        <v>0</v>
      </c>
      <c r="U581" s="11">
        <f t="shared" si="57"/>
        <v>0</v>
      </c>
      <c r="V581" s="11">
        <f t="shared" si="57"/>
        <v>0</v>
      </c>
      <c r="W581" s="11">
        <f t="shared" si="57"/>
        <v>0</v>
      </c>
      <c r="X581" s="11">
        <f t="shared" si="57"/>
        <v>0</v>
      </c>
      <c r="Y581" s="11">
        <f t="shared" si="57"/>
        <v>453779.91000000003</v>
      </c>
      <c r="Z581" s="11">
        <f t="shared" si="57"/>
        <v>41292.229999999996</v>
      </c>
      <c r="AA581" s="11">
        <f t="shared" si="57"/>
        <v>32873.86</v>
      </c>
      <c r="AB581" s="11">
        <f t="shared" si="57"/>
        <v>527946</v>
      </c>
    </row>
    <row r="582" spans="1:28" s="12" customFormat="1" ht="16.5" customHeight="1" x14ac:dyDescent="0.25">
      <c r="A582" s="10"/>
      <c r="B582" s="10"/>
      <c r="C582" s="10" t="s">
        <v>119</v>
      </c>
      <c r="D582" s="10"/>
      <c r="E582" s="10"/>
      <c r="F582" s="10"/>
      <c r="G582" s="10"/>
      <c r="H582" s="10"/>
      <c r="I582" s="10"/>
      <c r="J582" s="11">
        <f>J581+J563</f>
        <v>17610</v>
      </c>
      <c r="K582" s="11"/>
      <c r="L582" s="11">
        <f t="shared" ref="L582:AB582" si="58">L581+L563</f>
        <v>754125.3</v>
      </c>
      <c r="M582" s="11">
        <f t="shared" si="58"/>
        <v>46888.140000000007</v>
      </c>
      <c r="N582" s="11">
        <f t="shared" si="58"/>
        <v>62818.559999999998</v>
      </c>
      <c r="O582" s="11">
        <f t="shared" si="58"/>
        <v>863832</v>
      </c>
      <c r="P582" s="11">
        <f t="shared" si="58"/>
        <v>115480.63999999998</v>
      </c>
      <c r="Q582" s="11">
        <f t="shared" si="58"/>
        <v>8874.08</v>
      </c>
      <c r="R582" s="11">
        <f t="shared" si="58"/>
        <v>8565.2800000000007</v>
      </c>
      <c r="S582" s="11">
        <f t="shared" si="58"/>
        <v>132920</v>
      </c>
      <c r="T582" s="11">
        <f t="shared" si="58"/>
        <v>0</v>
      </c>
      <c r="U582" s="11">
        <f t="shared" si="58"/>
        <v>0</v>
      </c>
      <c r="V582" s="11">
        <f t="shared" si="58"/>
        <v>0</v>
      </c>
      <c r="W582" s="11">
        <f t="shared" si="58"/>
        <v>0</v>
      </c>
      <c r="X582" s="11">
        <f t="shared" si="58"/>
        <v>0</v>
      </c>
      <c r="Y582" s="11">
        <f t="shared" si="58"/>
        <v>869605.94000000018</v>
      </c>
      <c r="Z582" s="11">
        <f t="shared" si="58"/>
        <v>71692.639999999999</v>
      </c>
      <c r="AA582" s="11">
        <f t="shared" si="58"/>
        <v>55453.42</v>
      </c>
      <c r="AB582" s="11">
        <f t="shared" si="58"/>
        <v>996752</v>
      </c>
    </row>
    <row r="583" spans="1:28" ht="18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</row>
    <row r="584" spans="1:28" ht="18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61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</row>
    <row r="585" spans="1:28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61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</row>
    <row r="586" spans="1:28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</row>
    <row r="587" spans="1:28" ht="15.75" x14ac:dyDescent="0.25">
      <c r="A587" s="12"/>
      <c r="B587" s="12"/>
      <c r="C587" s="12"/>
      <c r="D587" s="12"/>
      <c r="E587" s="36" t="s">
        <v>120</v>
      </c>
      <c r="F587" s="12"/>
      <c r="G587" s="37"/>
      <c r="H587" s="37"/>
      <c r="I587" s="37"/>
      <c r="J587" s="37"/>
      <c r="K587" s="37"/>
      <c r="L587" s="36" t="s">
        <v>122</v>
      </c>
      <c r="M587" s="36"/>
      <c r="N587" s="36"/>
      <c r="O587" s="37"/>
      <c r="P587" s="12"/>
      <c r="Q587" s="37"/>
      <c r="R587" s="36" t="s">
        <v>121</v>
      </c>
      <c r="S587" s="12"/>
      <c r="T587" s="37"/>
      <c r="U587" s="37"/>
      <c r="V587" s="12"/>
      <c r="W587" s="37"/>
      <c r="X587" s="37"/>
      <c r="Y587" s="36" t="s">
        <v>123</v>
      </c>
      <c r="Z587" s="37"/>
      <c r="AA587" s="37"/>
      <c r="AB587" s="37"/>
    </row>
    <row r="588" spans="1:28" ht="15.75" x14ac:dyDescent="0.25">
      <c r="A588" s="12"/>
      <c r="B588" s="12"/>
      <c r="C588" s="12"/>
      <c r="D588" s="12"/>
      <c r="E588" s="36" t="s">
        <v>124</v>
      </c>
      <c r="F588" s="12"/>
      <c r="G588" s="37"/>
      <c r="H588" s="37"/>
      <c r="I588" s="37"/>
      <c r="J588" s="37"/>
      <c r="K588" s="37"/>
      <c r="L588" s="36" t="s">
        <v>124</v>
      </c>
      <c r="M588" s="36"/>
      <c r="N588" s="36"/>
      <c r="O588" s="37"/>
      <c r="P588" s="12"/>
      <c r="Q588" s="37"/>
      <c r="R588" s="36" t="s">
        <v>124</v>
      </c>
      <c r="S588" s="12"/>
      <c r="T588" s="37"/>
      <c r="U588" s="37"/>
      <c r="V588" s="12"/>
      <c r="W588" s="37"/>
      <c r="X588" s="37"/>
      <c r="Y588" s="36" t="s">
        <v>124</v>
      </c>
      <c r="Z588" s="37"/>
      <c r="AA588" s="37"/>
      <c r="AB588" s="37"/>
    </row>
  </sheetData>
  <sortState ref="E462:E477">
    <sortCondition ref="E462"/>
  </sortState>
  <mergeCells count="28">
    <mergeCell ref="A503:AB503"/>
    <mergeCell ref="A504:AB504"/>
    <mergeCell ref="A293:AB293"/>
    <mergeCell ref="A294:AB294"/>
    <mergeCell ref="A419:AB419"/>
    <mergeCell ref="A461:AB461"/>
    <mergeCell ref="A462:AB462"/>
    <mergeCell ref="A377:AB377"/>
    <mergeCell ref="A378:AB378"/>
    <mergeCell ref="A334:AB334"/>
    <mergeCell ref="A335:AB335"/>
    <mergeCell ref="A420:AB420"/>
    <mergeCell ref="A546:AB546"/>
    <mergeCell ref="A547:AB547"/>
    <mergeCell ref="A1:AB1"/>
    <mergeCell ref="A2:AB2"/>
    <mergeCell ref="A44:AB44"/>
    <mergeCell ref="A45:AB45"/>
    <mergeCell ref="A85:AB85"/>
    <mergeCell ref="A252:AB252"/>
    <mergeCell ref="A253:AB253"/>
    <mergeCell ref="A86:AB86"/>
    <mergeCell ref="A211:AB211"/>
    <mergeCell ref="A212:AB212"/>
    <mergeCell ref="A169:AB169"/>
    <mergeCell ref="A170:AB170"/>
    <mergeCell ref="A127:AB127"/>
    <mergeCell ref="A128:AB128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3" manualBreakCount="13">
    <brk id="43" max="16383" man="1"/>
    <brk id="84" max="16383" man="1"/>
    <brk id="126" max="16383" man="1"/>
    <brk id="168" max="16383" man="1"/>
    <brk id="210" max="16383" man="1"/>
    <brk id="251" max="16383" man="1"/>
    <brk id="292" max="16383" man="1"/>
    <brk id="333" max="16383" man="1"/>
    <brk id="376" max="16383" man="1"/>
    <brk id="418" max="16383" man="1"/>
    <brk id="460" max="16383" man="1"/>
    <brk id="502" max="16383" man="1"/>
    <brk id="5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497"/>
  <sheetViews>
    <sheetView view="pageBreakPreview" topLeftCell="A477" zoomScaleNormal="100" zoomScaleSheetLayoutView="100" workbookViewId="0">
      <selection activeCell="K492" sqref="K492"/>
    </sheetView>
  </sheetViews>
  <sheetFormatPr defaultRowHeight="15" x14ac:dyDescent="0.25"/>
  <cols>
    <col min="1" max="1" width="4.140625" customWidth="1"/>
    <col min="2" max="2" width="11.5703125" customWidth="1"/>
    <col min="3" max="3" width="8.42578125" customWidth="1"/>
    <col min="4" max="4" width="9.140625" hidden="1" customWidth="1"/>
    <col min="5" max="5" width="13.140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4" width="7.7109375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" customWidth="1"/>
    <col min="21" max="21" width="6.7109375" customWidth="1"/>
    <col min="22" max="22" width="6.85546875" customWidth="1"/>
    <col min="23" max="23" width="5.85546875" customWidth="1"/>
    <col min="24" max="24" width="7" customWidth="1"/>
    <col min="25" max="25" width="8.7109375" customWidth="1"/>
    <col min="26" max="26" width="6.85546875" customWidth="1"/>
    <col min="27" max="27" width="6.5703125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1229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42</v>
      </c>
      <c r="C5" s="17" t="s">
        <v>1068</v>
      </c>
      <c r="D5" s="17" t="s">
        <v>1179</v>
      </c>
      <c r="E5" s="17" t="s">
        <v>1180</v>
      </c>
      <c r="F5" s="17" t="s">
        <v>35</v>
      </c>
      <c r="G5" s="17" t="s">
        <v>1181</v>
      </c>
      <c r="H5" s="17"/>
      <c r="I5" s="17"/>
      <c r="J5" s="17"/>
      <c r="K5" s="17"/>
      <c r="L5" s="18">
        <v>52946.38</v>
      </c>
      <c r="M5" s="18">
        <v>4389.8900000000003</v>
      </c>
      <c r="N5" s="18">
        <v>851.59</v>
      </c>
      <c r="O5" s="18">
        <v>58187.86</v>
      </c>
      <c r="P5" s="18">
        <v>0</v>
      </c>
      <c r="Q5" s="18">
        <v>0</v>
      </c>
      <c r="R5" s="18">
        <v>0</v>
      </c>
      <c r="S5" s="18"/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Y14" si="0">L5+P5-U5</f>
        <v>52946.38</v>
      </c>
      <c r="Z5" s="9">
        <f t="shared" ref="Z5:Z14" si="1">M5+Q5-V5</f>
        <v>4389.8900000000003</v>
      </c>
      <c r="AA5" s="9">
        <f t="shared" ref="AA5:AA14" si="2">N5+R5-W5</f>
        <v>851.59</v>
      </c>
      <c r="AB5" s="9">
        <f t="shared" ref="AB5:AB14" si="3">O5+S5-X5</f>
        <v>58187.86</v>
      </c>
    </row>
    <row r="6" spans="1:31" x14ac:dyDescent="0.25">
      <c r="A6" s="17">
        <v>2</v>
      </c>
      <c r="B6" s="17" t="s">
        <v>1182</v>
      </c>
      <c r="C6" s="17" t="s">
        <v>1068</v>
      </c>
      <c r="D6" s="17" t="s">
        <v>1183</v>
      </c>
      <c r="E6" s="17" t="s">
        <v>1184</v>
      </c>
      <c r="F6" s="17" t="s">
        <v>35</v>
      </c>
      <c r="G6" s="17" t="s">
        <v>41</v>
      </c>
      <c r="H6" s="17"/>
      <c r="I6" s="17"/>
      <c r="J6" s="17"/>
      <c r="K6" s="17"/>
      <c r="L6" s="18">
        <v>76745.5</v>
      </c>
      <c r="M6" s="18">
        <v>1591.22</v>
      </c>
      <c r="N6" s="18">
        <v>1675.08</v>
      </c>
      <c r="O6" s="18">
        <v>80011.8</v>
      </c>
      <c r="P6" s="18">
        <v>0</v>
      </c>
      <c r="Q6" s="18">
        <v>0</v>
      </c>
      <c r="R6" s="18">
        <v>0</v>
      </c>
      <c r="S6" s="18"/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si="0"/>
        <v>76745.5</v>
      </c>
      <c r="Z6" s="9">
        <f t="shared" si="1"/>
        <v>1591.22</v>
      </c>
      <c r="AA6" s="9">
        <f t="shared" si="2"/>
        <v>1675.08</v>
      </c>
      <c r="AB6" s="9">
        <f t="shared" si="3"/>
        <v>80011.8</v>
      </c>
    </row>
    <row r="7" spans="1:31" x14ac:dyDescent="0.25">
      <c r="A7" s="17">
        <v>3</v>
      </c>
      <c r="B7" s="17" t="s">
        <v>1185</v>
      </c>
      <c r="C7" s="17" t="s">
        <v>1068</v>
      </c>
      <c r="D7" s="17" t="s">
        <v>1186</v>
      </c>
      <c r="E7" s="17" t="s">
        <v>1187</v>
      </c>
      <c r="F7" s="17" t="s">
        <v>35</v>
      </c>
      <c r="G7" s="17" t="s">
        <v>45</v>
      </c>
      <c r="H7" s="17"/>
      <c r="I7" s="17"/>
      <c r="J7" s="17"/>
      <c r="K7" s="17"/>
      <c r="L7" s="18">
        <v>63700.37</v>
      </c>
      <c r="M7" s="18">
        <v>3829.35</v>
      </c>
      <c r="N7" s="18">
        <v>5230.05</v>
      </c>
      <c r="O7" s="18">
        <v>72759.77</v>
      </c>
      <c r="P7" s="18">
        <v>0</v>
      </c>
      <c r="Q7" s="18">
        <v>0</v>
      </c>
      <c r="R7" s="18">
        <v>0</v>
      </c>
      <c r="S7" s="18"/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0"/>
        <v>63700.37</v>
      </c>
      <c r="Z7" s="9">
        <f t="shared" si="1"/>
        <v>3829.35</v>
      </c>
      <c r="AA7" s="9">
        <f t="shared" si="2"/>
        <v>5230.05</v>
      </c>
      <c r="AB7" s="9">
        <f t="shared" si="3"/>
        <v>72759.77</v>
      </c>
    </row>
    <row r="8" spans="1:31" x14ac:dyDescent="0.25">
      <c r="A8" s="17">
        <v>4</v>
      </c>
      <c r="B8" s="17" t="s">
        <v>1188</v>
      </c>
      <c r="C8" s="17" t="s">
        <v>1068</v>
      </c>
      <c r="D8" s="17" t="s">
        <v>1189</v>
      </c>
      <c r="E8" s="17" t="s">
        <v>1190</v>
      </c>
      <c r="F8" s="17" t="s">
        <v>35</v>
      </c>
      <c r="G8" s="17" t="s">
        <v>45</v>
      </c>
      <c r="H8" s="17">
        <v>69920</v>
      </c>
      <c r="I8" s="17">
        <v>69920</v>
      </c>
      <c r="J8" s="17">
        <v>0</v>
      </c>
      <c r="K8" s="17" t="s">
        <v>59</v>
      </c>
      <c r="L8" s="18">
        <v>5709.97</v>
      </c>
      <c r="M8" s="18">
        <v>984.14</v>
      </c>
      <c r="N8" s="18">
        <v>0</v>
      </c>
      <c r="O8" s="18">
        <v>6694.11</v>
      </c>
      <c r="P8" s="18">
        <v>736.25</v>
      </c>
      <c r="Q8" s="18">
        <v>53.67</v>
      </c>
      <c r="R8" s="18">
        <v>0</v>
      </c>
      <c r="S8" s="18">
        <v>789.92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0"/>
        <v>6446.22</v>
      </c>
      <c r="Z8" s="9">
        <f t="shared" si="1"/>
        <v>1037.81</v>
      </c>
      <c r="AA8" s="9">
        <f t="shared" si="2"/>
        <v>0</v>
      </c>
      <c r="AB8" s="9">
        <f t="shared" si="3"/>
        <v>7484.03</v>
      </c>
    </row>
    <row r="9" spans="1:31" s="15" customFormat="1" x14ac:dyDescent="0.25">
      <c r="A9" s="17">
        <v>5</v>
      </c>
      <c r="B9" s="17" t="s">
        <v>1188</v>
      </c>
      <c r="C9" s="17" t="s">
        <v>1068</v>
      </c>
      <c r="D9" s="17" t="s">
        <v>1191</v>
      </c>
      <c r="E9" s="17" t="s">
        <v>1192</v>
      </c>
      <c r="F9" s="17" t="s">
        <v>35</v>
      </c>
      <c r="G9" s="17" t="s">
        <v>41</v>
      </c>
      <c r="H9" s="17">
        <v>40060</v>
      </c>
      <c r="I9" s="17">
        <v>40060</v>
      </c>
      <c r="J9" s="17">
        <v>0</v>
      </c>
      <c r="K9" s="17" t="s">
        <v>59</v>
      </c>
      <c r="L9" s="18">
        <v>3760.27</v>
      </c>
      <c r="M9" s="18">
        <v>1139.9100000000001</v>
      </c>
      <c r="N9" s="18">
        <v>9.32</v>
      </c>
      <c r="O9" s="18">
        <v>4909.5</v>
      </c>
      <c r="P9" s="18">
        <v>460.5</v>
      </c>
      <c r="Q9" s="18">
        <v>35.369999999999997</v>
      </c>
      <c r="R9" s="18">
        <v>0</v>
      </c>
      <c r="S9" s="18">
        <v>495.87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0"/>
        <v>4220.7700000000004</v>
      </c>
      <c r="Z9" s="9">
        <f t="shared" si="1"/>
        <v>1175.28</v>
      </c>
      <c r="AA9" s="9">
        <f t="shared" si="2"/>
        <v>9.32</v>
      </c>
      <c r="AB9" s="9">
        <f t="shared" si="3"/>
        <v>5405.37</v>
      </c>
    </row>
    <row r="10" spans="1:31" x14ac:dyDescent="0.25">
      <c r="A10" s="17">
        <v>6</v>
      </c>
      <c r="B10" s="17" t="s">
        <v>42</v>
      </c>
      <c r="C10" s="17" t="s">
        <v>1068</v>
      </c>
      <c r="D10" s="17" t="s">
        <v>1193</v>
      </c>
      <c r="E10" s="17" t="s">
        <v>1194</v>
      </c>
      <c r="F10" s="17" t="s">
        <v>35</v>
      </c>
      <c r="G10" s="17" t="s">
        <v>41</v>
      </c>
      <c r="H10" s="17">
        <v>68684</v>
      </c>
      <c r="I10" s="17">
        <v>67393</v>
      </c>
      <c r="J10" s="17">
        <v>1291</v>
      </c>
      <c r="K10" s="17" t="s">
        <v>37</v>
      </c>
      <c r="L10" s="18">
        <v>69625.22</v>
      </c>
      <c r="M10" s="18">
        <v>3885.22</v>
      </c>
      <c r="N10" s="18">
        <v>5873.52</v>
      </c>
      <c r="O10" s="18">
        <v>79383.960000000006</v>
      </c>
      <c r="P10" s="18">
        <v>6787.99</v>
      </c>
      <c r="Q10" s="18">
        <v>714.28</v>
      </c>
      <c r="R10" s="18">
        <v>575.14</v>
      </c>
      <c r="S10" s="18">
        <v>8077.41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0"/>
        <v>76413.210000000006</v>
      </c>
      <c r="Z10" s="9">
        <f t="shared" si="1"/>
        <v>4599.5</v>
      </c>
      <c r="AA10" s="9">
        <f t="shared" si="2"/>
        <v>6448.6600000000008</v>
      </c>
      <c r="AB10" s="9">
        <f t="shared" si="3"/>
        <v>87461.37000000001</v>
      </c>
    </row>
    <row r="11" spans="1:31" x14ac:dyDescent="0.25">
      <c r="A11" s="17">
        <v>7</v>
      </c>
      <c r="B11" s="17" t="s">
        <v>1048</v>
      </c>
      <c r="C11" s="17" t="s">
        <v>1068</v>
      </c>
      <c r="D11" s="17" t="s">
        <v>1195</v>
      </c>
      <c r="E11" s="17" t="s">
        <v>1196</v>
      </c>
      <c r="F11" s="17" t="s">
        <v>35</v>
      </c>
      <c r="G11" s="17" t="s">
        <v>1055</v>
      </c>
      <c r="H11" s="17">
        <v>32000</v>
      </c>
      <c r="I11" s="17">
        <v>26150</v>
      </c>
      <c r="J11" s="17">
        <v>5850</v>
      </c>
      <c r="K11" s="17" t="s">
        <v>37</v>
      </c>
      <c r="L11" s="18">
        <v>-61787.8</v>
      </c>
      <c r="M11" s="18">
        <v>0</v>
      </c>
      <c r="N11" s="18">
        <v>0</v>
      </c>
      <c r="O11" s="18">
        <v>-61787.8</v>
      </c>
      <c r="P11" s="18">
        <v>29960.25</v>
      </c>
      <c r="Q11" s="18">
        <v>388.96</v>
      </c>
      <c r="R11" s="18">
        <v>2606.17</v>
      </c>
      <c r="S11" s="18">
        <v>32955.379999999997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0"/>
        <v>-31827.550000000003</v>
      </c>
      <c r="Z11" s="9">
        <f t="shared" si="1"/>
        <v>388.96</v>
      </c>
      <c r="AA11" s="9">
        <f t="shared" si="2"/>
        <v>2606.17</v>
      </c>
      <c r="AB11" s="9">
        <f t="shared" si="3"/>
        <v>-28832.420000000006</v>
      </c>
    </row>
    <row r="12" spans="1:31" x14ac:dyDescent="0.25">
      <c r="A12" s="17">
        <v>8</v>
      </c>
      <c r="B12" s="17" t="s">
        <v>1197</v>
      </c>
      <c r="C12" s="17" t="s">
        <v>1068</v>
      </c>
      <c r="D12" s="17" t="s">
        <v>1198</v>
      </c>
      <c r="E12" s="17" t="s">
        <v>1199</v>
      </c>
      <c r="F12" s="17" t="s">
        <v>35</v>
      </c>
      <c r="G12" s="17" t="s">
        <v>45</v>
      </c>
      <c r="H12" s="17">
        <v>24745</v>
      </c>
      <c r="I12" s="17">
        <v>24172</v>
      </c>
      <c r="J12" s="17">
        <v>1719</v>
      </c>
      <c r="K12" s="17" t="s">
        <v>37</v>
      </c>
      <c r="L12" s="18">
        <v>63874.28</v>
      </c>
      <c r="M12" s="18">
        <v>3178.93</v>
      </c>
      <c r="N12" s="18">
        <v>5237.09</v>
      </c>
      <c r="O12" s="18">
        <v>72290.3</v>
      </c>
      <c r="P12" s="18">
        <v>9664.66</v>
      </c>
      <c r="Q12" s="18">
        <v>611.20000000000005</v>
      </c>
      <c r="R12" s="18">
        <v>765.81</v>
      </c>
      <c r="S12" s="18">
        <v>11041.67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0"/>
        <v>73538.94</v>
      </c>
      <c r="Z12" s="9">
        <f t="shared" si="1"/>
        <v>3790.13</v>
      </c>
      <c r="AA12" s="9">
        <f t="shared" si="2"/>
        <v>6002.9</v>
      </c>
      <c r="AB12" s="9">
        <f t="shared" si="3"/>
        <v>83331.97</v>
      </c>
    </row>
    <row r="13" spans="1:31" x14ac:dyDescent="0.25">
      <c r="A13" s="17">
        <v>9</v>
      </c>
      <c r="B13" s="17" t="s">
        <v>1200</v>
      </c>
      <c r="C13" s="17" t="s">
        <v>1068</v>
      </c>
      <c r="D13" s="17" t="s">
        <v>1201</v>
      </c>
      <c r="E13" s="17" t="s">
        <v>1202</v>
      </c>
      <c r="F13" s="17" t="s">
        <v>35</v>
      </c>
      <c r="G13" s="17" t="s">
        <v>1055</v>
      </c>
      <c r="H13" s="17">
        <v>34987</v>
      </c>
      <c r="I13" s="17">
        <v>34442</v>
      </c>
      <c r="J13" s="17">
        <v>1635</v>
      </c>
      <c r="K13" s="17" t="s">
        <v>37</v>
      </c>
      <c r="L13" s="18">
        <v>40670.47</v>
      </c>
      <c r="M13" s="18">
        <v>1589.68</v>
      </c>
      <c r="N13" s="18">
        <v>3262.4</v>
      </c>
      <c r="O13" s="18">
        <v>45522.55</v>
      </c>
      <c r="P13" s="18">
        <v>9847.65</v>
      </c>
      <c r="Q13" s="18">
        <v>382.73</v>
      </c>
      <c r="R13" s="18">
        <v>728.39</v>
      </c>
      <c r="S13" s="18">
        <v>10958.77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0"/>
        <v>50518.12</v>
      </c>
      <c r="Z13" s="9">
        <f t="shared" si="1"/>
        <v>1972.41</v>
      </c>
      <c r="AA13" s="9">
        <f t="shared" si="2"/>
        <v>3990.79</v>
      </c>
      <c r="AB13" s="9">
        <f t="shared" si="3"/>
        <v>56481.320000000007</v>
      </c>
    </row>
    <row r="14" spans="1:31" x14ac:dyDescent="0.25">
      <c r="A14" s="17">
        <v>10</v>
      </c>
      <c r="B14" s="17" t="s">
        <v>1182</v>
      </c>
      <c r="C14" s="17" t="s">
        <v>1068</v>
      </c>
      <c r="D14" s="17" t="s">
        <v>1203</v>
      </c>
      <c r="E14" s="17" t="s">
        <v>1204</v>
      </c>
      <c r="F14" s="17" t="s">
        <v>35</v>
      </c>
      <c r="G14" s="17" t="s">
        <v>1205</v>
      </c>
      <c r="H14" s="17"/>
      <c r="I14" s="17"/>
      <c r="J14" s="17"/>
      <c r="K14" s="17"/>
      <c r="L14" s="18">
        <v>50399.46</v>
      </c>
      <c r="M14" s="18">
        <v>6846.38</v>
      </c>
      <c r="N14" s="18">
        <v>3503.78</v>
      </c>
      <c r="O14" s="18">
        <v>60749.62</v>
      </c>
      <c r="P14" s="18">
        <v>0</v>
      </c>
      <c r="Q14" s="18">
        <v>0</v>
      </c>
      <c r="R14" s="18">
        <v>0</v>
      </c>
      <c r="S14" s="18"/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0"/>
        <v>50399.46</v>
      </c>
      <c r="Z14" s="9">
        <f t="shared" si="1"/>
        <v>6846.38</v>
      </c>
      <c r="AA14" s="9">
        <f t="shared" si="2"/>
        <v>3503.78</v>
      </c>
      <c r="AB14" s="9">
        <f t="shared" si="3"/>
        <v>60749.62</v>
      </c>
    </row>
    <row r="15" spans="1:31" x14ac:dyDescent="0.25">
      <c r="A15" s="17">
        <v>11</v>
      </c>
      <c r="B15" s="17" t="s">
        <v>1072</v>
      </c>
      <c r="C15" s="17" t="s">
        <v>1068</v>
      </c>
      <c r="D15" s="17" t="s">
        <v>1076</v>
      </c>
      <c r="E15" s="17" t="s">
        <v>1077</v>
      </c>
      <c r="F15" s="17" t="s">
        <v>35</v>
      </c>
      <c r="G15" s="17" t="s">
        <v>1078</v>
      </c>
      <c r="H15" s="17">
        <v>70</v>
      </c>
      <c r="I15" s="17">
        <v>50</v>
      </c>
      <c r="J15" s="17">
        <v>20</v>
      </c>
      <c r="K15" s="17" t="s">
        <v>37</v>
      </c>
      <c r="L15" s="18">
        <v>1903.5</v>
      </c>
      <c r="M15" s="18">
        <v>27.34</v>
      </c>
      <c r="N15" s="18">
        <v>22.06</v>
      </c>
      <c r="O15" s="18">
        <v>1952.9</v>
      </c>
      <c r="P15" s="18">
        <v>1641.82</v>
      </c>
      <c r="Q15" s="18">
        <v>14.91</v>
      </c>
      <c r="R15" s="18">
        <v>8.91</v>
      </c>
      <c r="S15" s="18">
        <v>1665.64</v>
      </c>
      <c r="T15" s="18">
        <v>0</v>
      </c>
      <c r="U15" s="18">
        <v>0</v>
      </c>
      <c r="V15" s="18">
        <v>0</v>
      </c>
      <c r="W15" s="18">
        <v>0</v>
      </c>
      <c r="X15" s="18"/>
      <c r="Y15" s="18">
        <v>3545.32</v>
      </c>
      <c r="Z15" s="18">
        <v>42.25</v>
      </c>
      <c r="AA15" s="18">
        <v>30.97</v>
      </c>
      <c r="AB15" s="18">
        <v>3618.54</v>
      </c>
    </row>
    <row r="16" spans="1:31" x14ac:dyDescent="0.25">
      <c r="A16" s="17">
        <v>12</v>
      </c>
      <c r="B16" s="17" t="s">
        <v>1197</v>
      </c>
      <c r="C16" s="17" t="s">
        <v>1068</v>
      </c>
      <c r="D16" s="17" t="s">
        <v>1206</v>
      </c>
      <c r="E16" s="17" t="s">
        <v>1207</v>
      </c>
      <c r="F16" s="17" t="s">
        <v>35</v>
      </c>
      <c r="G16" s="17" t="s">
        <v>114</v>
      </c>
      <c r="H16" s="17">
        <v>98453</v>
      </c>
      <c r="I16" s="17">
        <v>98453</v>
      </c>
      <c r="J16" s="17">
        <v>0</v>
      </c>
      <c r="K16" s="17" t="s">
        <v>59</v>
      </c>
      <c r="L16" s="18">
        <v>36822.93</v>
      </c>
      <c r="M16" s="18">
        <v>5477.2</v>
      </c>
      <c r="N16" s="18">
        <v>2291.4899999999998</v>
      </c>
      <c r="O16" s="18">
        <v>44591.62</v>
      </c>
      <c r="P16" s="18">
        <v>712.5</v>
      </c>
      <c r="Q16" s="18">
        <v>384.39</v>
      </c>
      <c r="R16" s="18">
        <v>0</v>
      </c>
      <c r="S16" s="18">
        <v>1096.8900000000001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>L16+P16-U16</f>
        <v>37535.43</v>
      </c>
      <c r="Z16" s="9">
        <f>M16+Q16-V16</f>
        <v>5861.59</v>
      </c>
      <c r="AA16" s="9">
        <f>N16+R16-W16</f>
        <v>2291.4899999999998</v>
      </c>
      <c r="AB16" s="9">
        <f>O16+S16-X16</f>
        <v>45688.51</v>
      </c>
    </row>
    <row r="17" spans="1:28" s="12" customFormat="1" x14ac:dyDescent="0.25">
      <c r="A17" s="19"/>
      <c r="B17" s="19"/>
      <c r="C17" s="10" t="s">
        <v>71</v>
      </c>
      <c r="D17" s="19"/>
      <c r="E17" s="19"/>
      <c r="F17" s="19"/>
      <c r="G17" s="19"/>
      <c r="H17" s="19"/>
      <c r="I17" s="19"/>
      <c r="J17" s="19">
        <f>SUM(J5:J16)</f>
        <v>10515</v>
      </c>
      <c r="K17" s="19"/>
      <c r="L17" s="20">
        <f t="shared" ref="L17:AB17" si="4">SUM(L5:L16)</f>
        <v>404370.54999999993</v>
      </c>
      <c r="M17" s="20">
        <f t="shared" si="4"/>
        <v>32939.26</v>
      </c>
      <c r="N17" s="20">
        <f t="shared" si="4"/>
        <v>27956.380000000005</v>
      </c>
      <c r="O17" s="20">
        <f t="shared" si="4"/>
        <v>465266.19</v>
      </c>
      <c r="P17" s="20">
        <f t="shared" si="4"/>
        <v>59811.619999999995</v>
      </c>
      <c r="Q17" s="20">
        <f t="shared" si="4"/>
        <v>2585.5099999999998</v>
      </c>
      <c r="R17" s="20">
        <f t="shared" si="4"/>
        <v>4684.42</v>
      </c>
      <c r="S17" s="20">
        <f t="shared" si="4"/>
        <v>67081.55</v>
      </c>
      <c r="T17" s="20">
        <f t="shared" si="4"/>
        <v>0</v>
      </c>
      <c r="U17" s="20">
        <f t="shared" si="4"/>
        <v>0</v>
      </c>
      <c r="V17" s="20">
        <f t="shared" si="4"/>
        <v>0</v>
      </c>
      <c r="W17" s="20">
        <f t="shared" si="4"/>
        <v>0</v>
      </c>
      <c r="X17" s="20">
        <f t="shared" si="4"/>
        <v>0</v>
      </c>
      <c r="Y17" s="20">
        <f t="shared" si="4"/>
        <v>464182.17000000004</v>
      </c>
      <c r="Z17" s="20">
        <f t="shared" si="4"/>
        <v>35524.770000000004</v>
      </c>
      <c r="AA17" s="20">
        <f t="shared" si="4"/>
        <v>32640.800000000003</v>
      </c>
      <c r="AB17" s="20">
        <f t="shared" si="4"/>
        <v>532347.74</v>
      </c>
    </row>
    <row r="18" spans="1:28" x14ac:dyDescent="0.25">
      <c r="A18" s="17">
        <v>1</v>
      </c>
      <c r="B18" s="17" t="s">
        <v>1200</v>
      </c>
      <c r="C18" s="17" t="s">
        <v>1068</v>
      </c>
      <c r="D18" s="17" t="s">
        <v>1208</v>
      </c>
      <c r="E18" s="17" t="s">
        <v>1209</v>
      </c>
      <c r="F18" s="17" t="s">
        <v>75</v>
      </c>
      <c r="G18" s="17" t="s">
        <v>1142</v>
      </c>
      <c r="H18" s="17">
        <v>12028</v>
      </c>
      <c r="I18" s="17">
        <v>12028</v>
      </c>
      <c r="J18" s="17">
        <v>0</v>
      </c>
      <c r="K18" s="17" t="s">
        <v>59</v>
      </c>
      <c r="L18" s="18">
        <v>12415.89</v>
      </c>
      <c r="M18" s="18">
        <v>2910.92</v>
      </c>
      <c r="N18" s="18">
        <v>548.5</v>
      </c>
      <c r="O18" s="18">
        <v>15875.31</v>
      </c>
      <c r="P18" s="18">
        <v>192.5</v>
      </c>
      <c r="Q18" s="18">
        <v>128.68</v>
      </c>
      <c r="R18" s="18">
        <v>0</v>
      </c>
      <c r="S18" s="18">
        <v>321.18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ref="Y18:Y26" si="5">L18+P18-U18</f>
        <v>12608.39</v>
      </c>
      <c r="Z18" s="9">
        <f t="shared" ref="Z18:Z26" si="6">M18+Q18-V18</f>
        <v>3039.6</v>
      </c>
      <c r="AA18" s="9">
        <f t="shared" ref="AA18:AA26" si="7">N18+R18-W18</f>
        <v>548.5</v>
      </c>
      <c r="AB18" s="9">
        <f t="shared" ref="AB18:AB26" si="8">O18+S18-X18</f>
        <v>16196.49</v>
      </c>
    </row>
    <row r="19" spans="1:28" x14ac:dyDescent="0.25">
      <c r="A19" s="17">
        <v>2</v>
      </c>
      <c r="B19" s="17" t="s">
        <v>1185</v>
      </c>
      <c r="C19" s="17" t="s">
        <v>1068</v>
      </c>
      <c r="D19" s="17" t="s">
        <v>1210</v>
      </c>
      <c r="E19" s="17" t="s">
        <v>1211</v>
      </c>
      <c r="F19" s="17" t="s">
        <v>75</v>
      </c>
      <c r="G19" s="17" t="s">
        <v>76</v>
      </c>
      <c r="H19" s="17"/>
      <c r="I19" s="17"/>
      <c r="J19" s="17"/>
      <c r="K19" s="17"/>
      <c r="L19" s="18">
        <v>11766.9</v>
      </c>
      <c r="M19" s="18">
        <v>1873.92</v>
      </c>
      <c r="N19" s="18">
        <v>451.54</v>
      </c>
      <c r="O19" s="18">
        <v>14092.36</v>
      </c>
      <c r="P19" s="18">
        <v>0</v>
      </c>
      <c r="Q19" s="18">
        <v>0</v>
      </c>
      <c r="R19" s="18">
        <v>0</v>
      </c>
      <c r="S19" s="18"/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5"/>
        <v>11766.9</v>
      </c>
      <c r="Z19" s="9">
        <f t="shared" si="6"/>
        <v>1873.92</v>
      </c>
      <c r="AA19" s="9">
        <f t="shared" si="7"/>
        <v>451.54</v>
      </c>
      <c r="AB19" s="9">
        <f t="shared" si="8"/>
        <v>14092.36</v>
      </c>
    </row>
    <row r="20" spans="1:28" x14ac:dyDescent="0.25">
      <c r="A20" s="17">
        <v>3</v>
      </c>
      <c r="B20" s="17" t="s">
        <v>42</v>
      </c>
      <c r="C20" s="17" t="s">
        <v>1068</v>
      </c>
      <c r="D20" s="17" t="s">
        <v>1212</v>
      </c>
      <c r="E20" s="17" t="s">
        <v>1213</v>
      </c>
      <c r="F20" s="17" t="s">
        <v>75</v>
      </c>
      <c r="G20" s="17" t="s">
        <v>1214</v>
      </c>
      <c r="H20" s="17">
        <v>9936</v>
      </c>
      <c r="I20" s="17">
        <v>9936</v>
      </c>
      <c r="J20" s="17">
        <v>89</v>
      </c>
      <c r="K20" s="17" t="s">
        <v>769</v>
      </c>
      <c r="L20" s="18">
        <v>31902.29</v>
      </c>
      <c r="M20" s="18">
        <v>5357.4</v>
      </c>
      <c r="N20" s="18">
        <v>1881.08</v>
      </c>
      <c r="O20" s="18">
        <v>39140.769999999997</v>
      </c>
      <c r="P20" s="18">
        <v>939.56</v>
      </c>
      <c r="Q20" s="18">
        <v>333.03</v>
      </c>
      <c r="R20" s="18">
        <v>52.87</v>
      </c>
      <c r="S20" s="18">
        <v>1325.46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5"/>
        <v>32841.85</v>
      </c>
      <c r="Z20" s="9">
        <f t="shared" si="6"/>
        <v>5690.4299999999994</v>
      </c>
      <c r="AA20" s="9">
        <f t="shared" si="7"/>
        <v>1933.9499999999998</v>
      </c>
      <c r="AB20" s="9">
        <f t="shared" si="8"/>
        <v>40466.229999999996</v>
      </c>
    </row>
    <row r="21" spans="1:28" x14ac:dyDescent="0.25">
      <c r="A21" s="17">
        <v>4</v>
      </c>
      <c r="B21" s="17" t="s">
        <v>1197</v>
      </c>
      <c r="C21" s="17" t="s">
        <v>1068</v>
      </c>
      <c r="D21" s="17" t="s">
        <v>1215</v>
      </c>
      <c r="E21" s="17" t="s">
        <v>1216</v>
      </c>
      <c r="F21" s="17" t="s">
        <v>75</v>
      </c>
      <c r="G21" s="17" t="s">
        <v>76</v>
      </c>
      <c r="H21" s="17">
        <v>9395</v>
      </c>
      <c r="I21" s="17">
        <v>9339</v>
      </c>
      <c r="J21" s="17">
        <v>56</v>
      </c>
      <c r="K21" s="17" t="s">
        <v>37</v>
      </c>
      <c r="L21" s="18">
        <v>25033.360000000001</v>
      </c>
      <c r="M21" s="18">
        <v>5271.63</v>
      </c>
      <c r="N21" s="18">
        <v>976.32</v>
      </c>
      <c r="O21" s="18">
        <v>31281.31</v>
      </c>
      <c r="P21" s="18">
        <v>833.74</v>
      </c>
      <c r="Q21" s="18">
        <v>253.95</v>
      </c>
      <c r="R21" s="18">
        <v>33.26</v>
      </c>
      <c r="S21" s="18">
        <v>1120.95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5"/>
        <v>25867.100000000002</v>
      </c>
      <c r="Z21" s="9">
        <f t="shared" si="6"/>
        <v>5525.58</v>
      </c>
      <c r="AA21" s="9">
        <f t="shared" si="7"/>
        <v>1009.58</v>
      </c>
      <c r="AB21" s="9">
        <f t="shared" si="8"/>
        <v>32402.260000000002</v>
      </c>
    </row>
    <row r="22" spans="1:28" x14ac:dyDescent="0.25">
      <c r="A22" s="17">
        <v>5</v>
      </c>
      <c r="B22" s="17" t="s">
        <v>48</v>
      </c>
      <c r="C22" s="17" t="s">
        <v>1068</v>
      </c>
      <c r="D22" s="17" t="s">
        <v>1217</v>
      </c>
      <c r="E22" s="17" t="s">
        <v>1218</v>
      </c>
      <c r="F22" s="17" t="s">
        <v>75</v>
      </c>
      <c r="G22" s="17" t="s">
        <v>76</v>
      </c>
      <c r="H22" s="17">
        <v>10214</v>
      </c>
      <c r="I22" s="17">
        <v>9934</v>
      </c>
      <c r="J22" s="17">
        <v>280</v>
      </c>
      <c r="K22" s="17" t="s">
        <v>37</v>
      </c>
      <c r="L22" s="18">
        <v>45042.44</v>
      </c>
      <c r="M22" s="18">
        <v>7974.62</v>
      </c>
      <c r="N22" s="18">
        <v>2715.95</v>
      </c>
      <c r="O22" s="18">
        <v>55733.01</v>
      </c>
      <c r="P22" s="18">
        <v>2888.25</v>
      </c>
      <c r="Q22" s="18">
        <v>956.92</v>
      </c>
      <c r="R22" s="18">
        <v>166.32</v>
      </c>
      <c r="S22" s="18">
        <v>4011.49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5"/>
        <v>47930.69</v>
      </c>
      <c r="Z22" s="9">
        <f t="shared" si="6"/>
        <v>8931.5399999999991</v>
      </c>
      <c r="AA22" s="9">
        <f t="shared" si="7"/>
        <v>2882.27</v>
      </c>
      <c r="AB22" s="9">
        <f t="shared" si="8"/>
        <v>59744.5</v>
      </c>
    </row>
    <row r="23" spans="1:28" x14ac:dyDescent="0.25">
      <c r="A23" s="17">
        <v>6</v>
      </c>
      <c r="B23" s="17" t="s">
        <v>1182</v>
      </c>
      <c r="C23" s="17" t="s">
        <v>1068</v>
      </c>
      <c r="D23" s="17" t="s">
        <v>1219</v>
      </c>
      <c r="E23" s="17" t="s">
        <v>1220</v>
      </c>
      <c r="F23" s="17" t="s">
        <v>75</v>
      </c>
      <c r="G23" s="17" t="s">
        <v>1142</v>
      </c>
      <c r="H23" s="17"/>
      <c r="I23" s="17"/>
      <c r="J23" s="17"/>
      <c r="K23" s="17"/>
      <c r="L23" s="18">
        <v>22575.05</v>
      </c>
      <c r="M23" s="18">
        <v>4708.8900000000003</v>
      </c>
      <c r="N23" s="18">
        <v>883.59</v>
      </c>
      <c r="O23" s="18">
        <v>28167.53</v>
      </c>
      <c r="P23" s="18">
        <v>0</v>
      </c>
      <c r="Q23" s="18">
        <v>0</v>
      </c>
      <c r="R23" s="18">
        <v>0</v>
      </c>
      <c r="S23" s="18"/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5"/>
        <v>22575.05</v>
      </c>
      <c r="Z23" s="9">
        <f t="shared" si="6"/>
        <v>4708.8900000000003</v>
      </c>
      <c r="AA23" s="9">
        <f t="shared" si="7"/>
        <v>883.59</v>
      </c>
      <c r="AB23" s="9">
        <f t="shared" si="8"/>
        <v>28167.53</v>
      </c>
    </row>
    <row r="24" spans="1:28" x14ac:dyDescent="0.25">
      <c r="A24" s="17">
        <v>7</v>
      </c>
      <c r="B24" s="17" t="s">
        <v>1182</v>
      </c>
      <c r="C24" s="17" t="s">
        <v>1068</v>
      </c>
      <c r="D24" s="17" t="s">
        <v>1221</v>
      </c>
      <c r="E24" s="17" t="s">
        <v>1222</v>
      </c>
      <c r="F24" s="17" t="s">
        <v>75</v>
      </c>
      <c r="G24" s="17" t="s">
        <v>1142</v>
      </c>
      <c r="H24" s="17"/>
      <c r="I24" s="17"/>
      <c r="J24" s="17"/>
      <c r="K24" s="17"/>
      <c r="L24" s="18">
        <v>34640.79</v>
      </c>
      <c r="M24" s="18">
        <v>6011.41</v>
      </c>
      <c r="N24" s="18">
        <v>2152.94</v>
      </c>
      <c r="O24" s="18">
        <v>42805.14</v>
      </c>
      <c r="P24" s="18">
        <v>0</v>
      </c>
      <c r="Q24" s="18">
        <v>0</v>
      </c>
      <c r="R24" s="18">
        <v>0</v>
      </c>
      <c r="S24" s="18"/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5"/>
        <v>34640.79</v>
      </c>
      <c r="Z24" s="9">
        <f t="shared" si="6"/>
        <v>6011.41</v>
      </c>
      <c r="AA24" s="9">
        <f t="shared" si="7"/>
        <v>2152.94</v>
      </c>
      <c r="AB24" s="9">
        <f t="shared" si="8"/>
        <v>42805.14</v>
      </c>
    </row>
    <row r="25" spans="1:28" x14ac:dyDescent="0.25">
      <c r="A25" s="17">
        <v>8</v>
      </c>
      <c r="B25" s="17" t="s">
        <v>1197</v>
      </c>
      <c r="C25" s="17" t="s">
        <v>1068</v>
      </c>
      <c r="D25" s="17" t="s">
        <v>1223</v>
      </c>
      <c r="E25" s="17" t="s">
        <v>1224</v>
      </c>
      <c r="F25" s="17" t="s">
        <v>75</v>
      </c>
      <c r="G25" s="17" t="s">
        <v>76</v>
      </c>
      <c r="H25" s="17">
        <v>10920</v>
      </c>
      <c r="I25" s="17">
        <v>10920</v>
      </c>
      <c r="J25" s="17">
        <v>0</v>
      </c>
      <c r="K25" s="17" t="s">
        <v>59</v>
      </c>
      <c r="L25" s="18">
        <v>21795.27</v>
      </c>
      <c r="M25" s="18">
        <v>5274.93</v>
      </c>
      <c r="N25" s="18">
        <v>1134.4000000000001</v>
      </c>
      <c r="O25" s="18">
        <v>28204.6</v>
      </c>
      <c r="P25" s="18">
        <v>302.5</v>
      </c>
      <c r="Q25" s="18">
        <v>227.18</v>
      </c>
      <c r="R25" s="18">
        <v>0</v>
      </c>
      <c r="S25" s="18">
        <v>529.67999999999995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5"/>
        <v>22097.77</v>
      </c>
      <c r="Z25" s="9">
        <f t="shared" si="6"/>
        <v>5502.1100000000006</v>
      </c>
      <c r="AA25" s="9">
        <f t="shared" si="7"/>
        <v>1134.4000000000001</v>
      </c>
      <c r="AB25" s="9">
        <f t="shared" si="8"/>
        <v>28734.28</v>
      </c>
    </row>
    <row r="26" spans="1:28" x14ac:dyDescent="0.25">
      <c r="A26" s="17">
        <v>9</v>
      </c>
      <c r="B26" s="17" t="s">
        <v>1188</v>
      </c>
      <c r="C26" s="17" t="s">
        <v>1068</v>
      </c>
      <c r="D26" s="17" t="s">
        <v>1225</v>
      </c>
      <c r="E26" s="17" t="s">
        <v>1226</v>
      </c>
      <c r="F26" s="17" t="s">
        <v>75</v>
      </c>
      <c r="G26" s="17" t="s">
        <v>76</v>
      </c>
      <c r="H26" s="17">
        <v>273</v>
      </c>
      <c r="I26" s="17">
        <v>185</v>
      </c>
      <c r="J26" s="17">
        <v>88</v>
      </c>
      <c r="K26" s="17" t="s">
        <v>37</v>
      </c>
      <c r="L26" s="18">
        <v>32884.74</v>
      </c>
      <c r="M26" s="18">
        <v>6318.68</v>
      </c>
      <c r="N26" s="18">
        <v>1840.99</v>
      </c>
      <c r="O26" s="18">
        <v>41044.410000000003</v>
      </c>
      <c r="P26" s="18">
        <v>960.52</v>
      </c>
      <c r="Q26" s="18">
        <v>342.73</v>
      </c>
      <c r="R26" s="18">
        <v>52.27</v>
      </c>
      <c r="S26" s="18">
        <v>1355.52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5"/>
        <v>33845.259999999995</v>
      </c>
      <c r="Z26" s="9">
        <f t="shared" si="6"/>
        <v>6661.41</v>
      </c>
      <c r="AA26" s="9">
        <f t="shared" si="7"/>
        <v>1893.26</v>
      </c>
      <c r="AB26" s="9">
        <f t="shared" si="8"/>
        <v>42399.93</v>
      </c>
    </row>
    <row r="27" spans="1:28" s="12" customFormat="1" ht="16.5" customHeight="1" x14ac:dyDescent="0.25">
      <c r="A27" s="10"/>
      <c r="B27" s="10"/>
      <c r="C27" s="10" t="s">
        <v>71</v>
      </c>
      <c r="D27" s="10"/>
      <c r="E27" s="10"/>
      <c r="F27" s="10"/>
      <c r="G27" s="10"/>
      <c r="H27" s="10"/>
      <c r="I27" s="10"/>
      <c r="J27" s="11">
        <f>SUM(J18:J26)</f>
        <v>513</v>
      </c>
      <c r="K27" s="10"/>
      <c r="L27" s="11">
        <f>SUM(L18:L26)</f>
        <v>238056.72999999998</v>
      </c>
      <c r="M27" s="11"/>
      <c r="N27" s="11">
        <f t="shared" ref="N27:AB27" si="9">SUM(N18:N26)</f>
        <v>12585.31</v>
      </c>
      <c r="O27" s="11">
        <f t="shared" si="9"/>
        <v>296344.44</v>
      </c>
      <c r="P27" s="11">
        <f t="shared" si="9"/>
        <v>6117.07</v>
      </c>
      <c r="Q27" s="11">
        <f t="shared" si="9"/>
        <v>2242.4899999999998</v>
      </c>
      <c r="R27" s="11">
        <f t="shared" si="9"/>
        <v>304.71999999999997</v>
      </c>
      <c r="S27" s="11">
        <f t="shared" si="9"/>
        <v>8664.2800000000007</v>
      </c>
      <c r="T27" s="11">
        <f t="shared" si="9"/>
        <v>0</v>
      </c>
      <c r="U27" s="11">
        <f t="shared" si="9"/>
        <v>0</v>
      </c>
      <c r="V27" s="11">
        <f t="shared" si="9"/>
        <v>0</v>
      </c>
      <c r="W27" s="11">
        <f t="shared" si="9"/>
        <v>0</v>
      </c>
      <c r="X27" s="11">
        <f t="shared" si="9"/>
        <v>0</v>
      </c>
      <c r="Y27" s="11">
        <f t="shared" si="9"/>
        <v>244173.8</v>
      </c>
      <c r="Z27" s="11">
        <f t="shared" si="9"/>
        <v>47944.89</v>
      </c>
      <c r="AA27" s="11">
        <f t="shared" si="9"/>
        <v>12890.03</v>
      </c>
      <c r="AB27" s="11">
        <f t="shared" si="9"/>
        <v>305008.72000000003</v>
      </c>
    </row>
    <row r="28" spans="1:28" s="12" customFormat="1" ht="16.5" customHeight="1" x14ac:dyDescent="0.25">
      <c r="A28" s="10"/>
      <c r="B28" s="10"/>
      <c r="C28" s="10" t="s">
        <v>119</v>
      </c>
      <c r="D28" s="10"/>
      <c r="E28" s="10"/>
      <c r="F28" s="10"/>
      <c r="G28" s="10"/>
      <c r="H28" s="10"/>
      <c r="I28" s="10"/>
      <c r="J28" s="11">
        <f>J27+J17</f>
        <v>11028</v>
      </c>
      <c r="K28" s="11"/>
      <c r="L28" s="11">
        <f>L27+L17</f>
        <v>642427.27999999991</v>
      </c>
      <c r="M28" s="11"/>
      <c r="N28" s="11">
        <f t="shared" ref="N28:AB28" si="10">N27+N17</f>
        <v>40541.69</v>
      </c>
      <c r="O28" s="11">
        <f t="shared" si="10"/>
        <v>761610.63</v>
      </c>
      <c r="P28" s="11">
        <f t="shared" si="10"/>
        <v>65928.69</v>
      </c>
      <c r="Q28" s="11">
        <f t="shared" si="10"/>
        <v>4828</v>
      </c>
      <c r="R28" s="11">
        <f t="shared" si="10"/>
        <v>4989.1400000000003</v>
      </c>
      <c r="S28" s="11">
        <f t="shared" si="10"/>
        <v>75745.83</v>
      </c>
      <c r="T28" s="11">
        <f t="shared" si="10"/>
        <v>0</v>
      </c>
      <c r="U28" s="11">
        <f t="shared" si="10"/>
        <v>0</v>
      </c>
      <c r="V28" s="11">
        <f t="shared" si="10"/>
        <v>0</v>
      </c>
      <c r="W28" s="11">
        <f t="shared" si="10"/>
        <v>0</v>
      </c>
      <c r="X28" s="11">
        <f t="shared" si="10"/>
        <v>0</v>
      </c>
      <c r="Y28" s="11">
        <f t="shared" si="10"/>
        <v>708355.97</v>
      </c>
      <c r="Z28" s="11">
        <f t="shared" si="10"/>
        <v>83469.66</v>
      </c>
      <c r="AA28" s="11">
        <f t="shared" si="10"/>
        <v>45530.83</v>
      </c>
      <c r="AB28" s="11">
        <f t="shared" si="10"/>
        <v>837356.46</v>
      </c>
    </row>
    <row r="29" spans="1:28" ht="18" customHeight="1" x14ac:dyDescent="0.25"/>
    <row r="30" spans="1:28" ht="18" customHeight="1" x14ac:dyDescent="0.25"/>
    <row r="33" spans="1:31" ht="15.75" x14ac:dyDescent="0.25">
      <c r="E33" s="13" t="s">
        <v>120</v>
      </c>
      <c r="G33" s="14"/>
      <c r="H33" s="14"/>
      <c r="I33" s="14"/>
      <c r="J33" s="14"/>
      <c r="K33" s="14"/>
      <c r="L33" s="13" t="s">
        <v>122</v>
      </c>
      <c r="M33" s="13"/>
      <c r="N33" s="13"/>
      <c r="O33" s="14"/>
      <c r="Q33" s="14"/>
      <c r="R33" s="13" t="s">
        <v>121</v>
      </c>
      <c r="T33" s="14"/>
      <c r="U33" s="14"/>
      <c r="W33" s="14"/>
      <c r="X33" s="14"/>
      <c r="Y33" s="13" t="s">
        <v>123</v>
      </c>
      <c r="Z33" s="14"/>
      <c r="AA33" s="14"/>
      <c r="AB33" s="14"/>
    </row>
    <row r="34" spans="1:31" ht="15.75" x14ac:dyDescent="0.25">
      <c r="E34" s="13" t="s">
        <v>124</v>
      </c>
      <c r="G34" s="14"/>
      <c r="H34" s="14"/>
      <c r="I34" s="14"/>
      <c r="J34" s="14"/>
      <c r="K34" s="14"/>
      <c r="L34" s="13" t="s">
        <v>124</v>
      </c>
      <c r="M34" s="13"/>
      <c r="N34" s="13"/>
      <c r="O34" s="14"/>
      <c r="Q34" s="14"/>
      <c r="R34" s="13" t="s">
        <v>124</v>
      </c>
      <c r="T34" s="14"/>
      <c r="U34" s="14"/>
      <c r="W34" s="14"/>
      <c r="X34" s="14"/>
      <c r="Y34" s="13" t="s">
        <v>124</v>
      </c>
      <c r="Z34" s="14"/>
      <c r="AA34" s="14"/>
      <c r="AB34" s="14"/>
    </row>
    <row r="36" spans="1:31" ht="32.25" customHeight="1" x14ac:dyDescent="0.55000000000000004">
      <c r="A36" s="75" t="s">
        <v>0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1"/>
      <c r="AD36" s="1"/>
      <c r="AE36" s="1"/>
    </row>
    <row r="37" spans="1:31" ht="21.75" customHeight="1" x14ac:dyDescent="0.4">
      <c r="A37" s="76" t="s">
        <v>1575</v>
      </c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2"/>
      <c r="AD37" s="2"/>
      <c r="AE37" s="2"/>
    </row>
    <row r="38" spans="1:31" s="5" customFormat="1" ht="20.25" customHeight="1" x14ac:dyDescent="0.35">
      <c r="A38" s="3" t="s">
        <v>1</v>
      </c>
      <c r="B38" s="4"/>
      <c r="C38" s="3"/>
      <c r="D38" s="3"/>
      <c r="F38" s="3" t="s">
        <v>1229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s="7" customFormat="1" ht="90" x14ac:dyDescent="0.25">
      <c r="A39" s="6" t="s">
        <v>3</v>
      </c>
      <c r="B39" s="6" t="s">
        <v>4</v>
      </c>
      <c r="C39" s="6" t="s">
        <v>5</v>
      </c>
      <c r="D39" s="6" t="s">
        <v>6</v>
      </c>
      <c r="E39" s="6" t="s">
        <v>7</v>
      </c>
      <c r="F39" s="6" t="s">
        <v>8</v>
      </c>
      <c r="G39" s="6" t="s">
        <v>9</v>
      </c>
      <c r="H39" s="6" t="s">
        <v>10</v>
      </c>
      <c r="I39" s="6" t="s">
        <v>11</v>
      </c>
      <c r="J39" s="6" t="s">
        <v>12</v>
      </c>
      <c r="K39" s="6" t="s">
        <v>13</v>
      </c>
      <c r="L39" s="6" t="s">
        <v>14</v>
      </c>
      <c r="M39" s="6" t="s">
        <v>15</v>
      </c>
      <c r="N39" s="6" t="s">
        <v>16</v>
      </c>
      <c r="O39" s="6" t="s">
        <v>17</v>
      </c>
      <c r="P39" s="6" t="s">
        <v>18</v>
      </c>
      <c r="Q39" s="6" t="s">
        <v>19</v>
      </c>
      <c r="R39" s="6" t="s">
        <v>20</v>
      </c>
      <c r="S39" s="6" t="s">
        <v>21</v>
      </c>
      <c r="T39" s="6" t="s">
        <v>22</v>
      </c>
      <c r="U39" s="6" t="s">
        <v>23</v>
      </c>
      <c r="V39" s="6" t="s">
        <v>24</v>
      </c>
      <c r="W39" s="6" t="s">
        <v>25</v>
      </c>
      <c r="X39" s="6" t="s">
        <v>26</v>
      </c>
      <c r="Y39" s="6" t="s">
        <v>27</v>
      </c>
      <c r="Z39" s="6" t="s">
        <v>28</v>
      </c>
      <c r="AA39" s="6" t="s">
        <v>29</v>
      </c>
      <c r="AB39" s="6" t="s">
        <v>30</v>
      </c>
    </row>
    <row r="40" spans="1:31" s="15" customFormat="1" x14ac:dyDescent="0.25">
      <c r="A40" s="17">
        <v>1</v>
      </c>
      <c r="B40" s="17" t="s">
        <v>42</v>
      </c>
      <c r="C40" s="17" t="s">
        <v>1068</v>
      </c>
      <c r="D40" s="17" t="s">
        <v>1179</v>
      </c>
      <c r="E40" s="17" t="s">
        <v>1180</v>
      </c>
      <c r="F40" s="17" t="s">
        <v>35</v>
      </c>
      <c r="G40" s="17" t="s">
        <v>1181</v>
      </c>
      <c r="H40" s="17">
        <v>69313</v>
      </c>
      <c r="I40" s="17">
        <v>69313</v>
      </c>
      <c r="J40" s="17">
        <v>464</v>
      </c>
      <c r="K40" s="17" t="s">
        <v>769</v>
      </c>
      <c r="L40" s="18">
        <v>52946.38</v>
      </c>
      <c r="M40" s="18">
        <v>4389.8900000000003</v>
      </c>
      <c r="N40" s="18">
        <v>851.59</v>
      </c>
      <c r="O40" s="18">
        <v>58187.86</v>
      </c>
      <c r="P40" s="18">
        <v>2844.93</v>
      </c>
      <c r="Q40" s="18">
        <v>1085.8900000000001</v>
      </c>
      <c r="R40" s="18">
        <v>206.71</v>
      </c>
      <c r="S40" s="18">
        <v>4137.53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ref="Y40:Y50" si="11">L40+P40-U40</f>
        <v>55791.31</v>
      </c>
      <c r="Z40" s="9">
        <f t="shared" ref="Z40:Z50" si="12">M40+Q40-V40</f>
        <v>5475.7800000000007</v>
      </c>
      <c r="AA40" s="9">
        <f t="shared" ref="AA40:AA50" si="13">N40+R40-W40</f>
        <v>1058.3</v>
      </c>
      <c r="AB40" s="9">
        <f t="shared" ref="AB40:AB50" si="14">O40+S40-X40</f>
        <v>62325.39</v>
      </c>
    </row>
    <row r="41" spans="1:31" s="15" customFormat="1" x14ac:dyDescent="0.25">
      <c r="A41" s="17">
        <v>2</v>
      </c>
      <c r="B41" s="17" t="s">
        <v>1182</v>
      </c>
      <c r="C41" s="17" t="s">
        <v>1068</v>
      </c>
      <c r="D41" s="17" t="s">
        <v>1183</v>
      </c>
      <c r="E41" s="17" t="s">
        <v>1184</v>
      </c>
      <c r="F41" s="17" t="s">
        <v>35</v>
      </c>
      <c r="G41" s="17" t="s">
        <v>41</v>
      </c>
      <c r="H41" s="17">
        <v>162114</v>
      </c>
      <c r="I41" s="17">
        <v>156145</v>
      </c>
      <c r="J41" s="17">
        <v>5969</v>
      </c>
      <c r="K41" s="17" t="s">
        <v>37</v>
      </c>
      <c r="L41" s="18">
        <v>76745.5</v>
      </c>
      <c r="M41" s="18">
        <v>1591.22</v>
      </c>
      <c r="N41" s="18">
        <v>1675.08</v>
      </c>
      <c r="O41" s="18">
        <v>80011.8</v>
      </c>
      <c r="P41" s="18">
        <v>32328.07</v>
      </c>
      <c r="Q41" s="18">
        <v>1592.24</v>
      </c>
      <c r="R41" s="18">
        <v>2659.19</v>
      </c>
      <c r="S41" s="18">
        <v>36579.5</v>
      </c>
      <c r="T41" s="18">
        <v>0</v>
      </c>
      <c r="U41" s="18">
        <v>0</v>
      </c>
      <c r="V41" s="18">
        <v>0</v>
      </c>
      <c r="W41" s="18">
        <v>0</v>
      </c>
      <c r="X41" s="18"/>
      <c r="Y41" s="9">
        <f t="shared" si="11"/>
        <v>109073.57</v>
      </c>
      <c r="Z41" s="9">
        <f t="shared" si="12"/>
        <v>3183.46</v>
      </c>
      <c r="AA41" s="9">
        <f t="shared" si="13"/>
        <v>4334.2700000000004</v>
      </c>
      <c r="AB41" s="9">
        <f t="shared" si="14"/>
        <v>116591.3</v>
      </c>
    </row>
    <row r="42" spans="1:31" s="15" customFormat="1" x14ac:dyDescent="0.25">
      <c r="A42" s="17">
        <v>3</v>
      </c>
      <c r="B42" s="17" t="s">
        <v>1185</v>
      </c>
      <c r="C42" s="17" t="s">
        <v>1068</v>
      </c>
      <c r="D42" s="17" t="s">
        <v>1186</v>
      </c>
      <c r="E42" s="17" t="s">
        <v>1187</v>
      </c>
      <c r="F42" s="17" t="s">
        <v>35</v>
      </c>
      <c r="G42" s="17" t="s">
        <v>45</v>
      </c>
      <c r="H42" s="17">
        <v>73005</v>
      </c>
      <c r="I42" s="17">
        <v>73001</v>
      </c>
      <c r="J42" s="17">
        <v>4</v>
      </c>
      <c r="K42" s="17" t="s">
        <v>37</v>
      </c>
      <c r="L42" s="18">
        <v>63700.37</v>
      </c>
      <c r="M42" s="18">
        <v>3829.35</v>
      </c>
      <c r="N42" s="18">
        <v>5230.05</v>
      </c>
      <c r="O42" s="18">
        <v>72759.77</v>
      </c>
      <c r="P42" s="18">
        <v>1459.73</v>
      </c>
      <c r="Q42" s="18">
        <v>1385.9</v>
      </c>
      <c r="R42" s="18">
        <v>1.78</v>
      </c>
      <c r="S42" s="18">
        <v>2847.41</v>
      </c>
      <c r="T42" s="18">
        <v>0</v>
      </c>
      <c r="U42" s="18">
        <v>0</v>
      </c>
      <c r="V42" s="18">
        <v>0</v>
      </c>
      <c r="W42" s="18">
        <v>0</v>
      </c>
      <c r="X42" s="18"/>
      <c r="Y42" s="9">
        <f t="shared" si="11"/>
        <v>65160.100000000006</v>
      </c>
      <c r="Z42" s="9">
        <f t="shared" si="12"/>
        <v>5215.25</v>
      </c>
      <c r="AA42" s="9">
        <f t="shared" si="13"/>
        <v>5231.83</v>
      </c>
      <c r="AB42" s="9">
        <f t="shared" si="14"/>
        <v>75607.180000000008</v>
      </c>
    </row>
    <row r="43" spans="1:31" s="15" customFormat="1" x14ac:dyDescent="0.25">
      <c r="A43" s="17">
        <v>4</v>
      </c>
      <c r="B43" s="17" t="s">
        <v>1188</v>
      </c>
      <c r="C43" s="17" t="s">
        <v>1068</v>
      </c>
      <c r="D43" s="17" t="s">
        <v>1189</v>
      </c>
      <c r="E43" s="17" t="s">
        <v>1190</v>
      </c>
      <c r="F43" s="17" t="s">
        <v>35</v>
      </c>
      <c r="G43" s="17" t="s">
        <v>45</v>
      </c>
      <c r="H43" s="17">
        <v>69920</v>
      </c>
      <c r="I43" s="17">
        <v>69920</v>
      </c>
      <c r="J43" s="17">
        <v>0</v>
      </c>
      <c r="K43" s="17" t="s">
        <v>59</v>
      </c>
      <c r="L43" s="18">
        <v>6446.22</v>
      </c>
      <c r="M43" s="18">
        <v>1037.81</v>
      </c>
      <c r="N43" s="18">
        <v>0</v>
      </c>
      <c r="O43" s="18">
        <v>7484.03</v>
      </c>
      <c r="P43" s="18">
        <v>813.5</v>
      </c>
      <c r="Q43" s="18">
        <v>63.17</v>
      </c>
      <c r="R43" s="18">
        <v>0</v>
      </c>
      <c r="S43" s="18">
        <v>876.67</v>
      </c>
      <c r="T43" s="18">
        <v>0</v>
      </c>
      <c r="U43" s="18">
        <v>0</v>
      </c>
      <c r="V43" s="18">
        <v>0</v>
      </c>
      <c r="W43" s="18">
        <v>0</v>
      </c>
      <c r="X43" s="18"/>
      <c r="Y43" s="9">
        <f t="shared" si="11"/>
        <v>7259.72</v>
      </c>
      <c r="Z43" s="9">
        <f t="shared" si="12"/>
        <v>1100.98</v>
      </c>
      <c r="AA43" s="9">
        <f t="shared" si="13"/>
        <v>0</v>
      </c>
      <c r="AB43" s="9">
        <f t="shared" si="14"/>
        <v>8360.6999999999989</v>
      </c>
    </row>
    <row r="44" spans="1:31" s="15" customFormat="1" x14ac:dyDescent="0.25">
      <c r="A44" s="17">
        <v>5</v>
      </c>
      <c r="B44" s="17" t="s">
        <v>1188</v>
      </c>
      <c r="C44" s="17" t="s">
        <v>1068</v>
      </c>
      <c r="D44" s="17" t="s">
        <v>1191</v>
      </c>
      <c r="E44" s="17" t="s">
        <v>1192</v>
      </c>
      <c r="F44" s="17" t="s">
        <v>35</v>
      </c>
      <c r="G44" s="17" t="s">
        <v>41</v>
      </c>
      <c r="H44" s="17">
        <v>40080</v>
      </c>
      <c r="I44" s="17">
        <v>40060</v>
      </c>
      <c r="J44" s="17">
        <v>20</v>
      </c>
      <c r="K44" s="17" t="s">
        <v>37</v>
      </c>
      <c r="L44" s="18">
        <v>4220.7700000000004</v>
      </c>
      <c r="M44" s="18">
        <v>1175.28</v>
      </c>
      <c r="N44" s="18">
        <v>9.32</v>
      </c>
      <c r="O44" s="18">
        <v>5405.37</v>
      </c>
      <c r="P44" s="18">
        <v>559.5</v>
      </c>
      <c r="Q44" s="18">
        <v>41.56</v>
      </c>
      <c r="R44" s="18">
        <v>8.91</v>
      </c>
      <c r="S44" s="18">
        <v>609.97</v>
      </c>
      <c r="T44" s="18">
        <v>0</v>
      </c>
      <c r="U44" s="18">
        <v>0</v>
      </c>
      <c r="V44" s="18">
        <v>0</v>
      </c>
      <c r="W44" s="18">
        <v>0</v>
      </c>
      <c r="X44" s="18"/>
      <c r="Y44" s="9">
        <f t="shared" si="11"/>
        <v>4780.2700000000004</v>
      </c>
      <c r="Z44" s="9">
        <f t="shared" si="12"/>
        <v>1216.8399999999999</v>
      </c>
      <c r="AA44" s="9">
        <f t="shared" si="13"/>
        <v>18.23</v>
      </c>
      <c r="AB44" s="9">
        <f t="shared" si="14"/>
        <v>6015.34</v>
      </c>
    </row>
    <row r="45" spans="1:31" s="15" customFormat="1" x14ac:dyDescent="0.25">
      <c r="A45" s="17">
        <v>6</v>
      </c>
      <c r="B45" s="17" t="s">
        <v>42</v>
      </c>
      <c r="C45" s="17" t="s">
        <v>1068</v>
      </c>
      <c r="D45" s="17" t="s">
        <v>1193</v>
      </c>
      <c r="E45" s="17" t="s">
        <v>1194</v>
      </c>
      <c r="F45" s="17" t="s">
        <v>35</v>
      </c>
      <c r="G45" s="17" t="s">
        <v>41</v>
      </c>
      <c r="H45" s="17">
        <v>69882</v>
      </c>
      <c r="I45" s="17">
        <v>68684</v>
      </c>
      <c r="J45" s="17">
        <v>1198</v>
      </c>
      <c r="K45" s="17" t="s">
        <v>37</v>
      </c>
      <c r="L45" s="18">
        <v>76413.210000000006</v>
      </c>
      <c r="M45" s="18">
        <v>4599.5</v>
      </c>
      <c r="N45" s="18">
        <v>6448.66</v>
      </c>
      <c r="O45" s="18">
        <v>87461.37</v>
      </c>
      <c r="P45" s="18">
        <v>6115.91</v>
      </c>
      <c r="Q45" s="18">
        <v>821.87</v>
      </c>
      <c r="R45" s="18">
        <v>533.71</v>
      </c>
      <c r="S45" s="18">
        <v>7471.49</v>
      </c>
      <c r="T45" s="18">
        <v>0</v>
      </c>
      <c r="U45" s="18">
        <v>76412.84</v>
      </c>
      <c r="V45" s="18">
        <v>4599.5</v>
      </c>
      <c r="W45" s="18">
        <v>6448.66</v>
      </c>
      <c r="X45" s="18">
        <v>87461</v>
      </c>
      <c r="Y45" s="9">
        <f t="shared" si="11"/>
        <v>6116.2800000000134</v>
      </c>
      <c r="Z45" s="9">
        <f t="shared" si="12"/>
        <v>821.86999999999989</v>
      </c>
      <c r="AA45" s="9">
        <f t="shared" si="13"/>
        <v>533.71</v>
      </c>
      <c r="AB45" s="9">
        <f t="shared" si="14"/>
        <v>7471.8600000000006</v>
      </c>
    </row>
    <row r="46" spans="1:31" s="15" customFormat="1" x14ac:dyDescent="0.25">
      <c r="A46" s="17">
        <v>7</v>
      </c>
      <c r="B46" s="17" t="s">
        <v>1048</v>
      </c>
      <c r="C46" s="17" t="s">
        <v>1068</v>
      </c>
      <c r="D46" s="17" t="s">
        <v>1195</v>
      </c>
      <c r="E46" s="17" t="s">
        <v>1196</v>
      </c>
      <c r="F46" s="17" t="s">
        <v>35</v>
      </c>
      <c r="G46" s="17" t="s">
        <v>1055</v>
      </c>
      <c r="H46" s="17">
        <v>34489</v>
      </c>
      <c r="I46" s="17">
        <v>32000</v>
      </c>
      <c r="J46" s="17">
        <v>2489</v>
      </c>
      <c r="K46" s="17" t="s">
        <v>37</v>
      </c>
      <c r="L46" s="18">
        <v>-31827.55</v>
      </c>
      <c r="M46" s="18">
        <v>388.96</v>
      </c>
      <c r="N46" s="18">
        <v>2606.17</v>
      </c>
      <c r="O46" s="18">
        <v>-28832.42</v>
      </c>
      <c r="P46" s="18">
        <v>13330.36</v>
      </c>
      <c r="Q46" s="18">
        <v>0</v>
      </c>
      <c r="R46" s="18">
        <v>1108.8499999999999</v>
      </c>
      <c r="S46" s="18">
        <v>14439.21</v>
      </c>
      <c r="T46" s="18">
        <v>0</v>
      </c>
      <c r="U46" s="18">
        <v>0</v>
      </c>
      <c r="V46" s="18">
        <v>0</v>
      </c>
      <c r="W46" s="18">
        <v>0</v>
      </c>
      <c r="X46" s="18"/>
      <c r="Y46" s="9">
        <f t="shared" si="11"/>
        <v>-18497.189999999999</v>
      </c>
      <c r="Z46" s="9">
        <f t="shared" si="12"/>
        <v>388.96</v>
      </c>
      <c r="AA46" s="9">
        <f t="shared" si="13"/>
        <v>3715.02</v>
      </c>
      <c r="AB46" s="9">
        <f t="shared" si="14"/>
        <v>-14393.21</v>
      </c>
    </row>
    <row r="47" spans="1:31" s="15" customFormat="1" x14ac:dyDescent="0.25">
      <c r="A47" s="17">
        <v>8</v>
      </c>
      <c r="B47" s="17" t="s">
        <v>1197</v>
      </c>
      <c r="C47" s="17" t="s">
        <v>1068</v>
      </c>
      <c r="D47" s="17" t="s">
        <v>1198</v>
      </c>
      <c r="E47" s="17" t="s">
        <v>1199</v>
      </c>
      <c r="F47" s="17" t="s">
        <v>35</v>
      </c>
      <c r="G47" s="17" t="s">
        <v>45</v>
      </c>
      <c r="H47" s="17">
        <v>25362</v>
      </c>
      <c r="I47" s="17">
        <v>24745</v>
      </c>
      <c r="J47" s="17">
        <v>1851</v>
      </c>
      <c r="K47" s="17" t="s">
        <v>37</v>
      </c>
      <c r="L47" s="18">
        <v>73538.94</v>
      </c>
      <c r="M47" s="18">
        <v>3790.13</v>
      </c>
      <c r="N47" s="18">
        <v>6002.9</v>
      </c>
      <c r="O47" s="18">
        <v>83331.97</v>
      </c>
      <c r="P47" s="18">
        <v>10432.58</v>
      </c>
      <c r="Q47" s="18">
        <v>773.26</v>
      </c>
      <c r="R47" s="18">
        <v>824.62</v>
      </c>
      <c r="S47" s="18">
        <v>12030.46</v>
      </c>
      <c r="T47" s="18">
        <v>0</v>
      </c>
      <c r="U47" s="18">
        <v>72745.97</v>
      </c>
      <c r="V47" s="18">
        <v>3790.13</v>
      </c>
      <c r="W47" s="18">
        <v>6002.9</v>
      </c>
      <c r="X47" s="18">
        <v>82539</v>
      </c>
      <c r="Y47" s="9">
        <f t="shared" si="11"/>
        <v>11225.550000000003</v>
      </c>
      <c r="Z47" s="9">
        <f t="shared" si="12"/>
        <v>773.26000000000022</v>
      </c>
      <c r="AA47" s="9">
        <f t="shared" si="13"/>
        <v>824.61999999999989</v>
      </c>
      <c r="AB47" s="9">
        <f t="shared" si="14"/>
        <v>12823.429999999993</v>
      </c>
    </row>
    <row r="48" spans="1:31" s="15" customFormat="1" x14ac:dyDescent="0.25">
      <c r="A48" s="17">
        <v>9</v>
      </c>
      <c r="B48" s="17" t="s">
        <v>1200</v>
      </c>
      <c r="C48" s="17" t="s">
        <v>1068</v>
      </c>
      <c r="D48" s="17" t="s">
        <v>1201</v>
      </c>
      <c r="E48" s="17" t="s">
        <v>1202</v>
      </c>
      <c r="F48" s="17" t="s">
        <v>35</v>
      </c>
      <c r="G48" s="17" t="s">
        <v>1055</v>
      </c>
      <c r="H48" s="17">
        <v>35528</v>
      </c>
      <c r="I48" s="17">
        <v>34987</v>
      </c>
      <c r="J48" s="17">
        <v>1623</v>
      </c>
      <c r="K48" s="17" t="s">
        <v>37</v>
      </c>
      <c r="L48" s="18">
        <v>50518.12</v>
      </c>
      <c r="M48" s="18">
        <v>1972.41</v>
      </c>
      <c r="N48" s="18">
        <v>3990.79</v>
      </c>
      <c r="O48" s="18">
        <v>56481.32</v>
      </c>
      <c r="P48" s="18">
        <v>9108.16</v>
      </c>
      <c r="Q48" s="18">
        <v>513.9</v>
      </c>
      <c r="R48" s="18">
        <v>723.05</v>
      </c>
      <c r="S48" s="18">
        <v>10345.11</v>
      </c>
      <c r="T48" s="18">
        <v>0</v>
      </c>
      <c r="U48" s="18">
        <v>0</v>
      </c>
      <c r="V48" s="18">
        <v>0</v>
      </c>
      <c r="W48" s="18">
        <v>0</v>
      </c>
      <c r="X48" s="18"/>
      <c r="Y48" s="9">
        <f t="shared" si="11"/>
        <v>59626.28</v>
      </c>
      <c r="Z48" s="9">
        <f t="shared" si="12"/>
        <v>2486.31</v>
      </c>
      <c r="AA48" s="9">
        <f t="shared" si="13"/>
        <v>4713.84</v>
      </c>
      <c r="AB48" s="9">
        <f t="shared" si="14"/>
        <v>66826.429999999993</v>
      </c>
    </row>
    <row r="49" spans="1:28" s="15" customFormat="1" x14ac:dyDescent="0.25">
      <c r="A49" s="17">
        <v>10</v>
      </c>
      <c r="B49" s="17" t="s">
        <v>1182</v>
      </c>
      <c r="C49" s="17" t="s">
        <v>1068</v>
      </c>
      <c r="D49" s="17" t="s">
        <v>1203</v>
      </c>
      <c r="E49" s="17" t="s">
        <v>1204</v>
      </c>
      <c r="F49" s="17" t="s">
        <v>35</v>
      </c>
      <c r="G49" s="17" t="s">
        <v>1205</v>
      </c>
      <c r="H49" s="17">
        <v>38859</v>
      </c>
      <c r="I49" s="17">
        <v>38859</v>
      </c>
      <c r="J49" s="17">
        <v>0</v>
      </c>
      <c r="K49" s="17" t="s">
        <v>59</v>
      </c>
      <c r="L49" s="18">
        <v>50399.46</v>
      </c>
      <c r="M49" s="18">
        <v>6846.38</v>
      </c>
      <c r="N49" s="18">
        <v>3503.78</v>
      </c>
      <c r="O49" s="18">
        <v>60749.62</v>
      </c>
      <c r="P49" s="18">
        <v>1549.75</v>
      </c>
      <c r="Q49" s="18">
        <v>1092.5899999999999</v>
      </c>
      <c r="R49" s="18">
        <v>0</v>
      </c>
      <c r="S49" s="18">
        <v>2642.34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11"/>
        <v>51949.21</v>
      </c>
      <c r="Z49" s="9">
        <f t="shared" si="12"/>
        <v>7938.97</v>
      </c>
      <c r="AA49" s="9">
        <f t="shared" si="13"/>
        <v>3503.78</v>
      </c>
      <c r="AB49" s="9">
        <f t="shared" si="14"/>
        <v>63391.960000000006</v>
      </c>
    </row>
    <row r="50" spans="1:28" s="15" customFormat="1" x14ac:dyDescent="0.25">
      <c r="A50" s="17">
        <v>11</v>
      </c>
      <c r="B50" s="17" t="s">
        <v>1197</v>
      </c>
      <c r="C50" s="17" t="s">
        <v>1068</v>
      </c>
      <c r="D50" s="17" t="s">
        <v>1206</v>
      </c>
      <c r="E50" s="17" t="s">
        <v>1207</v>
      </c>
      <c r="F50" s="17" t="s">
        <v>35</v>
      </c>
      <c r="G50" s="17" t="s">
        <v>114</v>
      </c>
      <c r="H50" s="17">
        <v>98453</v>
      </c>
      <c r="I50" s="17">
        <v>98453</v>
      </c>
      <c r="J50" s="17">
        <v>0</v>
      </c>
      <c r="K50" s="17" t="s">
        <v>59</v>
      </c>
      <c r="L50" s="18">
        <v>37535.43</v>
      </c>
      <c r="M50" s="18">
        <v>5861.59</v>
      </c>
      <c r="N50" s="18">
        <v>2291.4899999999998</v>
      </c>
      <c r="O50" s="18">
        <v>45688.51</v>
      </c>
      <c r="P50" s="18">
        <v>787</v>
      </c>
      <c r="Q50" s="18">
        <v>408.22</v>
      </c>
      <c r="R50" s="18">
        <v>0</v>
      </c>
      <c r="S50" s="18">
        <v>1195.22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11"/>
        <v>38322.43</v>
      </c>
      <c r="Z50" s="9">
        <f t="shared" si="12"/>
        <v>6269.81</v>
      </c>
      <c r="AA50" s="9">
        <f t="shared" si="13"/>
        <v>2291.4899999999998</v>
      </c>
      <c r="AB50" s="9">
        <f t="shared" si="14"/>
        <v>46883.73</v>
      </c>
    </row>
    <row r="51" spans="1:28" s="22" customFormat="1" x14ac:dyDescent="0.25">
      <c r="A51" s="19"/>
      <c r="B51" s="19"/>
      <c r="C51" s="10" t="s">
        <v>71</v>
      </c>
      <c r="D51" s="19"/>
      <c r="E51" s="19"/>
      <c r="F51" s="19"/>
      <c r="G51" s="19"/>
      <c r="H51" s="19"/>
      <c r="I51" s="19"/>
      <c r="J51" s="19">
        <f>SUM(J40:J50)</f>
        <v>13618</v>
      </c>
      <c r="K51" s="19"/>
      <c r="L51" s="20">
        <f t="shared" ref="L51:AB51" si="15">SUM(L40:L50)</f>
        <v>460636.85000000003</v>
      </c>
      <c r="M51" s="20">
        <f t="shared" si="15"/>
        <v>35482.520000000004</v>
      </c>
      <c r="N51" s="20">
        <f t="shared" si="15"/>
        <v>32609.83</v>
      </c>
      <c r="O51" s="20">
        <f t="shared" si="15"/>
        <v>528729.19999999995</v>
      </c>
      <c r="P51" s="20">
        <f t="shared" si="15"/>
        <v>79329.490000000005</v>
      </c>
      <c r="Q51" s="20">
        <f t="shared" si="15"/>
        <v>7778.6</v>
      </c>
      <c r="R51" s="20">
        <f t="shared" si="15"/>
        <v>6066.82</v>
      </c>
      <c r="S51" s="20">
        <f t="shared" si="15"/>
        <v>93174.909999999989</v>
      </c>
      <c r="T51" s="20">
        <f t="shared" si="15"/>
        <v>0</v>
      </c>
      <c r="U51" s="20">
        <f t="shared" si="15"/>
        <v>149158.81</v>
      </c>
      <c r="V51" s="20">
        <f t="shared" si="15"/>
        <v>8389.630000000001</v>
      </c>
      <c r="W51" s="20">
        <f t="shared" si="15"/>
        <v>12451.56</v>
      </c>
      <c r="X51" s="20">
        <f t="shared" si="15"/>
        <v>170000</v>
      </c>
      <c r="Y51" s="20">
        <f t="shared" si="15"/>
        <v>390807.53</v>
      </c>
      <c r="Z51" s="20">
        <f t="shared" si="15"/>
        <v>34871.490000000005</v>
      </c>
      <c r="AA51" s="20">
        <f t="shared" si="15"/>
        <v>26225.089999999997</v>
      </c>
      <c r="AB51" s="20">
        <f t="shared" si="15"/>
        <v>451904.11</v>
      </c>
    </row>
    <row r="52" spans="1:28" s="15" customFormat="1" x14ac:dyDescent="0.25">
      <c r="A52" s="17">
        <v>1</v>
      </c>
      <c r="B52" s="17" t="s">
        <v>1200</v>
      </c>
      <c r="C52" s="17" t="s">
        <v>1068</v>
      </c>
      <c r="D52" s="17" t="s">
        <v>1208</v>
      </c>
      <c r="E52" s="17" t="s">
        <v>1209</v>
      </c>
      <c r="F52" s="17" t="s">
        <v>75</v>
      </c>
      <c r="G52" s="17" t="s">
        <v>1142</v>
      </c>
      <c r="H52" s="17">
        <v>12028</v>
      </c>
      <c r="I52" s="17">
        <v>12028</v>
      </c>
      <c r="J52" s="17">
        <v>0</v>
      </c>
      <c r="K52" s="17" t="s">
        <v>59</v>
      </c>
      <c r="L52" s="18">
        <v>12608.39</v>
      </c>
      <c r="M52" s="18">
        <v>3039.6</v>
      </c>
      <c r="N52" s="18">
        <v>548.5</v>
      </c>
      <c r="O52" s="18">
        <v>16196.49</v>
      </c>
      <c r="P52" s="18">
        <v>210.1</v>
      </c>
      <c r="Q52" s="18">
        <v>135.06</v>
      </c>
      <c r="R52" s="18">
        <v>0</v>
      </c>
      <c r="S52" s="18">
        <v>345.16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ref="Y52:Y61" si="16">L52+P52-U52</f>
        <v>12818.49</v>
      </c>
      <c r="Z52" s="9">
        <f t="shared" ref="Z52:Z61" si="17">M52+Q52-V52</f>
        <v>3174.66</v>
      </c>
      <c r="AA52" s="9">
        <f t="shared" ref="AA52:AA61" si="18">N52+R52-W52</f>
        <v>548.5</v>
      </c>
      <c r="AB52" s="9">
        <f t="shared" ref="AB52:AB61" si="19">O52+S52-X52</f>
        <v>16541.650000000001</v>
      </c>
    </row>
    <row r="53" spans="1:28" s="15" customFormat="1" x14ac:dyDescent="0.25">
      <c r="A53" s="17">
        <v>2</v>
      </c>
      <c r="B53" s="17" t="s">
        <v>1185</v>
      </c>
      <c r="C53" s="17" t="s">
        <v>1068</v>
      </c>
      <c r="D53" s="17" t="s">
        <v>1210</v>
      </c>
      <c r="E53" s="17" t="s">
        <v>1211</v>
      </c>
      <c r="F53" s="17" t="s">
        <v>75</v>
      </c>
      <c r="G53" s="17" t="s">
        <v>76</v>
      </c>
      <c r="H53" s="17">
        <v>3614</v>
      </c>
      <c r="I53" s="17">
        <v>3508</v>
      </c>
      <c r="J53" s="17">
        <v>106</v>
      </c>
      <c r="K53" s="17" t="s">
        <v>37</v>
      </c>
      <c r="L53" s="18">
        <v>11766.9</v>
      </c>
      <c r="M53" s="18">
        <v>1873.92</v>
      </c>
      <c r="N53" s="18">
        <v>451.54</v>
      </c>
      <c r="O53" s="18">
        <v>14092.36</v>
      </c>
      <c r="P53" s="18">
        <v>1157.07</v>
      </c>
      <c r="Q53" s="18">
        <v>245.45</v>
      </c>
      <c r="R53" s="18">
        <v>62.96</v>
      </c>
      <c r="S53" s="18">
        <v>1465.48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16"/>
        <v>12923.97</v>
      </c>
      <c r="Z53" s="9">
        <f t="shared" si="17"/>
        <v>2119.37</v>
      </c>
      <c r="AA53" s="9">
        <f t="shared" si="18"/>
        <v>514.5</v>
      </c>
      <c r="AB53" s="9">
        <f t="shared" si="19"/>
        <v>15557.84</v>
      </c>
    </row>
    <row r="54" spans="1:28" s="15" customFormat="1" x14ac:dyDescent="0.25">
      <c r="A54" s="17">
        <v>3</v>
      </c>
      <c r="B54" s="17" t="s">
        <v>42</v>
      </c>
      <c r="C54" s="17" t="s">
        <v>1068</v>
      </c>
      <c r="D54" s="17" t="s">
        <v>1212</v>
      </c>
      <c r="E54" s="17" t="s">
        <v>1213</v>
      </c>
      <c r="F54" s="17" t="s">
        <v>75</v>
      </c>
      <c r="G54" s="17" t="s">
        <v>1214</v>
      </c>
      <c r="H54" s="17">
        <v>9936</v>
      </c>
      <c r="I54" s="17">
        <v>9936</v>
      </c>
      <c r="J54" s="17">
        <v>89</v>
      </c>
      <c r="K54" s="17" t="s">
        <v>769</v>
      </c>
      <c r="L54" s="18">
        <v>32841.85</v>
      </c>
      <c r="M54" s="18">
        <v>5690.43</v>
      </c>
      <c r="N54" s="18">
        <v>1933.95</v>
      </c>
      <c r="O54" s="18">
        <v>40466.230000000003</v>
      </c>
      <c r="P54" s="18">
        <v>981.76</v>
      </c>
      <c r="Q54" s="18">
        <v>354.71</v>
      </c>
      <c r="R54" s="18">
        <v>52.87</v>
      </c>
      <c r="S54" s="18">
        <v>1389.34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6"/>
        <v>33823.61</v>
      </c>
      <c r="Z54" s="9">
        <f t="shared" si="17"/>
        <v>6045.14</v>
      </c>
      <c r="AA54" s="9">
        <f t="shared" si="18"/>
        <v>1986.82</v>
      </c>
      <c r="AB54" s="9">
        <f t="shared" si="19"/>
        <v>41855.57</v>
      </c>
    </row>
    <row r="55" spans="1:28" s="15" customFormat="1" x14ac:dyDescent="0.25">
      <c r="A55" s="17">
        <v>4</v>
      </c>
      <c r="B55" s="17" t="s">
        <v>1197</v>
      </c>
      <c r="C55" s="17" t="s">
        <v>1068</v>
      </c>
      <c r="D55" s="17" t="s">
        <v>1215</v>
      </c>
      <c r="E55" s="17" t="s">
        <v>1216</v>
      </c>
      <c r="F55" s="17" t="s">
        <v>75</v>
      </c>
      <c r="G55" s="17" t="s">
        <v>76</v>
      </c>
      <c r="H55" s="17">
        <v>9947</v>
      </c>
      <c r="I55" s="17">
        <v>9395</v>
      </c>
      <c r="J55" s="17">
        <v>552</v>
      </c>
      <c r="K55" s="17" t="s">
        <v>37</v>
      </c>
      <c r="L55" s="18">
        <v>25867.1</v>
      </c>
      <c r="M55" s="18">
        <v>5525.58</v>
      </c>
      <c r="N55" s="18">
        <v>1009.58</v>
      </c>
      <c r="O55" s="18">
        <v>32402.26</v>
      </c>
      <c r="P55" s="18">
        <v>4153.3</v>
      </c>
      <c r="Q55" s="18">
        <v>273.68</v>
      </c>
      <c r="R55" s="18">
        <v>327.89</v>
      </c>
      <c r="S55" s="18">
        <v>4754.87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16"/>
        <v>30020.399999999998</v>
      </c>
      <c r="Z55" s="9">
        <f t="shared" si="17"/>
        <v>5799.26</v>
      </c>
      <c r="AA55" s="9">
        <f t="shared" si="18"/>
        <v>1337.47</v>
      </c>
      <c r="AB55" s="9">
        <f t="shared" si="19"/>
        <v>37157.129999999997</v>
      </c>
    </row>
    <row r="56" spans="1:28" s="15" customFormat="1" x14ac:dyDescent="0.25">
      <c r="A56" s="17">
        <v>5</v>
      </c>
      <c r="B56" s="17" t="s">
        <v>48</v>
      </c>
      <c r="C56" s="17" t="s">
        <v>1068</v>
      </c>
      <c r="D56" s="17" t="s">
        <v>1217</v>
      </c>
      <c r="E56" s="17" t="s">
        <v>1218</v>
      </c>
      <c r="F56" s="17" t="s">
        <v>75</v>
      </c>
      <c r="G56" s="17" t="s">
        <v>76</v>
      </c>
      <c r="H56" s="17">
        <v>10337</v>
      </c>
      <c r="I56" s="17">
        <v>10214</v>
      </c>
      <c r="J56" s="17">
        <v>123</v>
      </c>
      <c r="K56" s="17" t="s">
        <v>37</v>
      </c>
      <c r="L56" s="18">
        <v>47930.69</v>
      </c>
      <c r="M56" s="18">
        <v>8931.5400000000009</v>
      </c>
      <c r="N56" s="18">
        <v>2882.27</v>
      </c>
      <c r="O56" s="18">
        <v>59744.5</v>
      </c>
      <c r="P56" s="18">
        <v>1357.35</v>
      </c>
      <c r="Q56" s="18">
        <v>510.81</v>
      </c>
      <c r="R56" s="18">
        <v>73.06</v>
      </c>
      <c r="S56" s="18">
        <v>1941.22</v>
      </c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si="16"/>
        <v>49288.04</v>
      </c>
      <c r="Z56" s="9">
        <f t="shared" si="17"/>
        <v>9442.35</v>
      </c>
      <c r="AA56" s="9">
        <f t="shared" si="18"/>
        <v>2955.33</v>
      </c>
      <c r="AB56" s="9">
        <f t="shared" si="19"/>
        <v>61685.72</v>
      </c>
    </row>
    <row r="57" spans="1:28" s="31" customFormat="1" x14ac:dyDescent="0.25">
      <c r="A57" s="17">
        <v>6</v>
      </c>
      <c r="B57" s="17" t="s">
        <v>1182</v>
      </c>
      <c r="C57" s="17" t="s">
        <v>1068</v>
      </c>
      <c r="D57" s="17" t="s">
        <v>1219</v>
      </c>
      <c r="E57" s="17" t="s">
        <v>1220</v>
      </c>
      <c r="F57" s="17" t="s">
        <v>75</v>
      </c>
      <c r="G57" s="17" t="s">
        <v>1142</v>
      </c>
      <c r="H57" s="17">
        <v>19280</v>
      </c>
      <c r="I57" s="17">
        <v>19280</v>
      </c>
      <c r="J57" s="17">
        <v>0</v>
      </c>
      <c r="K57" s="17" t="s">
        <v>59</v>
      </c>
      <c r="L57" s="18">
        <v>22575.05</v>
      </c>
      <c r="M57" s="18">
        <v>4708.8900000000003</v>
      </c>
      <c r="N57" s="18">
        <v>883.59</v>
      </c>
      <c r="O57" s="18">
        <v>28167.53</v>
      </c>
      <c r="P57" s="18">
        <v>865</v>
      </c>
      <c r="Q57" s="18">
        <v>474.73</v>
      </c>
      <c r="R57" s="18">
        <v>0</v>
      </c>
      <c r="S57" s="18">
        <v>1339.73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6"/>
        <v>23440.05</v>
      </c>
      <c r="Z57" s="9">
        <f t="shared" si="17"/>
        <v>5183.6200000000008</v>
      </c>
      <c r="AA57" s="9">
        <f t="shared" si="18"/>
        <v>883.59</v>
      </c>
      <c r="AB57" s="9">
        <f t="shared" si="19"/>
        <v>29507.26</v>
      </c>
    </row>
    <row r="58" spans="1:28" s="15" customFormat="1" x14ac:dyDescent="0.25">
      <c r="A58" s="17">
        <v>7</v>
      </c>
      <c r="B58" s="17" t="s">
        <v>1182</v>
      </c>
      <c r="C58" s="17" t="s">
        <v>1068</v>
      </c>
      <c r="D58" s="17" t="s">
        <v>1221</v>
      </c>
      <c r="E58" s="17" t="s">
        <v>1222</v>
      </c>
      <c r="F58" s="17" t="s">
        <v>75</v>
      </c>
      <c r="G58" s="17" t="s">
        <v>1142</v>
      </c>
      <c r="H58" s="17">
        <v>8435</v>
      </c>
      <c r="I58" s="17">
        <v>8258</v>
      </c>
      <c r="J58" s="17">
        <v>177</v>
      </c>
      <c r="K58" s="17" t="s">
        <v>37</v>
      </c>
      <c r="L58" s="18">
        <v>34640.79</v>
      </c>
      <c r="M58" s="18">
        <v>6011.41</v>
      </c>
      <c r="N58" s="18">
        <v>2152.94</v>
      </c>
      <c r="O58" s="18">
        <v>42805.14</v>
      </c>
      <c r="P58" s="18">
        <v>1919.35</v>
      </c>
      <c r="Q58" s="18">
        <v>746.47</v>
      </c>
      <c r="R58" s="18">
        <v>105.14</v>
      </c>
      <c r="S58" s="18">
        <v>2770.96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6"/>
        <v>36560.14</v>
      </c>
      <c r="Z58" s="9">
        <f t="shared" si="17"/>
        <v>6757.88</v>
      </c>
      <c r="AA58" s="9">
        <f t="shared" si="18"/>
        <v>2258.08</v>
      </c>
      <c r="AB58" s="9">
        <f t="shared" si="19"/>
        <v>45576.1</v>
      </c>
    </row>
    <row r="59" spans="1:28" s="15" customFormat="1" x14ac:dyDescent="0.25">
      <c r="A59" s="17">
        <v>8</v>
      </c>
      <c r="B59" s="17" t="s">
        <v>1197</v>
      </c>
      <c r="C59" s="17" t="s">
        <v>1068</v>
      </c>
      <c r="D59" s="17" t="s">
        <v>1223</v>
      </c>
      <c r="E59" s="17" t="s">
        <v>1224</v>
      </c>
      <c r="F59" s="17" t="s">
        <v>75</v>
      </c>
      <c r="G59" s="17" t="s">
        <v>76</v>
      </c>
      <c r="H59" s="17">
        <v>10920</v>
      </c>
      <c r="I59" s="17">
        <v>10920</v>
      </c>
      <c r="J59" s="17">
        <v>0</v>
      </c>
      <c r="K59" s="17" t="s">
        <v>59</v>
      </c>
      <c r="L59" s="18">
        <v>22097.77</v>
      </c>
      <c r="M59" s="18">
        <v>5502.11</v>
      </c>
      <c r="N59" s="18">
        <v>1134.4000000000001</v>
      </c>
      <c r="O59" s="18">
        <v>28734.28</v>
      </c>
      <c r="P59" s="18">
        <v>330.22</v>
      </c>
      <c r="Q59" s="18">
        <v>238.65</v>
      </c>
      <c r="R59" s="18">
        <v>0</v>
      </c>
      <c r="S59" s="18">
        <v>568.87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6"/>
        <v>22427.99</v>
      </c>
      <c r="Z59" s="9">
        <f t="shared" si="17"/>
        <v>5740.7599999999993</v>
      </c>
      <c r="AA59" s="9">
        <f t="shared" si="18"/>
        <v>1134.4000000000001</v>
      </c>
      <c r="AB59" s="9">
        <f t="shared" si="19"/>
        <v>29303.149999999998</v>
      </c>
    </row>
    <row r="60" spans="1:28" s="15" customFormat="1" x14ac:dyDescent="0.25">
      <c r="A60" s="17">
        <v>9</v>
      </c>
      <c r="B60" s="17" t="s">
        <v>31</v>
      </c>
      <c r="C60" s="17" t="s">
        <v>1068</v>
      </c>
      <c r="D60" s="17" t="s">
        <v>101</v>
      </c>
      <c r="E60" s="17" t="s">
        <v>102</v>
      </c>
      <c r="F60" s="17" t="s">
        <v>75</v>
      </c>
      <c r="G60" s="17" t="s">
        <v>76</v>
      </c>
      <c r="H60" s="17">
        <v>8560</v>
      </c>
      <c r="I60" s="17">
        <v>8560</v>
      </c>
      <c r="J60" s="17">
        <v>0</v>
      </c>
      <c r="K60" s="17" t="s">
        <v>59</v>
      </c>
      <c r="L60" s="18">
        <v>2314.73</v>
      </c>
      <c r="M60" s="18">
        <v>159.65</v>
      </c>
      <c r="N60" s="18">
        <v>11.25</v>
      </c>
      <c r="O60" s="18">
        <v>2485.63</v>
      </c>
      <c r="P60" s="18">
        <v>180</v>
      </c>
      <c r="Q60" s="18">
        <v>23.2</v>
      </c>
      <c r="R60" s="18">
        <v>0</v>
      </c>
      <c r="S60" s="18">
        <v>203.2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si="16"/>
        <v>2494.73</v>
      </c>
      <c r="Z60" s="9">
        <f t="shared" si="17"/>
        <v>182.85</v>
      </c>
      <c r="AA60" s="9">
        <f t="shared" si="18"/>
        <v>11.25</v>
      </c>
      <c r="AB60" s="9">
        <f t="shared" si="19"/>
        <v>2688.83</v>
      </c>
    </row>
    <row r="61" spans="1:28" s="15" customFormat="1" x14ac:dyDescent="0.25">
      <c r="A61" s="17">
        <v>10</v>
      </c>
      <c r="B61" s="17" t="s">
        <v>1188</v>
      </c>
      <c r="C61" s="17" t="s">
        <v>1068</v>
      </c>
      <c r="D61" s="17" t="s">
        <v>1225</v>
      </c>
      <c r="E61" s="17" t="s">
        <v>1226</v>
      </c>
      <c r="F61" s="17" t="s">
        <v>75</v>
      </c>
      <c r="G61" s="17" t="s">
        <v>76</v>
      </c>
      <c r="H61" s="17">
        <v>382</v>
      </c>
      <c r="I61" s="17">
        <v>273</v>
      </c>
      <c r="J61" s="17">
        <v>109</v>
      </c>
      <c r="K61" s="17" t="s">
        <v>37</v>
      </c>
      <c r="L61" s="18">
        <v>33845.26</v>
      </c>
      <c r="M61" s="18">
        <v>6661.41</v>
      </c>
      <c r="N61" s="18">
        <v>1893.26</v>
      </c>
      <c r="O61" s="18">
        <v>42399.93</v>
      </c>
      <c r="P61" s="18">
        <v>1143.54</v>
      </c>
      <c r="Q61" s="18">
        <v>364.57</v>
      </c>
      <c r="R61" s="18">
        <v>64.75</v>
      </c>
      <c r="S61" s="18">
        <v>1572.86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6"/>
        <v>34988.800000000003</v>
      </c>
      <c r="Z61" s="9">
        <f t="shared" si="17"/>
        <v>7025.98</v>
      </c>
      <c r="AA61" s="9">
        <f t="shared" si="18"/>
        <v>1958.01</v>
      </c>
      <c r="AB61" s="9">
        <f t="shared" si="19"/>
        <v>43972.79</v>
      </c>
    </row>
    <row r="62" spans="1:28" s="12" customFormat="1" ht="16.5" customHeight="1" x14ac:dyDescent="0.25">
      <c r="A62" s="10"/>
      <c r="B62" s="10"/>
      <c r="C62" s="10" t="s">
        <v>71</v>
      </c>
      <c r="D62" s="10"/>
      <c r="E62" s="10"/>
      <c r="F62" s="10"/>
      <c r="G62" s="10"/>
      <c r="H62" s="10"/>
      <c r="I62" s="10"/>
      <c r="J62" s="11">
        <f>SUM(J52:J61)</f>
        <v>1156</v>
      </c>
      <c r="K62" s="10"/>
      <c r="L62" s="11">
        <f t="shared" ref="L62:AB62" si="20">SUM(L52:L61)</f>
        <v>246488.53</v>
      </c>
      <c r="M62" s="11">
        <f t="shared" si="20"/>
        <v>48104.539999999994</v>
      </c>
      <c r="N62" s="11">
        <f t="shared" si="20"/>
        <v>12901.28</v>
      </c>
      <c r="O62" s="11">
        <f t="shared" si="20"/>
        <v>307494.35000000003</v>
      </c>
      <c r="P62" s="11">
        <f t="shared" si="20"/>
        <v>12297.689999999999</v>
      </c>
      <c r="Q62" s="11">
        <f t="shared" si="20"/>
        <v>3367.33</v>
      </c>
      <c r="R62" s="11">
        <f t="shared" si="20"/>
        <v>686.67</v>
      </c>
      <c r="S62" s="11">
        <f t="shared" si="20"/>
        <v>16351.69</v>
      </c>
      <c r="T62" s="11">
        <f t="shared" si="20"/>
        <v>0</v>
      </c>
      <c r="U62" s="11">
        <f t="shared" si="20"/>
        <v>0</v>
      </c>
      <c r="V62" s="11">
        <f t="shared" si="20"/>
        <v>0</v>
      </c>
      <c r="W62" s="11">
        <f t="shared" si="20"/>
        <v>0</v>
      </c>
      <c r="X62" s="11">
        <f t="shared" si="20"/>
        <v>0</v>
      </c>
      <c r="Y62" s="11">
        <f t="shared" si="20"/>
        <v>258786.22000000003</v>
      </c>
      <c r="Z62" s="11">
        <f t="shared" si="20"/>
        <v>51471.869999999995</v>
      </c>
      <c r="AA62" s="11">
        <f t="shared" si="20"/>
        <v>13587.949999999999</v>
      </c>
      <c r="AB62" s="11">
        <f t="shared" si="20"/>
        <v>323846.04000000004</v>
      </c>
    </row>
    <row r="63" spans="1:28" s="12" customFormat="1" ht="16.5" customHeight="1" x14ac:dyDescent="0.25">
      <c r="A63" s="10"/>
      <c r="B63" s="10"/>
      <c r="C63" s="10" t="s">
        <v>119</v>
      </c>
      <c r="D63" s="10"/>
      <c r="E63" s="10"/>
      <c r="F63" s="10"/>
      <c r="G63" s="10"/>
      <c r="H63" s="10"/>
      <c r="I63" s="10"/>
      <c r="J63" s="11">
        <f>J62+J51</f>
        <v>14774</v>
      </c>
      <c r="K63" s="11"/>
      <c r="L63" s="11">
        <f t="shared" ref="L63:AB63" si="21">L62+L51</f>
        <v>707125.38</v>
      </c>
      <c r="M63" s="11">
        <f t="shared" si="21"/>
        <v>83587.06</v>
      </c>
      <c r="N63" s="11">
        <f t="shared" si="21"/>
        <v>45511.11</v>
      </c>
      <c r="O63" s="11">
        <f t="shared" si="21"/>
        <v>836223.55</v>
      </c>
      <c r="P63" s="11">
        <f t="shared" si="21"/>
        <v>91627.180000000008</v>
      </c>
      <c r="Q63" s="11">
        <f t="shared" si="21"/>
        <v>11145.93</v>
      </c>
      <c r="R63" s="11">
        <f t="shared" si="21"/>
        <v>6753.49</v>
      </c>
      <c r="S63" s="11">
        <f t="shared" si="21"/>
        <v>109526.59999999999</v>
      </c>
      <c r="T63" s="11">
        <f t="shared" si="21"/>
        <v>0</v>
      </c>
      <c r="U63" s="11">
        <f t="shared" si="21"/>
        <v>149158.81</v>
      </c>
      <c r="V63" s="11">
        <f t="shared" si="21"/>
        <v>8389.630000000001</v>
      </c>
      <c r="W63" s="11">
        <f t="shared" si="21"/>
        <v>12451.56</v>
      </c>
      <c r="X63" s="11">
        <f t="shared" si="21"/>
        <v>170000</v>
      </c>
      <c r="Y63" s="11">
        <f t="shared" si="21"/>
        <v>649593.75</v>
      </c>
      <c r="Z63" s="11">
        <f t="shared" si="21"/>
        <v>86343.360000000001</v>
      </c>
      <c r="AA63" s="11">
        <f t="shared" si="21"/>
        <v>39813.039999999994</v>
      </c>
      <c r="AB63" s="11">
        <f t="shared" si="21"/>
        <v>775750.15</v>
      </c>
    </row>
    <row r="64" spans="1:28" ht="18" customHeight="1" x14ac:dyDescent="0.25"/>
    <row r="65" spans="1:31" ht="18" customHeight="1" x14ac:dyDescent="0.25"/>
    <row r="68" spans="1:31" ht="15.75" x14ac:dyDescent="0.25">
      <c r="E68" s="13" t="s">
        <v>120</v>
      </c>
      <c r="G68" s="14"/>
      <c r="H68" s="14"/>
      <c r="I68" s="14"/>
      <c r="J68" s="14"/>
      <c r="K68" s="14"/>
      <c r="L68" s="13" t="s">
        <v>122</v>
      </c>
      <c r="M68" s="13"/>
      <c r="N68" s="13"/>
      <c r="O68" s="14"/>
      <c r="Q68" s="14"/>
      <c r="R68" s="13" t="s">
        <v>121</v>
      </c>
      <c r="T68" s="14"/>
      <c r="U68" s="14"/>
      <c r="W68" s="14"/>
      <c r="X68" s="14"/>
      <c r="Y68" s="13" t="s">
        <v>123</v>
      </c>
      <c r="Z68" s="14"/>
      <c r="AA68" s="14"/>
      <c r="AB68" s="14"/>
    </row>
    <row r="69" spans="1:31" ht="15.75" x14ac:dyDescent="0.25">
      <c r="E69" s="13" t="s">
        <v>124</v>
      </c>
      <c r="G69" s="14"/>
      <c r="H69" s="14"/>
      <c r="I69" s="14"/>
      <c r="J69" s="14"/>
      <c r="K69" s="14"/>
      <c r="L69" s="13" t="s">
        <v>124</v>
      </c>
      <c r="M69" s="13"/>
      <c r="N69" s="13"/>
      <c r="O69" s="14"/>
      <c r="Q69" s="14"/>
      <c r="R69" s="13" t="s">
        <v>124</v>
      </c>
      <c r="T69" s="14"/>
      <c r="U69" s="14"/>
      <c r="W69" s="14"/>
      <c r="X69" s="14"/>
      <c r="Y69" s="13" t="s">
        <v>124</v>
      </c>
      <c r="Z69" s="14"/>
      <c r="AA69" s="14"/>
      <c r="AB69" s="14"/>
    </row>
    <row r="71" spans="1:31" ht="32.25" customHeight="1" x14ac:dyDescent="0.55000000000000004">
      <c r="A71" s="75" t="s">
        <v>0</v>
      </c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1"/>
      <c r="AD71" s="1"/>
      <c r="AE71" s="1"/>
    </row>
    <row r="72" spans="1:31" ht="21.75" customHeight="1" x14ac:dyDescent="0.4">
      <c r="A72" s="76" t="s">
        <v>1650</v>
      </c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2"/>
      <c r="AD72" s="2"/>
      <c r="AE72" s="2"/>
    </row>
    <row r="73" spans="1:31" s="5" customFormat="1" ht="20.25" customHeight="1" x14ac:dyDescent="0.35">
      <c r="A73" s="3" t="s">
        <v>1</v>
      </c>
      <c r="B73" s="4"/>
      <c r="C73" s="3"/>
      <c r="D73" s="3"/>
      <c r="F73" s="3" t="s">
        <v>1229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s="7" customFormat="1" ht="90" x14ac:dyDescent="0.25">
      <c r="A74" s="6" t="s">
        <v>3</v>
      </c>
      <c r="B74" s="6" t="s">
        <v>4</v>
      </c>
      <c r="C74" s="6" t="s">
        <v>5</v>
      </c>
      <c r="D74" s="6" t="s">
        <v>6</v>
      </c>
      <c r="E74" s="6" t="s">
        <v>7</v>
      </c>
      <c r="F74" s="6" t="s">
        <v>8</v>
      </c>
      <c r="G74" s="6" t="s">
        <v>9</v>
      </c>
      <c r="H74" s="6" t="s">
        <v>10</v>
      </c>
      <c r="I74" s="6" t="s">
        <v>11</v>
      </c>
      <c r="J74" s="6" t="s">
        <v>12</v>
      </c>
      <c r="K74" s="6" t="s">
        <v>13</v>
      </c>
      <c r="L74" s="6" t="s">
        <v>14</v>
      </c>
      <c r="M74" s="6" t="s">
        <v>15</v>
      </c>
      <c r="N74" s="6" t="s">
        <v>16</v>
      </c>
      <c r="O74" s="6" t="s">
        <v>17</v>
      </c>
      <c r="P74" s="6" t="s">
        <v>18</v>
      </c>
      <c r="Q74" s="6" t="s">
        <v>19</v>
      </c>
      <c r="R74" s="6" t="s">
        <v>20</v>
      </c>
      <c r="S74" s="6" t="s">
        <v>21</v>
      </c>
      <c r="T74" s="6" t="s">
        <v>22</v>
      </c>
      <c r="U74" s="6" t="s">
        <v>23</v>
      </c>
      <c r="V74" s="6" t="s">
        <v>24</v>
      </c>
      <c r="W74" s="6" t="s">
        <v>25</v>
      </c>
      <c r="X74" s="6" t="s">
        <v>26</v>
      </c>
      <c r="Y74" s="6" t="s">
        <v>27</v>
      </c>
      <c r="Z74" s="6" t="s">
        <v>28</v>
      </c>
      <c r="AA74" s="6" t="s">
        <v>29</v>
      </c>
      <c r="AB74" s="6" t="s">
        <v>30</v>
      </c>
    </row>
    <row r="75" spans="1:31" s="15" customFormat="1" x14ac:dyDescent="0.25">
      <c r="A75" s="17">
        <v>1</v>
      </c>
      <c r="B75" s="17" t="s">
        <v>42</v>
      </c>
      <c r="C75" s="17" t="s">
        <v>1068</v>
      </c>
      <c r="D75" s="17" t="s">
        <v>1179</v>
      </c>
      <c r="E75" s="17" t="s">
        <v>1180</v>
      </c>
      <c r="F75" s="17" t="s">
        <v>35</v>
      </c>
      <c r="G75" s="17" t="s">
        <v>1181</v>
      </c>
      <c r="H75" s="17">
        <v>69313</v>
      </c>
      <c r="I75" s="17">
        <v>69313</v>
      </c>
      <c r="J75" s="17">
        <v>232</v>
      </c>
      <c r="K75" s="17" t="s">
        <v>769</v>
      </c>
      <c r="L75" s="18">
        <v>55791.31</v>
      </c>
      <c r="M75" s="18">
        <v>1058.3</v>
      </c>
      <c r="N75" s="18">
        <v>5475.78</v>
      </c>
      <c r="O75" s="18">
        <v>62325.39</v>
      </c>
      <c r="P75" s="18">
        <v>1623.4</v>
      </c>
      <c r="Q75" s="18">
        <v>573.20000000000005</v>
      </c>
      <c r="R75" s="18">
        <v>103.36</v>
      </c>
      <c r="S75" s="18">
        <v>2299.96</v>
      </c>
      <c r="T75" s="18">
        <v>0</v>
      </c>
      <c r="U75" s="18">
        <v>0</v>
      </c>
      <c r="V75" s="18">
        <v>0</v>
      </c>
      <c r="W75" s="18">
        <v>0</v>
      </c>
      <c r="X75" s="18"/>
      <c r="Y75" s="18">
        <v>57414.71</v>
      </c>
      <c r="Z75" s="18">
        <v>6048.98</v>
      </c>
      <c r="AA75" s="18">
        <v>1161.6600000000001</v>
      </c>
      <c r="AB75" s="18">
        <v>64625.35</v>
      </c>
    </row>
    <row r="76" spans="1:31" s="15" customFormat="1" x14ac:dyDescent="0.25">
      <c r="A76" s="17">
        <v>2</v>
      </c>
      <c r="B76" s="17" t="s">
        <v>1182</v>
      </c>
      <c r="C76" s="17" t="s">
        <v>1068</v>
      </c>
      <c r="D76" s="17" t="s">
        <v>1183</v>
      </c>
      <c r="E76" s="17" t="s">
        <v>1184</v>
      </c>
      <c r="F76" s="17" t="s">
        <v>35</v>
      </c>
      <c r="G76" s="17" t="s">
        <v>41</v>
      </c>
      <c r="H76" s="17">
        <v>165257</v>
      </c>
      <c r="I76" s="17">
        <v>162114</v>
      </c>
      <c r="J76" s="17">
        <v>3143</v>
      </c>
      <c r="K76" s="17" t="s">
        <v>37</v>
      </c>
      <c r="L76" s="18">
        <v>109073.57</v>
      </c>
      <c r="M76" s="18">
        <v>4334.2700000000004</v>
      </c>
      <c r="N76" s="18">
        <v>3183.46</v>
      </c>
      <c r="O76" s="18">
        <v>116591.3</v>
      </c>
      <c r="P76" s="18">
        <v>16935.349999999999</v>
      </c>
      <c r="Q76" s="18">
        <v>1008.61</v>
      </c>
      <c r="R76" s="18">
        <v>1400.21</v>
      </c>
      <c r="S76" s="18">
        <v>19344.169999999998</v>
      </c>
      <c r="T76" s="18">
        <v>0</v>
      </c>
      <c r="U76" s="18">
        <v>0</v>
      </c>
      <c r="V76" s="18">
        <v>0</v>
      </c>
      <c r="W76" s="18">
        <v>0</v>
      </c>
      <c r="X76" s="18"/>
      <c r="Y76" s="18">
        <v>126008.92</v>
      </c>
      <c r="Z76" s="18">
        <v>4192.07</v>
      </c>
      <c r="AA76" s="18">
        <v>5734.48</v>
      </c>
      <c r="AB76" s="18">
        <v>135935.47</v>
      </c>
    </row>
    <row r="77" spans="1:31" s="15" customFormat="1" x14ac:dyDescent="0.25">
      <c r="A77" s="17">
        <v>3</v>
      </c>
      <c r="B77" s="17" t="s">
        <v>1185</v>
      </c>
      <c r="C77" s="17" t="s">
        <v>1068</v>
      </c>
      <c r="D77" s="17" t="s">
        <v>1186</v>
      </c>
      <c r="E77" s="17" t="s">
        <v>1187</v>
      </c>
      <c r="F77" s="17" t="s">
        <v>35</v>
      </c>
      <c r="G77" s="17" t="s">
        <v>45</v>
      </c>
      <c r="H77" s="17">
        <v>73005</v>
      </c>
      <c r="I77" s="17">
        <v>73005</v>
      </c>
      <c r="J77" s="17">
        <v>614</v>
      </c>
      <c r="K77" s="17" t="s">
        <v>1090</v>
      </c>
      <c r="L77" s="18">
        <v>65160.1</v>
      </c>
      <c r="M77" s="18">
        <v>5231.83</v>
      </c>
      <c r="N77" s="18">
        <v>5215.25</v>
      </c>
      <c r="O77" s="18">
        <v>75607.179999999993</v>
      </c>
      <c r="P77" s="18">
        <v>736.26</v>
      </c>
      <c r="Q77" s="18">
        <v>720.56</v>
      </c>
      <c r="R77" s="18">
        <v>0</v>
      </c>
      <c r="S77" s="18">
        <v>1456.82</v>
      </c>
      <c r="T77" s="18">
        <v>0</v>
      </c>
      <c r="U77" s="18">
        <v>0</v>
      </c>
      <c r="V77" s="18">
        <v>0</v>
      </c>
      <c r="W77" s="18">
        <v>0</v>
      </c>
      <c r="X77" s="18"/>
      <c r="Y77" s="18">
        <v>65896.36</v>
      </c>
      <c r="Z77" s="18">
        <v>5935.81</v>
      </c>
      <c r="AA77" s="18">
        <v>5231.83</v>
      </c>
      <c r="AB77" s="18">
        <v>77064</v>
      </c>
    </row>
    <row r="78" spans="1:31" s="15" customFormat="1" x14ac:dyDescent="0.25">
      <c r="A78" s="17">
        <v>4</v>
      </c>
      <c r="B78" s="17" t="s">
        <v>1188</v>
      </c>
      <c r="C78" s="17" t="s">
        <v>1068</v>
      </c>
      <c r="D78" s="17" t="s">
        <v>1189</v>
      </c>
      <c r="E78" s="17" t="s">
        <v>1190</v>
      </c>
      <c r="F78" s="17" t="s">
        <v>35</v>
      </c>
      <c r="G78" s="17" t="s">
        <v>45</v>
      </c>
      <c r="H78" s="17">
        <v>69920</v>
      </c>
      <c r="I78" s="17">
        <v>69920</v>
      </c>
      <c r="J78" s="17">
        <v>0</v>
      </c>
      <c r="K78" s="17" t="s">
        <v>59</v>
      </c>
      <c r="L78" s="18">
        <v>7259.72</v>
      </c>
      <c r="M78" s="18">
        <v>0</v>
      </c>
      <c r="N78" s="18">
        <v>1100.98</v>
      </c>
      <c r="O78" s="18">
        <v>8360.7000000000007</v>
      </c>
      <c r="P78" s="18">
        <v>736.25</v>
      </c>
      <c r="Q78" s="18">
        <v>71.22</v>
      </c>
      <c r="R78" s="18">
        <v>0</v>
      </c>
      <c r="S78" s="18">
        <v>807.47</v>
      </c>
      <c r="T78" s="18">
        <v>0</v>
      </c>
      <c r="U78" s="18">
        <v>0</v>
      </c>
      <c r="V78" s="18">
        <v>0</v>
      </c>
      <c r="W78" s="18">
        <v>0</v>
      </c>
      <c r="X78" s="18"/>
      <c r="Y78" s="18">
        <v>7995.97</v>
      </c>
      <c r="Z78" s="18">
        <v>1172.2</v>
      </c>
      <c r="AA78" s="18">
        <v>0</v>
      </c>
      <c r="AB78" s="18">
        <v>9168.17</v>
      </c>
    </row>
    <row r="79" spans="1:31" s="15" customFormat="1" x14ac:dyDescent="0.25">
      <c r="A79" s="17">
        <v>5</v>
      </c>
      <c r="B79" s="17" t="s">
        <v>1188</v>
      </c>
      <c r="C79" s="17" t="s">
        <v>1068</v>
      </c>
      <c r="D79" s="17" t="s">
        <v>1191</v>
      </c>
      <c r="E79" s="17" t="s">
        <v>1192</v>
      </c>
      <c r="F79" s="17" t="s">
        <v>35</v>
      </c>
      <c r="G79" s="17" t="s">
        <v>41</v>
      </c>
      <c r="H79" s="17">
        <v>40080</v>
      </c>
      <c r="I79" s="17">
        <v>40080</v>
      </c>
      <c r="J79" s="17">
        <v>9</v>
      </c>
      <c r="K79" s="17" t="s">
        <v>1090</v>
      </c>
      <c r="L79" s="18">
        <v>4780.2700000000004</v>
      </c>
      <c r="M79" s="18">
        <v>18.23</v>
      </c>
      <c r="N79" s="18">
        <v>1216.8399999999999</v>
      </c>
      <c r="O79" s="18">
        <v>6015.34</v>
      </c>
      <c r="P79" s="18">
        <v>498.73</v>
      </c>
      <c r="Q79" s="18">
        <v>46.93</v>
      </c>
      <c r="R79" s="18">
        <v>0</v>
      </c>
      <c r="S79" s="18">
        <v>545.66</v>
      </c>
      <c r="T79" s="18">
        <v>0</v>
      </c>
      <c r="U79" s="18">
        <v>0</v>
      </c>
      <c r="V79" s="18">
        <v>0</v>
      </c>
      <c r="W79" s="18">
        <v>0</v>
      </c>
      <c r="X79" s="18"/>
      <c r="Y79" s="18">
        <v>5279</v>
      </c>
      <c r="Z79" s="18">
        <v>1263.77</v>
      </c>
      <c r="AA79" s="18">
        <v>18.23</v>
      </c>
      <c r="AB79" s="18">
        <v>6561</v>
      </c>
    </row>
    <row r="80" spans="1:31" s="15" customFormat="1" x14ac:dyDescent="0.25">
      <c r="A80" s="17">
        <v>6</v>
      </c>
      <c r="B80" s="17" t="s">
        <v>42</v>
      </c>
      <c r="C80" s="17" t="s">
        <v>1068</v>
      </c>
      <c r="D80" s="17" t="s">
        <v>1193</v>
      </c>
      <c r="E80" s="17" t="s">
        <v>1194</v>
      </c>
      <c r="F80" s="17" t="s">
        <v>35</v>
      </c>
      <c r="G80" s="17" t="s">
        <v>41</v>
      </c>
      <c r="H80" s="17">
        <v>71387</v>
      </c>
      <c r="I80" s="17">
        <v>69882</v>
      </c>
      <c r="J80" s="17">
        <v>1505</v>
      </c>
      <c r="K80" s="17" t="s">
        <v>37</v>
      </c>
      <c r="L80" s="18">
        <v>6116.28</v>
      </c>
      <c r="M80" s="18">
        <v>533.71</v>
      </c>
      <c r="N80" s="18">
        <v>821.87</v>
      </c>
      <c r="O80" s="18">
        <v>7471.86</v>
      </c>
      <c r="P80" s="18">
        <v>7924.75</v>
      </c>
      <c r="Q80" s="18">
        <v>783.45</v>
      </c>
      <c r="R80" s="18">
        <v>670.48</v>
      </c>
      <c r="S80" s="18">
        <v>9378.68</v>
      </c>
      <c r="T80" s="18">
        <v>0</v>
      </c>
      <c r="U80" s="18">
        <v>0</v>
      </c>
      <c r="V80" s="18">
        <v>0</v>
      </c>
      <c r="W80" s="18">
        <v>0</v>
      </c>
      <c r="X80" s="18"/>
      <c r="Y80" s="18">
        <v>14041.03</v>
      </c>
      <c r="Z80" s="18">
        <v>1605.32</v>
      </c>
      <c r="AA80" s="18">
        <v>1204.19</v>
      </c>
      <c r="AB80" s="18">
        <v>16850.54</v>
      </c>
    </row>
    <row r="81" spans="1:28" s="15" customFormat="1" x14ac:dyDescent="0.25">
      <c r="A81" s="17">
        <v>7</v>
      </c>
      <c r="B81" s="17" t="s">
        <v>1197</v>
      </c>
      <c r="C81" s="17" t="s">
        <v>1068</v>
      </c>
      <c r="D81" s="17" t="s">
        <v>1198</v>
      </c>
      <c r="E81" s="17" t="s">
        <v>1199</v>
      </c>
      <c r="F81" s="17" t="s">
        <v>35</v>
      </c>
      <c r="G81" s="17" t="s">
        <v>45</v>
      </c>
      <c r="H81" s="17">
        <v>26140</v>
      </c>
      <c r="I81" s="17">
        <v>25362</v>
      </c>
      <c r="J81" s="17">
        <v>2334</v>
      </c>
      <c r="K81" s="17" t="s">
        <v>37</v>
      </c>
      <c r="L81" s="18">
        <v>11225.55</v>
      </c>
      <c r="M81" s="18">
        <v>824.62</v>
      </c>
      <c r="N81" s="18">
        <v>773.26</v>
      </c>
      <c r="O81" s="18">
        <v>12823.43</v>
      </c>
      <c r="P81" s="18">
        <v>12669.55</v>
      </c>
      <c r="Q81" s="18">
        <v>780.73</v>
      </c>
      <c r="R81" s="18">
        <v>1039.8</v>
      </c>
      <c r="S81" s="18">
        <v>14490.08</v>
      </c>
      <c r="T81" s="18">
        <v>0</v>
      </c>
      <c r="U81" s="18">
        <v>0</v>
      </c>
      <c r="V81" s="18">
        <v>0</v>
      </c>
      <c r="W81" s="18">
        <v>0</v>
      </c>
      <c r="X81" s="18"/>
      <c r="Y81" s="18">
        <v>23895.1</v>
      </c>
      <c r="Z81" s="18">
        <v>1553.99</v>
      </c>
      <c r="AA81" s="18">
        <v>1864.42</v>
      </c>
      <c r="AB81" s="18">
        <v>27313.51</v>
      </c>
    </row>
    <row r="82" spans="1:28" s="15" customFormat="1" x14ac:dyDescent="0.25">
      <c r="A82" s="17">
        <v>8</v>
      </c>
      <c r="B82" s="17" t="s">
        <v>1200</v>
      </c>
      <c r="C82" s="17" t="s">
        <v>1068</v>
      </c>
      <c r="D82" s="17" t="s">
        <v>1201</v>
      </c>
      <c r="E82" s="17" t="s">
        <v>1202</v>
      </c>
      <c r="F82" s="17" t="s">
        <v>35</v>
      </c>
      <c r="G82" s="17" t="s">
        <v>1055</v>
      </c>
      <c r="H82" s="17">
        <v>36114</v>
      </c>
      <c r="I82" s="17">
        <v>35528</v>
      </c>
      <c r="J82" s="17">
        <v>1758</v>
      </c>
      <c r="K82" s="17" t="s">
        <v>37</v>
      </c>
      <c r="L82" s="18">
        <v>59626.28</v>
      </c>
      <c r="M82" s="18">
        <v>4713.84</v>
      </c>
      <c r="N82" s="18">
        <v>2486.31</v>
      </c>
      <c r="O82" s="18">
        <v>66826.429999999993</v>
      </c>
      <c r="P82" s="18">
        <v>10554.6</v>
      </c>
      <c r="Q82" s="18">
        <v>618.97</v>
      </c>
      <c r="R82" s="18">
        <v>783.19</v>
      </c>
      <c r="S82" s="18">
        <v>11956.76</v>
      </c>
      <c r="T82" s="18">
        <v>0</v>
      </c>
      <c r="U82" s="18">
        <v>0</v>
      </c>
      <c r="V82" s="18">
        <v>0</v>
      </c>
      <c r="W82" s="18">
        <v>0</v>
      </c>
      <c r="X82" s="18"/>
      <c r="Y82" s="18">
        <v>70180.88</v>
      </c>
      <c r="Z82" s="18">
        <v>3105.28</v>
      </c>
      <c r="AA82" s="18">
        <v>5497.03</v>
      </c>
      <c r="AB82" s="18">
        <v>78783.19</v>
      </c>
    </row>
    <row r="83" spans="1:28" s="15" customFormat="1" x14ac:dyDescent="0.25">
      <c r="A83" s="17">
        <v>9</v>
      </c>
      <c r="B83" s="17" t="s">
        <v>1182</v>
      </c>
      <c r="C83" s="17" t="s">
        <v>1068</v>
      </c>
      <c r="D83" s="17" t="s">
        <v>1203</v>
      </c>
      <c r="E83" s="17" t="s">
        <v>1204</v>
      </c>
      <c r="F83" s="17" t="s">
        <v>35</v>
      </c>
      <c r="G83" s="17" t="s">
        <v>1205</v>
      </c>
      <c r="H83" s="17">
        <v>38859</v>
      </c>
      <c r="I83" s="17">
        <v>38859</v>
      </c>
      <c r="J83" s="17">
        <v>0</v>
      </c>
      <c r="K83" s="17" t="s">
        <v>37</v>
      </c>
      <c r="L83" s="18">
        <v>51949.21</v>
      </c>
      <c r="M83" s="18">
        <v>3503.78</v>
      </c>
      <c r="N83" s="18">
        <v>7938.97</v>
      </c>
      <c r="O83" s="18">
        <v>63391.96</v>
      </c>
      <c r="P83" s="18">
        <v>736.25</v>
      </c>
      <c r="Q83" s="18">
        <v>565.78</v>
      </c>
      <c r="R83" s="18">
        <v>0</v>
      </c>
      <c r="S83" s="18">
        <v>1302.03</v>
      </c>
      <c r="T83" s="18">
        <v>0</v>
      </c>
      <c r="U83" s="18">
        <v>0</v>
      </c>
      <c r="V83" s="18">
        <v>0</v>
      </c>
      <c r="W83" s="18">
        <v>0</v>
      </c>
      <c r="X83" s="18"/>
      <c r="Y83" s="18">
        <v>52685.46</v>
      </c>
      <c r="Z83" s="18">
        <v>8504.75</v>
      </c>
      <c r="AA83" s="18">
        <v>3503.78</v>
      </c>
      <c r="AB83" s="18">
        <v>64693.99</v>
      </c>
    </row>
    <row r="84" spans="1:28" s="15" customFormat="1" x14ac:dyDescent="0.25">
      <c r="A84" s="17">
        <v>10</v>
      </c>
      <c r="B84" s="17" t="s">
        <v>1197</v>
      </c>
      <c r="C84" s="17" t="s">
        <v>1229</v>
      </c>
      <c r="D84" s="17" t="s">
        <v>1206</v>
      </c>
      <c r="E84" s="17" t="s">
        <v>1207</v>
      </c>
      <c r="F84" s="17" t="s">
        <v>35</v>
      </c>
      <c r="G84" s="17" t="s">
        <v>114</v>
      </c>
      <c r="H84" s="17">
        <v>98453</v>
      </c>
      <c r="I84" s="17">
        <v>98453</v>
      </c>
      <c r="J84" s="17">
        <v>0</v>
      </c>
      <c r="K84" s="17" t="s">
        <v>59</v>
      </c>
      <c r="L84" s="18">
        <v>38322.43</v>
      </c>
      <c r="M84" s="18">
        <v>2291.4899999999998</v>
      </c>
      <c r="N84" s="18">
        <v>6269.81</v>
      </c>
      <c r="O84" s="18">
        <v>46883.73</v>
      </c>
      <c r="P84" s="18">
        <v>712.5</v>
      </c>
      <c r="Q84" s="18">
        <v>416</v>
      </c>
      <c r="R84" s="18">
        <v>0</v>
      </c>
      <c r="S84" s="18">
        <v>1128.5</v>
      </c>
      <c r="T84" s="18">
        <v>0</v>
      </c>
      <c r="U84" s="18">
        <v>0</v>
      </c>
      <c r="V84" s="18">
        <v>0</v>
      </c>
      <c r="W84" s="18">
        <v>0</v>
      </c>
      <c r="X84" s="18"/>
      <c r="Y84" s="18">
        <v>39034.93</v>
      </c>
      <c r="Z84" s="18">
        <v>6685.81</v>
      </c>
      <c r="AA84" s="18">
        <v>2291.4899999999998</v>
      </c>
      <c r="AB84" s="18">
        <v>48012.23</v>
      </c>
    </row>
    <row r="85" spans="1:28" s="22" customFormat="1" x14ac:dyDescent="0.25">
      <c r="A85" s="19"/>
      <c r="B85" s="19"/>
      <c r="C85" s="10" t="s">
        <v>71</v>
      </c>
      <c r="D85" s="19"/>
      <c r="E85" s="19"/>
      <c r="F85" s="19"/>
      <c r="G85" s="19"/>
      <c r="H85" s="19"/>
      <c r="I85" s="19"/>
      <c r="J85" s="19">
        <f>SUM(J75:J84)</f>
        <v>9595</v>
      </c>
      <c r="K85" s="19"/>
      <c r="L85" s="20">
        <f t="shared" ref="L85:AB85" si="22">SUM(L75:L84)</f>
        <v>409304.72</v>
      </c>
      <c r="M85" s="20">
        <f t="shared" si="22"/>
        <v>22510.07</v>
      </c>
      <c r="N85" s="20">
        <f t="shared" si="22"/>
        <v>34482.53</v>
      </c>
      <c r="O85" s="20">
        <f t="shared" si="22"/>
        <v>466297.32</v>
      </c>
      <c r="P85" s="20">
        <f t="shared" si="22"/>
        <v>53127.639999999992</v>
      </c>
      <c r="Q85" s="20">
        <f t="shared" si="22"/>
        <v>5585.4499999999989</v>
      </c>
      <c r="R85" s="20">
        <f t="shared" si="22"/>
        <v>3997.0400000000004</v>
      </c>
      <c r="S85" s="20">
        <f t="shared" si="22"/>
        <v>62710.13</v>
      </c>
      <c r="T85" s="20">
        <f t="shared" si="22"/>
        <v>0</v>
      </c>
      <c r="U85" s="20">
        <f t="shared" si="22"/>
        <v>0</v>
      </c>
      <c r="V85" s="20">
        <f t="shared" si="22"/>
        <v>0</v>
      </c>
      <c r="W85" s="20">
        <f t="shared" si="22"/>
        <v>0</v>
      </c>
      <c r="X85" s="20">
        <f t="shared" si="22"/>
        <v>0</v>
      </c>
      <c r="Y85" s="20">
        <f t="shared" si="22"/>
        <v>462432.36</v>
      </c>
      <c r="Z85" s="20">
        <f t="shared" si="22"/>
        <v>40067.979999999996</v>
      </c>
      <c r="AA85" s="20">
        <f t="shared" si="22"/>
        <v>26507.11</v>
      </c>
      <c r="AB85" s="20">
        <f t="shared" si="22"/>
        <v>529007.44999999995</v>
      </c>
    </row>
    <row r="86" spans="1:28" s="15" customFormat="1" x14ac:dyDescent="0.25">
      <c r="A86" s="17">
        <v>1</v>
      </c>
      <c r="B86" s="17" t="s">
        <v>1200</v>
      </c>
      <c r="C86" s="17" t="s">
        <v>1068</v>
      </c>
      <c r="D86" s="17" t="s">
        <v>1208</v>
      </c>
      <c r="E86" s="17" t="s">
        <v>1209</v>
      </c>
      <c r="F86" s="17" t="s">
        <v>75</v>
      </c>
      <c r="G86" s="17" t="s">
        <v>1142</v>
      </c>
      <c r="H86" s="17">
        <v>12039</v>
      </c>
      <c r="I86" s="17">
        <v>12028</v>
      </c>
      <c r="J86" s="17">
        <v>11</v>
      </c>
      <c r="K86" s="17" t="s">
        <v>37</v>
      </c>
      <c r="L86" s="18">
        <v>12818.49</v>
      </c>
      <c r="M86" s="18">
        <v>548.5</v>
      </c>
      <c r="N86" s="18">
        <v>3174.66</v>
      </c>
      <c r="O86" s="18">
        <v>16541.650000000001</v>
      </c>
      <c r="P86" s="18">
        <v>264.68</v>
      </c>
      <c r="Q86" s="18">
        <v>137.13999999999999</v>
      </c>
      <c r="R86" s="18">
        <v>6.53</v>
      </c>
      <c r="S86" s="18">
        <v>408.35</v>
      </c>
      <c r="T86" s="18">
        <v>0</v>
      </c>
      <c r="U86" s="18">
        <v>0</v>
      </c>
      <c r="V86" s="18">
        <v>0</v>
      </c>
      <c r="W86" s="18">
        <v>0</v>
      </c>
      <c r="X86" s="18"/>
      <c r="Y86" s="18">
        <v>13083.17</v>
      </c>
      <c r="Z86" s="18">
        <v>3311.8</v>
      </c>
      <c r="AA86" s="18">
        <v>555.03</v>
      </c>
      <c r="AB86" s="18">
        <v>16950</v>
      </c>
    </row>
    <row r="87" spans="1:28" s="15" customFormat="1" x14ac:dyDescent="0.25">
      <c r="A87" s="17">
        <v>2</v>
      </c>
      <c r="B87" s="17" t="s">
        <v>1185</v>
      </c>
      <c r="C87" s="17" t="s">
        <v>1068</v>
      </c>
      <c r="D87" s="17" t="s">
        <v>1210</v>
      </c>
      <c r="E87" s="17" t="s">
        <v>1211</v>
      </c>
      <c r="F87" s="17" t="s">
        <v>75</v>
      </c>
      <c r="G87" s="17" t="s">
        <v>76</v>
      </c>
      <c r="H87" s="17">
        <v>3665</v>
      </c>
      <c r="I87" s="17">
        <v>3614</v>
      </c>
      <c r="J87" s="17">
        <v>51</v>
      </c>
      <c r="K87" s="17" t="s">
        <v>37</v>
      </c>
      <c r="L87" s="18">
        <v>12923.97</v>
      </c>
      <c r="M87" s="18">
        <v>514.5</v>
      </c>
      <c r="N87" s="18">
        <v>2119.37</v>
      </c>
      <c r="O87" s="18">
        <v>15557.84</v>
      </c>
      <c r="P87" s="18">
        <v>556.70000000000005</v>
      </c>
      <c r="Q87" s="18">
        <v>133.16999999999999</v>
      </c>
      <c r="R87" s="18">
        <v>30.29</v>
      </c>
      <c r="S87" s="18">
        <v>720.16</v>
      </c>
      <c r="T87" s="18">
        <v>0</v>
      </c>
      <c r="U87" s="18">
        <v>0</v>
      </c>
      <c r="V87" s="18">
        <v>0</v>
      </c>
      <c r="W87" s="18">
        <v>0</v>
      </c>
      <c r="X87" s="18"/>
      <c r="Y87" s="18">
        <v>13480.67</v>
      </c>
      <c r="Z87" s="18">
        <v>2252.54</v>
      </c>
      <c r="AA87" s="18">
        <v>544.79</v>
      </c>
      <c r="AB87" s="18">
        <v>16278</v>
      </c>
    </row>
    <row r="88" spans="1:28" s="15" customFormat="1" x14ac:dyDescent="0.25">
      <c r="A88" s="17">
        <v>3</v>
      </c>
      <c r="B88" s="17" t="s">
        <v>42</v>
      </c>
      <c r="C88" s="17" t="s">
        <v>1068</v>
      </c>
      <c r="D88" s="17" t="s">
        <v>1212</v>
      </c>
      <c r="E88" s="17" t="s">
        <v>1213</v>
      </c>
      <c r="F88" s="17" t="s">
        <v>75</v>
      </c>
      <c r="G88" s="17" t="s">
        <v>1214</v>
      </c>
      <c r="H88" s="17">
        <v>9946</v>
      </c>
      <c r="I88" s="17">
        <v>9936</v>
      </c>
      <c r="J88" s="17">
        <v>10</v>
      </c>
      <c r="K88" s="17" t="s">
        <v>37</v>
      </c>
      <c r="L88" s="18">
        <v>33823.61</v>
      </c>
      <c r="M88" s="18">
        <v>1986.82</v>
      </c>
      <c r="N88" s="18">
        <v>6045.14</v>
      </c>
      <c r="O88" s="18">
        <v>41855.57</v>
      </c>
      <c r="P88" s="18">
        <v>423.28</v>
      </c>
      <c r="Q88" s="18">
        <v>365.21</v>
      </c>
      <c r="R88" s="18">
        <v>5.94</v>
      </c>
      <c r="S88" s="18">
        <v>794.43</v>
      </c>
      <c r="T88" s="18">
        <v>0</v>
      </c>
      <c r="U88" s="18">
        <v>0</v>
      </c>
      <c r="V88" s="18">
        <v>0</v>
      </c>
      <c r="W88" s="18">
        <v>0</v>
      </c>
      <c r="X88" s="18"/>
      <c r="Y88" s="18">
        <v>34246.89</v>
      </c>
      <c r="Z88" s="18">
        <v>6410.35</v>
      </c>
      <c r="AA88" s="18">
        <v>1992.76</v>
      </c>
      <c r="AB88" s="18">
        <v>42650</v>
      </c>
    </row>
    <row r="89" spans="1:28" s="15" customFormat="1" x14ac:dyDescent="0.25">
      <c r="A89" s="17">
        <v>4</v>
      </c>
      <c r="B89" s="17" t="s">
        <v>1197</v>
      </c>
      <c r="C89" s="17" t="s">
        <v>1068</v>
      </c>
      <c r="D89" s="17" t="s">
        <v>1215</v>
      </c>
      <c r="E89" s="17" t="s">
        <v>1216</v>
      </c>
      <c r="F89" s="17" t="s">
        <v>75</v>
      </c>
      <c r="G89" s="17" t="s">
        <v>76</v>
      </c>
      <c r="H89" s="17">
        <v>9969</v>
      </c>
      <c r="I89" s="17">
        <v>9947</v>
      </c>
      <c r="J89" s="17">
        <v>22</v>
      </c>
      <c r="K89" s="17" t="s">
        <v>37</v>
      </c>
      <c r="L89" s="18">
        <v>30020.400000000001</v>
      </c>
      <c r="M89" s="18">
        <v>1337.47</v>
      </c>
      <c r="N89" s="18">
        <v>5799.26</v>
      </c>
      <c r="O89" s="18">
        <v>37157.129999999997</v>
      </c>
      <c r="P89" s="18">
        <v>612.67999999999995</v>
      </c>
      <c r="Q89" s="18">
        <v>303.12</v>
      </c>
      <c r="R89" s="18">
        <v>13.07</v>
      </c>
      <c r="S89" s="18">
        <v>928.87</v>
      </c>
      <c r="T89" s="18">
        <v>0</v>
      </c>
      <c r="U89" s="18">
        <v>0</v>
      </c>
      <c r="V89" s="18">
        <v>0</v>
      </c>
      <c r="W89" s="18">
        <v>0</v>
      </c>
      <c r="X89" s="18"/>
      <c r="Y89" s="18">
        <v>30633.08</v>
      </c>
      <c r="Z89" s="18">
        <v>6102.38</v>
      </c>
      <c r="AA89" s="18">
        <v>1350.54</v>
      </c>
      <c r="AB89" s="18">
        <v>38086</v>
      </c>
    </row>
    <row r="90" spans="1:28" s="15" customFormat="1" x14ac:dyDescent="0.25">
      <c r="A90" s="17">
        <v>5</v>
      </c>
      <c r="B90" s="17" t="s">
        <v>48</v>
      </c>
      <c r="C90" s="17" t="s">
        <v>1068</v>
      </c>
      <c r="D90" s="17" t="s">
        <v>1217</v>
      </c>
      <c r="E90" s="17" t="s">
        <v>1218</v>
      </c>
      <c r="F90" s="17" t="s">
        <v>75</v>
      </c>
      <c r="G90" s="17" t="s">
        <v>76</v>
      </c>
      <c r="H90" s="17">
        <v>10529</v>
      </c>
      <c r="I90" s="17">
        <v>10337</v>
      </c>
      <c r="J90" s="17">
        <v>192</v>
      </c>
      <c r="K90" s="17" t="s">
        <v>37</v>
      </c>
      <c r="L90" s="18">
        <v>49288.04</v>
      </c>
      <c r="M90" s="18">
        <v>2955.33</v>
      </c>
      <c r="N90" s="18">
        <v>9442.35</v>
      </c>
      <c r="O90" s="18">
        <v>61685.72</v>
      </c>
      <c r="P90" s="18">
        <v>1762.2</v>
      </c>
      <c r="Q90" s="18">
        <v>533.17999999999995</v>
      </c>
      <c r="R90" s="18">
        <v>114.05</v>
      </c>
      <c r="S90" s="18">
        <v>2409.4299999999998</v>
      </c>
      <c r="T90" s="18">
        <v>0</v>
      </c>
      <c r="U90" s="18">
        <v>0</v>
      </c>
      <c r="V90" s="18">
        <v>0</v>
      </c>
      <c r="W90" s="18">
        <v>0</v>
      </c>
      <c r="X90" s="18"/>
      <c r="Y90" s="18">
        <v>51050.239999999998</v>
      </c>
      <c r="Z90" s="18">
        <v>9975.5300000000007</v>
      </c>
      <c r="AA90" s="18">
        <v>3069.38</v>
      </c>
      <c r="AB90" s="18">
        <v>64095.15</v>
      </c>
    </row>
    <row r="91" spans="1:28" s="15" customFormat="1" x14ac:dyDescent="0.25">
      <c r="A91" s="17">
        <v>6</v>
      </c>
      <c r="B91" s="17" t="s">
        <v>1182</v>
      </c>
      <c r="C91" s="17" t="s">
        <v>1068</v>
      </c>
      <c r="D91" s="17" t="s">
        <v>1219</v>
      </c>
      <c r="E91" s="17" t="s">
        <v>1220</v>
      </c>
      <c r="F91" s="17" t="s">
        <v>75</v>
      </c>
      <c r="G91" s="17" t="s">
        <v>1142</v>
      </c>
      <c r="H91" s="17">
        <v>19299</v>
      </c>
      <c r="I91" s="17">
        <v>19280</v>
      </c>
      <c r="J91" s="17">
        <v>19</v>
      </c>
      <c r="K91" s="17" t="s">
        <v>37</v>
      </c>
      <c r="L91" s="18">
        <v>23440.05</v>
      </c>
      <c r="M91" s="18">
        <v>883.59</v>
      </c>
      <c r="N91" s="18">
        <v>5183.62</v>
      </c>
      <c r="O91" s="18">
        <v>29507.26</v>
      </c>
      <c r="P91" s="18">
        <v>538.14</v>
      </c>
      <c r="Q91" s="18">
        <v>247.31</v>
      </c>
      <c r="R91" s="18">
        <v>11.29</v>
      </c>
      <c r="S91" s="18">
        <v>796.74</v>
      </c>
      <c r="T91" s="18">
        <v>0</v>
      </c>
      <c r="U91" s="18">
        <v>0</v>
      </c>
      <c r="V91" s="18">
        <v>0</v>
      </c>
      <c r="W91" s="18">
        <v>0</v>
      </c>
      <c r="X91" s="18"/>
      <c r="Y91" s="18">
        <v>23978.19</v>
      </c>
      <c r="Z91" s="18">
        <v>5430.93</v>
      </c>
      <c r="AA91" s="18">
        <v>894.88</v>
      </c>
      <c r="AB91" s="18">
        <v>30304</v>
      </c>
    </row>
    <row r="92" spans="1:28" s="15" customFormat="1" x14ac:dyDescent="0.25">
      <c r="A92" s="17">
        <v>7</v>
      </c>
      <c r="B92" s="17" t="s">
        <v>1182</v>
      </c>
      <c r="C92" s="17" t="s">
        <v>1068</v>
      </c>
      <c r="D92" s="17" t="s">
        <v>1221</v>
      </c>
      <c r="E92" s="17" t="s">
        <v>1222</v>
      </c>
      <c r="F92" s="17" t="s">
        <v>75</v>
      </c>
      <c r="G92" s="17" t="s">
        <v>1142</v>
      </c>
      <c r="H92" s="17">
        <v>8546</v>
      </c>
      <c r="I92" s="17">
        <v>8435</v>
      </c>
      <c r="J92" s="17">
        <v>111</v>
      </c>
      <c r="K92" s="17" t="s">
        <v>37</v>
      </c>
      <c r="L92" s="18">
        <v>36560.14</v>
      </c>
      <c r="M92" s="18">
        <v>2258.08</v>
      </c>
      <c r="N92" s="18">
        <v>6757.88</v>
      </c>
      <c r="O92" s="18">
        <v>45576.1</v>
      </c>
      <c r="P92" s="18">
        <v>1090.0999999999999</v>
      </c>
      <c r="Q92" s="18">
        <v>391.67</v>
      </c>
      <c r="R92" s="18">
        <v>65.930000000000007</v>
      </c>
      <c r="S92" s="18">
        <v>1547.7</v>
      </c>
      <c r="T92" s="18">
        <v>0</v>
      </c>
      <c r="U92" s="18">
        <v>0</v>
      </c>
      <c r="V92" s="18">
        <v>0</v>
      </c>
      <c r="W92" s="18">
        <v>0</v>
      </c>
      <c r="X92" s="18"/>
      <c r="Y92" s="18">
        <v>37650.239999999998</v>
      </c>
      <c r="Z92" s="18">
        <v>7149.55</v>
      </c>
      <c r="AA92" s="18">
        <v>2324.0100000000002</v>
      </c>
      <c r="AB92" s="18">
        <v>47123.8</v>
      </c>
    </row>
    <row r="93" spans="1:28" s="15" customFormat="1" x14ac:dyDescent="0.25">
      <c r="A93" s="17">
        <v>8</v>
      </c>
      <c r="B93" s="17" t="s">
        <v>1197</v>
      </c>
      <c r="C93" s="17" t="s">
        <v>1068</v>
      </c>
      <c r="D93" s="17" t="s">
        <v>1223</v>
      </c>
      <c r="E93" s="17" t="s">
        <v>1224</v>
      </c>
      <c r="F93" s="17" t="s">
        <v>75</v>
      </c>
      <c r="G93" s="17" t="s">
        <v>76</v>
      </c>
      <c r="H93" s="17">
        <v>10950</v>
      </c>
      <c r="I93" s="17">
        <v>10920</v>
      </c>
      <c r="J93" s="17">
        <v>30</v>
      </c>
      <c r="K93" s="17" t="s">
        <v>37</v>
      </c>
      <c r="L93" s="18">
        <v>22427.99</v>
      </c>
      <c r="M93" s="18">
        <v>1134.4000000000001</v>
      </c>
      <c r="N93" s="18">
        <v>5740.76</v>
      </c>
      <c r="O93" s="18">
        <v>29303.15</v>
      </c>
      <c r="P93" s="18">
        <v>500.5</v>
      </c>
      <c r="Q93" s="18">
        <v>241.94</v>
      </c>
      <c r="R93" s="18">
        <v>17.82</v>
      </c>
      <c r="S93" s="18">
        <v>760.26</v>
      </c>
      <c r="T93" s="18">
        <v>0</v>
      </c>
      <c r="U93" s="18">
        <v>0</v>
      </c>
      <c r="V93" s="18">
        <v>0</v>
      </c>
      <c r="W93" s="18">
        <v>0</v>
      </c>
      <c r="X93" s="18"/>
      <c r="Y93" s="18">
        <v>22928.49</v>
      </c>
      <c r="Z93" s="18">
        <v>5982.7</v>
      </c>
      <c r="AA93" s="18">
        <v>1152.22</v>
      </c>
      <c r="AB93" s="18">
        <v>30063.41</v>
      </c>
    </row>
    <row r="94" spans="1:28" s="15" customFormat="1" x14ac:dyDescent="0.25">
      <c r="A94" s="17">
        <v>9</v>
      </c>
      <c r="B94" s="17" t="s">
        <v>31</v>
      </c>
      <c r="C94" s="17" t="s">
        <v>100</v>
      </c>
      <c r="D94" s="17" t="s">
        <v>101</v>
      </c>
      <c r="E94" s="17" t="s">
        <v>102</v>
      </c>
      <c r="F94" s="17" t="s">
        <v>75</v>
      </c>
      <c r="G94" s="17" t="s">
        <v>76</v>
      </c>
      <c r="H94" s="17">
        <v>8560</v>
      </c>
      <c r="I94" s="17">
        <v>8560</v>
      </c>
      <c r="J94" s="17">
        <v>0</v>
      </c>
      <c r="K94" s="17" t="s">
        <v>59</v>
      </c>
      <c r="L94" s="17">
        <v>2494.73</v>
      </c>
      <c r="M94" s="18">
        <v>11.25</v>
      </c>
      <c r="N94" s="18">
        <v>182.85</v>
      </c>
      <c r="O94" s="18">
        <v>2688.83</v>
      </c>
      <c r="P94" s="18">
        <v>165.11</v>
      </c>
      <c r="Q94" s="18">
        <v>25.06</v>
      </c>
      <c r="R94" s="18">
        <v>0</v>
      </c>
      <c r="S94" s="18">
        <v>190.17</v>
      </c>
      <c r="T94" s="18">
        <v>0</v>
      </c>
      <c r="U94" s="18">
        <v>0</v>
      </c>
      <c r="V94" s="18">
        <v>0</v>
      </c>
      <c r="W94" s="18">
        <v>0</v>
      </c>
      <c r="X94" s="18"/>
      <c r="Y94" s="18">
        <v>2659.84</v>
      </c>
      <c r="Z94" s="18">
        <v>207.91</v>
      </c>
      <c r="AA94" s="18">
        <v>11.25</v>
      </c>
      <c r="AB94" s="18">
        <v>2879</v>
      </c>
    </row>
    <row r="95" spans="1:28" s="15" customFormat="1" x14ac:dyDescent="0.25">
      <c r="A95" s="17">
        <v>10</v>
      </c>
      <c r="B95" s="17" t="s">
        <v>1188</v>
      </c>
      <c r="C95" s="17" t="s">
        <v>1068</v>
      </c>
      <c r="D95" s="17" t="s">
        <v>1225</v>
      </c>
      <c r="E95" s="17" t="s">
        <v>1226</v>
      </c>
      <c r="F95" s="17" t="s">
        <v>75</v>
      </c>
      <c r="G95" s="17" t="s">
        <v>76</v>
      </c>
      <c r="H95" s="17">
        <v>399</v>
      </c>
      <c r="I95" s="17">
        <v>382</v>
      </c>
      <c r="J95" s="17">
        <v>17</v>
      </c>
      <c r="K95" s="17" t="s">
        <v>37</v>
      </c>
      <c r="L95" s="18">
        <v>34988.800000000003</v>
      </c>
      <c r="M95" s="18">
        <v>1958.01</v>
      </c>
      <c r="N95" s="18">
        <v>7025.98</v>
      </c>
      <c r="O95" s="18">
        <v>43972.79</v>
      </c>
      <c r="P95" s="18">
        <v>496.96</v>
      </c>
      <c r="Q95" s="18">
        <v>376.15</v>
      </c>
      <c r="R95" s="18">
        <v>10.1</v>
      </c>
      <c r="S95" s="18">
        <v>883.21</v>
      </c>
      <c r="T95" s="18">
        <v>0</v>
      </c>
      <c r="U95" s="18">
        <v>0</v>
      </c>
      <c r="V95" s="18">
        <v>0</v>
      </c>
      <c r="W95" s="18">
        <v>0</v>
      </c>
      <c r="X95" s="18"/>
      <c r="Y95" s="18">
        <v>35485.760000000002</v>
      </c>
      <c r="Z95" s="18">
        <v>7402.13</v>
      </c>
      <c r="AA95" s="18">
        <v>1968.11</v>
      </c>
      <c r="AB95" s="18">
        <v>44856</v>
      </c>
    </row>
    <row r="96" spans="1:28" s="12" customFormat="1" ht="16.5" customHeight="1" x14ac:dyDescent="0.25">
      <c r="A96" s="10"/>
      <c r="B96" s="10"/>
      <c r="C96" s="10" t="s">
        <v>71</v>
      </c>
      <c r="D96" s="10"/>
      <c r="E96" s="10"/>
      <c r="F96" s="10"/>
      <c r="G96" s="10"/>
      <c r="H96" s="10"/>
      <c r="I96" s="10"/>
      <c r="J96" s="11">
        <f>SUM(J86:J95)</f>
        <v>463</v>
      </c>
      <c r="K96" s="10"/>
      <c r="L96" s="11">
        <f t="shared" ref="L96:AB96" si="23">SUM(L86:L95)</f>
        <v>258786.22000000003</v>
      </c>
      <c r="M96" s="11">
        <f t="shared" si="23"/>
        <v>13587.949999999999</v>
      </c>
      <c r="N96" s="11">
        <f t="shared" si="23"/>
        <v>51471.869999999995</v>
      </c>
      <c r="O96" s="11">
        <f t="shared" si="23"/>
        <v>323846.04000000004</v>
      </c>
      <c r="P96" s="11">
        <f t="shared" si="23"/>
        <v>6410.35</v>
      </c>
      <c r="Q96" s="11">
        <f t="shared" si="23"/>
        <v>2753.95</v>
      </c>
      <c r="R96" s="11">
        <f t="shared" si="23"/>
        <v>275.02000000000004</v>
      </c>
      <c r="S96" s="11">
        <f t="shared" si="23"/>
        <v>9439.32</v>
      </c>
      <c r="T96" s="11">
        <f t="shared" si="23"/>
        <v>0</v>
      </c>
      <c r="U96" s="11">
        <f t="shared" si="23"/>
        <v>0</v>
      </c>
      <c r="V96" s="11">
        <f t="shared" si="23"/>
        <v>0</v>
      </c>
      <c r="W96" s="11">
        <f t="shared" si="23"/>
        <v>0</v>
      </c>
      <c r="X96" s="11">
        <f t="shared" si="23"/>
        <v>0</v>
      </c>
      <c r="Y96" s="11">
        <f t="shared" si="23"/>
        <v>265196.56999999995</v>
      </c>
      <c r="Z96" s="11">
        <f t="shared" si="23"/>
        <v>54225.82</v>
      </c>
      <c r="AA96" s="11">
        <f t="shared" si="23"/>
        <v>13862.97</v>
      </c>
      <c r="AB96" s="11">
        <f t="shared" si="23"/>
        <v>333285.36</v>
      </c>
    </row>
    <row r="97" spans="1:31" s="12" customFormat="1" ht="16.5" customHeight="1" x14ac:dyDescent="0.25">
      <c r="A97" s="10"/>
      <c r="B97" s="10"/>
      <c r="C97" s="10" t="s">
        <v>119</v>
      </c>
      <c r="D97" s="10"/>
      <c r="E97" s="10"/>
      <c r="F97" s="10"/>
      <c r="G97" s="10"/>
      <c r="H97" s="10"/>
      <c r="I97" s="10"/>
      <c r="J97" s="11">
        <f>J96+J85</f>
        <v>10058</v>
      </c>
      <c r="K97" s="11"/>
      <c r="L97" s="11">
        <f t="shared" ref="L97:AB97" si="24">L96+L85</f>
        <v>668090.93999999994</v>
      </c>
      <c r="M97" s="11">
        <f t="shared" si="24"/>
        <v>36098.019999999997</v>
      </c>
      <c r="N97" s="11">
        <f t="shared" si="24"/>
        <v>85954.4</v>
      </c>
      <c r="O97" s="11">
        <f t="shared" si="24"/>
        <v>790143.3600000001</v>
      </c>
      <c r="P97" s="11">
        <f t="shared" si="24"/>
        <v>59537.989999999991</v>
      </c>
      <c r="Q97" s="11">
        <f t="shared" si="24"/>
        <v>8339.3999999999978</v>
      </c>
      <c r="R97" s="11">
        <f t="shared" si="24"/>
        <v>4272.0600000000004</v>
      </c>
      <c r="S97" s="11">
        <f t="shared" si="24"/>
        <v>72149.45</v>
      </c>
      <c r="T97" s="11">
        <f t="shared" si="24"/>
        <v>0</v>
      </c>
      <c r="U97" s="11">
        <f t="shared" si="24"/>
        <v>0</v>
      </c>
      <c r="V97" s="11">
        <f t="shared" si="24"/>
        <v>0</v>
      </c>
      <c r="W97" s="11">
        <f t="shared" si="24"/>
        <v>0</v>
      </c>
      <c r="X97" s="11">
        <f t="shared" si="24"/>
        <v>0</v>
      </c>
      <c r="Y97" s="11">
        <f t="shared" si="24"/>
        <v>727628.92999999993</v>
      </c>
      <c r="Z97" s="11">
        <f t="shared" si="24"/>
        <v>94293.799999999988</v>
      </c>
      <c r="AA97" s="11">
        <f t="shared" si="24"/>
        <v>40370.080000000002</v>
      </c>
      <c r="AB97" s="11">
        <f t="shared" si="24"/>
        <v>862292.80999999994</v>
      </c>
    </row>
    <row r="98" spans="1:31" ht="18" customHeight="1" x14ac:dyDescent="0.25"/>
    <row r="99" spans="1:31" ht="18" customHeight="1" x14ac:dyDescent="0.25"/>
    <row r="102" spans="1:31" ht="15.75" x14ac:dyDescent="0.25">
      <c r="E102" s="13" t="s">
        <v>120</v>
      </c>
      <c r="G102" s="14"/>
      <c r="H102" s="14"/>
      <c r="I102" s="14"/>
      <c r="J102" s="14"/>
      <c r="K102" s="14"/>
      <c r="L102" s="13" t="s">
        <v>122</v>
      </c>
      <c r="M102" s="13"/>
      <c r="N102" s="13"/>
      <c r="O102" s="14"/>
      <c r="Q102" s="14"/>
      <c r="R102" s="13" t="s">
        <v>121</v>
      </c>
      <c r="T102" s="14"/>
      <c r="U102" s="14"/>
      <c r="W102" s="14"/>
      <c r="X102" s="14"/>
      <c r="Y102" s="13" t="s">
        <v>123</v>
      </c>
      <c r="Z102" s="14"/>
      <c r="AA102" s="14"/>
      <c r="AB102" s="14"/>
    </row>
    <row r="103" spans="1:31" ht="15.75" x14ac:dyDescent="0.25">
      <c r="E103" s="13" t="s">
        <v>124</v>
      </c>
      <c r="G103" s="14"/>
      <c r="H103" s="14"/>
      <c r="I103" s="14"/>
      <c r="J103" s="14"/>
      <c r="K103" s="14"/>
      <c r="L103" s="13" t="s">
        <v>124</v>
      </c>
      <c r="M103" s="13"/>
      <c r="N103" s="13"/>
      <c r="O103" s="14"/>
      <c r="Q103" s="14"/>
      <c r="R103" s="13" t="s">
        <v>124</v>
      </c>
      <c r="T103" s="14"/>
      <c r="U103" s="14"/>
      <c r="W103" s="14"/>
      <c r="X103" s="14"/>
      <c r="Y103" s="13" t="s">
        <v>124</v>
      </c>
      <c r="Z103" s="14"/>
      <c r="AA103" s="14"/>
      <c r="AB103" s="14"/>
    </row>
    <row r="104" spans="1:31" ht="32.25" customHeight="1" x14ac:dyDescent="0.55000000000000004">
      <c r="A104" s="75" t="s">
        <v>0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1"/>
      <c r="AD104" s="1"/>
      <c r="AE104" s="1"/>
    </row>
    <row r="105" spans="1:31" ht="21.75" customHeight="1" x14ac:dyDescent="0.4">
      <c r="A105" s="76" t="s">
        <v>1668</v>
      </c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2"/>
      <c r="AD105" s="2"/>
      <c r="AE105" s="2"/>
    </row>
    <row r="106" spans="1:31" s="5" customFormat="1" ht="20.25" customHeight="1" x14ac:dyDescent="0.35">
      <c r="A106" s="3" t="s">
        <v>1</v>
      </c>
      <c r="B106" s="4"/>
      <c r="C106" s="3"/>
      <c r="D106" s="3"/>
      <c r="F106" s="3" t="s">
        <v>1229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s="7" customFormat="1" ht="90" x14ac:dyDescent="0.25">
      <c r="A107" s="6" t="s">
        <v>3</v>
      </c>
      <c r="B107" s="6" t="s">
        <v>4</v>
      </c>
      <c r="C107" s="6" t="s">
        <v>5</v>
      </c>
      <c r="D107" s="6" t="s">
        <v>6</v>
      </c>
      <c r="E107" s="6" t="s">
        <v>7</v>
      </c>
      <c r="F107" s="6" t="s">
        <v>8</v>
      </c>
      <c r="G107" s="6" t="s">
        <v>9</v>
      </c>
      <c r="H107" s="6" t="s">
        <v>10</v>
      </c>
      <c r="I107" s="6" t="s">
        <v>11</v>
      </c>
      <c r="J107" s="6" t="s">
        <v>12</v>
      </c>
      <c r="K107" s="6" t="s">
        <v>13</v>
      </c>
      <c r="L107" s="6" t="s">
        <v>14</v>
      </c>
      <c r="M107" s="6" t="s">
        <v>15</v>
      </c>
      <c r="N107" s="6" t="s">
        <v>16</v>
      </c>
      <c r="O107" s="6" t="s">
        <v>17</v>
      </c>
      <c r="P107" s="6" t="s">
        <v>18</v>
      </c>
      <c r="Q107" s="6" t="s">
        <v>19</v>
      </c>
      <c r="R107" s="6" t="s">
        <v>20</v>
      </c>
      <c r="S107" s="6" t="s">
        <v>21</v>
      </c>
      <c r="T107" s="6" t="s">
        <v>22</v>
      </c>
      <c r="U107" s="6" t="s">
        <v>23</v>
      </c>
      <c r="V107" s="6" t="s">
        <v>24</v>
      </c>
      <c r="W107" s="6" t="s">
        <v>25</v>
      </c>
      <c r="X107" s="6" t="s">
        <v>26</v>
      </c>
      <c r="Y107" s="6" t="s">
        <v>27</v>
      </c>
      <c r="Z107" s="6" t="s">
        <v>28</v>
      </c>
      <c r="AA107" s="6" t="s">
        <v>29</v>
      </c>
      <c r="AB107" s="6" t="s">
        <v>30</v>
      </c>
    </row>
    <row r="108" spans="1:31" s="15" customFormat="1" x14ac:dyDescent="0.25">
      <c r="A108" s="17">
        <v>1</v>
      </c>
      <c r="B108" s="17" t="s">
        <v>42</v>
      </c>
      <c r="C108" s="17" t="s">
        <v>1068</v>
      </c>
      <c r="D108" s="17" t="s">
        <v>1179</v>
      </c>
      <c r="E108" s="17" t="s">
        <v>1180</v>
      </c>
      <c r="F108" s="17" t="s">
        <v>35</v>
      </c>
      <c r="G108" s="17" t="s">
        <v>1181</v>
      </c>
      <c r="H108" s="17">
        <v>69313</v>
      </c>
      <c r="I108" s="17">
        <v>69313</v>
      </c>
      <c r="J108" s="17">
        <v>232</v>
      </c>
      <c r="K108" s="17" t="s">
        <v>769</v>
      </c>
      <c r="L108" s="18">
        <v>59038.35</v>
      </c>
      <c r="M108" s="18">
        <v>6587.64</v>
      </c>
      <c r="N108" s="18">
        <v>1265.02</v>
      </c>
      <c r="O108" s="18">
        <v>66891.009999999995</v>
      </c>
      <c r="P108" s="18">
        <v>1623.56</v>
      </c>
      <c r="Q108" s="18">
        <v>615.07000000000005</v>
      </c>
      <c r="R108" s="18">
        <v>103.36</v>
      </c>
      <c r="S108" s="18">
        <v>2341.9899999999998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9">
        <f t="shared" ref="Y108:Y118" si="25">L108+P108-U108</f>
        <v>60661.909999999996</v>
      </c>
      <c r="Z108" s="9">
        <f t="shared" ref="Z108:Z118" si="26">M108+Q108-V108</f>
        <v>7202.71</v>
      </c>
      <c r="AA108" s="9">
        <f t="shared" ref="AA108:AA118" si="27">N108+R108-W108</f>
        <v>1368.3799999999999</v>
      </c>
      <c r="AB108" s="24">
        <f t="shared" ref="AB108:AB118" si="28">O108+S108-X108</f>
        <v>69233</v>
      </c>
    </row>
    <row r="109" spans="1:31" s="15" customFormat="1" x14ac:dyDescent="0.25">
      <c r="A109" s="17">
        <v>2</v>
      </c>
      <c r="B109" s="17" t="s">
        <v>1182</v>
      </c>
      <c r="C109" s="17" t="s">
        <v>1068</v>
      </c>
      <c r="D109" s="17" t="s">
        <v>1183</v>
      </c>
      <c r="E109" s="17" t="s">
        <v>1184</v>
      </c>
      <c r="F109" s="17" t="s">
        <v>35</v>
      </c>
      <c r="G109" s="17" t="s">
        <v>41</v>
      </c>
      <c r="H109" s="17">
        <v>169470</v>
      </c>
      <c r="I109" s="17">
        <v>167211</v>
      </c>
      <c r="J109" s="17">
        <v>2259</v>
      </c>
      <c r="K109" s="17" t="s">
        <v>37</v>
      </c>
      <c r="L109" s="18">
        <v>137058.82</v>
      </c>
      <c r="M109" s="18">
        <v>5336.11</v>
      </c>
      <c r="N109" s="18">
        <v>6604.99</v>
      </c>
      <c r="O109" s="18">
        <v>148999.92000000001</v>
      </c>
      <c r="P109" s="18">
        <v>12416.8</v>
      </c>
      <c r="Q109" s="18">
        <v>1428.9</v>
      </c>
      <c r="R109" s="18">
        <v>1006.38</v>
      </c>
      <c r="S109" s="18">
        <v>14852.08</v>
      </c>
      <c r="T109" s="18">
        <v>0</v>
      </c>
      <c r="U109" s="18">
        <v>140623.62</v>
      </c>
      <c r="V109" s="18">
        <v>6765.01</v>
      </c>
      <c r="W109" s="18">
        <v>7611.37</v>
      </c>
      <c r="X109" s="18">
        <v>155000</v>
      </c>
      <c r="Y109" s="9">
        <f t="shared" si="25"/>
        <v>8852</v>
      </c>
      <c r="Z109" s="9">
        <f t="shared" si="26"/>
        <v>0</v>
      </c>
      <c r="AA109" s="9">
        <f t="shared" si="27"/>
        <v>0</v>
      </c>
      <c r="AB109" s="24">
        <f t="shared" si="28"/>
        <v>8852</v>
      </c>
    </row>
    <row r="110" spans="1:31" s="15" customFormat="1" x14ac:dyDescent="0.25">
      <c r="A110" s="17">
        <v>3</v>
      </c>
      <c r="B110" s="17" t="s">
        <v>1185</v>
      </c>
      <c r="C110" s="17" t="s">
        <v>1068</v>
      </c>
      <c r="D110" s="17" t="s">
        <v>1186</v>
      </c>
      <c r="E110" s="17" t="s">
        <v>1187</v>
      </c>
      <c r="F110" s="17" t="s">
        <v>35</v>
      </c>
      <c r="G110" s="17" t="s">
        <v>45</v>
      </c>
      <c r="H110" s="17">
        <v>1271</v>
      </c>
      <c r="I110" s="17">
        <v>0</v>
      </c>
      <c r="J110" s="17">
        <v>1273</v>
      </c>
      <c r="K110" s="17" t="s">
        <v>37</v>
      </c>
      <c r="L110" s="18">
        <v>65896.36</v>
      </c>
      <c r="M110" s="18">
        <v>5935.81</v>
      </c>
      <c r="N110" s="18">
        <v>5231.83</v>
      </c>
      <c r="O110" s="18">
        <v>77064</v>
      </c>
      <c r="P110" s="18">
        <v>7773.47</v>
      </c>
      <c r="Q110" s="18">
        <v>1395.41</v>
      </c>
      <c r="R110" s="18">
        <v>567.12</v>
      </c>
      <c r="S110" s="18">
        <v>9736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9">
        <f t="shared" si="25"/>
        <v>73669.83</v>
      </c>
      <c r="Z110" s="9">
        <f t="shared" si="26"/>
        <v>7331.22</v>
      </c>
      <c r="AA110" s="9">
        <f t="shared" si="27"/>
        <v>5798.95</v>
      </c>
      <c r="AB110" s="24">
        <f t="shared" si="28"/>
        <v>86800</v>
      </c>
    </row>
    <row r="111" spans="1:31" s="15" customFormat="1" x14ac:dyDescent="0.25">
      <c r="A111" s="17">
        <v>4</v>
      </c>
      <c r="B111" s="17" t="s">
        <v>1188</v>
      </c>
      <c r="C111" s="17" t="s">
        <v>1068</v>
      </c>
      <c r="D111" s="17" t="s">
        <v>1189</v>
      </c>
      <c r="E111" s="17" t="s">
        <v>1190</v>
      </c>
      <c r="F111" s="17" t="s">
        <v>35</v>
      </c>
      <c r="G111" s="17" t="s">
        <v>45</v>
      </c>
      <c r="H111" s="17">
        <v>69920</v>
      </c>
      <c r="I111" s="17">
        <v>69920</v>
      </c>
      <c r="J111" s="17">
        <v>0</v>
      </c>
      <c r="K111" s="17" t="s">
        <v>59</v>
      </c>
      <c r="L111" s="18">
        <v>8732.6</v>
      </c>
      <c r="M111" s="18">
        <v>1243.4000000000001</v>
      </c>
      <c r="N111" s="18">
        <v>0</v>
      </c>
      <c r="O111" s="18">
        <v>9976</v>
      </c>
      <c r="P111" s="18">
        <v>736.2</v>
      </c>
      <c r="Q111" s="18">
        <v>86.8</v>
      </c>
      <c r="R111" s="18">
        <v>0</v>
      </c>
      <c r="S111" s="18">
        <v>823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9">
        <f t="shared" si="25"/>
        <v>9468.8000000000011</v>
      </c>
      <c r="Z111" s="9">
        <f t="shared" si="26"/>
        <v>1330.2</v>
      </c>
      <c r="AA111" s="9">
        <f t="shared" si="27"/>
        <v>0</v>
      </c>
      <c r="AB111" s="24">
        <f t="shared" si="28"/>
        <v>10799</v>
      </c>
    </row>
    <row r="112" spans="1:31" s="15" customFormat="1" x14ac:dyDescent="0.25">
      <c r="A112" s="17">
        <v>5</v>
      </c>
      <c r="B112" s="17" t="s">
        <v>1188</v>
      </c>
      <c r="C112" s="17" t="s">
        <v>1068</v>
      </c>
      <c r="D112" s="17" t="s">
        <v>1191</v>
      </c>
      <c r="E112" s="17" t="s">
        <v>1192</v>
      </c>
      <c r="F112" s="17" t="s">
        <v>35</v>
      </c>
      <c r="G112" s="17" t="s">
        <v>41</v>
      </c>
      <c r="H112" s="17">
        <v>5159</v>
      </c>
      <c r="I112" s="17">
        <v>0</v>
      </c>
      <c r="J112" s="17">
        <v>5159</v>
      </c>
      <c r="K112" s="17" t="s">
        <v>37</v>
      </c>
      <c r="L112" s="18">
        <v>5279</v>
      </c>
      <c r="M112" s="18">
        <v>1263.77</v>
      </c>
      <c r="N112" s="18">
        <v>18.23</v>
      </c>
      <c r="O112" s="18">
        <v>6561</v>
      </c>
      <c r="P112" s="18">
        <v>28909.82</v>
      </c>
      <c r="Q112" s="18">
        <v>101.85</v>
      </c>
      <c r="R112" s="18">
        <v>2298.33</v>
      </c>
      <c r="S112" s="18">
        <v>31310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9">
        <f t="shared" si="25"/>
        <v>34188.82</v>
      </c>
      <c r="Z112" s="9">
        <f t="shared" si="26"/>
        <v>1365.62</v>
      </c>
      <c r="AA112" s="9">
        <f t="shared" si="27"/>
        <v>2316.56</v>
      </c>
      <c r="AB112" s="24">
        <f t="shared" si="28"/>
        <v>37871</v>
      </c>
    </row>
    <row r="113" spans="1:28" s="15" customFormat="1" x14ac:dyDescent="0.25">
      <c r="A113" s="17">
        <v>6</v>
      </c>
      <c r="B113" s="17" t="s">
        <v>42</v>
      </c>
      <c r="C113" s="17" t="s">
        <v>1068</v>
      </c>
      <c r="D113" s="17" t="s">
        <v>1193</v>
      </c>
      <c r="E113" s="17" t="s">
        <v>1194</v>
      </c>
      <c r="F113" s="17" t="s">
        <v>35</v>
      </c>
      <c r="G113" s="17" t="s">
        <v>41</v>
      </c>
      <c r="H113" s="17">
        <v>74513</v>
      </c>
      <c r="I113" s="17">
        <v>72774</v>
      </c>
      <c r="J113" s="17">
        <v>1739</v>
      </c>
      <c r="K113" s="17" t="s">
        <v>37</v>
      </c>
      <c r="L113" s="18">
        <v>21381.43</v>
      </c>
      <c r="M113" s="18">
        <v>1707.5</v>
      </c>
      <c r="N113" s="18">
        <v>1822.1</v>
      </c>
      <c r="O113" s="18">
        <v>24911.03</v>
      </c>
      <c r="P113" s="18">
        <v>9082.6200000000008</v>
      </c>
      <c r="Q113" s="18">
        <v>202.63</v>
      </c>
      <c r="R113" s="18">
        <v>774.72</v>
      </c>
      <c r="S113" s="18">
        <v>10059.969999999999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9">
        <f t="shared" si="25"/>
        <v>30464.050000000003</v>
      </c>
      <c r="Z113" s="9">
        <f t="shared" si="26"/>
        <v>1910.13</v>
      </c>
      <c r="AA113" s="9">
        <f t="shared" si="27"/>
        <v>2596.8199999999997</v>
      </c>
      <c r="AB113" s="24">
        <f t="shared" si="28"/>
        <v>34971</v>
      </c>
    </row>
    <row r="114" spans="1:28" s="15" customFormat="1" x14ac:dyDescent="0.25">
      <c r="A114" s="17">
        <v>7</v>
      </c>
      <c r="B114" s="17" t="s">
        <v>1048</v>
      </c>
      <c r="C114" s="17" t="s">
        <v>1068</v>
      </c>
      <c r="D114" s="17" t="s">
        <v>1195</v>
      </c>
      <c r="E114" s="17" t="s">
        <v>1196</v>
      </c>
      <c r="F114" s="17" t="s">
        <v>35</v>
      </c>
      <c r="G114" s="17" t="s">
        <v>1055</v>
      </c>
      <c r="H114" s="17">
        <v>39281</v>
      </c>
      <c r="I114" s="17">
        <v>37633</v>
      </c>
      <c r="J114" s="17">
        <v>1648</v>
      </c>
      <c r="K114" s="17" t="s">
        <v>37</v>
      </c>
      <c r="L114" s="18">
        <v>-939.63</v>
      </c>
      <c r="M114" s="18">
        <v>388.96</v>
      </c>
      <c r="N114" s="18">
        <v>5115.67</v>
      </c>
      <c r="O114" s="18">
        <v>4565</v>
      </c>
      <c r="P114" s="18">
        <v>8656.15</v>
      </c>
      <c r="Q114" s="18">
        <v>23.67</v>
      </c>
      <c r="R114" s="18">
        <v>734.18</v>
      </c>
      <c r="S114" s="18">
        <v>9414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9">
        <f t="shared" si="25"/>
        <v>7716.5199999999995</v>
      </c>
      <c r="Z114" s="9">
        <f t="shared" si="26"/>
        <v>412.63</v>
      </c>
      <c r="AA114" s="9">
        <f t="shared" si="27"/>
        <v>5849.85</v>
      </c>
      <c r="AB114" s="24">
        <f t="shared" si="28"/>
        <v>13979</v>
      </c>
    </row>
    <row r="115" spans="1:28" s="15" customFormat="1" x14ac:dyDescent="0.25">
      <c r="A115" s="17">
        <v>8</v>
      </c>
      <c r="B115" s="17" t="s">
        <v>1197</v>
      </c>
      <c r="C115" s="17" t="s">
        <v>1068</v>
      </c>
      <c r="D115" s="17" t="s">
        <v>1198</v>
      </c>
      <c r="E115" s="17" t="s">
        <v>1199</v>
      </c>
      <c r="F115" s="17" t="s">
        <v>35</v>
      </c>
      <c r="G115" s="17" t="s">
        <v>45</v>
      </c>
      <c r="H115" s="17">
        <v>27375</v>
      </c>
      <c r="I115" s="17">
        <v>26683</v>
      </c>
      <c r="J115" s="17">
        <v>2076</v>
      </c>
      <c r="K115" s="17" t="s">
        <v>37</v>
      </c>
      <c r="L115" s="18">
        <v>33122.42</v>
      </c>
      <c r="M115" s="18">
        <v>1730.44</v>
      </c>
      <c r="N115" s="18">
        <v>2590.14</v>
      </c>
      <c r="O115" s="18">
        <v>37443</v>
      </c>
      <c r="P115" s="18">
        <v>11344.56</v>
      </c>
      <c r="Q115" s="18">
        <v>322.58</v>
      </c>
      <c r="R115" s="18">
        <v>924.86</v>
      </c>
      <c r="S115" s="18">
        <v>12592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9">
        <f t="shared" si="25"/>
        <v>44466.979999999996</v>
      </c>
      <c r="Z115" s="9">
        <f t="shared" si="26"/>
        <v>2053.02</v>
      </c>
      <c r="AA115" s="9">
        <f t="shared" si="27"/>
        <v>3515</v>
      </c>
      <c r="AB115" s="24">
        <f t="shared" si="28"/>
        <v>50035</v>
      </c>
    </row>
    <row r="116" spans="1:28" s="15" customFormat="1" x14ac:dyDescent="0.25">
      <c r="A116" s="17">
        <v>9</v>
      </c>
      <c r="B116" s="17" t="s">
        <v>1200</v>
      </c>
      <c r="C116" s="17" t="s">
        <v>1068</v>
      </c>
      <c r="D116" s="17" t="s">
        <v>1201</v>
      </c>
      <c r="E116" s="17" t="s">
        <v>1202</v>
      </c>
      <c r="F116" s="17" t="s">
        <v>35</v>
      </c>
      <c r="G116" s="17" t="s">
        <v>1055</v>
      </c>
      <c r="H116" s="17">
        <v>37079</v>
      </c>
      <c r="I116" s="17">
        <v>36586</v>
      </c>
      <c r="J116" s="17">
        <v>1479</v>
      </c>
      <c r="K116" s="17" t="s">
        <v>37</v>
      </c>
      <c r="L116" s="18">
        <v>79042.42</v>
      </c>
      <c r="M116" s="18">
        <v>3758.7</v>
      </c>
      <c r="N116" s="18">
        <v>6127.86</v>
      </c>
      <c r="O116" s="18">
        <v>88928.98</v>
      </c>
      <c r="P116" s="18">
        <v>12261.33</v>
      </c>
      <c r="Q116" s="18">
        <v>835.8</v>
      </c>
      <c r="R116" s="18">
        <v>658.89</v>
      </c>
      <c r="S116" s="18">
        <v>13756.02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9">
        <f t="shared" si="25"/>
        <v>91303.75</v>
      </c>
      <c r="Z116" s="9">
        <f t="shared" si="26"/>
        <v>4594.5</v>
      </c>
      <c r="AA116" s="9">
        <f t="shared" si="27"/>
        <v>6786.75</v>
      </c>
      <c r="AB116" s="24">
        <f t="shared" si="28"/>
        <v>102685</v>
      </c>
    </row>
    <row r="117" spans="1:28" s="15" customFormat="1" x14ac:dyDescent="0.25">
      <c r="A117" s="17">
        <v>10</v>
      </c>
      <c r="B117" s="17" t="s">
        <v>1182</v>
      </c>
      <c r="C117" s="17" t="s">
        <v>1068</v>
      </c>
      <c r="D117" s="17" t="s">
        <v>1203</v>
      </c>
      <c r="E117" s="17" t="s">
        <v>1204</v>
      </c>
      <c r="F117" s="17" t="s">
        <v>35</v>
      </c>
      <c r="G117" s="17" t="s">
        <v>1205</v>
      </c>
      <c r="H117" s="17">
        <v>38862</v>
      </c>
      <c r="I117" s="17">
        <v>38862</v>
      </c>
      <c r="J117" s="17">
        <v>0</v>
      </c>
      <c r="K117" s="17" t="s">
        <v>37</v>
      </c>
      <c r="L117" s="18">
        <v>53466.42</v>
      </c>
      <c r="M117" s="18">
        <v>9025.75</v>
      </c>
      <c r="N117" s="18">
        <v>3507.79</v>
      </c>
      <c r="O117" s="18">
        <v>65999.960000000006</v>
      </c>
      <c r="P117" s="18">
        <v>735.97</v>
      </c>
      <c r="Q117" s="18">
        <v>585.07000000000005</v>
      </c>
      <c r="R117" s="18">
        <v>0</v>
      </c>
      <c r="S117" s="18">
        <v>1321.04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9">
        <f t="shared" si="25"/>
        <v>54202.39</v>
      </c>
      <c r="Z117" s="9">
        <f t="shared" si="26"/>
        <v>9610.82</v>
      </c>
      <c r="AA117" s="9">
        <f t="shared" si="27"/>
        <v>3507.79</v>
      </c>
      <c r="AB117" s="24">
        <f t="shared" si="28"/>
        <v>67321</v>
      </c>
    </row>
    <row r="118" spans="1:28" s="15" customFormat="1" x14ac:dyDescent="0.25">
      <c r="A118" s="17">
        <v>11</v>
      </c>
      <c r="B118" s="17" t="s">
        <v>1197</v>
      </c>
      <c r="C118" s="17" t="s">
        <v>1229</v>
      </c>
      <c r="D118" s="17" t="s">
        <v>1206</v>
      </c>
      <c r="E118" s="17" t="s">
        <v>1207</v>
      </c>
      <c r="F118" s="17" t="s">
        <v>35</v>
      </c>
      <c r="G118" s="17" t="s">
        <v>114</v>
      </c>
      <c r="H118" s="17">
        <v>98453</v>
      </c>
      <c r="I118" s="17">
        <v>98453</v>
      </c>
      <c r="J118" s="17">
        <v>0</v>
      </c>
      <c r="K118" s="17" t="s">
        <v>59</v>
      </c>
      <c r="L118" s="18">
        <v>39747.35</v>
      </c>
      <c r="M118" s="18">
        <v>7068.19</v>
      </c>
      <c r="N118" s="18">
        <v>2291.4899999999998</v>
      </c>
      <c r="O118" s="18">
        <v>49107.03</v>
      </c>
      <c r="P118" s="18">
        <v>712.89</v>
      </c>
      <c r="Q118" s="18">
        <v>431.08</v>
      </c>
      <c r="R118" s="18">
        <v>0</v>
      </c>
      <c r="S118" s="18">
        <v>1143.97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9">
        <f t="shared" si="25"/>
        <v>40460.239999999998</v>
      </c>
      <c r="Z118" s="9">
        <f t="shared" si="26"/>
        <v>7499.2699999999995</v>
      </c>
      <c r="AA118" s="9">
        <f t="shared" si="27"/>
        <v>2291.4899999999998</v>
      </c>
      <c r="AB118" s="24">
        <f t="shared" si="28"/>
        <v>50251</v>
      </c>
    </row>
    <row r="119" spans="1:28" s="22" customFormat="1" x14ac:dyDescent="0.25">
      <c r="A119" s="19"/>
      <c r="B119" s="19"/>
      <c r="C119" s="10" t="s">
        <v>71</v>
      </c>
      <c r="D119" s="19"/>
      <c r="E119" s="19"/>
      <c r="F119" s="19"/>
      <c r="G119" s="19"/>
      <c r="H119" s="19"/>
      <c r="I119" s="19"/>
      <c r="J119" s="19">
        <f>SUM(J108:J118)</f>
        <v>15865</v>
      </c>
      <c r="K119" s="19"/>
      <c r="L119" s="20">
        <f t="shared" ref="L119:AB119" si="29">SUM(L108:L118)</f>
        <v>501825.53999999992</v>
      </c>
      <c r="M119" s="20">
        <f t="shared" si="29"/>
        <v>44046.270000000004</v>
      </c>
      <c r="N119" s="20">
        <f t="shared" si="29"/>
        <v>34575.120000000003</v>
      </c>
      <c r="O119" s="20">
        <f t="shared" si="29"/>
        <v>580446.92999999993</v>
      </c>
      <c r="P119" s="20">
        <f t="shared" si="29"/>
        <v>94253.37</v>
      </c>
      <c r="Q119" s="20">
        <f t="shared" si="29"/>
        <v>6028.8600000000006</v>
      </c>
      <c r="R119" s="20">
        <f t="shared" si="29"/>
        <v>7067.84</v>
      </c>
      <c r="S119" s="20">
        <f t="shared" si="29"/>
        <v>107350.06999999999</v>
      </c>
      <c r="T119" s="20">
        <f t="shared" si="29"/>
        <v>0</v>
      </c>
      <c r="U119" s="20">
        <f t="shared" si="29"/>
        <v>140623.62</v>
      </c>
      <c r="V119" s="20">
        <f t="shared" si="29"/>
        <v>6765.01</v>
      </c>
      <c r="W119" s="20">
        <f t="shared" si="29"/>
        <v>7611.37</v>
      </c>
      <c r="X119" s="20">
        <f t="shared" si="29"/>
        <v>155000</v>
      </c>
      <c r="Y119" s="20">
        <f t="shared" si="29"/>
        <v>455455.29</v>
      </c>
      <c r="Z119" s="20">
        <f t="shared" si="29"/>
        <v>43310.12</v>
      </c>
      <c r="AA119" s="20">
        <f t="shared" si="29"/>
        <v>34031.589999999997</v>
      </c>
      <c r="AB119" s="23">
        <f t="shared" si="29"/>
        <v>532797</v>
      </c>
    </row>
    <row r="120" spans="1:28" s="15" customFormat="1" x14ac:dyDescent="0.25">
      <c r="A120" s="17">
        <v>1</v>
      </c>
      <c r="B120" s="17" t="s">
        <v>1200</v>
      </c>
      <c r="C120" s="17" t="s">
        <v>1068</v>
      </c>
      <c r="D120" s="17" t="s">
        <v>1208</v>
      </c>
      <c r="E120" s="17" t="s">
        <v>1209</v>
      </c>
      <c r="F120" s="17" t="s">
        <v>75</v>
      </c>
      <c r="G120" s="17" t="s">
        <v>1142</v>
      </c>
      <c r="H120" s="17">
        <v>12069</v>
      </c>
      <c r="I120" s="17">
        <v>12042</v>
      </c>
      <c r="J120" s="17">
        <v>27</v>
      </c>
      <c r="K120" s="17" t="s">
        <v>37</v>
      </c>
      <c r="L120" s="18">
        <v>13295.33</v>
      </c>
      <c r="M120" s="18">
        <v>3437.83</v>
      </c>
      <c r="N120" s="18">
        <v>556.80999999999995</v>
      </c>
      <c r="O120" s="18">
        <v>17289.97</v>
      </c>
      <c r="P120" s="18">
        <v>370.85</v>
      </c>
      <c r="Q120" s="18">
        <v>142.13999999999999</v>
      </c>
      <c r="R120" s="18">
        <v>16.04</v>
      </c>
      <c r="S120" s="18">
        <v>529.03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9">
        <f t="shared" ref="Y120:Y129" si="30">L120+P120-U120</f>
        <v>13666.18</v>
      </c>
      <c r="Z120" s="9">
        <f t="shared" ref="Z120:Z129" si="31">M120+Q120-V120</f>
        <v>3579.97</v>
      </c>
      <c r="AA120" s="9">
        <f t="shared" ref="AA120:AA129" si="32">N120+R120-W120</f>
        <v>572.84999999999991</v>
      </c>
      <c r="AB120" s="24">
        <f t="shared" ref="AB120:AB129" si="33">O120+S120-X120</f>
        <v>17819</v>
      </c>
    </row>
    <row r="121" spans="1:28" s="15" customFormat="1" x14ac:dyDescent="0.25">
      <c r="A121" s="17">
        <v>2</v>
      </c>
      <c r="B121" s="17" t="s">
        <v>1185</v>
      </c>
      <c r="C121" s="17" t="s">
        <v>1068</v>
      </c>
      <c r="D121" s="17" t="s">
        <v>1210</v>
      </c>
      <c r="E121" s="17" t="s">
        <v>1211</v>
      </c>
      <c r="F121" s="17" t="s">
        <v>75</v>
      </c>
      <c r="G121" s="17" t="s">
        <v>76</v>
      </c>
      <c r="H121" s="17">
        <v>3665</v>
      </c>
      <c r="I121" s="17">
        <v>3665</v>
      </c>
      <c r="J121" s="17">
        <v>0</v>
      </c>
      <c r="K121" s="17" t="s">
        <v>37</v>
      </c>
      <c r="L121" s="18">
        <v>13480.67</v>
      </c>
      <c r="M121" s="18">
        <v>2252.54</v>
      </c>
      <c r="N121" s="18">
        <v>544.79</v>
      </c>
      <c r="O121" s="18">
        <v>16278</v>
      </c>
      <c r="P121" s="18">
        <v>439.91</v>
      </c>
      <c r="Q121" s="18">
        <v>273.08999999999997</v>
      </c>
      <c r="R121" s="18">
        <v>0</v>
      </c>
      <c r="S121" s="18">
        <v>713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9">
        <f t="shared" si="30"/>
        <v>13920.58</v>
      </c>
      <c r="Z121" s="9">
        <f t="shared" si="31"/>
        <v>2525.63</v>
      </c>
      <c r="AA121" s="9">
        <f t="shared" si="32"/>
        <v>544.79</v>
      </c>
      <c r="AB121" s="24">
        <f t="shared" si="33"/>
        <v>16991</v>
      </c>
    </row>
    <row r="122" spans="1:28" s="15" customFormat="1" x14ac:dyDescent="0.25">
      <c r="A122" s="17">
        <v>3</v>
      </c>
      <c r="B122" s="17" t="s">
        <v>42</v>
      </c>
      <c r="C122" s="17" t="s">
        <v>1068</v>
      </c>
      <c r="D122" s="17" t="s">
        <v>1212</v>
      </c>
      <c r="E122" s="17" t="s">
        <v>1213</v>
      </c>
      <c r="F122" s="17" t="s">
        <v>75</v>
      </c>
      <c r="G122" s="17" t="s">
        <v>1214</v>
      </c>
      <c r="H122" s="17"/>
      <c r="I122" s="17"/>
      <c r="J122" s="17"/>
      <c r="K122" s="17"/>
      <c r="L122" s="18">
        <v>35040.449999999997</v>
      </c>
      <c r="M122" s="18">
        <v>6746.58</v>
      </c>
      <c r="N122" s="18">
        <v>2031.96</v>
      </c>
      <c r="O122" s="18">
        <v>43818.99</v>
      </c>
      <c r="P122" s="18">
        <v>0</v>
      </c>
      <c r="Q122" s="18">
        <v>0</v>
      </c>
      <c r="R122" s="18">
        <v>0</v>
      </c>
      <c r="S122" s="18"/>
      <c r="T122" s="18">
        <v>0</v>
      </c>
      <c r="U122" s="18">
        <v>0</v>
      </c>
      <c r="V122" s="18">
        <v>0</v>
      </c>
      <c r="W122" s="18">
        <v>0</v>
      </c>
      <c r="X122" s="18"/>
      <c r="Y122" s="9">
        <f t="shared" si="30"/>
        <v>35040.449999999997</v>
      </c>
      <c r="Z122" s="9">
        <f t="shared" si="31"/>
        <v>6746.58</v>
      </c>
      <c r="AA122" s="9">
        <f t="shared" si="32"/>
        <v>2031.96</v>
      </c>
      <c r="AB122" s="24">
        <f t="shared" si="33"/>
        <v>43818.99</v>
      </c>
    </row>
    <row r="123" spans="1:28" s="15" customFormat="1" x14ac:dyDescent="0.25">
      <c r="A123" s="17">
        <v>4</v>
      </c>
      <c r="B123" s="17" t="s">
        <v>1197</v>
      </c>
      <c r="C123" s="17" t="s">
        <v>1068</v>
      </c>
      <c r="D123" s="17" t="s">
        <v>1215</v>
      </c>
      <c r="E123" s="17" t="s">
        <v>1216</v>
      </c>
      <c r="F123" s="17" t="s">
        <v>75</v>
      </c>
      <c r="G123" s="17" t="s">
        <v>76</v>
      </c>
      <c r="H123" s="17">
        <v>10020</v>
      </c>
      <c r="I123" s="17">
        <v>9969</v>
      </c>
      <c r="J123" s="17">
        <v>51</v>
      </c>
      <c r="K123" s="17" t="s">
        <v>37</v>
      </c>
      <c r="L123" s="18">
        <v>31100.47</v>
      </c>
      <c r="M123" s="18">
        <v>6397.97</v>
      </c>
      <c r="N123" s="18">
        <v>1350.54</v>
      </c>
      <c r="O123" s="18">
        <v>38848.980000000003</v>
      </c>
      <c r="P123" s="18">
        <v>804.58</v>
      </c>
      <c r="Q123" s="18">
        <v>333.15</v>
      </c>
      <c r="R123" s="18">
        <v>30.29</v>
      </c>
      <c r="S123" s="18">
        <v>1168.02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9">
        <f t="shared" si="30"/>
        <v>31905.050000000003</v>
      </c>
      <c r="Z123" s="9">
        <f t="shared" si="31"/>
        <v>6731.12</v>
      </c>
      <c r="AA123" s="9">
        <f t="shared" si="32"/>
        <v>1380.83</v>
      </c>
      <c r="AB123" s="24">
        <f t="shared" si="33"/>
        <v>40017</v>
      </c>
    </row>
    <row r="124" spans="1:28" s="15" customFormat="1" x14ac:dyDescent="0.25">
      <c r="A124" s="17">
        <v>5</v>
      </c>
      <c r="B124" s="17" t="s">
        <v>48</v>
      </c>
      <c r="C124" s="17" t="s">
        <v>1068</v>
      </c>
      <c r="D124" s="17" t="s">
        <v>1217</v>
      </c>
      <c r="E124" s="17" t="s">
        <v>1218</v>
      </c>
      <c r="F124" s="17" t="s">
        <v>75</v>
      </c>
      <c r="G124" s="17" t="s">
        <v>76</v>
      </c>
      <c r="H124" s="17">
        <v>11008</v>
      </c>
      <c r="I124" s="17">
        <v>10727</v>
      </c>
      <c r="J124" s="17">
        <v>281</v>
      </c>
      <c r="K124" s="17" t="s">
        <v>37</v>
      </c>
      <c r="L124" s="18">
        <v>52852.160000000003</v>
      </c>
      <c r="M124" s="18">
        <v>10471.89</v>
      </c>
      <c r="N124" s="18">
        <v>3186.99</v>
      </c>
      <c r="O124" s="18">
        <v>66511.039999999994</v>
      </c>
      <c r="P124" s="18">
        <v>2349.9299999999998</v>
      </c>
      <c r="Q124" s="18">
        <v>570.12</v>
      </c>
      <c r="R124" s="18">
        <v>166.91</v>
      </c>
      <c r="S124" s="18">
        <v>3086.96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9">
        <f t="shared" si="30"/>
        <v>55202.090000000004</v>
      </c>
      <c r="Z124" s="9">
        <f t="shared" si="31"/>
        <v>11042.01</v>
      </c>
      <c r="AA124" s="9">
        <f t="shared" si="32"/>
        <v>3353.8999999999996</v>
      </c>
      <c r="AB124" s="24">
        <f t="shared" si="33"/>
        <v>69598</v>
      </c>
    </row>
    <row r="125" spans="1:28" s="15" customFormat="1" x14ac:dyDescent="0.25">
      <c r="A125" s="17">
        <v>6</v>
      </c>
      <c r="B125" s="17" t="s">
        <v>1182</v>
      </c>
      <c r="C125" s="17" t="s">
        <v>1068</v>
      </c>
      <c r="D125" s="17" t="s">
        <v>1219</v>
      </c>
      <c r="E125" s="17" t="s">
        <v>1220</v>
      </c>
      <c r="F125" s="17" t="s">
        <v>75</v>
      </c>
      <c r="G125" s="17" t="s">
        <v>1142</v>
      </c>
      <c r="H125" s="17">
        <v>19299</v>
      </c>
      <c r="I125" s="17">
        <v>19299</v>
      </c>
      <c r="J125" s="17">
        <v>0</v>
      </c>
      <c r="K125" s="17" t="s">
        <v>37</v>
      </c>
      <c r="L125" s="18">
        <v>24390.6</v>
      </c>
      <c r="M125" s="18">
        <v>5660.51</v>
      </c>
      <c r="N125" s="18">
        <v>894.88</v>
      </c>
      <c r="O125" s="18">
        <v>30945.99</v>
      </c>
      <c r="P125" s="18">
        <v>412.65</v>
      </c>
      <c r="Q125" s="18">
        <v>259.36</v>
      </c>
      <c r="R125" s="18">
        <v>0</v>
      </c>
      <c r="S125" s="18">
        <v>672.01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9">
        <f t="shared" si="30"/>
        <v>24803.25</v>
      </c>
      <c r="Z125" s="9">
        <f t="shared" si="31"/>
        <v>5919.87</v>
      </c>
      <c r="AA125" s="9">
        <f t="shared" si="32"/>
        <v>894.88</v>
      </c>
      <c r="AB125" s="24">
        <f t="shared" si="33"/>
        <v>31618</v>
      </c>
    </row>
    <row r="126" spans="1:28" s="15" customFormat="1" x14ac:dyDescent="0.25">
      <c r="A126" s="17">
        <v>7</v>
      </c>
      <c r="B126" s="17" t="s">
        <v>1182</v>
      </c>
      <c r="C126" s="17" t="s">
        <v>1068</v>
      </c>
      <c r="D126" s="17" t="s">
        <v>1221</v>
      </c>
      <c r="E126" s="17" t="s">
        <v>1222</v>
      </c>
      <c r="F126" s="17" t="s">
        <v>75</v>
      </c>
      <c r="G126" s="17" t="s">
        <v>1142</v>
      </c>
      <c r="H126" s="17">
        <v>8693</v>
      </c>
      <c r="I126" s="17">
        <v>8619</v>
      </c>
      <c r="J126" s="17">
        <v>74</v>
      </c>
      <c r="K126" s="17" t="s">
        <v>37</v>
      </c>
      <c r="L126" s="18">
        <v>38489.43</v>
      </c>
      <c r="M126" s="18">
        <v>7517.24</v>
      </c>
      <c r="N126" s="18">
        <v>2367.37</v>
      </c>
      <c r="O126" s="18">
        <v>48374.04</v>
      </c>
      <c r="P126" s="18">
        <v>845.93</v>
      </c>
      <c r="Q126" s="18">
        <v>418.07</v>
      </c>
      <c r="R126" s="18">
        <v>43.96</v>
      </c>
      <c r="S126" s="18">
        <v>1307.96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9">
        <f t="shared" si="30"/>
        <v>39335.360000000001</v>
      </c>
      <c r="Z126" s="9">
        <f t="shared" si="31"/>
        <v>7935.3099999999995</v>
      </c>
      <c r="AA126" s="9">
        <f t="shared" si="32"/>
        <v>2411.33</v>
      </c>
      <c r="AB126" s="24">
        <f t="shared" si="33"/>
        <v>49682</v>
      </c>
    </row>
    <row r="127" spans="1:28" s="15" customFormat="1" x14ac:dyDescent="0.25">
      <c r="A127" s="17">
        <v>8</v>
      </c>
      <c r="B127" s="17" t="s">
        <v>1197</v>
      </c>
      <c r="C127" s="17" t="s">
        <v>1068</v>
      </c>
      <c r="D127" s="17" t="s">
        <v>1223</v>
      </c>
      <c r="E127" s="17" t="s">
        <v>1224</v>
      </c>
      <c r="F127" s="17" t="s">
        <v>75</v>
      </c>
      <c r="G127" s="17" t="s">
        <v>76</v>
      </c>
      <c r="H127" s="17">
        <v>11050</v>
      </c>
      <c r="I127" s="17">
        <v>10950</v>
      </c>
      <c r="J127" s="17">
        <v>100</v>
      </c>
      <c r="K127" s="17" t="s">
        <v>37</v>
      </c>
      <c r="L127" s="18">
        <v>23230.73</v>
      </c>
      <c r="M127" s="18">
        <v>6205.04</v>
      </c>
      <c r="N127" s="18">
        <v>1152.22</v>
      </c>
      <c r="O127" s="18">
        <v>30587.99</v>
      </c>
      <c r="P127" s="18">
        <v>962.07</v>
      </c>
      <c r="Q127" s="18">
        <v>250.54</v>
      </c>
      <c r="R127" s="18">
        <v>59.4</v>
      </c>
      <c r="S127" s="18">
        <v>1272.01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9">
        <f t="shared" si="30"/>
        <v>24192.799999999999</v>
      </c>
      <c r="Z127" s="9">
        <f t="shared" si="31"/>
        <v>6455.58</v>
      </c>
      <c r="AA127" s="9">
        <f t="shared" si="32"/>
        <v>1211.6200000000001</v>
      </c>
      <c r="AB127" s="24">
        <f t="shared" si="33"/>
        <v>31860</v>
      </c>
    </row>
    <row r="128" spans="1:28" s="15" customFormat="1" x14ac:dyDescent="0.25">
      <c r="A128" s="17">
        <v>9</v>
      </c>
      <c r="B128" s="17" t="s">
        <v>31</v>
      </c>
      <c r="C128" s="17" t="s">
        <v>100</v>
      </c>
      <c r="D128" s="17" t="s">
        <v>101</v>
      </c>
      <c r="E128" s="17" t="s">
        <v>102</v>
      </c>
      <c r="F128" s="17" t="s">
        <v>75</v>
      </c>
      <c r="G128" s="17" t="s">
        <v>76</v>
      </c>
      <c r="H128" s="17">
        <v>8560</v>
      </c>
      <c r="I128" s="17">
        <v>8560</v>
      </c>
      <c r="J128" s="17">
        <v>0</v>
      </c>
      <c r="K128" s="17" t="s">
        <v>59</v>
      </c>
      <c r="L128" s="18">
        <v>2824.68</v>
      </c>
      <c r="M128" s="18">
        <v>232.07</v>
      </c>
      <c r="N128" s="18">
        <v>11.25</v>
      </c>
      <c r="O128" s="18">
        <v>3068</v>
      </c>
      <c r="P128" s="18">
        <v>165.47</v>
      </c>
      <c r="Q128" s="18">
        <v>28.53</v>
      </c>
      <c r="R128" s="18">
        <v>0</v>
      </c>
      <c r="S128" s="18">
        <v>194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9">
        <f t="shared" si="30"/>
        <v>2990.1499999999996</v>
      </c>
      <c r="Z128" s="9">
        <f t="shared" si="31"/>
        <v>260.60000000000002</v>
      </c>
      <c r="AA128" s="9">
        <f t="shared" si="32"/>
        <v>11.25</v>
      </c>
      <c r="AB128" s="24">
        <f t="shared" si="33"/>
        <v>3262</v>
      </c>
    </row>
    <row r="129" spans="1:31" s="15" customFormat="1" x14ac:dyDescent="0.25">
      <c r="A129" s="17">
        <v>10</v>
      </c>
      <c r="B129" s="17" t="s">
        <v>1188</v>
      </c>
      <c r="C129" s="17" t="s">
        <v>1068</v>
      </c>
      <c r="D129" s="17" t="s">
        <v>1225</v>
      </c>
      <c r="E129" s="17" t="s">
        <v>1226</v>
      </c>
      <c r="F129" s="17" t="s">
        <v>75</v>
      </c>
      <c r="G129" s="17" t="s">
        <v>76</v>
      </c>
      <c r="H129" s="17">
        <v>683</v>
      </c>
      <c r="I129" s="17">
        <v>574</v>
      </c>
      <c r="J129" s="17">
        <v>109</v>
      </c>
      <c r="K129" s="17" t="s">
        <v>37</v>
      </c>
      <c r="L129" s="18">
        <v>37025.56</v>
      </c>
      <c r="M129" s="18">
        <v>7749.34</v>
      </c>
      <c r="N129" s="18">
        <v>2072.06</v>
      </c>
      <c r="O129" s="18">
        <v>46846.96</v>
      </c>
      <c r="P129" s="18">
        <v>1103.95</v>
      </c>
      <c r="Q129" s="18">
        <v>396.34</v>
      </c>
      <c r="R129" s="18">
        <v>64.75</v>
      </c>
      <c r="S129" s="18">
        <v>1565.04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9">
        <f t="shared" si="30"/>
        <v>38129.509999999995</v>
      </c>
      <c r="Z129" s="9">
        <f t="shared" si="31"/>
        <v>8145.68</v>
      </c>
      <c r="AA129" s="9">
        <f t="shared" si="32"/>
        <v>2136.81</v>
      </c>
      <c r="AB129" s="24">
        <f t="shared" si="33"/>
        <v>48412</v>
      </c>
    </row>
    <row r="130" spans="1:31" s="12" customFormat="1" ht="16.5" customHeight="1" x14ac:dyDescent="0.25">
      <c r="A130" s="10"/>
      <c r="B130" s="10"/>
      <c r="C130" s="10" t="s">
        <v>71</v>
      </c>
      <c r="D130" s="10"/>
      <c r="E130" s="10"/>
      <c r="F130" s="10"/>
      <c r="G130" s="10"/>
      <c r="H130" s="10"/>
      <c r="I130" s="10"/>
      <c r="J130" s="11">
        <f>SUM(J120:J129)</f>
        <v>642</v>
      </c>
      <c r="K130" s="10"/>
      <c r="L130" s="11">
        <f t="shared" ref="L130:AB130" si="34">SUM(L120:L129)</f>
        <v>271730.08</v>
      </c>
      <c r="M130" s="11">
        <f t="shared" si="34"/>
        <v>56671.009999999995</v>
      </c>
      <c r="N130" s="11">
        <f t="shared" si="34"/>
        <v>14168.869999999999</v>
      </c>
      <c r="O130" s="11">
        <f t="shared" si="34"/>
        <v>342569.96</v>
      </c>
      <c r="P130" s="11">
        <f t="shared" si="34"/>
        <v>7455.34</v>
      </c>
      <c r="Q130" s="11">
        <f t="shared" si="34"/>
        <v>2671.3400000000006</v>
      </c>
      <c r="R130" s="11">
        <f t="shared" si="34"/>
        <v>381.34999999999997</v>
      </c>
      <c r="S130" s="11">
        <f t="shared" si="34"/>
        <v>10508.029999999999</v>
      </c>
      <c r="T130" s="11">
        <f t="shared" si="34"/>
        <v>0</v>
      </c>
      <c r="U130" s="11">
        <f t="shared" si="34"/>
        <v>0</v>
      </c>
      <c r="V130" s="11">
        <f t="shared" si="34"/>
        <v>0</v>
      </c>
      <c r="W130" s="11">
        <f t="shared" si="34"/>
        <v>0</v>
      </c>
      <c r="X130" s="11">
        <f t="shared" si="34"/>
        <v>0</v>
      </c>
      <c r="Y130" s="11">
        <f t="shared" si="34"/>
        <v>279185.42</v>
      </c>
      <c r="Z130" s="11">
        <f t="shared" si="34"/>
        <v>59342.35</v>
      </c>
      <c r="AA130" s="11">
        <f t="shared" si="34"/>
        <v>14550.22</v>
      </c>
      <c r="AB130" s="11">
        <f t="shared" si="34"/>
        <v>353077.99</v>
      </c>
    </row>
    <row r="131" spans="1:31" s="12" customFormat="1" ht="16.5" customHeight="1" x14ac:dyDescent="0.25">
      <c r="A131" s="10"/>
      <c r="B131" s="10"/>
      <c r="C131" s="10" t="s">
        <v>119</v>
      </c>
      <c r="D131" s="10"/>
      <c r="E131" s="10"/>
      <c r="F131" s="10"/>
      <c r="G131" s="10"/>
      <c r="H131" s="10"/>
      <c r="I131" s="10"/>
      <c r="J131" s="11">
        <f>J130+J119</f>
        <v>16507</v>
      </c>
      <c r="K131" s="11"/>
      <c r="L131" s="11">
        <f t="shared" ref="L131:AB131" si="35">L130+L119</f>
        <v>773555.61999999988</v>
      </c>
      <c r="M131" s="11">
        <f t="shared" si="35"/>
        <v>100717.28</v>
      </c>
      <c r="N131" s="11">
        <f t="shared" si="35"/>
        <v>48743.990000000005</v>
      </c>
      <c r="O131" s="11">
        <f t="shared" si="35"/>
        <v>923016.8899999999</v>
      </c>
      <c r="P131" s="11">
        <f t="shared" si="35"/>
        <v>101708.70999999999</v>
      </c>
      <c r="Q131" s="11">
        <f t="shared" si="35"/>
        <v>8700.2000000000007</v>
      </c>
      <c r="R131" s="11">
        <f t="shared" si="35"/>
        <v>7449.1900000000005</v>
      </c>
      <c r="S131" s="11">
        <f t="shared" si="35"/>
        <v>117858.09999999999</v>
      </c>
      <c r="T131" s="11">
        <f t="shared" si="35"/>
        <v>0</v>
      </c>
      <c r="U131" s="11">
        <f t="shared" si="35"/>
        <v>140623.62</v>
      </c>
      <c r="V131" s="11">
        <f t="shared" si="35"/>
        <v>6765.01</v>
      </c>
      <c r="W131" s="11">
        <f t="shared" si="35"/>
        <v>7611.37</v>
      </c>
      <c r="X131" s="11">
        <f t="shared" si="35"/>
        <v>155000</v>
      </c>
      <c r="Y131" s="11">
        <f t="shared" si="35"/>
        <v>734640.71</v>
      </c>
      <c r="Z131" s="11">
        <f t="shared" si="35"/>
        <v>102652.47</v>
      </c>
      <c r="AA131" s="11">
        <f t="shared" si="35"/>
        <v>48581.81</v>
      </c>
      <c r="AB131" s="11">
        <f t="shared" si="35"/>
        <v>885874.99</v>
      </c>
    </row>
    <row r="132" spans="1:31" ht="18" customHeight="1" x14ac:dyDescent="0.25"/>
    <row r="133" spans="1:31" ht="18" customHeight="1" x14ac:dyDescent="0.25"/>
    <row r="136" spans="1:31" ht="15.75" x14ac:dyDescent="0.25">
      <c r="E136" s="13" t="s">
        <v>120</v>
      </c>
      <c r="G136" s="14"/>
      <c r="H136" s="14"/>
      <c r="I136" s="14"/>
      <c r="J136" s="14"/>
      <c r="K136" s="14"/>
      <c r="L136" s="13" t="s">
        <v>122</v>
      </c>
      <c r="M136" s="13"/>
      <c r="N136" s="13"/>
      <c r="O136" s="14"/>
      <c r="Q136" s="14"/>
      <c r="R136" s="13" t="s">
        <v>121</v>
      </c>
      <c r="T136" s="14"/>
      <c r="U136" s="14"/>
      <c r="W136" s="14"/>
      <c r="X136" s="14"/>
      <c r="Y136" s="13" t="s">
        <v>123</v>
      </c>
      <c r="Z136" s="14"/>
      <c r="AA136" s="14"/>
      <c r="AB136" s="14"/>
    </row>
    <row r="137" spans="1:31" ht="15.75" x14ac:dyDescent="0.25">
      <c r="E137" s="13" t="s">
        <v>124</v>
      </c>
      <c r="G137" s="14"/>
      <c r="H137" s="14"/>
      <c r="I137" s="14"/>
      <c r="J137" s="14"/>
      <c r="K137" s="14"/>
      <c r="L137" s="13" t="s">
        <v>124</v>
      </c>
      <c r="M137" s="13"/>
      <c r="N137" s="13"/>
      <c r="O137" s="14"/>
      <c r="Q137" s="14"/>
      <c r="R137" s="13" t="s">
        <v>124</v>
      </c>
      <c r="T137" s="14"/>
      <c r="U137" s="14"/>
      <c r="W137" s="14"/>
      <c r="X137" s="14"/>
      <c r="Y137" s="13" t="s">
        <v>124</v>
      </c>
      <c r="Z137" s="14"/>
      <c r="AA137" s="14"/>
      <c r="AB137" s="14"/>
    </row>
    <row r="138" spans="1:31" ht="5.25" customHeight="1" x14ac:dyDescent="0.25">
      <c r="E138" s="13"/>
      <c r="G138" s="14"/>
      <c r="H138" s="14"/>
      <c r="I138" s="14"/>
      <c r="J138" s="14"/>
      <c r="K138" s="14"/>
      <c r="L138" s="13"/>
      <c r="M138" s="13"/>
      <c r="N138" s="13"/>
      <c r="O138" s="14"/>
      <c r="Q138" s="14"/>
      <c r="R138" s="13"/>
      <c r="T138" s="14"/>
      <c r="U138" s="14"/>
      <c r="W138" s="14"/>
      <c r="X138" s="14"/>
      <c r="Y138" s="13"/>
      <c r="Z138" s="14"/>
      <c r="AA138" s="14"/>
      <c r="AB138" s="14"/>
    </row>
    <row r="139" spans="1:31" ht="32.25" customHeight="1" x14ac:dyDescent="0.55000000000000004">
      <c r="A139" s="75" t="s">
        <v>0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1"/>
      <c r="AD139" s="1"/>
      <c r="AE139" s="1"/>
    </row>
    <row r="140" spans="1:31" ht="21.75" customHeight="1" x14ac:dyDescent="0.4">
      <c r="A140" s="76" t="s">
        <v>1680</v>
      </c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2"/>
      <c r="AD140" s="2"/>
      <c r="AE140" s="2"/>
    </row>
    <row r="141" spans="1:31" s="5" customFormat="1" ht="20.25" customHeight="1" x14ac:dyDescent="0.35">
      <c r="A141" s="3" t="s">
        <v>1</v>
      </c>
      <c r="B141" s="4"/>
      <c r="C141" s="3"/>
      <c r="D141" s="3"/>
      <c r="F141" s="3" t="s">
        <v>1229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s="7" customFormat="1" ht="90" x14ac:dyDescent="0.25">
      <c r="A142" s="6" t="s">
        <v>3</v>
      </c>
      <c r="B142" s="6" t="s">
        <v>4</v>
      </c>
      <c r="C142" s="6" t="s">
        <v>5</v>
      </c>
      <c r="D142" s="6" t="s">
        <v>6</v>
      </c>
      <c r="E142" s="6" t="s">
        <v>7</v>
      </c>
      <c r="F142" s="6" t="s">
        <v>8</v>
      </c>
      <c r="G142" s="6" t="s">
        <v>9</v>
      </c>
      <c r="H142" s="6" t="s">
        <v>10</v>
      </c>
      <c r="I142" s="6" t="s">
        <v>11</v>
      </c>
      <c r="J142" s="6" t="s">
        <v>12</v>
      </c>
      <c r="K142" s="6" t="s">
        <v>13</v>
      </c>
      <c r="L142" s="6" t="s">
        <v>14</v>
      </c>
      <c r="M142" s="6" t="s">
        <v>15</v>
      </c>
      <c r="N142" s="6" t="s">
        <v>16</v>
      </c>
      <c r="O142" s="6" t="s">
        <v>17</v>
      </c>
      <c r="P142" s="6" t="s">
        <v>18</v>
      </c>
      <c r="Q142" s="6" t="s">
        <v>19</v>
      </c>
      <c r="R142" s="6" t="s">
        <v>20</v>
      </c>
      <c r="S142" s="6" t="s">
        <v>21</v>
      </c>
      <c r="T142" s="6" t="s">
        <v>22</v>
      </c>
      <c r="U142" s="6" t="s">
        <v>23</v>
      </c>
      <c r="V142" s="6" t="s">
        <v>24</v>
      </c>
      <c r="W142" s="6" t="s">
        <v>25</v>
      </c>
      <c r="X142" s="6" t="s">
        <v>26</v>
      </c>
      <c r="Y142" s="6" t="s">
        <v>27</v>
      </c>
      <c r="Z142" s="6" t="s">
        <v>28</v>
      </c>
      <c r="AA142" s="6" t="s">
        <v>29</v>
      </c>
      <c r="AB142" s="6" t="s">
        <v>30</v>
      </c>
    </row>
    <row r="143" spans="1:31" s="15" customFormat="1" x14ac:dyDescent="0.25">
      <c r="A143" s="17">
        <v>1</v>
      </c>
      <c r="B143" s="17" t="s">
        <v>42</v>
      </c>
      <c r="C143" s="17" t="s">
        <v>1068</v>
      </c>
      <c r="D143" s="17" t="s">
        <v>1179</v>
      </c>
      <c r="E143" s="17" t="s">
        <v>1180</v>
      </c>
      <c r="F143" s="17" t="s">
        <v>35</v>
      </c>
      <c r="G143" s="17" t="s">
        <v>1181</v>
      </c>
      <c r="H143" s="17">
        <v>69313</v>
      </c>
      <c r="I143" s="17">
        <v>69313</v>
      </c>
      <c r="J143" s="17">
        <v>232</v>
      </c>
      <c r="K143" s="17" t="s">
        <v>769</v>
      </c>
      <c r="L143" s="18">
        <v>60661.91</v>
      </c>
      <c r="M143" s="18">
        <v>7202.71</v>
      </c>
      <c r="N143" s="18">
        <v>1368.38</v>
      </c>
      <c r="O143" s="18">
        <v>69233</v>
      </c>
      <c r="P143" s="18">
        <v>1710.36</v>
      </c>
      <c r="Q143" s="18">
        <v>612.24</v>
      </c>
      <c r="R143" s="18">
        <v>104.4</v>
      </c>
      <c r="S143" s="18">
        <v>2427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18">
        <v>62372.27</v>
      </c>
      <c r="Z143" s="18">
        <v>7814.95</v>
      </c>
      <c r="AA143" s="18">
        <v>1472.78</v>
      </c>
      <c r="AB143" s="18">
        <v>71660</v>
      </c>
    </row>
    <row r="144" spans="1:31" s="15" customFormat="1" x14ac:dyDescent="0.25">
      <c r="A144" s="17">
        <v>2</v>
      </c>
      <c r="B144" s="17" t="s">
        <v>1182</v>
      </c>
      <c r="C144" s="17" t="s">
        <v>1068</v>
      </c>
      <c r="D144" s="17" t="s">
        <v>1183</v>
      </c>
      <c r="E144" s="17" t="s">
        <v>1184</v>
      </c>
      <c r="F144" s="17" t="s">
        <v>35</v>
      </c>
      <c r="G144" s="17" t="s">
        <v>41</v>
      </c>
      <c r="H144" s="17"/>
      <c r="I144" s="17"/>
      <c r="J144" s="17"/>
      <c r="K144" s="17"/>
      <c r="L144" s="18">
        <v>8852</v>
      </c>
      <c r="M144" s="18">
        <v>0</v>
      </c>
      <c r="N144" s="18">
        <v>0</v>
      </c>
      <c r="O144" s="18">
        <v>8852</v>
      </c>
      <c r="P144" s="18">
        <v>0</v>
      </c>
      <c r="Q144" s="18">
        <v>0</v>
      </c>
      <c r="R144" s="18">
        <v>0</v>
      </c>
      <c r="S144" s="18"/>
      <c r="T144" s="18">
        <v>11120</v>
      </c>
      <c r="U144" s="18">
        <v>0</v>
      </c>
      <c r="V144" s="18">
        <v>0</v>
      </c>
      <c r="W144" s="18">
        <v>0</v>
      </c>
      <c r="X144" s="18"/>
      <c r="Y144" s="18">
        <v>8852</v>
      </c>
      <c r="Z144" s="18">
        <v>0</v>
      </c>
      <c r="AA144" s="18">
        <v>0</v>
      </c>
      <c r="AB144" s="18">
        <v>8852</v>
      </c>
    </row>
    <row r="145" spans="1:28" s="15" customFormat="1" x14ac:dyDescent="0.25">
      <c r="A145" s="17">
        <v>3</v>
      </c>
      <c r="B145" s="17" t="s">
        <v>1185</v>
      </c>
      <c r="C145" s="17" t="s">
        <v>1068</v>
      </c>
      <c r="D145" s="17" t="s">
        <v>1186</v>
      </c>
      <c r="E145" s="17" t="s">
        <v>1187</v>
      </c>
      <c r="F145" s="17" t="s">
        <v>35</v>
      </c>
      <c r="G145" s="17" t="s">
        <v>45</v>
      </c>
      <c r="H145" s="17">
        <v>2482</v>
      </c>
      <c r="I145" s="17">
        <v>1271</v>
      </c>
      <c r="J145" s="17">
        <v>1211</v>
      </c>
      <c r="K145" s="17" t="s">
        <v>37</v>
      </c>
      <c r="L145" s="18">
        <v>73669.83</v>
      </c>
      <c r="M145" s="18">
        <v>7331.22</v>
      </c>
      <c r="N145" s="18">
        <v>5798.95</v>
      </c>
      <c r="O145" s="18">
        <v>86800</v>
      </c>
      <c r="P145" s="18">
        <v>6907.28</v>
      </c>
      <c r="Q145" s="18">
        <v>755.77</v>
      </c>
      <c r="R145" s="18">
        <v>544.95000000000005</v>
      </c>
      <c r="S145" s="18">
        <v>8208</v>
      </c>
      <c r="T145" s="18">
        <v>0</v>
      </c>
      <c r="U145" s="18">
        <v>21869.83</v>
      </c>
      <c r="V145" s="18">
        <v>7331.22</v>
      </c>
      <c r="W145" s="18">
        <v>5798.95</v>
      </c>
      <c r="X145" s="18">
        <v>35000</v>
      </c>
      <c r="Y145" s="18">
        <v>58707.28</v>
      </c>
      <c r="Z145" s="18">
        <v>755.77</v>
      </c>
      <c r="AA145" s="18">
        <v>544.95000000000005</v>
      </c>
      <c r="AB145" s="18">
        <v>60008</v>
      </c>
    </row>
    <row r="146" spans="1:28" s="15" customFormat="1" x14ac:dyDescent="0.25">
      <c r="A146" s="17">
        <v>4</v>
      </c>
      <c r="B146" s="17" t="s">
        <v>1188</v>
      </c>
      <c r="C146" s="17" t="s">
        <v>1068</v>
      </c>
      <c r="D146" s="17" t="s">
        <v>1189</v>
      </c>
      <c r="E146" s="17" t="s">
        <v>1190</v>
      </c>
      <c r="F146" s="17" t="s">
        <v>35</v>
      </c>
      <c r="G146" s="17" t="s">
        <v>45</v>
      </c>
      <c r="H146" s="17">
        <v>69920</v>
      </c>
      <c r="I146" s="17">
        <v>69920</v>
      </c>
      <c r="J146" s="17">
        <v>0</v>
      </c>
      <c r="K146" s="17" t="s">
        <v>59</v>
      </c>
      <c r="L146" s="18">
        <v>9468.7999999999993</v>
      </c>
      <c r="M146" s="18">
        <v>1330.2</v>
      </c>
      <c r="N146" s="18">
        <v>0</v>
      </c>
      <c r="O146" s="18">
        <v>10799</v>
      </c>
      <c r="P146" s="18">
        <v>852.74</v>
      </c>
      <c r="Q146" s="18">
        <v>91.26</v>
      </c>
      <c r="R146" s="18">
        <v>0</v>
      </c>
      <c r="S146" s="18">
        <v>944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18">
        <v>10321.540000000001</v>
      </c>
      <c r="Z146" s="18">
        <v>1421.46</v>
      </c>
      <c r="AA146" s="18">
        <v>0</v>
      </c>
      <c r="AB146" s="18">
        <v>11743</v>
      </c>
    </row>
    <row r="147" spans="1:28" s="15" customFormat="1" x14ac:dyDescent="0.25">
      <c r="A147" s="17">
        <v>5</v>
      </c>
      <c r="B147" s="17" t="s">
        <v>1188</v>
      </c>
      <c r="C147" s="17" t="s">
        <v>1068</v>
      </c>
      <c r="D147" s="17" t="s">
        <v>1191</v>
      </c>
      <c r="E147" s="17" t="s">
        <v>1192</v>
      </c>
      <c r="F147" s="17" t="s">
        <v>35</v>
      </c>
      <c r="G147" s="17" t="s">
        <v>41</v>
      </c>
      <c r="H147" s="17">
        <v>9500</v>
      </c>
      <c r="I147" s="17">
        <v>5159</v>
      </c>
      <c r="J147" s="17">
        <v>4341</v>
      </c>
      <c r="K147" s="17" t="s">
        <v>37</v>
      </c>
      <c r="L147" s="18">
        <v>34188.82</v>
      </c>
      <c r="M147" s="18">
        <v>1365.62</v>
      </c>
      <c r="N147" s="18">
        <v>2316.56</v>
      </c>
      <c r="O147" s="18">
        <v>37871</v>
      </c>
      <c r="P147" s="18">
        <v>22282.14</v>
      </c>
      <c r="Q147" s="18">
        <v>219.41</v>
      </c>
      <c r="R147" s="18">
        <v>1953.45</v>
      </c>
      <c r="S147" s="18">
        <v>24455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18">
        <v>56470.96</v>
      </c>
      <c r="Z147" s="18">
        <v>1585.03</v>
      </c>
      <c r="AA147" s="18">
        <v>4270.01</v>
      </c>
      <c r="AB147" s="18">
        <v>62326</v>
      </c>
    </row>
    <row r="148" spans="1:28" s="15" customFormat="1" x14ac:dyDescent="0.25">
      <c r="A148" s="17">
        <v>6</v>
      </c>
      <c r="B148" s="17" t="s">
        <v>42</v>
      </c>
      <c r="C148" s="17" t="s">
        <v>1068</v>
      </c>
      <c r="D148" s="17" t="s">
        <v>1193</v>
      </c>
      <c r="E148" s="17" t="s">
        <v>1194</v>
      </c>
      <c r="F148" s="17" t="s">
        <v>35</v>
      </c>
      <c r="G148" s="17" t="s">
        <v>41</v>
      </c>
      <c r="H148" s="17">
        <v>76102</v>
      </c>
      <c r="I148" s="17">
        <v>74513</v>
      </c>
      <c r="J148" s="17">
        <v>1589</v>
      </c>
      <c r="K148" s="17" t="s">
        <v>37</v>
      </c>
      <c r="L148" s="18">
        <v>30464.05</v>
      </c>
      <c r="M148" s="18">
        <v>1910.13</v>
      </c>
      <c r="N148" s="18">
        <v>2596.8200000000002</v>
      </c>
      <c r="O148" s="18">
        <v>34971</v>
      </c>
      <c r="P148" s="18">
        <v>8495.34</v>
      </c>
      <c r="Q148" s="18">
        <v>284.61</v>
      </c>
      <c r="R148" s="18">
        <v>715.05</v>
      </c>
      <c r="S148" s="18">
        <v>9495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18">
        <v>38959.39</v>
      </c>
      <c r="Z148" s="18">
        <v>2194.7399999999998</v>
      </c>
      <c r="AA148" s="18">
        <v>3311.87</v>
      </c>
      <c r="AB148" s="18">
        <v>44466</v>
      </c>
    </row>
    <row r="149" spans="1:28" s="15" customFormat="1" x14ac:dyDescent="0.25">
      <c r="A149" s="17">
        <v>7</v>
      </c>
      <c r="B149" s="17" t="s">
        <v>1048</v>
      </c>
      <c r="C149" s="17" t="s">
        <v>1068</v>
      </c>
      <c r="D149" s="17" t="s">
        <v>1195</v>
      </c>
      <c r="E149" s="17" t="s">
        <v>1196</v>
      </c>
      <c r="F149" s="17" t="s">
        <v>35</v>
      </c>
      <c r="G149" s="17" t="s">
        <v>1055</v>
      </c>
      <c r="H149" s="17">
        <v>40648</v>
      </c>
      <c r="I149" s="17">
        <v>39281</v>
      </c>
      <c r="J149" s="17">
        <v>1367</v>
      </c>
      <c r="K149" s="17" t="s">
        <v>37</v>
      </c>
      <c r="L149" s="18">
        <v>7716.52</v>
      </c>
      <c r="M149" s="18">
        <v>412.63</v>
      </c>
      <c r="N149" s="18">
        <v>5849.85</v>
      </c>
      <c r="O149" s="18">
        <v>13979</v>
      </c>
      <c r="P149" s="18">
        <v>7412.01</v>
      </c>
      <c r="Q149" s="18">
        <v>91.84</v>
      </c>
      <c r="R149" s="18">
        <v>615.15</v>
      </c>
      <c r="S149" s="18">
        <v>8119</v>
      </c>
      <c r="T149" s="18">
        <v>140</v>
      </c>
      <c r="U149" s="18">
        <v>0</v>
      </c>
      <c r="V149" s="18">
        <v>0</v>
      </c>
      <c r="W149" s="18">
        <v>0</v>
      </c>
      <c r="X149" s="18"/>
      <c r="Y149" s="18">
        <v>15128.53</v>
      </c>
      <c r="Z149" s="18">
        <v>504.47</v>
      </c>
      <c r="AA149" s="18">
        <v>6465</v>
      </c>
      <c r="AB149" s="18">
        <v>22098</v>
      </c>
    </row>
    <row r="150" spans="1:28" s="15" customFormat="1" x14ac:dyDescent="0.25">
      <c r="A150" s="17">
        <v>8</v>
      </c>
      <c r="B150" s="17" t="s">
        <v>1197</v>
      </c>
      <c r="C150" s="17" t="s">
        <v>1068</v>
      </c>
      <c r="D150" s="17" t="s">
        <v>1198</v>
      </c>
      <c r="E150" s="17" t="s">
        <v>1199</v>
      </c>
      <c r="F150" s="17" t="s">
        <v>35</v>
      </c>
      <c r="G150" s="17" t="s">
        <v>45</v>
      </c>
      <c r="H150" s="17">
        <v>28063</v>
      </c>
      <c r="I150" s="17">
        <v>27375</v>
      </c>
      <c r="J150" s="17">
        <v>2064</v>
      </c>
      <c r="K150" s="17" t="s">
        <v>37</v>
      </c>
      <c r="L150" s="18">
        <v>44466.98</v>
      </c>
      <c r="M150" s="18">
        <v>2053.02</v>
      </c>
      <c r="N150" s="18">
        <v>3515</v>
      </c>
      <c r="O150" s="18">
        <v>50035</v>
      </c>
      <c r="P150" s="18">
        <v>11172.63</v>
      </c>
      <c r="Q150" s="18">
        <v>422.57</v>
      </c>
      <c r="R150" s="18">
        <v>928.8</v>
      </c>
      <c r="S150" s="18">
        <v>12524</v>
      </c>
      <c r="T150" s="18">
        <v>2310</v>
      </c>
      <c r="U150" s="18">
        <v>0</v>
      </c>
      <c r="V150" s="18">
        <v>0</v>
      </c>
      <c r="W150" s="18">
        <v>0</v>
      </c>
      <c r="X150" s="18"/>
      <c r="Y150" s="18">
        <v>55639.61</v>
      </c>
      <c r="Z150" s="18">
        <v>2475.59</v>
      </c>
      <c r="AA150" s="18">
        <v>4443.8</v>
      </c>
      <c r="AB150" s="18">
        <v>62559</v>
      </c>
    </row>
    <row r="151" spans="1:28" s="15" customFormat="1" x14ac:dyDescent="0.25">
      <c r="A151" s="17">
        <v>9</v>
      </c>
      <c r="B151" s="17" t="s">
        <v>1200</v>
      </c>
      <c r="C151" s="17" t="s">
        <v>1068</v>
      </c>
      <c r="D151" s="17" t="s">
        <v>1201</v>
      </c>
      <c r="E151" s="17" t="s">
        <v>1202</v>
      </c>
      <c r="F151" s="17" t="s">
        <v>35</v>
      </c>
      <c r="G151" s="17" t="s">
        <v>1055</v>
      </c>
      <c r="H151" s="17">
        <v>37522</v>
      </c>
      <c r="I151" s="17">
        <v>37079</v>
      </c>
      <c r="J151" s="17">
        <v>1329</v>
      </c>
      <c r="K151" s="17" t="s">
        <v>37</v>
      </c>
      <c r="L151" s="18">
        <v>91303.75</v>
      </c>
      <c r="M151" s="18">
        <v>4594.5</v>
      </c>
      <c r="N151" s="18">
        <v>6786.75</v>
      </c>
      <c r="O151" s="18">
        <v>102685</v>
      </c>
      <c r="P151" s="18">
        <v>7195.34</v>
      </c>
      <c r="Q151" s="18">
        <v>920.61</v>
      </c>
      <c r="R151" s="18">
        <v>598.04999999999995</v>
      </c>
      <c r="S151" s="18">
        <v>8714</v>
      </c>
      <c r="T151" s="18">
        <v>1380</v>
      </c>
      <c r="U151" s="18">
        <v>0</v>
      </c>
      <c r="V151" s="18">
        <v>0</v>
      </c>
      <c r="W151" s="18">
        <v>0</v>
      </c>
      <c r="X151" s="18"/>
      <c r="Y151" s="18">
        <v>98499.09</v>
      </c>
      <c r="Z151" s="18">
        <v>5515.11</v>
      </c>
      <c r="AA151" s="18">
        <v>7384.8</v>
      </c>
      <c r="AB151" s="18">
        <v>111399</v>
      </c>
    </row>
    <row r="152" spans="1:28" s="15" customFormat="1" x14ac:dyDescent="0.25">
      <c r="A152" s="17">
        <v>10</v>
      </c>
      <c r="B152" s="17" t="s">
        <v>1182</v>
      </c>
      <c r="C152" s="17" t="s">
        <v>1068</v>
      </c>
      <c r="D152" s="17" t="s">
        <v>1203</v>
      </c>
      <c r="E152" s="17" t="s">
        <v>1204</v>
      </c>
      <c r="F152" s="17" t="s">
        <v>35</v>
      </c>
      <c r="G152" s="17" t="s">
        <v>1205</v>
      </c>
      <c r="H152" s="17"/>
      <c r="I152" s="17"/>
      <c r="J152" s="17"/>
      <c r="K152" s="17"/>
      <c r="L152" s="18">
        <v>54202.39</v>
      </c>
      <c r="M152" s="18">
        <v>9610.82</v>
      </c>
      <c r="N152" s="18">
        <v>3507.79</v>
      </c>
      <c r="O152" s="18">
        <v>67321</v>
      </c>
      <c r="P152" s="18">
        <v>0</v>
      </c>
      <c r="Q152" s="18">
        <v>0</v>
      </c>
      <c r="R152" s="18">
        <v>0</v>
      </c>
      <c r="S152" s="18"/>
      <c r="T152" s="18">
        <v>0</v>
      </c>
      <c r="U152" s="18">
        <v>0</v>
      </c>
      <c r="V152" s="18">
        <v>0</v>
      </c>
      <c r="W152" s="18">
        <v>0</v>
      </c>
      <c r="X152" s="18"/>
      <c r="Y152" s="18">
        <v>54202.39</v>
      </c>
      <c r="Z152" s="18">
        <v>9610.82</v>
      </c>
      <c r="AA152" s="18">
        <v>3507.79</v>
      </c>
      <c r="AB152" s="18">
        <v>67321</v>
      </c>
    </row>
    <row r="153" spans="1:28" s="15" customFormat="1" x14ac:dyDescent="0.25">
      <c r="A153" s="17">
        <v>11</v>
      </c>
      <c r="B153" s="17" t="s">
        <v>1197</v>
      </c>
      <c r="C153" s="17" t="s">
        <v>1229</v>
      </c>
      <c r="D153" s="17" t="s">
        <v>1206</v>
      </c>
      <c r="E153" s="17" t="s">
        <v>1207</v>
      </c>
      <c r="F153" s="17" t="s">
        <v>35</v>
      </c>
      <c r="G153" s="17" t="s">
        <v>114</v>
      </c>
      <c r="H153" s="17">
        <v>98453</v>
      </c>
      <c r="I153" s="17">
        <v>98453</v>
      </c>
      <c r="J153" s="17">
        <v>0</v>
      </c>
      <c r="K153" s="17" t="s">
        <v>59</v>
      </c>
      <c r="L153" s="18">
        <v>40460.239999999998</v>
      </c>
      <c r="M153" s="18">
        <v>7499.27</v>
      </c>
      <c r="N153" s="18">
        <v>2291.4899999999998</v>
      </c>
      <c r="O153" s="18">
        <v>50251</v>
      </c>
      <c r="P153" s="18">
        <v>824.81</v>
      </c>
      <c r="Q153" s="18">
        <v>424.19</v>
      </c>
      <c r="R153" s="18">
        <v>0</v>
      </c>
      <c r="S153" s="18">
        <v>1249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18">
        <v>41285.050000000003</v>
      </c>
      <c r="Z153" s="18">
        <v>7923.46</v>
      </c>
      <c r="AA153" s="18">
        <v>2291.4899999999998</v>
      </c>
      <c r="AB153" s="18">
        <v>51500</v>
      </c>
    </row>
    <row r="154" spans="1:28" s="22" customForma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>
        <f>SUM(J143:J153)</f>
        <v>12133</v>
      </c>
      <c r="K154" s="19"/>
      <c r="L154" s="20">
        <f t="shared" ref="L154:AB154" si="36">SUM(L143:L153)</f>
        <v>455455.29</v>
      </c>
      <c r="M154" s="20">
        <f t="shared" si="36"/>
        <v>43310.12000000001</v>
      </c>
      <c r="N154" s="20">
        <f t="shared" si="36"/>
        <v>34031.589999999997</v>
      </c>
      <c r="O154" s="20">
        <f t="shared" si="36"/>
        <v>532797</v>
      </c>
      <c r="P154" s="20">
        <f t="shared" si="36"/>
        <v>66852.649999999994</v>
      </c>
      <c r="Q154" s="20">
        <f t="shared" si="36"/>
        <v>3822.5000000000005</v>
      </c>
      <c r="R154" s="20">
        <f t="shared" si="36"/>
        <v>5459.85</v>
      </c>
      <c r="S154" s="20">
        <f t="shared" si="36"/>
        <v>76135</v>
      </c>
      <c r="T154" s="20">
        <f t="shared" si="36"/>
        <v>14950</v>
      </c>
      <c r="U154" s="20">
        <f t="shared" si="36"/>
        <v>21869.83</v>
      </c>
      <c r="V154" s="20">
        <f t="shared" si="36"/>
        <v>7331.22</v>
      </c>
      <c r="W154" s="20">
        <f t="shared" si="36"/>
        <v>5798.95</v>
      </c>
      <c r="X154" s="20">
        <f t="shared" si="36"/>
        <v>35000</v>
      </c>
      <c r="Y154" s="20">
        <f t="shared" si="36"/>
        <v>500438.11000000004</v>
      </c>
      <c r="Z154" s="20">
        <f t="shared" si="36"/>
        <v>39801.4</v>
      </c>
      <c r="AA154" s="20">
        <f t="shared" si="36"/>
        <v>33692.49</v>
      </c>
      <c r="AB154" s="20">
        <f t="shared" si="36"/>
        <v>573932</v>
      </c>
    </row>
    <row r="155" spans="1:28" s="15" customFormat="1" x14ac:dyDescent="0.25">
      <c r="A155" s="17">
        <v>1</v>
      </c>
      <c r="B155" s="17" t="s">
        <v>1200</v>
      </c>
      <c r="C155" s="17" t="s">
        <v>1068</v>
      </c>
      <c r="D155" s="17" t="s">
        <v>1208</v>
      </c>
      <c r="E155" s="17" t="s">
        <v>1209</v>
      </c>
      <c r="F155" s="17" t="s">
        <v>75</v>
      </c>
      <c r="G155" s="17" t="s">
        <v>1142</v>
      </c>
      <c r="H155" s="17"/>
      <c r="I155" s="17"/>
      <c r="J155" s="17"/>
      <c r="K155" s="17"/>
      <c r="L155" s="18">
        <v>13666.18</v>
      </c>
      <c r="M155" s="18">
        <v>3579.97</v>
      </c>
      <c r="N155" s="18">
        <v>572.85</v>
      </c>
      <c r="O155" s="18">
        <v>17819</v>
      </c>
      <c r="P155" s="18">
        <v>0</v>
      </c>
      <c r="Q155" s="18">
        <v>0</v>
      </c>
      <c r="R155" s="18">
        <v>0</v>
      </c>
      <c r="S155" s="18"/>
      <c r="T155" s="18">
        <v>0</v>
      </c>
      <c r="U155" s="18">
        <v>0</v>
      </c>
      <c r="V155" s="18">
        <v>0</v>
      </c>
      <c r="W155" s="18">
        <v>0</v>
      </c>
      <c r="X155" s="18"/>
      <c r="Y155" s="18">
        <v>13666.18</v>
      </c>
      <c r="Z155" s="18">
        <v>3579.97</v>
      </c>
      <c r="AA155" s="18">
        <v>572.85</v>
      </c>
      <c r="AB155" s="18">
        <v>17819</v>
      </c>
    </row>
    <row r="156" spans="1:28" s="15" customFormat="1" x14ac:dyDescent="0.25">
      <c r="A156" s="17">
        <v>2</v>
      </c>
      <c r="B156" s="17" t="s">
        <v>1185</v>
      </c>
      <c r="C156" s="17" t="s">
        <v>1068</v>
      </c>
      <c r="D156" s="17" t="s">
        <v>1210</v>
      </c>
      <c r="E156" s="17" t="s">
        <v>1211</v>
      </c>
      <c r="F156" s="17" t="s">
        <v>75</v>
      </c>
      <c r="G156" s="17" t="s">
        <v>76</v>
      </c>
      <c r="H156" s="17">
        <v>3832</v>
      </c>
      <c r="I156" s="17">
        <v>3665</v>
      </c>
      <c r="J156" s="17">
        <v>167</v>
      </c>
      <c r="K156" s="17" t="s">
        <v>37</v>
      </c>
      <c r="L156" s="18">
        <v>13920.58</v>
      </c>
      <c r="M156" s="18">
        <v>2525.63</v>
      </c>
      <c r="N156" s="18">
        <v>544.79</v>
      </c>
      <c r="O156" s="18">
        <v>16991</v>
      </c>
      <c r="P156" s="18">
        <v>1360.45</v>
      </c>
      <c r="Q156" s="18">
        <v>142.6</v>
      </c>
      <c r="R156" s="18">
        <v>99.95</v>
      </c>
      <c r="S156" s="18">
        <v>1603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15281.03</v>
      </c>
      <c r="Z156" s="18">
        <v>2668.23</v>
      </c>
      <c r="AA156" s="18">
        <v>644.74</v>
      </c>
      <c r="AB156" s="18">
        <v>18594</v>
      </c>
    </row>
    <row r="157" spans="1:28" s="15" customFormat="1" x14ac:dyDescent="0.25">
      <c r="A157" s="17">
        <v>3</v>
      </c>
      <c r="B157" s="17" t="s">
        <v>42</v>
      </c>
      <c r="C157" s="17" t="s">
        <v>1068</v>
      </c>
      <c r="D157" s="17" t="s">
        <v>1212</v>
      </c>
      <c r="E157" s="17" t="s">
        <v>1213</v>
      </c>
      <c r="F157" s="17" t="s">
        <v>75</v>
      </c>
      <c r="G157" s="17" t="s">
        <v>1214</v>
      </c>
      <c r="H157" s="17">
        <v>9946</v>
      </c>
      <c r="I157" s="17">
        <v>9946</v>
      </c>
      <c r="J157" s="17">
        <v>132</v>
      </c>
      <c r="K157" s="17" t="s">
        <v>769</v>
      </c>
      <c r="L157" s="18">
        <v>35040.449999999997</v>
      </c>
      <c r="M157" s="18">
        <v>6746.58</v>
      </c>
      <c r="N157" s="18">
        <v>2031.96</v>
      </c>
      <c r="O157" s="18">
        <v>43818.99</v>
      </c>
      <c r="P157" s="18">
        <v>1638.39</v>
      </c>
      <c r="Q157" s="18">
        <v>749.91</v>
      </c>
      <c r="R157" s="18">
        <v>78.709999999999994</v>
      </c>
      <c r="S157" s="18">
        <v>2467.0100000000002</v>
      </c>
      <c r="T157" s="18">
        <v>10</v>
      </c>
      <c r="U157" s="18">
        <v>0</v>
      </c>
      <c r="V157" s="18">
        <v>0</v>
      </c>
      <c r="W157" s="18">
        <v>0</v>
      </c>
      <c r="X157" s="18"/>
      <c r="Y157" s="18">
        <v>36678.839999999997</v>
      </c>
      <c r="Z157" s="18">
        <v>7496.49</v>
      </c>
      <c r="AA157" s="18">
        <v>2110.67</v>
      </c>
      <c r="AB157" s="18">
        <v>46286</v>
      </c>
    </row>
    <row r="158" spans="1:28" s="15" customFormat="1" x14ac:dyDescent="0.25">
      <c r="A158" s="17">
        <v>4</v>
      </c>
      <c r="B158" s="17" t="s">
        <v>1197</v>
      </c>
      <c r="C158" s="17" t="s">
        <v>1068</v>
      </c>
      <c r="D158" s="17" t="s">
        <v>1215</v>
      </c>
      <c r="E158" s="17" t="s">
        <v>1216</v>
      </c>
      <c r="F158" s="17" t="s">
        <v>75</v>
      </c>
      <c r="G158" s="17" t="s">
        <v>76</v>
      </c>
      <c r="H158" s="17">
        <v>10100</v>
      </c>
      <c r="I158" s="17">
        <v>10020</v>
      </c>
      <c r="J158" s="17">
        <v>80</v>
      </c>
      <c r="K158" s="17" t="s">
        <v>37</v>
      </c>
      <c r="L158" s="18">
        <v>31905.05</v>
      </c>
      <c r="M158" s="18">
        <v>6731.12</v>
      </c>
      <c r="N158" s="18">
        <v>1380.83</v>
      </c>
      <c r="O158" s="18">
        <v>40017</v>
      </c>
      <c r="P158" s="18">
        <v>1063.1600000000001</v>
      </c>
      <c r="Q158" s="18">
        <v>328.96</v>
      </c>
      <c r="R158" s="18">
        <v>47.88</v>
      </c>
      <c r="S158" s="18">
        <v>1440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18">
        <v>32968.21</v>
      </c>
      <c r="Z158" s="18">
        <v>7060.08</v>
      </c>
      <c r="AA158" s="18">
        <v>1428.71</v>
      </c>
      <c r="AB158" s="18">
        <v>41457</v>
      </c>
    </row>
    <row r="159" spans="1:28" s="15" customFormat="1" x14ac:dyDescent="0.25">
      <c r="A159" s="17">
        <v>5</v>
      </c>
      <c r="B159" s="17" t="s">
        <v>48</v>
      </c>
      <c r="C159" s="17" t="s">
        <v>1068</v>
      </c>
      <c r="D159" s="17" t="s">
        <v>1217</v>
      </c>
      <c r="E159" s="17" t="s">
        <v>1218</v>
      </c>
      <c r="F159" s="17" t="s">
        <v>75</v>
      </c>
      <c r="G159" s="17" t="s">
        <v>76</v>
      </c>
      <c r="H159" s="17">
        <v>11250</v>
      </c>
      <c r="I159" s="17">
        <v>11008</v>
      </c>
      <c r="J159" s="17">
        <v>242</v>
      </c>
      <c r="K159" s="17" t="s">
        <v>37</v>
      </c>
      <c r="L159" s="18">
        <v>55202.09</v>
      </c>
      <c r="M159" s="18">
        <v>11042.01</v>
      </c>
      <c r="N159" s="18">
        <v>3353.9</v>
      </c>
      <c r="O159" s="18">
        <v>69598</v>
      </c>
      <c r="P159" s="18">
        <v>2171.35</v>
      </c>
      <c r="Q159" s="18">
        <v>573.80999999999995</v>
      </c>
      <c r="R159" s="18">
        <v>144.84</v>
      </c>
      <c r="S159" s="18">
        <v>2890</v>
      </c>
      <c r="T159" s="18">
        <v>0</v>
      </c>
      <c r="U159" s="18">
        <v>0</v>
      </c>
      <c r="V159" s="18">
        <v>0</v>
      </c>
      <c r="W159" s="18">
        <v>0</v>
      </c>
      <c r="X159" s="18"/>
      <c r="Y159" s="18">
        <v>57373.440000000002</v>
      </c>
      <c r="Z159" s="18">
        <v>11615.82</v>
      </c>
      <c r="AA159" s="18">
        <v>3498.74</v>
      </c>
      <c r="AB159" s="18">
        <v>72488</v>
      </c>
    </row>
    <row r="160" spans="1:28" s="15" customFormat="1" x14ac:dyDescent="0.25">
      <c r="A160" s="17">
        <v>6</v>
      </c>
      <c r="B160" s="17" t="s">
        <v>1182</v>
      </c>
      <c r="C160" s="17" t="s">
        <v>1068</v>
      </c>
      <c r="D160" s="17" t="s">
        <v>1219</v>
      </c>
      <c r="E160" s="17" t="s">
        <v>1220</v>
      </c>
      <c r="F160" s="17" t="s">
        <v>75</v>
      </c>
      <c r="G160" s="17" t="s">
        <v>1142</v>
      </c>
      <c r="H160" s="17"/>
      <c r="I160" s="17"/>
      <c r="J160" s="17"/>
      <c r="K160" s="17"/>
      <c r="L160" s="18">
        <v>24803.25</v>
      </c>
      <c r="M160" s="18">
        <v>5919.87</v>
      </c>
      <c r="N160" s="18">
        <v>894.88</v>
      </c>
      <c r="O160" s="18">
        <v>31618</v>
      </c>
      <c r="P160" s="18">
        <v>0</v>
      </c>
      <c r="Q160" s="18">
        <v>0</v>
      </c>
      <c r="R160" s="18">
        <v>0</v>
      </c>
      <c r="S160" s="18"/>
      <c r="T160" s="18">
        <v>0</v>
      </c>
      <c r="U160" s="18">
        <v>0</v>
      </c>
      <c r="V160" s="18">
        <v>0</v>
      </c>
      <c r="W160" s="18">
        <v>0</v>
      </c>
      <c r="X160" s="18"/>
      <c r="Y160" s="18">
        <v>24803.25</v>
      </c>
      <c r="Z160" s="18">
        <v>5919.87</v>
      </c>
      <c r="AA160" s="18">
        <v>894.88</v>
      </c>
      <c r="AB160" s="18">
        <v>31618</v>
      </c>
    </row>
    <row r="161" spans="1:31" s="15" customFormat="1" x14ac:dyDescent="0.25">
      <c r="A161" s="17">
        <v>7</v>
      </c>
      <c r="B161" s="17" t="s">
        <v>1182</v>
      </c>
      <c r="C161" s="17" t="s">
        <v>1068</v>
      </c>
      <c r="D161" s="17" t="s">
        <v>1221</v>
      </c>
      <c r="E161" s="17" t="s">
        <v>1222</v>
      </c>
      <c r="F161" s="17" t="s">
        <v>75</v>
      </c>
      <c r="G161" s="17" t="s">
        <v>1142</v>
      </c>
      <c r="H161" s="17"/>
      <c r="I161" s="17"/>
      <c r="J161" s="17"/>
      <c r="K161" s="17"/>
      <c r="L161" s="18">
        <v>39335.360000000001</v>
      </c>
      <c r="M161" s="18">
        <v>7935.31</v>
      </c>
      <c r="N161" s="18">
        <v>2411.33</v>
      </c>
      <c r="O161" s="18">
        <v>49682</v>
      </c>
      <c r="P161" s="18">
        <v>0</v>
      </c>
      <c r="Q161" s="18">
        <v>0</v>
      </c>
      <c r="R161" s="18">
        <v>0</v>
      </c>
      <c r="S161" s="18"/>
      <c r="T161" s="18">
        <v>1040</v>
      </c>
      <c r="U161" s="18">
        <v>0</v>
      </c>
      <c r="V161" s="18">
        <v>0</v>
      </c>
      <c r="W161" s="18">
        <v>0</v>
      </c>
      <c r="X161" s="18"/>
      <c r="Y161" s="18">
        <v>39335.360000000001</v>
      </c>
      <c r="Z161" s="18">
        <v>7935.31</v>
      </c>
      <c r="AA161" s="18">
        <v>2411.33</v>
      </c>
      <c r="AB161" s="18">
        <v>49682</v>
      </c>
    </row>
    <row r="162" spans="1:31" s="15" customFormat="1" x14ac:dyDescent="0.25">
      <c r="A162" s="17">
        <v>8</v>
      </c>
      <c r="B162" s="17" t="s">
        <v>1197</v>
      </c>
      <c r="C162" s="17" t="s">
        <v>1068</v>
      </c>
      <c r="D162" s="17" t="s">
        <v>1223</v>
      </c>
      <c r="E162" s="17" t="s">
        <v>1224</v>
      </c>
      <c r="F162" s="17" t="s">
        <v>75</v>
      </c>
      <c r="G162" s="17" t="s">
        <v>76</v>
      </c>
      <c r="H162" s="17">
        <v>11100</v>
      </c>
      <c r="I162" s="17">
        <v>11050</v>
      </c>
      <c r="J162" s="17">
        <v>50</v>
      </c>
      <c r="K162" s="17" t="s">
        <v>37</v>
      </c>
      <c r="L162" s="18">
        <v>24192.799999999999</v>
      </c>
      <c r="M162" s="18">
        <v>6455.58</v>
      </c>
      <c r="N162" s="18">
        <v>1211.6199999999999</v>
      </c>
      <c r="O162" s="18">
        <v>31860</v>
      </c>
      <c r="P162" s="18">
        <v>675.8</v>
      </c>
      <c r="Q162" s="18">
        <v>249.28</v>
      </c>
      <c r="R162" s="18">
        <v>29.92</v>
      </c>
      <c r="S162" s="18">
        <v>955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24868.6</v>
      </c>
      <c r="Z162" s="18">
        <v>6704.86</v>
      </c>
      <c r="AA162" s="18">
        <v>1241.54</v>
      </c>
      <c r="AB162" s="18">
        <v>32815</v>
      </c>
    </row>
    <row r="163" spans="1:31" s="15" customFormat="1" x14ac:dyDescent="0.25">
      <c r="A163" s="17">
        <v>9</v>
      </c>
      <c r="B163" s="17" t="s">
        <v>31</v>
      </c>
      <c r="C163" s="17" t="s">
        <v>100</v>
      </c>
      <c r="D163" s="17" t="s">
        <v>101</v>
      </c>
      <c r="E163" s="17" t="s">
        <v>102</v>
      </c>
      <c r="F163" s="17" t="s">
        <v>75</v>
      </c>
      <c r="G163" s="17" t="s">
        <v>76</v>
      </c>
      <c r="H163" s="17">
        <v>8560</v>
      </c>
      <c r="I163" s="17">
        <v>8560</v>
      </c>
      <c r="J163" s="17">
        <v>0</v>
      </c>
      <c r="K163" s="17" t="s">
        <v>59</v>
      </c>
      <c r="L163" s="18">
        <v>2990.15</v>
      </c>
      <c r="M163" s="18">
        <v>260.60000000000002</v>
      </c>
      <c r="N163" s="18">
        <v>11.25</v>
      </c>
      <c r="O163" s="18">
        <v>3262</v>
      </c>
      <c r="P163" s="18">
        <v>187.76</v>
      </c>
      <c r="Q163" s="18">
        <v>29.24</v>
      </c>
      <c r="R163" s="18">
        <v>0</v>
      </c>
      <c r="S163" s="18">
        <v>217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18">
        <v>3177.91</v>
      </c>
      <c r="Z163" s="18">
        <v>289.83999999999997</v>
      </c>
      <c r="AA163" s="18">
        <v>11.25</v>
      </c>
      <c r="AB163" s="18">
        <v>3479</v>
      </c>
    </row>
    <row r="164" spans="1:31" s="15" customFormat="1" x14ac:dyDescent="0.25">
      <c r="A164" s="17">
        <v>10</v>
      </c>
      <c r="B164" s="17" t="s">
        <v>1188</v>
      </c>
      <c r="C164" s="17" t="s">
        <v>1068</v>
      </c>
      <c r="D164" s="17" t="s">
        <v>1225</v>
      </c>
      <c r="E164" s="17" t="s">
        <v>1226</v>
      </c>
      <c r="F164" s="17" t="s">
        <v>75</v>
      </c>
      <c r="G164" s="17" t="s">
        <v>76</v>
      </c>
      <c r="H164" s="17">
        <v>855</v>
      </c>
      <c r="I164" s="17">
        <v>683</v>
      </c>
      <c r="J164" s="17">
        <v>172</v>
      </c>
      <c r="K164" s="17" t="s">
        <v>37</v>
      </c>
      <c r="L164" s="18">
        <v>38129.51</v>
      </c>
      <c r="M164" s="18">
        <v>8145.68</v>
      </c>
      <c r="N164" s="18">
        <v>2136.81</v>
      </c>
      <c r="O164" s="18">
        <v>48412</v>
      </c>
      <c r="P164" s="18">
        <v>1580.84</v>
      </c>
      <c r="Q164" s="18">
        <v>397.22</v>
      </c>
      <c r="R164" s="18">
        <v>102.94</v>
      </c>
      <c r="S164" s="18">
        <v>2081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39710.35</v>
      </c>
      <c r="Z164" s="18">
        <v>8542.9</v>
      </c>
      <c r="AA164" s="18">
        <v>2239.75</v>
      </c>
      <c r="AB164" s="18">
        <v>50493</v>
      </c>
    </row>
    <row r="165" spans="1:31" s="12" customFormat="1" ht="16.5" customHeight="1" x14ac:dyDescent="0.25">
      <c r="A165" s="10"/>
      <c r="B165" s="10"/>
      <c r="C165" s="10" t="s">
        <v>71</v>
      </c>
      <c r="D165" s="10"/>
      <c r="E165" s="10"/>
      <c r="F165" s="10"/>
      <c r="G165" s="10"/>
      <c r="H165" s="10"/>
      <c r="I165" s="10"/>
      <c r="J165" s="11">
        <f>SUM(J155:J164)</f>
        <v>843</v>
      </c>
      <c r="K165" s="10"/>
      <c r="L165" s="11">
        <f t="shared" ref="L165:AB165" si="37">SUM(L155:L164)</f>
        <v>279185.41999999993</v>
      </c>
      <c r="M165" s="11">
        <f t="shared" si="37"/>
        <v>59342.35</v>
      </c>
      <c r="N165" s="11">
        <f t="shared" si="37"/>
        <v>14550.22</v>
      </c>
      <c r="O165" s="11">
        <f t="shared" si="37"/>
        <v>353077.99</v>
      </c>
      <c r="P165" s="11">
        <f t="shared" si="37"/>
        <v>8677.75</v>
      </c>
      <c r="Q165" s="11">
        <f t="shared" si="37"/>
        <v>2471.0199999999995</v>
      </c>
      <c r="R165" s="11">
        <f t="shared" si="37"/>
        <v>504.24</v>
      </c>
      <c r="S165" s="11">
        <f t="shared" si="37"/>
        <v>11653.01</v>
      </c>
      <c r="T165" s="11">
        <f t="shared" si="37"/>
        <v>1050</v>
      </c>
      <c r="U165" s="11">
        <f t="shared" si="37"/>
        <v>0</v>
      </c>
      <c r="V165" s="11">
        <f t="shared" si="37"/>
        <v>0</v>
      </c>
      <c r="W165" s="11">
        <f t="shared" si="37"/>
        <v>0</v>
      </c>
      <c r="X165" s="11">
        <f t="shared" si="37"/>
        <v>0</v>
      </c>
      <c r="Y165" s="11">
        <f t="shared" si="37"/>
        <v>287863.17</v>
      </c>
      <c r="Z165" s="11">
        <f t="shared" si="37"/>
        <v>61813.369999999995</v>
      </c>
      <c r="AA165" s="11">
        <f t="shared" si="37"/>
        <v>15054.46</v>
      </c>
      <c r="AB165" s="11">
        <f t="shared" si="37"/>
        <v>364731</v>
      </c>
    </row>
    <row r="166" spans="1:31" s="12" customFormat="1" ht="16.5" customHeight="1" x14ac:dyDescent="0.25">
      <c r="A166" s="10"/>
      <c r="B166" s="10"/>
      <c r="C166" s="10" t="s">
        <v>119</v>
      </c>
      <c r="D166" s="10"/>
      <c r="E166" s="10"/>
      <c r="F166" s="10"/>
      <c r="G166" s="10"/>
      <c r="H166" s="10"/>
      <c r="I166" s="10"/>
      <c r="J166" s="11">
        <f>J165+J154</f>
        <v>12976</v>
      </c>
      <c r="K166" s="11"/>
      <c r="L166" s="11">
        <f t="shared" ref="L166:AB166" si="38">L165+L154</f>
        <v>734640.71</v>
      </c>
      <c r="M166" s="11">
        <f t="shared" si="38"/>
        <v>102652.47</v>
      </c>
      <c r="N166" s="11">
        <f t="shared" si="38"/>
        <v>48581.81</v>
      </c>
      <c r="O166" s="11">
        <f t="shared" si="38"/>
        <v>885874.99</v>
      </c>
      <c r="P166" s="11">
        <f t="shared" si="38"/>
        <v>75530.399999999994</v>
      </c>
      <c r="Q166" s="11">
        <f t="shared" si="38"/>
        <v>6293.52</v>
      </c>
      <c r="R166" s="11">
        <f t="shared" si="38"/>
        <v>5964.09</v>
      </c>
      <c r="S166" s="11">
        <f t="shared" si="38"/>
        <v>87788.01</v>
      </c>
      <c r="T166" s="11">
        <f t="shared" si="38"/>
        <v>16000</v>
      </c>
      <c r="U166" s="11">
        <f t="shared" si="38"/>
        <v>21869.83</v>
      </c>
      <c r="V166" s="11">
        <f t="shared" si="38"/>
        <v>7331.22</v>
      </c>
      <c r="W166" s="11">
        <f t="shared" si="38"/>
        <v>5798.95</v>
      </c>
      <c r="X166" s="11">
        <f t="shared" si="38"/>
        <v>35000</v>
      </c>
      <c r="Y166" s="11">
        <f t="shared" si="38"/>
        <v>788301.28</v>
      </c>
      <c r="Z166" s="11">
        <f t="shared" si="38"/>
        <v>101614.76999999999</v>
      </c>
      <c r="AA166" s="11">
        <f t="shared" si="38"/>
        <v>48746.95</v>
      </c>
      <c r="AB166" s="11">
        <f t="shared" si="38"/>
        <v>938663</v>
      </c>
    </row>
    <row r="167" spans="1:31" ht="18" customHeight="1" x14ac:dyDescent="0.25"/>
    <row r="168" spans="1:31" ht="18" customHeight="1" x14ac:dyDescent="0.25"/>
    <row r="171" spans="1:31" ht="15.75" x14ac:dyDescent="0.25">
      <c r="E171" s="13" t="s">
        <v>120</v>
      </c>
      <c r="G171" s="14"/>
      <c r="H171" s="14"/>
      <c r="I171" s="14"/>
      <c r="J171" s="14"/>
      <c r="K171" s="14"/>
      <c r="L171" s="13" t="s">
        <v>122</v>
      </c>
      <c r="M171" s="13"/>
      <c r="N171" s="13"/>
      <c r="O171" s="14"/>
      <c r="Q171" s="14"/>
      <c r="R171" s="13" t="s">
        <v>121</v>
      </c>
      <c r="T171" s="14"/>
      <c r="U171" s="14"/>
      <c r="W171" s="14"/>
      <c r="X171" s="14"/>
      <c r="Y171" s="13" t="s">
        <v>123</v>
      </c>
      <c r="Z171" s="14"/>
      <c r="AA171" s="14"/>
      <c r="AB171" s="14"/>
    </row>
    <row r="172" spans="1:31" ht="15.75" x14ac:dyDescent="0.25">
      <c r="E172" s="13" t="s">
        <v>124</v>
      </c>
      <c r="G172" s="14"/>
      <c r="H172" s="14"/>
      <c r="I172" s="14"/>
      <c r="J172" s="14"/>
      <c r="K172" s="14"/>
      <c r="L172" s="13" t="s">
        <v>124</v>
      </c>
      <c r="M172" s="13"/>
      <c r="N172" s="13"/>
      <c r="O172" s="14"/>
      <c r="Q172" s="14"/>
      <c r="R172" s="13" t="s">
        <v>124</v>
      </c>
      <c r="T172" s="14"/>
      <c r="U172" s="14"/>
      <c r="W172" s="14"/>
      <c r="X172" s="14"/>
      <c r="Y172" s="13" t="s">
        <v>124</v>
      </c>
      <c r="Z172" s="14"/>
      <c r="AA172" s="14"/>
      <c r="AB172" s="14"/>
    </row>
    <row r="173" spans="1:31" ht="32.25" customHeight="1" x14ac:dyDescent="0.55000000000000004">
      <c r="A173" s="75" t="s">
        <v>0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1"/>
      <c r="AD173" s="1"/>
      <c r="AE173" s="1"/>
    </row>
    <row r="174" spans="1:31" ht="21.75" customHeight="1" x14ac:dyDescent="0.4">
      <c r="A174" s="76" t="s">
        <v>1681</v>
      </c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2"/>
      <c r="AD174" s="2"/>
      <c r="AE174" s="2"/>
    </row>
    <row r="175" spans="1:31" s="5" customFormat="1" ht="20.25" customHeight="1" x14ac:dyDescent="0.35">
      <c r="A175" s="3" t="s">
        <v>1</v>
      </c>
      <c r="B175" s="4"/>
      <c r="C175" s="3"/>
      <c r="D175" s="3"/>
      <c r="F175" s="3" t="s">
        <v>1229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s="7" customFormat="1" ht="90" x14ac:dyDescent="0.25">
      <c r="A176" s="6" t="s">
        <v>3</v>
      </c>
      <c r="B176" s="6" t="s">
        <v>4</v>
      </c>
      <c r="C176" s="6" t="s">
        <v>5</v>
      </c>
      <c r="D176" s="6" t="s">
        <v>6</v>
      </c>
      <c r="E176" s="6" t="s">
        <v>7</v>
      </c>
      <c r="F176" s="6" t="s">
        <v>8</v>
      </c>
      <c r="G176" s="6" t="s">
        <v>9</v>
      </c>
      <c r="H176" s="6" t="s">
        <v>10</v>
      </c>
      <c r="I176" s="6" t="s">
        <v>11</v>
      </c>
      <c r="J176" s="6" t="s">
        <v>12</v>
      </c>
      <c r="K176" s="6" t="s">
        <v>13</v>
      </c>
      <c r="L176" s="6" t="s">
        <v>14</v>
      </c>
      <c r="M176" s="6" t="s">
        <v>15</v>
      </c>
      <c r="N176" s="6" t="s">
        <v>16</v>
      </c>
      <c r="O176" s="6" t="s">
        <v>17</v>
      </c>
      <c r="P176" s="6" t="s">
        <v>18</v>
      </c>
      <c r="Q176" s="6" t="s">
        <v>19</v>
      </c>
      <c r="R176" s="6" t="s">
        <v>20</v>
      </c>
      <c r="S176" s="6" t="s">
        <v>21</v>
      </c>
      <c r="T176" s="6" t="s">
        <v>22</v>
      </c>
      <c r="U176" s="6" t="s">
        <v>23</v>
      </c>
      <c r="V176" s="6" t="s">
        <v>24</v>
      </c>
      <c r="W176" s="6" t="s">
        <v>25</v>
      </c>
      <c r="X176" s="6" t="s">
        <v>26</v>
      </c>
      <c r="Y176" s="6" t="s">
        <v>27</v>
      </c>
      <c r="Z176" s="6" t="s">
        <v>28</v>
      </c>
      <c r="AA176" s="6" t="s">
        <v>29</v>
      </c>
      <c r="AB176" s="6" t="s">
        <v>30</v>
      </c>
    </row>
    <row r="177" spans="1:28" s="15" customFormat="1" x14ac:dyDescent="0.25">
      <c r="A177" s="17">
        <v>1</v>
      </c>
      <c r="B177" s="17" t="s">
        <v>42</v>
      </c>
      <c r="C177" s="17" t="s">
        <v>1068</v>
      </c>
      <c r="D177" s="17" t="s">
        <v>1179</v>
      </c>
      <c r="E177" s="17" t="s">
        <v>1180</v>
      </c>
      <c r="F177" s="17" t="s">
        <v>35</v>
      </c>
      <c r="G177" s="17" t="s">
        <v>1181</v>
      </c>
      <c r="H177" s="17">
        <v>69313</v>
      </c>
      <c r="I177" s="17">
        <v>69313</v>
      </c>
      <c r="J177" s="17">
        <v>232</v>
      </c>
      <c r="K177" s="17" t="s">
        <v>769</v>
      </c>
      <c r="L177" s="18">
        <v>62372.27</v>
      </c>
      <c r="M177" s="18">
        <v>7814.95</v>
      </c>
      <c r="N177" s="18">
        <v>1472.78</v>
      </c>
      <c r="O177" s="18">
        <v>71660</v>
      </c>
      <c r="P177" s="18">
        <v>1710.34</v>
      </c>
      <c r="Q177" s="18">
        <v>651.26</v>
      </c>
      <c r="R177" s="18">
        <v>104.4</v>
      </c>
      <c r="S177" s="18">
        <v>2466</v>
      </c>
      <c r="T177" s="18">
        <v>0</v>
      </c>
      <c r="U177" s="18">
        <v>504</v>
      </c>
      <c r="V177" s="18">
        <v>0</v>
      </c>
      <c r="W177" s="18">
        <v>0</v>
      </c>
      <c r="X177" s="18">
        <v>504</v>
      </c>
      <c r="Y177" s="18">
        <v>63578.61</v>
      </c>
      <c r="Z177" s="18">
        <v>8466.2099999999991</v>
      </c>
      <c r="AA177" s="18">
        <v>1577.18</v>
      </c>
      <c r="AB177" s="18">
        <v>73622</v>
      </c>
    </row>
    <row r="178" spans="1:28" s="15" customFormat="1" x14ac:dyDescent="0.25">
      <c r="A178" s="17">
        <v>2</v>
      </c>
      <c r="B178" s="17" t="s">
        <v>1182</v>
      </c>
      <c r="C178" s="17" t="s">
        <v>1068</v>
      </c>
      <c r="D178" s="17" t="s">
        <v>1183</v>
      </c>
      <c r="E178" s="17" t="s">
        <v>1184</v>
      </c>
      <c r="F178" s="17" t="s">
        <v>35</v>
      </c>
      <c r="G178" s="17" t="s">
        <v>41</v>
      </c>
      <c r="H178" s="17">
        <v>172660</v>
      </c>
      <c r="I178" s="17">
        <v>169470</v>
      </c>
      <c r="J178" s="17">
        <v>3190</v>
      </c>
      <c r="K178" s="17" t="s">
        <v>37</v>
      </c>
      <c r="L178" s="18">
        <v>8852</v>
      </c>
      <c r="M178" s="18">
        <v>0</v>
      </c>
      <c r="N178" s="18">
        <v>0</v>
      </c>
      <c r="O178" s="18">
        <v>8852</v>
      </c>
      <c r="P178" s="18">
        <v>18920.16</v>
      </c>
      <c r="Q178" s="18">
        <v>957.34</v>
      </c>
      <c r="R178" s="18">
        <v>1435.5</v>
      </c>
      <c r="S178" s="18">
        <v>21313</v>
      </c>
      <c r="T178" s="18">
        <v>11120</v>
      </c>
      <c r="U178" s="18">
        <v>511</v>
      </c>
      <c r="V178" s="18">
        <v>0</v>
      </c>
      <c r="W178" s="18">
        <v>0</v>
      </c>
      <c r="X178" s="18">
        <v>511</v>
      </c>
      <c r="Y178" s="18">
        <v>27261.16</v>
      </c>
      <c r="Z178" s="18">
        <v>957.34</v>
      </c>
      <c r="AA178" s="18">
        <v>1435.5</v>
      </c>
      <c r="AB178" s="18">
        <v>29654</v>
      </c>
    </row>
    <row r="179" spans="1:28" s="15" customFormat="1" x14ac:dyDescent="0.25">
      <c r="A179" s="17">
        <v>3</v>
      </c>
      <c r="B179" s="17" t="s">
        <v>1185</v>
      </c>
      <c r="C179" s="17" t="s">
        <v>1068</v>
      </c>
      <c r="D179" s="17" t="s">
        <v>1186</v>
      </c>
      <c r="E179" s="17" t="s">
        <v>1187</v>
      </c>
      <c r="F179" s="17" t="s">
        <v>35</v>
      </c>
      <c r="G179" s="17" t="s">
        <v>45</v>
      </c>
      <c r="H179" s="17">
        <v>3640</v>
      </c>
      <c r="I179" s="17">
        <v>2482</v>
      </c>
      <c r="J179" s="17">
        <v>1158</v>
      </c>
      <c r="K179" s="17" t="s">
        <v>37</v>
      </c>
      <c r="L179" s="18">
        <v>58707.28</v>
      </c>
      <c r="M179" s="18">
        <v>755.77</v>
      </c>
      <c r="N179" s="18">
        <v>544.95000000000005</v>
      </c>
      <c r="O179" s="18">
        <v>60008</v>
      </c>
      <c r="P179" s="18">
        <v>6642.71</v>
      </c>
      <c r="Q179" s="18">
        <v>854.19</v>
      </c>
      <c r="R179" s="18">
        <v>521.1</v>
      </c>
      <c r="S179" s="18">
        <v>8018</v>
      </c>
      <c r="T179" s="18">
        <v>0</v>
      </c>
      <c r="U179" s="18">
        <v>897</v>
      </c>
      <c r="V179" s="18">
        <v>0</v>
      </c>
      <c r="W179" s="18">
        <v>0</v>
      </c>
      <c r="X179" s="18">
        <v>897</v>
      </c>
      <c r="Y179" s="18">
        <v>64452.99</v>
      </c>
      <c r="Z179" s="18">
        <v>1609.96</v>
      </c>
      <c r="AA179" s="18">
        <v>1066.05</v>
      </c>
      <c r="AB179" s="18">
        <v>67129</v>
      </c>
    </row>
    <row r="180" spans="1:28" s="15" customFormat="1" x14ac:dyDescent="0.25">
      <c r="A180" s="17">
        <v>4</v>
      </c>
      <c r="B180" s="17" t="s">
        <v>1188</v>
      </c>
      <c r="C180" s="17" t="s">
        <v>1068</v>
      </c>
      <c r="D180" s="17" t="s">
        <v>1189</v>
      </c>
      <c r="E180" s="17" t="s">
        <v>1190</v>
      </c>
      <c r="F180" s="17" t="s">
        <v>35</v>
      </c>
      <c r="G180" s="17" t="s">
        <v>45</v>
      </c>
      <c r="H180" s="17">
        <v>69920</v>
      </c>
      <c r="I180" s="17">
        <v>69920</v>
      </c>
      <c r="J180" s="17">
        <v>0</v>
      </c>
      <c r="K180" s="17" t="s">
        <v>59</v>
      </c>
      <c r="L180" s="18">
        <v>10321.540000000001</v>
      </c>
      <c r="M180" s="18">
        <v>1421.46</v>
      </c>
      <c r="N180" s="18">
        <v>0</v>
      </c>
      <c r="O180" s="18">
        <v>11743</v>
      </c>
      <c r="P180" s="18">
        <v>852.33</v>
      </c>
      <c r="Q180" s="18">
        <v>102.67</v>
      </c>
      <c r="R180" s="18">
        <v>0</v>
      </c>
      <c r="S180" s="18">
        <v>955</v>
      </c>
      <c r="T180" s="18">
        <v>0</v>
      </c>
      <c r="U180" s="18">
        <v>555</v>
      </c>
      <c r="V180" s="18">
        <v>0</v>
      </c>
      <c r="W180" s="18">
        <v>0</v>
      </c>
      <c r="X180" s="18">
        <v>555</v>
      </c>
      <c r="Y180" s="18">
        <v>10618.87</v>
      </c>
      <c r="Z180" s="18">
        <v>1524.13</v>
      </c>
      <c r="AA180" s="18">
        <v>0</v>
      </c>
      <c r="AB180" s="18">
        <v>12143</v>
      </c>
    </row>
    <row r="181" spans="1:28" s="15" customFormat="1" x14ac:dyDescent="0.25">
      <c r="A181" s="17">
        <v>5</v>
      </c>
      <c r="B181" s="17" t="s">
        <v>1188</v>
      </c>
      <c r="C181" s="17" t="s">
        <v>1068</v>
      </c>
      <c r="D181" s="17" t="s">
        <v>1191</v>
      </c>
      <c r="E181" s="17" t="s">
        <v>1192</v>
      </c>
      <c r="F181" s="17" t="s">
        <v>35</v>
      </c>
      <c r="G181" s="17" t="s">
        <v>41</v>
      </c>
      <c r="H181" s="17">
        <v>12758</v>
      </c>
      <c r="I181" s="17">
        <v>9500</v>
      </c>
      <c r="J181" s="17">
        <v>3258</v>
      </c>
      <c r="K181" s="17" t="s">
        <v>37</v>
      </c>
      <c r="L181" s="18">
        <v>56470.96</v>
      </c>
      <c r="M181" s="18">
        <v>1585.03</v>
      </c>
      <c r="N181" s="18">
        <v>4270.01</v>
      </c>
      <c r="O181" s="18">
        <v>62326</v>
      </c>
      <c r="P181" s="18">
        <v>18407.34</v>
      </c>
      <c r="Q181" s="18">
        <v>514.55999999999995</v>
      </c>
      <c r="R181" s="18">
        <v>1466.1</v>
      </c>
      <c r="S181" s="18">
        <v>20388</v>
      </c>
      <c r="T181" s="18">
        <v>0</v>
      </c>
      <c r="U181" s="18">
        <v>1503</v>
      </c>
      <c r="V181" s="18">
        <v>0</v>
      </c>
      <c r="W181" s="18">
        <v>0</v>
      </c>
      <c r="X181" s="18">
        <v>1503</v>
      </c>
      <c r="Y181" s="18">
        <v>73375.3</v>
      </c>
      <c r="Z181" s="18">
        <v>2099.59</v>
      </c>
      <c r="AA181" s="18">
        <v>5736.11</v>
      </c>
      <c r="AB181" s="18">
        <v>81211</v>
      </c>
    </row>
    <row r="182" spans="1:28" s="15" customFormat="1" x14ac:dyDescent="0.25">
      <c r="A182" s="17">
        <v>6</v>
      </c>
      <c r="B182" s="17" t="s">
        <v>42</v>
      </c>
      <c r="C182" s="17" t="s">
        <v>1068</v>
      </c>
      <c r="D182" s="17" t="s">
        <v>1193</v>
      </c>
      <c r="E182" s="17" t="s">
        <v>1194</v>
      </c>
      <c r="F182" s="17" t="s">
        <v>35</v>
      </c>
      <c r="G182" s="17" t="s">
        <v>41</v>
      </c>
      <c r="H182" s="17">
        <v>77717</v>
      </c>
      <c r="I182" s="17">
        <v>76102</v>
      </c>
      <c r="J182" s="17">
        <v>1615</v>
      </c>
      <c r="K182" s="17" t="s">
        <v>37</v>
      </c>
      <c r="L182" s="18">
        <v>38959.39</v>
      </c>
      <c r="M182" s="18">
        <v>2194.7399999999998</v>
      </c>
      <c r="N182" s="18">
        <v>3311.87</v>
      </c>
      <c r="O182" s="18">
        <v>44466</v>
      </c>
      <c r="P182" s="18">
        <v>8625.43</v>
      </c>
      <c r="Q182" s="18">
        <v>393.82</v>
      </c>
      <c r="R182" s="18">
        <v>726.75</v>
      </c>
      <c r="S182" s="18">
        <v>9746</v>
      </c>
      <c r="T182" s="18">
        <v>0</v>
      </c>
      <c r="U182" s="18">
        <v>705</v>
      </c>
      <c r="V182" s="18">
        <v>0</v>
      </c>
      <c r="W182" s="18">
        <v>0</v>
      </c>
      <c r="X182" s="18">
        <v>705</v>
      </c>
      <c r="Y182" s="18">
        <v>46879.82</v>
      </c>
      <c r="Z182" s="18">
        <v>2588.56</v>
      </c>
      <c r="AA182" s="18">
        <v>4038.62</v>
      </c>
      <c r="AB182" s="18">
        <v>53507</v>
      </c>
    </row>
    <row r="183" spans="1:28" s="15" customFormat="1" x14ac:dyDescent="0.25">
      <c r="A183" s="17">
        <v>7</v>
      </c>
      <c r="B183" s="17" t="s">
        <v>1048</v>
      </c>
      <c r="C183" s="17" t="s">
        <v>1068</v>
      </c>
      <c r="D183" s="17" t="s">
        <v>1195</v>
      </c>
      <c r="E183" s="17" t="s">
        <v>1196</v>
      </c>
      <c r="F183" s="17" t="s">
        <v>35</v>
      </c>
      <c r="G183" s="17" t="s">
        <v>1055</v>
      </c>
      <c r="H183" s="17">
        <v>41547</v>
      </c>
      <c r="I183" s="17">
        <v>40648</v>
      </c>
      <c r="J183" s="17">
        <v>899</v>
      </c>
      <c r="K183" s="17" t="s">
        <v>37</v>
      </c>
      <c r="L183" s="18">
        <v>15128.53</v>
      </c>
      <c r="M183" s="18">
        <v>504.47</v>
      </c>
      <c r="N183" s="18">
        <v>6465</v>
      </c>
      <c r="O183" s="18">
        <v>22098</v>
      </c>
      <c r="P183" s="18">
        <v>6392.77</v>
      </c>
      <c r="Q183" s="18">
        <v>185.68</v>
      </c>
      <c r="R183" s="18">
        <v>404.55</v>
      </c>
      <c r="S183" s="18">
        <v>6983</v>
      </c>
      <c r="T183" s="18">
        <v>140</v>
      </c>
      <c r="U183" s="18">
        <v>612</v>
      </c>
      <c r="V183" s="18">
        <v>0</v>
      </c>
      <c r="W183" s="18">
        <v>0</v>
      </c>
      <c r="X183" s="18">
        <v>612</v>
      </c>
      <c r="Y183" s="18">
        <v>20909.3</v>
      </c>
      <c r="Z183" s="18">
        <v>690.15</v>
      </c>
      <c r="AA183" s="18">
        <v>6869.55</v>
      </c>
      <c r="AB183" s="18">
        <v>28469</v>
      </c>
    </row>
    <row r="184" spans="1:28" s="15" customFormat="1" x14ac:dyDescent="0.25">
      <c r="A184" s="17">
        <v>8</v>
      </c>
      <c r="B184" s="17" t="s">
        <v>1197</v>
      </c>
      <c r="C184" s="17" t="s">
        <v>1068</v>
      </c>
      <c r="D184" s="17" t="s">
        <v>1198</v>
      </c>
      <c r="E184" s="17" t="s">
        <v>1199</v>
      </c>
      <c r="F184" s="17" t="s">
        <v>35</v>
      </c>
      <c r="G184" s="17" t="s">
        <v>45</v>
      </c>
      <c r="H184" s="17">
        <v>28696</v>
      </c>
      <c r="I184" s="17">
        <v>28063</v>
      </c>
      <c r="J184" s="17">
        <v>1899</v>
      </c>
      <c r="K184" s="17" t="s">
        <v>37</v>
      </c>
      <c r="L184" s="18">
        <v>55639.61</v>
      </c>
      <c r="M184" s="18">
        <v>2475.59</v>
      </c>
      <c r="N184" s="18">
        <v>4443.8</v>
      </c>
      <c r="O184" s="18">
        <v>62559</v>
      </c>
      <c r="P184" s="18">
        <v>11117.07</v>
      </c>
      <c r="Q184" s="18">
        <v>564.38</v>
      </c>
      <c r="R184" s="18">
        <v>854.55</v>
      </c>
      <c r="S184" s="18">
        <v>12536</v>
      </c>
      <c r="T184" s="18">
        <v>2310</v>
      </c>
      <c r="U184" s="18">
        <v>612</v>
      </c>
      <c r="V184" s="18">
        <v>0</v>
      </c>
      <c r="W184" s="18">
        <v>0</v>
      </c>
      <c r="X184" s="18">
        <v>612</v>
      </c>
      <c r="Y184" s="18">
        <v>66144.679999999993</v>
      </c>
      <c r="Z184" s="18">
        <v>3039.97</v>
      </c>
      <c r="AA184" s="18">
        <v>5298.35</v>
      </c>
      <c r="AB184" s="18">
        <v>74483</v>
      </c>
    </row>
    <row r="185" spans="1:28" s="15" customFormat="1" x14ac:dyDescent="0.25">
      <c r="A185" s="17">
        <v>9</v>
      </c>
      <c r="B185" s="17" t="s">
        <v>1200</v>
      </c>
      <c r="C185" s="17" t="s">
        <v>1068</v>
      </c>
      <c r="D185" s="17" t="s">
        <v>1201</v>
      </c>
      <c r="E185" s="17" t="s">
        <v>1202</v>
      </c>
      <c r="F185" s="17" t="s">
        <v>35</v>
      </c>
      <c r="G185" s="17" t="s">
        <v>1055</v>
      </c>
      <c r="H185" s="17">
        <v>38105</v>
      </c>
      <c r="I185" s="17">
        <v>37522</v>
      </c>
      <c r="J185" s="17">
        <v>1749</v>
      </c>
      <c r="K185" s="17" t="s">
        <v>37</v>
      </c>
      <c r="L185" s="18">
        <v>98499.09</v>
      </c>
      <c r="M185" s="18">
        <v>5515.11</v>
      </c>
      <c r="N185" s="18">
        <v>7384.8</v>
      </c>
      <c r="O185" s="18">
        <v>111399</v>
      </c>
      <c r="P185" s="18">
        <v>10890.19</v>
      </c>
      <c r="Q185" s="18">
        <v>1057.76</v>
      </c>
      <c r="R185" s="18">
        <v>787.05</v>
      </c>
      <c r="S185" s="18">
        <v>12735</v>
      </c>
      <c r="T185" s="18">
        <v>1380</v>
      </c>
      <c r="U185" s="18">
        <v>840</v>
      </c>
      <c r="V185" s="18">
        <v>0</v>
      </c>
      <c r="W185" s="18">
        <v>0</v>
      </c>
      <c r="X185" s="18">
        <v>840</v>
      </c>
      <c r="Y185" s="18">
        <v>108549.28</v>
      </c>
      <c r="Z185" s="18">
        <v>6572.87</v>
      </c>
      <c r="AA185" s="18">
        <v>8171.85</v>
      </c>
      <c r="AB185" s="18">
        <v>123294</v>
      </c>
    </row>
    <row r="186" spans="1:28" s="15" customFormat="1" x14ac:dyDescent="0.25">
      <c r="A186" s="17">
        <v>10</v>
      </c>
      <c r="B186" s="17" t="s">
        <v>1182</v>
      </c>
      <c r="C186" s="17" t="s">
        <v>1068</v>
      </c>
      <c r="D186" s="17" t="s">
        <v>1203</v>
      </c>
      <c r="E186" s="17" t="s">
        <v>1204</v>
      </c>
      <c r="F186" s="17" t="s">
        <v>35</v>
      </c>
      <c r="G186" s="17" t="s">
        <v>1205</v>
      </c>
      <c r="H186" s="17">
        <v>38862</v>
      </c>
      <c r="I186" s="17">
        <v>38862</v>
      </c>
      <c r="J186" s="17">
        <v>0</v>
      </c>
      <c r="K186" s="17" t="s">
        <v>37</v>
      </c>
      <c r="L186" s="18">
        <v>54202.39</v>
      </c>
      <c r="M186" s="18">
        <v>9610.82</v>
      </c>
      <c r="N186" s="18">
        <v>3507.79</v>
      </c>
      <c r="O186" s="18">
        <v>67321</v>
      </c>
      <c r="P186" s="18">
        <v>1704.99</v>
      </c>
      <c r="Q186" s="18">
        <v>1170.01</v>
      </c>
      <c r="R186" s="18">
        <v>0</v>
      </c>
      <c r="S186" s="18">
        <v>2875</v>
      </c>
      <c r="T186" s="18">
        <v>0</v>
      </c>
      <c r="U186" s="18">
        <v>870</v>
      </c>
      <c r="V186" s="18">
        <v>0</v>
      </c>
      <c r="W186" s="18">
        <v>0</v>
      </c>
      <c r="X186" s="18">
        <v>870</v>
      </c>
      <c r="Y186" s="18">
        <v>55037.38</v>
      </c>
      <c r="Z186" s="18">
        <v>10780.83</v>
      </c>
      <c r="AA186" s="18">
        <v>3507.79</v>
      </c>
      <c r="AB186" s="18">
        <v>69326</v>
      </c>
    </row>
    <row r="187" spans="1:28" s="15" customFormat="1" x14ac:dyDescent="0.25">
      <c r="A187" s="17">
        <v>11</v>
      </c>
      <c r="B187" s="17" t="s">
        <v>1197</v>
      </c>
      <c r="C187" s="17" t="s">
        <v>1229</v>
      </c>
      <c r="D187" s="17" t="s">
        <v>1206</v>
      </c>
      <c r="E187" s="17" t="s">
        <v>1207</v>
      </c>
      <c r="F187" s="17" t="s">
        <v>35</v>
      </c>
      <c r="G187" s="17" t="s">
        <v>114</v>
      </c>
      <c r="H187" s="17">
        <v>98453</v>
      </c>
      <c r="I187" s="17">
        <v>98453</v>
      </c>
      <c r="J187" s="17">
        <v>0</v>
      </c>
      <c r="K187" s="17" t="s">
        <v>59</v>
      </c>
      <c r="L187" s="18">
        <v>41285.050000000003</v>
      </c>
      <c r="M187" s="18">
        <v>7923.46</v>
      </c>
      <c r="N187" s="18">
        <v>2291.4899999999998</v>
      </c>
      <c r="O187" s="18">
        <v>51500</v>
      </c>
      <c r="P187" s="18">
        <v>824.56</v>
      </c>
      <c r="Q187" s="18">
        <v>446.44</v>
      </c>
      <c r="R187" s="18">
        <v>0</v>
      </c>
      <c r="S187" s="18">
        <v>1271</v>
      </c>
      <c r="T187" s="18">
        <v>0</v>
      </c>
      <c r="U187" s="18">
        <v>861</v>
      </c>
      <c r="V187" s="18">
        <v>0</v>
      </c>
      <c r="W187" s="18">
        <v>0</v>
      </c>
      <c r="X187" s="18">
        <v>861</v>
      </c>
      <c r="Y187" s="18">
        <v>41248.61</v>
      </c>
      <c r="Z187" s="18">
        <v>8369.9</v>
      </c>
      <c r="AA187" s="18">
        <v>2291.4899999999998</v>
      </c>
      <c r="AB187" s="18">
        <v>51910</v>
      </c>
    </row>
    <row r="188" spans="1:28" s="22" customFormat="1" x14ac:dyDescent="0.25">
      <c r="A188" s="19"/>
      <c r="B188" s="19"/>
      <c r="C188" s="10" t="s">
        <v>71</v>
      </c>
      <c r="D188" s="19"/>
      <c r="E188" s="19"/>
      <c r="F188" s="19"/>
      <c r="G188" s="19"/>
      <c r="H188" s="19"/>
      <c r="I188" s="19"/>
      <c r="J188" s="19">
        <f>SUM(J177:J187)</f>
        <v>14000</v>
      </c>
      <c r="K188" s="19"/>
      <c r="L188" s="20">
        <f t="shared" ref="L188:AB188" si="39">SUM(L177:L187)</f>
        <v>500438.11000000004</v>
      </c>
      <c r="M188" s="20">
        <f t="shared" si="39"/>
        <v>39801.4</v>
      </c>
      <c r="N188" s="20">
        <f t="shared" si="39"/>
        <v>33692.49</v>
      </c>
      <c r="O188" s="20">
        <f t="shared" si="39"/>
        <v>573932</v>
      </c>
      <c r="P188" s="20">
        <f t="shared" si="39"/>
        <v>86087.89</v>
      </c>
      <c r="Q188" s="20">
        <f t="shared" si="39"/>
        <v>6898.11</v>
      </c>
      <c r="R188" s="20">
        <f t="shared" si="39"/>
        <v>6300.0000000000009</v>
      </c>
      <c r="S188" s="20">
        <f t="shared" si="39"/>
        <v>99286</v>
      </c>
      <c r="T188" s="20">
        <f t="shared" si="39"/>
        <v>14950</v>
      </c>
      <c r="U188" s="20">
        <f t="shared" si="39"/>
        <v>8470</v>
      </c>
      <c r="V188" s="20">
        <f t="shared" si="39"/>
        <v>0</v>
      </c>
      <c r="W188" s="20">
        <f t="shared" si="39"/>
        <v>0</v>
      </c>
      <c r="X188" s="20">
        <f t="shared" si="39"/>
        <v>8470</v>
      </c>
      <c r="Y188" s="20">
        <f t="shared" si="39"/>
        <v>578056</v>
      </c>
      <c r="Z188" s="20">
        <f t="shared" si="39"/>
        <v>46699.51</v>
      </c>
      <c r="AA188" s="20">
        <f t="shared" si="39"/>
        <v>39992.49</v>
      </c>
      <c r="AB188" s="20">
        <f t="shared" si="39"/>
        <v>664748</v>
      </c>
    </row>
    <row r="189" spans="1:28" s="15" customFormat="1" x14ac:dyDescent="0.25">
      <c r="A189" s="17">
        <v>1</v>
      </c>
      <c r="B189" s="17" t="s">
        <v>1200</v>
      </c>
      <c r="C189" s="17" t="s">
        <v>1068</v>
      </c>
      <c r="D189" s="17" t="s">
        <v>1208</v>
      </c>
      <c r="E189" s="17" t="s">
        <v>1209</v>
      </c>
      <c r="F189" s="17" t="s">
        <v>75</v>
      </c>
      <c r="G189" s="17" t="s">
        <v>1142</v>
      </c>
      <c r="H189" s="17">
        <v>12069</v>
      </c>
      <c r="I189" s="17">
        <v>12069</v>
      </c>
      <c r="J189" s="17">
        <v>0</v>
      </c>
      <c r="K189" s="17" t="s">
        <v>37</v>
      </c>
      <c r="L189" s="18">
        <v>13666.18</v>
      </c>
      <c r="M189" s="18">
        <v>3579.97</v>
      </c>
      <c r="N189" s="18">
        <v>572.85</v>
      </c>
      <c r="O189" s="18">
        <v>17819</v>
      </c>
      <c r="P189" s="18">
        <v>437.28</v>
      </c>
      <c r="Q189" s="18">
        <v>287.72000000000003</v>
      </c>
      <c r="R189" s="18">
        <v>0</v>
      </c>
      <c r="S189" s="18">
        <v>725</v>
      </c>
      <c r="T189" s="18">
        <v>0</v>
      </c>
      <c r="U189" s="18">
        <v>109</v>
      </c>
      <c r="V189" s="18">
        <v>0</v>
      </c>
      <c r="W189" s="18">
        <v>0</v>
      </c>
      <c r="X189" s="18">
        <v>109</v>
      </c>
      <c r="Y189" s="18">
        <v>13994.46</v>
      </c>
      <c r="Z189" s="18">
        <v>3867.69</v>
      </c>
      <c r="AA189" s="18">
        <v>572.85</v>
      </c>
      <c r="AB189" s="18">
        <v>18435</v>
      </c>
    </row>
    <row r="190" spans="1:28" s="15" customFormat="1" x14ac:dyDescent="0.25">
      <c r="A190" s="17">
        <v>2</v>
      </c>
      <c r="B190" s="17" t="s">
        <v>1185</v>
      </c>
      <c r="C190" s="17" t="s">
        <v>1068</v>
      </c>
      <c r="D190" s="17" t="s">
        <v>1210</v>
      </c>
      <c r="E190" s="17" t="s">
        <v>1211</v>
      </c>
      <c r="F190" s="17" t="s">
        <v>75</v>
      </c>
      <c r="G190" s="17" t="s">
        <v>76</v>
      </c>
      <c r="H190" s="17">
        <v>3877</v>
      </c>
      <c r="I190" s="17">
        <v>3832</v>
      </c>
      <c r="J190" s="17">
        <v>45</v>
      </c>
      <c r="K190" s="17" t="s">
        <v>37</v>
      </c>
      <c r="L190" s="18">
        <v>15281.03</v>
      </c>
      <c r="M190" s="18">
        <v>2668.23</v>
      </c>
      <c r="N190" s="18">
        <v>644.74</v>
      </c>
      <c r="O190" s="18">
        <v>18594</v>
      </c>
      <c r="P190" s="18">
        <v>549.30999999999995</v>
      </c>
      <c r="Q190" s="18">
        <v>157.76</v>
      </c>
      <c r="R190" s="18">
        <v>26.93</v>
      </c>
      <c r="S190" s="18">
        <v>734</v>
      </c>
      <c r="T190" s="18">
        <v>0</v>
      </c>
      <c r="U190" s="18">
        <v>39</v>
      </c>
      <c r="V190" s="18">
        <v>0</v>
      </c>
      <c r="W190" s="18">
        <v>0</v>
      </c>
      <c r="X190" s="18">
        <v>39</v>
      </c>
      <c r="Y190" s="18">
        <v>15791.34</v>
      </c>
      <c r="Z190" s="18">
        <v>2825.99</v>
      </c>
      <c r="AA190" s="18">
        <v>671.67</v>
      </c>
      <c r="AB190" s="18">
        <v>19289</v>
      </c>
    </row>
    <row r="191" spans="1:28" s="15" customFormat="1" x14ac:dyDescent="0.25">
      <c r="A191" s="17">
        <v>3</v>
      </c>
      <c r="B191" s="17" t="s">
        <v>42</v>
      </c>
      <c r="C191" s="17" t="s">
        <v>1068</v>
      </c>
      <c r="D191" s="17" t="s">
        <v>1212</v>
      </c>
      <c r="E191" s="17" t="s">
        <v>1213</v>
      </c>
      <c r="F191" s="17" t="s">
        <v>75</v>
      </c>
      <c r="G191" s="17" t="s">
        <v>1214</v>
      </c>
      <c r="H191" s="17">
        <v>9946</v>
      </c>
      <c r="I191" s="17">
        <v>9946</v>
      </c>
      <c r="J191" s="17">
        <v>66</v>
      </c>
      <c r="K191" s="17" t="s">
        <v>769</v>
      </c>
      <c r="L191" s="18">
        <v>36678.839999999997</v>
      </c>
      <c r="M191" s="18">
        <v>7496.49</v>
      </c>
      <c r="N191" s="18">
        <v>2110.67</v>
      </c>
      <c r="O191" s="18">
        <v>46286</v>
      </c>
      <c r="P191" s="18">
        <v>844.69</v>
      </c>
      <c r="Q191" s="18">
        <v>392.81</v>
      </c>
      <c r="R191" s="18">
        <v>39.5</v>
      </c>
      <c r="S191" s="18">
        <v>1277</v>
      </c>
      <c r="T191" s="18">
        <v>10</v>
      </c>
      <c r="U191" s="18">
        <v>88</v>
      </c>
      <c r="V191" s="18">
        <v>0</v>
      </c>
      <c r="W191" s="18">
        <v>0</v>
      </c>
      <c r="X191" s="18">
        <v>88</v>
      </c>
      <c r="Y191" s="18">
        <v>37435.53</v>
      </c>
      <c r="Z191" s="18">
        <v>7889.3</v>
      </c>
      <c r="AA191" s="18">
        <v>2150.17</v>
      </c>
      <c r="AB191" s="18">
        <v>47475</v>
      </c>
    </row>
    <row r="192" spans="1:28" s="15" customFormat="1" x14ac:dyDescent="0.25">
      <c r="A192" s="17">
        <v>4</v>
      </c>
      <c r="B192" s="17" t="s">
        <v>1197</v>
      </c>
      <c r="C192" s="17" t="s">
        <v>1068</v>
      </c>
      <c r="D192" s="17" t="s">
        <v>1215</v>
      </c>
      <c r="E192" s="17" t="s">
        <v>1216</v>
      </c>
      <c r="F192" s="17" t="s">
        <v>75</v>
      </c>
      <c r="G192" s="17" t="s">
        <v>76</v>
      </c>
      <c r="H192" s="17">
        <v>10165</v>
      </c>
      <c r="I192" s="17">
        <v>10100</v>
      </c>
      <c r="J192" s="17">
        <v>65</v>
      </c>
      <c r="K192" s="17" t="s">
        <v>37</v>
      </c>
      <c r="L192" s="18">
        <v>32968.21</v>
      </c>
      <c r="M192" s="18">
        <v>7060.08</v>
      </c>
      <c r="N192" s="18">
        <v>1428.71</v>
      </c>
      <c r="O192" s="18">
        <v>41457</v>
      </c>
      <c r="P192" s="18">
        <v>963.85</v>
      </c>
      <c r="Q192" s="18">
        <v>350.25</v>
      </c>
      <c r="R192" s="18">
        <v>38.9</v>
      </c>
      <c r="S192" s="18">
        <v>1353</v>
      </c>
      <c r="T192" s="18">
        <v>0</v>
      </c>
      <c r="U192" s="18">
        <v>157</v>
      </c>
      <c r="V192" s="18">
        <v>0</v>
      </c>
      <c r="W192" s="18">
        <v>0</v>
      </c>
      <c r="X192" s="18">
        <v>157</v>
      </c>
      <c r="Y192" s="18">
        <v>33775.06</v>
      </c>
      <c r="Z192" s="18">
        <v>7410.33</v>
      </c>
      <c r="AA192" s="18">
        <v>1467.61</v>
      </c>
      <c r="AB192" s="18">
        <v>42653</v>
      </c>
    </row>
    <row r="193" spans="1:28" s="15" customFormat="1" x14ac:dyDescent="0.25">
      <c r="A193" s="17">
        <v>5</v>
      </c>
      <c r="B193" s="17" t="s">
        <v>48</v>
      </c>
      <c r="C193" s="17" t="s">
        <v>1068</v>
      </c>
      <c r="D193" s="17" t="s">
        <v>1217</v>
      </c>
      <c r="E193" s="17" t="s">
        <v>1218</v>
      </c>
      <c r="F193" s="17" t="s">
        <v>75</v>
      </c>
      <c r="G193" s="17" t="s">
        <v>76</v>
      </c>
      <c r="H193" s="17">
        <v>11500</v>
      </c>
      <c r="I193" s="17">
        <v>11250</v>
      </c>
      <c r="J193" s="17">
        <v>250</v>
      </c>
      <c r="K193" s="17" t="s">
        <v>37</v>
      </c>
      <c r="L193" s="18">
        <v>57373.440000000002</v>
      </c>
      <c r="M193" s="18">
        <v>11615.82</v>
      </c>
      <c r="N193" s="18">
        <v>3498.74</v>
      </c>
      <c r="O193" s="18">
        <v>72488</v>
      </c>
      <c r="P193" s="18">
        <v>2225.16</v>
      </c>
      <c r="Q193" s="18">
        <v>618.21</v>
      </c>
      <c r="R193" s="18">
        <v>149.63</v>
      </c>
      <c r="S193" s="18">
        <v>2993</v>
      </c>
      <c r="T193" s="18">
        <v>0</v>
      </c>
      <c r="U193" s="18">
        <v>123</v>
      </c>
      <c r="V193" s="18">
        <v>0</v>
      </c>
      <c r="W193" s="18">
        <v>0</v>
      </c>
      <c r="X193" s="18">
        <v>123</v>
      </c>
      <c r="Y193" s="18">
        <v>59475.6</v>
      </c>
      <c r="Z193" s="18">
        <v>12234.03</v>
      </c>
      <c r="AA193" s="18">
        <v>3648.37</v>
      </c>
      <c r="AB193" s="18">
        <v>75358</v>
      </c>
    </row>
    <row r="194" spans="1:28" s="15" customFormat="1" x14ac:dyDescent="0.25">
      <c r="A194" s="17">
        <v>6</v>
      </c>
      <c r="B194" s="17" t="s">
        <v>1182</v>
      </c>
      <c r="C194" s="17" t="s">
        <v>1068</v>
      </c>
      <c r="D194" s="17" t="s">
        <v>1219</v>
      </c>
      <c r="E194" s="17" t="s">
        <v>1220</v>
      </c>
      <c r="F194" s="17" t="s">
        <v>75</v>
      </c>
      <c r="G194" s="17" t="s">
        <v>1142</v>
      </c>
      <c r="H194" s="17">
        <v>19299</v>
      </c>
      <c r="I194" s="17">
        <v>19299</v>
      </c>
      <c r="J194" s="17">
        <v>0</v>
      </c>
      <c r="K194" s="17" t="s">
        <v>37</v>
      </c>
      <c r="L194" s="18">
        <v>24803.25</v>
      </c>
      <c r="M194" s="18">
        <v>5919.87</v>
      </c>
      <c r="N194" s="18">
        <v>894.88</v>
      </c>
      <c r="O194" s="18">
        <v>31618</v>
      </c>
      <c r="P194" s="18">
        <v>937.4</v>
      </c>
      <c r="Q194" s="18">
        <v>520.6</v>
      </c>
      <c r="R194" s="18">
        <v>0</v>
      </c>
      <c r="S194" s="18">
        <v>1458</v>
      </c>
      <c r="T194" s="18">
        <v>0</v>
      </c>
      <c r="U194" s="18">
        <v>81</v>
      </c>
      <c r="V194" s="18">
        <v>0</v>
      </c>
      <c r="W194" s="18">
        <v>0</v>
      </c>
      <c r="X194" s="18">
        <v>81</v>
      </c>
      <c r="Y194" s="18">
        <v>25659.65</v>
      </c>
      <c r="Z194" s="18">
        <v>6440.47</v>
      </c>
      <c r="AA194" s="18">
        <v>894.88</v>
      </c>
      <c r="AB194" s="18">
        <v>32995</v>
      </c>
    </row>
    <row r="195" spans="1:28" s="15" customFormat="1" x14ac:dyDescent="0.25">
      <c r="A195" s="17">
        <v>7</v>
      </c>
      <c r="B195" s="17" t="s">
        <v>1182</v>
      </c>
      <c r="C195" s="17" t="s">
        <v>1068</v>
      </c>
      <c r="D195" s="17" t="s">
        <v>1221</v>
      </c>
      <c r="E195" s="17" t="s">
        <v>1222</v>
      </c>
      <c r="F195" s="17" t="s">
        <v>75</v>
      </c>
      <c r="G195" s="17" t="s">
        <v>1142</v>
      </c>
      <c r="H195" s="17">
        <v>8750</v>
      </c>
      <c r="I195" s="17">
        <v>8693</v>
      </c>
      <c r="J195" s="17">
        <v>57</v>
      </c>
      <c r="K195" s="17" t="s">
        <v>37</v>
      </c>
      <c r="L195" s="18">
        <v>39335.360000000001</v>
      </c>
      <c r="M195" s="18">
        <v>7935.31</v>
      </c>
      <c r="N195" s="18">
        <v>2411.33</v>
      </c>
      <c r="O195" s="18">
        <v>49682</v>
      </c>
      <c r="P195" s="18">
        <v>1191.2</v>
      </c>
      <c r="Q195" s="18">
        <v>844.69</v>
      </c>
      <c r="R195" s="18">
        <v>34.11</v>
      </c>
      <c r="S195" s="18">
        <v>2070</v>
      </c>
      <c r="T195" s="18">
        <v>1040</v>
      </c>
      <c r="U195" s="18">
        <v>77</v>
      </c>
      <c r="V195" s="18">
        <v>0</v>
      </c>
      <c r="W195" s="18">
        <v>0</v>
      </c>
      <c r="X195" s="18">
        <v>77</v>
      </c>
      <c r="Y195" s="18">
        <v>40449.56</v>
      </c>
      <c r="Z195" s="18">
        <v>8780</v>
      </c>
      <c r="AA195" s="18">
        <v>2445.44</v>
      </c>
      <c r="AB195" s="18">
        <v>51675</v>
      </c>
    </row>
    <row r="196" spans="1:28" s="15" customFormat="1" x14ac:dyDescent="0.25">
      <c r="A196" s="17">
        <v>8</v>
      </c>
      <c r="B196" s="17" t="s">
        <v>1197</v>
      </c>
      <c r="C196" s="17" t="s">
        <v>1068</v>
      </c>
      <c r="D196" s="17" t="s">
        <v>1223</v>
      </c>
      <c r="E196" s="17" t="s">
        <v>1224</v>
      </c>
      <c r="F196" s="17" t="s">
        <v>75</v>
      </c>
      <c r="G196" s="17" t="s">
        <v>76</v>
      </c>
      <c r="H196" s="17">
        <v>11142</v>
      </c>
      <c r="I196" s="17">
        <v>11100</v>
      </c>
      <c r="J196" s="17">
        <v>42</v>
      </c>
      <c r="K196" s="17" t="s">
        <v>37</v>
      </c>
      <c r="L196" s="18">
        <v>24868.6</v>
      </c>
      <c r="M196" s="18">
        <v>6704.86</v>
      </c>
      <c r="N196" s="18">
        <v>1241.54</v>
      </c>
      <c r="O196" s="18">
        <v>32815</v>
      </c>
      <c r="P196" s="18">
        <v>623.35</v>
      </c>
      <c r="Q196" s="18">
        <v>266.51</v>
      </c>
      <c r="R196" s="18">
        <v>25.14</v>
      </c>
      <c r="S196" s="18">
        <v>915</v>
      </c>
      <c r="T196" s="18">
        <v>0</v>
      </c>
      <c r="U196" s="18">
        <v>176</v>
      </c>
      <c r="V196" s="18">
        <v>0</v>
      </c>
      <c r="W196" s="18">
        <v>0</v>
      </c>
      <c r="X196" s="18">
        <v>176</v>
      </c>
      <c r="Y196" s="18">
        <v>25315.95</v>
      </c>
      <c r="Z196" s="18">
        <v>6971.37</v>
      </c>
      <c r="AA196" s="18">
        <v>1266.68</v>
      </c>
      <c r="AB196" s="18">
        <v>33554</v>
      </c>
    </row>
    <row r="197" spans="1:28" s="15" customFormat="1" x14ac:dyDescent="0.25">
      <c r="A197" s="17">
        <v>9</v>
      </c>
      <c r="B197" s="17" t="s">
        <v>31</v>
      </c>
      <c r="C197" s="17" t="s">
        <v>100</v>
      </c>
      <c r="D197" s="17" t="s">
        <v>101</v>
      </c>
      <c r="E197" s="17" t="s">
        <v>102</v>
      </c>
      <c r="F197" s="17" t="s">
        <v>75</v>
      </c>
      <c r="G197" s="17" t="s">
        <v>76</v>
      </c>
      <c r="H197" s="17">
        <v>8560</v>
      </c>
      <c r="I197" s="17">
        <v>8560</v>
      </c>
      <c r="J197" s="17">
        <v>0</v>
      </c>
      <c r="K197" s="17" t="s">
        <v>59</v>
      </c>
      <c r="L197" s="18">
        <v>3177.91</v>
      </c>
      <c r="M197" s="18">
        <v>289.83999999999997</v>
      </c>
      <c r="N197" s="18">
        <v>11.25</v>
      </c>
      <c r="O197" s="18">
        <v>3479</v>
      </c>
      <c r="P197" s="18">
        <v>187.93</v>
      </c>
      <c r="Q197" s="18">
        <v>32.07</v>
      </c>
      <c r="R197" s="18">
        <v>0</v>
      </c>
      <c r="S197" s="18">
        <v>220</v>
      </c>
      <c r="T197" s="18">
        <v>0</v>
      </c>
      <c r="U197" s="18">
        <v>128</v>
      </c>
      <c r="V197" s="18">
        <v>0</v>
      </c>
      <c r="W197" s="18">
        <v>0</v>
      </c>
      <c r="X197" s="18">
        <v>128</v>
      </c>
      <c r="Y197" s="18">
        <v>3237.84</v>
      </c>
      <c r="Z197" s="18">
        <v>321.91000000000003</v>
      </c>
      <c r="AA197" s="18">
        <v>11.25</v>
      </c>
      <c r="AB197" s="18">
        <v>3571</v>
      </c>
    </row>
    <row r="198" spans="1:28" s="15" customFormat="1" x14ac:dyDescent="0.25">
      <c r="A198" s="17">
        <v>10</v>
      </c>
      <c r="B198" s="17" t="s">
        <v>31</v>
      </c>
      <c r="C198" s="17" t="s">
        <v>1672</v>
      </c>
      <c r="D198" s="17" t="s">
        <v>1613</v>
      </c>
      <c r="E198" s="17" t="s">
        <v>1232</v>
      </c>
      <c r="F198" s="17" t="s">
        <v>75</v>
      </c>
      <c r="G198" s="17" t="s">
        <v>76</v>
      </c>
      <c r="H198" s="17">
        <v>13837</v>
      </c>
      <c r="I198" s="17">
        <v>13779</v>
      </c>
      <c r="J198" s="17">
        <v>58</v>
      </c>
      <c r="K198" s="17" t="s">
        <v>37</v>
      </c>
      <c r="L198" s="18">
        <v>18438.38</v>
      </c>
      <c r="M198" s="18">
        <v>302.81</v>
      </c>
      <c r="N198" s="18">
        <v>1276.81</v>
      </c>
      <c r="O198" s="18">
        <v>20018</v>
      </c>
      <c r="P198" s="18">
        <v>772.21</v>
      </c>
      <c r="Q198" s="18">
        <v>184.08</v>
      </c>
      <c r="R198" s="18">
        <v>34.71</v>
      </c>
      <c r="S198" s="18">
        <v>991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18">
        <v>19210.59</v>
      </c>
      <c r="Z198" s="18">
        <v>1460.89</v>
      </c>
      <c r="AA198" s="18">
        <v>337.52</v>
      </c>
      <c r="AB198" s="18">
        <v>21009</v>
      </c>
    </row>
    <row r="199" spans="1:28" s="15" customFormat="1" x14ac:dyDescent="0.25">
      <c r="A199" s="17">
        <v>11</v>
      </c>
      <c r="B199" s="17" t="s">
        <v>1182</v>
      </c>
      <c r="C199" s="17" t="s">
        <v>1068</v>
      </c>
      <c r="D199" s="17" t="s">
        <v>1611</v>
      </c>
      <c r="E199" s="17" t="s">
        <v>1231</v>
      </c>
      <c r="F199" s="17" t="s">
        <v>75</v>
      </c>
      <c r="G199" s="17" t="s">
        <v>114</v>
      </c>
      <c r="H199" s="17">
        <v>0</v>
      </c>
      <c r="I199" s="17">
        <v>0</v>
      </c>
      <c r="J199" s="17">
        <v>0</v>
      </c>
      <c r="K199" s="17" t="s">
        <v>59</v>
      </c>
      <c r="L199" s="18">
        <v>75289.14</v>
      </c>
      <c r="M199" s="18">
        <v>2760.48</v>
      </c>
      <c r="N199" s="18">
        <v>11674.38</v>
      </c>
      <c r="O199" s="18">
        <v>89724</v>
      </c>
      <c r="P199" s="18">
        <v>125.17</v>
      </c>
      <c r="Q199" s="18">
        <v>780.83</v>
      </c>
      <c r="R199" s="18">
        <v>0</v>
      </c>
      <c r="S199" s="18">
        <v>906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18">
        <v>75414.31</v>
      </c>
      <c r="Z199" s="18">
        <v>12455.21</v>
      </c>
      <c r="AA199" s="18">
        <v>2760.48</v>
      </c>
      <c r="AB199" s="18">
        <v>90630</v>
      </c>
    </row>
    <row r="200" spans="1:28" s="15" customFormat="1" x14ac:dyDescent="0.25">
      <c r="A200" s="17">
        <v>12</v>
      </c>
      <c r="B200" s="17" t="s">
        <v>1185</v>
      </c>
      <c r="C200" s="17" t="s">
        <v>1068</v>
      </c>
      <c r="D200" s="17" t="s">
        <v>1612</v>
      </c>
      <c r="E200" s="17" t="s">
        <v>1230</v>
      </c>
      <c r="F200" s="17" t="s">
        <v>75</v>
      </c>
      <c r="G200" s="17" t="s">
        <v>114</v>
      </c>
      <c r="H200" s="17">
        <v>0</v>
      </c>
      <c r="I200" s="17">
        <v>0</v>
      </c>
      <c r="J200" s="17">
        <v>0</v>
      </c>
      <c r="K200" s="17" t="s">
        <v>59</v>
      </c>
      <c r="L200" s="18">
        <v>79379.11</v>
      </c>
      <c r="M200" s="18">
        <v>3143.88</v>
      </c>
      <c r="N200" s="18">
        <v>12092.01</v>
      </c>
      <c r="O200" s="18">
        <v>94615</v>
      </c>
      <c r="P200" s="18">
        <v>125.49</v>
      </c>
      <c r="Q200" s="18">
        <v>825.51</v>
      </c>
      <c r="R200" s="18">
        <v>0</v>
      </c>
      <c r="S200" s="18">
        <v>951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18">
        <v>79504.600000000006</v>
      </c>
      <c r="Z200" s="18">
        <v>12917.52</v>
      </c>
      <c r="AA200" s="18">
        <v>3143.88</v>
      </c>
      <c r="AB200" s="18">
        <v>95566</v>
      </c>
    </row>
    <row r="201" spans="1:28" s="15" customFormat="1" x14ac:dyDescent="0.25">
      <c r="A201" s="17">
        <v>13</v>
      </c>
      <c r="B201" s="17" t="s">
        <v>1188</v>
      </c>
      <c r="C201" s="17" t="s">
        <v>1068</v>
      </c>
      <c r="D201" s="17" t="s">
        <v>1225</v>
      </c>
      <c r="E201" s="17" t="s">
        <v>1226</v>
      </c>
      <c r="F201" s="17" t="s">
        <v>75</v>
      </c>
      <c r="G201" s="17" t="s">
        <v>76</v>
      </c>
      <c r="H201" s="17">
        <v>939</v>
      </c>
      <c r="I201" s="17">
        <v>855</v>
      </c>
      <c r="J201" s="17">
        <v>84</v>
      </c>
      <c r="K201" s="17" t="s">
        <v>37</v>
      </c>
      <c r="L201" s="18">
        <v>39710.35</v>
      </c>
      <c r="M201" s="18">
        <v>8542.9</v>
      </c>
      <c r="N201" s="18">
        <v>2239.75</v>
      </c>
      <c r="O201" s="18">
        <v>50493</v>
      </c>
      <c r="P201" s="18">
        <v>996.1</v>
      </c>
      <c r="Q201" s="18">
        <v>425.63</v>
      </c>
      <c r="R201" s="18">
        <v>50.27</v>
      </c>
      <c r="S201" s="18">
        <v>1472</v>
      </c>
      <c r="T201" s="18">
        <v>0</v>
      </c>
      <c r="U201" s="18">
        <v>99</v>
      </c>
      <c r="V201" s="18">
        <v>0</v>
      </c>
      <c r="W201" s="18">
        <v>0</v>
      </c>
      <c r="X201" s="18">
        <v>99</v>
      </c>
      <c r="Y201" s="18">
        <v>40607.449999999997</v>
      </c>
      <c r="Z201" s="18">
        <v>8968.5300000000007</v>
      </c>
      <c r="AA201" s="18">
        <v>2290.02</v>
      </c>
      <c r="AB201" s="18">
        <v>51866</v>
      </c>
    </row>
    <row r="202" spans="1:28" s="12" customFormat="1" ht="16.5" customHeight="1" x14ac:dyDescent="0.25">
      <c r="A202" s="10"/>
      <c r="B202" s="10"/>
      <c r="C202" s="10" t="s">
        <v>71</v>
      </c>
      <c r="D202" s="10"/>
      <c r="E202" s="10"/>
      <c r="F202" s="10"/>
      <c r="G202" s="10"/>
      <c r="H202" s="10"/>
      <c r="I202" s="10"/>
      <c r="J202" s="11">
        <f>SUM(J189:J201)</f>
        <v>667</v>
      </c>
      <c r="K202" s="10"/>
      <c r="L202" s="11">
        <f t="shared" ref="L202:AB202" si="40">SUM(L189:L201)</f>
        <v>460969.8</v>
      </c>
      <c r="M202" s="11">
        <f t="shared" si="40"/>
        <v>68020.539999999994</v>
      </c>
      <c r="N202" s="11">
        <f t="shared" si="40"/>
        <v>40097.659999999996</v>
      </c>
      <c r="O202" s="11">
        <f t="shared" si="40"/>
        <v>569088</v>
      </c>
      <c r="P202" s="11">
        <f t="shared" si="40"/>
        <v>9979.1400000000012</v>
      </c>
      <c r="Q202" s="11">
        <f t="shared" si="40"/>
        <v>5686.670000000001</v>
      </c>
      <c r="R202" s="11">
        <f t="shared" si="40"/>
        <v>399.18999999999994</v>
      </c>
      <c r="S202" s="11">
        <f t="shared" si="40"/>
        <v>16065</v>
      </c>
      <c r="T202" s="11">
        <f t="shared" si="40"/>
        <v>1050</v>
      </c>
      <c r="U202" s="11">
        <f t="shared" si="40"/>
        <v>1077</v>
      </c>
      <c r="V202" s="11">
        <f t="shared" si="40"/>
        <v>0</v>
      </c>
      <c r="W202" s="11">
        <f t="shared" si="40"/>
        <v>0</v>
      </c>
      <c r="X202" s="11">
        <f t="shared" si="40"/>
        <v>1077</v>
      </c>
      <c r="Y202" s="11">
        <f t="shared" si="40"/>
        <v>469871.94</v>
      </c>
      <c r="Z202" s="11">
        <f t="shared" si="40"/>
        <v>92543.24</v>
      </c>
      <c r="AA202" s="11">
        <f t="shared" si="40"/>
        <v>21660.82</v>
      </c>
      <c r="AB202" s="11">
        <f t="shared" si="40"/>
        <v>584076</v>
      </c>
    </row>
    <row r="203" spans="1:28" s="12" customFormat="1" ht="16.5" customHeight="1" x14ac:dyDescent="0.25">
      <c r="A203" s="10"/>
      <c r="B203" s="10"/>
      <c r="C203" s="10" t="s">
        <v>119</v>
      </c>
      <c r="D203" s="10"/>
      <c r="E203" s="10"/>
      <c r="F203" s="10"/>
      <c r="G203" s="10"/>
      <c r="H203" s="10"/>
      <c r="I203" s="10"/>
      <c r="J203" s="11">
        <f>J202+J188</f>
        <v>14667</v>
      </c>
      <c r="K203" s="11"/>
      <c r="L203" s="11">
        <f t="shared" ref="L203:AB203" si="41">L202+L188</f>
        <v>961407.91</v>
      </c>
      <c r="M203" s="11">
        <f t="shared" si="41"/>
        <v>107821.94</v>
      </c>
      <c r="N203" s="11">
        <f t="shared" si="41"/>
        <v>73790.149999999994</v>
      </c>
      <c r="O203" s="11">
        <f t="shared" si="41"/>
        <v>1143020</v>
      </c>
      <c r="P203" s="11">
        <f t="shared" si="41"/>
        <v>96067.03</v>
      </c>
      <c r="Q203" s="11">
        <f t="shared" si="41"/>
        <v>12584.78</v>
      </c>
      <c r="R203" s="11">
        <f t="shared" si="41"/>
        <v>6699.1900000000005</v>
      </c>
      <c r="S203" s="11">
        <f t="shared" si="41"/>
        <v>115351</v>
      </c>
      <c r="T203" s="11">
        <f t="shared" si="41"/>
        <v>16000</v>
      </c>
      <c r="U203" s="11">
        <f t="shared" si="41"/>
        <v>9547</v>
      </c>
      <c r="V203" s="11">
        <f t="shared" si="41"/>
        <v>0</v>
      </c>
      <c r="W203" s="11">
        <f t="shared" si="41"/>
        <v>0</v>
      </c>
      <c r="X203" s="11">
        <f t="shared" si="41"/>
        <v>9547</v>
      </c>
      <c r="Y203" s="11">
        <f t="shared" si="41"/>
        <v>1047927.94</v>
      </c>
      <c r="Z203" s="11">
        <f t="shared" si="41"/>
        <v>139242.75</v>
      </c>
      <c r="AA203" s="11">
        <f t="shared" si="41"/>
        <v>61653.31</v>
      </c>
      <c r="AB203" s="11">
        <f t="shared" si="41"/>
        <v>1248824</v>
      </c>
    </row>
    <row r="204" spans="1:28" ht="18" customHeight="1" x14ac:dyDescent="0.25"/>
    <row r="205" spans="1:28" ht="18" customHeight="1" x14ac:dyDescent="0.25"/>
    <row r="208" spans="1:28" ht="15.75" x14ac:dyDescent="0.25">
      <c r="E208" s="13" t="s">
        <v>120</v>
      </c>
      <c r="G208" s="14"/>
      <c r="H208" s="14"/>
      <c r="I208" s="14"/>
      <c r="J208" s="14"/>
      <c r="K208" s="14"/>
      <c r="L208" s="13" t="s">
        <v>122</v>
      </c>
      <c r="M208" s="13"/>
      <c r="N208" s="13"/>
      <c r="O208" s="14"/>
      <c r="Q208" s="14"/>
      <c r="R208" s="13" t="s">
        <v>121</v>
      </c>
      <c r="T208" s="14"/>
      <c r="U208" s="14"/>
      <c r="W208" s="14"/>
      <c r="X208" s="14"/>
      <c r="Y208" s="13" t="s">
        <v>123</v>
      </c>
      <c r="Z208" s="14"/>
      <c r="AA208" s="14"/>
      <c r="AB208" s="14"/>
    </row>
    <row r="209" spans="1:31" ht="15.75" x14ac:dyDescent="0.25">
      <c r="E209" s="13" t="s">
        <v>124</v>
      </c>
      <c r="G209" s="14"/>
      <c r="H209" s="14"/>
      <c r="I209" s="14"/>
      <c r="J209" s="14"/>
      <c r="K209" s="14"/>
      <c r="L209" s="13" t="s">
        <v>124</v>
      </c>
      <c r="M209" s="13"/>
      <c r="N209" s="13"/>
      <c r="O209" s="14"/>
      <c r="Q209" s="14"/>
      <c r="R209" s="13" t="s">
        <v>124</v>
      </c>
      <c r="T209" s="14"/>
      <c r="U209" s="14"/>
      <c r="W209" s="14"/>
      <c r="X209" s="14"/>
      <c r="Y209" s="13" t="s">
        <v>124</v>
      </c>
      <c r="Z209" s="14"/>
      <c r="AA209" s="14"/>
      <c r="AB209" s="14"/>
    </row>
    <row r="210" spans="1:31" ht="32.25" customHeight="1" x14ac:dyDescent="0.55000000000000004">
      <c r="A210" s="75" t="s">
        <v>0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1"/>
      <c r="AD210" s="1"/>
      <c r="AE210" s="1"/>
    </row>
    <row r="211" spans="1:31" ht="21.75" customHeight="1" x14ac:dyDescent="0.4">
      <c r="A211" s="76" t="s">
        <v>1699</v>
      </c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2"/>
      <c r="AD211" s="2"/>
      <c r="AE211" s="2"/>
    </row>
    <row r="212" spans="1:31" s="5" customFormat="1" ht="20.25" customHeight="1" x14ac:dyDescent="0.35">
      <c r="A212" s="3" t="s">
        <v>1</v>
      </c>
      <c r="B212" s="4"/>
      <c r="C212" s="3"/>
      <c r="D212" s="3"/>
      <c r="F212" s="3" t="s">
        <v>1229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s="7" customFormat="1" ht="90" x14ac:dyDescent="0.25">
      <c r="A213" s="6" t="s">
        <v>3</v>
      </c>
      <c r="B213" s="6" t="s">
        <v>4</v>
      </c>
      <c r="C213" s="6" t="s">
        <v>5</v>
      </c>
      <c r="D213" s="6" t="s">
        <v>6</v>
      </c>
      <c r="E213" s="6" t="s">
        <v>7</v>
      </c>
      <c r="F213" s="6" t="s">
        <v>8</v>
      </c>
      <c r="G213" s="6" t="s">
        <v>9</v>
      </c>
      <c r="H213" s="6" t="s">
        <v>10</v>
      </c>
      <c r="I213" s="6" t="s">
        <v>11</v>
      </c>
      <c r="J213" s="6" t="s">
        <v>12</v>
      </c>
      <c r="K213" s="6" t="s">
        <v>13</v>
      </c>
      <c r="L213" s="6" t="s">
        <v>14</v>
      </c>
      <c r="M213" s="6" t="s">
        <v>15</v>
      </c>
      <c r="N213" s="6" t="s">
        <v>16</v>
      </c>
      <c r="O213" s="6" t="s">
        <v>17</v>
      </c>
      <c r="P213" s="6" t="s">
        <v>18</v>
      </c>
      <c r="Q213" s="6" t="s">
        <v>19</v>
      </c>
      <c r="R213" s="6" t="s">
        <v>20</v>
      </c>
      <c r="S213" s="6" t="s">
        <v>21</v>
      </c>
      <c r="T213" s="6" t="s">
        <v>22</v>
      </c>
      <c r="U213" s="6" t="s">
        <v>23</v>
      </c>
      <c r="V213" s="6" t="s">
        <v>24</v>
      </c>
      <c r="W213" s="6" t="s">
        <v>25</v>
      </c>
      <c r="X213" s="6" t="s">
        <v>26</v>
      </c>
      <c r="Y213" s="6" t="s">
        <v>27</v>
      </c>
      <c r="Z213" s="6" t="s">
        <v>28</v>
      </c>
      <c r="AA213" s="6" t="s">
        <v>29</v>
      </c>
      <c r="AB213" s="6" t="s">
        <v>30</v>
      </c>
    </row>
    <row r="214" spans="1:31" s="15" customFormat="1" x14ac:dyDescent="0.25">
      <c r="A214" s="17">
        <v>1</v>
      </c>
      <c r="B214" s="17" t="s">
        <v>42</v>
      </c>
      <c r="C214" s="17" t="s">
        <v>1068</v>
      </c>
      <c r="D214" s="17" t="s">
        <v>1179</v>
      </c>
      <c r="E214" s="17" t="s">
        <v>1180</v>
      </c>
      <c r="F214" s="17" t="s">
        <v>35</v>
      </c>
      <c r="G214" s="17" t="s">
        <v>1181</v>
      </c>
      <c r="H214" s="17">
        <v>69313</v>
      </c>
      <c r="I214" s="17">
        <v>69313</v>
      </c>
      <c r="J214" s="17">
        <v>232</v>
      </c>
      <c r="K214" s="17" t="s">
        <v>769</v>
      </c>
      <c r="L214" s="18">
        <v>63578.61</v>
      </c>
      <c r="M214" s="18">
        <v>1577.18</v>
      </c>
      <c r="N214" s="18">
        <v>8466.2099999999991</v>
      </c>
      <c r="O214" s="18">
        <v>73622</v>
      </c>
      <c r="P214" s="18">
        <v>1753.99</v>
      </c>
      <c r="Q214" s="18">
        <v>645.61</v>
      </c>
      <c r="R214" s="18">
        <v>104.4</v>
      </c>
      <c r="S214" s="18">
        <v>2504</v>
      </c>
      <c r="T214" s="18">
        <v>0</v>
      </c>
      <c r="U214" s="18">
        <v>0</v>
      </c>
      <c r="V214" s="18">
        <v>0</v>
      </c>
      <c r="W214" s="18">
        <v>0</v>
      </c>
      <c r="X214" s="18"/>
      <c r="Y214" s="18">
        <v>65332.6</v>
      </c>
      <c r="Z214" s="18">
        <v>9111.82</v>
      </c>
      <c r="AA214" s="18">
        <v>1681.58</v>
      </c>
      <c r="AB214" s="18">
        <v>76126</v>
      </c>
    </row>
    <row r="215" spans="1:31" s="15" customFormat="1" x14ac:dyDescent="0.25">
      <c r="A215" s="17">
        <v>2</v>
      </c>
      <c r="B215" s="17" t="s">
        <v>1182</v>
      </c>
      <c r="C215" s="17" t="s">
        <v>1068</v>
      </c>
      <c r="D215" s="17" t="s">
        <v>1183</v>
      </c>
      <c r="E215" s="17" t="s">
        <v>1184</v>
      </c>
      <c r="F215" s="17" t="s">
        <v>35</v>
      </c>
      <c r="G215" s="17" t="s">
        <v>41</v>
      </c>
      <c r="H215" s="17">
        <v>174826</v>
      </c>
      <c r="I215" s="17">
        <v>172660</v>
      </c>
      <c r="J215" s="17">
        <v>2166</v>
      </c>
      <c r="K215" s="17" t="s">
        <v>37</v>
      </c>
      <c r="L215" s="18">
        <v>27261.16</v>
      </c>
      <c r="M215" s="18">
        <v>1435.5</v>
      </c>
      <c r="N215" s="18">
        <v>957.34</v>
      </c>
      <c r="O215" s="18">
        <v>29654</v>
      </c>
      <c r="P215" s="18">
        <v>12671.77</v>
      </c>
      <c r="Q215" s="18">
        <v>194.53</v>
      </c>
      <c r="R215" s="18">
        <v>974.7</v>
      </c>
      <c r="S215" s="18">
        <v>13841</v>
      </c>
      <c r="T215" s="18">
        <v>11120</v>
      </c>
      <c r="U215" s="18">
        <v>0</v>
      </c>
      <c r="V215" s="18">
        <v>0</v>
      </c>
      <c r="W215" s="18">
        <v>0</v>
      </c>
      <c r="X215" s="18"/>
      <c r="Y215" s="18">
        <v>39932.93</v>
      </c>
      <c r="Z215" s="18">
        <v>1151.8699999999999</v>
      </c>
      <c r="AA215" s="18">
        <v>2410.1999999999998</v>
      </c>
      <c r="AB215" s="18">
        <v>43495</v>
      </c>
    </row>
    <row r="216" spans="1:31" s="15" customFormat="1" x14ac:dyDescent="0.25">
      <c r="A216" s="17">
        <v>3</v>
      </c>
      <c r="B216" s="17" t="s">
        <v>1185</v>
      </c>
      <c r="C216" s="17" t="s">
        <v>1068</v>
      </c>
      <c r="D216" s="17" t="s">
        <v>1186</v>
      </c>
      <c r="E216" s="17" t="s">
        <v>1187</v>
      </c>
      <c r="F216" s="17" t="s">
        <v>35</v>
      </c>
      <c r="G216" s="17" t="s">
        <v>45</v>
      </c>
      <c r="H216" s="17">
        <v>4733</v>
      </c>
      <c r="I216" s="17">
        <v>3640</v>
      </c>
      <c r="J216" s="17">
        <v>1093</v>
      </c>
      <c r="K216" s="17" t="s">
        <v>37</v>
      </c>
      <c r="L216" s="18">
        <v>64452.99</v>
      </c>
      <c r="M216" s="18">
        <v>1066.05</v>
      </c>
      <c r="N216" s="18">
        <v>1609.96</v>
      </c>
      <c r="O216" s="18">
        <v>67129</v>
      </c>
      <c r="P216" s="18">
        <v>6524.9</v>
      </c>
      <c r="Q216" s="18">
        <v>626.25</v>
      </c>
      <c r="R216" s="18">
        <v>491.85</v>
      </c>
      <c r="S216" s="18">
        <v>7643</v>
      </c>
      <c r="T216" s="18">
        <v>0</v>
      </c>
      <c r="U216" s="18">
        <v>0</v>
      </c>
      <c r="V216" s="18">
        <v>0</v>
      </c>
      <c r="W216" s="18">
        <v>0</v>
      </c>
      <c r="X216" s="18"/>
      <c r="Y216" s="18">
        <v>70977.89</v>
      </c>
      <c r="Z216" s="18">
        <v>2236.21</v>
      </c>
      <c r="AA216" s="18">
        <v>1557.9</v>
      </c>
      <c r="AB216" s="18">
        <v>74772</v>
      </c>
    </row>
    <row r="217" spans="1:31" s="15" customFormat="1" x14ac:dyDescent="0.25">
      <c r="A217" s="17">
        <v>4</v>
      </c>
      <c r="B217" s="17" t="s">
        <v>1188</v>
      </c>
      <c r="C217" s="17" t="s">
        <v>1068</v>
      </c>
      <c r="D217" s="17" t="s">
        <v>1189</v>
      </c>
      <c r="E217" s="17" t="s">
        <v>1190</v>
      </c>
      <c r="F217" s="17" t="s">
        <v>35</v>
      </c>
      <c r="G217" s="17" t="s">
        <v>45</v>
      </c>
      <c r="H217" s="17">
        <v>69920</v>
      </c>
      <c r="I217" s="17">
        <v>69920</v>
      </c>
      <c r="J217" s="17">
        <v>0</v>
      </c>
      <c r="K217" s="17" t="s">
        <v>59</v>
      </c>
      <c r="L217" s="18">
        <v>10618.87</v>
      </c>
      <c r="M217" s="18">
        <v>0</v>
      </c>
      <c r="N217" s="18">
        <v>1524.13</v>
      </c>
      <c r="O217" s="18">
        <v>12143</v>
      </c>
      <c r="P217" s="18">
        <v>852.02</v>
      </c>
      <c r="Q217" s="18">
        <v>104.98</v>
      </c>
      <c r="R217" s="18">
        <v>0</v>
      </c>
      <c r="S217" s="18">
        <v>957</v>
      </c>
      <c r="T217" s="18">
        <v>0</v>
      </c>
      <c r="U217" s="18">
        <v>0</v>
      </c>
      <c r="V217" s="18">
        <v>0</v>
      </c>
      <c r="W217" s="18">
        <v>0</v>
      </c>
      <c r="X217" s="18"/>
      <c r="Y217" s="18">
        <v>11470.89</v>
      </c>
      <c r="Z217" s="18">
        <v>1629.11</v>
      </c>
      <c r="AA217" s="18">
        <v>0</v>
      </c>
      <c r="AB217" s="18">
        <v>13100</v>
      </c>
    </row>
    <row r="218" spans="1:31" s="15" customFormat="1" x14ac:dyDescent="0.25">
      <c r="A218" s="17">
        <v>5</v>
      </c>
      <c r="B218" s="17" t="s">
        <v>1188</v>
      </c>
      <c r="C218" s="17" t="s">
        <v>1068</v>
      </c>
      <c r="D218" s="17" t="s">
        <v>1191</v>
      </c>
      <c r="E218" s="17" t="s">
        <v>1192</v>
      </c>
      <c r="F218" s="17" t="s">
        <v>35</v>
      </c>
      <c r="G218" s="17" t="s">
        <v>41</v>
      </c>
      <c r="H218" s="17">
        <v>16185</v>
      </c>
      <c r="I218" s="17">
        <v>12758</v>
      </c>
      <c r="J218" s="17">
        <v>3427</v>
      </c>
      <c r="K218" s="17" t="s">
        <v>37</v>
      </c>
      <c r="L218" s="18">
        <v>73375.3</v>
      </c>
      <c r="M218" s="18">
        <v>5736.11</v>
      </c>
      <c r="N218" s="18">
        <v>2099.59</v>
      </c>
      <c r="O218" s="18">
        <v>81211</v>
      </c>
      <c r="P218" s="18">
        <v>19903.97</v>
      </c>
      <c r="Q218" s="18">
        <v>705.88</v>
      </c>
      <c r="R218" s="18">
        <v>1542.15</v>
      </c>
      <c r="S218" s="18">
        <v>22152</v>
      </c>
      <c r="T218" s="18">
        <v>0</v>
      </c>
      <c r="U218" s="18">
        <v>23870.3</v>
      </c>
      <c r="V218" s="18">
        <v>2099.59</v>
      </c>
      <c r="W218" s="18">
        <v>5736.11</v>
      </c>
      <c r="X218" s="18">
        <v>31706</v>
      </c>
      <c r="Y218" s="18">
        <v>69408.97</v>
      </c>
      <c r="Z218" s="18">
        <v>705.88</v>
      </c>
      <c r="AA218" s="18">
        <v>1542.15</v>
      </c>
      <c r="AB218" s="18">
        <v>71657</v>
      </c>
    </row>
    <row r="219" spans="1:31" s="15" customFormat="1" x14ac:dyDescent="0.25">
      <c r="A219" s="17">
        <v>6</v>
      </c>
      <c r="B219" s="17" t="s">
        <v>42</v>
      </c>
      <c r="C219" s="17" t="s">
        <v>1068</v>
      </c>
      <c r="D219" s="17" t="s">
        <v>1193</v>
      </c>
      <c r="E219" s="17" t="s">
        <v>1194</v>
      </c>
      <c r="F219" s="17" t="s">
        <v>35</v>
      </c>
      <c r="G219" s="17" t="s">
        <v>41</v>
      </c>
      <c r="H219" s="17">
        <v>79568</v>
      </c>
      <c r="I219" s="17">
        <v>77717</v>
      </c>
      <c r="J219" s="17">
        <v>1851</v>
      </c>
      <c r="K219" s="17" t="s">
        <v>37</v>
      </c>
      <c r="L219" s="18">
        <v>46879.82</v>
      </c>
      <c r="M219" s="18">
        <v>4038.62</v>
      </c>
      <c r="N219" s="18">
        <v>2588.56</v>
      </c>
      <c r="O219" s="18">
        <v>53507</v>
      </c>
      <c r="P219" s="18">
        <v>10156.98</v>
      </c>
      <c r="Q219" s="18">
        <v>469.07</v>
      </c>
      <c r="R219" s="18">
        <v>832.95</v>
      </c>
      <c r="S219" s="18">
        <v>11459</v>
      </c>
      <c r="T219" s="18">
        <v>0</v>
      </c>
      <c r="U219" s="18">
        <v>0</v>
      </c>
      <c r="V219" s="18">
        <v>0</v>
      </c>
      <c r="W219" s="18">
        <v>0</v>
      </c>
      <c r="X219" s="18"/>
      <c r="Y219" s="18">
        <v>57036.800000000003</v>
      </c>
      <c r="Z219" s="18">
        <v>3057.63</v>
      </c>
      <c r="AA219" s="18">
        <v>4871.57</v>
      </c>
      <c r="AB219" s="18">
        <v>64966</v>
      </c>
    </row>
    <row r="220" spans="1:31" s="15" customFormat="1" x14ac:dyDescent="0.25">
      <c r="A220" s="17">
        <v>7</v>
      </c>
      <c r="B220" s="17" t="s">
        <v>1048</v>
      </c>
      <c r="C220" s="17" t="s">
        <v>1068</v>
      </c>
      <c r="D220" s="17" t="s">
        <v>1195</v>
      </c>
      <c r="E220" s="17" t="s">
        <v>1196</v>
      </c>
      <c r="F220" s="17" t="s">
        <v>35</v>
      </c>
      <c r="G220" s="17" t="s">
        <v>1055</v>
      </c>
      <c r="H220" s="17">
        <v>42450</v>
      </c>
      <c r="I220" s="17">
        <v>41547</v>
      </c>
      <c r="J220" s="17">
        <v>903</v>
      </c>
      <c r="K220" s="17" t="s">
        <v>37</v>
      </c>
      <c r="L220" s="18">
        <v>20909.3</v>
      </c>
      <c r="M220" s="18">
        <v>6869.55</v>
      </c>
      <c r="N220" s="18">
        <v>690.15</v>
      </c>
      <c r="O220" s="18">
        <v>28469</v>
      </c>
      <c r="P220" s="18">
        <v>6253.58</v>
      </c>
      <c r="Q220" s="18">
        <v>246.07</v>
      </c>
      <c r="R220" s="18">
        <v>406.35</v>
      </c>
      <c r="S220" s="18">
        <v>6906</v>
      </c>
      <c r="T220" s="18">
        <v>140</v>
      </c>
      <c r="U220" s="18">
        <v>0</v>
      </c>
      <c r="V220" s="18">
        <v>0</v>
      </c>
      <c r="W220" s="18">
        <v>0</v>
      </c>
      <c r="X220" s="18"/>
      <c r="Y220" s="18">
        <v>27162.880000000001</v>
      </c>
      <c r="Z220" s="18">
        <v>936.22</v>
      </c>
      <c r="AA220" s="18">
        <v>7275.9</v>
      </c>
      <c r="AB220" s="18">
        <v>35375</v>
      </c>
    </row>
    <row r="221" spans="1:31" s="15" customFormat="1" x14ac:dyDescent="0.25">
      <c r="A221" s="17">
        <v>8</v>
      </c>
      <c r="B221" s="17" t="s">
        <v>1197</v>
      </c>
      <c r="C221" s="17" t="s">
        <v>1068</v>
      </c>
      <c r="D221" s="17" t="s">
        <v>1198</v>
      </c>
      <c r="E221" s="17" t="s">
        <v>1199</v>
      </c>
      <c r="F221" s="17" t="s">
        <v>35</v>
      </c>
      <c r="G221" s="17" t="s">
        <v>45</v>
      </c>
      <c r="H221" s="17">
        <v>29299</v>
      </c>
      <c r="I221" s="17">
        <v>28696</v>
      </c>
      <c r="J221" s="17">
        <v>1809</v>
      </c>
      <c r="K221" s="17" t="s">
        <v>37</v>
      </c>
      <c r="L221" s="18">
        <v>66144.679999999993</v>
      </c>
      <c r="M221" s="18">
        <v>5298.35</v>
      </c>
      <c r="N221" s="18">
        <v>3039.97</v>
      </c>
      <c r="O221" s="18">
        <v>74483</v>
      </c>
      <c r="P221" s="18">
        <v>10681.39</v>
      </c>
      <c r="Q221" s="18">
        <v>658.56</v>
      </c>
      <c r="R221" s="18">
        <v>814.05</v>
      </c>
      <c r="S221" s="18">
        <v>12154</v>
      </c>
      <c r="T221" s="18">
        <v>2310</v>
      </c>
      <c r="U221" s="18">
        <v>0</v>
      </c>
      <c r="V221" s="18">
        <v>0</v>
      </c>
      <c r="W221" s="18">
        <v>0</v>
      </c>
      <c r="X221" s="18"/>
      <c r="Y221" s="18">
        <v>76826.070000000007</v>
      </c>
      <c r="Z221" s="18">
        <v>3698.53</v>
      </c>
      <c r="AA221" s="18">
        <v>6112.4</v>
      </c>
      <c r="AB221" s="18">
        <v>86637</v>
      </c>
    </row>
    <row r="222" spans="1:31" s="15" customFormat="1" x14ac:dyDescent="0.25">
      <c r="A222" s="17">
        <v>9</v>
      </c>
      <c r="B222" s="17" t="s">
        <v>1200</v>
      </c>
      <c r="C222" s="17" t="s">
        <v>1068</v>
      </c>
      <c r="D222" s="17" t="s">
        <v>1201</v>
      </c>
      <c r="E222" s="17" t="s">
        <v>1202</v>
      </c>
      <c r="F222" s="17" t="s">
        <v>35</v>
      </c>
      <c r="G222" s="17" t="s">
        <v>1055</v>
      </c>
      <c r="H222" s="17">
        <v>38659</v>
      </c>
      <c r="I222" s="17">
        <v>38105</v>
      </c>
      <c r="J222" s="17">
        <v>1662</v>
      </c>
      <c r="K222" s="17" t="s">
        <v>37</v>
      </c>
      <c r="L222" s="18">
        <v>108549.28</v>
      </c>
      <c r="M222" s="18">
        <v>8171.85</v>
      </c>
      <c r="N222" s="18">
        <v>6572.87</v>
      </c>
      <c r="O222" s="18">
        <v>123294</v>
      </c>
      <c r="P222" s="18">
        <v>10771.18</v>
      </c>
      <c r="Q222" s="18">
        <v>1116.92</v>
      </c>
      <c r="R222" s="18">
        <v>747.9</v>
      </c>
      <c r="S222" s="18">
        <v>12636</v>
      </c>
      <c r="T222" s="18">
        <v>1380</v>
      </c>
      <c r="U222" s="18">
        <v>108549.28</v>
      </c>
      <c r="V222" s="18">
        <v>6572.87</v>
      </c>
      <c r="W222" s="18">
        <v>8171.85</v>
      </c>
      <c r="X222" s="18">
        <v>123294</v>
      </c>
      <c r="Y222" s="18">
        <v>10771.18</v>
      </c>
      <c r="Z222" s="18">
        <v>1116.92</v>
      </c>
      <c r="AA222" s="18">
        <v>747.9</v>
      </c>
      <c r="AB222" s="18">
        <v>12636</v>
      </c>
    </row>
    <row r="223" spans="1:31" s="15" customFormat="1" x14ac:dyDescent="0.25">
      <c r="A223" s="17">
        <v>10</v>
      </c>
      <c r="B223" s="17" t="s">
        <v>1182</v>
      </c>
      <c r="C223" s="17" t="s">
        <v>1068</v>
      </c>
      <c r="D223" s="17" t="s">
        <v>1203</v>
      </c>
      <c r="E223" s="17" t="s">
        <v>1204</v>
      </c>
      <c r="F223" s="17" t="s">
        <v>35</v>
      </c>
      <c r="G223" s="17" t="s">
        <v>1205</v>
      </c>
      <c r="H223" s="17">
        <v>38862</v>
      </c>
      <c r="I223" s="17">
        <v>38862</v>
      </c>
      <c r="J223" s="17">
        <v>0</v>
      </c>
      <c r="K223" s="17" t="s">
        <v>37</v>
      </c>
      <c r="L223" s="18">
        <v>55037.38</v>
      </c>
      <c r="M223" s="18">
        <v>3507.79</v>
      </c>
      <c r="N223" s="18">
        <v>10780.83</v>
      </c>
      <c r="O223" s="18">
        <v>69326</v>
      </c>
      <c r="P223" s="18">
        <v>852.16</v>
      </c>
      <c r="Q223" s="18">
        <v>581.84</v>
      </c>
      <c r="R223" s="18">
        <v>0</v>
      </c>
      <c r="S223" s="18">
        <v>1434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55889.54</v>
      </c>
      <c r="Z223" s="18">
        <v>11362.67</v>
      </c>
      <c r="AA223" s="18">
        <v>3507.79</v>
      </c>
      <c r="AB223" s="18">
        <v>70760</v>
      </c>
    </row>
    <row r="224" spans="1:31" s="15" customFormat="1" x14ac:dyDescent="0.25">
      <c r="A224" s="17">
        <v>11</v>
      </c>
      <c r="B224" s="17" t="s">
        <v>1197</v>
      </c>
      <c r="C224" s="17" t="s">
        <v>1068</v>
      </c>
      <c r="D224" s="17" t="s">
        <v>1206</v>
      </c>
      <c r="E224" s="17" t="s">
        <v>1207</v>
      </c>
      <c r="F224" s="17" t="s">
        <v>35</v>
      </c>
      <c r="G224" s="17" t="s">
        <v>114</v>
      </c>
      <c r="H224" s="17">
        <v>98453</v>
      </c>
      <c r="I224" s="17">
        <v>98453</v>
      </c>
      <c r="J224" s="17">
        <v>0</v>
      </c>
      <c r="K224" s="17" t="s">
        <v>59</v>
      </c>
      <c r="L224" s="18">
        <v>41248.61</v>
      </c>
      <c r="M224" s="18">
        <v>2291.4899999999998</v>
      </c>
      <c r="N224" s="18">
        <v>8369.9</v>
      </c>
      <c r="O224" s="18">
        <v>51910</v>
      </c>
      <c r="P224" s="18">
        <v>825.44</v>
      </c>
      <c r="Q224" s="18">
        <v>431.56</v>
      </c>
      <c r="R224" s="18">
        <v>0</v>
      </c>
      <c r="S224" s="18">
        <v>1257</v>
      </c>
      <c r="T224" s="18">
        <v>0</v>
      </c>
      <c r="U224" s="18">
        <v>0</v>
      </c>
      <c r="V224" s="18">
        <v>0</v>
      </c>
      <c r="W224" s="18">
        <v>0</v>
      </c>
      <c r="X224" s="18"/>
      <c r="Y224" s="18">
        <v>42074.05</v>
      </c>
      <c r="Z224" s="18">
        <v>8801.4599999999991</v>
      </c>
      <c r="AA224" s="18">
        <v>2291.4899999999998</v>
      </c>
      <c r="AB224" s="18">
        <v>53167</v>
      </c>
    </row>
    <row r="225" spans="1:28" s="22" customFormat="1" x14ac:dyDescent="0.25">
      <c r="A225" s="19"/>
      <c r="B225" s="19"/>
      <c r="C225" s="10" t="s">
        <v>71</v>
      </c>
      <c r="D225" s="19"/>
      <c r="E225" s="19"/>
      <c r="F225" s="19"/>
      <c r="G225" s="19"/>
      <c r="H225" s="19"/>
      <c r="I225" s="19"/>
      <c r="J225" s="19">
        <f>SUM(J214:J224)</f>
        <v>13143</v>
      </c>
      <c r="K225" s="19"/>
      <c r="L225" s="20">
        <f t="shared" ref="L225:AB225" si="42">SUM(L214:L224)</f>
        <v>578056</v>
      </c>
      <c r="M225" s="20">
        <f t="shared" si="42"/>
        <v>39992.49</v>
      </c>
      <c r="N225" s="20">
        <f t="shared" si="42"/>
        <v>46699.51</v>
      </c>
      <c r="O225" s="20">
        <f t="shared" si="42"/>
        <v>664748</v>
      </c>
      <c r="P225" s="20">
        <f t="shared" si="42"/>
        <v>81247.38</v>
      </c>
      <c r="Q225" s="20">
        <f t="shared" si="42"/>
        <v>5781.2700000000013</v>
      </c>
      <c r="R225" s="20">
        <f t="shared" si="42"/>
        <v>5914.35</v>
      </c>
      <c r="S225" s="20">
        <f t="shared" si="42"/>
        <v>92943</v>
      </c>
      <c r="T225" s="20">
        <f t="shared" si="42"/>
        <v>14950</v>
      </c>
      <c r="U225" s="20">
        <f t="shared" si="42"/>
        <v>132419.57999999999</v>
      </c>
      <c r="V225" s="20">
        <f t="shared" si="42"/>
        <v>8672.4599999999991</v>
      </c>
      <c r="W225" s="20">
        <f t="shared" si="42"/>
        <v>13907.96</v>
      </c>
      <c r="X225" s="20">
        <f t="shared" si="42"/>
        <v>155000</v>
      </c>
      <c r="Y225" s="20">
        <f t="shared" si="42"/>
        <v>526883.80000000005</v>
      </c>
      <c r="Z225" s="20">
        <f t="shared" si="42"/>
        <v>43808.319999999992</v>
      </c>
      <c r="AA225" s="20">
        <f t="shared" si="42"/>
        <v>31998.879999999997</v>
      </c>
      <c r="AB225" s="20">
        <f t="shared" si="42"/>
        <v>602691</v>
      </c>
    </row>
    <row r="226" spans="1:28" s="15" customFormat="1" x14ac:dyDescent="0.25">
      <c r="A226" s="17">
        <v>1</v>
      </c>
      <c r="B226" s="17" t="s">
        <v>1200</v>
      </c>
      <c r="C226" s="17" t="s">
        <v>1068</v>
      </c>
      <c r="D226" s="17" t="s">
        <v>1208</v>
      </c>
      <c r="E226" s="17" t="s">
        <v>1209</v>
      </c>
      <c r="F226" s="17" t="s">
        <v>75</v>
      </c>
      <c r="G226" s="17" t="s">
        <v>1142</v>
      </c>
      <c r="H226" s="17">
        <v>12069</v>
      </c>
      <c r="I226" s="17">
        <v>12069</v>
      </c>
      <c r="J226" s="17">
        <v>0</v>
      </c>
      <c r="K226" s="17" t="s">
        <v>37</v>
      </c>
      <c r="L226" s="18">
        <v>13994.46</v>
      </c>
      <c r="M226" s="18">
        <v>572.85</v>
      </c>
      <c r="N226" s="18">
        <v>3867.69</v>
      </c>
      <c r="O226" s="18">
        <v>18435</v>
      </c>
      <c r="P226" s="18">
        <v>218.81</v>
      </c>
      <c r="Q226" s="18">
        <v>144.19</v>
      </c>
      <c r="R226" s="18">
        <v>0</v>
      </c>
      <c r="S226" s="18">
        <v>363</v>
      </c>
      <c r="T226" s="18">
        <v>0</v>
      </c>
      <c r="U226" s="18">
        <v>0</v>
      </c>
      <c r="V226" s="18">
        <v>0</v>
      </c>
      <c r="W226" s="18">
        <v>0</v>
      </c>
      <c r="X226" s="18"/>
      <c r="Y226" s="18">
        <v>14213.27</v>
      </c>
      <c r="Z226" s="18">
        <v>4011.88</v>
      </c>
      <c r="AA226" s="18">
        <v>572.85</v>
      </c>
      <c r="AB226" s="18">
        <v>18798</v>
      </c>
    </row>
    <row r="227" spans="1:28" s="15" customFormat="1" x14ac:dyDescent="0.25">
      <c r="A227" s="17">
        <v>2</v>
      </c>
      <c r="B227" s="17" t="s">
        <v>1185</v>
      </c>
      <c r="C227" s="17" t="s">
        <v>1068</v>
      </c>
      <c r="D227" s="17" t="s">
        <v>1210</v>
      </c>
      <c r="E227" s="17" t="s">
        <v>1211</v>
      </c>
      <c r="F227" s="17" t="s">
        <v>75</v>
      </c>
      <c r="G227" s="17" t="s">
        <v>76</v>
      </c>
      <c r="H227" s="17">
        <v>3924</v>
      </c>
      <c r="I227" s="17">
        <v>3877</v>
      </c>
      <c r="J227" s="17">
        <v>47</v>
      </c>
      <c r="K227" s="17" t="s">
        <v>37</v>
      </c>
      <c r="L227" s="18">
        <v>15791.34</v>
      </c>
      <c r="M227" s="18">
        <v>671.67</v>
      </c>
      <c r="N227" s="18">
        <v>2825.99</v>
      </c>
      <c r="O227" s="18">
        <v>19289</v>
      </c>
      <c r="P227" s="18">
        <v>571.74</v>
      </c>
      <c r="Q227" s="18">
        <v>162.13</v>
      </c>
      <c r="R227" s="18">
        <v>28.13</v>
      </c>
      <c r="S227" s="18">
        <v>762</v>
      </c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16363.08</v>
      </c>
      <c r="Z227" s="18">
        <v>2988.12</v>
      </c>
      <c r="AA227" s="18">
        <v>699.8</v>
      </c>
      <c r="AB227" s="18">
        <v>20051</v>
      </c>
    </row>
    <row r="228" spans="1:28" s="15" customFormat="1" x14ac:dyDescent="0.25">
      <c r="A228" s="17">
        <v>3</v>
      </c>
      <c r="B228" s="17" t="s">
        <v>42</v>
      </c>
      <c r="C228" s="17" t="s">
        <v>1068</v>
      </c>
      <c r="D228" s="17" t="s">
        <v>1212</v>
      </c>
      <c r="E228" s="17" t="s">
        <v>1213</v>
      </c>
      <c r="F228" s="17" t="s">
        <v>75</v>
      </c>
      <c r="G228" s="17" t="s">
        <v>1214</v>
      </c>
      <c r="H228" s="17">
        <v>9946</v>
      </c>
      <c r="I228" s="17">
        <v>9946</v>
      </c>
      <c r="J228" s="17">
        <v>66</v>
      </c>
      <c r="K228" s="17" t="s">
        <v>769</v>
      </c>
      <c r="L228" s="18">
        <v>37435.53</v>
      </c>
      <c r="M228" s="18">
        <v>2150.17</v>
      </c>
      <c r="N228" s="18">
        <v>7889.3</v>
      </c>
      <c r="O228" s="18">
        <v>47475</v>
      </c>
      <c r="P228" s="18">
        <v>857.33</v>
      </c>
      <c r="Q228" s="18">
        <v>392.17</v>
      </c>
      <c r="R228" s="18">
        <v>39.5</v>
      </c>
      <c r="S228" s="18">
        <v>1289</v>
      </c>
      <c r="T228" s="18">
        <v>10</v>
      </c>
      <c r="U228" s="18">
        <v>0</v>
      </c>
      <c r="V228" s="18">
        <v>0</v>
      </c>
      <c r="W228" s="18">
        <v>0</v>
      </c>
      <c r="X228" s="18"/>
      <c r="Y228" s="18">
        <v>38292.86</v>
      </c>
      <c r="Z228" s="18">
        <v>8281.4699999999993</v>
      </c>
      <c r="AA228" s="18">
        <v>2189.67</v>
      </c>
      <c r="AB228" s="18">
        <v>48764</v>
      </c>
    </row>
    <row r="229" spans="1:28" s="15" customFormat="1" x14ac:dyDescent="0.25">
      <c r="A229" s="17">
        <v>4</v>
      </c>
      <c r="B229" s="17" t="s">
        <v>1197</v>
      </c>
      <c r="C229" s="17" t="s">
        <v>1068</v>
      </c>
      <c r="D229" s="17" t="s">
        <v>1215</v>
      </c>
      <c r="E229" s="17" t="s">
        <v>1216</v>
      </c>
      <c r="F229" s="17" t="s">
        <v>75</v>
      </c>
      <c r="G229" s="17" t="s">
        <v>76</v>
      </c>
      <c r="H229" s="17"/>
      <c r="I229" s="17"/>
      <c r="J229" s="17"/>
      <c r="K229" s="17"/>
      <c r="L229" s="18">
        <v>33775.06</v>
      </c>
      <c r="M229" s="18">
        <v>1467.61</v>
      </c>
      <c r="N229" s="18">
        <v>7410.33</v>
      </c>
      <c r="O229" s="18">
        <v>42653</v>
      </c>
      <c r="P229" s="18">
        <v>0</v>
      </c>
      <c r="Q229" s="18">
        <v>0</v>
      </c>
      <c r="R229" s="18">
        <v>0</v>
      </c>
      <c r="S229" s="18"/>
      <c r="T229" s="18">
        <v>0</v>
      </c>
      <c r="U229" s="18">
        <v>0</v>
      </c>
      <c r="V229" s="18">
        <v>0</v>
      </c>
      <c r="W229" s="18">
        <v>0</v>
      </c>
      <c r="X229" s="18"/>
      <c r="Y229" s="18">
        <v>33775.06</v>
      </c>
      <c r="Z229" s="18">
        <v>7410.33</v>
      </c>
      <c r="AA229" s="18">
        <v>1467.61</v>
      </c>
      <c r="AB229" s="18">
        <v>42653</v>
      </c>
    </row>
    <row r="230" spans="1:28" s="15" customFormat="1" x14ac:dyDescent="0.25">
      <c r="A230" s="17">
        <v>5</v>
      </c>
      <c r="B230" s="17" t="s">
        <v>48</v>
      </c>
      <c r="C230" s="17" t="s">
        <v>1068</v>
      </c>
      <c r="D230" s="17" t="s">
        <v>1217</v>
      </c>
      <c r="E230" s="17" t="s">
        <v>1218</v>
      </c>
      <c r="F230" s="17" t="s">
        <v>75</v>
      </c>
      <c r="G230" s="17" t="s">
        <v>76</v>
      </c>
      <c r="H230" s="17">
        <v>11501</v>
      </c>
      <c r="I230" s="17">
        <v>11500</v>
      </c>
      <c r="J230" s="17">
        <v>1</v>
      </c>
      <c r="K230" s="17" t="s">
        <v>37</v>
      </c>
      <c r="L230" s="18">
        <v>59475.6</v>
      </c>
      <c r="M230" s="18">
        <v>3648.37</v>
      </c>
      <c r="N230" s="18">
        <v>12234.03</v>
      </c>
      <c r="O230" s="18">
        <v>75358</v>
      </c>
      <c r="P230" s="18">
        <v>569.25</v>
      </c>
      <c r="Q230" s="18">
        <v>620.15</v>
      </c>
      <c r="R230" s="18">
        <v>0.6</v>
      </c>
      <c r="S230" s="18">
        <v>1190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18">
        <v>60044.85</v>
      </c>
      <c r="Z230" s="18">
        <v>12854.18</v>
      </c>
      <c r="AA230" s="18">
        <v>3648.97</v>
      </c>
      <c r="AB230" s="18">
        <v>76548</v>
      </c>
    </row>
    <row r="231" spans="1:28" s="15" customFormat="1" x14ac:dyDescent="0.25">
      <c r="A231" s="17">
        <v>6</v>
      </c>
      <c r="B231" s="17" t="s">
        <v>1182</v>
      </c>
      <c r="C231" s="17" t="s">
        <v>1068</v>
      </c>
      <c r="D231" s="17" t="s">
        <v>1219</v>
      </c>
      <c r="E231" s="17" t="s">
        <v>1220</v>
      </c>
      <c r="F231" s="17" t="s">
        <v>75</v>
      </c>
      <c r="G231" s="17" t="s">
        <v>1142</v>
      </c>
      <c r="H231" s="17">
        <v>19299</v>
      </c>
      <c r="I231" s="17">
        <v>19299</v>
      </c>
      <c r="J231" s="17">
        <v>0</v>
      </c>
      <c r="K231" s="17" t="s">
        <v>37</v>
      </c>
      <c r="L231" s="18">
        <v>25659.65</v>
      </c>
      <c r="M231" s="18">
        <v>894.88</v>
      </c>
      <c r="N231" s="18">
        <v>6440.47</v>
      </c>
      <c r="O231" s="18">
        <v>32995</v>
      </c>
      <c r="P231" s="18">
        <v>468.42</v>
      </c>
      <c r="Q231" s="18">
        <v>261.58</v>
      </c>
      <c r="R231" s="18">
        <v>0</v>
      </c>
      <c r="S231" s="18">
        <v>730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26128.07</v>
      </c>
      <c r="Z231" s="18">
        <v>6702.05</v>
      </c>
      <c r="AA231" s="18">
        <v>894.88</v>
      </c>
      <c r="AB231" s="18">
        <v>33725</v>
      </c>
    </row>
    <row r="232" spans="1:28" s="15" customFormat="1" x14ac:dyDescent="0.25">
      <c r="A232" s="17">
        <v>7</v>
      </c>
      <c r="B232" s="17" t="s">
        <v>1182</v>
      </c>
      <c r="C232" s="17" t="s">
        <v>1068</v>
      </c>
      <c r="D232" s="17" t="s">
        <v>1221</v>
      </c>
      <c r="E232" s="17" t="s">
        <v>1222</v>
      </c>
      <c r="F232" s="17" t="s">
        <v>75</v>
      </c>
      <c r="G232" s="17" t="s">
        <v>1142</v>
      </c>
      <c r="H232" s="17">
        <v>8750</v>
      </c>
      <c r="I232" s="17">
        <v>8750</v>
      </c>
      <c r="J232" s="17">
        <v>0</v>
      </c>
      <c r="K232" s="17" t="s">
        <v>37</v>
      </c>
      <c r="L232" s="18">
        <v>40449.56</v>
      </c>
      <c r="M232" s="18">
        <v>2445.44</v>
      </c>
      <c r="N232" s="18">
        <v>8780</v>
      </c>
      <c r="O232" s="18">
        <v>51675</v>
      </c>
      <c r="P232" s="18">
        <v>406.38</v>
      </c>
      <c r="Q232" s="18">
        <v>423.62</v>
      </c>
      <c r="R232" s="18">
        <v>0</v>
      </c>
      <c r="S232" s="18">
        <v>830</v>
      </c>
      <c r="T232" s="18">
        <v>1040</v>
      </c>
      <c r="U232" s="18">
        <v>0</v>
      </c>
      <c r="V232" s="18">
        <v>0</v>
      </c>
      <c r="W232" s="18">
        <v>0</v>
      </c>
      <c r="X232" s="18"/>
      <c r="Y232" s="18">
        <v>40855.94</v>
      </c>
      <c r="Z232" s="18">
        <v>9203.6200000000008</v>
      </c>
      <c r="AA232" s="18">
        <v>2445.44</v>
      </c>
      <c r="AB232" s="18">
        <v>52505</v>
      </c>
    </row>
    <row r="233" spans="1:28" s="15" customFormat="1" x14ac:dyDescent="0.25">
      <c r="A233" s="17">
        <v>8</v>
      </c>
      <c r="B233" s="17" t="s">
        <v>1197</v>
      </c>
      <c r="C233" s="17" t="s">
        <v>1068</v>
      </c>
      <c r="D233" s="17" t="s">
        <v>1223</v>
      </c>
      <c r="E233" s="17" t="s">
        <v>1224</v>
      </c>
      <c r="F233" s="17" t="s">
        <v>75</v>
      </c>
      <c r="G233" s="17" t="s">
        <v>76</v>
      </c>
      <c r="H233" s="17"/>
      <c r="I233" s="17"/>
      <c r="J233" s="17"/>
      <c r="K233" s="17"/>
      <c r="L233" s="18">
        <v>25315.95</v>
      </c>
      <c r="M233" s="18">
        <v>1266.68</v>
      </c>
      <c r="N233" s="18">
        <v>6971.37</v>
      </c>
      <c r="O233" s="18">
        <v>33554</v>
      </c>
      <c r="P233" s="18">
        <v>0</v>
      </c>
      <c r="Q233" s="18">
        <v>0</v>
      </c>
      <c r="R233" s="18">
        <v>0</v>
      </c>
      <c r="S233" s="18"/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25315.95</v>
      </c>
      <c r="Z233" s="18">
        <v>6971.37</v>
      </c>
      <c r="AA233" s="18">
        <v>1266.68</v>
      </c>
      <c r="AB233" s="18">
        <v>33554</v>
      </c>
    </row>
    <row r="234" spans="1:28" s="15" customFormat="1" x14ac:dyDescent="0.25">
      <c r="A234" s="17">
        <v>9</v>
      </c>
      <c r="B234" s="17" t="s">
        <v>31</v>
      </c>
      <c r="C234" s="17" t="s">
        <v>1068</v>
      </c>
      <c r="D234" s="17" t="s">
        <v>101</v>
      </c>
      <c r="E234" s="17" t="s">
        <v>102</v>
      </c>
      <c r="F234" s="17" t="s">
        <v>75</v>
      </c>
      <c r="G234" s="17" t="s">
        <v>76</v>
      </c>
      <c r="H234" s="17">
        <v>8560</v>
      </c>
      <c r="I234" s="17">
        <v>8560</v>
      </c>
      <c r="J234" s="17">
        <v>0</v>
      </c>
      <c r="K234" s="17" t="s">
        <v>59</v>
      </c>
      <c r="L234" s="18">
        <v>3237.84</v>
      </c>
      <c r="M234" s="18">
        <v>11.25</v>
      </c>
      <c r="N234" s="18">
        <v>321.91000000000003</v>
      </c>
      <c r="O234" s="18">
        <v>3571</v>
      </c>
      <c r="P234" s="18">
        <v>187.39</v>
      </c>
      <c r="Q234" s="18">
        <v>31.61</v>
      </c>
      <c r="R234" s="18">
        <v>0</v>
      </c>
      <c r="S234" s="18">
        <v>219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3425.23</v>
      </c>
      <c r="Z234" s="18">
        <v>353.52</v>
      </c>
      <c r="AA234" s="18">
        <v>11.25</v>
      </c>
      <c r="AB234" s="18">
        <v>3790</v>
      </c>
    </row>
    <row r="235" spans="1:28" s="15" customFormat="1" x14ac:dyDescent="0.25">
      <c r="A235" s="17">
        <v>10</v>
      </c>
      <c r="B235" s="17" t="s">
        <v>1188</v>
      </c>
      <c r="C235" s="17" t="s">
        <v>1068</v>
      </c>
      <c r="D235" s="17" t="s">
        <v>1225</v>
      </c>
      <c r="E235" s="17" t="s">
        <v>1226</v>
      </c>
      <c r="F235" s="17" t="s">
        <v>75</v>
      </c>
      <c r="G235" s="17" t="s">
        <v>76</v>
      </c>
      <c r="H235" s="17">
        <v>1015</v>
      </c>
      <c r="I235" s="17">
        <v>939</v>
      </c>
      <c r="J235" s="17">
        <v>76</v>
      </c>
      <c r="K235" s="17" t="s">
        <v>37</v>
      </c>
      <c r="L235" s="18">
        <v>40607.449999999997</v>
      </c>
      <c r="M235" s="18">
        <v>2290.02</v>
      </c>
      <c r="N235" s="18">
        <v>8968.5300000000007</v>
      </c>
      <c r="O235" s="18">
        <v>51866</v>
      </c>
      <c r="P235" s="18">
        <v>956.92</v>
      </c>
      <c r="Q235" s="18">
        <v>424.59</v>
      </c>
      <c r="R235" s="18">
        <v>45.49</v>
      </c>
      <c r="S235" s="18">
        <v>1427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41564.370000000003</v>
      </c>
      <c r="Z235" s="18">
        <v>9393.1200000000008</v>
      </c>
      <c r="AA235" s="18">
        <v>2335.5100000000002</v>
      </c>
      <c r="AB235" s="18">
        <v>53293</v>
      </c>
    </row>
    <row r="236" spans="1:28" s="12" customFormat="1" ht="16.5" customHeight="1" x14ac:dyDescent="0.25">
      <c r="A236" s="10"/>
      <c r="B236" s="10"/>
      <c r="C236" s="10" t="s">
        <v>71</v>
      </c>
      <c r="D236" s="10"/>
      <c r="E236" s="10"/>
      <c r="F236" s="10"/>
      <c r="G236" s="10"/>
      <c r="H236" s="10"/>
      <c r="I236" s="10"/>
      <c r="J236" s="11">
        <f>SUM(J226:J235)</f>
        <v>190</v>
      </c>
      <c r="K236" s="10"/>
      <c r="L236" s="11">
        <f t="shared" ref="L236:AB236" si="43">SUM(L226:L235)</f>
        <v>295742.44</v>
      </c>
      <c r="M236" s="11">
        <f t="shared" si="43"/>
        <v>15418.94</v>
      </c>
      <c r="N236" s="11">
        <f t="shared" si="43"/>
        <v>65709.62000000001</v>
      </c>
      <c r="O236" s="11">
        <f t="shared" si="43"/>
        <v>376871</v>
      </c>
      <c r="P236" s="11">
        <f t="shared" si="43"/>
        <v>4236.24</v>
      </c>
      <c r="Q236" s="11">
        <f t="shared" si="43"/>
        <v>2460.0399999999995</v>
      </c>
      <c r="R236" s="11">
        <f t="shared" si="43"/>
        <v>113.72</v>
      </c>
      <c r="S236" s="11">
        <f t="shared" si="43"/>
        <v>6810</v>
      </c>
      <c r="T236" s="11">
        <f t="shared" si="43"/>
        <v>1050</v>
      </c>
      <c r="U236" s="11">
        <f t="shared" si="43"/>
        <v>0</v>
      </c>
      <c r="V236" s="11">
        <f t="shared" si="43"/>
        <v>0</v>
      </c>
      <c r="W236" s="11">
        <f t="shared" si="43"/>
        <v>0</v>
      </c>
      <c r="X236" s="11">
        <f t="shared" si="43"/>
        <v>0</v>
      </c>
      <c r="Y236" s="11">
        <f t="shared" si="43"/>
        <v>299978.68000000005</v>
      </c>
      <c r="Z236" s="11">
        <f t="shared" si="43"/>
        <v>68169.66</v>
      </c>
      <c r="AA236" s="11">
        <f t="shared" si="43"/>
        <v>15532.66</v>
      </c>
      <c r="AB236" s="11">
        <f t="shared" si="43"/>
        <v>383681</v>
      </c>
    </row>
    <row r="237" spans="1:28" s="12" customFormat="1" ht="16.5" customHeight="1" x14ac:dyDescent="0.25">
      <c r="A237" s="10"/>
      <c r="B237" s="10"/>
      <c r="C237" s="10" t="s">
        <v>119</v>
      </c>
      <c r="D237" s="10"/>
      <c r="E237" s="10"/>
      <c r="F237" s="10"/>
      <c r="G237" s="10"/>
      <c r="H237" s="10"/>
      <c r="I237" s="10"/>
      <c r="J237" s="11">
        <f>J236+J225</f>
        <v>13333</v>
      </c>
      <c r="K237" s="11"/>
      <c r="L237" s="11">
        <f t="shared" ref="L237:AB237" si="44">L236+L225</f>
        <v>873798.44</v>
      </c>
      <c r="M237" s="11">
        <f t="shared" si="44"/>
        <v>55411.43</v>
      </c>
      <c r="N237" s="11">
        <f t="shared" si="44"/>
        <v>112409.13</v>
      </c>
      <c r="O237" s="11">
        <f t="shared" si="44"/>
        <v>1041619</v>
      </c>
      <c r="P237" s="11">
        <f t="shared" si="44"/>
        <v>85483.62000000001</v>
      </c>
      <c r="Q237" s="11">
        <f t="shared" si="44"/>
        <v>8241.3100000000013</v>
      </c>
      <c r="R237" s="11">
        <f t="shared" si="44"/>
        <v>6028.0700000000006</v>
      </c>
      <c r="S237" s="11">
        <f t="shared" si="44"/>
        <v>99753</v>
      </c>
      <c r="T237" s="11">
        <f t="shared" si="44"/>
        <v>16000</v>
      </c>
      <c r="U237" s="11">
        <f t="shared" si="44"/>
        <v>132419.57999999999</v>
      </c>
      <c r="V237" s="11">
        <f t="shared" si="44"/>
        <v>8672.4599999999991</v>
      </c>
      <c r="W237" s="11">
        <f t="shared" si="44"/>
        <v>13907.96</v>
      </c>
      <c r="X237" s="11">
        <f t="shared" si="44"/>
        <v>155000</v>
      </c>
      <c r="Y237" s="11">
        <f t="shared" si="44"/>
        <v>826862.4800000001</v>
      </c>
      <c r="Z237" s="11">
        <f t="shared" si="44"/>
        <v>111977.98</v>
      </c>
      <c r="AA237" s="11">
        <f t="shared" si="44"/>
        <v>47531.539999999994</v>
      </c>
      <c r="AB237" s="11">
        <f t="shared" si="44"/>
        <v>986372</v>
      </c>
    </row>
    <row r="238" spans="1:28" ht="18" customHeight="1" x14ac:dyDescent="0.25"/>
    <row r="239" spans="1:28" ht="18" customHeight="1" x14ac:dyDescent="0.25"/>
    <row r="242" spans="1:31" ht="15.75" x14ac:dyDescent="0.25">
      <c r="E242" s="13" t="s">
        <v>120</v>
      </c>
      <c r="G242" s="14"/>
      <c r="H242" s="14"/>
      <c r="I242" s="14"/>
      <c r="J242" s="14"/>
      <c r="K242" s="14"/>
      <c r="L242" s="13" t="s">
        <v>122</v>
      </c>
      <c r="M242" s="13"/>
      <c r="N242" s="13"/>
      <c r="O242" s="14"/>
      <c r="Q242" s="14"/>
      <c r="R242" s="13" t="s">
        <v>121</v>
      </c>
      <c r="T242" s="14"/>
      <c r="U242" s="14"/>
      <c r="W242" s="14"/>
      <c r="X242" s="14"/>
      <c r="Y242" s="13" t="s">
        <v>123</v>
      </c>
      <c r="Z242" s="14"/>
      <c r="AA242" s="14"/>
      <c r="AB242" s="14"/>
    </row>
    <row r="243" spans="1:31" ht="15.75" x14ac:dyDescent="0.25">
      <c r="E243" s="13" t="s">
        <v>124</v>
      </c>
      <c r="G243" s="14"/>
      <c r="H243" s="14"/>
      <c r="I243" s="14"/>
      <c r="J243" s="14"/>
      <c r="K243" s="14"/>
      <c r="L243" s="13" t="s">
        <v>124</v>
      </c>
      <c r="M243" s="13"/>
      <c r="N243" s="13"/>
      <c r="O243" s="14"/>
      <c r="Q243" s="14"/>
      <c r="R243" s="13" t="s">
        <v>124</v>
      </c>
      <c r="T243" s="14"/>
      <c r="U243" s="14"/>
      <c r="W243" s="14"/>
      <c r="X243" s="14"/>
      <c r="Y243" s="13" t="s">
        <v>124</v>
      </c>
      <c r="Z243" s="14"/>
      <c r="AA243" s="14"/>
      <c r="AB243" s="14"/>
    </row>
    <row r="244" spans="1:31" ht="32.25" customHeight="1" x14ac:dyDescent="0.55000000000000004">
      <c r="A244" s="75" t="s">
        <v>0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1"/>
      <c r="AD244" s="1"/>
      <c r="AE244" s="1"/>
    </row>
    <row r="245" spans="1:31" ht="21.75" customHeight="1" x14ac:dyDescent="0.4">
      <c r="A245" s="76" t="s">
        <v>1701</v>
      </c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2"/>
      <c r="AD245" s="2"/>
      <c r="AE245" s="2"/>
    </row>
    <row r="246" spans="1:31" s="5" customFormat="1" ht="20.25" customHeight="1" x14ac:dyDescent="0.35">
      <c r="A246" s="3" t="s">
        <v>1</v>
      </c>
      <c r="B246" s="4"/>
      <c r="C246" s="3"/>
      <c r="D246" s="3"/>
      <c r="F246" s="3" t="s">
        <v>1229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s="7" customFormat="1" ht="90" x14ac:dyDescent="0.25">
      <c r="A247" s="6" t="s">
        <v>3</v>
      </c>
      <c r="B247" s="6" t="s">
        <v>4</v>
      </c>
      <c r="C247" s="6" t="s">
        <v>5</v>
      </c>
      <c r="D247" s="6" t="s">
        <v>6</v>
      </c>
      <c r="E247" s="6" t="s">
        <v>7</v>
      </c>
      <c r="F247" s="6" t="s">
        <v>8</v>
      </c>
      <c r="G247" s="6" t="s">
        <v>9</v>
      </c>
      <c r="H247" s="6" t="s">
        <v>10</v>
      </c>
      <c r="I247" s="6" t="s">
        <v>11</v>
      </c>
      <c r="J247" s="6" t="s">
        <v>12</v>
      </c>
      <c r="K247" s="6" t="s">
        <v>13</v>
      </c>
      <c r="L247" s="6" t="s">
        <v>14</v>
      </c>
      <c r="M247" s="6" t="s">
        <v>15</v>
      </c>
      <c r="N247" s="6" t="s">
        <v>16</v>
      </c>
      <c r="O247" s="6" t="s">
        <v>17</v>
      </c>
      <c r="P247" s="6" t="s">
        <v>18</v>
      </c>
      <c r="Q247" s="6" t="s">
        <v>19</v>
      </c>
      <c r="R247" s="6" t="s">
        <v>20</v>
      </c>
      <c r="S247" s="6" t="s">
        <v>21</v>
      </c>
      <c r="T247" s="6" t="s">
        <v>22</v>
      </c>
      <c r="U247" s="6" t="s">
        <v>23</v>
      </c>
      <c r="V247" s="6" t="s">
        <v>24</v>
      </c>
      <c r="W247" s="6" t="s">
        <v>25</v>
      </c>
      <c r="X247" s="6" t="s">
        <v>26</v>
      </c>
      <c r="Y247" s="6" t="s">
        <v>27</v>
      </c>
      <c r="Z247" s="6" t="s">
        <v>28</v>
      </c>
      <c r="AA247" s="6" t="s">
        <v>29</v>
      </c>
      <c r="AB247" s="6" t="s">
        <v>30</v>
      </c>
    </row>
    <row r="248" spans="1:31" s="15" customFormat="1" x14ac:dyDescent="0.25">
      <c r="A248" s="17">
        <v>1</v>
      </c>
      <c r="B248" s="17" t="s">
        <v>42</v>
      </c>
      <c r="C248" s="17" t="s">
        <v>1068</v>
      </c>
      <c r="D248" s="17" t="s">
        <v>1179</v>
      </c>
      <c r="E248" s="17" t="s">
        <v>1180</v>
      </c>
      <c r="F248" s="17" t="s">
        <v>35</v>
      </c>
      <c r="G248" s="17" t="s">
        <v>1181</v>
      </c>
      <c r="H248" s="17">
        <v>69313</v>
      </c>
      <c r="I248" s="17">
        <v>69313</v>
      </c>
      <c r="J248" s="17">
        <v>232</v>
      </c>
      <c r="K248" s="17" t="s">
        <v>769</v>
      </c>
      <c r="L248" s="18">
        <v>65332.6</v>
      </c>
      <c r="M248" s="18">
        <v>9111.82</v>
      </c>
      <c r="N248" s="18">
        <v>1681.58</v>
      </c>
      <c r="O248" s="18">
        <v>76126</v>
      </c>
      <c r="P248" s="18">
        <v>1753.79</v>
      </c>
      <c r="Q248" s="18">
        <v>683.81</v>
      </c>
      <c r="R248" s="18">
        <v>104.4</v>
      </c>
      <c r="S248" s="18">
        <v>2542</v>
      </c>
      <c r="T248" s="18">
        <v>0</v>
      </c>
      <c r="U248" s="18">
        <v>65332.6</v>
      </c>
      <c r="V248" s="18">
        <v>9111.82</v>
      </c>
      <c r="W248" s="18">
        <v>1681.58</v>
      </c>
      <c r="X248" s="18">
        <v>76126</v>
      </c>
      <c r="Y248" s="18">
        <v>1753.79</v>
      </c>
      <c r="Z248" s="18">
        <v>683.81</v>
      </c>
      <c r="AA248" s="18">
        <v>104.4</v>
      </c>
      <c r="AB248" s="18">
        <v>2542</v>
      </c>
    </row>
    <row r="249" spans="1:31" s="15" customFormat="1" x14ac:dyDescent="0.25">
      <c r="A249" s="17">
        <v>2</v>
      </c>
      <c r="B249" s="17" t="s">
        <v>1182</v>
      </c>
      <c r="C249" s="17" t="s">
        <v>1068</v>
      </c>
      <c r="D249" s="17" t="s">
        <v>1183</v>
      </c>
      <c r="E249" s="17" t="s">
        <v>1184</v>
      </c>
      <c r="F249" s="17" t="s">
        <v>35</v>
      </c>
      <c r="G249" s="17" t="s">
        <v>41</v>
      </c>
      <c r="H249" s="17">
        <v>176826</v>
      </c>
      <c r="I249" s="17">
        <v>174826</v>
      </c>
      <c r="J249" s="17">
        <v>2000</v>
      </c>
      <c r="K249" s="17" t="s">
        <v>37</v>
      </c>
      <c r="L249" s="18">
        <v>39932.93</v>
      </c>
      <c r="M249" s="18">
        <v>1151.8699999999999</v>
      </c>
      <c r="N249" s="18">
        <v>2410.1999999999998</v>
      </c>
      <c r="O249" s="18">
        <v>43495</v>
      </c>
      <c r="P249" s="18">
        <v>10930.14</v>
      </c>
      <c r="Q249" s="18">
        <v>373.86</v>
      </c>
      <c r="R249" s="18">
        <v>900</v>
      </c>
      <c r="S249" s="18">
        <v>12204</v>
      </c>
      <c r="T249" s="18">
        <v>0</v>
      </c>
      <c r="U249" s="18">
        <v>0</v>
      </c>
      <c r="V249" s="18">
        <v>0</v>
      </c>
      <c r="W249" s="18">
        <v>0</v>
      </c>
      <c r="X249" s="18"/>
      <c r="Y249" s="18">
        <v>50863.07</v>
      </c>
      <c r="Z249" s="18">
        <v>1525.73</v>
      </c>
      <c r="AA249" s="18">
        <v>3310.2</v>
      </c>
      <c r="AB249" s="18">
        <v>55699</v>
      </c>
    </row>
    <row r="250" spans="1:31" s="15" customFormat="1" x14ac:dyDescent="0.25">
      <c r="A250" s="17">
        <v>3</v>
      </c>
      <c r="B250" s="17" t="s">
        <v>1185</v>
      </c>
      <c r="C250" s="17" t="s">
        <v>1068</v>
      </c>
      <c r="D250" s="17" t="s">
        <v>1186</v>
      </c>
      <c r="E250" s="17" t="s">
        <v>1187</v>
      </c>
      <c r="F250" s="17" t="s">
        <v>35</v>
      </c>
      <c r="G250" s="17" t="s">
        <v>45</v>
      </c>
      <c r="H250" s="17">
        <v>5606</v>
      </c>
      <c r="I250" s="17">
        <v>4733</v>
      </c>
      <c r="J250" s="17">
        <v>873</v>
      </c>
      <c r="K250" s="17" t="s">
        <v>37</v>
      </c>
      <c r="L250" s="18">
        <v>70977.89</v>
      </c>
      <c r="M250" s="18">
        <v>2236.21</v>
      </c>
      <c r="N250" s="18">
        <v>1557.9</v>
      </c>
      <c r="O250" s="18">
        <v>74772</v>
      </c>
      <c r="P250" s="18">
        <v>5383.36</v>
      </c>
      <c r="Q250" s="18">
        <v>716.79</v>
      </c>
      <c r="R250" s="18">
        <v>392.85</v>
      </c>
      <c r="S250" s="18">
        <v>6493</v>
      </c>
      <c r="T250" s="18">
        <v>0</v>
      </c>
      <c r="U250" s="18">
        <v>58149.89</v>
      </c>
      <c r="V250" s="18">
        <v>2236.21</v>
      </c>
      <c r="W250" s="18">
        <v>1557.9</v>
      </c>
      <c r="X250" s="18">
        <v>61944</v>
      </c>
      <c r="Y250" s="18">
        <v>18211.36</v>
      </c>
      <c r="Z250" s="18">
        <v>716.79</v>
      </c>
      <c r="AA250" s="18">
        <v>392.85</v>
      </c>
      <c r="AB250" s="18">
        <v>19321</v>
      </c>
      <c r="AD250" s="15">
        <v>76126</v>
      </c>
    </row>
    <row r="251" spans="1:31" s="15" customFormat="1" x14ac:dyDescent="0.25">
      <c r="A251" s="17">
        <v>4</v>
      </c>
      <c r="B251" s="17" t="s">
        <v>1188</v>
      </c>
      <c r="C251" s="17" t="s">
        <v>1068</v>
      </c>
      <c r="D251" s="17" t="s">
        <v>1189</v>
      </c>
      <c r="E251" s="17" t="s">
        <v>1190</v>
      </c>
      <c r="F251" s="17" t="s">
        <v>35</v>
      </c>
      <c r="G251" s="17" t="s">
        <v>45</v>
      </c>
      <c r="H251" s="17">
        <v>69920</v>
      </c>
      <c r="I251" s="17">
        <v>69920</v>
      </c>
      <c r="J251" s="17">
        <v>0</v>
      </c>
      <c r="K251" s="17" t="s">
        <v>37</v>
      </c>
      <c r="L251" s="18">
        <v>11470.89</v>
      </c>
      <c r="M251" s="18">
        <v>1629.11</v>
      </c>
      <c r="N251" s="18">
        <v>0</v>
      </c>
      <c r="O251" s="18">
        <v>13100</v>
      </c>
      <c r="P251" s="18">
        <v>852.44</v>
      </c>
      <c r="Q251" s="18">
        <v>114.56</v>
      </c>
      <c r="R251" s="18">
        <v>0</v>
      </c>
      <c r="S251" s="18">
        <v>967</v>
      </c>
      <c r="T251" s="18">
        <v>0</v>
      </c>
      <c r="U251" s="18">
        <v>0</v>
      </c>
      <c r="V251" s="18">
        <v>0</v>
      </c>
      <c r="W251" s="18">
        <v>0</v>
      </c>
      <c r="X251" s="18"/>
      <c r="Y251" s="18">
        <v>12323.33</v>
      </c>
      <c r="Z251" s="18">
        <v>1743.67</v>
      </c>
      <c r="AA251" s="18">
        <v>0</v>
      </c>
      <c r="AB251" s="18">
        <v>14067</v>
      </c>
      <c r="AD251" s="15">
        <v>11120</v>
      </c>
    </row>
    <row r="252" spans="1:31" s="15" customFormat="1" x14ac:dyDescent="0.25">
      <c r="A252" s="17">
        <v>5</v>
      </c>
      <c r="B252" s="17" t="s">
        <v>1188</v>
      </c>
      <c r="C252" s="17" t="s">
        <v>1068</v>
      </c>
      <c r="D252" s="17" t="s">
        <v>1191</v>
      </c>
      <c r="E252" s="17" t="s">
        <v>1192</v>
      </c>
      <c r="F252" s="17" t="s">
        <v>35</v>
      </c>
      <c r="G252" s="17" t="s">
        <v>41</v>
      </c>
      <c r="H252" s="17">
        <v>20749</v>
      </c>
      <c r="I252" s="17">
        <v>16185</v>
      </c>
      <c r="J252" s="17">
        <v>4564</v>
      </c>
      <c r="K252" s="17" t="s">
        <v>37</v>
      </c>
      <c r="L252" s="18">
        <v>69408.97</v>
      </c>
      <c r="M252" s="18">
        <v>705.88</v>
      </c>
      <c r="N252" s="18">
        <v>1542.15</v>
      </c>
      <c r="O252" s="18">
        <v>71657</v>
      </c>
      <c r="P252" s="18">
        <v>25914.400000000001</v>
      </c>
      <c r="Q252" s="18">
        <v>283.8</v>
      </c>
      <c r="R252" s="18">
        <v>2053.8000000000002</v>
      </c>
      <c r="S252" s="18">
        <v>28252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18">
        <v>95323.37</v>
      </c>
      <c r="Z252" s="18">
        <v>989.68</v>
      </c>
      <c r="AA252" s="18">
        <v>3595.95</v>
      </c>
      <c r="AB252" s="18">
        <v>99909</v>
      </c>
      <c r="AD252" s="15">
        <v>61944</v>
      </c>
    </row>
    <row r="253" spans="1:31" s="15" customFormat="1" x14ac:dyDescent="0.25">
      <c r="A253" s="17">
        <v>6</v>
      </c>
      <c r="B253" s="17" t="s">
        <v>42</v>
      </c>
      <c r="C253" s="17" t="s">
        <v>1068</v>
      </c>
      <c r="D253" s="17" t="s">
        <v>1193</v>
      </c>
      <c r="E253" s="17" t="s">
        <v>1194</v>
      </c>
      <c r="F253" s="17" t="s">
        <v>35</v>
      </c>
      <c r="G253" s="17" t="s">
        <v>41</v>
      </c>
      <c r="H253" s="17">
        <v>81259</v>
      </c>
      <c r="I253" s="17">
        <v>79568</v>
      </c>
      <c r="J253" s="17">
        <v>1691</v>
      </c>
      <c r="K253" s="17" t="s">
        <v>37</v>
      </c>
      <c r="L253" s="18">
        <v>57036.800000000003</v>
      </c>
      <c r="M253" s="18">
        <v>3057.63</v>
      </c>
      <c r="N253" s="18">
        <v>4871.57</v>
      </c>
      <c r="O253" s="18">
        <v>64966</v>
      </c>
      <c r="P253" s="18">
        <v>9326.6200000000008</v>
      </c>
      <c r="Q253" s="18">
        <v>588.42999999999995</v>
      </c>
      <c r="R253" s="18">
        <v>760.95</v>
      </c>
      <c r="S253" s="18">
        <v>10676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18">
        <v>66363.42</v>
      </c>
      <c r="Z253" s="18">
        <v>3646.06</v>
      </c>
      <c r="AA253" s="18">
        <v>5632.52</v>
      </c>
      <c r="AB253" s="18">
        <v>75642</v>
      </c>
      <c r="AD253" s="15">
        <v>10</v>
      </c>
    </row>
    <row r="254" spans="1:31" s="15" customFormat="1" x14ac:dyDescent="0.25">
      <c r="A254" s="17">
        <v>7</v>
      </c>
      <c r="B254" s="17" t="s">
        <v>1048</v>
      </c>
      <c r="C254" s="17" t="s">
        <v>1068</v>
      </c>
      <c r="D254" s="17" t="s">
        <v>1195</v>
      </c>
      <c r="E254" s="17" t="s">
        <v>1196</v>
      </c>
      <c r="F254" s="17" t="s">
        <v>35</v>
      </c>
      <c r="G254" s="17" t="s">
        <v>1055</v>
      </c>
      <c r="H254" s="17">
        <v>43308</v>
      </c>
      <c r="I254" s="17">
        <v>42450</v>
      </c>
      <c r="J254" s="17">
        <v>858</v>
      </c>
      <c r="K254" s="17" t="s">
        <v>37</v>
      </c>
      <c r="L254" s="18">
        <v>27162.880000000001</v>
      </c>
      <c r="M254" s="18">
        <v>936.22</v>
      </c>
      <c r="N254" s="18">
        <v>7275.9</v>
      </c>
      <c r="O254" s="18">
        <v>35375</v>
      </c>
      <c r="P254" s="18">
        <v>6020.11</v>
      </c>
      <c r="Q254" s="18">
        <v>324.79000000000002</v>
      </c>
      <c r="R254" s="18">
        <v>386.1</v>
      </c>
      <c r="S254" s="18">
        <v>6731</v>
      </c>
      <c r="T254" s="18">
        <v>0</v>
      </c>
      <c r="U254" s="18">
        <v>0</v>
      </c>
      <c r="V254" s="18">
        <v>0</v>
      </c>
      <c r="W254" s="18">
        <v>0</v>
      </c>
      <c r="X254" s="18"/>
      <c r="Y254" s="18">
        <v>33182.99</v>
      </c>
      <c r="Z254" s="18">
        <v>1261.01</v>
      </c>
      <c r="AA254" s="18">
        <v>7662</v>
      </c>
      <c r="AB254" s="18">
        <v>42106</v>
      </c>
      <c r="AD254" s="15">
        <v>1040</v>
      </c>
    </row>
    <row r="255" spans="1:31" s="15" customFormat="1" x14ac:dyDescent="0.25">
      <c r="A255" s="17">
        <v>8</v>
      </c>
      <c r="B255" s="17" t="s">
        <v>1197</v>
      </c>
      <c r="C255" s="17" t="s">
        <v>1068</v>
      </c>
      <c r="D255" s="17" t="s">
        <v>1198</v>
      </c>
      <c r="E255" s="17" t="s">
        <v>1199</v>
      </c>
      <c r="F255" s="17" t="s">
        <v>35</v>
      </c>
      <c r="G255" s="17" t="s">
        <v>45</v>
      </c>
      <c r="H255" s="17">
        <v>29941</v>
      </c>
      <c r="I255" s="17">
        <v>29299</v>
      </c>
      <c r="J255" s="17">
        <v>1926</v>
      </c>
      <c r="K255" s="17" t="s">
        <v>37</v>
      </c>
      <c r="L255" s="18">
        <v>76826.070000000007</v>
      </c>
      <c r="M255" s="18">
        <v>3698.53</v>
      </c>
      <c r="N255" s="18">
        <v>6112.4</v>
      </c>
      <c r="O255" s="18">
        <v>86637</v>
      </c>
      <c r="P255" s="18">
        <v>11343.92</v>
      </c>
      <c r="Q255" s="18">
        <v>803.38</v>
      </c>
      <c r="R255" s="18">
        <v>866.7</v>
      </c>
      <c r="S255" s="18">
        <v>13014</v>
      </c>
      <c r="T255" s="18">
        <v>0</v>
      </c>
      <c r="U255" s="18">
        <v>76826.070000000007</v>
      </c>
      <c r="V255" s="18">
        <v>3698.53</v>
      </c>
      <c r="W255" s="18">
        <v>6112.4</v>
      </c>
      <c r="X255" s="18">
        <v>86637</v>
      </c>
      <c r="Y255" s="18">
        <v>11343.92</v>
      </c>
      <c r="Z255" s="18">
        <v>803.38</v>
      </c>
      <c r="AA255" s="18">
        <v>866.7</v>
      </c>
      <c r="AB255" s="18">
        <v>13014</v>
      </c>
      <c r="AD255" s="15">
        <v>1380</v>
      </c>
    </row>
    <row r="256" spans="1:31" s="15" customFormat="1" x14ac:dyDescent="0.25">
      <c r="A256" s="17">
        <v>9</v>
      </c>
      <c r="B256" s="17" t="s">
        <v>1200</v>
      </c>
      <c r="C256" s="17" t="s">
        <v>1068</v>
      </c>
      <c r="D256" s="17" t="s">
        <v>1201</v>
      </c>
      <c r="E256" s="17" t="s">
        <v>1202</v>
      </c>
      <c r="F256" s="17" t="s">
        <v>35</v>
      </c>
      <c r="G256" s="17" t="s">
        <v>1055</v>
      </c>
      <c r="H256" s="17">
        <v>38659</v>
      </c>
      <c r="I256" s="17">
        <v>38659</v>
      </c>
      <c r="J256" s="17">
        <v>0</v>
      </c>
      <c r="K256" s="17" t="s">
        <v>37</v>
      </c>
      <c r="L256" s="18">
        <v>10771.18</v>
      </c>
      <c r="M256" s="18">
        <v>1116.92</v>
      </c>
      <c r="N256" s="18">
        <v>747.9</v>
      </c>
      <c r="O256" s="18">
        <v>12636</v>
      </c>
      <c r="P256" s="18">
        <v>549.92999999999995</v>
      </c>
      <c r="Q256" s="18">
        <v>46.07</v>
      </c>
      <c r="R256" s="18">
        <v>0</v>
      </c>
      <c r="S256" s="18">
        <v>596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18">
        <v>11321.11</v>
      </c>
      <c r="Z256" s="18">
        <v>1162.99</v>
      </c>
      <c r="AA256" s="18">
        <v>747.9</v>
      </c>
      <c r="AB256" s="18">
        <v>13232</v>
      </c>
    </row>
    <row r="257" spans="1:28" s="15" customFormat="1" x14ac:dyDescent="0.25">
      <c r="A257" s="17">
        <v>10</v>
      </c>
      <c r="B257" s="17" t="s">
        <v>1182</v>
      </c>
      <c r="C257" s="17" t="s">
        <v>1068</v>
      </c>
      <c r="D257" s="17" t="s">
        <v>1203</v>
      </c>
      <c r="E257" s="17" t="s">
        <v>1204</v>
      </c>
      <c r="F257" s="17" t="s">
        <v>35</v>
      </c>
      <c r="G257" s="17" t="s">
        <v>1205</v>
      </c>
      <c r="H257" s="17">
        <v>39000</v>
      </c>
      <c r="I257" s="17">
        <v>38862</v>
      </c>
      <c r="J257" s="17">
        <v>414</v>
      </c>
      <c r="K257" s="17" t="s">
        <v>37</v>
      </c>
      <c r="L257" s="18">
        <v>55889.54</v>
      </c>
      <c r="M257" s="18">
        <v>11362.67</v>
      </c>
      <c r="N257" s="18">
        <v>3507.79</v>
      </c>
      <c r="O257" s="18">
        <v>70760</v>
      </c>
      <c r="P257" s="18">
        <v>3000.9</v>
      </c>
      <c r="Q257" s="18">
        <v>609.79999999999995</v>
      </c>
      <c r="R257" s="18">
        <v>186.3</v>
      </c>
      <c r="S257" s="18">
        <v>3797</v>
      </c>
      <c r="T257" s="18">
        <v>0</v>
      </c>
      <c r="U257" s="18">
        <v>0</v>
      </c>
      <c r="V257" s="18">
        <v>0</v>
      </c>
      <c r="W257" s="18">
        <v>0</v>
      </c>
      <c r="X257" s="18"/>
      <c r="Y257" s="18">
        <v>58890.44</v>
      </c>
      <c r="Z257" s="18">
        <v>11972.47</v>
      </c>
      <c r="AA257" s="18">
        <v>3694.09</v>
      </c>
      <c r="AB257" s="18">
        <v>74557</v>
      </c>
    </row>
    <row r="258" spans="1:28" s="15" customFormat="1" x14ac:dyDescent="0.25">
      <c r="A258" s="17">
        <v>11</v>
      </c>
      <c r="B258" s="17" t="s">
        <v>1197</v>
      </c>
      <c r="C258" s="17" t="s">
        <v>1229</v>
      </c>
      <c r="D258" s="17" t="s">
        <v>1206</v>
      </c>
      <c r="E258" s="17" t="s">
        <v>1207</v>
      </c>
      <c r="F258" s="17" t="s">
        <v>35</v>
      </c>
      <c r="G258" s="17" t="s">
        <v>114</v>
      </c>
      <c r="H258" s="17">
        <v>98453</v>
      </c>
      <c r="I258" s="17">
        <v>98453</v>
      </c>
      <c r="J258" s="17">
        <v>0</v>
      </c>
      <c r="K258" s="17" t="s">
        <v>37</v>
      </c>
      <c r="L258" s="18">
        <v>42074.05</v>
      </c>
      <c r="M258" s="18">
        <v>8801.4599999999991</v>
      </c>
      <c r="N258" s="18">
        <v>2291.4899999999998</v>
      </c>
      <c r="O258" s="18">
        <v>53167</v>
      </c>
      <c r="P258" s="18">
        <v>825.42</v>
      </c>
      <c r="Q258" s="18">
        <v>454.58</v>
      </c>
      <c r="R258" s="18">
        <v>0</v>
      </c>
      <c r="S258" s="18">
        <v>1280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18">
        <v>42899.47</v>
      </c>
      <c r="Z258" s="18">
        <v>9256.0400000000009</v>
      </c>
      <c r="AA258" s="18">
        <v>2291.4899999999998</v>
      </c>
      <c r="AB258" s="18">
        <v>54447</v>
      </c>
    </row>
    <row r="259" spans="1:28" s="22" customForma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>
        <f>SUM(J248:J258)</f>
        <v>12558</v>
      </c>
      <c r="K259" s="19"/>
      <c r="L259" s="20">
        <f t="shared" ref="L259:AB259" si="45">SUM(L248:L258)</f>
        <v>526883.80000000005</v>
      </c>
      <c r="M259" s="20">
        <f t="shared" si="45"/>
        <v>43808.319999999992</v>
      </c>
      <c r="N259" s="20">
        <f t="shared" si="45"/>
        <v>31998.879999999997</v>
      </c>
      <c r="O259" s="20">
        <f t="shared" si="45"/>
        <v>602691</v>
      </c>
      <c r="P259" s="20">
        <f t="shared" si="45"/>
        <v>75901.03</v>
      </c>
      <c r="Q259" s="20">
        <f t="shared" si="45"/>
        <v>4999.87</v>
      </c>
      <c r="R259" s="20">
        <f t="shared" si="45"/>
        <v>5651.1</v>
      </c>
      <c r="S259" s="20">
        <f t="shared" si="45"/>
        <v>86552</v>
      </c>
      <c r="T259" s="20">
        <f t="shared" si="45"/>
        <v>0</v>
      </c>
      <c r="U259" s="20">
        <f t="shared" si="45"/>
        <v>200308.56</v>
      </c>
      <c r="V259" s="20">
        <f t="shared" si="45"/>
        <v>15046.56</v>
      </c>
      <c r="W259" s="20">
        <f t="shared" si="45"/>
        <v>9351.8799999999992</v>
      </c>
      <c r="X259" s="20">
        <f t="shared" si="45"/>
        <v>224707</v>
      </c>
      <c r="Y259" s="20">
        <f t="shared" si="45"/>
        <v>402476.2699999999</v>
      </c>
      <c r="Z259" s="20">
        <f t="shared" si="45"/>
        <v>33761.629999999997</v>
      </c>
      <c r="AA259" s="20">
        <f t="shared" si="45"/>
        <v>28298.1</v>
      </c>
      <c r="AB259" s="20">
        <f t="shared" si="45"/>
        <v>464536</v>
      </c>
    </row>
    <row r="260" spans="1:28" s="15" customFormat="1" x14ac:dyDescent="0.25">
      <c r="A260" s="17">
        <v>1</v>
      </c>
      <c r="B260" s="17" t="s">
        <v>1200</v>
      </c>
      <c r="C260" s="17" t="s">
        <v>1068</v>
      </c>
      <c r="D260" s="17" t="s">
        <v>1208</v>
      </c>
      <c r="E260" s="17" t="s">
        <v>1209</v>
      </c>
      <c r="F260" s="17" t="s">
        <v>75</v>
      </c>
      <c r="G260" s="17" t="s">
        <v>1142</v>
      </c>
      <c r="H260" s="17">
        <v>12069</v>
      </c>
      <c r="I260" s="17">
        <v>12069</v>
      </c>
      <c r="J260" s="17">
        <v>0</v>
      </c>
      <c r="K260" s="17" t="s">
        <v>37</v>
      </c>
      <c r="L260" s="18">
        <v>14213.27</v>
      </c>
      <c r="M260" s="18">
        <v>4011.88</v>
      </c>
      <c r="N260" s="18">
        <v>572.85</v>
      </c>
      <c r="O260" s="18">
        <v>18798</v>
      </c>
      <c r="P260" s="18">
        <v>219.23</v>
      </c>
      <c r="Q260" s="18">
        <v>151.77000000000001</v>
      </c>
      <c r="R260" s="18">
        <v>0</v>
      </c>
      <c r="S260" s="18">
        <v>371</v>
      </c>
      <c r="T260" s="18">
        <v>0</v>
      </c>
      <c r="U260" s="18">
        <v>0</v>
      </c>
      <c r="V260" s="18">
        <v>0</v>
      </c>
      <c r="W260" s="18">
        <v>0</v>
      </c>
      <c r="X260" s="18"/>
      <c r="Y260" s="18">
        <v>14432.5</v>
      </c>
      <c r="Z260" s="18">
        <v>4163.6499999999996</v>
      </c>
      <c r="AA260" s="18">
        <v>572.85</v>
      </c>
      <c r="AB260" s="18">
        <v>19169</v>
      </c>
    </row>
    <row r="261" spans="1:28" s="15" customFormat="1" x14ac:dyDescent="0.25">
      <c r="A261" s="17">
        <v>2</v>
      </c>
      <c r="B261" s="17" t="s">
        <v>1185</v>
      </c>
      <c r="C261" s="17" t="s">
        <v>1068</v>
      </c>
      <c r="D261" s="17" t="s">
        <v>1210</v>
      </c>
      <c r="E261" s="17" t="s">
        <v>1211</v>
      </c>
      <c r="F261" s="17" t="s">
        <v>75</v>
      </c>
      <c r="G261" s="17" t="s">
        <v>76</v>
      </c>
      <c r="H261" s="17">
        <v>3924</v>
      </c>
      <c r="I261" s="17">
        <v>3924</v>
      </c>
      <c r="J261" s="17">
        <v>0</v>
      </c>
      <c r="K261" s="17" t="s">
        <v>59</v>
      </c>
      <c r="L261" s="18">
        <v>16363.08</v>
      </c>
      <c r="M261" s="18">
        <v>2988.12</v>
      </c>
      <c r="N261" s="18">
        <v>699.8</v>
      </c>
      <c r="O261" s="18">
        <v>20051</v>
      </c>
      <c r="P261" s="18">
        <v>250.48</v>
      </c>
      <c r="Q261" s="18">
        <v>173.52</v>
      </c>
      <c r="R261" s="18">
        <v>0</v>
      </c>
      <c r="S261" s="18">
        <v>424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16613.560000000001</v>
      </c>
      <c r="Z261" s="18">
        <v>3161.64</v>
      </c>
      <c r="AA261" s="18">
        <v>699.8</v>
      </c>
      <c r="AB261" s="18">
        <v>20475</v>
      </c>
    </row>
    <row r="262" spans="1:28" s="15" customFormat="1" x14ac:dyDescent="0.25">
      <c r="A262" s="17">
        <v>3</v>
      </c>
      <c r="B262" s="17" t="s">
        <v>42</v>
      </c>
      <c r="C262" s="17" t="s">
        <v>1068</v>
      </c>
      <c r="D262" s="17" t="s">
        <v>1212</v>
      </c>
      <c r="E262" s="17" t="s">
        <v>1213</v>
      </c>
      <c r="F262" s="17" t="s">
        <v>75</v>
      </c>
      <c r="G262" s="17" t="s">
        <v>1214</v>
      </c>
      <c r="H262" s="17">
        <v>9946</v>
      </c>
      <c r="I262" s="17">
        <v>9946</v>
      </c>
      <c r="J262" s="17">
        <v>66</v>
      </c>
      <c r="K262" s="17" t="s">
        <v>769</v>
      </c>
      <c r="L262" s="18">
        <v>38292.86</v>
      </c>
      <c r="M262" s="18">
        <v>8281.4699999999993</v>
      </c>
      <c r="N262" s="18">
        <v>2189.67</v>
      </c>
      <c r="O262" s="18">
        <v>48764</v>
      </c>
      <c r="P262" s="18">
        <v>857.37</v>
      </c>
      <c r="Q262" s="18">
        <v>414.13</v>
      </c>
      <c r="R262" s="18">
        <v>39.5</v>
      </c>
      <c r="S262" s="18">
        <v>1311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39150.230000000003</v>
      </c>
      <c r="Z262" s="18">
        <v>8695.6</v>
      </c>
      <c r="AA262" s="18">
        <v>2229.17</v>
      </c>
      <c r="AB262" s="18">
        <v>50075</v>
      </c>
    </row>
    <row r="263" spans="1:28" s="15" customFormat="1" x14ac:dyDescent="0.25">
      <c r="A263" s="17">
        <v>4</v>
      </c>
      <c r="B263" s="17" t="s">
        <v>1197</v>
      </c>
      <c r="C263" s="17" t="s">
        <v>1068</v>
      </c>
      <c r="D263" s="17" t="s">
        <v>1215</v>
      </c>
      <c r="E263" s="17" t="s">
        <v>1216</v>
      </c>
      <c r="F263" s="17" t="s">
        <v>75</v>
      </c>
      <c r="G263" s="17" t="s">
        <v>76</v>
      </c>
      <c r="H263" s="17">
        <v>10165</v>
      </c>
      <c r="I263" s="17">
        <v>10165</v>
      </c>
      <c r="J263" s="17">
        <v>0</v>
      </c>
      <c r="K263" s="17" t="s">
        <v>37</v>
      </c>
      <c r="L263" s="18">
        <v>33775.06</v>
      </c>
      <c r="M263" s="18">
        <v>7410.33</v>
      </c>
      <c r="N263" s="18">
        <v>1467.61</v>
      </c>
      <c r="O263" s="18">
        <v>42653</v>
      </c>
      <c r="P263" s="18">
        <v>1062.68</v>
      </c>
      <c r="Q263" s="18">
        <v>713.32</v>
      </c>
      <c r="R263" s="18">
        <v>0</v>
      </c>
      <c r="S263" s="18">
        <v>1776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34837.74</v>
      </c>
      <c r="Z263" s="18">
        <v>8123.65</v>
      </c>
      <c r="AA263" s="18">
        <v>1467.61</v>
      </c>
      <c r="AB263" s="18">
        <v>44429</v>
      </c>
    </row>
    <row r="264" spans="1:28" s="15" customFormat="1" x14ac:dyDescent="0.25">
      <c r="A264" s="17">
        <v>5</v>
      </c>
      <c r="B264" s="17" t="s">
        <v>48</v>
      </c>
      <c r="C264" s="17" t="s">
        <v>1068</v>
      </c>
      <c r="D264" s="17" t="s">
        <v>1217</v>
      </c>
      <c r="E264" s="17" t="s">
        <v>1218</v>
      </c>
      <c r="F264" s="17" t="s">
        <v>75</v>
      </c>
      <c r="G264" s="17" t="s">
        <v>76</v>
      </c>
      <c r="H264" s="17">
        <v>11750</v>
      </c>
      <c r="I264" s="17">
        <v>11501</v>
      </c>
      <c r="J264" s="17">
        <v>249</v>
      </c>
      <c r="K264" s="17" t="s">
        <v>37</v>
      </c>
      <c r="L264" s="18">
        <v>60044.85</v>
      </c>
      <c r="M264" s="18">
        <v>12854.18</v>
      </c>
      <c r="N264" s="18">
        <v>3648.97</v>
      </c>
      <c r="O264" s="18">
        <v>76548</v>
      </c>
      <c r="P264" s="18">
        <v>2265.46</v>
      </c>
      <c r="Q264" s="18">
        <v>655.51</v>
      </c>
      <c r="R264" s="18">
        <v>149.03</v>
      </c>
      <c r="S264" s="18">
        <v>3070</v>
      </c>
      <c r="T264" s="18">
        <v>0</v>
      </c>
      <c r="U264" s="18">
        <v>59134.85</v>
      </c>
      <c r="V264" s="18">
        <v>12854.18</v>
      </c>
      <c r="W264" s="18">
        <v>3648.97</v>
      </c>
      <c r="X264" s="18">
        <v>75638</v>
      </c>
      <c r="Y264" s="18">
        <v>3175.46</v>
      </c>
      <c r="Z264" s="18">
        <v>655.51</v>
      </c>
      <c r="AA264" s="18">
        <v>149.03</v>
      </c>
      <c r="AB264" s="18">
        <v>3980</v>
      </c>
    </row>
    <row r="265" spans="1:28" s="15" customFormat="1" x14ac:dyDescent="0.25">
      <c r="A265" s="17">
        <v>6</v>
      </c>
      <c r="B265" s="17" t="s">
        <v>1182</v>
      </c>
      <c r="C265" s="17" t="s">
        <v>1068</v>
      </c>
      <c r="D265" s="17" t="s">
        <v>1611</v>
      </c>
      <c r="E265" s="17" t="s">
        <v>1231</v>
      </c>
      <c r="F265" s="17" t="s">
        <v>75</v>
      </c>
      <c r="G265" s="17" t="s">
        <v>114</v>
      </c>
      <c r="H265" s="17">
        <v>0</v>
      </c>
      <c r="I265" s="17">
        <v>0</v>
      </c>
      <c r="J265" s="17">
        <v>0</v>
      </c>
      <c r="K265" s="17" t="s">
        <v>59</v>
      </c>
      <c r="L265" s="18">
        <v>75414.31</v>
      </c>
      <c r="M265" s="18">
        <v>12455.21</v>
      </c>
      <c r="N265" s="18">
        <v>2760.48</v>
      </c>
      <c r="O265" s="18">
        <v>90630</v>
      </c>
      <c r="P265" s="18">
        <v>124.78</v>
      </c>
      <c r="Q265" s="18">
        <v>807.22</v>
      </c>
      <c r="R265" s="18">
        <v>0</v>
      </c>
      <c r="S265" s="18">
        <v>932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18">
        <v>75539.09</v>
      </c>
      <c r="Z265" s="18">
        <v>13262.43</v>
      </c>
      <c r="AA265" s="18">
        <v>2760.48</v>
      </c>
      <c r="AB265" s="18">
        <v>91562</v>
      </c>
    </row>
    <row r="266" spans="1:28" s="15" customFormat="1" x14ac:dyDescent="0.25">
      <c r="A266" s="17">
        <v>7</v>
      </c>
      <c r="B266" s="17" t="s">
        <v>1185</v>
      </c>
      <c r="C266" s="17" t="s">
        <v>1068</v>
      </c>
      <c r="D266" s="17" t="s">
        <v>1612</v>
      </c>
      <c r="E266" s="17" t="s">
        <v>1230</v>
      </c>
      <c r="F266" s="17" t="s">
        <v>75</v>
      </c>
      <c r="G266" s="17" t="s">
        <v>114</v>
      </c>
      <c r="H266" s="17">
        <v>0</v>
      </c>
      <c r="I266" s="17">
        <v>0</v>
      </c>
      <c r="J266" s="17">
        <v>0</v>
      </c>
      <c r="K266" s="17" t="s">
        <v>59</v>
      </c>
      <c r="L266" s="18">
        <v>79504.600000000006</v>
      </c>
      <c r="M266" s="18">
        <v>12917.52</v>
      </c>
      <c r="N266" s="18">
        <v>3143.88</v>
      </c>
      <c r="O266" s="18">
        <v>95566</v>
      </c>
      <c r="P266" s="18">
        <v>124.55</v>
      </c>
      <c r="Q266" s="18">
        <v>853.45</v>
      </c>
      <c r="R266" s="18">
        <v>0</v>
      </c>
      <c r="S266" s="18">
        <v>978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79629.149999999994</v>
      </c>
      <c r="Z266" s="18">
        <v>13770.97</v>
      </c>
      <c r="AA266" s="18">
        <v>3143.88</v>
      </c>
      <c r="AB266" s="18">
        <v>96544</v>
      </c>
    </row>
    <row r="267" spans="1:28" s="15" customFormat="1" x14ac:dyDescent="0.25">
      <c r="A267" s="17">
        <v>8</v>
      </c>
      <c r="B267" s="17" t="s">
        <v>31</v>
      </c>
      <c r="C267" s="17" t="s">
        <v>1672</v>
      </c>
      <c r="D267" s="17" t="s">
        <v>1613</v>
      </c>
      <c r="E267" s="17" t="s">
        <v>1232</v>
      </c>
      <c r="F267" s="17" t="s">
        <v>75</v>
      </c>
      <c r="G267" s="17" t="s">
        <v>76</v>
      </c>
      <c r="H267" s="17">
        <v>13897</v>
      </c>
      <c r="I267" s="17">
        <v>13837</v>
      </c>
      <c r="J267" s="17">
        <v>60</v>
      </c>
      <c r="K267" s="17" t="s">
        <v>37</v>
      </c>
      <c r="L267" s="18">
        <v>19210.59</v>
      </c>
      <c r="M267" s="18">
        <v>1460.89</v>
      </c>
      <c r="N267" s="18">
        <v>337.52</v>
      </c>
      <c r="O267" s="18">
        <v>21009</v>
      </c>
      <c r="P267" s="18">
        <v>785.86</v>
      </c>
      <c r="Q267" s="18">
        <v>198.23</v>
      </c>
      <c r="R267" s="18">
        <v>35.909999999999997</v>
      </c>
      <c r="S267" s="18">
        <v>1020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19996.45</v>
      </c>
      <c r="Z267" s="18">
        <v>1659.12</v>
      </c>
      <c r="AA267" s="18">
        <v>373.43</v>
      </c>
      <c r="AB267" s="18">
        <v>22029</v>
      </c>
    </row>
    <row r="268" spans="1:28" s="15" customFormat="1" x14ac:dyDescent="0.25">
      <c r="A268" s="17">
        <v>9</v>
      </c>
      <c r="B268" s="17" t="s">
        <v>1182</v>
      </c>
      <c r="C268" s="17" t="s">
        <v>1068</v>
      </c>
      <c r="D268" s="17" t="s">
        <v>1219</v>
      </c>
      <c r="E268" s="17" t="s">
        <v>1220</v>
      </c>
      <c r="F268" s="17" t="s">
        <v>75</v>
      </c>
      <c r="G268" s="17" t="s">
        <v>1142</v>
      </c>
      <c r="H268" s="17">
        <v>20300</v>
      </c>
      <c r="I268" s="17">
        <v>19299</v>
      </c>
      <c r="J268" s="17">
        <v>1001</v>
      </c>
      <c r="K268" s="17" t="s">
        <v>37</v>
      </c>
      <c r="L268" s="18">
        <v>26128.07</v>
      </c>
      <c r="M268" s="18">
        <v>6702.05</v>
      </c>
      <c r="N268" s="18">
        <v>894.88</v>
      </c>
      <c r="O268" s="18">
        <v>33725</v>
      </c>
      <c r="P268" s="18">
        <v>7315.84</v>
      </c>
      <c r="Q268" s="18">
        <v>277.06</v>
      </c>
      <c r="R268" s="18">
        <v>599.1</v>
      </c>
      <c r="S268" s="18">
        <v>8192</v>
      </c>
      <c r="T268" s="18">
        <v>0</v>
      </c>
      <c r="U268" s="18">
        <v>0</v>
      </c>
      <c r="V268" s="18">
        <v>0</v>
      </c>
      <c r="W268" s="18">
        <v>0</v>
      </c>
      <c r="X268" s="18"/>
      <c r="Y268" s="18">
        <v>33443.910000000003</v>
      </c>
      <c r="Z268" s="18">
        <v>6979.11</v>
      </c>
      <c r="AA268" s="18">
        <v>1493.98</v>
      </c>
      <c r="AB268" s="18">
        <v>41917</v>
      </c>
    </row>
    <row r="269" spans="1:28" s="15" customFormat="1" x14ac:dyDescent="0.25">
      <c r="A269" s="17">
        <v>10</v>
      </c>
      <c r="B269" s="17" t="s">
        <v>1182</v>
      </c>
      <c r="C269" s="17" t="s">
        <v>1068</v>
      </c>
      <c r="D269" s="17" t="s">
        <v>1221</v>
      </c>
      <c r="E269" s="17" t="s">
        <v>1222</v>
      </c>
      <c r="F269" s="17" t="s">
        <v>75</v>
      </c>
      <c r="G269" s="17" t="s">
        <v>1142</v>
      </c>
      <c r="H269" s="17">
        <v>9000</v>
      </c>
      <c r="I269" s="17">
        <v>8750</v>
      </c>
      <c r="J269" s="17">
        <v>250</v>
      </c>
      <c r="K269" s="17" t="s">
        <v>37</v>
      </c>
      <c r="L269" s="18">
        <v>40855.94</v>
      </c>
      <c r="M269" s="18">
        <v>9203.6200000000008</v>
      </c>
      <c r="N269" s="18">
        <v>2445.44</v>
      </c>
      <c r="O269" s="18">
        <v>52505</v>
      </c>
      <c r="P269" s="18">
        <v>2115.8200000000002</v>
      </c>
      <c r="Q269" s="18">
        <v>445.55</v>
      </c>
      <c r="R269" s="18">
        <v>149.63</v>
      </c>
      <c r="S269" s="18">
        <v>2711</v>
      </c>
      <c r="T269" s="18">
        <v>0</v>
      </c>
      <c r="U269" s="18">
        <v>0</v>
      </c>
      <c r="V269" s="18">
        <v>0</v>
      </c>
      <c r="W269" s="18">
        <v>0</v>
      </c>
      <c r="X269" s="18"/>
      <c r="Y269" s="18">
        <v>42971.76</v>
      </c>
      <c r="Z269" s="18">
        <v>9649.17</v>
      </c>
      <c r="AA269" s="18">
        <v>2595.0700000000002</v>
      </c>
      <c r="AB269" s="18">
        <v>55216</v>
      </c>
    </row>
    <row r="270" spans="1:28" s="15" customFormat="1" x14ac:dyDescent="0.25">
      <c r="A270" s="17">
        <v>11</v>
      </c>
      <c r="B270" s="17" t="s">
        <v>1197</v>
      </c>
      <c r="C270" s="17" t="s">
        <v>1068</v>
      </c>
      <c r="D270" s="17" t="s">
        <v>1223</v>
      </c>
      <c r="E270" s="17" t="s">
        <v>1224</v>
      </c>
      <c r="F270" s="17" t="s">
        <v>75</v>
      </c>
      <c r="G270" s="17" t="s">
        <v>76</v>
      </c>
      <c r="H270" s="17">
        <v>11142</v>
      </c>
      <c r="I270" s="17">
        <v>11142</v>
      </c>
      <c r="J270" s="17">
        <v>0</v>
      </c>
      <c r="K270" s="17" t="s">
        <v>37</v>
      </c>
      <c r="L270" s="18">
        <v>25315.95</v>
      </c>
      <c r="M270" s="18">
        <v>6971.37</v>
      </c>
      <c r="N270" s="18">
        <v>1266.68</v>
      </c>
      <c r="O270" s="18">
        <v>33554</v>
      </c>
      <c r="P270" s="18">
        <v>687.93</v>
      </c>
      <c r="Q270" s="18">
        <v>539.07000000000005</v>
      </c>
      <c r="R270" s="18">
        <v>0</v>
      </c>
      <c r="S270" s="18">
        <v>1227</v>
      </c>
      <c r="T270" s="18">
        <v>0</v>
      </c>
      <c r="U270" s="18">
        <v>0</v>
      </c>
      <c r="V270" s="18">
        <v>0</v>
      </c>
      <c r="W270" s="18">
        <v>0</v>
      </c>
      <c r="X270" s="18"/>
      <c r="Y270" s="18">
        <v>26003.88</v>
      </c>
      <c r="Z270" s="18">
        <v>7510.44</v>
      </c>
      <c r="AA270" s="18">
        <v>1266.68</v>
      </c>
      <c r="AB270" s="18">
        <v>34781</v>
      </c>
    </row>
    <row r="271" spans="1:28" s="15" customFormat="1" x14ac:dyDescent="0.25">
      <c r="A271" s="17">
        <v>12</v>
      </c>
      <c r="B271" s="17" t="s">
        <v>1188</v>
      </c>
      <c r="C271" s="17" t="s">
        <v>1068</v>
      </c>
      <c r="D271" s="17" t="s">
        <v>1225</v>
      </c>
      <c r="E271" s="17" t="s">
        <v>1226</v>
      </c>
      <c r="F271" s="17" t="s">
        <v>75</v>
      </c>
      <c r="G271" s="17" t="s">
        <v>76</v>
      </c>
      <c r="H271" s="17">
        <v>1111</v>
      </c>
      <c r="I271" s="17">
        <v>1015</v>
      </c>
      <c r="J271" s="17">
        <v>96</v>
      </c>
      <c r="K271" s="17" t="s">
        <v>37</v>
      </c>
      <c r="L271" s="18">
        <v>41564.370000000003</v>
      </c>
      <c r="M271" s="18">
        <v>9393.1200000000008</v>
      </c>
      <c r="N271" s="18">
        <v>2335.5100000000002</v>
      </c>
      <c r="O271" s="18">
        <v>53293</v>
      </c>
      <c r="P271" s="18">
        <v>1094.5899999999999</v>
      </c>
      <c r="Q271" s="18">
        <v>448.95</v>
      </c>
      <c r="R271" s="18">
        <v>57.46</v>
      </c>
      <c r="S271" s="18">
        <v>1601</v>
      </c>
      <c r="T271" s="18">
        <v>0</v>
      </c>
      <c r="U271" s="18">
        <v>0</v>
      </c>
      <c r="V271" s="18">
        <v>0</v>
      </c>
      <c r="W271" s="18">
        <v>0</v>
      </c>
      <c r="X271" s="18"/>
      <c r="Y271" s="18">
        <v>42658.96</v>
      </c>
      <c r="Z271" s="18">
        <v>9842.07</v>
      </c>
      <c r="AA271" s="18">
        <v>2392.9699999999998</v>
      </c>
      <c r="AB271" s="18">
        <v>54894</v>
      </c>
    </row>
    <row r="272" spans="1:28" s="12" customFormat="1" ht="16.5" customHeight="1" x14ac:dyDescent="0.25">
      <c r="A272" s="10"/>
      <c r="B272" s="10"/>
      <c r="C272" s="10" t="s">
        <v>71</v>
      </c>
      <c r="D272" s="10"/>
      <c r="E272" s="10"/>
      <c r="F272" s="10"/>
      <c r="G272" s="10"/>
      <c r="H272" s="10"/>
      <c r="I272" s="10"/>
      <c r="J272" s="11">
        <f>SUM(J260:J271)</f>
        <v>1722</v>
      </c>
      <c r="K272" s="10"/>
      <c r="L272" s="11">
        <f t="shared" ref="L272:AB272" si="46">SUM(L260:L271)</f>
        <v>470682.95000000007</v>
      </c>
      <c r="M272" s="11">
        <f t="shared" si="46"/>
        <v>94649.75999999998</v>
      </c>
      <c r="N272" s="11">
        <f t="shared" si="46"/>
        <v>21763.29</v>
      </c>
      <c r="O272" s="11">
        <f t="shared" si="46"/>
        <v>587096</v>
      </c>
      <c r="P272" s="11">
        <f t="shared" si="46"/>
        <v>16904.59</v>
      </c>
      <c r="Q272" s="11">
        <f t="shared" si="46"/>
        <v>5677.78</v>
      </c>
      <c r="R272" s="11">
        <f t="shared" si="46"/>
        <v>1030.6299999999999</v>
      </c>
      <c r="S272" s="11">
        <f t="shared" si="46"/>
        <v>23613</v>
      </c>
      <c r="T272" s="11">
        <f t="shared" si="46"/>
        <v>0</v>
      </c>
      <c r="U272" s="11">
        <f t="shared" si="46"/>
        <v>59134.85</v>
      </c>
      <c r="V272" s="11">
        <f t="shared" si="46"/>
        <v>12854.18</v>
      </c>
      <c r="W272" s="11">
        <f t="shared" si="46"/>
        <v>3648.97</v>
      </c>
      <c r="X272" s="11">
        <f t="shared" si="46"/>
        <v>75638</v>
      </c>
      <c r="Y272" s="11">
        <f t="shared" si="46"/>
        <v>428452.69</v>
      </c>
      <c r="Z272" s="11">
        <f t="shared" si="46"/>
        <v>87473.360000000015</v>
      </c>
      <c r="AA272" s="11">
        <f t="shared" si="46"/>
        <v>19144.95</v>
      </c>
      <c r="AB272" s="11">
        <f t="shared" si="46"/>
        <v>535071</v>
      </c>
    </row>
    <row r="273" spans="1:31" s="12" customFormat="1" ht="16.5" customHeight="1" x14ac:dyDescent="0.25">
      <c r="A273" s="10"/>
      <c r="B273" s="10"/>
      <c r="C273" s="10" t="s">
        <v>119</v>
      </c>
      <c r="D273" s="10"/>
      <c r="E273" s="10"/>
      <c r="F273" s="10"/>
      <c r="G273" s="10"/>
      <c r="H273" s="10"/>
      <c r="I273" s="10"/>
      <c r="J273" s="11">
        <f>J272+J259</f>
        <v>14280</v>
      </c>
      <c r="K273" s="11"/>
      <c r="L273" s="11">
        <f t="shared" ref="L273:AB273" si="47">L272+L259</f>
        <v>997566.75000000012</v>
      </c>
      <c r="M273" s="11">
        <f t="shared" si="47"/>
        <v>138458.07999999996</v>
      </c>
      <c r="N273" s="11">
        <f t="shared" si="47"/>
        <v>53762.17</v>
      </c>
      <c r="O273" s="11">
        <f t="shared" si="47"/>
        <v>1189787</v>
      </c>
      <c r="P273" s="11">
        <f t="shared" si="47"/>
        <v>92805.62</v>
      </c>
      <c r="Q273" s="11">
        <f t="shared" si="47"/>
        <v>10677.65</v>
      </c>
      <c r="R273" s="11">
        <f t="shared" si="47"/>
        <v>6681.7300000000005</v>
      </c>
      <c r="S273" s="11">
        <f t="shared" si="47"/>
        <v>110165</v>
      </c>
      <c r="T273" s="11">
        <f t="shared" si="47"/>
        <v>0</v>
      </c>
      <c r="U273" s="11">
        <f t="shared" si="47"/>
        <v>259443.41</v>
      </c>
      <c r="V273" s="11">
        <f t="shared" si="47"/>
        <v>27900.739999999998</v>
      </c>
      <c r="W273" s="11">
        <f t="shared" si="47"/>
        <v>13000.849999999999</v>
      </c>
      <c r="X273" s="11">
        <f t="shared" si="47"/>
        <v>300345</v>
      </c>
      <c r="Y273" s="11">
        <f t="shared" si="47"/>
        <v>830928.96</v>
      </c>
      <c r="Z273" s="11">
        <f t="shared" si="47"/>
        <v>121234.99000000002</v>
      </c>
      <c r="AA273" s="11">
        <f t="shared" si="47"/>
        <v>47443.05</v>
      </c>
      <c r="AB273" s="11">
        <f t="shared" si="47"/>
        <v>999607</v>
      </c>
    </row>
    <row r="274" spans="1:31" ht="18" customHeight="1" x14ac:dyDescent="0.25"/>
    <row r="275" spans="1:31" ht="18" customHeight="1" x14ac:dyDescent="0.25"/>
    <row r="278" spans="1:31" ht="15.75" x14ac:dyDescent="0.25">
      <c r="E278" s="13" t="s">
        <v>120</v>
      </c>
      <c r="G278" s="14"/>
      <c r="H278" s="14"/>
      <c r="I278" s="14"/>
      <c r="J278" s="14"/>
      <c r="K278" s="14"/>
      <c r="L278" s="13" t="s">
        <v>122</v>
      </c>
      <c r="M278" s="13"/>
      <c r="N278" s="13"/>
      <c r="O278" s="14"/>
      <c r="Q278" s="14"/>
      <c r="R278" s="13" t="s">
        <v>121</v>
      </c>
      <c r="T278" s="14"/>
      <c r="U278" s="14"/>
      <c r="W278" s="14"/>
      <c r="X278" s="14"/>
      <c r="Y278" s="13" t="s">
        <v>123</v>
      </c>
      <c r="Z278" s="14"/>
      <c r="AA278" s="14"/>
      <c r="AB278" s="14"/>
    </row>
    <row r="279" spans="1:31" ht="15.75" x14ac:dyDescent="0.25">
      <c r="E279" s="13" t="s">
        <v>124</v>
      </c>
      <c r="G279" s="14"/>
      <c r="H279" s="14"/>
      <c r="I279" s="14"/>
      <c r="J279" s="14"/>
      <c r="K279" s="14"/>
      <c r="L279" s="13" t="s">
        <v>124</v>
      </c>
      <c r="M279" s="13"/>
      <c r="N279" s="13"/>
      <c r="O279" s="14"/>
      <c r="Q279" s="14"/>
      <c r="R279" s="13" t="s">
        <v>124</v>
      </c>
      <c r="T279" s="14"/>
      <c r="U279" s="14"/>
      <c r="W279" s="14"/>
      <c r="X279" s="14"/>
      <c r="Y279" s="13" t="s">
        <v>124</v>
      </c>
      <c r="Z279" s="14"/>
      <c r="AA279" s="14"/>
      <c r="AB279" s="14"/>
    </row>
    <row r="280" spans="1:31" ht="32.25" customHeight="1" x14ac:dyDescent="0.55000000000000004">
      <c r="A280" s="75" t="s">
        <v>0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1"/>
      <c r="AD280" s="1"/>
      <c r="AE280" s="1"/>
    </row>
    <row r="281" spans="1:31" ht="21.75" customHeight="1" x14ac:dyDescent="0.4">
      <c r="A281" s="76" t="s">
        <v>1704</v>
      </c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2"/>
      <c r="AD281" s="2"/>
      <c r="AE281" s="2"/>
    </row>
    <row r="282" spans="1:31" s="5" customFormat="1" ht="20.25" customHeight="1" x14ac:dyDescent="0.35">
      <c r="A282" s="3" t="s">
        <v>1</v>
      </c>
      <c r="B282" s="4"/>
      <c r="C282" s="3"/>
      <c r="D282" s="3"/>
      <c r="F282" s="3" t="s">
        <v>1229</v>
      </c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s="7" customFormat="1" ht="90" x14ac:dyDescent="0.25">
      <c r="A283" s="6" t="s">
        <v>3</v>
      </c>
      <c r="B283" s="6" t="s">
        <v>4</v>
      </c>
      <c r="C283" s="6" t="s">
        <v>5</v>
      </c>
      <c r="D283" s="6" t="s">
        <v>6</v>
      </c>
      <c r="E283" s="6" t="s">
        <v>7</v>
      </c>
      <c r="F283" s="6" t="s">
        <v>8</v>
      </c>
      <c r="G283" s="6" t="s">
        <v>9</v>
      </c>
      <c r="H283" s="6" t="s">
        <v>10</v>
      </c>
      <c r="I283" s="6" t="s">
        <v>11</v>
      </c>
      <c r="J283" s="6" t="s">
        <v>12</v>
      </c>
      <c r="K283" s="6" t="s">
        <v>13</v>
      </c>
      <c r="L283" s="6" t="s">
        <v>14</v>
      </c>
      <c r="M283" s="6" t="s">
        <v>15</v>
      </c>
      <c r="N283" s="6" t="s">
        <v>16</v>
      </c>
      <c r="O283" s="6" t="s">
        <v>17</v>
      </c>
      <c r="P283" s="6" t="s">
        <v>18</v>
      </c>
      <c r="Q283" s="6" t="s">
        <v>19</v>
      </c>
      <c r="R283" s="6" t="s">
        <v>20</v>
      </c>
      <c r="S283" s="6" t="s">
        <v>21</v>
      </c>
      <c r="T283" s="6" t="s">
        <v>22</v>
      </c>
      <c r="U283" s="6" t="s">
        <v>23</v>
      </c>
      <c r="V283" s="6" t="s">
        <v>24</v>
      </c>
      <c r="W283" s="6" t="s">
        <v>25</v>
      </c>
      <c r="X283" s="6" t="s">
        <v>26</v>
      </c>
      <c r="Y283" s="6" t="s">
        <v>27</v>
      </c>
      <c r="Z283" s="6" t="s">
        <v>28</v>
      </c>
      <c r="AA283" s="6" t="s">
        <v>29</v>
      </c>
      <c r="AB283" s="6" t="s">
        <v>30</v>
      </c>
    </row>
    <row r="284" spans="1:31" s="15" customFormat="1" x14ac:dyDescent="0.25">
      <c r="A284" s="17">
        <v>1</v>
      </c>
      <c r="B284" s="17" t="s">
        <v>42</v>
      </c>
      <c r="C284" s="17" t="s">
        <v>1068</v>
      </c>
      <c r="D284" s="17" t="s">
        <v>1179</v>
      </c>
      <c r="E284" s="17" t="s">
        <v>1180</v>
      </c>
      <c r="F284" s="17" t="s">
        <v>35</v>
      </c>
      <c r="G284" s="17" t="s">
        <v>1181</v>
      </c>
      <c r="H284" s="17">
        <v>69313</v>
      </c>
      <c r="I284" s="17">
        <v>69313</v>
      </c>
      <c r="J284" s="17">
        <v>232</v>
      </c>
      <c r="K284" s="17" t="s">
        <v>769</v>
      </c>
      <c r="L284" s="18">
        <v>1753.79</v>
      </c>
      <c r="M284" s="18">
        <v>683.81</v>
      </c>
      <c r="N284" s="18">
        <v>104.4</v>
      </c>
      <c r="O284" s="18">
        <v>2542</v>
      </c>
      <c r="P284" s="18">
        <v>1753.74</v>
      </c>
      <c r="Q284" s="18">
        <v>1.86</v>
      </c>
      <c r="R284" s="18">
        <v>104.4</v>
      </c>
      <c r="S284" s="18">
        <v>1860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3507.53</v>
      </c>
      <c r="Z284" s="18">
        <v>685.67</v>
      </c>
      <c r="AA284" s="18">
        <v>208.8</v>
      </c>
      <c r="AB284" s="18">
        <v>4402</v>
      </c>
    </row>
    <row r="285" spans="1:31" s="15" customFormat="1" x14ac:dyDescent="0.25">
      <c r="A285" s="17">
        <v>2</v>
      </c>
      <c r="B285" s="17" t="s">
        <v>1182</v>
      </c>
      <c r="C285" s="17" t="s">
        <v>1068</v>
      </c>
      <c r="D285" s="17" t="s">
        <v>1183</v>
      </c>
      <c r="E285" s="17" t="s">
        <v>1184</v>
      </c>
      <c r="F285" s="17" t="s">
        <v>35</v>
      </c>
      <c r="G285" s="17" t="s">
        <v>41</v>
      </c>
      <c r="H285" s="17">
        <v>176826</v>
      </c>
      <c r="I285" s="17">
        <v>176826</v>
      </c>
      <c r="J285" s="17">
        <v>0</v>
      </c>
      <c r="K285" s="17" t="s">
        <v>59</v>
      </c>
      <c r="L285" s="18">
        <v>50863.07</v>
      </c>
      <c r="M285" s="18">
        <v>1525.73</v>
      </c>
      <c r="N285" s="18">
        <v>3310.2</v>
      </c>
      <c r="O285" s="18">
        <v>55699</v>
      </c>
      <c r="P285" s="18">
        <v>550.41</v>
      </c>
      <c r="Q285" s="18">
        <v>504.59</v>
      </c>
      <c r="R285" s="18">
        <v>0</v>
      </c>
      <c r="S285" s="18">
        <v>1055</v>
      </c>
      <c r="T285" s="18">
        <v>0</v>
      </c>
      <c r="U285" s="18">
        <v>0</v>
      </c>
      <c r="V285" s="18">
        <v>0</v>
      </c>
      <c r="W285" s="18">
        <v>0</v>
      </c>
      <c r="X285" s="18"/>
      <c r="Y285" s="18">
        <v>51413.48</v>
      </c>
      <c r="Z285" s="18">
        <v>2030.32</v>
      </c>
      <c r="AA285" s="18">
        <v>3310.2</v>
      </c>
      <c r="AB285" s="18">
        <v>56754</v>
      </c>
    </row>
    <row r="286" spans="1:31" s="15" customFormat="1" x14ac:dyDescent="0.25">
      <c r="A286" s="17">
        <v>3</v>
      </c>
      <c r="B286" s="17" t="s">
        <v>1185</v>
      </c>
      <c r="C286" s="17" t="s">
        <v>1068</v>
      </c>
      <c r="D286" s="17" t="s">
        <v>1186</v>
      </c>
      <c r="E286" s="17" t="s">
        <v>1187</v>
      </c>
      <c r="F286" s="17" t="s">
        <v>35</v>
      </c>
      <c r="G286" s="17" t="s">
        <v>45</v>
      </c>
      <c r="H286" s="17">
        <v>5856</v>
      </c>
      <c r="I286" s="17">
        <v>5606</v>
      </c>
      <c r="J286" s="17">
        <v>250</v>
      </c>
      <c r="K286" s="17" t="s">
        <v>37</v>
      </c>
      <c r="L286" s="18">
        <v>18211.36</v>
      </c>
      <c r="M286" s="18">
        <v>716.79</v>
      </c>
      <c r="N286" s="18">
        <v>392.85</v>
      </c>
      <c r="O286" s="18">
        <v>19321</v>
      </c>
      <c r="P286" s="18">
        <v>2149.89</v>
      </c>
      <c r="Q286" s="18">
        <v>18.61</v>
      </c>
      <c r="R286" s="18">
        <v>112.5</v>
      </c>
      <c r="S286" s="18">
        <v>2281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18">
        <v>20361.25</v>
      </c>
      <c r="Z286" s="18">
        <v>735.4</v>
      </c>
      <c r="AA286" s="18">
        <v>505.35</v>
      </c>
      <c r="AB286" s="18">
        <v>21602</v>
      </c>
    </row>
    <row r="287" spans="1:31" s="15" customFormat="1" x14ac:dyDescent="0.25">
      <c r="A287" s="17">
        <v>4</v>
      </c>
      <c r="B287" s="17" t="s">
        <v>1188</v>
      </c>
      <c r="C287" s="17" t="s">
        <v>1068</v>
      </c>
      <c r="D287" s="17" t="s">
        <v>1189</v>
      </c>
      <c r="E287" s="17" t="s">
        <v>1190</v>
      </c>
      <c r="F287" s="17" t="s">
        <v>35</v>
      </c>
      <c r="G287" s="17" t="s">
        <v>45</v>
      </c>
      <c r="H287" s="17">
        <v>69920</v>
      </c>
      <c r="I287" s="17">
        <v>69920</v>
      </c>
      <c r="J287" s="17">
        <v>0</v>
      </c>
      <c r="K287" s="17" t="s">
        <v>37</v>
      </c>
      <c r="L287" s="18">
        <v>12323.33</v>
      </c>
      <c r="M287" s="18">
        <v>1743.67</v>
      </c>
      <c r="N287" s="18">
        <v>0</v>
      </c>
      <c r="O287" s="18">
        <v>14067</v>
      </c>
      <c r="P287" s="18">
        <v>852.64</v>
      </c>
      <c r="Q287" s="18">
        <v>123.36</v>
      </c>
      <c r="R287" s="18">
        <v>0</v>
      </c>
      <c r="S287" s="18">
        <v>976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13175.97</v>
      </c>
      <c r="Z287" s="18">
        <v>1867.03</v>
      </c>
      <c r="AA287" s="18">
        <v>0</v>
      </c>
      <c r="AB287" s="18">
        <v>15043</v>
      </c>
    </row>
    <row r="288" spans="1:31" s="15" customFormat="1" x14ac:dyDescent="0.25">
      <c r="A288" s="17">
        <v>5</v>
      </c>
      <c r="B288" s="17" t="s">
        <v>1188</v>
      </c>
      <c r="C288" s="17" t="s">
        <v>1068</v>
      </c>
      <c r="D288" s="17" t="s">
        <v>1191</v>
      </c>
      <c r="E288" s="17" t="s">
        <v>1192</v>
      </c>
      <c r="F288" s="17" t="s">
        <v>35</v>
      </c>
      <c r="G288" s="17" t="s">
        <v>41</v>
      </c>
      <c r="H288" s="17">
        <v>25533</v>
      </c>
      <c r="I288" s="17">
        <v>20749</v>
      </c>
      <c r="J288" s="17">
        <v>4784</v>
      </c>
      <c r="K288" s="17" t="s">
        <v>37</v>
      </c>
      <c r="L288" s="18">
        <v>95323.37</v>
      </c>
      <c r="M288" s="18">
        <v>989.68</v>
      </c>
      <c r="N288" s="18">
        <v>3595.95</v>
      </c>
      <c r="O288" s="18">
        <v>99909</v>
      </c>
      <c r="P288" s="18">
        <v>26946.55</v>
      </c>
      <c r="Q288" s="18">
        <v>891.65</v>
      </c>
      <c r="R288" s="18">
        <v>2152.8000000000002</v>
      </c>
      <c r="S288" s="18">
        <v>29991</v>
      </c>
      <c r="T288" s="18">
        <v>0</v>
      </c>
      <c r="U288" s="18">
        <v>92278.92</v>
      </c>
      <c r="V288" s="18">
        <v>1881.33</v>
      </c>
      <c r="W288" s="18">
        <v>5748.75</v>
      </c>
      <c r="X288" s="18">
        <v>99909</v>
      </c>
      <c r="Y288" s="18">
        <v>29991</v>
      </c>
      <c r="Z288" s="18">
        <v>0</v>
      </c>
      <c r="AA288" s="18">
        <v>0</v>
      </c>
      <c r="AB288" s="18">
        <v>29991</v>
      </c>
    </row>
    <row r="289" spans="1:28" s="15" customFormat="1" x14ac:dyDescent="0.25">
      <c r="A289" s="17">
        <v>6</v>
      </c>
      <c r="B289" s="17" t="s">
        <v>42</v>
      </c>
      <c r="C289" s="17" t="s">
        <v>1068</v>
      </c>
      <c r="D289" s="17" t="s">
        <v>1193</v>
      </c>
      <c r="E289" s="17" t="s">
        <v>1194</v>
      </c>
      <c r="F289" s="17" t="s">
        <v>35</v>
      </c>
      <c r="G289" s="17" t="s">
        <v>41</v>
      </c>
      <c r="H289" s="17">
        <v>83013</v>
      </c>
      <c r="I289" s="17">
        <v>81259</v>
      </c>
      <c r="J289" s="17">
        <v>1754</v>
      </c>
      <c r="K289" s="17" t="s">
        <v>37</v>
      </c>
      <c r="L289" s="18">
        <v>66363.42</v>
      </c>
      <c r="M289" s="18">
        <v>3646.06</v>
      </c>
      <c r="N289" s="18">
        <v>5632.52</v>
      </c>
      <c r="O289" s="18">
        <v>75642</v>
      </c>
      <c r="P289" s="18">
        <v>9652.82</v>
      </c>
      <c r="Q289" s="18">
        <v>696.88</v>
      </c>
      <c r="R289" s="18">
        <v>789.3</v>
      </c>
      <c r="S289" s="18">
        <v>11139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76016.240000000005</v>
      </c>
      <c r="Z289" s="18">
        <v>4342.9399999999996</v>
      </c>
      <c r="AA289" s="18">
        <v>6421.82</v>
      </c>
      <c r="AB289" s="18">
        <v>86781</v>
      </c>
    </row>
    <row r="290" spans="1:28" s="15" customFormat="1" x14ac:dyDescent="0.25">
      <c r="A290" s="17">
        <v>7</v>
      </c>
      <c r="B290" s="17" t="s">
        <v>1048</v>
      </c>
      <c r="C290" s="17" t="s">
        <v>1068</v>
      </c>
      <c r="D290" s="17" t="s">
        <v>1195</v>
      </c>
      <c r="E290" s="17" t="s">
        <v>1196</v>
      </c>
      <c r="F290" s="17" t="s">
        <v>35</v>
      </c>
      <c r="G290" s="17" t="s">
        <v>1055</v>
      </c>
      <c r="H290" s="17">
        <v>44296</v>
      </c>
      <c r="I290" s="17">
        <v>43308</v>
      </c>
      <c r="J290" s="17">
        <v>988</v>
      </c>
      <c r="K290" s="17" t="s">
        <v>37</v>
      </c>
      <c r="L290" s="18">
        <v>33182.99</v>
      </c>
      <c r="M290" s="18">
        <v>1261.01</v>
      </c>
      <c r="N290" s="18">
        <v>7662</v>
      </c>
      <c r="O290" s="18">
        <v>42106</v>
      </c>
      <c r="P290" s="18">
        <v>6695.23</v>
      </c>
      <c r="Q290" s="18">
        <v>392.17</v>
      </c>
      <c r="R290" s="18">
        <v>444.6</v>
      </c>
      <c r="S290" s="18">
        <v>7532</v>
      </c>
      <c r="T290" s="18">
        <v>0</v>
      </c>
      <c r="U290" s="18">
        <v>0</v>
      </c>
      <c r="V290" s="18">
        <v>0</v>
      </c>
      <c r="W290" s="18">
        <v>0</v>
      </c>
      <c r="X290" s="18"/>
      <c r="Y290" s="18">
        <v>39878.22</v>
      </c>
      <c r="Z290" s="18">
        <v>1653.18</v>
      </c>
      <c r="AA290" s="18">
        <v>8106.6</v>
      </c>
      <c r="AB290" s="18">
        <v>49638</v>
      </c>
    </row>
    <row r="291" spans="1:28" s="15" customFormat="1" x14ac:dyDescent="0.25">
      <c r="A291" s="17">
        <v>8</v>
      </c>
      <c r="B291" s="17" t="s">
        <v>1197</v>
      </c>
      <c r="C291" s="17" t="s">
        <v>1068</v>
      </c>
      <c r="D291" s="17" t="s">
        <v>1198</v>
      </c>
      <c r="E291" s="17" t="s">
        <v>1199</v>
      </c>
      <c r="F291" s="17" t="s">
        <v>35</v>
      </c>
      <c r="G291" s="17" t="s">
        <v>45</v>
      </c>
      <c r="H291" s="17">
        <v>30578</v>
      </c>
      <c r="I291" s="17">
        <v>29941</v>
      </c>
      <c r="J291" s="17">
        <v>1911</v>
      </c>
      <c r="K291" s="17" t="s">
        <v>37</v>
      </c>
      <c r="L291" s="18">
        <v>11343.92</v>
      </c>
      <c r="M291" s="18">
        <v>803.38</v>
      </c>
      <c r="N291" s="18">
        <v>866.7</v>
      </c>
      <c r="O291" s="18">
        <v>13014</v>
      </c>
      <c r="P291" s="18">
        <v>11210.84</v>
      </c>
      <c r="Q291" s="18">
        <v>12.21</v>
      </c>
      <c r="R291" s="18">
        <v>859.95</v>
      </c>
      <c r="S291" s="18">
        <v>12083</v>
      </c>
      <c r="T291" s="18">
        <v>0</v>
      </c>
      <c r="U291" s="18">
        <v>0</v>
      </c>
      <c r="V291" s="18">
        <v>0</v>
      </c>
      <c r="W291" s="18">
        <v>0</v>
      </c>
      <c r="X291" s="18"/>
      <c r="Y291" s="18">
        <v>22554.76</v>
      </c>
      <c r="Z291" s="18">
        <v>815.59</v>
      </c>
      <c r="AA291" s="18">
        <v>1726.65</v>
      </c>
      <c r="AB291" s="18">
        <v>25097</v>
      </c>
    </row>
    <row r="292" spans="1:28" s="15" customFormat="1" x14ac:dyDescent="0.25">
      <c r="A292" s="17">
        <v>9</v>
      </c>
      <c r="B292" s="17" t="s">
        <v>1200</v>
      </c>
      <c r="C292" s="17" t="s">
        <v>1068</v>
      </c>
      <c r="D292" s="17" t="s">
        <v>1201</v>
      </c>
      <c r="E292" s="17" t="s">
        <v>1202</v>
      </c>
      <c r="F292" s="17" t="s">
        <v>35</v>
      </c>
      <c r="G292" s="17" t="s">
        <v>1055</v>
      </c>
      <c r="H292" s="17">
        <v>39711</v>
      </c>
      <c r="I292" s="17">
        <v>38659</v>
      </c>
      <c r="J292" s="17">
        <v>3156</v>
      </c>
      <c r="K292" s="17" t="s">
        <v>37</v>
      </c>
      <c r="L292" s="18">
        <v>11321.11</v>
      </c>
      <c r="M292" s="18">
        <v>1162.99</v>
      </c>
      <c r="N292" s="18">
        <v>747.9</v>
      </c>
      <c r="O292" s="18">
        <v>13232</v>
      </c>
      <c r="P292" s="18">
        <v>17534.650000000001</v>
      </c>
      <c r="Q292" s="18">
        <v>122.15</v>
      </c>
      <c r="R292" s="18">
        <v>1420.2</v>
      </c>
      <c r="S292" s="18">
        <v>19077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18">
        <v>28855.759999999998</v>
      </c>
      <c r="Z292" s="18">
        <v>1285.1400000000001</v>
      </c>
      <c r="AA292" s="18">
        <v>2168.1</v>
      </c>
      <c r="AB292" s="18">
        <v>32309</v>
      </c>
    </row>
    <row r="293" spans="1:28" s="15" customFormat="1" x14ac:dyDescent="0.25">
      <c r="A293" s="17">
        <v>10</v>
      </c>
      <c r="B293" s="17" t="s">
        <v>1182</v>
      </c>
      <c r="C293" s="17" t="s">
        <v>1068</v>
      </c>
      <c r="D293" s="17" t="s">
        <v>1203</v>
      </c>
      <c r="E293" s="17" t="s">
        <v>1204</v>
      </c>
      <c r="F293" s="17" t="s">
        <v>35</v>
      </c>
      <c r="G293" s="17" t="s">
        <v>1205</v>
      </c>
      <c r="H293" s="17">
        <v>39000</v>
      </c>
      <c r="I293" s="17">
        <v>39000</v>
      </c>
      <c r="J293" s="17">
        <v>0</v>
      </c>
      <c r="K293" s="17" t="s">
        <v>37</v>
      </c>
      <c r="L293" s="18">
        <v>58890.44</v>
      </c>
      <c r="M293" s="18">
        <v>11972.47</v>
      </c>
      <c r="N293" s="18">
        <v>3694.09</v>
      </c>
      <c r="O293" s="18">
        <v>74557</v>
      </c>
      <c r="P293" s="18">
        <v>852.17</v>
      </c>
      <c r="Q293" s="18">
        <v>631.83000000000004</v>
      </c>
      <c r="R293" s="18">
        <v>0</v>
      </c>
      <c r="S293" s="18">
        <v>1484</v>
      </c>
      <c r="T293" s="18">
        <v>0</v>
      </c>
      <c r="U293" s="18">
        <v>0</v>
      </c>
      <c r="V293" s="18">
        <v>0</v>
      </c>
      <c r="W293" s="18">
        <v>0</v>
      </c>
      <c r="X293" s="18"/>
      <c r="Y293" s="18">
        <v>59742.61</v>
      </c>
      <c r="Z293" s="18">
        <v>12604.3</v>
      </c>
      <c r="AA293" s="18">
        <v>3694.09</v>
      </c>
      <c r="AB293" s="18">
        <v>76041</v>
      </c>
    </row>
    <row r="294" spans="1:28" s="15" customFormat="1" x14ac:dyDescent="0.25">
      <c r="A294" s="17">
        <v>11</v>
      </c>
      <c r="B294" s="17" t="s">
        <v>1197</v>
      </c>
      <c r="C294" s="17" t="s">
        <v>1229</v>
      </c>
      <c r="D294" s="17" t="s">
        <v>1206</v>
      </c>
      <c r="E294" s="17" t="s">
        <v>1207</v>
      </c>
      <c r="F294" s="17" t="s">
        <v>35</v>
      </c>
      <c r="G294" s="17" t="s">
        <v>114</v>
      </c>
      <c r="H294" s="17">
        <v>98453</v>
      </c>
      <c r="I294" s="17">
        <v>98453</v>
      </c>
      <c r="J294" s="17">
        <v>0</v>
      </c>
      <c r="K294" s="17" t="s">
        <v>37</v>
      </c>
      <c r="L294" s="18">
        <v>42899.47</v>
      </c>
      <c r="M294" s="18">
        <v>9256.0400000000009</v>
      </c>
      <c r="N294" s="18">
        <v>2291.4899999999998</v>
      </c>
      <c r="O294" s="18">
        <v>54447</v>
      </c>
      <c r="P294" s="18">
        <v>824.89</v>
      </c>
      <c r="Q294" s="18">
        <v>463.11</v>
      </c>
      <c r="R294" s="18">
        <v>0</v>
      </c>
      <c r="S294" s="18">
        <v>1288</v>
      </c>
      <c r="T294" s="18">
        <v>0</v>
      </c>
      <c r="U294" s="18">
        <v>0</v>
      </c>
      <c r="V294" s="18">
        <v>0</v>
      </c>
      <c r="W294" s="18">
        <v>0</v>
      </c>
      <c r="X294" s="18"/>
      <c r="Y294" s="18">
        <v>43724.36</v>
      </c>
      <c r="Z294" s="18">
        <v>9719.15</v>
      </c>
      <c r="AA294" s="18">
        <v>2291.4899999999998</v>
      </c>
      <c r="AB294" s="18">
        <v>55735</v>
      </c>
    </row>
    <row r="295" spans="1:28" s="15" customFormat="1" x14ac:dyDescent="0.25">
      <c r="A295" s="17"/>
      <c r="B295" s="17"/>
      <c r="C295" s="10" t="s">
        <v>71</v>
      </c>
      <c r="D295" s="17"/>
      <c r="E295" s="17"/>
      <c r="F295" s="17"/>
      <c r="G295" s="17"/>
      <c r="H295" s="17"/>
      <c r="I295" s="17"/>
      <c r="J295" s="17">
        <f>SUM(J284:J294)</f>
        <v>13075</v>
      </c>
      <c r="K295" s="17"/>
      <c r="L295" s="18">
        <f t="shared" ref="L295:AB295" si="48">SUM(L284:L294)</f>
        <v>402476.2699999999</v>
      </c>
      <c r="M295" s="18">
        <f t="shared" si="48"/>
        <v>33761.629999999997</v>
      </c>
      <c r="N295" s="18">
        <f t="shared" si="48"/>
        <v>28298.1</v>
      </c>
      <c r="O295" s="18">
        <f t="shared" si="48"/>
        <v>464536</v>
      </c>
      <c r="P295" s="18">
        <f t="shared" si="48"/>
        <v>79023.829999999987</v>
      </c>
      <c r="Q295" s="18">
        <f t="shared" si="48"/>
        <v>3858.42</v>
      </c>
      <c r="R295" s="18">
        <f t="shared" si="48"/>
        <v>5883.75</v>
      </c>
      <c r="S295" s="18">
        <f t="shared" si="48"/>
        <v>88766</v>
      </c>
      <c r="T295" s="18">
        <f t="shared" si="48"/>
        <v>0</v>
      </c>
      <c r="U295" s="18">
        <f t="shared" si="48"/>
        <v>92278.92</v>
      </c>
      <c r="V295" s="18">
        <f t="shared" si="48"/>
        <v>1881.33</v>
      </c>
      <c r="W295" s="18">
        <f t="shared" si="48"/>
        <v>5748.75</v>
      </c>
      <c r="X295" s="18">
        <f t="shared" si="48"/>
        <v>99909</v>
      </c>
      <c r="Y295" s="18">
        <f t="shared" si="48"/>
        <v>389221.18</v>
      </c>
      <c r="Z295" s="18">
        <f t="shared" si="48"/>
        <v>35738.720000000001</v>
      </c>
      <c r="AA295" s="18">
        <f t="shared" si="48"/>
        <v>28433.1</v>
      </c>
      <c r="AB295" s="18">
        <f t="shared" si="48"/>
        <v>453393</v>
      </c>
    </row>
    <row r="296" spans="1:28" s="15" customFormat="1" x14ac:dyDescent="0.25">
      <c r="A296" s="17">
        <v>1</v>
      </c>
      <c r="B296" s="17" t="s">
        <v>1200</v>
      </c>
      <c r="C296" s="17" t="s">
        <v>1068</v>
      </c>
      <c r="D296" s="17" t="s">
        <v>1208</v>
      </c>
      <c r="E296" s="17" t="s">
        <v>1209</v>
      </c>
      <c r="F296" s="17" t="s">
        <v>75</v>
      </c>
      <c r="G296" s="17" t="s">
        <v>1142</v>
      </c>
      <c r="H296" s="17">
        <v>12069</v>
      </c>
      <c r="I296" s="17">
        <v>12069</v>
      </c>
      <c r="J296" s="17">
        <v>0</v>
      </c>
      <c r="K296" s="17" t="s">
        <v>37</v>
      </c>
      <c r="L296" s="18">
        <v>14432.5</v>
      </c>
      <c r="M296" s="18">
        <v>4163.6499999999996</v>
      </c>
      <c r="N296" s="18">
        <v>572.85</v>
      </c>
      <c r="O296" s="18">
        <v>19169</v>
      </c>
      <c r="P296" s="18">
        <v>218.97</v>
      </c>
      <c r="Q296" s="18">
        <v>154.03</v>
      </c>
      <c r="R296" s="18">
        <v>0</v>
      </c>
      <c r="S296" s="18">
        <v>373</v>
      </c>
      <c r="T296" s="18">
        <v>0</v>
      </c>
      <c r="U296" s="18">
        <v>0</v>
      </c>
      <c r="V296" s="18">
        <v>0</v>
      </c>
      <c r="W296" s="18">
        <v>0</v>
      </c>
      <c r="X296" s="18"/>
      <c r="Y296" s="18">
        <v>14651.47</v>
      </c>
      <c r="Z296" s="18">
        <v>4317.68</v>
      </c>
      <c r="AA296" s="18">
        <v>572.85</v>
      </c>
      <c r="AB296" s="18">
        <v>19542</v>
      </c>
    </row>
    <row r="297" spans="1:28" s="15" customFormat="1" x14ac:dyDescent="0.25">
      <c r="A297" s="17">
        <v>2</v>
      </c>
      <c r="B297" s="17" t="s">
        <v>1185</v>
      </c>
      <c r="C297" s="17" t="s">
        <v>1068</v>
      </c>
      <c r="D297" s="17" t="s">
        <v>1210</v>
      </c>
      <c r="E297" s="17" t="s">
        <v>1211</v>
      </c>
      <c r="F297" s="17" t="s">
        <v>75</v>
      </c>
      <c r="G297" s="17" t="s">
        <v>76</v>
      </c>
      <c r="H297" s="17">
        <v>3924</v>
      </c>
      <c r="I297" s="17">
        <v>3924</v>
      </c>
      <c r="J297" s="17">
        <v>0</v>
      </c>
      <c r="K297" s="17" t="s">
        <v>59</v>
      </c>
      <c r="L297" s="18">
        <v>16613.560000000001</v>
      </c>
      <c r="M297" s="18">
        <v>3161.64</v>
      </c>
      <c r="N297" s="18">
        <v>699.8</v>
      </c>
      <c r="O297" s="18">
        <v>20475</v>
      </c>
      <c r="P297" s="18">
        <v>250.26</v>
      </c>
      <c r="Q297" s="18">
        <v>177.74</v>
      </c>
      <c r="R297" s="18">
        <v>0</v>
      </c>
      <c r="S297" s="18">
        <v>428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16863.82</v>
      </c>
      <c r="Z297" s="18">
        <v>3339.38</v>
      </c>
      <c r="AA297" s="18">
        <v>699.8</v>
      </c>
      <c r="AB297" s="18">
        <v>20903</v>
      </c>
    </row>
    <row r="298" spans="1:28" s="15" customFormat="1" x14ac:dyDescent="0.25">
      <c r="A298" s="17">
        <v>3</v>
      </c>
      <c r="B298" s="17" t="s">
        <v>31</v>
      </c>
      <c r="C298" s="17" t="s">
        <v>1672</v>
      </c>
      <c r="D298" s="17" t="s">
        <v>1613</v>
      </c>
      <c r="E298" s="17" t="s">
        <v>1232</v>
      </c>
      <c r="F298" s="17" t="s">
        <v>75</v>
      </c>
      <c r="G298" s="17" t="s">
        <v>76</v>
      </c>
      <c r="H298" s="17">
        <v>13979</v>
      </c>
      <c r="I298" s="17">
        <v>13897</v>
      </c>
      <c r="J298" s="17">
        <v>82</v>
      </c>
      <c r="K298" s="17" t="s">
        <v>37</v>
      </c>
      <c r="L298" s="18">
        <v>19996.45</v>
      </c>
      <c r="M298" s="18">
        <v>1659.12</v>
      </c>
      <c r="N298" s="18">
        <v>373.43</v>
      </c>
      <c r="O298" s="18">
        <v>22029</v>
      </c>
      <c r="P298" s="18">
        <v>936.27</v>
      </c>
      <c r="Q298" s="18">
        <v>206.65</v>
      </c>
      <c r="R298" s="18">
        <v>49.08</v>
      </c>
      <c r="S298" s="18">
        <v>1192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20932.72</v>
      </c>
      <c r="Z298" s="18">
        <v>1865.77</v>
      </c>
      <c r="AA298" s="18">
        <v>422.51</v>
      </c>
      <c r="AB298" s="18">
        <v>23221</v>
      </c>
    </row>
    <row r="299" spans="1:28" s="15" customFormat="1" x14ac:dyDescent="0.25">
      <c r="A299" s="17">
        <v>4</v>
      </c>
      <c r="B299" s="17" t="s">
        <v>42</v>
      </c>
      <c r="C299" s="17" t="s">
        <v>1068</v>
      </c>
      <c r="D299" s="17" t="s">
        <v>1212</v>
      </c>
      <c r="E299" s="17" t="s">
        <v>1213</v>
      </c>
      <c r="F299" s="17" t="s">
        <v>75</v>
      </c>
      <c r="G299" s="17" t="s">
        <v>1214</v>
      </c>
      <c r="H299" s="17">
        <v>9946</v>
      </c>
      <c r="I299" s="17">
        <v>9946</v>
      </c>
      <c r="J299" s="17">
        <v>66</v>
      </c>
      <c r="K299" s="17" t="s">
        <v>769</v>
      </c>
      <c r="L299" s="18">
        <v>39150.230000000003</v>
      </c>
      <c r="M299" s="18">
        <v>8695.6</v>
      </c>
      <c r="N299" s="18">
        <v>2229.17</v>
      </c>
      <c r="O299" s="18">
        <v>50075</v>
      </c>
      <c r="P299" s="18">
        <v>858.1</v>
      </c>
      <c r="Q299" s="18">
        <v>423.4</v>
      </c>
      <c r="R299" s="18">
        <v>39.5</v>
      </c>
      <c r="S299" s="18">
        <v>1321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18">
        <v>40008.33</v>
      </c>
      <c r="Z299" s="18">
        <v>9119</v>
      </c>
      <c r="AA299" s="18">
        <v>2268.67</v>
      </c>
      <c r="AB299" s="18">
        <v>51396</v>
      </c>
    </row>
    <row r="300" spans="1:28" s="15" customFormat="1" x14ac:dyDescent="0.25">
      <c r="A300" s="17">
        <v>5</v>
      </c>
      <c r="B300" s="17" t="s">
        <v>1197</v>
      </c>
      <c r="C300" s="17" t="s">
        <v>1068</v>
      </c>
      <c r="D300" s="17" t="s">
        <v>1215</v>
      </c>
      <c r="E300" s="17" t="s">
        <v>1216</v>
      </c>
      <c r="F300" s="17" t="s">
        <v>75</v>
      </c>
      <c r="G300" s="17" t="s">
        <v>76</v>
      </c>
      <c r="H300" s="17">
        <v>10165</v>
      </c>
      <c r="I300" s="17">
        <v>10165</v>
      </c>
      <c r="J300" s="17">
        <v>0</v>
      </c>
      <c r="K300" s="17" t="s">
        <v>37</v>
      </c>
      <c r="L300" s="18">
        <v>34837.74</v>
      </c>
      <c r="M300" s="18">
        <v>8123.65</v>
      </c>
      <c r="N300" s="18">
        <v>1467.61</v>
      </c>
      <c r="O300" s="18">
        <v>44429</v>
      </c>
      <c r="P300" s="18">
        <v>530.80999999999995</v>
      </c>
      <c r="Q300" s="18">
        <v>370.19</v>
      </c>
      <c r="R300" s="18">
        <v>0</v>
      </c>
      <c r="S300" s="18">
        <v>901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35368.550000000003</v>
      </c>
      <c r="Z300" s="18">
        <v>8493.84</v>
      </c>
      <c r="AA300" s="18">
        <v>1467.61</v>
      </c>
      <c r="AB300" s="18">
        <v>45330</v>
      </c>
    </row>
    <row r="301" spans="1:28" s="15" customFormat="1" x14ac:dyDescent="0.25">
      <c r="A301" s="17">
        <v>6</v>
      </c>
      <c r="B301" s="17" t="s">
        <v>1182</v>
      </c>
      <c r="C301" s="17" t="s">
        <v>1068</v>
      </c>
      <c r="D301" s="17" t="s">
        <v>1611</v>
      </c>
      <c r="E301" s="17" t="s">
        <v>1231</v>
      </c>
      <c r="F301" s="17" t="s">
        <v>75</v>
      </c>
      <c r="G301" s="17" t="s">
        <v>114</v>
      </c>
      <c r="H301" s="17">
        <v>0</v>
      </c>
      <c r="I301" s="17">
        <v>0</v>
      </c>
      <c r="J301" s="17">
        <v>0</v>
      </c>
      <c r="K301" s="17" t="s">
        <v>59</v>
      </c>
      <c r="L301" s="18">
        <v>75539.09</v>
      </c>
      <c r="M301" s="18">
        <v>13262.43</v>
      </c>
      <c r="N301" s="18">
        <v>2760.48</v>
      </c>
      <c r="O301" s="18">
        <v>91562</v>
      </c>
      <c r="P301" s="18">
        <v>125.48</v>
      </c>
      <c r="Q301" s="18">
        <v>808.52</v>
      </c>
      <c r="R301" s="18">
        <v>0</v>
      </c>
      <c r="S301" s="18">
        <v>934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75664.570000000007</v>
      </c>
      <c r="Z301" s="18">
        <v>14070.95</v>
      </c>
      <c r="AA301" s="18">
        <v>2760.48</v>
      </c>
      <c r="AB301" s="18">
        <v>92496</v>
      </c>
    </row>
    <row r="302" spans="1:28" s="15" customFormat="1" x14ac:dyDescent="0.25">
      <c r="A302" s="17">
        <v>7</v>
      </c>
      <c r="B302" s="17" t="s">
        <v>1185</v>
      </c>
      <c r="C302" s="17" t="s">
        <v>1068</v>
      </c>
      <c r="D302" s="17" t="s">
        <v>1612</v>
      </c>
      <c r="E302" s="17" t="s">
        <v>1230</v>
      </c>
      <c r="F302" s="17" t="s">
        <v>75</v>
      </c>
      <c r="G302" s="17" t="s">
        <v>114</v>
      </c>
      <c r="H302" s="17">
        <v>0</v>
      </c>
      <c r="I302" s="17">
        <v>0</v>
      </c>
      <c r="J302" s="17">
        <v>0</v>
      </c>
      <c r="K302" s="17" t="s">
        <v>59</v>
      </c>
      <c r="L302" s="18">
        <v>79629.149999999994</v>
      </c>
      <c r="M302" s="18">
        <v>13770.97</v>
      </c>
      <c r="N302" s="18">
        <v>3143.88</v>
      </c>
      <c r="O302" s="18">
        <v>96544</v>
      </c>
      <c r="P302" s="18">
        <v>125.26</v>
      </c>
      <c r="Q302" s="18">
        <v>854.74</v>
      </c>
      <c r="R302" s="18">
        <v>0</v>
      </c>
      <c r="S302" s="18">
        <v>980</v>
      </c>
      <c r="T302" s="18">
        <v>0</v>
      </c>
      <c r="U302" s="18">
        <v>34029.599999999999</v>
      </c>
      <c r="V302" s="18">
        <v>12917.52</v>
      </c>
      <c r="W302" s="18">
        <v>3143.88</v>
      </c>
      <c r="X302" s="18">
        <v>50091</v>
      </c>
      <c r="Y302" s="18">
        <v>45724.81</v>
      </c>
      <c r="Z302" s="18">
        <v>1708.19</v>
      </c>
      <c r="AA302" s="18">
        <v>0</v>
      </c>
      <c r="AB302" s="18">
        <v>47433</v>
      </c>
    </row>
    <row r="303" spans="1:28" s="15" customFormat="1" x14ac:dyDescent="0.25">
      <c r="A303" s="17">
        <v>8</v>
      </c>
      <c r="B303" s="17" t="s">
        <v>48</v>
      </c>
      <c r="C303" s="17" t="s">
        <v>1068</v>
      </c>
      <c r="D303" s="17" t="s">
        <v>1217</v>
      </c>
      <c r="E303" s="17" t="s">
        <v>1218</v>
      </c>
      <c r="F303" s="17" t="s">
        <v>75</v>
      </c>
      <c r="G303" s="17" t="s">
        <v>76</v>
      </c>
      <c r="H303" s="17">
        <v>11750</v>
      </c>
      <c r="I303" s="17">
        <v>11750</v>
      </c>
      <c r="J303" s="17">
        <v>0</v>
      </c>
      <c r="K303" s="17" t="s">
        <v>59</v>
      </c>
      <c r="L303" s="18">
        <v>3175.46</v>
      </c>
      <c r="M303" s="18">
        <v>655.51</v>
      </c>
      <c r="N303" s="18">
        <v>149.03</v>
      </c>
      <c r="O303" s="18">
        <v>3980</v>
      </c>
      <c r="P303" s="18">
        <v>562.92999999999995</v>
      </c>
      <c r="Q303" s="18">
        <v>609.07000000000005</v>
      </c>
      <c r="R303" s="18">
        <v>0</v>
      </c>
      <c r="S303" s="18">
        <v>1172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3738.39</v>
      </c>
      <c r="Z303" s="18">
        <v>1264.58</v>
      </c>
      <c r="AA303" s="18">
        <v>149.03</v>
      </c>
      <c r="AB303" s="18">
        <v>5152</v>
      </c>
    </row>
    <row r="304" spans="1:28" s="15" customFormat="1" x14ac:dyDescent="0.25">
      <c r="A304" s="17">
        <v>9</v>
      </c>
      <c r="B304" s="17" t="s">
        <v>1182</v>
      </c>
      <c r="C304" s="17" t="s">
        <v>1068</v>
      </c>
      <c r="D304" s="17" t="s">
        <v>1219</v>
      </c>
      <c r="E304" s="17" t="s">
        <v>1220</v>
      </c>
      <c r="F304" s="17" t="s">
        <v>75</v>
      </c>
      <c r="G304" s="17" t="s">
        <v>1142</v>
      </c>
      <c r="H304" s="17">
        <v>20300</v>
      </c>
      <c r="I304" s="17">
        <v>20300</v>
      </c>
      <c r="J304" s="17">
        <v>0</v>
      </c>
      <c r="K304" s="17" t="s">
        <v>37</v>
      </c>
      <c r="L304" s="18">
        <v>33443.910000000003</v>
      </c>
      <c r="M304" s="18">
        <v>6979.11</v>
      </c>
      <c r="N304" s="18">
        <v>1493.98</v>
      </c>
      <c r="O304" s="18">
        <v>41917</v>
      </c>
      <c r="P304" s="18">
        <v>468.91</v>
      </c>
      <c r="Q304" s="18">
        <v>324.08999999999997</v>
      </c>
      <c r="R304" s="18">
        <v>0</v>
      </c>
      <c r="S304" s="18">
        <v>793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33912.82</v>
      </c>
      <c r="Z304" s="18">
        <v>7303.2</v>
      </c>
      <c r="AA304" s="18">
        <v>1493.98</v>
      </c>
      <c r="AB304" s="18">
        <v>42710</v>
      </c>
    </row>
    <row r="305" spans="1:31" s="15" customFormat="1" x14ac:dyDescent="0.25">
      <c r="A305" s="17">
        <v>10</v>
      </c>
      <c r="B305" s="17" t="s">
        <v>1182</v>
      </c>
      <c r="C305" s="17" t="s">
        <v>1068</v>
      </c>
      <c r="D305" s="17" t="s">
        <v>1221</v>
      </c>
      <c r="E305" s="17" t="s">
        <v>1222</v>
      </c>
      <c r="F305" s="17" t="s">
        <v>75</v>
      </c>
      <c r="G305" s="17" t="s">
        <v>1142</v>
      </c>
      <c r="H305" s="17">
        <v>9000</v>
      </c>
      <c r="I305" s="17">
        <v>9000</v>
      </c>
      <c r="J305" s="17">
        <v>0</v>
      </c>
      <c r="K305" s="17" t="s">
        <v>59</v>
      </c>
      <c r="L305" s="18">
        <v>42971.76</v>
      </c>
      <c r="M305" s="18">
        <v>9649.17</v>
      </c>
      <c r="N305" s="18">
        <v>2595.0700000000002</v>
      </c>
      <c r="O305" s="18">
        <v>55216</v>
      </c>
      <c r="P305" s="18">
        <v>406.71</v>
      </c>
      <c r="Q305" s="18">
        <v>460.29</v>
      </c>
      <c r="R305" s="18">
        <v>0</v>
      </c>
      <c r="S305" s="18">
        <v>867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43378.47</v>
      </c>
      <c r="Z305" s="18">
        <v>10109.459999999999</v>
      </c>
      <c r="AA305" s="18">
        <v>2595.0700000000002</v>
      </c>
      <c r="AB305" s="18">
        <v>56083</v>
      </c>
    </row>
    <row r="306" spans="1:31" s="15" customFormat="1" x14ac:dyDescent="0.25">
      <c r="A306" s="17">
        <v>11</v>
      </c>
      <c r="B306" s="17" t="s">
        <v>1197</v>
      </c>
      <c r="C306" s="17" t="s">
        <v>1068</v>
      </c>
      <c r="D306" s="17" t="s">
        <v>1223</v>
      </c>
      <c r="E306" s="17" t="s">
        <v>1224</v>
      </c>
      <c r="F306" s="17" t="s">
        <v>75</v>
      </c>
      <c r="G306" s="17" t="s">
        <v>76</v>
      </c>
      <c r="H306" s="17">
        <v>11142</v>
      </c>
      <c r="I306" s="17">
        <v>11142</v>
      </c>
      <c r="J306" s="17">
        <v>0</v>
      </c>
      <c r="K306" s="17" t="s">
        <v>37</v>
      </c>
      <c r="L306" s="18">
        <v>26003.88</v>
      </c>
      <c r="M306" s="18">
        <v>7510.44</v>
      </c>
      <c r="N306" s="18">
        <v>1266.68</v>
      </c>
      <c r="O306" s="18">
        <v>34781</v>
      </c>
      <c r="P306" s="18">
        <v>343.41</v>
      </c>
      <c r="Q306" s="18">
        <v>278.58999999999997</v>
      </c>
      <c r="R306" s="18">
        <v>0</v>
      </c>
      <c r="S306" s="18">
        <v>622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26347.29</v>
      </c>
      <c r="Z306" s="18">
        <v>7789.03</v>
      </c>
      <c r="AA306" s="18">
        <v>1266.68</v>
      </c>
      <c r="AB306" s="18">
        <v>35403</v>
      </c>
    </row>
    <row r="307" spans="1:31" s="15" customFormat="1" ht="14.25" customHeight="1" x14ac:dyDescent="0.25">
      <c r="A307" s="17">
        <v>12</v>
      </c>
      <c r="B307" s="17" t="s">
        <v>1188</v>
      </c>
      <c r="C307" s="17" t="s">
        <v>1068</v>
      </c>
      <c r="D307" s="17" t="s">
        <v>1225</v>
      </c>
      <c r="E307" s="17" t="s">
        <v>1226</v>
      </c>
      <c r="F307" s="17" t="s">
        <v>75</v>
      </c>
      <c r="G307" s="17" t="s">
        <v>76</v>
      </c>
      <c r="H307" s="17">
        <v>1211</v>
      </c>
      <c r="I307" s="17">
        <v>1111</v>
      </c>
      <c r="J307" s="17">
        <v>100</v>
      </c>
      <c r="K307" s="17" t="s">
        <v>37</v>
      </c>
      <c r="L307" s="18">
        <v>42658.96</v>
      </c>
      <c r="M307" s="18">
        <v>9842.07</v>
      </c>
      <c r="N307" s="18">
        <v>2392.9699999999998</v>
      </c>
      <c r="O307" s="18">
        <v>54894</v>
      </c>
      <c r="P307" s="18">
        <v>1121.99</v>
      </c>
      <c r="Q307" s="18">
        <v>460.16</v>
      </c>
      <c r="R307" s="18">
        <v>59.85</v>
      </c>
      <c r="S307" s="18">
        <v>1642</v>
      </c>
      <c r="T307" s="18">
        <v>0</v>
      </c>
      <c r="U307" s="18">
        <v>0</v>
      </c>
      <c r="V307" s="18">
        <v>0</v>
      </c>
      <c r="W307" s="18">
        <v>0</v>
      </c>
      <c r="X307" s="18"/>
      <c r="Y307" s="18">
        <v>43780.95</v>
      </c>
      <c r="Z307" s="18">
        <v>10302.23</v>
      </c>
      <c r="AA307" s="18">
        <v>2452.8200000000002</v>
      </c>
      <c r="AB307" s="18">
        <v>56536</v>
      </c>
    </row>
    <row r="308" spans="1:31" s="12" customFormat="1" ht="16.5" customHeight="1" x14ac:dyDescent="0.25">
      <c r="A308" s="10"/>
      <c r="B308" s="10"/>
      <c r="C308" s="10" t="s">
        <v>71</v>
      </c>
      <c r="D308" s="10"/>
      <c r="E308" s="10"/>
      <c r="F308" s="10"/>
      <c r="G308" s="10"/>
      <c r="H308" s="10"/>
      <c r="I308" s="10"/>
      <c r="J308" s="11">
        <f>SUM(J296:J307)</f>
        <v>248</v>
      </c>
      <c r="K308" s="10"/>
      <c r="L308" s="11">
        <f t="shared" ref="L308:AB308" si="49">SUM(L296:L307)</f>
        <v>428452.69</v>
      </c>
      <c r="M308" s="11">
        <f t="shared" si="49"/>
        <v>87473.360000000015</v>
      </c>
      <c r="N308" s="11">
        <f t="shared" si="49"/>
        <v>19144.95</v>
      </c>
      <c r="O308" s="11">
        <f t="shared" si="49"/>
        <v>535071</v>
      </c>
      <c r="P308" s="11">
        <f t="shared" si="49"/>
        <v>5949.0999999999995</v>
      </c>
      <c r="Q308" s="11">
        <f t="shared" si="49"/>
        <v>5127.47</v>
      </c>
      <c r="R308" s="11">
        <f t="shared" si="49"/>
        <v>148.43</v>
      </c>
      <c r="S308" s="11">
        <f t="shared" si="49"/>
        <v>11225</v>
      </c>
      <c r="T308" s="11">
        <f t="shared" si="49"/>
        <v>0</v>
      </c>
      <c r="U308" s="11">
        <f t="shared" si="49"/>
        <v>34029.599999999999</v>
      </c>
      <c r="V308" s="11">
        <f t="shared" si="49"/>
        <v>12917.52</v>
      </c>
      <c r="W308" s="11">
        <f t="shared" si="49"/>
        <v>3143.88</v>
      </c>
      <c r="X308" s="11">
        <f t="shared" si="49"/>
        <v>50091</v>
      </c>
      <c r="Y308" s="11">
        <f t="shared" si="49"/>
        <v>400372.19000000006</v>
      </c>
      <c r="Z308" s="11">
        <f t="shared" si="49"/>
        <v>79683.31</v>
      </c>
      <c r="AA308" s="11">
        <f t="shared" si="49"/>
        <v>16149.5</v>
      </c>
      <c r="AB308" s="11">
        <f t="shared" si="49"/>
        <v>496205</v>
      </c>
    </row>
    <row r="309" spans="1:31" s="12" customFormat="1" ht="16.5" customHeight="1" x14ac:dyDescent="0.25">
      <c r="A309" s="10"/>
      <c r="B309" s="10"/>
      <c r="C309" s="10" t="s">
        <v>119</v>
      </c>
      <c r="D309" s="10"/>
      <c r="E309" s="10"/>
      <c r="F309" s="10"/>
      <c r="G309" s="10"/>
      <c r="H309" s="10"/>
      <c r="I309" s="10"/>
      <c r="J309" s="11">
        <f>J308+J295</f>
        <v>13323</v>
      </c>
      <c r="K309" s="11"/>
      <c r="L309" s="11">
        <f t="shared" ref="L309:AB309" si="50">L308+L295</f>
        <v>830928.96</v>
      </c>
      <c r="M309" s="11">
        <f t="shared" si="50"/>
        <v>121234.99000000002</v>
      </c>
      <c r="N309" s="11">
        <f t="shared" si="50"/>
        <v>47443.05</v>
      </c>
      <c r="O309" s="11">
        <f t="shared" si="50"/>
        <v>999607</v>
      </c>
      <c r="P309" s="11">
        <f t="shared" si="50"/>
        <v>84972.93</v>
      </c>
      <c r="Q309" s="11">
        <f t="shared" si="50"/>
        <v>8985.89</v>
      </c>
      <c r="R309" s="11">
        <f t="shared" si="50"/>
        <v>6032.18</v>
      </c>
      <c r="S309" s="11">
        <f t="shared" si="50"/>
        <v>99991</v>
      </c>
      <c r="T309" s="11">
        <f t="shared" si="50"/>
        <v>0</v>
      </c>
      <c r="U309" s="11">
        <f t="shared" si="50"/>
        <v>126308.51999999999</v>
      </c>
      <c r="V309" s="11">
        <f t="shared" si="50"/>
        <v>14798.85</v>
      </c>
      <c r="W309" s="11">
        <f t="shared" si="50"/>
        <v>8892.630000000001</v>
      </c>
      <c r="X309" s="11">
        <f t="shared" si="50"/>
        <v>150000</v>
      </c>
      <c r="Y309" s="11">
        <f t="shared" si="50"/>
        <v>789593.37000000011</v>
      </c>
      <c r="Z309" s="11">
        <f t="shared" si="50"/>
        <v>115422.03</v>
      </c>
      <c r="AA309" s="11">
        <f t="shared" si="50"/>
        <v>44582.6</v>
      </c>
      <c r="AB309" s="11">
        <f t="shared" si="50"/>
        <v>949598</v>
      </c>
    </row>
    <row r="310" spans="1:31" ht="18" customHeight="1" x14ac:dyDescent="0.25"/>
    <row r="311" spans="1:31" ht="18" customHeight="1" x14ac:dyDescent="0.25"/>
    <row r="314" spans="1:31" ht="15.75" x14ac:dyDescent="0.25">
      <c r="E314" s="13" t="s">
        <v>120</v>
      </c>
      <c r="G314" s="14"/>
      <c r="H314" s="14"/>
      <c r="I314" s="14"/>
      <c r="J314" s="14"/>
      <c r="K314" s="14"/>
      <c r="L314" s="13" t="s">
        <v>122</v>
      </c>
      <c r="M314" s="13"/>
      <c r="N314" s="13"/>
      <c r="O314" s="14"/>
      <c r="Q314" s="14"/>
      <c r="R314" s="13" t="s">
        <v>121</v>
      </c>
      <c r="T314" s="14"/>
      <c r="U314" s="14"/>
      <c r="W314" s="14"/>
      <c r="X314" s="14"/>
      <c r="Y314" s="13" t="s">
        <v>123</v>
      </c>
      <c r="Z314" s="14"/>
      <c r="AA314" s="14"/>
      <c r="AB314" s="14"/>
    </row>
    <row r="315" spans="1:31" ht="15.75" x14ac:dyDescent="0.25">
      <c r="E315" s="13" t="s">
        <v>124</v>
      </c>
      <c r="G315" s="14"/>
      <c r="H315" s="14"/>
      <c r="I315" s="14"/>
      <c r="J315" s="14"/>
      <c r="K315" s="14"/>
      <c r="L315" s="13" t="s">
        <v>124</v>
      </c>
      <c r="M315" s="13"/>
      <c r="N315" s="13"/>
      <c r="O315" s="14"/>
      <c r="Q315" s="14"/>
      <c r="R315" s="13" t="s">
        <v>124</v>
      </c>
      <c r="T315" s="14"/>
      <c r="U315" s="14"/>
      <c r="W315" s="14"/>
      <c r="X315" s="14"/>
      <c r="Y315" s="13" t="s">
        <v>124</v>
      </c>
      <c r="Z315" s="14"/>
      <c r="AA315" s="14"/>
      <c r="AB315" s="14"/>
    </row>
    <row r="316" spans="1:31" ht="32.25" customHeight="1" x14ac:dyDescent="0.55000000000000004">
      <c r="A316" s="75" t="s">
        <v>0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1"/>
      <c r="AD316" s="1"/>
      <c r="AE316" s="1"/>
    </row>
    <row r="317" spans="1:31" ht="21.75" customHeight="1" x14ac:dyDescent="0.4">
      <c r="A317" s="76" t="s">
        <v>1708</v>
      </c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2"/>
      <c r="AD317" s="2"/>
      <c r="AE317" s="2"/>
    </row>
    <row r="318" spans="1:31" s="5" customFormat="1" ht="20.25" customHeight="1" x14ac:dyDescent="0.35">
      <c r="A318" s="3" t="s">
        <v>1</v>
      </c>
      <c r="B318" s="4"/>
      <c r="C318" s="3"/>
      <c r="D318" s="3"/>
      <c r="F318" s="3" t="s">
        <v>1229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s="7" customFormat="1" ht="90" x14ac:dyDescent="0.25">
      <c r="A319" s="6" t="s">
        <v>3</v>
      </c>
      <c r="B319" s="6" t="s">
        <v>4</v>
      </c>
      <c r="C319" s="6" t="s">
        <v>5</v>
      </c>
      <c r="D319" s="6" t="s">
        <v>6</v>
      </c>
      <c r="E319" s="6" t="s">
        <v>7</v>
      </c>
      <c r="F319" s="6" t="s">
        <v>8</v>
      </c>
      <c r="G319" s="6" t="s">
        <v>9</v>
      </c>
      <c r="H319" s="6" t="s">
        <v>10</v>
      </c>
      <c r="I319" s="6" t="s">
        <v>11</v>
      </c>
      <c r="J319" s="6" t="s">
        <v>12</v>
      </c>
      <c r="K319" s="6" t="s">
        <v>13</v>
      </c>
      <c r="L319" s="6" t="s">
        <v>14</v>
      </c>
      <c r="M319" s="6" t="s">
        <v>15</v>
      </c>
      <c r="N319" s="6" t="s">
        <v>16</v>
      </c>
      <c r="O319" s="6" t="s">
        <v>17</v>
      </c>
      <c r="P319" s="6" t="s">
        <v>18</v>
      </c>
      <c r="Q319" s="6" t="s">
        <v>19</v>
      </c>
      <c r="R319" s="6" t="s">
        <v>20</v>
      </c>
      <c r="S319" s="6" t="s">
        <v>21</v>
      </c>
      <c r="T319" s="6" t="s">
        <v>22</v>
      </c>
      <c r="U319" s="6" t="s">
        <v>23</v>
      </c>
      <c r="V319" s="6" t="s">
        <v>24</v>
      </c>
      <c r="W319" s="6" t="s">
        <v>25</v>
      </c>
      <c r="X319" s="6" t="s">
        <v>26</v>
      </c>
      <c r="Y319" s="6" t="s">
        <v>27</v>
      </c>
      <c r="Z319" s="6" t="s">
        <v>28</v>
      </c>
      <c r="AA319" s="6" t="s">
        <v>29</v>
      </c>
      <c r="AB319" s="6" t="s">
        <v>30</v>
      </c>
    </row>
    <row r="320" spans="1:31" s="15" customFormat="1" x14ac:dyDescent="0.25">
      <c r="A320" s="17">
        <v>1</v>
      </c>
      <c r="B320" s="17" t="s">
        <v>42</v>
      </c>
      <c r="C320" s="17" t="s">
        <v>1068</v>
      </c>
      <c r="D320" s="17" t="s">
        <v>1179</v>
      </c>
      <c r="E320" s="17" t="s">
        <v>1180</v>
      </c>
      <c r="F320" s="17" t="s">
        <v>35</v>
      </c>
      <c r="G320" s="17" t="s">
        <v>1181</v>
      </c>
      <c r="H320" s="17">
        <v>69313</v>
      </c>
      <c r="I320" s="17">
        <v>69313</v>
      </c>
      <c r="J320" s="17">
        <v>232</v>
      </c>
      <c r="K320" s="17" t="s">
        <v>769</v>
      </c>
      <c r="L320" s="18">
        <v>3507.53</v>
      </c>
      <c r="M320" s="18">
        <v>685.67</v>
      </c>
      <c r="N320" s="18">
        <v>208.8</v>
      </c>
      <c r="O320" s="18">
        <v>4402</v>
      </c>
      <c r="P320" s="18">
        <v>1833.11</v>
      </c>
      <c r="Q320" s="18">
        <v>28.49</v>
      </c>
      <c r="R320" s="18">
        <v>104.4</v>
      </c>
      <c r="S320" s="18">
        <v>1966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5340.64</v>
      </c>
      <c r="Z320" s="18">
        <v>714.16</v>
      </c>
      <c r="AA320" s="18">
        <v>313.2</v>
      </c>
      <c r="AB320" s="18">
        <v>6368</v>
      </c>
    </row>
    <row r="321" spans="1:28" s="15" customFormat="1" x14ac:dyDescent="0.25">
      <c r="A321" s="17">
        <v>2</v>
      </c>
      <c r="B321" s="17" t="s">
        <v>1182</v>
      </c>
      <c r="C321" s="17" t="s">
        <v>1068</v>
      </c>
      <c r="D321" s="17" t="s">
        <v>1183</v>
      </c>
      <c r="E321" s="17" t="s">
        <v>1184</v>
      </c>
      <c r="F321" s="17" t="s">
        <v>35</v>
      </c>
      <c r="G321" s="17" t="s">
        <v>41</v>
      </c>
      <c r="H321" s="17">
        <v>181291</v>
      </c>
      <c r="I321" s="17">
        <v>176826</v>
      </c>
      <c r="J321" s="17">
        <v>4465</v>
      </c>
      <c r="K321" s="17" t="s">
        <v>37</v>
      </c>
      <c r="L321" s="18">
        <v>51413.48</v>
      </c>
      <c r="M321" s="18">
        <v>2030.32</v>
      </c>
      <c r="N321" s="18">
        <v>3310.2</v>
      </c>
      <c r="O321" s="18">
        <v>56754</v>
      </c>
      <c r="P321" s="18">
        <v>26176.09</v>
      </c>
      <c r="Q321" s="18">
        <v>544.66</v>
      </c>
      <c r="R321" s="18">
        <v>2009.25</v>
      </c>
      <c r="S321" s="18">
        <v>28730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77589.570000000007</v>
      </c>
      <c r="Z321" s="18">
        <v>2574.98</v>
      </c>
      <c r="AA321" s="18">
        <v>5319.45</v>
      </c>
      <c r="AB321" s="18">
        <v>85484</v>
      </c>
    </row>
    <row r="322" spans="1:28" s="15" customFormat="1" x14ac:dyDescent="0.25">
      <c r="A322" s="17">
        <v>3</v>
      </c>
      <c r="B322" s="17" t="s">
        <v>1185</v>
      </c>
      <c r="C322" s="17" t="s">
        <v>1068</v>
      </c>
      <c r="D322" s="17" t="s">
        <v>1186</v>
      </c>
      <c r="E322" s="17" t="s">
        <v>1187</v>
      </c>
      <c r="F322" s="17" t="s">
        <v>35</v>
      </c>
      <c r="G322" s="17" t="s">
        <v>45</v>
      </c>
      <c r="H322" s="17">
        <v>7726</v>
      </c>
      <c r="I322" s="17">
        <v>5856</v>
      </c>
      <c r="J322" s="17">
        <v>1870</v>
      </c>
      <c r="K322" s="17" t="s">
        <v>37</v>
      </c>
      <c r="L322" s="18">
        <v>20361.25</v>
      </c>
      <c r="M322" s="18">
        <v>735.4</v>
      </c>
      <c r="N322" s="18">
        <v>505.35</v>
      </c>
      <c r="O322" s="18">
        <v>21602</v>
      </c>
      <c r="P322" s="18">
        <v>11193.39</v>
      </c>
      <c r="Q322" s="18">
        <v>198.11</v>
      </c>
      <c r="R322" s="18">
        <v>841.5</v>
      </c>
      <c r="S322" s="18">
        <v>12233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31554.639999999999</v>
      </c>
      <c r="Z322" s="18">
        <v>933.51</v>
      </c>
      <c r="AA322" s="18">
        <v>1346.85</v>
      </c>
      <c r="AB322" s="18">
        <v>33835</v>
      </c>
    </row>
    <row r="323" spans="1:28" s="15" customFormat="1" x14ac:dyDescent="0.25">
      <c r="A323" s="17">
        <v>4</v>
      </c>
      <c r="B323" s="17" t="s">
        <v>1188</v>
      </c>
      <c r="C323" s="17" t="s">
        <v>1068</v>
      </c>
      <c r="D323" s="17" t="s">
        <v>1189</v>
      </c>
      <c r="E323" s="17" t="s">
        <v>1190</v>
      </c>
      <c r="F323" s="17" t="s">
        <v>35</v>
      </c>
      <c r="G323" s="17" t="s">
        <v>45</v>
      </c>
      <c r="H323" s="17">
        <v>69920</v>
      </c>
      <c r="I323" s="17">
        <v>69920</v>
      </c>
      <c r="J323" s="17">
        <v>0</v>
      </c>
      <c r="K323" s="17" t="s">
        <v>37</v>
      </c>
      <c r="L323" s="18">
        <v>13175.97</v>
      </c>
      <c r="M323" s="18">
        <v>1867.03</v>
      </c>
      <c r="N323" s="18">
        <v>0</v>
      </c>
      <c r="O323" s="18">
        <v>15043</v>
      </c>
      <c r="P323" s="18">
        <v>852.22</v>
      </c>
      <c r="Q323" s="18">
        <v>127.78</v>
      </c>
      <c r="R323" s="18">
        <v>0</v>
      </c>
      <c r="S323" s="18">
        <v>980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14028.19</v>
      </c>
      <c r="Z323" s="18">
        <v>1994.81</v>
      </c>
      <c r="AA323" s="18">
        <v>0</v>
      </c>
      <c r="AB323" s="18">
        <v>16023</v>
      </c>
    </row>
    <row r="324" spans="1:28" s="15" customFormat="1" x14ac:dyDescent="0.25">
      <c r="A324" s="17">
        <v>5</v>
      </c>
      <c r="B324" s="17" t="s">
        <v>1188</v>
      </c>
      <c r="C324" s="17" t="s">
        <v>1068</v>
      </c>
      <c r="D324" s="17" t="s">
        <v>1191</v>
      </c>
      <c r="E324" s="17" t="s">
        <v>1192</v>
      </c>
      <c r="F324" s="17" t="s">
        <v>35</v>
      </c>
      <c r="G324" s="17" t="s">
        <v>41</v>
      </c>
      <c r="H324" s="17">
        <v>30085</v>
      </c>
      <c r="I324" s="17">
        <v>25533</v>
      </c>
      <c r="J324" s="17">
        <v>4552</v>
      </c>
      <c r="K324" s="17" t="s">
        <v>37</v>
      </c>
      <c r="L324" s="18">
        <v>29991</v>
      </c>
      <c r="M324" s="18">
        <v>0</v>
      </c>
      <c r="N324" s="18">
        <v>0</v>
      </c>
      <c r="O324" s="18">
        <v>29991</v>
      </c>
      <c r="P324" s="18">
        <v>27290.18</v>
      </c>
      <c r="Q324" s="18">
        <v>1111.42</v>
      </c>
      <c r="R324" s="18">
        <v>2048.4</v>
      </c>
      <c r="S324" s="18">
        <v>30450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57281.18</v>
      </c>
      <c r="Z324" s="18">
        <v>1111.42</v>
      </c>
      <c r="AA324" s="18">
        <v>2048.4</v>
      </c>
      <c r="AB324" s="18">
        <v>60441</v>
      </c>
    </row>
    <row r="325" spans="1:28" s="15" customFormat="1" x14ac:dyDescent="0.25">
      <c r="A325" s="17">
        <v>6</v>
      </c>
      <c r="B325" s="17" t="s">
        <v>42</v>
      </c>
      <c r="C325" s="17" t="s">
        <v>1068</v>
      </c>
      <c r="D325" s="17" t="s">
        <v>1193</v>
      </c>
      <c r="E325" s="17" t="s">
        <v>1194</v>
      </c>
      <c r="F325" s="17" t="s">
        <v>35</v>
      </c>
      <c r="G325" s="17" t="s">
        <v>41</v>
      </c>
      <c r="H325" s="17">
        <v>84533</v>
      </c>
      <c r="I325" s="17">
        <v>83013</v>
      </c>
      <c r="J325" s="17">
        <v>1520</v>
      </c>
      <c r="K325" s="17" t="s">
        <v>37</v>
      </c>
      <c r="L325" s="18">
        <v>76016.240000000005</v>
      </c>
      <c r="M325" s="18">
        <v>4342.9399999999996</v>
      </c>
      <c r="N325" s="18">
        <v>6421.82</v>
      </c>
      <c r="O325" s="18">
        <v>86781</v>
      </c>
      <c r="P325" s="18">
        <v>8955.35</v>
      </c>
      <c r="Q325" s="18">
        <v>775.65</v>
      </c>
      <c r="R325" s="18">
        <v>684</v>
      </c>
      <c r="S325" s="18">
        <v>10415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84971.59</v>
      </c>
      <c r="Z325" s="18">
        <v>5118.59</v>
      </c>
      <c r="AA325" s="18">
        <v>7105.82</v>
      </c>
      <c r="AB325" s="18">
        <v>97196</v>
      </c>
    </row>
    <row r="326" spans="1:28" s="15" customFormat="1" x14ac:dyDescent="0.25">
      <c r="A326" s="17">
        <v>7</v>
      </c>
      <c r="B326" s="17" t="s">
        <v>1048</v>
      </c>
      <c r="C326" s="17" t="s">
        <v>1068</v>
      </c>
      <c r="D326" s="17" t="s">
        <v>1195</v>
      </c>
      <c r="E326" s="17" t="s">
        <v>1196</v>
      </c>
      <c r="F326" s="17" t="s">
        <v>35</v>
      </c>
      <c r="G326" s="17" t="s">
        <v>1055</v>
      </c>
      <c r="H326" s="17">
        <v>45200</v>
      </c>
      <c r="I326" s="17">
        <v>44296</v>
      </c>
      <c r="J326" s="17">
        <v>904</v>
      </c>
      <c r="K326" s="17" t="s">
        <v>37</v>
      </c>
      <c r="L326" s="18">
        <v>39878.22</v>
      </c>
      <c r="M326" s="18">
        <v>1653.18</v>
      </c>
      <c r="N326" s="18">
        <v>8106.6</v>
      </c>
      <c r="O326" s="18">
        <v>49638</v>
      </c>
      <c r="P326" s="18">
        <v>6566.67</v>
      </c>
      <c r="Q326" s="18">
        <v>446.53</v>
      </c>
      <c r="R326" s="18">
        <v>406.8</v>
      </c>
      <c r="S326" s="18">
        <v>7420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18">
        <v>46444.89</v>
      </c>
      <c r="Z326" s="18">
        <v>2099.71</v>
      </c>
      <c r="AA326" s="18">
        <v>8513.4</v>
      </c>
      <c r="AB326" s="18">
        <v>57058</v>
      </c>
    </row>
    <row r="327" spans="1:28" s="15" customFormat="1" x14ac:dyDescent="0.25">
      <c r="A327" s="17">
        <v>8</v>
      </c>
      <c r="B327" s="17" t="s">
        <v>1197</v>
      </c>
      <c r="C327" s="17" t="s">
        <v>1068</v>
      </c>
      <c r="D327" s="17" t="s">
        <v>1198</v>
      </c>
      <c r="E327" s="17" t="s">
        <v>1199</v>
      </c>
      <c r="F327" s="17" t="s">
        <v>35</v>
      </c>
      <c r="G327" s="17" t="s">
        <v>45</v>
      </c>
      <c r="H327" s="17">
        <v>31230</v>
      </c>
      <c r="I327" s="17">
        <v>30578</v>
      </c>
      <c r="J327" s="17">
        <v>1956</v>
      </c>
      <c r="K327" s="17" t="s">
        <v>37</v>
      </c>
      <c r="L327" s="18">
        <v>22554.76</v>
      </c>
      <c r="M327" s="18">
        <v>815.59</v>
      </c>
      <c r="N327" s="18">
        <v>1726.65</v>
      </c>
      <c r="O327" s="18">
        <v>25097</v>
      </c>
      <c r="P327" s="18">
        <v>12109.31</v>
      </c>
      <c r="Q327" s="18">
        <v>186.49</v>
      </c>
      <c r="R327" s="18">
        <v>880.2</v>
      </c>
      <c r="S327" s="18">
        <v>13176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18">
        <v>34664.07</v>
      </c>
      <c r="Z327" s="18">
        <v>1002.08</v>
      </c>
      <c r="AA327" s="18">
        <v>2606.85</v>
      </c>
      <c r="AB327" s="18">
        <v>38273</v>
      </c>
    </row>
    <row r="328" spans="1:28" s="15" customFormat="1" x14ac:dyDescent="0.25">
      <c r="A328" s="17">
        <v>9</v>
      </c>
      <c r="B328" s="17" t="s">
        <v>1200</v>
      </c>
      <c r="C328" s="17" t="s">
        <v>1068</v>
      </c>
      <c r="D328" s="17" t="s">
        <v>1201</v>
      </c>
      <c r="E328" s="17" t="s">
        <v>1202</v>
      </c>
      <c r="F328" s="17" t="s">
        <v>35</v>
      </c>
      <c r="G328" s="17" t="s">
        <v>1055</v>
      </c>
      <c r="H328" s="17">
        <v>40317</v>
      </c>
      <c r="I328" s="17">
        <v>39711</v>
      </c>
      <c r="J328" s="17">
        <v>1818</v>
      </c>
      <c r="K328" s="17" t="s">
        <v>37</v>
      </c>
      <c r="L328" s="18">
        <v>28855.759999999998</v>
      </c>
      <c r="M328" s="18">
        <v>1285.1400000000001</v>
      </c>
      <c r="N328" s="18">
        <v>2168.1</v>
      </c>
      <c r="O328" s="18">
        <v>32309</v>
      </c>
      <c r="P328" s="18">
        <v>19073.12</v>
      </c>
      <c r="Q328" s="18">
        <v>221.78</v>
      </c>
      <c r="R328" s="18">
        <v>818.1</v>
      </c>
      <c r="S328" s="18">
        <v>20113</v>
      </c>
      <c r="T328" s="18">
        <v>0</v>
      </c>
      <c r="U328" s="18">
        <v>0</v>
      </c>
      <c r="V328" s="18">
        <v>0</v>
      </c>
      <c r="W328" s="18">
        <v>0</v>
      </c>
      <c r="X328" s="18"/>
      <c r="Y328" s="18">
        <v>47928.88</v>
      </c>
      <c r="Z328" s="18">
        <v>1506.92</v>
      </c>
      <c r="AA328" s="18">
        <v>2986.2</v>
      </c>
      <c r="AB328" s="18">
        <v>52422</v>
      </c>
    </row>
    <row r="329" spans="1:28" s="15" customFormat="1" x14ac:dyDescent="0.25">
      <c r="A329" s="17">
        <v>10</v>
      </c>
      <c r="B329" s="17" t="s">
        <v>1182</v>
      </c>
      <c r="C329" s="17" t="s">
        <v>1068</v>
      </c>
      <c r="D329" s="17" t="s">
        <v>1203</v>
      </c>
      <c r="E329" s="17" t="s">
        <v>1204</v>
      </c>
      <c r="F329" s="17" t="s">
        <v>35</v>
      </c>
      <c r="G329" s="17" t="s">
        <v>1205</v>
      </c>
      <c r="H329" s="17">
        <v>39000</v>
      </c>
      <c r="I329" s="17">
        <v>39000</v>
      </c>
      <c r="J329" s="17">
        <v>0</v>
      </c>
      <c r="K329" s="17" t="s">
        <v>37</v>
      </c>
      <c r="L329" s="18">
        <v>59742.61</v>
      </c>
      <c r="M329" s="18">
        <v>12604.3</v>
      </c>
      <c r="N329" s="18">
        <v>3694.09</v>
      </c>
      <c r="O329" s="18">
        <v>76041</v>
      </c>
      <c r="P329" s="18">
        <v>852.6</v>
      </c>
      <c r="Q329" s="18">
        <v>630.4</v>
      </c>
      <c r="R329" s="18">
        <v>0</v>
      </c>
      <c r="S329" s="18">
        <v>1483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60595.21</v>
      </c>
      <c r="Z329" s="18">
        <v>13234.7</v>
      </c>
      <c r="AA329" s="18">
        <v>3694.09</v>
      </c>
      <c r="AB329" s="18">
        <v>77524</v>
      </c>
    </row>
    <row r="330" spans="1:28" s="15" customFormat="1" x14ac:dyDescent="0.25">
      <c r="A330" s="17">
        <v>11</v>
      </c>
      <c r="B330" s="17" t="s">
        <v>1197</v>
      </c>
      <c r="C330" s="17" t="s">
        <v>1229</v>
      </c>
      <c r="D330" s="17" t="s">
        <v>1206</v>
      </c>
      <c r="E330" s="17" t="s">
        <v>1207</v>
      </c>
      <c r="F330" s="17" t="s">
        <v>35</v>
      </c>
      <c r="G330" s="17" t="s">
        <v>114</v>
      </c>
      <c r="H330" s="17">
        <v>98453</v>
      </c>
      <c r="I330" s="17">
        <v>98453</v>
      </c>
      <c r="J330" s="17">
        <v>0</v>
      </c>
      <c r="K330" s="17" t="s">
        <v>37</v>
      </c>
      <c r="L330" s="18">
        <v>43724.36</v>
      </c>
      <c r="M330" s="18">
        <v>9719.15</v>
      </c>
      <c r="N330" s="18">
        <v>2291.4899999999998</v>
      </c>
      <c r="O330" s="18">
        <v>55735</v>
      </c>
      <c r="P330" s="18">
        <v>824.69</v>
      </c>
      <c r="Q330" s="18">
        <v>456.31</v>
      </c>
      <c r="R330" s="18">
        <v>0</v>
      </c>
      <c r="S330" s="18">
        <v>1281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44549.05</v>
      </c>
      <c r="Z330" s="18">
        <v>10175.459999999999</v>
      </c>
      <c r="AA330" s="18">
        <v>2291.4899999999998</v>
      </c>
      <c r="AB330" s="18">
        <v>57016</v>
      </c>
    </row>
    <row r="331" spans="1:28" s="22" customFormat="1" x14ac:dyDescent="0.25">
      <c r="A331" s="19"/>
      <c r="B331" s="19"/>
      <c r="C331" s="19"/>
      <c r="D331" s="19"/>
      <c r="E331" s="19"/>
      <c r="F331" s="19"/>
      <c r="G331" s="19"/>
      <c r="H331" s="19"/>
      <c r="I331" s="19"/>
      <c r="J331" s="19">
        <f>SUM(J320:J330)</f>
        <v>17317</v>
      </c>
      <c r="K331" s="19"/>
      <c r="L331" s="20">
        <f t="shared" ref="L331:AB331" si="51">SUM(L320:L330)</f>
        <v>389221.18</v>
      </c>
      <c r="M331" s="20">
        <f t="shared" si="51"/>
        <v>35738.720000000001</v>
      </c>
      <c r="N331" s="20">
        <f t="shared" si="51"/>
        <v>28433.1</v>
      </c>
      <c r="O331" s="20">
        <f t="shared" si="51"/>
        <v>453393</v>
      </c>
      <c r="P331" s="20">
        <f t="shared" si="51"/>
        <v>115726.73</v>
      </c>
      <c r="Q331" s="20">
        <f t="shared" si="51"/>
        <v>4727.6200000000008</v>
      </c>
      <c r="R331" s="20">
        <f t="shared" si="51"/>
        <v>7792.6500000000005</v>
      </c>
      <c r="S331" s="20">
        <f t="shared" si="51"/>
        <v>128247</v>
      </c>
      <c r="T331" s="20">
        <f t="shared" si="51"/>
        <v>0</v>
      </c>
      <c r="U331" s="20">
        <f t="shared" si="51"/>
        <v>0</v>
      </c>
      <c r="V331" s="20">
        <f t="shared" si="51"/>
        <v>0</v>
      </c>
      <c r="W331" s="20">
        <f t="shared" si="51"/>
        <v>0</v>
      </c>
      <c r="X331" s="20">
        <f t="shared" si="51"/>
        <v>0</v>
      </c>
      <c r="Y331" s="20">
        <f t="shared" si="51"/>
        <v>504947.91000000003</v>
      </c>
      <c r="Z331" s="20">
        <f t="shared" si="51"/>
        <v>40466.339999999997</v>
      </c>
      <c r="AA331" s="20">
        <f t="shared" si="51"/>
        <v>36225.749999999993</v>
      </c>
      <c r="AB331" s="20">
        <f t="shared" si="51"/>
        <v>581640</v>
      </c>
    </row>
    <row r="332" spans="1:28" s="15" customFormat="1" x14ac:dyDescent="0.25">
      <c r="A332" s="17">
        <v>1</v>
      </c>
      <c r="B332" s="17" t="s">
        <v>1200</v>
      </c>
      <c r="C332" s="17" t="s">
        <v>1068</v>
      </c>
      <c r="D332" s="17" t="s">
        <v>1208</v>
      </c>
      <c r="E332" s="17" t="s">
        <v>1209</v>
      </c>
      <c r="F332" s="17" t="s">
        <v>75</v>
      </c>
      <c r="G332" s="17" t="s">
        <v>1142</v>
      </c>
      <c r="H332" s="17">
        <v>12069</v>
      </c>
      <c r="I332" s="17">
        <v>12069</v>
      </c>
      <c r="J332" s="17">
        <v>0</v>
      </c>
      <c r="K332" s="17" t="s">
        <v>37</v>
      </c>
      <c r="L332" s="18">
        <v>14651.47</v>
      </c>
      <c r="M332" s="18">
        <v>4317.68</v>
      </c>
      <c r="N332" s="18">
        <v>572.85</v>
      </c>
      <c r="O332" s="18">
        <v>19542</v>
      </c>
      <c r="P332" s="18">
        <v>218.78</v>
      </c>
      <c r="Q332" s="18">
        <v>151.22</v>
      </c>
      <c r="R332" s="18">
        <v>0</v>
      </c>
      <c r="S332" s="18">
        <v>370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14870.25</v>
      </c>
      <c r="Z332" s="18">
        <v>4468.8999999999996</v>
      </c>
      <c r="AA332" s="18">
        <v>572.85</v>
      </c>
      <c r="AB332" s="18">
        <v>19912</v>
      </c>
    </row>
    <row r="333" spans="1:28" s="15" customFormat="1" x14ac:dyDescent="0.25">
      <c r="A333" s="17">
        <v>2</v>
      </c>
      <c r="B333" s="17" t="s">
        <v>1185</v>
      </c>
      <c r="C333" s="17" t="s">
        <v>1068</v>
      </c>
      <c r="D333" s="17" t="s">
        <v>1210</v>
      </c>
      <c r="E333" s="17" t="s">
        <v>1211</v>
      </c>
      <c r="F333" s="17" t="s">
        <v>75</v>
      </c>
      <c r="G333" s="17" t="s">
        <v>76</v>
      </c>
      <c r="H333" s="17">
        <v>3980</v>
      </c>
      <c r="I333" s="17">
        <v>3924</v>
      </c>
      <c r="J333" s="17">
        <v>56</v>
      </c>
      <c r="K333" s="17" t="s">
        <v>37</v>
      </c>
      <c r="L333" s="18">
        <v>16863.82</v>
      </c>
      <c r="M333" s="18">
        <v>3339.38</v>
      </c>
      <c r="N333" s="18">
        <v>699.8</v>
      </c>
      <c r="O333" s="18">
        <v>20903</v>
      </c>
      <c r="P333" s="18">
        <v>652.02</v>
      </c>
      <c r="Q333" s="18">
        <v>174.46</v>
      </c>
      <c r="R333" s="18">
        <v>33.520000000000003</v>
      </c>
      <c r="S333" s="18">
        <v>860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17515.84</v>
      </c>
      <c r="Z333" s="18">
        <v>3513.84</v>
      </c>
      <c r="AA333" s="18">
        <v>733.32</v>
      </c>
      <c r="AB333" s="18">
        <v>21763</v>
      </c>
    </row>
    <row r="334" spans="1:28" s="15" customFormat="1" x14ac:dyDescent="0.25">
      <c r="A334" s="17">
        <v>3</v>
      </c>
      <c r="B334" s="17" t="s">
        <v>42</v>
      </c>
      <c r="C334" s="17" t="s">
        <v>1068</v>
      </c>
      <c r="D334" s="17" t="s">
        <v>1212</v>
      </c>
      <c r="E334" s="17" t="s">
        <v>1213</v>
      </c>
      <c r="F334" s="17" t="s">
        <v>75</v>
      </c>
      <c r="G334" s="17" t="s">
        <v>1214</v>
      </c>
      <c r="H334" s="17">
        <v>9946</v>
      </c>
      <c r="I334" s="17">
        <v>9946</v>
      </c>
      <c r="J334" s="17">
        <v>66</v>
      </c>
      <c r="K334" s="17" t="s">
        <v>769</v>
      </c>
      <c r="L334" s="18">
        <v>40008.33</v>
      </c>
      <c r="M334" s="18">
        <v>9119</v>
      </c>
      <c r="N334" s="18">
        <v>2268.67</v>
      </c>
      <c r="O334" s="18">
        <v>51396</v>
      </c>
      <c r="P334" s="18">
        <v>879.92</v>
      </c>
      <c r="Q334" s="18">
        <v>418.58</v>
      </c>
      <c r="R334" s="18">
        <v>39.5</v>
      </c>
      <c r="S334" s="18">
        <v>1338</v>
      </c>
      <c r="T334" s="18">
        <v>0</v>
      </c>
      <c r="U334" s="18">
        <v>0</v>
      </c>
      <c r="V334" s="18">
        <v>0</v>
      </c>
      <c r="W334" s="18">
        <v>0</v>
      </c>
      <c r="X334" s="18"/>
      <c r="Y334" s="18">
        <v>40888.25</v>
      </c>
      <c r="Z334" s="18">
        <v>9537.58</v>
      </c>
      <c r="AA334" s="18">
        <v>2308.17</v>
      </c>
      <c r="AB334" s="18">
        <v>52734</v>
      </c>
    </row>
    <row r="335" spans="1:28" s="15" customFormat="1" x14ac:dyDescent="0.25">
      <c r="A335" s="17">
        <v>4</v>
      </c>
      <c r="B335" s="17" t="s">
        <v>1197</v>
      </c>
      <c r="C335" s="17" t="s">
        <v>1068</v>
      </c>
      <c r="D335" s="17" t="s">
        <v>1215</v>
      </c>
      <c r="E335" s="17" t="s">
        <v>1216</v>
      </c>
      <c r="F335" s="17" t="s">
        <v>75</v>
      </c>
      <c r="G335" s="17" t="s">
        <v>76</v>
      </c>
      <c r="H335" s="17">
        <v>10165</v>
      </c>
      <c r="I335" s="17">
        <v>10165</v>
      </c>
      <c r="J335" s="17">
        <v>0</v>
      </c>
      <c r="K335" s="17" t="s">
        <v>37</v>
      </c>
      <c r="L335" s="18">
        <v>35368.550000000003</v>
      </c>
      <c r="M335" s="18">
        <v>8493.84</v>
      </c>
      <c r="N335" s="18">
        <v>1467.61</v>
      </c>
      <c r="O335" s="18">
        <v>45330</v>
      </c>
      <c r="P335" s="18">
        <v>531.12</v>
      </c>
      <c r="Q335" s="18">
        <v>365.88</v>
      </c>
      <c r="R335" s="18">
        <v>0</v>
      </c>
      <c r="S335" s="18">
        <v>897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18">
        <v>35899.67</v>
      </c>
      <c r="Z335" s="18">
        <v>8859.7199999999993</v>
      </c>
      <c r="AA335" s="18">
        <v>1467.61</v>
      </c>
      <c r="AB335" s="18">
        <v>46227</v>
      </c>
    </row>
    <row r="336" spans="1:28" s="15" customFormat="1" x14ac:dyDescent="0.25">
      <c r="A336" s="17">
        <v>5</v>
      </c>
      <c r="B336" s="17" t="s">
        <v>48</v>
      </c>
      <c r="C336" s="17" t="s">
        <v>1068</v>
      </c>
      <c r="D336" s="17" t="s">
        <v>1217</v>
      </c>
      <c r="E336" s="17" t="s">
        <v>1218</v>
      </c>
      <c r="F336" s="17" t="s">
        <v>75</v>
      </c>
      <c r="G336" s="17" t="s">
        <v>76</v>
      </c>
      <c r="H336" s="17">
        <v>11899</v>
      </c>
      <c r="I336" s="17">
        <v>11750</v>
      </c>
      <c r="J336" s="17">
        <v>149</v>
      </c>
      <c r="K336" s="17" t="s">
        <v>37</v>
      </c>
      <c r="L336" s="18">
        <v>3738.39</v>
      </c>
      <c r="M336" s="18">
        <v>1264.58</v>
      </c>
      <c r="N336" s="18">
        <v>149.03</v>
      </c>
      <c r="O336" s="18">
        <v>5152</v>
      </c>
      <c r="P336" s="18">
        <v>1632.58</v>
      </c>
      <c r="Q336" s="18">
        <v>36.24</v>
      </c>
      <c r="R336" s="18">
        <v>89.18</v>
      </c>
      <c r="S336" s="18">
        <v>1758</v>
      </c>
      <c r="T336" s="18">
        <v>0</v>
      </c>
      <c r="U336" s="18">
        <v>0</v>
      </c>
      <c r="V336" s="18">
        <v>0</v>
      </c>
      <c r="W336" s="18">
        <v>0</v>
      </c>
      <c r="X336" s="18"/>
      <c r="Y336" s="18">
        <v>5370.97</v>
      </c>
      <c r="Z336" s="18">
        <v>1300.82</v>
      </c>
      <c r="AA336" s="18">
        <v>238.21</v>
      </c>
      <c r="AB336" s="18">
        <v>6910</v>
      </c>
    </row>
    <row r="337" spans="1:31" s="15" customFormat="1" x14ac:dyDescent="0.25">
      <c r="A337" s="17">
        <v>6</v>
      </c>
      <c r="B337" s="17" t="s">
        <v>1182</v>
      </c>
      <c r="C337" s="17" t="s">
        <v>1068</v>
      </c>
      <c r="D337" s="17" t="s">
        <v>1219</v>
      </c>
      <c r="E337" s="17" t="s">
        <v>1220</v>
      </c>
      <c r="F337" s="17" t="s">
        <v>75</v>
      </c>
      <c r="G337" s="17" t="s">
        <v>1142</v>
      </c>
      <c r="H337" s="17">
        <v>20300</v>
      </c>
      <c r="I337" s="17">
        <v>20300</v>
      </c>
      <c r="J337" s="17">
        <v>0</v>
      </c>
      <c r="K337" s="17" t="s">
        <v>37</v>
      </c>
      <c r="L337" s="18">
        <v>33912.82</v>
      </c>
      <c r="M337" s="18">
        <v>7303.2</v>
      </c>
      <c r="N337" s="18">
        <v>1493.98</v>
      </c>
      <c r="O337" s="18">
        <v>42710</v>
      </c>
      <c r="P337" s="18">
        <v>469.12</v>
      </c>
      <c r="Q337" s="18">
        <v>351.88</v>
      </c>
      <c r="R337" s="18">
        <v>0</v>
      </c>
      <c r="S337" s="18">
        <v>821</v>
      </c>
      <c r="T337" s="18">
        <v>0</v>
      </c>
      <c r="U337" s="18">
        <v>0</v>
      </c>
      <c r="V337" s="18">
        <v>0</v>
      </c>
      <c r="W337" s="18">
        <v>0</v>
      </c>
      <c r="X337" s="18"/>
      <c r="Y337" s="18">
        <v>34381.94</v>
      </c>
      <c r="Z337" s="18">
        <v>7655.08</v>
      </c>
      <c r="AA337" s="18">
        <v>1493.98</v>
      </c>
      <c r="AB337" s="18">
        <v>43531</v>
      </c>
    </row>
    <row r="338" spans="1:31" s="15" customFormat="1" x14ac:dyDescent="0.25">
      <c r="A338" s="17">
        <v>7</v>
      </c>
      <c r="B338" s="17" t="s">
        <v>31</v>
      </c>
      <c r="C338" s="17" t="s">
        <v>1068</v>
      </c>
      <c r="D338" s="17" t="s">
        <v>1613</v>
      </c>
      <c r="E338" s="17" t="s">
        <v>1232</v>
      </c>
      <c r="F338" s="17" t="s">
        <v>75</v>
      </c>
      <c r="G338" s="17" t="s">
        <v>76</v>
      </c>
      <c r="H338" s="17">
        <v>14067</v>
      </c>
      <c r="I338" s="17">
        <v>13979</v>
      </c>
      <c r="J338" s="17">
        <v>88</v>
      </c>
      <c r="K338" s="17" t="s">
        <v>37</v>
      </c>
      <c r="L338" s="18">
        <v>20932.72</v>
      </c>
      <c r="M338" s="18">
        <v>1865.77</v>
      </c>
      <c r="N338" s="18">
        <v>422.51</v>
      </c>
      <c r="O338" s="18">
        <v>23221</v>
      </c>
      <c r="P338" s="18">
        <v>1006.38</v>
      </c>
      <c r="Q338" s="18">
        <v>208.95</v>
      </c>
      <c r="R338" s="18">
        <v>52.67</v>
      </c>
      <c r="S338" s="18">
        <v>1268</v>
      </c>
      <c r="T338" s="18">
        <v>0</v>
      </c>
      <c r="U338" s="18">
        <v>0</v>
      </c>
      <c r="V338" s="18">
        <v>0</v>
      </c>
      <c r="W338" s="18">
        <v>0</v>
      </c>
      <c r="X338" s="18"/>
      <c r="Y338" s="18">
        <v>21939.1</v>
      </c>
      <c r="Z338" s="18">
        <v>2074.7199999999998</v>
      </c>
      <c r="AA338" s="18">
        <v>475.18</v>
      </c>
      <c r="AB338" s="18">
        <v>24489</v>
      </c>
    </row>
    <row r="339" spans="1:31" s="15" customFormat="1" x14ac:dyDescent="0.25">
      <c r="A339" s="17">
        <v>8</v>
      </c>
      <c r="B339" s="17" t="s">
        <v>1182</v>
      </c>
      <c r="C339" s="17" t="s">
        <v>1068</v>
      </c>
      <c r="D339" s="17" t="s">
        <v>1611</v>
      </c>
      <c r="E339" s="17" t="s">
        <v>1231</v>
      </c>
      <c r="F339" s="17" t="s">
        <v>75</v>
      </c>
      <c r="G339" s="17" t="s">
        <v>114</v>
      </c>
      <c r="H339" s="17">
        <v>0</v>
      </c>
      <c r="I339" s="17">
        <v>0</v>
      </c>
      <c r="J339" s="17">
        <v>0</v>
      </c>
      <c r="K339" s="17" t="s">
        <v>59</v>
      </c>
      <c r="L339" s="18">
        <v>75664.570000000007</v>
      </c>
      <c r="M339" s="18">
        <v>14070.95</v>
      </c>
      <c r="N339" s="18">
        <v>2760.48</v>
      </c>
      <c r="O339" s="18">
        <v>92496</v>
      </c>
      <c r="P339" s="18">
        <v>125.33</v>
      </c>
      <c r="Q339" s="18">
        <v>783.67</v>
      </c>
      <c r="R339" s="18">
        <v>0</v>
      </c>
      <c r="S339" s="18">
        <v>909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75789.899999999994</v>
      </c>
      <c r="Z339" s="18">
        <v>14854.62</v>
      </c>
      <c r="AA339" s="18">
        <v>2760.48</v>
      </c>
      <c r="AB339" s="18">
        <v>93405</v>
      </c>
    </row>
    <row r="340" spans="1:31" s="15" customFormat="1" x14ac:dyDescent="0.25">
      <c r="A340" s="17">
        <v>9</v>
      </c>
      <c r="B340" s="17" t="s">
        <v>1185</v>
      </c>
      <c r="C340" s="17" t="s">
        <v>1068</v>
      </c>
      <c r="D340" s="17" t="s">
        <v>1612</v>
      </c>
      <c r="E340" s="17" t="s">
        <v>1230</v>
      </c>
      <c r="F340" s="17" t="s">
        <v>75</v>
      </c>
      <c r="G340" s="17" t="s">
        <v>114</v>
      </c>
      <c r="H340" s="17">
        <v>0</v>
      </c>
      <c r="I340" s="17">
        <v>0</v>
      </c>
      <c r="J340" s="17">
        <v>0</v>
      </c>
      <c r="K340" s="17" t="s">
        <v>59</v>
      </c>
      <c r="L340" s="18">
        <v>45724.81</v>
      </c>
      <c r="M340" s="18">
        <v>1708.19</v>
      </c>
      <c r="N340" s="18">
        <v>0</v>
      </c>
      <c r="O340" s="18">
        <v>47433</v>
      </c>
      <c r="P340" s="18">
        <v>124.72</v>
      </c>
      <c r="Q340" s="18">
        <v>816.28</v>
      </c>
      <c r="R340" s="18">
        <v>0</v>
      </c>
      <c r="S340" s="18">
        <v>941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45849.53</v>
      </c>
      <c r="Z340" s="18">
        <v>2524.4699999999998</v>
      </c>
      <c r="AA340" s="18">
        <v>0</v>
      </c>
      <c r="AB340" s="18">
        <v>48374</v>
      </c>
    </row>
    <row r="341" spans="1:31" s="15" customFormat="1" x14ac:dyDescent="0.25">
      <c r="A341" s="17">
        <v>10</v>
      </c>
      <c r="B341" s="17" t="s">
        <v>1182</v>
      </c>
      <c r="C341" s="17" t="s">
        <v>1068</v>
      </c>
      <c r="D341" s="17" t="s">
        <v>1221</v>
      </c>
      <c r="E341" s="17" t="s">
        <v>1222</v>
      </c>
      <c r="F341" s="17" t="s">
        <v>75</v>
      </c>
      <c r="G341" s="17" t="s">
        <v>1142</v>
      </c>
      <c r="H341" s="17">
        <v>9063</v>
      </c>
      <c r="I341" s="17">
        <v>9000</v>
      </c>
      <c r="J341" s="17">
        <v>63</v>
      </c>
      <c r="K341" s="17" t="s">
        <v>37</v>
      </c>
      <c r="L341" s="18">
        <v>43378.47</v>
      </c>
      <c r="M341" s="18">
        <v>10109.459999999999</v>
      </c>
      <c r="N341" s="18">
        <v>2595.0700000000002</v>
      </c>
      <c r="O341" s="18">
        <v>56083</v>
      </c>
      <c r="P341" s="18">
        <v>858.45</v>
      </c>
      <c r="Q341" s="18">
        <v>457.84</v>
      </c>
      <c r="R341" s="18">
        <v>37.71</v>
      </c>
      <c r="S341" s="18">
        <v>1354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44236.92</v>
      </c>
      <c r="Z341" s="18">
        <v>10567.3</v>
      </c>
      <c r="AA341" s="18">
        <v>2632.78</v>
      </c>
      <c r="AB341" s="18">
        <v>57437</v>
      </c>
    </row>
    <row r="342" spans="1:31" s="15" customFormat="1" x14ac:dyDescent="0.25">
      <c r="A342" s="17">
        <v>11</v>
      </c>
      <c r="B342" s="17" t="s">
        <v>1197</v>
      </c>
      <c r="C342" s="17" t="s">
        <v>1068</v>
      </c>
      <c r="D342" s="17" t="s">
        <v>1223</v>
      </c>
      <c r="E342" s="17" t="s">
        <v>1224</v>
      </c>
      <c r="F342" s="17" t="s">
        <v>75</v>
      </c>
      <c r="G342" s="17" t="s">
        <v>76</v>
      </c>
      <c r="H342" s="17">
        <v>11142</v>
      </c>
      <c r="I342" s="17">
        <v>11142</v>
      </c>
      <c r="J342" s="17">
        <v>0</v>
      </c>
      <c r="K342" s="17" t="s">
        <v>37</v>
      </c>
      <c r="L342" s="18">
        <v>26347.29</v>
      </c>
      <c r="M342" s="18">
        <v>7789.03</v>
      </c>
      <c r="N342" s="18">
        <v>1266.68</v>
      </c>
      <c r="O342" s="18">
        <v>35403</v>
      </c>
      <c r="P342" s="18">
        <v>343.46</v>
      </c>
      <c r="Q342" s="18">
        <v>274.54000000000002</v>
      </c>
      <c r="R342" s="18">
        <v>0</v>
      </c>
      <c r="S342" s="18">
        <v>618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18">
        <v>26690.75</v>
      </c>
      <c r="Z342" s="18">
        <v>8063.57</v>
      </c>
      <c r="AA342" s="18">
        <v>1266.68</v>
      </c>
      <c r="AB342" s="18">
        <v>36021</v>
      </c>
    </row>
    <row r="343" spans="1:31" s="15" customFormat="1" x14ac:dyDescent="0.25">
      <c r="A343" s="17">
        <v>12</v>
      </c>
      <c r="B343" s="17" t="s">
        <v>1188</v>
      </c>
      <c r="C343" s="17" t="s">
        <v>1068</v>
      </c>
      <c r="D343" s="17" t="s">
        <v>1225</v>
      </c>
      <c r="E343" s="17" t="s">
        <v>1226</v>
      </c>
      <c r="F343" s="17" t="s">
        <v>75</v>
      </c>
      <c r="G343" s="17" t="s">
        <v>76</v>
      </c>
      <c r="H343" s="17">
        <v>1324</v>
      </c>
      <c r="I343" s="17">
        <v>1211</v>
      </c>
      <c r="J343" s="17">
        <v>113</v>
      </c>
      <c r="K343" s="17" t="s">
        <v>37</v>
      </c>
      <c r="L343" s="18">
        <v>43780.95</v>
      </c>
      <c r="M343" s="18">
        <v>10302.23</v>
      </c>
      <c r="N343" s="18">
        <v>2452.8200000000002</v>
      </c>
      <c r="O343" s="18">
        <v>56536</v>
      </c>
      <c r="P343" s="18">
        <v>1248.55</v>
      </c>
      <c r="Q343" s="18">
        <v>456.82</v>
      </c>
      <c r="R343" s="18">
        <v>67.63</v>
      </c>
      <c r="S343" s="18">
        <v>1773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45029.5</v>
      </c>
      <c r="Z343" s="18">
        <v>10759.05</v>
      </c>
      <c r="AA343" s="18">
        <v>2520.4499999999998</v>
      </c>
      <c r="AB343" s="18">
        <v>58309</v>
      </c>
    </row>
    <row r="344" spans="1:31" s="12" customFormat="1" ht="16.5" customHeight="1" x14ac:dyDescent="0.25">
      <c r="A344" s="10"/>
      <c r="B344" s="10"/>
      <c r="C344" s="10" t="s">
        <v>71</v>
      </c>
      <c r="D344" s="10"/>
      <c r="E344" s="10"/>
      <c r="F344" s="10"/>
      <c r="G344" s="10"/>
      <c r="H344" s="10"/>
      <c r="I344" s="10"/>
      <c r="J344" s="11">
        <f>SUM(J332:J343)</f>
        <v>535</v>
      </c>
      <c r="K344" s="10"/>
      <c r="L344" s="11">
        <f t="shared" ref="L344:AB344" si="52">SUM(L332:L343)</f>
        <v>400372.18999999994</v>
      </c>
      <c r="M344" s="11">
        <f t="shared" si="52"/>
        <v>79683.31</v>
      </c>
      <c r="N344" s="11">
        <f t="shared" si="52"/>
        <v>16149.5</v>
      </c>
      <c r="O344" s="11">
        <f t="shared" si="52"/>
        <v>496205</v>
      </c>
      <c r="P344" s="11">
        <f t="shared" si="52"/>
        <v>8090.43</v>
      </c>
      <c r="Q344" s="11">
        <f t="shared" si="52"/>
        <v>4496.3599999999997</v>
      </c>
      <c r="R344" s="11">
        <f t="shared" si="52"/>
        <v>320.21000000000004</v>
      </c>
      <c r="S344" s="11">
        <f t="shared" si="52"/>
        <v>12907</v>
      </c>
      <c r="T344" s="11">
        <f t="shared" si="52"/>
        <v>0</v>
      </c>
      <c r="U344" s="11">
        <f t="shared" si="52"/>
        <v>0</v>
      </c>
      <c r="V344" s="11">
        <f t="shared" si="52"/>
        <v>0</v>
      </c>
      <c r="W344" s="11">
        <f t="shared" si="52"/>
        <v>0</v>
      </c>
      <c r="X344" s="11">
        <f t="shared" si="52"/>
        <v>0</v>
      </c>
      <c r="Y344" s="11">
        <f t="shared" si="52"/>
        <v>408462.61999999994</v>
      </c>
      <c r="Z344" s="11">
        <f t="shared" si="52"/>
        <v>84179.67</v>
      </c>
      <c r="AA344" s="11">
        <f t="shared" si="52"/>
        <v>16469.71</v>
      </c>
      <c r="AB344" s="11">
        <f t="shared" si="52"/>
        <v>509112</v>
      </c>
    </row>
    <row r="345" spans="1:31" s="12" customFormat="1" ht="16.5" customHeight="1" x14ac:dyDescent="0.25">
      <c r="A345" s="10"/>
      <c r="B345" s="10"/>
      <c r="C345" s="10" t="s">
        <v>119</v>
      </c>
      <c r="D345" s="10"/>
      <c r="E345" s="10"/>
      <c r="F345" s="10"/>
      <c r="G345" s="10"/>
      <c r="H345" s="10"/>
      <c r="I345" s="10"/>
      <c r="J345" s="11">
        <f>J344+J331</f>
        <v>17852</v>
      </c>
      <c r="K345" s="11"/>
      <c r="L345" s="11">
        <f t="shared" ref="L345:AB345" si="53">L344+L331</f>
        <v>789593.36999999988</v>
      </c>
      <c r="M345" s="11">
        <f t="shared" si="53"/>
        <v>115422.03</v>
      </c>
      <c r="N345" s="11">
        <f t="shared" si="53"/>
        <v>44582.6</v>
      </c>
      <c r="O345" s="11">
        <f t="shared" si="53"/>
        <v>949598</v>
      </c>
      <c r="P345" s="11">
        <f t="shared" si="53"/>
        <v>123817.16</v>
      </c>
      <c r="Q345" s="11">
        <f t="shared" si="53"/>
        <v>9223.98</v>
      </c>
      <c r="R345" s="11">
        <f t="shared" si="53"/>
        <v>8112.8600000000006</v>
      </c>
      <c r="S345" s="11">
        <f t="shared" si="53"/>
        <v>141154</v>
      </c>
      <c r="T345" s="11">
        <f t="shared" si="53"/>
        <v>0</v>
      </c>
      <c r="U345" s="11">
        <f t="shared" si="53"/>
        <v>0</v>
      </c>
      <c r="V345" s="11">
        <f t="shared" si="53"/>
        <v>0</v>
      </c>
      <c r="W345" s="11">
        <f t="shared" si="53"/>
        <v>0</v>
      </c>
      <c r="X345" s="11">
        <f t="shared" si="53"/>
        <v>0</v>
      </c>
      <c r="Y345" s="11">
        <f t="shared" si="53"/>
        <v>913410.53</v>
      </c>
      <c r="Z345" s="11">
        <f t="shared" si="53"/>
        <v>124646.01</v>
      </c>
      <c r="AA345" s="11">
        <f t="shared" si="53"/>
        <v>52695.459999999992</v>
      </c>
      <c r="AB345" s="11">
        <f t="shared" si="53"/>
        <v>1090752</v>
      </c>
    </row>
    <row r="346" spans="1:31" ht="18" customHeight="1" x14ac:dyDescent="0.25"/>
    <row r="347" spans="1:31" ht="18" customHeight="1" x14ac:dyDescent="0.25"/>
    <row r="350" spans="1:31" ht="15.75" x14ac:dyDescent="0.25">
      <c r="E350" s="13" t="s">
        <v>120</v>
      </c>
      <c r="G350" s="14"/>
      <c r="H350" s="14"/>
      <c r="I350" s="14"/>
      <c r="J350" s="14"/>
      <c r="K350" s="14"/>
      <c r="L350" s="13" t="s">
        <v>122</v>
      </c>
      <c r="M350" s="13"/>
      <c r="N350" s="13"/>
      <c r="O350" s="14"/>
      <c r="Q350" s="14"/>
      <c r="R350" s="13" t="s">
        <v>121</v>
      </c>
      <c r="T350" s="14"/>
      <c r="U350" s="14"/>
      <c r="W350" s="14"/>
      <c r="X350" s="14"/>
      <c r="Y350" s="13" t="s">
        <v>123</v>
      </c>
      <c r="Z350" s="14"/>
      <c r="AA350" s="14"/>
      <c r="AB350" s="14"/>
    </row>
    <row r="351" spans="1:31" ht="15.75" x14ac:dyDescent="0.25">
      <c r="E351" s="13" t="s">
        <v>124</v>
      </c>
      <c r="G351" s="14"/>
      <c r="H351" s="14"/>
      <c r="I351" s="14"/>
      <c r="J351" s="14"/>
      <c r="K351" s="14"/>
      <c r="L351" s="13" t="s">
        <v>124</v>
      </c>
      <c r="M351" s="13"/>
      <c r="N351" s="13"/>
      <c r="O351" s="14"/>
      <c r="Q351" s="14"/>
      <c r="R351" s="13" t="s">
        <v>124</v>
      </c>
      <c r="T351" s="14"/>
      <c r="U351" s="14"/>
      <c r="W351" s="14"/>
      <c r="X351" s="14"/>
      <c r="Y351" s="13" t="s">
        <v>124</v>
      </c>
      <c r="Z351" s="14"/>
      <c r="AA351" s="14"/>
      <c r="AB351" s="14"/>
    </row>
    <row r="352" spans="1:31" ht="32.25" customHeight="1" x14ac:dyDescent="0.55000000000000004">
      <c r="A352" s="75" t="s">
        <v>0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1"/>
      <c r="AD352" s="1"/>
      <c r="AE352" s="1"/>
    </row>
    <row r="353" spans="1:31" ht="21.75" customHeight="1" x14ac:dyDescent="0.4">
      <c r="A353" s="76" t="s">
        <v>1709</v>
      </c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2"/>
      <c r="AD353" s="2"/>
      <c r="AE353" s="2"/>
    </row>
    <row r="354" spans="1:31" s="5" customFormat="1" ht="20.25" customHeight="1" x14ac:dyDescent="0.35">
      <c r="A354" s="3" t="s">
        <v>1</v>
      </c>
      <c r="B354" s="4"/>
      <c r="C354" s="3"/>
      <c r="D354" s="3"/>
      <c r="F354" s="3" t="s">
        <v>1229</v>
      </c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s="7" customFormat="1" ht="90" x14ac:dyDescent="0.25">
      <c r="A355" s="6" t="s">
        <v>3</v>
      </c>
      <c r="B355" s="6" t="s">
        <v>4</v>
      </c>
      <c r="C355" s="6" t="s">
        <v>5</v>
      </c>
      <c r="D355" s="6" t="s">
        <v>6</v>
      </c>
      <c r="E355" s="6" t="s">
        <v>7</v>
      </c>
      <c r="F355" s="6" t="s">
        <v>8</v>
      </c>
      <c r="G355" s="6" t="s">
        <v>9</v>
      </c>
      <c r="H355" s="6" t="s">
        <v>10</v>
      </c>
      <c r="I355" s="6" t="s">
        <v>11</v>
      </c>
      <c r="J355" s="6" t="s">
        <v>12</v>
      </c>
      <c r="K355" s="6" t="s">
        <v>13</v>
      </c>
      <c r="L355" s="6" t="s">
        <v>14</v>
      </c>
      <c r="M355" s="6" t="s">
        <v>15</v>
      </c>
      <c r="N355" s="6" t="s">
        <v>16</v>
      </c>
      <c r="O355" s="6" t="s">
        <v>17</v>
      </c>
      <c r="P355" s="6" t="s">
        <v>18</v>
      </c>
      <c r="Q355" s="6" t="s">
        <v>19</v>
      </c>
      <c r="R355" s="6" t="s">
        <v>20</v>
      </c>
      <c r="S355" s="6" t="s">
        <v>21</v>
      </c>
      <c r="T355" s="6" t="s">
        <v>22</v>
      </c>
      <c r="U355" s="6" t="s">
        <v>23</v>
      </c>
      <c r="V355" s="6" t="s">
        <v>24</v>
      </c>
      <c r="W355" s="6" t="s">
        <v>25</v>
      </c>
      <c r="X355" s="6" t="s">
        <v>26</v>
      </c>
      <c r="Y355" s="6" t="s">
        <v>27</v>
      </c>
      <c r="Z355" s="6" t="s">
        <v>28</v>
      </c>
      <c r="AA355" s="6" t="s">
        <v>29</v>
      </c>
      <c r="AB355" s="6" t="s">
        <v>30</v>
      </c>
    </row>
    <row r="356" spans="1:31" s="15" customFormat="1" x14ac:dyDescent="0.25">
      <c r="A356" s="17">
        <v>1</v>
      </c>
      <c r="B356" s="17" t="s">
        <v>42</v>
      </c>
      <c r="C356" s="17" t="s">
        <v>1068</v>
      </c>
      <c r="D356" s="17" t="s">
        <v>1179</v>
      </c>
      <c r="E356" s="17" t="s">
        <v>1180</v>
      </c>
      <c r="F356" s="17" t="s">
        <v>35</v>
      </c>
      <c r="G356" s="17" t="s">
        <v>1181</v>
      </c>
      <c r="H356" s="17">
        <v>69313</v>
      </c>
      <c r="I356" s="17">
        <v>69313</v>
      </c>
      <c r="J356" s="17">
        <v>232</v>
      </c>
      <c r="K356" s="17" t="s">
        <v>769</v>
      </c>
      <c r="L356" s="18">
        <v>5340.64</v>
      </c>
      <c r="M356" s="18">
        <v>714.16</v>
      </c>
      <c r="N356" s="18">
        <v>313.2</v>
      </c>
      <c r="O356" s="18">
        <v>6368</v>
      </c>
      <c r="P356" s="18">
        <v>1833.22</v>
      </c>
      <c r="Q356" s="18">
        <v>49.38</v>
      </c>
      <c r="R356" s="18">
        <v>104.4</v>
      </c>
      <c r="S356" s="18">
        <v>1987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18">
        <v>7173.86</v>
      </c>
      <c r="Z356" s="18">
        <v>763.54</v>
      </c>
      <c r="AA356" s="18">
        <v>417.6</v>
      </c>
      <c r="AB356" s="18">
        <v>8355</v>
      </c>
    </row>
    <row r="357" spans="1:31" s="15" customFormat="1" x14ac:dyDescent="0.25">
      <c r="A357" s="17">
        <v>2</v>
      </c>
      <c r="B357" s="17" t="s">
        <v>1182</v>
      </c>
      <c r="C357" s="17" t="s">
        <v>1068</v>
      </c>
      <c r="D357" s="17" t="s">
        <v>1183</v>
      </c>
      <c r="E357" s="17" t="s">
        <v>1184</v>
      </c>
      <c r="F357" s="17" t="s">
        <v>35</v>
      </c>
      <c r="G357" s="17" t="s">
        <v>41</v>
      </c>
      <c r="H357" s="17">
        <v>181291</v>
      </c>
      <c r="I357" s="17">
        <v>181291</v>
      </c>
      <c r="J357" s="17">
        <v>0</v>
      </c>
      <c r="K357" s="17" t="s">
        <v>37</v>
      </c>
      <c r="L357" s="18">
        <v>77589.570000000007</v>
      </c>
      <c r="M357" s="18">
        <v>2574.98</v>
      </c>
      <c r="N357" s="18">
        <v>5319.45</v>
      </c>
      <c r="O357" s="18">
        <v>85484</v>
      </c>
      <c r="P357" s="18">
        <v>1484.8</v>
      </c>
      <c r="Q357" s="18">
        <v>725.2</v>
      </c>
      <c r="R357" s="18">
        <v>0</v>
      </c>
      <c r="S357" s="18">
        <v>2210</v>
      </c>
      <c r="T357" s="18">
        <v>0</v>
      </c>
      <c r="U357" s="18">
        <v>0</v>
      </c>
      <c r="V357" s="18">
        <v>0</v>
      </c>
      <c r="W357" s="18">
        <v>0</v>
      </c>
      <c r="X357" s="18"/>
      <c r="Y357" s="18">
        <v>79074.37</v>
      </c>
      <c r="Z357" s="18">
        <v>3300.18</v>
      </c>
      <c r="AA357" s="18">
        <v>5319.45</v>
      </c>
      <c r="AB357" s="18">
        <v>87694</v>
      </c>
    </row>
    <row r="358" spans="1:31" s="15" customFormat="1" x14ac:dyDescent="0.25">
      <c r="A358" s="17">
        <v>3</v>
      </c>
      <c r="B358" s="17" t="s">
        <v>1185</v>
      </c>
      <c r="C358" s="17" t="s">
        <v>1068</v>
      </c>
      <c r="D358" s="17" t="s">
        <v>1186</v>
      </c>
      <c r="E358" s="17" t="s">
        <v>1187</v>
      </c>
      <c r="F358" s="17" t="s">
        <v>35</v>
      </c>
      <c r="G358" s="17" t="s">
        <v>45</v>
      </c>
      <c r="H358" s="17">
        <v>8924</v>
      </c>
      <c r="I358" s="17">
        <v>7726</v>
      </c>
      <c r="J358" s="17">
        <v>1198</v>
      </c>
      <c r="K358" s="17" t="s">
        <v>37</v>
      </c>
      <c r="L358" s="18">
        <v>31554.639999999999</v>
      </c>
      <c r="M358" s="18">
        <v>933.51</v>
      </c>
      <c r="N358" s="18">
        <v>1346.85</v>
      </c>
      <c r="O358" s="18">
        <v>33835</v>
      </c>
      <c r="P358" s="18">
        <v>7862.08</v>
      </c>
      <c r="Q358" s="18">
        <v>283.82</v>
      </c>
      <c r="R358" s="18">
        <v>539.1</v>
      </c>
      <c r="S358" s="18">
        <v>8685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39416.720000000001</v>
      </c>
      <c r="Z358" s="18">
        <v>1217.33</v>
      </c>
      <c r="AA358" s="18">
        <v>1885.95</v>
      </c>
      <c r="AB358" s="18">
        <v>42520</v>
      </c>
    </row>
    <row r="359" spans="1:31" s="15" customFormat="1" x14ac:dyDescent="0.25">
      <c r="A359" s="17">
        <v>4</v>
      </c>
      <c r="B359" s="17" t="s">
        <v>1188</v>
      </c>
      <c r="C359" s="17" t="s">
        <v>1068</v>
      </c>
      <c r="D359" s="17" t="s">
        <v>1189</v>
      </c>
      <c r="E359" s="17" t="s">
        <v>1190</v>
      </c>
      <c r="F359" s="17" t="s">
        <v>35</v>
      </c>
      <c r="G359" s="17" t="s">
        <v>45</v>
      </c>
      <c r="H359" s="17">
        <v>69920</v>
      </c>
      <c r="I359" s="17">
        <v>69920</v>
      </c>
      <c r="J359" s="17">
        <v>0</v>
      </c>
      <c r="K359" s="17" t="s">
        <v>59</v>
      </c>
      <c r="L359" s="18">
        <v>14028.19</v>
      </c>
      <c r="M359" s="18">
        <v>1994.81</v>
      </c>
      <c r="N359" s="18">
        <v>0</v>
      </c>
      <c r="O359" s="18">
        <v>16023</v>
      </c>
      <c r="P359" s="18">
        <v>852.02</v>
      </c>
      <c r="Q359" s="18">
        <v>140.97999999999999</v>
      </c>
      <c r="R359" s="18">
        <v>0</v>
      </c>
      <c r="S359" s="18">
        <v>993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14880.21</v>
      </c>
      <c r="Z359" s="18">
        <v>2135.79</v>
      </c>
      <c r="AA359" s="18">
        <v>0</v>
      </c>
      <c r="AB359" s="18">
        <v>17016</v>
      </c>
    </row>
    <row r="360" spans="1:31" s="15" customFormat="1" x14ac:dyDescent="0.25">
      <c r="A360" s="17">
        <v>5</v>
      </c>
      <c r="B360" s="17" t="s">
        <v>1188</v>
      </c>
      <c r="C360" s="17" t="s">
        <v>1068</v>
      </c>
      <c r="D360" s="17" t="s">
        <v>1191</v>
      </c>
      <c r="E360" s="17" t="s">
        <v>1192</v>
      </c>
      <c r="F360" s="17" t="s">
        <v>35</v>
      </c>
      <c r="G360" s="17" t="s">
        <v>41</v>
      </c>
      <c r="H360" s="17">
        <v>36246</v>
      </c>
      <c r="I360" s="17">
        <v>30085</v>
      </c>
      <c r="J360" s="17">
        <v>6161</v>
      </c>
      <c r="K360" s="17" t="s">
        <v>37</v>
      </c>
      <c r="L360" s="18">
        <v>57281.18</v>
      </c>
      <c r="M360" s="18">
        <v>1111.42</v>
      </c>
      <c r="N360" s="18">
        <v>2048.4</v>
      </c>
      <c r="O360" s="18">
        <v>60441</v>
      </c>
      <c r="P360" s="18">
        <v>36187.39</v>
      </c>
      <c r="Q360" s="18">
        <v>476.16</v>
      </c>
      <c r="R360" s="18">
        <v>2772.45</v>
      </c>
      <c r="S360" s="18">
        <v>39436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93468.57</v>
      </c>
      <c r="Z360" s="18">
        <v>1587.58</v>
      </c>
      <c r="AA360" s="18">
        <v>4820.8500000000004</v>
      </c>
      <c r="AB360" s="18">
        <v>99877</v>
      </c>
    </row>
    <row r="361" spans="1:31" s="15" customFormat="1" x14ac:dyDescent="0.25">
      <c r="A361" s="17">
        <v>6</v>
      </c>
      <c r="B361" s="17" t="s">
        <v>42</v>
      </c>
      <c r="C361" s="17" t="s">
        <v>1068</v>
      </c>
      <c r="D361" s="17" t="s">
        <v>1193</v>
      </c>
      <c r="E361" s="17" t="s">
        <v>1194</v>
      </c>
      <c r="F361" s="17" t="s">
        <v>35</v>
      </c>
      <c r="G361" s="17" t="s">
        <v>41</v>
      </c>
      <c r="H361" s="17">
        <v>86330</v>
      </c>
      <c r="I361" s="17">
        <v>84533</v>
      </c>
      <c r="J361" s="17">
        <v>1797</v>
      </c>
      <c r="K361" s="17" t="s">
        <v>37</v>
      </c>
      <c r="L361" s="18">
        <v>84971.59</v>
      </c>
      <c r="M361" s="18">
        <v>5118.59</v>
      </c>
      <c r="N361" s="18">
        <v>7105.82</v>
      </c>
      <c r="O361" s="18">
        <v>97196</v>
      </c>
      <c r="P361" s="18">
        <v>10487.87</v>
      </c>
      <c r="Q361" s="18">
        <v>906.48</v>
      </c>
      <c r="R361" s="18">
        <v>808.65</v>
      </c>
      <c r="S361" s="18">
        <v>12203</v>
      </c>
      <c r="T361" s="18">
        <v>0</v>
      </c>
      <c r="U361" s="18">
        <v>0</v>
      </c>
      <c r="V361" s="18">
        <v>0</v>
      </c>
      <c r="W361" s="18">
        <v>0</v>
      </c>
      <c r="X361" s="18"/>
      <c r="Y361" s="18">
        <v>95459.46</v>
      </c>
      <c r="Z361" s="18">
        <v>6025.07</v>
      </c>
      <c r="AA361" s="18">
        <v>7914.47</v>
      </c>
      <c r="AB361" s="18">
        <v>109399</v>
      </c>
    </row>
    <row r="362" spans="1:31" s="15" customFormat="1" x14ac:dyDescent="0.25">
      <c r="A362" s="17">
        <v>7</v>
      </c>
      <c r="B362" s="17" t="s">
        <v>1048</v>
      </c>
      <c r="C362" s="17" t="s">
        <v>1068</v>
      </c>
      <c r="D362" s="17" t="s">
        <v>1195</v>
      </c>
      <c r="E362" s="17" t="s">
        <v>1196</v>
      </c>
      <c r="F362" s="17" t="s">
        <v>35</v>
      </c>
      <c r="G362" s="17" t="s">
        <v>1055</v>
      </c>
      <c r="H362" s="17">
        <v>46250</v>
      </c>
      <c r="I362" s="17">
        <v>45200</v>
      </c>
      <c r="J362" s="17">
        <v>1050</v>
      </c>
      <c r="K362" s="17" t="s">
        <v>37</v>
      </c>
      <c r="L362" s="18">
        <v>46444.89</v>
      </c>
      <c r="M362" s="18">
        <v>2099.71</v>
      </c>
      <c r="N362" s="18">
        <v>8513.4</v>
      </c>
      <c r="O362" s="18">
        <v>57058</v>
      </c>
      <c r="P362" s="18">
        <v>7374.14</v>
      </c>
      <c r="Q362" s="18">
        <v>535.36</v>
      </c>
      <c r="R362" s="18">
        <v>472.5</v>
      </c>
      <c r="S362" s="18">
        <v>8382</v>
      </c>
      <c r="T362" s="18">
        <v>0</v>
      </c>
      <c r="U362" s="18">
        <v>0</v>
      </c>
      <c r="V362" s="18">
        <v>0</v>
      </c>
      <c r="W362" s="18">
        <v>0</v>
      </c>
      <c r="X362" s="18"/>
      <c r="Y362" s="18">
        <v>53819.03</v>
      </c>
      <c r="Z362" s="18">
        <v>2635.07</v>
      </c>
      <c r="AA362" s="18">
        <v>8985.9</v>
      </c>
      <c r="AB362" s="18">
        <v>65440</v>
      </c>
    </row>
    <row r="363" spans="1:31" s="15" customFormat="1" x14ac:dyDescent="0.25">
      <c r="A363" s="17">
        <v>8</v>
      </c>
      <c r="B363" s="17" t="s">
        <v>1197</v>
      </c>
      <c r="C363" s="17" t="s">
        <v>1068</v>
      </c>
      <c r="D363" s="17" t="s">
        <v>1198</v>
      </c>
      <c r="E363" s="17" t="s">
        <v>1199</v>
      </c>
      <c r="F363" s="17" t="s">
        <v>35</v>
      </c>
      <c r="G363" s="17" t="s">
        <v>45</v>
      </c>
      <c r="H363" s="17">
        <v>31911</v>
      </c>
      <c r="I363" s="17">
        <v>31230</v>
      </c>
      <c r="J363" s="17">
        <v>2043</v>
      </c>
      <c r="K363" s="17" t="s">
        <v>37</v>
      </c>
      <c r="L363" s="18">
        <v>34664.07</v>
      </c>
      <c r="M363" s="18">
        <v>1002.08</v>
      </c>
      <c r="N363" s="18">
        <v>2606.85</v>
      </c>
      <c r="O363" s="18">
        <v>38273</v>
      </c>
      <c r="P363" s="18">
        <v>12920.13</v>
      </c>
      <c r="Q363" s="18">
        <v>324.52</v>
      </c>
      <c r="R363" s="18">
        <v>919.35</v>
      </c>
      <c r="S363" s="18">
        <v>14164</v>
      </c>
      <c r="T363" s="18">
        <v>0</v>
      </c>
      <c r="U363" s="18">
        <v>0</v>
      </c>
      <c r="V363" s="18">
        <v>0</v>
      </c>
      <c r="W363" s="18">
        <v>0</v>
      </c>
      <c r="X363" s="18"/>
      <c r="Y363" s="18">
        <v>47584.2</v>
      </c>
      <c r="Z363" s="18">
        <v>1326.6</v>
      </c>
      <c r="AA363" s="18">
        <v>3526.2</v>
      </c>
      <c r="AB363" s="18">
        <v>52437</v>
      </c>
    </row>
    <row r="364" spans="1:31" s="15" customFormat="1" x14ac:dyDescent="0.25">
      <c r="A364" s="17">
        <v>9</v>
      </c>
      <c r="B364" s="17" t="s">
        <v>1200</v>
      </c>
      <c r="C364" s="17" t="s">
        <v>1068</v>
      </c>
      <c r="D364" s="17" t="s">
        <v>1201</v>
      </c>
      <c r="E364" s="17" t="s">
        <v>1202</v>
      </c>
      <c r="F364" s="17" t="s">
        <v>35</v>
      </c>
      <c r="G364" s="17" t="s">
        <v>1055</v>
      </c>
      <c r="H364" s="17">
        <v>40815</v>
      </c>
      <c r="I364" s="17">
        <v>40317</v>
      </c>
      <c r="J364" s="17">
        <v>1494</v>
      </c>
      <c r="K364" s="17" t="s">
        <v>37</v>
      </c>
      <c r="L364" s="18">
        <v>47928.88</v>
      </c>
      <c r="M364" s="18">
        <v>1506.92</v>
      </c>
      <c r="N364" s="18">
        <v>2986.2</v>
      </c>
      <c r="O364" s="18">
        <v>52422</v>
      </c>
      <c r="P364" s="18">
        <v>17281.400000000001</v>
      </c>
      <c r="Q364" s="18">
        <v>433.3</v>
      </c>
      <c r="R364" s="18">
        <v>672.3</v>
      </c>
      <c r="S364" s="18">
        <v>18387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65210.28</v>
      </c>
      <c r="Z364" s="18">
        <v>1940.22</v>
      </c>
      <c r="AA364" s="18">
        <v>3658.5</v>
      </c>
      <c r="AB364" s="18">
        <v>70809</v>
      </c>
    </row>
    <row r="365" spans="1:31" s="15" customFormat="1" x14ac:dyDescent="0.25">
      <c r="A365" s="17">
        <v>10</v>
      </c>
      <c r="B365" s="17" t="s">
        <v>1182</v>
      </c>
      <c r="C365" s="17" t="s">
        <v>1068</v>
      </c>
      <c r="D365" s="17" t="s">
        <v>1203</v>
      </c>
      <c r="E365" s="17" t="s">
        <v>1204</v>
      </c>
      <c r="F365" s="17" t="s">
        <v>35</v>
      </c>
      <c r="G365" s="17" t="s">
        <v>1205</v>
      </c>
      <c r="H365" s="17">
        <v>39000</v>
      </c>
      <c r="I365" s="17">
        <v>39000</v>
      </c>
      <c r="J365" s="17">
        <v>0</v>
      </c>
      <c r="K365" s="17" t="s">
        <v>37</v>
      </c>
      <c r="L365" s="18">
        <v>60595.21</v>
      </c>
      <c r="M365" s="18">
        <v>13234.7</v>
      </c>
      <c r="N365" s="18">
        <v>3694.09</v>
      </c>
      <c r="O365" s="18">
        <v>77524</v>
      </c>
      <c r="P365" s="18">
        <v>852.66</v>
      </c>
      <c r="Q365" s="18">
        <v>660.34</v>
      </c>
      <c r="R365" s="18">
        <v>0</v>
      </c>
      <c r="S365" s="18">
        <v>1513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18">
        <v>61447.87</v>
      </c>
      <c r="Z365" s="18">
        <v>13895.04</v>
      </c>
      <c r="AA365" s="18">
        <v>3694.09</v>
      </c>
      <c r="AB365" s="18">
        <v>79037</v>
      </c>
    </row>
    <row r="366" spans="1:31" s="15" customFormat="1" x14ac:dyDescent="0.25">
      <c r="A366" s="17">
        <v>11</v>
      </c>
      <c r="B366" s="17" t="s">
        <v>1197</v>
      </c>
      <c r="C366" s="17" t="s">
        <v>1229</v>
      </c>
      <c r="D366" s="17" t="s">
        <v>1206</v>
      </c>
      <c r="E366" s="17" t="s">
        <v>1207</v>
      </c>
      <c r="F366" s="17" t="s">
        <v>35</v>
      </c>
      <c r="G366" s="17" t="s">
        <v>114</v>
      </c>
      <c r="H366" s="17">
        <v>98453</v>
      </c>
      <c r="I366" s="17">
        <v>98453</v>
      </c>
      <c r="J366" s="17">
        <v>0</v>
      </c>
      <c r="K366" s="17" t="s">
        <v>37</v>
      </c>
      <c r="L366" s="18">
        <v>44549.05</v>
      </c>
      <c r="M366" s="18">
        <v>10175.459999999999</v>
      </c>
      <c r="N366" s="18">
        <v>2291.4899999999998</v>
      </c>
      <c r="O366" s="18">
        <v>57016</v>
      </c>
      <c r="P366" s="18">
        <v>824.83</v>
      </c>
      <c r="Q366" s="18">
        <v>480.17</v>
      </c>
      <c r="R366" s="18">
        <v>0</v>
      </c>
      <c r="S366" s="18">
        <v>1305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45373.88</v>
      </c>
      <c r="Z366" s="18">
        <v>10655.63</v>
      </c>
      <c r="AA366" s="18">
        <v>2291.4899999999998</v>
      </c>
      <c r="AB366" s="18">
        <v>58321</v>
      </c>
    </row>
    <row r="367" spans="1:31" s="22" customFormat="1" x14ac:dyDescent="0.25">
      <c r="A367" s="19"/>
      <c r="B367" s="19"/>
      <c r="C367" s="10" t="s">
        <v>71</v>
      </c>
      <c r="D367" s="19"/>
      <c r="E367" s="19"/>
      <c r="F367" s="19"/>
      <c r="G367" s="19"/>
      <c r="H367" s="19"/>
      <c r="I367" s="19"/>
      <c r="J367" s="19">
        <f>SUM(J356:J366)</f>
        <v>13975</v>
      </c>
      <c r="K367" s="19"/>
      <c r="L367" s="20">
        <f t="shared" ref="L367:AB367" si="54">SUM(L356:L366)</f>
        <v>504947.91000000003</v>
      </c>
      <c r="M367" s="20">
        <f t="shared" si="54"/>
        <v>40466.339999999997</v>
      </c>
      <c r="N367" s="20">
        <f t="shared" si="54"/>
        <v>36225.749999999993</v>
      </c>
      <c r="O367" s="20">
        <f t="shared" si="54"/>
        <v>581640</v>
      </c>
      <c r="P367" s="20">
        <f t="shared" si="54"/>
        <v>97960.540000000023</v>
      </c>
      <c r="Q367" s="20">
        <f t="shared" si="54"/>
        <v>5015.7100000000009</v>
      </c>
      <c r="R367" s="20">
        <f t="shared" si="54"/>
        <v>6288.75</v>
      </c>
      <c r="S367" s="20">
        <f t="shared" si="54"/>
        <v>109265</v>
      </c>
      <c r="T367" s="20">
        <f t="shared" si="54"/>
        <v>0</v>
      </c>
      <c r="U367" s="20">
        <f t="shared" si="54"/>
        <v>0</v>
      </c>
      <c r="V367" s="20">
        <f t="shared" si="54"/>
        <v>0</v>
      </c>
      <c r="W367" s="20">
        <f t="shared" si="54"/>
        <v>0</v>
      </c>
      <c r="X367" s="20">
        <f t="shared" si="54"/>
        <v>0</v>
      </c>
      <c r="Y367" s="20">
        <f t="shared" si="54"/>
        <v>602908.44999999995</v>
      </c>
      <c r="Z367" s="20">
        <f t="shared" si="54"/>
        <v>45482.049999999996</v>
      </c>
      <c r="AA367" s="20">
        <f t="shared" si="54"/>
        <v>42514.499999999993</v>
      </c>
      <c r="AB367" s="20">
        <f t="shared" si="54"/>
        <v>690905</v>
      </c>
    </row>
    <row r="368" spans="1:31" s="15" customFormat="1" x14ac:dyDescent="0.25">
      <c r="A368" s="17">
        <v>1</v>
      </c>
      <c r="B368" s="17" t="s">
        <v>1200</v>
      </c>
      <c r="C368" s="17" t="s">
        <v>1068</v>
      </c>
      <c r="D368" s="17" t="s">
        <v>1208</v>
      </c>
      <c r="E368" s="17" t="s">
        <v>1209</v>
      </c>
      <c r="F368" s="17" t="s">
        <v>75</v>
      </c>
      <c r="G368" s="17" t="s">
        <v>1142</v>
      </c>
      <c r="H368" s="17">
        <v>12069</v>
      </c>
      <c r="I368" s="17">
        <v>12069</v>
      </c>
      <c r="J368" s="17">
        <v>0</v>
      </c>
      <c r="K368" s="17" t="s">
        <v>37</v>
      </c>
      <c r="L368" s="18">
        <v>14870.25</v>
      </c>
      <c r="M368" s="18">
        <v>4468.8999999999996</v>
      </c>
      <c r="N368" s="18">
        <v>572.85</v>
      </c>
      <c r="O368" s="18">
        <v>19912</v>
      </c>
      <c r="P368" s="18">
        <v>218.44</v>
      </c>
      <c r="Q368" s="18">
        <v>158.56</v>
      </c>
      <c r="R368" s="18">
        <v>0</v>
      </c>
      <c r="S368" s="18">
        <v>377</v>
      </c>
      <c r="T368" s="18">
        <v>0</v>
      </c>
      <c r="U368" s="18">
        <v>0</v>
      </c>
      <c r="V368" s="18">
        <v>0</v>
      </c>
      <c r="W368" s="18">
        <v>0</v>
      </c>
      <c r="X368" s="18"/>
      <c r="Y368" s="18">
        <v>15088.69</v>
      </c>
      <c r="Z368" s="18">
        <v>4627.46</v>
      </c>
      <c r="AA368" s="18">
        <v>572.85</v>
      </c>
      <c r="AB368" s="18">
        <v>20289</v>
      </c>
    </row>
    <row r="369" spans="1:28" s="15" customFormat="1" x14ac:dyDescent="0.25">
      <c r="A369" s="17">
        <v>2</v>
      </c>
      <c r="B369" s="17" t="s">
        <v>1185</v>
      </c>
      <c r="C369" s="17" t="s">
        <v>1068</v>
      </c>
      <c r="D369" s="17" t="s">
        <v>1210</v>
      </c>
      <c r="E369" s="17" t="s">
        <v>1211</v>
      </c>
      <c r="F369" s="17" t="s">
        <v>75</v>
      </c>
      <c r="G369" s="17" t="s">
        <v>76</v>
      </c>
      <c r="H369" s="17">
        <v>3980</v>
      </c>
      <c r="I369" s="17">
        <v>3980</v>
      </c>
      <c r="J369" s="17">
        <v>0</v>
      </c>
      <c r="K369" s="17" t="s">
        <v>59</v>
      </c>
      <c r="L369" s="18">
        <v>17515.84</v>
      </c>
      <c r="M369" s="18">
        <v>3513.84</v>
      </c>
      <c r="N369" s="18">
        <v>733.32</v>
      </c>
      <c r="O369" s="18">
        <v>21763</v>
      </c>
      <c r="P369" s="18">
        <v>249.62</v>
      </c>
      <c r="Q369" s="18">
        <v>185.38</v>
      </c>
      <c r="R369" s="18">
        <v>0</v>
      </c>
      <c r="S369" s="18">
        <v>435</v>
      </c>
      <c r="T369" s="18">
        <v>0</v>
      </c>
      <c r="U369" s="18">
        <v>0</v>
      </c>
      <c r="V369" s="18">
        <v>0</v>
      </c>
      <c r="W369" s="18">
        <v>0</v>
      </c>
      <c r="X369" s="18"/>
      <c r="Y369" s="18">
        <v>17765.46</v>
      </c>
      <c r="Z369" s="18">
        <v>3699.22</v>
      </c>
      <c r="AA369" s="18">
        <v>733.32</v>
      </c>
      <c r="AB369" s="18">
        <v>22198</v>
      </c>
    </row>
    <row r="370" spans="1:28" s="15" customFormat="1" x14ac:dyDescent="0.25">
      <c r="A370" s="17">
        <v>3</v>
      </c>
      <c r="B370" s="17" t="s">
        <v>42</v>
      </c>
      <c r="C370" s="17" t="s">
        <v>1068</v>
      </c>
      <c r="D370" s="17" t="s">
        <v>1212</v>
      </c>
      <c r="E370" s="17" t="s">
        <v>1213</v>
      </c>
      <c r="F370" s="17" t="s">
        <v>75</v>
      </c>
      <c r="G370" s="17" t="s">
        <v>1214</v>
      </c>
      <c r="H370" s="17">
        <v>9946</v>
      </c>
      <c r="I370" s="17">
        <v>9946</v>
      </c>
      <c r="J370" s="17">
        <v>66</v>
      </c>
      <c r="K370" s="17" t="s">
        <v>769</v>
      </c>
      <c r="L370" s="18">
        <v>40888.25</v>
      </c>
      <c r="M370" s="18">
        <v>9537.58</v>
      </c>
      <c r="N370" s="18">
        <v>2308.17</v>
      </c>
      <c r="O370" s="18">
        <v>52734</v>
      </c>
      <c r="P370" s="18">
        <v>880.43</v>
      </c>
      <c r="Q370" s="18">
        <v>442.07</v>
      </c>
      <c r="R370" s="18">
        <v>39.5</v>
      </c>
      <c r="S370" s="18">
        <v>1362</v>
      </c>
      <c r="T370" s="18">
        <v>0</v>
      </c>
      <c r="U370" s="18">
        <v>0</v>
      </c>
      <c r="V370" s="18">
        <v>0</v>
      </c>
      <c r="W370" s="18">
        <v>0</v>
      </c>
      <c r="X370" s="18"/>
      <c r="Y370" s="18">
        <v>41768.68</v>
      </c>
      <c r="Z370" s="18">
        <v>9979.65</v>
      </c>
      <c r="AA370" s="18">
        <v>2347.67</v>
      </c>
      <c r="AB370" s="18">
        <v>54096</v>
      </c>
    </row>
    <row r="371" spans="1:28" s="15" customFormat="1" x14ac:dyDescent="0.25">
      <c r="A371" s="17">
        <v>4</v>
      </c>
      <c r="B371" s="17" t="s">
        <v>1197</v>
      </c>
      <c r="C371" s="17" t="s">
        <v>1068</v>
      </c>
      <c r="D371" s="17" t="s">
        <v>1215</v>
      </c>
      <c r="E371" s="17" t="s">
        <v>1216</v>
      </c>
      <c r="F371" s="17" t="s">
        <v>75</v>
      </c>
      <c r="G371" s="17" t="s">
        <v>76</v>
      </c>
      <c r="H371" s="17">
        <v>10165</v>
      </c>
      <c r="I371" s="17">
        <v>10165</v>
      </c>
      <c r="J371" s="17">
        <v>0</v>
      </c>
      <c r="K371" s="17" t="s">
        <v>37</v>
      </c>
      <c r="L371" s="18">
        <v>35899.67</v>
      </c>
      <c r="M371" s="18">
        <v>8859.7199999999993</v>
      </c>
      <c r="N371" s="18">
        <v>1467.61</v>
      </c>
      <c r="O371" s="18">
        <v>46227</v>
      </c>
      <c r="P371" s="18">
        <v>531.35</v>
      </c>
      <c r="Q371" s="18">
        <v>383.65</v>
      </c>
      <c r="R371" s="18">
        <v>0</v>
      </c>
      <c r="S371" s="18">
        <v>915</v>
      </c>
      <c r="T371" s="18">
        <v>0</v>
      </c>
      <c r="U371" s="18">
        <v>0</v>
      </c>
      <c r="V371" s="18">
        <v>0</v>
      </c>
      <c r="W371" s="18">
        <v>0</v>
      </c>
      <c r="X371" s="18"/>
      <c r="Y371" s="18">
        <v>36431.019999999997</v>
      </c>
      <c r="Z371" s="18">
        <v>9243.3700000000008</v>
      </c>
      <c r="AA371" s="18">
        <v>1467.61</v>
      </c>
      <c r="AB371" s="18">
        <v>47142</v>
      </c>
    </row>
    <row r="372" spans="1:28" s="15" customFormat="1" x14ac:dyDescent="0.25">
      <c r="A372" s="17">
        <v>5</v>
      </c>
      <c r="B372" s="17" t="s">
        <v>31</v>
      </c>
      <c r="C372" s="17" t="s">
        <v>1672</v>
      </c>
      <c r="D372" s="17" t="s">
        <v>1613</v>
      </c>
      <c r="E372" s="17" t="s">
        <v>1232</v>
      </c>
      <c r="F372" s="17" t="s">
        <v>75</v>
      </c>
      <c r="G372" s="17" t="s">
        <v>76</v>
      </c>
      <c r="H372" s="17">
        <v>14138</v>
      </c>
      <c r="I372" s="17">
        <v>14067</v>
      </c>
      <c r="J372" s="17">
        <v>71</v>
      </c>
      <c r="K372" s="17" t="s">
        <v>37</v>
      </c>
      <c r="L372" s="18">
        <v>21939.1</v>
      </c>
      <c r="M372" s="18">
        <v>2074.7199999999998</v>
      </c>
      <c r="N372" s="18">
        <v>475.18</v>
      </c>
      <c r="O372" s="18">
        <v>24489</v>
      </c>
      <c r="P372" s="18">
        <v>884.84</v>
      </c>
      <c r="Q372" s="18">
        <v>226.67</v>
      </c>
      <c r="R372" s="18">
        <v>42.49</v>
      </c>
      <c r="S372" s="18">
        <v>1154</v>
      </c>
      <c r="T372" s="18">
        <v>0</v>
      </c>
      <c r="U372" s="18">
        <v>0</v>
      </c>
      <c r="V372" s="18">
        <v>0</v>
      </c>
      <c r="W372" s="18">
        <v>0</v>
      </c>
      <c r="X372" s="18"/>
      <c r="Y372" s="18">
        <v>22823.94</v>
      </c>
      <c r="Z372" s="18">
        <v>2301.39</v>
      </c>
      <c r="AA372" s="18">
        <v>517.66999999999996</v>
      </c>
      <c r="AB372" s="18">
        <v>25643</v>
      </c>
    </row>
    <row r="373" spans="1:28" s="15" customFormat="1" x14ac:dyDescent="0.25">
      <c r="A373" s="17">
        <v>6</v>
      </c>
      <c r="B373" s="17" t="s">
        <v>1182</v>
      </c>
      <c r="C373" s="17" t="s">
        <v>1068</v>
      </c>
      <c r="D373" s="17" t="s">
        <v>1611</v>
      </c>
      <c r="E373" s="17" t="s">
        <v>1231</v>
      </c>
      <c r="F373" s="17" t="s">
        <v>75</v>
      </c>
      <c r="G373" s="17" t="s">
        <v>114</v>
      </c>
      <c r="H373" s="17">
        <v>0</v>
      </c>
      <c r="I373" s="17">
        <v>0</v>
      </c>
      <c r="J373" s="17">
        <v>0</v>
      </c>
      <c r="K373" s="17" t="s">
        <v>59</v>
      </c>
      <c r="L373" s="18">
        <v>75789.899999999994</v>
      </c>
      <c r="M373" s="18">
        <v>14854.62</v>
      </c>
      <c r="N373" s="18">
        <v>2760.48</v>
      </c>
      <c r="O373" s="18">
        <v>93405</v>
      </c>
      <c r="P373" s="18">
        <v>124.9</v>
      </c>
      <c r="Q373" s="18">
        <v>811.1</v>
      </c>
      <c r="R373" s="18">
        <v>0</v>
      </c>
      <c r="S373" s="18">
        <v>936</v>
      </c>
      <c r="T373" s="18">
        <v>0</v>
      </c>
      <c r="U373" s="18">
        <v>0</v>
      </c>
      <c r="V373" s="18">
        <v>0</v>
      </c>
      <c r="W373" s="18">
        <v>0</v>
      </c>
      <c r="X373" s="18"/>
      <c r="Y373" s="18">
        <v>75914.8</v>
      </c>
      <c r="Z373" s="18">
        <v>15665.72</v>
      </c>
      <c r="AA373" s="18">
        <v>2760.48</v>
      </c>
      <c r="AB373" s="18">
        <v>94341</v>
      </c>
    </row>
    <row r="374" spans="1:28" s="15" customFormat="1" x14ac:dyDescent="0.25">
      <c r="A374" s="17">
        <v>7</v>
      </c>
      <c r="B374" s="17" t="s">
        <v>1185</v>
      </c>
      <c r="C374" s="17" t="s">
        <v>1068</v>
      </c>
      <c r="D374" s="17" t="s">
        <v>1612</v>
      </c>
      <c r="E374" s="17" t="s">
        <v>1230</v>
      </c>
      <c r="F374" s="17" t="s">
        <v>75</v>
      </c>
      <c r="G374" s="17" t="s">
        <v>114</v>
      </c>
      <c r="H374" s="17">
        <v>0</v>
      </c>
      <c r="I374" s="17">
        <v>0</v>
      </c>
      <c r="J374" s="17">
        <v>0</v>
      </c>
      <c r="K374" s="17" t="s">
        <v>59</v>
      </c>
      <c r="L374" s="18">
        <v>45849.53</v>
      </c>
      <c r="M374" s="18">
        <v>2524.4699999999998</v>
      </c>
      <c r="N374" s="18">
        <v>0</v>
      </c>
      <c r="O374" s="18">
        <v>48374</v>
      </c>
      <c r="P374" s="18">
        <v>124.8</v>
      </c>
      <c r="Q374" s="18">
        <v>473.2</v>
      </c>
      <c r="R374" s="18">
        <v>0</v>
      </c>
      <c r="S374" s="18">
        <v>598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45974.33</v>
      </c>
      <c r="Z374" s="18">
        <v>2997.67</v>
      </c>
      <c r="AA374" s="18">
        <v>0</v>
      </c>
      <c r="AB374" s="18">
        <v>48972</v>
      </c>
    </row>
    <row r="375" spans="1:28" s="15" customFormat="1" x14ac:dyDescent="0.25">
      <c r="A375" s="17">
        <v>8</v>
      </c>
      <c r="B375" s="17" t="s">
        <v>48</v>
      </c>
      <c r="C375" s="17" t="s">
        <v>1068</v>
      </c>
      <c r="D375" s="17" t="s">
        <v>1217</v>
      </c>
      <c r="E375" s="17" t="s">
        <v>1218</v>
      </c>
      <c r="F375" s="17" t="s">
        <v>75</v>
      </c>
      <c r="G375" s="17" t="s">
        <v>76</v>
      </c>
      <c r="H375" s="17">
        <v>12049</v>
      </c>
      <c r="I375" s="17">
        <v>11899</v>
      </c>
      <c r="J375" s="17">
        <v>150</v>
      </c>
      <c r="K375" s="17" t="s">
        <v>37</v>
      </c>
      <c r="L375" s="18">
        <v>5370.97</v>
      </c>
      <c r="M375" s="18">
        <v>1300.82</v>
      </c>
      <c r="N375" s="18">
        <v>238.21</v>
      </c>
      <c r="O375" s="18">
        <v>6910</v>
      </c>
      <c r="P375" s="18">
        <v>1639.29</v>
      </c>
      <c r="Q375" s="18">
        <v>49.93</v>
      </c>
      <c r="R375" s="18">
        <v>89.78</v>
      </c>
      <c r="S375" s="18">
        <v>1779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7010.26</v>
      </c>
      <c r="Z375" s="18">
        <v>1350.75</v>
      </c>
      <c r="AA375" s="18">
        <v>327.99</v>
      </c>
      <c r="AB375" s="18">
        <v>8689</v>
      </c>
    </row>
    <row r="376" spans="1:28" s="15" customFormat="1" x14ac:dyDescent="0.25">
      <c r="A376" s="17">
        <v>9</v>
      </c>
      <c r="B376" s="17" t="s">
        <v>1182</v>
      </c>
      <c r="C376" s="17" t="s">
        <v>1068</v>
      </c>
      <c r="D376" s="17" t="s">
        <v>1219</v>
      </c>
      <c r="E376" s="17" t="s">
        <v>1220</v>
      </c>
      <c r="F376" s="17" t="s">
        <v>75</v>
      </c>
      <c r="G376" s="17" t="s">
        <v>1142</v>
      </c>
      <c r="H376" s="17">
        <v>20300</v>
      </c>
      <c r="I376" s="17">
        <v>20300</v>
      </c>
      <c r="J376" s="17">
        <v>0</v>
      </c>
      <c r="K376" s="17" t="s">
        <v>59</v>
      </c>
      <c r="L376" s="18">
        <v>34381.94</v>
      </c>
      <c r="M376" s="18">
        <v>7655.08</v>
      </c>
      <c r="N376" s="18">
        <v>1493.98</v>
      </c>
      <c r="O376" s="18">
        <v>43531</v>
      </c>
      <c r="P376" s="18">
        <v>468.47</v>
      </c>
      <c r="Q376" s="18">
        <v>368.53</v>
      </c>
      <c r="R376" s="18">
        <v>0</v>
      </c>
      <c r="S376" s="18">
        <v>837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34850.410000000003</v>
      </c>
      <c r="Z376" s="18">
        <v>8023.61</v>
      </c>
      <c r="AA376" s="18">
        <v>1493.98</v>
      </c>
      <c r="AB376" s="18">
        <v>44368</v>
      </c>
    </row>
    <row r="377" spans="1:28" s="15" customFormat="1" x14ac:dyDescent="0.25">
      <c r="A377" s="17">
        <v>10</v>
      </c>
      <c r="B377" s="17" t="s">
        <v>1182</v>
      </c>
      <c r="C377" s="17" t="s">
        <v>1068</v>
      </c>
      <c r="D377" s="17" t="s">
        <v>1221</v>
      </c>
      <c r="E377" s="17" t="s">
        <v>1222</v>
      </c>
      <c r="F377" s="17" t="s">
        <v>75</v>
      </c>
      <c r="G377" s="17" t="s">
        <v>1142</v>
      </c>
      <c r="H377" s="17">
        <v>9063</v>
      </c>
      <c r="I377" s="17">
        <v>9063</v>
      </c>
      <c r="J377" s="17">
        <v>0</v>
      </c>
      <c r="K377" s="17" t="s">
        <v>59</v>
      </c>
      <c r="L377" s="18">
        <v>44236.92</v>
      </c>
      <c r="M377" s="18">
        <v>10567.3</v>
      </c>
      <c r="N377" s="18">
        <v>2632.78</v>
      </c>
      <c r="O377" s="18">
        <v>57437</v>
      </c>
      <c r="P377" s="18">
        <v>405.86</v>
      </c>
      <c r="Q377" s="18">
        <v>480.14</v>
      </c>
      <c r="R377" s="18">
        <v>0</v>
      </c>
      <c r="S377" s="18">
        <v>886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44642.78</v>
      </c>
      <c r="Z377" s="18">
        <v>11047.44</v>
      </c>
      <c r="AA377" s="18">
        <v>2632.78</v>
      </c>
      <c r="AB377" s="18">
        <v>58323</v>
      </c>
    </row>
    <row r="378" spans="1:28" s="15" customFormat="1" x14ac:dyDescent="0.25">
      <c r="A378" s="17">
        <v>11</v>
      </c>
      <c r="B378" s="17" t="s">
        <v>1197</v>
      </c>
      <c r="C378" s="17" t="s">
        <v>1068</v>
      </c>
      <c r="D378" s="17" t="s">
        <v>1223</v>
      </c>
      <c r="E378" s="17" t="s">
        <v>1224</v>
      </c>
      <c r="F378" s="17" t="s">
        <v>75</v>
      </c>
      <c r="G378" s="17" t="s">
        <v>76</v>
      </c>
      <c r="H378" s="17">
        <v>11142</v>
      </c>
      <c r="I378" s="17">
        <v>11142</v>
      </c>
      <c r="J378" s="17">
        <v>0</v>
      </c>
      <c r="K378" s="17" t="s">
        <v>37</v>
      </c>
      <c r="L378" s="18">
        <v>26690.75</v>
      </c>
      <c r="M378" s="18">
        <v>8063.57</v>
      </c>
      <c r="N378" s="18">
        <v>1266.68</v>
      </c>
      <c r="O378" s="18">
        <v>36021</v>
      </c>
      <c r="P378" s="18">
        <v>343.71</v>
      </c>
      <c r="Q378" s="18">
        <v>287.29000000000002</v>
      </c>
      <c r="R378" s="18">
        <v>0</v>
      </c>
      <c r="S378" s="18">
        <v>631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27034.46</v>
      </c>
      <c r="Z378" s="18">
        <v>8350.86</v>
      </c>
      <c r="AA378" s="18">
        <v>1266.68</v>
      </c>
      <c r="AB378" s="18">
        <v>36652</v>
      </c>
    </row>
    <row r="379" spans="1:28" s="15" customFormat="1" x14ac:dyDescent="0.25">
      <c r="A379" s="17">
        <v>12</v>
      </c>
      <c r="B379" s="17" t="s">
        <v>1188</v>
      </c>
      <c r="C379" s="17" t="s">
        <v>1068</v>
      </c>
      <c r="D379" s="17" t="s">
        <v>1225</v>
      </c>
      <c r="E379" s="17" t="s">
        <v>1226</v>
      </c>
      <c r="F379" s="17" t="s">
        <v>75</v>
      </c>
      <c r="G379" s="17" t="s">
        <v>76</v>
      </c>
      <c r="H379" s="17">
        <v>1461</v>
      </c>
      <c r="I379" s="17">
        <v>1324</v>
      </c>
      <c r="J379" s="17">
        <v>137</v>
      </c>
      <c r="K379" s="17" t="s">
        <v>37</v>
      </c>
      <c r="L379" s="18">
        <v>45029.5</v>
      </c>
      <c r="M379" s="18">
        <v>10759.05</v>
      </c>
      <c r="N379" s="18">
        <v>2520.4499999999998</v>
      </c>
      <c r="O379" s="18">
        <v>58309</v>
      </c>
      <c r="P379" s="18">
        <v>1420.8</v>
      </c>
      <c r="Q379" s="18">
        <v>485.21</v>
      </c>
      <c r="R379" s="18">
        <v>81.99</v>
      </c>
      <c r="S379" s="18">
        <v>1988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46450.3</v>
      </c>
      <c r="Z379" s="18">
        <v>11244.26</v>
      </c>
      <c r="AA379" s="18">
        <v>2602.44</v>
      </c>
      <c r="AB379" s="18">
        <v>60297</v>
      </c>
    </row>
    <row r="380" spans="1:28" s="12" customFormat="1" ht="16.5" customHeight="1" x14ac:dyDescent="0.25">
      <c r="A380" s="10"/>
      <c r="B380" s="10"/>
      <c r="C380" s="10" t="s">
        <v>71</v>
      </c>
      <c r="D380" s="10"/>
      <c r="E380" s="10"/>
      <c r="F380" s="10"/>
      <c r="G380" s="10"/>
      <c r="H380" s="10"/>
      <c r="I380" s="10"/>
      <c r="J380" s="11">
        <f>SUM(J368:J379)</f>
        <v>424</v>
      </c>
      <c r="K380" s="10"/>
      <c r="L380" s="11">
        <f t="shared" ref="L380:AB380" si="55">SUM(L368:L379)</f>
        <v>408462.61999999994</v>
      </c>
      <c r="M380" s="11">
        <f t="shared" si="55"/>
        <v>84179.67</v>
      </c>
      <c r="N380" s="11">
        <f t="shared" si="55"/>
        <v>16469.71</v>
      </c>
      <c r="O380" s="11">
        <f t="shared" si="55"/>
        <v>509112</v>
      </c>
      <c r="P380" s="11">
        <f t="shared" si="55"/>
        <v>7292.51</v>
      </c>
      <c r="Q380" s="11">
        <f t="shared" si="55"/>
        <v>4351.7299999999987</v>
      </c>
      <c r="R380" s="11">
        <f t="shared" si="55"/>
        <v>253.76</v>
      </c>
      <c r="S380" s="11">
        <f t="shared" si="55"/>
        <v>11898</v>
      </c>
      <c r="T380" s="11">
        <f t="shared" si="55"/>
        <v>0</v>
      </c>
      <c r="U380" s="11">
        <f t="shared" si="55"/>
        <v>0</v>
      </c>
      <c r="V380" s="11">
        <f t="shared" si="55"/>
        <v>0</v>
      </c>
      <c r="W380" s="11">
        <f t="shared" si="55"/>
        <v>0</v>
      </c>
      <c r="X380" s="11">
        <f t="shared" si="55"/>
        <v>0</v>
      </c>
      <c r="Y380" s="11">
        <f t="shared" si="55"/>
        <v>415755.13000000012</v>
      </c>
      <c r="Z380" s="11">
        <f t="shared" si="55"/>
        <v>88531.4</v>
      </c>
      <c r="AA380" s="11">
        <f t="shared" si="55"/>
        <v>16723.47</v>
      </c>
      <c r="AB380" s="11">
        <f t="shared" si="55"/>
        <v>521010</v>
      </c>
    </row>
    <row r="381" spans="1:28" s="12" customFormat="1" ht="16.5" customHeight="1" x14ac:dyDescent="0.25">
      <c r="A381" s="10"/>
      <c r="B381" s="10"/>
      <c r="C381" s="10" t="s">
        <v>119</v>
      </c>
      <c r="D381" s="10"/>
      <c r="E381" s="10"/>
      <c r="F381" s="10"/>
      <c r="G381" s="10"/>
      <c r="H381" s="10"/>
      <c r="I381" s="10"/>
      <c r="J381" s="11">
        <f>J380+J367</f>
        <v>14399</v>
      </c>
      <c r="K381" s="11"/>
      <c r="L381" s="11">
        <f t="shared" ref="L381:AB381" si="56">L380+L367</f>
        <v>913410.53</v>
      </c>
      <c r="M381" s="11">
        <f t="shared" si="56"/>
        <v>124646.01</v>
      </c>
      <c r="N381" s="11">
        <f t="shared" si="56"/>
        <v>52695.459999999992</v>
      </c>
      <c r="O381" s="11">
        <f t="shared" si="56"/>
        <v>1090752</v>
      </c>
      <c r="P381" s="11">
        <f t="shared" si="56"/>
        <v>105253.05000000002</v>
      </c>
      <c r="Q381" s="11">
        <f t="shared" si="56"/>
        <v>9367.4399999999987</v>
      </c>
      <c r="R381" s="11">
        <f t="shared" si="56"/>
        <v>6542.51</v>
      </c>
      <c r="S381" s="11">
        <f t="shared" si="56"/>
        <v>121163</v>
      </c>
      <c r="T381" s="11">
        <f t="shared" si="56"/>
        <v>0</v>
      </c>
      <c r="U381" s="11">
        <f t="shared" si="56"/>
        <v>0</v>
      </c>
      <c r="V381" s="11">
        <f t="shared" si="56"/>
        <v>0</v>
      </c>
      <c r="W381" s="11">
        <f t="shared" si="56"/>
        <v>0</v>
      </c>
      <c r="X381" s="11">
        <f t="shared" si="56"/>
        <v>0</v>
      </c>
      <c r="Y381" s="11">
        <f t="shared" si="56"/>
        <v>1018663.5800000001</v>
      </c>
      <c r="Z381" s="11">
        <f t="shared" si="56"/>
        <v>134013.44999999998</v>
      </c>
      <c r="AA381" s="11">
        <f t="shared" si="56"/>
        <v>59237.969999999994</v>
      </c>
      <c r="AB381" s="11">
        <f t="shared" si="56"/>
        <v>1211915</v>
      </c>
    </row>
    <row r="382" spans="1:28" ht="18" customHeight="1" x14ac:dyDescent="0.25"/>
    <row r="383" spans="1:28" ht="18" customHeight="1" x14ac:dyDescent="0.25"/>
    <row r="386" spans="1:31" ht="15.75" x14ac:dyDescent="0.25">
      <c r="E386" s="13" t="s">
        <v>120</v>
      </c>
      <c r="G386" s="14"/>
      <c r="H386" s="14"/>
      <c r="I386" s="14"/>
      <c r="J386" s="14"/>
      <c r="K386" s="14"/>
      <c r="L386" s="13" t="s">
        <v>122</v>
      </c>
      <c r="M386" s="13"/>
      <c r="N386" s="13"/>
      <c r="O386" s="14"/>
      <c r="Q386" s="14"/>
      <c r="R386" s="13" t="s">
        <v>121</v>
      </c>
      <c r="T386" s="14"/>
      <c r="U386" s="14"/>
      <c r="W386" s="14"/>
      <c r="X386" s="14"/>
      <c r="Y386" s="13" t="s">
        <v>123</v>
      </c>
      <c r="Z386" s="14"/>
      <c r="AA386" s="14"/>
      <c r="AB386" s="14"/>
    </row>
    <row r="387" spans="1:31" ht="15.75" x14ac:dyDescent="0.25">
      <c r="E387" s="13" t="s">
        <v>124</v>
      </c>
      <c r="G387" s="14"/>
      <c r="H387" s="14"/>
      <c r="I387" s="14"/>
      <c r="J387" s="14"/>
      <c r="K387" s="14"/>
      <c r="L387" s="13" t="s">
        <v>124</v>
      </c>
      <c r="M387" s="13"/>
      <c r="N387" s="13"/>
      <c r="O387" s="14"/>
      <c r="Q387" s="14"/>
      <c r="R387" s="13" t="s">
        <v>124</v>
      </c>
      <c r="T387" s="14"/>
      <c r="U387" s="14"/>
      <c r="W387" s="14"/>
      <c r="X387" s="14"/>
      <c r="Y387" s="13" t="s">
        <v>124</v>
      </c>
      <c r="Z387" s="14"/>
      <c r="AA387" s="14"/>
      <c r="AB387" s="14"/>
    </row>
    <row r="388" spans="1:31" ht="32.25" customHeight="1" x14ac:dyDescent="0.55000000000000004">
      <c r="A388" s="75" t="s">
        <v>0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1"/>
      <c r="AD388" s="1"/>
      <c r="AE388" s="1"/>
    </row>
    <row r="389" spans="1:31" ht="21.75" customHeight="1" x14ac:dyDescent="0.4">
      <c r="A389" s="76" t="s">
        <v>1711</v>
      </c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2"/>
      <c r="AD389" s="2"/>
      <c r="AE389" s="2"/>
    </row>
    <row r="390" spans="1:31" s="5" customFormat="1" ht="20.25" customHeight="1" x14ac:dyDescent="0.35">
      <c r="A390" s="3" t="s">
        <v>1</v>
      </c>
      <c r="B390" s="4"/>
      <c r="C390" s="3"/>
      <c r="D390" s="3"/>
      <c r="F390" s="3" t="s">
        <v>1229</v>
      </c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s="7" customFormat="1" ht="90" x14ac:dyDescent="0.25">
      <c r="A391" s="6" t="s">
        <v>3</v>
      </c>
      <c r="B391" s="6" t="s">
        <v>4</v>
      </c>
      <c r="C391" s="6" t="s">
        <v>5</v>
      </c>
      <c r="D391" s="6" t="s">
        <v>6</v>
      </c>
      <c r="E391" s="6" t="s">
        <v>7</v>
      </c>
      <c r="F391" s="6" t="s">
        <v>8</v>
      </c>
      <c r="G391" s="6" t="s">
        <v>9</v>
      </c>
      <c r="H391" s="6" t="s">
        <v>10</v>
      </c>
      <c r="I391" s="6" t="s">
        <v>11</v>
      </c>
      <c r="J391" s="6" t="s">
        <v>12</v>
      </c>
      <c r="K391" s="6" t="s">
        <v>13</v>
      </c>
      <c r="L391" s="6" t="s">
        <v>14</v>
      </c>
      <c r="M391" s="6" t="s">
        <v>15</v>
      </c>
      <c r="N391" s="6" t="s">
        <v>16</v>
      </c>
      <c r="O391" s="6" t="s">
        <v>17</v>
      </c>
      <c r="P391" s="6" t="s">
        <v>18</v>
      </c>
      <c r="Q391" s="6" t="s">
        <v>19</v>
      </c>
      <c r="R391" s="6" t="s">
        <v>20</v>
      </c>
      <c r="S391" s="6" t="s">
        <v>21</v>
      </c>
      <c r="T391" s="6" t="s">
        <v>22</v>
      </c>
      <c r="U391" s="6" t="s">
        <v>23</v>
      </c>
      <c r="V391" s="6" t="s">
        <v>24</v>
      </c>
      <c r="W391" s="6" t="s">
        <v>25</v>
      </c>
      <c r="X391" s="6" t="s">
        <v>26</v>
      </c>
      <c r="Y391" s="6" t="s">
        <v>27</v>
      </c>
      <c r="Z391" s="6" t="s">
        <v>28</v>
      </c>
      <c r="AA391" s="6" t="s">
        <v>29</v>
      </c>
      <c r="AB391" s="6" t="s">
        <v>30</v>
      </c>
    </row>
    <row r="392" spans="1:31" s="15" customFormat="1" x14ac:dyDescent="0.25">
      <c r="A392" s="17">
        <v>1</v>
      </c>
      <c r="B392" s="17" t="s">
        <v>42</v>
      </c>
      <c r="C392" s="17" t="s">
        <v>1068</v>
      </c>
      <c r="D392" s="17" t="s">
        <v>1179</v>
      </c>
      <c r="E392" s="17" t="s">
        <v>1180</v>
      </c>
      <c r="F392" s="17" t="s">
        <v>35</v>
      </c>
      <c r="G392" s="17" t="s">
        <v>1181</v>
      </c>
      <c r="H392" s="17">
        <v>69313</v>
      </c>
      <c r="I392" s="17">
        <v>69313</v>
      </c>
      <c r="J392" s="17">
        <v>0</v>
      </c>
      <c r="K392" s="17" t="s">
        <v>59</v>
      </c>
      <c r="L392" s="18">
        <v>7173.86</v>
      </c>
      <c r="M392" s="18">
        <v>763.54</v>
      </c>
      <c r="N392" s="18">
        <v>417.6</v>
      </c>
      <c r="O392" s="18">
        <v>8355</v>
      </c>
      <c r="P392" s="18">
        <v>550.13</v>
      </c>
      <c r="Q392" s="18">
        <v>66.87</v>
      </c>
      <c r="R392" s="18">
        <v>0</v>
      </c>
      <c r="S392" s="18">
        <v>617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7723.99</v>
      </c>
      <c r="Z392" s="18">
        <v>830.41</v>
      </c>
      <c r="AA392" s="18">
        <v>417.6</v>
      </c>
      <c r="AB392" s="18">
        <v>8972</v>
      </c>
    </row>
    <row r="393" spans="1:31" s="15" customFormat="1" x14ac:dyDescent="0.25">
      <c r="A393" s="17">
        <v>2</v>
      </c>
      <c r="B393" s="17" t="s">
        <v>1182</v>
      </c>
      <c r="C393" s="17" t="s">
        <v>1068</v>
      </c>
      <c r="D393" s="17" t="s">
        <v>1183</v>
      </c>
      <c r="E393" s="17" t="s">
        <v>1184</v>
      </c>
      <c r="F393" s="17" t="s">
        <v>35</v>
      </c>
      <c r="G393" s="17" t="s">
        <v>41</v>
      </c>
      <c r="H393" s="17">
        <v>186036</v>
      </c>
      <c r="I393" s="17">
        <v>181291</v>
      </c>
      <c r="J393" s="17">
        <v>4745</v>
      </c>
      <c r="K393" s="17" t="s">
        <v>37</v>
      </c>
      <c r="L393" s="18">
        <v>79074.37</v>
      </c>
      <c r="M393" s="18">
        <v>3300.18</v>
      </c>
      <c r="N393" s="18">
        <v>5319.45</v>
      </c>
      <c r="O393" s="18">
        <v>87694</v>
      </c>
      <c r="P393" s="18">
        <v>27889.74</v>
      </c>
      <c r="Q393" s="18">
        <v>837.01</v>
      </c>
      <c r="R393" s="18">
        <v>2135.25</v>
      </c>
      <c r="S393" s="18">
        <v>30862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106964.11</v>
      </c>
      <c r="Z393" s="18">
        <v>4137.1899999999996</v>
      </c>
      <c r="AA393" s="18">
        <v>7454.7</v>
      </c>
      <c r="AB393" s="18">
        <v>118556</v>
      </c>
    </row>
    <row r="394" spans="1:31" s="15" customFormat="1" x14ac:dyDescent="0.25">
      <c r="A394" s="17">
        <v>3</v>
      </c>
      <c r="B394" s="17" t="s">
        <v>1185</v>
      </c>
      <c r="C394" s="17" t="s">
        <v>1068</v>
      </c>
      <c r="D394" s="17" t="s">
        <v>1186</v>
      </c>
      <c r="E394" s="17" t="s">
        <v>1187</v>
      </c>
      <c r="F394" s="17" t="s">
        <v>35</v>
      </c>
      <c r="G394" s="17" t="s">
        <v>45</v>
      </c>
      <c r="H394" s="17">
        <v>9721</v>
      </c>
      <c r="I394" s="17">
        <v>8924</v>
      </c>
      <c r="J394" s="17">
        <v>797</v>
      </c>
      <c r="K394" s="17" t="s">
        <v>37</v>
      </c>
      <c r="L394" s="18">
        <v>39416.720000000001</v>
      </c>
      <c r="M394" s="18">
        <v>1217.33</v>
      </c>
      <c r="N394" s="18">
        <v>1885.95</v>
      </c>
      <c r="O394" s="18">
        <v>42520</v>
      </c>
      <c r="P394" s="18">
        <v>5699.53</v>
      </c>
      <c r="Q394" s="18">
        <v>373.82</v>
      </c>
      <c r="R394" s="18">
        <v>358.65</v>
      </c>
      <c r="S394" s="18">
        <v>6432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45116.25</v>
      </c>
      <c r="Z394" s="18">
        <v>1591.15</v>
      </c>
      <c r="AA394" s="18">
        <v>2244.6</v>
      </c>
      <c r="AB394" s="18">
        <v>48952</v>
      </c>
    </row>
    <row r="395" spans="1:31" s="15" customFormat="1" x14ac:dyDescent="0.25">
      <c r="A395" s="17">
        <v>4</v>
      </c>
      <c r="B395" s="17" t="s">
        <v>1188</v>
      </c>
      <c r="C395" s="17" t="s">
        <v>1068</v>
      </c>
      <c r="D395" s="17" t="s">
        <v>1189</v>
      </c>
      <c r="E395" s="17" t="s">
        <v>1190</v>
      </c>
      <c r="F395" s="17" t="s">
        <v>35</v>
      </c>
      <c r="G395" s="17" t="s">
        <v>45</v>
      </c>
      <c r="H395" s="17">
        <v>69920</v>
      </c>
      <c r="I395" s="17">
        <v>69920</v>
      </c>
      <c r="J395" s="17">
        <v>0</v>
      </c>
      <c r="K395" s="17" t="s">
        <v>59</v>
      </c>
      <c r="L395" s="18">
        <v>14880.21</v>
      </c>
      <c r="M395" s="18">
        <v>2135.79</v>
      </c>
      <c r="N395" s="18">
        <v>0</v>
      </c>
      <c r="O395" s="18">
        <v>17016</v>
      </c>
      <c r="P395" s="18">
        <v>852.17</v>
      </c>
      <c r="Q395" s="18">
        <v>144.83000000000001</v>
      </c>
      <c r="R395" s="18">
        <v>0</v>
      </c>
      <c r="S395" s="18">
        <v>997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15732.38</v>
      </c>
      <c r="Z395" s="18">
        <v>2280.62</v>
      </c>
      <c r="AA395" s="18">
        <v>0</v>
      </c>
      <c r="AB395" s="18">
        <v>18013</v>
      </c>
    </row>
    <row r="396" spans="1:31" s="15" customFormat="1" x14ac:dyDescent="0.25">
      <c r="A396" s="17">
        <v>5</v>
      </c>
      <c r="B396" s="17" t="s">
        <v>1188</v>
      </c>
      <c r="C396" s="17" t="s">
        <v>1068</v>
      </c>
      <c r="D396" s="17" t="s">
        <v>1191</v>
      </c>
      <c r="E396" s="17" t="s">
        <v>1192</v>
      </c>
      <c r="F396" s="17" t="s">
        <v>35</v>
      </c>
      <c r="G396" s="17" t="s">
        <v>41</v>
      </c>
      <c r="H396" s="17">
        <v>39334</v>
      </c>
      <c r="I396" s="17">
        <v>36246</v>
      </c>
      <c r="J396" s="17">
        <v>3088</v>
      </c>
      <c r="K396" s="17" t="s">
        <v>37</v>
      </c>
      <c r="L396" s="18">
        <v>93468.57</v>
      </c>
      <c r="M396" s="18">
        <v>1587.58</v>
      </c>
      <c r="N396" s="18">
        <v>4820.8500000000004</v>
      </c>
      <c r="O396" s="18">
        <v>99877</v>
      </c>
      <c r="P396" s="18">
        <v>19194.310000000001</v>
      </c>
      <c r="Q396" s="18">
        <v>801.09</v>
      </c>
      <c r="R396" s="18">
        <v>1389.6</v>
      </c>
      <c r="S396" s="18">
        <v>21385</v>
      </c>
      <c r="T396" s="18">
        <v>0</v>
      </c>
      <c r="U396" s="18">
        <v>0</v>
      </c>
      <c r="V396" s="18">
        <v>0</v>
      </c>
      <c r="W396" s="18">
        <v>0</v>
      </c>
      <c r="X396" s="18"/>
      <c r="Y396" s="18">
        <v>112662.88</v>
      </c>
      <c r="Z396" s="18">
        <v>2388.67</v>
      </c>
      <c r="AA396" s="18">
        <v>6210.45</v>
      </c>
      <c r="AB396" s="18">
        <v>121262</v>
      </c>
    </row>
    <row r="397" spans="1:31" s="15" customFormat="1" x14ac:dyDescent="0.25">
      <c r="A397" s="17">
        <v>6</v>
      </c>
      <c r="B397" s="17" t="s">
        <v>42</v>
      </c>
      <c r="C397" s="17" t="s">
        <v>1068</v>
      </c>
      <c r="D397" s="17" t="s">
        <v>1193</v>
      </c>
      <c r="E397" s="17" t="s">
        <v>1194</v>
      </c>
      <c r="F397" s="17" t="s">
        <v>35</v>
      </c>
      <c r="G397" s="17" t="s">
        <v>41</v>
      </c>
      <c r="H397" s="17">
        <v>88198</v>
      </c>
      <c r="I397" s="17">
        <v>86330</v>
      </c>
      <c r="J397" s="17">
        <v>1868</v>
      </c>
      <c r="K397" s="17" t="s">
        <v>37</v>
      </c>
      <c r="L397" s="18">
        <v>95459.46</v>
      </c>
      <c r="M397" s="18">
        <v>6025.07</v>
      </c>
      <c r="N397" s="18">
        <v>7914.47</v>
      </c>
      <c r="O397" s="18">
        <v>109399</v>
      </c>
      <c r="P397" s="18">
        <v>10880.38</v>
      </c>
      <c r="Q397" s="18">
        <v>981.02</v>
      </c>
      <c r="R397" s="18">
        <v>840.6</v>
      </c>
      <c r="S397" s="18">
        <v>12702</v>
      </c>
      <c r="T397" s="18">
        <v>0</v>
      </c>
      <c r="U397" s="18">
        <v>0</v>
      </c>
      <c r="V397" s="18">
        <v>0</v>
      </c>
      <c r="W397" s="18">
        <v>0</v>
      </c>
      <c r="X397" s="18"/>
      <c r="Y397" s="18">
        <v>106339.84</v>
      </c>
      <c r="Z397" s="18">
        <v>7006.09</v>
      </c>
      <c r="AA397" s="18">
        <v>8755.07</v>
      </c>
      <c r="AB397" s="18">
        <v>122101</v>
      </c>
    </row>
    <row r="398" spans="1:31" s="15" customFormat="1" x14ac:dyDescent="0.25">
      <c r="A398" s="17">
        <v>7</v>
      </c>
      <c r="B398" s="17" t="s">
        <v>1048</v>
      </c>
      <c r="C398" s="17" t="s">
        <v>1068</v>
      </c>
      <c r="D398" s="17" t="s">
        <v>1195</v>
      </c>
      <c r="E398" s="17" t="s">
        <v>1196</v>
      </c>
      <c r="F398" s="17" t="s">
        <v>35</v>
      </c>
      <c r="G398" s="17" t="s">
        <v>1055</v>
      </c>
      <c r="H398" s="17">
        <v>47008</v>
      </c>
      <c r="I398" s="17">
        <v>46250</v>
      </c>
      <c r="J398" s="17">
        <v>758</v>
      </c>
      <c r="K398" s="17" t="s">
        <v>37</v>
      </c>
      <c r="L398" s="18">
        <v>53819.03</v>
      </c>
      <c r="M398" s="18">
        <v>2635.07</v>
      </c>
      <c r="N398" s="18">
        <v>8985.9</v>
      </c>
      <c r="O398" s="18">
        <v>65440</v>
      </c>
      <c r="P398" s="18">
        <v>5704.47</v>
      </c>
      <c r="Q398" s="18">
        <v>591.42999999999995</v>
      </c>
      <c r="R398" s="18">
        <v>341.1</v>
      </c>
      <c r="S398" s="18">
        <v>6637</v>
      </c>
      <c r="T398" s="18">
        <v>0</v>
      </c>
      <c r="U398" s="18">
        <v>0</v>
      </c>
      <c r="V398" s="18">
        <v>0</v>
      </c>
      <c r="W398" s="18">
        <v>0</v>
      </c>
      <c r="X398" s="18"/>
      <c r="Y398" s="18">
        <v>59523.5</v>
      </c>
      <c r="Z398" s="18">
        <v>3226.5</v>
      </c>
      <c r="AA398" s="18">
        <v>9327</v>
      </c>
      <c r="AB398" s="18">
        <v>72077</v>
      </c>
    </row>
    <row r="399" spans="1:31" s="15" customFormat="1" x14ac:dyDescent="0.25">
      <c r="A399" s="17">
        <v>8</v>
      </c>
      <c r="B399" s="17" t="s">
        <v>1197</v>
      </c>
      <c r="C399" s="17" t="s">
        <v>1068</v>
      </c>
      <c r="D399" s="17" t="s">
        <v>1198</v>
      </c>
      <c r="E399" s="17" t="s">
        <v>1199</v>
      </c>
      <c r="F399" s="17" t="s">
        <v>35</v>
      </c>
      <c r="G399" s="17" t="s">
        <v>45</v>
      </c>
      <c r="H399" s="17">
        <v>32565</v>
      </c>
      <c r="I399" s="17">
        <v>31911</v>
      </c>
      <c r="J399" s="17">
        <v>1962</v>
      </c>
      <c r="K399" s="17" t="s">
        <v>37</v>
      </c>
      <c r="L399" s="18">
        <v>47584.2</v>
      </c>
      <c r="M399" s="18">
        <v>1326.6</v>
      </c>
      <c r="N399" s="18">
        <v>3526.2</v>
      </c>
      <c r="O399" s="18">
        <v>52437</v>
      </c>
      <c r="P399" s="18">
        <v>12142.58</v>
      </c>
      <c r="Q399" s="18">
        <v>446.52</v>
      </c>
      <c r="R399" s="18">
        <v>882.9</v>
      </c>
      <c r="S399" s="18">
        <v>13472</v>
      </c>
      <c r="T399" s="18">
        <v>0</v>
      </c>
      <c r="U399" s="18">
        <v>0</v>
      </c>
      <c r="V399" s="18">
        <v>0</v>
      </c>
      <c r="W399" s="18">
        <v>0</v>
      </c>
      <c r="X399" s="18"/>
      <c r="Y399" s="18">
        <v>59726.78</v>
      </c>
      <c r="Z399" s="18">
        <v>1773.12</v>
      </c>
      <c r="AA399" s="18">
        <v>4409.1000000000004</v>
      </c>
      <c r="AB399" s="18">
        <v>65909</v>
      </c>
    </row>
    <row r="400" spans="1:31" s="15" customFormat="1" x14ac:dyDescent="0.25">
      <c r="A400" s="17">
        <v>9</v>
      </c>
      <c r="B400" s="17" t="s">
        <v>1200</v>
      </c>
      <c r="C400" s="17" t="s">
        <v>1068</v>
      </c>
      <c r="D400" s="17" t="s">
        <v>1201</v>
      </c>
      <c r="E400" s="17" t="s">
        <v>1202</v>
      </c>
      <c r="F400" s="17" t="s">
        <v>35</v>
      </c>
      <c r="G400" s="17" t="s">
        <v>1055</v>
      </c>
      <c r="H400" s="17">
        <v>41351</v>
      </c>
      <c r="I400" s="17">
        <v>40815</v>
      </c>
      <c r="J400" s="17">
        <v>1608</v>
      </c>
      <c r="K400" s="17" t="s">
        <v>37</v>
      </c>
      <c r="L400" s="18">
        <v>65210.28</v>
      </c>
      <c r="M400" s="18">
        <v>1940.22</v>
      </c>
      <c r="N400" s="18">
        <v>3658.5</v>
      </c>
      <c r="O400" s="18">
        <v>70809</v>
      </c>
      <c r="P400" s="18">
        <v>19122.490000000002</v>
      </c>
      <c r="Q400" s="18">
        <v>604.91</v>
      </c>
      <c r="R400" s="18">
        <v>723.6</v>
      </c>
      <c r="S400" s="18">
        <v>20451</v>
      </c>
      <c r="T400" s="18">
        <v>0</v>
      </c>
      <c r="U400" s="18">
        <v>0</v>
      </c>
      <c r="V400" s="18">
        <v>0</v>
      </c>
      <c r="W400" s="18">
        <v>0</v>
      </c>
      <c r="X400" s="18"/>
      <c r="Y400" s="18">
        <v>84332.77</v>
      </c>
      <c r="Z400" s="18">
        <v>2545.13</v>
      </c>
      <c r="AA400" s="18">
        <v>4382.1000000000004</v>
      </c>
      <c r="AB400" s="18">
        <v>91260</v>
      </c>
    </row>
    <row r="401" spans="1:28" s="15" customFormat="1" x14ac:dyDescent="0.25">
      <c r="A401" s="17">
        <v>10</v>
      </c>
      <c r="B401" s="17" t="s">
        <v>1182</v>
      </c>
      <c r="C401" s="17" t="s">
        <v>1068</v>
      </c>
      <c r="D401" s="17" t="s">
        <v>1203</v>
      </c>
      <c r="E401" s="17" t="s">
        <v>1204</v>
      </c>
      <c r="F401" s="17" t="s">
        <v>35</v>
      </c>
      <c r="G401" s="17" t="s">
        <v>1205</v>
      </c>
      <c r="H401" s="17">
        <v>39000</v>
      </c>
      <c r="I401" s="17">
        <v>39000</v>
      </c>
      <c r="J401" s="17">
        <v>0</v>
      </c>
      <c r="K401" s="17" t="s">
        <v>37</v>
      </c>
      <c r="L401" s="18">
        <v>61447.87</v>
      </c>
      <c r="M401" s="18">
        <v>13895.04</v>
      </c>
      <c r="N401" s="18">
        <v>3694.09</v>
      </c>
      <c r="O401" s="18">
        <v>79037</v>
      </c>
      <c r="P401" s="18">
        <v>852.56</v>
      </c>
      <c r="Q401" s="18">
        <v>647.44000000000005</v>
      </c>
      <c r="R401" s="18">
        <v>0</v>
      </c>
      <c r="S401" s="18">
        <v>1500</v>
      </c>
      <c r="T401" s="18">
        <v>0</v>
      </c>
      <c r="U401" s="18">
        <v>0</v>
      </c>
      <c r="V401" s="18">
        <v>0</v>
      </c>
      <c r="W401" s="18">
        <v>0</v>
      </c>
      <c r="X401" s="18"/>
      <c r="Y401" s="18">
        <v>62300.43</v>
      </c>
      <c r="Z401" s="18">
        <v>14542.48</v>
      </c>
      <c r="AA401" s="18">
        <v>3694.09</v>
      </c>
      <c r="AB401" s="18">
        <v>80537</v>
      </c>
    </row>
    <row r="402" spans="1:28" s="15" customFormat="1" x14ac:dyDescent="0.25">
      <c r="A402" s="17">
        <v>11</v>
      </c>
      <c r="B402" s="17" t="s">
        <v>1197</v>
      </c>
      <c r="C402" s="17" t="s">
        <v>1229</v>
      </c>
      <c r="D402" s="17" t="s">
        <v>1206</v>
      </c>
      <c r="E402" s="17" t="s">
        <v>1207</v>
      </c>
      <c r="F402" s="17" t="s">
        <v>35</v>
      </c>
      <c r="G402" s="17" t="s">
        <v>114</v>
      </c>
      <c r="H402" s="17">
        <v>98453</v>
      </c>
      <c r="I402" s="17">
        <v>98453</v>
      </c>
      <c r="J402" s="17">
        <v>0</v>
      </c>
      <c r="K402" s="17" t="s">
        <v>37</v>
      </c>
      <c r="L402" s="18">
        <v>45373.88</v>
      </c>
      <c r="M402" s="18">
        <v>10655.63</v>
      </c>
      <c r="N402" s="18">
        <v>2291.4899999999998</v>
      </c>
      <c r="O402" s="18">
        <v>58321</v>
      </c>
      <c r="P402" s="18">
        <v>825.19</v>
      </c>
      <c r="Q402" s="18">
        <v>472.81</v>
      </c>
      <c r="R402" s="18">
        <v>0</v>
      </c>
      <c r="S402" s="18">
        <v>1298</v>
      </c>
      <c r="T402" s="18">
        <v>0</v>
      </c>
      <c r="U402" s="18">
        <v>0</v>
      </c>
      <c r="V402" s="18">
        <v>0</v>
      </c>
      <c r="W402" s="18">
        <v>0</v>
      </c>
      <c r="X402" s="18"/>
      <c r="Y402" s="18">
        <v>46199.07</v>
      </c>
      <c r="Z402" s="18">
        <v>11128.44</v>
      </c>
      <c r="AA402" s="18">
        <v>2291.4899999999998</v>
      </c>
      <c r="AB402" s="18">
        <v>59619</v>
      </c>
    </row>
    <row r="403" spans="1:28" s="22" customFormat="1" x14ac:dyDescent="0.25">
      <c r="A403" s="19"/>
      <c r="B403" s="19"/>
      <c r="C403" s="10" t="s">
        <v>71</v>
      </c>
      <c r="D403" s="19"/>
      <c r="E403" s="19"/>
      <c r="F403" s="19"/>
      <c r="G403" s="19"/>
      <c r="H403" s="19"/>
      <c r="I403" s="19"/>
      <c r="J403" s="19">
        <f>SUM(J392:J402)</f>
        <v>14826</v>
      </c>
      <c r="K403" s="19"/>
      <c r="L403" s="20">
        <f t="shared" ref="L403:AB403" si="57">SUM(L392:L402)</f>
        <v>602908.44999999995</v>
      </c>
      <c r="M403" s="20">
        <f t="shared" si="57"/>
        <v>45482.049999999996</v>
      </c>
      <c r="N403" s="20">
        <f t="shared" si="57"/>
        <v>42514.499999999993</v>
      </c>
      <c r="O403" s="20">
        <f t="shared" si="57"/>
        <v>690905</v>
      </c>
      <c r="P403" s="20">
        <f t="shared" si="57"/>
        <v>103713.55</v>
      </c>
      <c r="Q403" s="20">
        <f t="shared" si="57"/>
        <v>5967.7500000000009</v>
      </c>
      <c r="R403" s="20">
        <f t="shared" si="57"/>
        <v>6671.7000000000007</v>
      </c>
      <c r="S403" s="20">
        <f t="shared" si="57"/>
        <v>116353</v>
      </c>
      <c r="T403" s="20">
        <f t="shared" si="57"/>
        <v>0</v>
      </c>
      <c r="U403" s="20">
        <f t="shared" si="57"/>
        <v>0</v>
      </c>
      <c r="V403" s="20">
        <f t="shared" si="57"/>
        <v>0</v>
      </c>
      <c r="W403" s="20">
        <f t="shared" si="57"/>
        <v>0</v>
      </c>
      <c r="X403" s="20">
        <f t="shared" si="57"/>
        <v>0</v>
      </c>
      <c r="Y403" s="20">
        <f t="shared" si="57"/>
        <v>706622</v>
      </c>
      <c r="Z403" s="20">
        <f t="shared" si="57"/>
        <v>51449.8</v>
      </c>
      <c r="AA403" s="20">
        <f t="shared" si="57"/>
        <v>49186.19999999999</v>
      </c>
      <c r="AB403" s="20">
        <f t="shared" si="57"/>
        <v>807258</v>
      </c>
    </row>
    <row r="404" spans="1:28" s="15" customFormat="1" x14ac:dyDescent="0.25">
      <c r="A404" s="17">
        <v>1</v>
      </c>
      <c r="B404" s="17" t="s">
        <v>31</v>
      </c>
      <c r="C404" s="17" t="s">
        <v>1672</v>
      </c>
      <c r="D404" s="17" t="s">
        <v>1613</v>
      </c>
      <c r="E404" s="17" t="s">
        <v>1232</v>
      </c>
      <c r="F404" s="17" t="s">
        <v>75</v>
      </c>
      <c r="G404" s="17" t="s">
        <v>76</v>
      </c>
      <c r="H404" s="17">
        <v>15234</v>
      </c>
      <c r="I404" s="17">
        <v>14138</v>
      </c>
      <c r="J404" s="17">
        <v>1096</v>
      </c>
      <c r="K404" s="17" t="s">
        <v>37</v>
      </c>
      <c r="L404" s="18">
        <v>22823.94</v>
      </c>
      <c r="M404" s="18">
        <v>2301.39</v>
      </c>
      <c r="N404" s="18">
        <v>517.66999999999996</v>
      </c>
      <c r="O404" s="18">
        <v>25643</v>
      </c>
      <c r="P404" s="18">
        <v>8243.9500000000007</v>
      </c>
      <c r="Q404" s="18">
        <v>229.09</v>
      </c>
      <c r="R404" s="18">
        <v>655.96</v>
      </c>
      <c r="S404" s="18">
        <v>9129</v>
      </c>
      <c r="T404" s="18">
        <v>0</v>
      </c>
      <c r="U404" s="18">
        <v>0</v>
      </c>
      <c r="V404" s="18">
        <v>0</v>
      </c>
      <c r="W404" s="18">
        <v>0</v>
      </c>
      <c r="X404" s="18"/>
      <c r="Y404" s="18">
        <v>31067.89</v>
      </c>
      <c r="Z404" s="18">
        <v>2530.48</v>
      </c>
      <c r="AA404" s="18">
        <v>1173.6300000000001</v>
      </c>
      <c r="AB404" s="18">
        <v>34772</v>
      </c>
    </row>
    <row r="405" spans="1:28" s="15" customFormat="1" x14ac:dyDescent="0.25">
      <c r="A405" s="17">
        <v>2</v>
      </c>
      <c r="B405" s="17" t="s">
        <v>1182</v>
      </c>
      <c r="C405" s="17" t="s">
        <v>1068</v>
      </c>
      <c r="D405" s="17" t="s">
        <v>1611</v>
      </c>
      <c r="E405" s="17" t="s">
        <v>1231</v>
      </c>
      <c r="F405" s="17" t="s">
        <v>75</v>
      </c>
      <c r="G405" s="17" t="s">
        <v>114</v>
      </c>
      <c r="H405" s="17">
        <v>0</v>
      </c>
      <c r="I405" s="17">
        <v>0</v>
      </c>
      <c r="J405" s="17">
        <v>0</v>
      </c>
      <c r="K405" s="17" t="s">
        <v>59</v>
      </c>
      <c r="L405" s="18">
        <v>75914.8</v>
      </c>
      <c r="M405" s="18">
        <v>15665.72</v>
      </c>
      <c r="N405" s="18">
        <v>2760.48</v>
      </c>
      <c r="O405" s="18">
        <v>94341</v>
      </c>
      <c r="P405" s="18">
        <v>124.83</v>
      </c>
      <c r="Q405" s="18">
        <v>786.17</v>
      </c>
      <c r="R405" s="18">
        <v>0</v>
      </c>
      <c r="S405" s="18">
        <v>911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76039.63</v>
      </c>
      <c r="Z405" s="18">
        <v>16451.89</v>
      </c>
      <c r="AA405" s="18">
        <v>2760.48</v>
      </c>
      <c r="AB405" s="18">
        <v>95252</v>
      </c>
    </row>
    <row r="406" spans="1:28" s="15" customFormat="1" x14ac:dyDescent="0.25">
      <c r="A406" s="17">
        <v>3</v>
      </c>
      <c r="B406" s="17" t="s">
        <v>1185</v>
      </c>
      <c r="C406" s="17" t="s">
        <v>1068</v>
      </c>
      <c r="D406" s="17" t="s">
        <v>1612</v>
      </c>
      <c r="E406" s="17" t="s">
        <v>1230</v>
      </c>
      <c r="F406" s="17" t="s">
        <v>75</v>
      </c>
      <c r="G406" s="17" t="s">
        <v>114</v>
      </c>
      <c r="H406" s="17">
        <v>0</v>
      </c>
      <c r="I406" s="17">
        <v>0</v>
      </c>
      <c r="J406" s="17">
        <v>0</v>
      </c>
      <c r="K406" s="17" t="s">
        <v>59</v>
      </c>
      <c r="L406" s="18">
        <v>45974.33</v>
      </c>
      <c r="M406" s="18">
        <v>2997.67</v>
      </c>
      <c r="N406" s="18">
        <v>0</v>
      </c>
      <c r="O406" s="18">
        <v>48972</v>
      </c>
      <c r="P406" s="18">
        <v>124.83</v>
      </c>
      <c r="Q406" s="18">
        <v>459.17</v>
      </c>
      <c r="R406" s="18">
        <v>0</v>
      </c>
      <c r="S406" s="18">
        <v>584</v>
      </c>
      <c r="T406" s="18">
        <v>0</v>
      </c>
      <c r="U406" s="18">
        <v>0</v>
      </c>
      <c r="V406" s="18">
        <v>0</v>
      </c>
      <c r="W406" s="18">
        <v>0</v>
      </c>
      <c r="X406" s="18"/>
      <c r="Y406" s="18">
        <v>46099.16</v>
      </c>
      <c r="Z406" s="18">
        <v>3456.84</v>
      </c>
      <c r="AA406" s="18">
        <v>0</v>
      </c>
      <c r="AB406" s="18">
        <v>49556</v>
      </c>
    </row>
    <row r="407" spans="1:28" s="15" customFormat="1" x14ac:dyDescent="0.25">
      <c r="A407" s="17">
        <v>4</v>
      </c>
      <c r="B407" s="17" t="s">
        <v>1200</v>
      </c>
      <c r="C407" s="17" t="s">
        <v>1068</v>
      </c>
      <c r="D407" s="17" t="s">
        <v>1208</v>
      </c>
      <c r="E407" s="17" t="s">
        <v>1209</v>
      </c>
      <c r="F407" s="17" t="s">
        <v>75</v>
      </c>
      <c r="G407" s="17" t="s">
        <v>1142</v>
      </c>
      <c r="H407" s="17">
        <v>12075</v>
      </c>
      <c r="I407" s="17">
        <v>12069</v>
      </c>
      <c r="J407" s="17">
        <v>6</v>
      </c>
      <c r="K407" s="17" t="s">
        <v>37</v>
      </c>
      <c r="L407" s="18">
        <v>15088.69</v>
      </c>
      <c r="M407" s="18">
        <v>4627.46</v>
      </c>
      <c r="N407" s="18">
        <v>572.85</v>
      </c>
      <c r="O407" s="18">
        <v>20289</v>
      </c>
      <c r="P407" s="18">
        <v>261.81</v>
      </c>
      <c r="Q407" s="18">
        <v>155.6</v>
      </c>
      <c r="R407" s="18">
        <v>3.59</v>
      </c>
      <c r="S407" s="18">
        <v>421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15350.5</v>
      </c>
      <c r="Z407" s="18">
        <v>4783.0600000000004</v>
      </c>
      <c r="AA407" s="18">
        <v>576.44000000000005</v>
      </c>
      <c r="AB407" s="18">
        <v>20710</v>
      </c>
    </row>
    <row r="408" spans="1:28" s="15" customFormat="1" x14ac:dyDescent="0.25">
      <c r="A408" s="17">
        <v>5</v>
      </c>
      <c r="B408" s="17" t="s">
        <v>1185</v>
      </c>
      <c r="C408" s="17" t="s">
        <v>1068</v>
      </c>
      <c r="D408" s="17" t="s">
        <v>1210</v>
      </c>
      <c r="E408" s="17" t="s">
        <v>1211</v>
      </c>
      <c r="F408" s="17" t="s">
        <v>75</v>
      </c>
      <c r="G408" s="17" t="s">
        <v>76</v>
      </c>
      <c r="H408" s="17">
        <v>4189</v>
      </c>
      <c r="I408" s="17">
        <v>3980</v>
      </c>
      <c r="J408" s="17">
        <v>209</v>
      </c>
      <c r="K408" s="17" t="s">
        <v>37</v>
      </c>
      <c r="L408" s="18">
        <v>17765.46</v>
      </c>
      <c r="M408" s="18">
        <v>3699.22</v>
      </c>
      <c r="N408" s="18">
        <v>733.32</v>
      </c>
      <c r="O408" s="18">
        <v>22198</v>
      </c>
      <c r="P408" s="18">
        <v>1751.09</v>
      </c>
      <c r="Q408" s="18">
        <v>183.82</v>
      </c>
      <c r="R408" s="18">
        <v>125.09</v>
      </c>
      <c r="S408" s="18">
        <v>2060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19516.55</v>
      </c>
      <c r="Z408" s="18">
        <v>3883.04</v>
      </c>
      <c r="AA408" s="18">
        <v>858.41</v>
      </c>
      <c r="AB408" s="18">
        <v>24258</v>
      </c>
    </row>
    <row r="409" spans="1:28" s="15" customFormat="1" x14ac:dyDescent="0.25">
      <c r="A409" s="17">
        <v>6</v>
      </c>
      <c r="B409" s="17" t="s">
        <v>42</v>
      </c>
      <c r="C409" s="17" t="s">
        <v>1068</v>
      </c>
      <c r="D409" s="17" t="s">
        <v>1212</v>
      </c>
      <c r="E409" s="17" t="s">
        <v>1213</v>
      </c>
      <c r="F409" s="17" t="s">
        <v>75</v>
      </c>
      <c r="G409" s="17" t="s">
        <v>1214</v>
      </c>
      <c r="H409" s="17">
        <v>9946</v>
      </c>
      <c r="I409" s="17">
        <v>9946</v>
      </c>
      <c r="J409" s="17">
        <v>66</v>
      </c>
      <c r="K409" s="17" t="s">
        <v>769</v>
      </c>
      <c r="L409" s="18">
        <v>41768.68</v>
      </c>
      <c r="M409" s="18">
        <v>9979.65</v>
      </c>
      <c r="N409" s="18">
        <v>2347.67</v>
      </c>
      <c r="O409" s="18">
        <v>54096</v>
      </c>
      <c r="P409" s="18">
        <v>879.64</v>
      </c>
      <c r="Q409" s="18">
        <v>436.86</v>
      </c>
      <c r="R409" s="18">
        <v>39.5</v>
      </c>
      <c r="S409" s="18">
        <v>1356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42648.32</v>
      </c>
      <c r="Z409" s="18">
        <v>10416.51</v>
      </c>
      <c r="AA409" s="18">
        <v>2387.17</v>
      </c>
      <c r="AB409" s="18">
        <v>55452</v>
      </c>
    </row>
    <row r="410" spans="1:28" s="15" customFormat="1" x14ac:dyDescent="0.25">
      <c r="A410" s="17">
        <v>7</v>
      </c>
      <c r="B410" s="67" t="s">
        <v>1197</v>
      </c>
      <c r="C410" s="67" t="s">
        <v>1068</v>
      </c>
      <c r="D410" s="67" t="s">
        <v>1215</v>
      </c>
      <c r="E410" s="67" t="s">
        <v>1216</v>
      </c>
      <c r="F410" s="67" t="s">
        <v>75</v>
      </c>
      <c r="G410" s="67" t="s">
        <v>76</v>
      </c>
      <c r="H410" s="67">
        <v>10165</v>
      </c>
      <c r="I410" s="67">
        <v>10165</v>
      </c>
      <c r="J410" s="67">
        <v>0</v>
      </c>
      <c r="K410" s="67" t="s">
        <v>37</v>
      </c>
      <c r="L410" s="68">
        <v>36431.019999999997</v>
      </c>
      <c r="M410" s="68">
        <v>9243.3700000000008</v>
      </c>
      <c r="N410" s="68">
        <v>1467.61</v>
      </c>
      <c r="O410" s="68">
        <v>47142</v>
      </c>
      <c r="P410" s="68">
        <v>531.5</v>
      </c>
      <c r="Q410" s="68">
        <v>376.5</v>
      </c>
      <c r="R410" s="68">
        <v>0</v>
      </c>
      <c r="S410" s="68">
        <v>908</v>
      </c>
      <c r="T410" s="68">
        <v>0</v>
      </c>
      <c r="U410" s="68">
        <v>0</v>
      </c>
      <c r="V410" s="68">
        <v>0</v>
      </c>
      <c r="W410" s="68">
        <v>0</v>
      </c>
      <c r="X410" s="68"/>
      <c r="Y410" s="68">
        <v>36962.519999999997</v>
      </c>
      <c r="Z410" s="68">
        <v>9619.8700000000008</v>
      </c>
      <c r="AA410" s="68">
        <v>1467.61</v>
      </c>
      <c r="AB410" s="68">
        <v>48050</v>
      </c>
    </row>
    <row r="411" spans="1:28" s="15" customFormat="1" x14ac:dyDescent="0.25">
      <c r="A411" s="17">
        <v>8</v>
      </c>
      <c r="B411" s="17" t="s">
        <v>48</v>
      </c>
      <c r="C411" s="17" t="s">
        <v>1068</v>
      </c>
      <c r="D411" s="17" t="s">
        <v>1217</v>
      </c>
      <c r="E411" s="17" t="s">
        <v>1218</v>
      </c>
      <c r="F411" s="17" t="s">
        <v>75</v>
      </c>
      <c r="G411" s="17" t="s">
        <v>76</v>
      </c>
      <c r="H411" s="17">
        <v>12195</v>
      </c>
      <c r="I411" s="17">
        <v>12049</v>
      </c>
      <c r="J411" s="17">
        <v>146</v>
      </c>
      <c r="K411" s="17" t="s">
        <v>37</v>
      </c>
      <c r="L411" s="18">
        <v>7010.26</v>
      </c>
      <c r="M411" s="18">
        <v>1350.75</v>
      </c>
      <c r="N411" s="18">
        <v>327.99</v>
      </c>
      <c r="O411" s="18">
        <v>8689</v>
      </c>
      <c r="P411" s="18">
        <v>1610.31</v>
      </c>
      <c r="Q411" s="18">
        <v>65.31</v>
      </c>
      <c r="R411" s="18">
        <v>87.38</v>
      </c>
      <c r="S411" s="18">
        <v>1763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8620.57</v>
      </c>
      <c r="Z411" s="18">
        <v>1416.06</v>
      </c>
      <c r="AA411" s="18">
        <v>415.37</v>
      </c>
      <c r="AB411" s="18">
        <v>10452</v>
      </c>
    </row>
    <row r="412" spans="1:28" s="15" customFormat="1" x14ac:dyDescent="0.25">
      <c r="A412" s="17">
        <v>9</v>
      </c>
      <c r="B412" s="17" t="s">
        <v>1182</v>
      </c>
      <c r="C412" s="17" t="s">
        <v>1068</v>
      </c>
      <c r="D412" s="17" t="s">
        <v>1219</v>
      </c>
      <c r="E412" s="17" t="s">
        <v>1220</v>
      </c>
      <c r="F412" s="17" t="s">
        <v>75</v>
      </c>
      <c r="G412" s="17" t="s">
        <v>1142</v>
      </c>
      <c r="H412" s="17">
        <v>20300</v>
      </c>
      <c r="I412" s="17">
        <v>20300</v>
      </c>
      <c r="J412" s="17">
        <v>0</v>
      </c>
      <c r="K412" s="17" t="s">
        <v>59</v>
      </c>
      <c r="L412" s="18">
        <v>34850.410000000003</v>
      </c>
      <c r="M412" s="18">
        <v>8023.61</v>
      </c>
      <c r="N412" s="18">
        <v>1493.98</v>
      </c>
      <c r="O412" s="18">
        <v>44368</v>
      </c>
      <c r="P412" s="18">
        <v>468.74</v>
      </c>
      <c r="Q412" s="18">
        <v>361.26</v>
      </c>
      <c r="R412" s="18">
        <v>0</v>
      </c>
      <c r="S412" s="18">
        <v>830</v>
      </c>
      <c r="T412" s="18">
        <v>0</v>
      </c>
      <c r="U412" s="18">
        <v>0</v>
      </c>
      <c r="V412" s="18">
        <v>0</v>
      </c>
      <c r="W412" s="18">
        <v>0</v>
      </c>
      <c r="X412" s="18"/>
      <c r="Y412" s="18">
        <v>35319.15</v>
      </c>
      <c r="Z412" s="18">
        <v>8384.8700000000008</v>
      </c>
      <c r="AA412" s="18">
        <v>1493.98</v>
      </c>
      <c r="AB412" s="18">
        <v>45198</v>
      </c>
    </row>
    <row r="413" spans="1:28" s="15" customFormat="1" x14ac:dyDescent="0.25">
      <c r="A413" s="17">
        <v>10</v>
      </c>
      <c r="B413" s="17" t="s">
        <v>1182</v>
      </c>
      <c r="C413" s="17" t="s">
        <v>1068</v>
      </c>
      <c r="D413" s="17" t="s">
        <v>1221</v>
      </c>
      <c r="E413" s="17" t="s">
        <v>1222</v>
      </c>
      <c r="F413" s="17" t="s">
        <v>75</v>
      </c>
      <c r="G413" s="17" t="s">
        <v>1142</v>
      </c>
      <c r="H413" s="17">
        <v>9193</v>
      </c>
      <c r="I413" s="17">
        <v>9063</v>
      </c>
      <c r="J413" s="17">
        <v>130</v>
      </c>
      <c r="K413" s="17" t="s">
        <v>37</v>
      </c>
      <c r="L413" s="18">
        <v>44642.78</v>
      </c>
      <c r="M413" s="18">
        <v>11047.44</v>
      </c>
      <c r="N413" s="18">
        <v>2632.78</v>
      </c>
      <c r="O413" s="18">
        <v>58323</v>
      </c>
      <c r="P413" s="18">
        <v>1339.33</v>
      </c>
      <c r="Q413" s="18">
        <v>470.87</v>
      </c>
      <c r="R413" s="18">
        <v>77.8</v>
      </c>
      <c r="S413" s="18">
        <v>1888</v>
      </c>
      <c r="T413" s="18">
        <v>0</v>
      </c>
      <c r="U413" s="18">
        <v>0</v>
      </c>
      <c r="V413" s="18">
        <v>0</v>
      </c>
      <c r="W413" s="18">
        <v>0</v>
      </c>
      <c r="X413" s="18"/>
      <c r="Y413" s="18">
        <v>45982.11</v>
      </c>
      <c r="Z413" s="18">
        <v>11518.31</v>
      </c>
      <c r="AA413" s="18">
        <v>2710.58</v>
      </c>
      <c r="AB413" s="18">
        <v>60211</v>
      </c>
    </row>
    <row r="414" spans="1:28" s="15" customFormat="1" x14ac:dyDescent="0.25">
      <c r="A414" s="17">
        <v>11</v>
      </c>
      <c r="B414" s="17" t="s">
        <v>1197</v>
      </c>
      <c r="C414" s="17" t="s">
        <v>1068</v>
      </c>
      <c r="D414" s="17" t="s">
        <v>1223</v>
      </c>
      <c r="E414" s="17" t="s">
        <v>1224</v>
      </c>
      <c r="F414" s="17" t="s">
        <v>75</v>
      </c>
      <c r="G414" s="17" t="s">
        <v>76</v>
      </c>
      <c r="H414" s="17">
        <v>11142</v>
      </c>
      <c r="I414" s="17">
        <v>11142</v>
      </c>
      <c r="J414" s="17">
        <v>0</v>
      </c>
      <c r="K414" s="17" t="s">
        <v>37</v>
      </c>
      <c r="L414" s="18">
        <v>27034.46</v>
      </c>
      <c r="M414" s="18">
        <v>8350.86</v>
      </c>
      <c r="N414" s="18">
        <v>1266.68</v>
      </c>
      <c r="O414" s="18">
        <v>36652</v>
      </c>
      <c r="P414" s="18">
        <v>343.6</v>
      </c>
      <c r="Q414" s="18">
        <v>281.39999999999998</v>
      </c>
      <c r="R414" s="18">
        <v>0</v>
      </c>
      <c r="S414" s="18">
        <v>625</v>
      </c>
      <c r="T414" s="18">
        <v>0</v>
      </c>
      <c r="U414" s="18">
        <v>0</v>
      </c>
      <c r="V414" s="18">
        <v>0</v>
      </c>
      <c r="W414" s="18">
        <v>0</v>
      </c>
      <c r="X414" s="18"/>
      <c r="Y414" s="18">
        <v>27378.06</v>
      </c>
      <c r="Z414" s="18">
        <v>8632.26</v>
      </c>
      <c r="AA414" s="18">
        <v>1266.68</v>
      </c>
      <c r="AB414" s="18">
        <v>37277</v>
      </c>
    </row>
    <row r="415" spans="1:28" s="15" customFormat="1" x14ac:dyDescent="0.25">
      <c r="A415" s="17">
        <v>12</v>
      </c>
      <c r="B415" s="17" t="s">
        <v>1188</v>
      </c>
      <c r="C415" s="17" t="s">
        <v>1068</v>
      </c>
      <c r="D415" s="17" t="s">
        <v>1225</v>
      </c>
      <c r="E415" s="17" t="s">
        <v>1226</v>
      </c>
      <c r="F415" s="17" t="s">
        <v>75</v>
      </c>
      <c r="G415" s="17" t="s">
        <v>76</v>
      </c>
      <c r="H415" s="17">
        <v>1604</v>
      </c>
      <c r="I415" s="17">
        <v>1461</v>
      </c>
      <c r="J415" s="17">
        <v>143</v>
      </c>
      <c r="K415" s="17" t="s">
        <v>37</v>
      </c>
      <c r="L415" s="18">
        <v>46450.3</v>
      </c>
      <c r="M415" s="18">
        <v>11244.26</v>
      </c>
      <c r="N415" s="18">
        <v>2602.44</v>
      </c>
      <c r="O415" s="18">
        <v>60297</v>
      </c>
      <c r="P415" s="18">
        <v>1463.89</v>
      </c>
      <c r="Q415" s="18">
        <v>483.52</v>
      </c>
      <c r="R415" s="18">
        <v>85.59</v>
      </c>
      <c r="S415" s="18">
        <v>2033</v>
      </c>
      <c r="T415" s="18">
        <v>0</v>
      </c>
      <c r="U415" s="18">
        <v>0</v>
      </c>
      <c r="V415" s="18">
        <v>0</v>
      </c>
      <c r="W415" s="18">
        <v>0</v>
      </c>
      <c r="X415" s="18"/>
      <c r="Y415" s="18">
        <v>47914.19</v>
      </c>
      <c r="Z415" s="18">
        <v>11727.78</v>
      </c>
      <c r="AA415" s="18">
        <v>2688.03</v>
      </c>
      <c r="AB415" s="18">
        <v>62330</v>
      </c>
    </row>
    <row r="416" spans="1:28" s="12" customFormat="1" ht="16.5" customHeight="1" x14ac:dyDescent="0.25">
      <c r="A416" s="10"/>
      <c r="B416" s="10"/>
      <c r="C416" s="10" t="s">
        <v>71</v>
      </c>
      <c r="D416" s="10"/>
      <c r="E416" s="10"/>
      <c r="F416" s="10"/>
      <c r="G416" s="10"/>
      <c r="H416" s="10"/>
      <c r="I416" s="10"/>
      <c r="J416" s="11">
        <f>SUM(J404:J415)</f>
        <v>1796</v>
      </c>
      <c r="K416" s="10"/>
      <c r="L416" s="11">
        <f t="shared" ref="L416:AB416" si="58">SUM(L404:L415)</f>
        <v>415755.13</v>
      </c>
      <c r="M416" s="11">
        <f t="shared" si="58"/>
        <v>88531.4</v>
      </c>
      <c r="N416" s="11">
        <f t="shared" si="58"/>
        <v>16723.47</v>
      </c>
      <c r="O416" s="11">
        <f t="shared" si="58"/>
        <v>521010</v>
      </c>
      <c r="P416" s="11">
        <f t="shared" si="58"/>
        <v>17143.52</v>
      </c>
      <c r="Q416" s="11">
        <f t="shared" si="58"/>
        <v>4289.57</v>
      </c>
      <c r="R416" s="11">
        <f t="shared" si="58"/>
        <v>1074.9100000000001</v>
      </c>
      <c r="S416" s="11">
        <f t="shared" si="58"/>
        <v>22508</v>
      </c>
      <c r="T416" s="11">
        <f t="shared" si="58"/>
        <v>0</v>
      </c>
      <c r="U416" s="11">
        <f t="shared" si="58"/>
        <v>0</v>
      </c>
      <c r="V416" s="11">
        <f t="shared" si="58"/>
        <v>0</v>
      </c>
      <c r="W416" s="11">
        <f t="shared" si="58"/>
        <v>0</v>
      </c>
      <c r="X416" s="11">
        <f t="shared" si="58"/>
        <v>0</v>
      </c>
      <c r="Y416" s="11">
        <f t="shared" si="58"/>
        <v>432898.65</v>
      </c>
      <c r="Z416" s="11">
        <f t="shared" si="58"/>
        <v>92820.97</v>
      </c>
      <c r="AA416" s="11">
        <f t="shared" si="58"/>
        <v>17798.38</v>
      </c>
      <c r="AB416" s="11">
        <f t="shared" si="58"/>
        <v>543518</v>
      </c>
    </row>
    <row r="417" spans="1:31" s="12" customFormat="1" ht="16.5" customHeight="1" x14ac:dyDescent="0.25">
      <c r="A417" s="10"/>
      <c r="B417" s="10"/>
      <c r="C417" s="10" t="s">
        <v>119</v>
      </c>
      <c r="D417" s="10"/>
      <c r="E417" s="10"/>
      <c r="F417" s="10"/>
      <c r="G417" s="10"/>
      <c r="H417" s="10"/>
      <c r="I417" s="10"/>
      <c r="J417" s="11">
        <f>J416+J403</f>
        <v>16622</v>
      </c>
      <c r="K417" s="11"/>
      <c r="L417" s="11">
        <f t="shared" ref="L417:AB417" si="59">L416+L403</f>
        <v>1018663.58</v>
      </c>
      <c r="M417" s="11">
        <f t="shared" si="59"/>
        <v>134013.44999999998</v>
      </c>
      <c r="N417" s="11">
        <f t="shared" si="59"/>
        <v>59237.969999999994</v>
      </c>
      <c r="O417" s="11">
        <f t="shared" si="59"/>
        <v>1211915</v>
      </c>
      <c r="P417" s="11">
        <f t="shared" si="59"/>
        <v>120857.07</v>
      </c>
      <c r="Q417" s="11">
        <f t="shared" si="59"/>
        <v>10257.32</v>
      </c>
      <c r="R417" s="11">
        <f t="shared" si="59"/>
        <v>7746.6100000000006</v>
      </c>
      <c r="S417" s="11">
        <f t="shared" si="59"/>
        <v>138861</v>
      </c>
      <c r="T417" s="11">
        <f t="shared" si="59"/>
        <v>0</v>
      </c>
      <c r="U417" s="11">
        <f t="shared" si="59"/>
        <v>0</v>
      </c>
      <c r="V417" s="11">
        <f t="shared" si="59"/>
        <v>0</v>
      </c>
      <c r="W417" s="11">
        <f t="shared" si="59"/>
        <v>0</v>
      </c>
      <c r="X417" s="11">
        <f t="shared" si="59"/>
        <v>0</v>
      </c>
      <c r="Y417" s="11">
        <f t="shared" si="59"/>
        <v>1139520.6499999999</v>
      </c>
      <c r="Z417" s="11">
        <f t="shared" si="59"/>
        <v>144270.77000000002</v>
      </c>
      <c r="AA417" s="11">
        <f t="shared" si="59"/>
        <v>66984.579999999987</v>
      </c>
      <c r="AB417" s="11">
        <f t="shared" si="59"/>
        <v>1350776</v>
      </c>
    </row>
    <row r="418" spans="1:31" ht="18" customHeight="1" x14ac:dyDescent="0.25">
      <c r="O418" s="34"/>
    </row>
    <row r="419" spans="1:31" ht="18" customHeight="1" x14ac:dyDescent="0.25"/>
    <row r="422" spans="1:31" ht="15.75" x14ac:dyDescent="0.25">
      <c r="E422" s="13" t="s">
        <v>120</v>
      </c>
      <c r="G422" s="14"/>
      <c r="H422" s="14"/>
      <c r="I422" s="14"/>
      <c r="J422" s="14"/>
      <c r="K422" s="14"/>
      <c r="L422" s="13" t="s">
        <v>122</v>
      </c>
      <c r="M422" s="13"/>
      <c r="N422" s="13"/>
      <c r="O422" s="14"/>
      <c r="Q422" s="14"/>
      <c r="R422" s="13" t="s">
        <v>121</v>
      </c>
      <c r="T422" s="14"/>
      <c r="U422" s="14"/>
      <c r="W422" s="14"/>
      <c r="X422" s="14"/>
      <c r="Y422" s="13" t="s">
        <v>123</v>
      </c>
      <c r="Z422" s="14"/>
      <c r="AA422" s="14"/>
      <c r="AB422" s="14"/>
    </row>
    <row r="423" spans="1:31" ht="15.75" x14ac:dyDescent="0.25">
      <c r="E423" s="13" t="s">
        <v>124</v>
      </c>
      <c r="G423" s="14"/>
      <c r="H423" s="14"/>
      <c r="I423" s="14"/>
      <c r="J423" s="14"/>
      <c r="K423" s="14"/>
      <c r="L423" s="13" t="s">
        <v>124</v>
      </c>
      <c r="M423" s="13"/>
      <c r="N423" s="13"/>
      <c r="O423" s="14"/>
      <c r="Q423" s="14"/>
      <c r="R423" s="13" t="s">
        <v>124</v>
      </c>
      <c r="T423" s="14"/>
      <c r="U423" s="14"/>
      <c r="W423" s="14"/>
      <c r="X423" s="14"/>
      <c r="Y423" s="13" t="s">
        <v>124</v>
      </c>
      <c r="Z423" s="14"/>
      <c r="AA423" s="14"/>
      <c r="AB423" s="14"/>
    </row>
    <row r="424" spans="1:31" ht="32.25" customHeight="1" x14ac:dyDescent="0.55000000000000004">
      <c r="A424" s="75" t="s">
        <v>0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1"/>
      <c r="AD424" s="1"/>
      <c r="AE424" s="1"/>
    </row>
    <row r="425" spans="1:31" ht="21.75" customHeight="1" x14ac:dyDescent="0.4">
      <c r="A425" s="76" t="s">
        <v>1714</v>
      </c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2"/>
      <c r="AD425" s="2"/>
      <c r="AE425" s="2"/>
    </row>
    <row r="426" spans="1:31" s="5" customFormat="1" ht="20.25" customHeight="1" x14ac:dyDescent="0.35">
      <c r="A426" s="3" t="s">
        <v>1</v>
      </c>
      <c r="B426" s="4"/>
      <c r="C426" s="3"/>
      <c r="D426" s="3"/>
      <c r="F426" s="3" t="s">
        <v>1229</v>
      </c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s="7" customFormat="1" ht="90" x14ac:dyDescent="0.25">
      <c r="A427" s="6" t="s">
        <v>3</v>
      </c>
      <c r="B427" s="6" t="s">
        <v>4</v>
      </c>
      <c r="C427" s="6" t="s">
        <v>5</v>
      </c>
      <c r="D427" s="6" t="s">
        <v>6</v>
      </c>
      <c r="E427" s="6" t="s">
        <v>7</v>
      </c>
      <c r="F427" s="6" t="s">
        <v>8</v>
      </c>
      <c r="G427" s="6" t="s">
        <v>9</v>
      </c>
      <c r="H427" s="6" t="s">
        <v>10</v>
      </c>
      <c r="I427" s="6" t="s">
        <v>11</v>
      </c>
      <c r="J427" s="6" t="s">
        <v>12</v>
      </c>
      <c r="K427" s="6" t="s">
        <v>13</v>
      </c>
      <c r="L427" s="6" t="s">
        <v>14</v>
      </c>
      <c r="M427" s="6" t="s">
        <v>15</v>
      </c>
      <c r="N427" s="6" t="s">
        <v>16</v>
      </c>
      <c r="O427" s="6" t="s">
        <v>17</v>
      </c>
      <c r="P427" s="6" t="s">
        <v>18</v>
      </c>
      <c r="Q427" s="6" t="s">
        <v>19</v>
      </c>
      <c r="R427" s="6" t="s">
        <v>20</v>
      </c>
      <c r="S427" s="6" t="s">
        <v>21</v>
      </c>
      <c r="T427" s="6" t="s">
        <v>22</v>
      </c>
      <c r="U427" s="6" t="s">
        <v>23</v>
      </c>
      <c r="V427" s="6" t="s">
        <v>24</v>
      </c>
      <c r="W427" s="6" t="s">
        <v>25</v>
      </c>
      <c r="X427" s="6" t="s">
        <v>26</v>
      </c>
      <c r="Y427" s="6" t="s">
        <v>27</v>
      </c>
      <c r="Z427" s="6" t="s">
        <v>28</v>
      </c>
      <c r="AA427" s="6" t="s">
        <v>29</v>
      </c>
      <c r="AB427" s="6" t="s">
        <v>30</v>
      </c>
    </row>
    <row r="428" spans="1:31" s="15" customFormat="1" x14ac:dyDescent="0.25">
      <c r="A428" s="17">
        <v>1</v>
      </c>
      <c r="B428" s="17" t="s">
        <v>42</v>
      </c>
      <c r="C428" s="17" t="s">
        <v>1068</v>
      </c>
      <c r="D428" s="17" t="s">
        <v>1179</v>
      </c>
      <c r="E428" s="17" t="s">
        <v>1180</v>
      </c>
      <c r="F428" s="17" t="s">
        <v>35</v>
      </c>
      <c r="G428" s="17" t="s">
        <v>1181</v>
      </c>
      <c r="H428" s="17">
        <v>69313</v>
      </c>
      <c r="I428" s="17">
        <v>69313</v>
      </c>
      <c r="J428" s="17">
        <v>0</v>
      </c>
      <c r="K428" s="17" t="s">
        <v>59</v>
      </c>
      <c r="L428" s="18">
        <v>7723.99</v>
      </c>
      <c r="M428" s="18">
        <v>417.6</v>
      </c>
      <c r="N428" s="18">
        <v>830.41</v>
      </c>
      <c r="O428" s="18">
        <v>8972</v>
      </c>
      <c r="P428" s="18">
        <v>550.42999999999995</v>
      </c>
      <c r="Q428" s="18">
        <v>81.569999999999993</v>
      </c>
      <c r="R428" s="18">
        <v>0</v>
      </c>
      <c r="S428" s="18">
        <v>632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8274.42</v>
      </c>
      <c r="Z428" s="18">
        <v>911.98</v>
      </c>
      <c r="AA428" s="18">
        <v>417.6</v>
      </c>
      <c r="AB428" s="18">
        <f>9604</f>
        <v>9604</v>
      </c>
    </row>
    <row r="429" spans="1:31" s="15" customFormat="1" x14ac:dyDescent="0.25">
      <c r="A429" s="17">
        <v>2</v>
      </c>
      <c r="B429" s="17" t="s">
        <v>1182</v>
      </c>
      <c r="C429" s="17" t="s">
        <v>1068</v>
      </c>
      <c r="D429" s="17" t="s">
        <v>1183</v>
      </c>
      <c r="E429" s="17" t="s">
        <v>1184</v>
      </c>
      <c r="F429" s="17" t="s">
        <v>35</v>
      </c>
      <c r="G429" s="17" t="s">
        <v>41</v>
      </c>
      <c r="H429" s="17">
        <v>188137</v>
      </c>
      <c r="I429" s="17">
        <v>186036</v>
      </c>
      <c r="J429" s="17">
        <v>2101</v>
      </c>
      <c r="K429" s="17" t="s">
        <v>37</v>
      </c>
      <c r="L429" s="18">
        <v>106964.11</v>
      </c>
      <c r="M429" s="18">
        <v>7454.7</v>
      </c>
      <c r="N429" s="18">
        <v>4137.1899999999996</v>
      </c>
      <c r="O429" s="18">
        <v>118556</v>
      </c>
      <c r="P429" s="18">
        <v>13268.34</v>
      </c>
      <c r="Q429" s="18">
        <v>1042.21</v>
      </c>
      <c r="R429" s="18">
        <v>945.45</v>
      </c>
      <c r="S429" s="18">
        <v>15256</v>
      </c>
      <c r="T429" s="18">
        <v>0</v>
      </c>
      <c r="U429" s="18">
        <v>0</v>
      </c>
      <c r="V429" s="18">
        <v>0</v>
      </c>
      <c r="W429" s="18">
        <v>0</v>
      </c>
      <c r="X429" s="18">
        <v>16601</v>
      </c>
      <c r="Y429" s="18">
        <v>120232.45</v>
      </c>
      <c r="Z429" s="18">
        <v>5179.3999999999996</v>
      </c>
      <c r="AA429" s="18">
        <v>8400.15</v>
      </c>
      <c r="AB429" s="18">
        <f>133812-X429</f>
        <v>117211</v>
      </c>
    </row>
    <row r="430" spans="1:31" s="15" customFormat="1" x14ac:dyDescent="0.25">
      <c r="A430" s="17">
        <v>3</v>
      </c>
      <c r="B430" s="17" t="s">
        <v>1185</v>
      </c>
      <c r="C430" s="17" t="s">
        <v>1068</v>
      </c>
      <c r="D430" s="17" t="s">
        <v>1186</v>
      </c>
      <c r="E430" s="17" t="s">
        <v>1187</v>
      </c>
      <c r="F430" s="17" t="s">
        <v>35</v>
      </c>
      <c r="G430" s="17" t="s">
        <v>45</v>
      </c>
      <c r="H430" s="17">
        <v>10816</v>
      </c>
      <c r="I430" s="17">
        <v>9721</v>
      </c>
      <c r="J430" s="17">
        <v>1095</v>
      </c>
      <c r="K430" s="17" t="s">
        <v>37</v>
      </c>
      <c r="L430" s="18">
        <v>45116.25</v>
      </c>
      <c r="M430" s="18">
        <v>2244.6</v>
      </c>
      <c r="N430" s="18">
        <v>1591.15</v>
      </c>
      <c r="O430" s="18">
        <v>48952</v>
      </c>
      <c r="P430" s="18">
        <v>7293.13</v>
      </c>
      <c r="Q430" s="18">
        <v>461.12</v>
      </c>
      <c r="R430" s="18">
        <v>492.75</v>
      </c>
      <c r="S430" s="18">
        <v>8247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52409.38</v>
      </c>
      <c r="Z430" s="18">
        <v>2052.27</v>
      </c>
      <c r="AA430" s="18">
        <v>2737.35</v>
      </c>
      <c r="AB430" s="18">
        <v>57199</v>
      </c>
    </row>
    <row r="431" spans="1:31" s="15" customFormat="1" x14ac:dyDescent="0.25">
      <c r="A431" s="17">
        <v>4</v>
      </c>
      <c r="B431" s="17" t="s">
        <v>1188</v>
      </c>
      <c r="C431" s="17" t="s">
        <v>1068</v>
      </c>
      <c r="D431" s="17" t="s">
        <v>1189</v>
      </c>
      <c r="E431" s="17" t="s">
        <v>1190</v>
      </c>
      <c r="F431" s="17" t="s">
        <v>35</v>
      </c>
      <c r="G431" s="17" t="s">
        <v>45</v>
      </c>
      <c r="H431" s="17">
        <v>69920</v>
      </c>
      <c r="I431" s="17">
        <v>69920</v>
      </c>
      <c r="J431" s="17">
        <v>0</v>
      </c>
      <c r="K431" s="17" t="s">
        <v>59</v>
      </c>
      <c r="L431" s="18">
        <v>15732.38</v>
      </c>
      <c r="M431" s="18">
        <v>0</v>
      </c>
      <c r="N431" s="18">
        <v>2280.62</v>
      </c>
      <c r="O431" s="18">
        <v>18013</v>
      </c>
      <c r="P431" s="18">
        <v>852.41</v>
      </c>
      <c r="Q431" s="18">
        <v>158.59</v>
      </c>
      <c r="R431" s="18">
        <v>0</v>
      </c>
      <c r="S431" s="18">
        <v>1011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16584.79</v>
      </c>
      <c r="Z431" s="18">
        <v>2439.21</v>
      </c>
      <c r="AA431" s="18">
        <v>0</v>
      </c>
      <c r="AB431" s="18">
        <v>19024</v>
      </c>
    </row>
    <row r="432" spans="1:31" s="15" customFormat="1" x14ac:dyDescent="0.25">
      <c r="A432" s="17">
        <v>5</v>
      </c>
      <c r="B432" s="17" t="s">
        <v>1188</v>
      </c>
      <c r="C432" s="17" t="s">
        <v>1068</v>
      </c>
      <c r="D432" s="17" t="s">
        <v>1191</v>
      </c>
      <c r="E432" s="17" t="s">
        <v>1192</v>
      </c>
      <c r="F432" s="17" t="s">
        <v>35</v>
      </c>
      <c r="G432" s="17" t="s">
        <v>41</v>
      </c>
      <c r="H432" s="17">
        <v>42750</v>
      </c>
      <c r="I432" s="17">
        <v>39334</v>
      </c>
      <c r="J432" s="17">
        <v>3416</v>
      </c>
      <c r="K432" s="17" t="s">
        <v>37</v>
      </c>
      <c r="L432" s="18">
        <v>112662.88</v>
      </c>
      <c r="M432" s="18">
        <v>6210.45</v>
      </c>
      <c r="N432" s="18">
        <v>2388.67</v>
      </c>
      <c r="O432" s="18">
        <v>121262</v>
      </c>
      <c r="P432" s="18">
        <v>19467.5</v>
      </c>
      <c r="Q432" s="18">
        <v>1132.3</v>
      </c>
      <c r="R432" s="18">
        <v>1537.2</v>
      </c>
      <c r="S432" s="18">
        <v>22137</v>
      </c>
      <c r="T432" s="18">
        <v>0</v>
      </c>
      <c r="U432" s="18">
        <v>0</v>
      </c>
      <c r="V432" s="18">
        <v>0</v>
      </c>
      <c r="W432" s="18">
        <v>0</v>
      </c>
      <c r="X432" s="18">
        <v>143399</v>
      </c>
      <c r="Y432" s="18">
        <v>132130.38</v>
      </c>
      <c r="Z432" s="18">
        <v>3520.97</v>
      </c>
      <c r="AA432" s="18">
        <v>7747.65</v>
      </c>
      <c r="AB432" s="18">
        <v>0</v>
      </c>
    </row>
    <row r="433" spans="1:28" s="15" customFormat="1" x14ac:dyDescent="0.25">
      <c r="A433" s="17">
        <v>6</v>
      </c>
      <c r="B433" s="17" t="s">
        <v>42</v>
      </c>
      <c r="C433" s="17" t="s">
        <v>1068</v>
      </c>
      <c r="D433" s="17" t="s">
        <v>1193</v>
      </c>
      <c r="E433" s="17" t="s">
        <v>1194</v>
      </c>
      <c r="F433" s="17" t="s">
        <v>35</v>
      </c>
      <c r="G433" s="17" t="s">
        <v>41</v>
      </c>
      <c r="H433" s="17">
        <v>88977</v>
      </c>
      <c r="I433" s="17">
        <v>88198</v>
      </c>
      <c r="J433" s="17">
        <v>779</v>
      </c>
      <c r="K433" s="17" t="s">
        <v>37</v>
      </c>
      <c r="L433" s="18">
        <v>106339.84</v>
      </c>
      <c r="M433" s="18">
        <v>8755.07</v>
      </c>
      <c r="N433" s="18">
        <v>7006.09</v>
      </c>
      <c r="O433" s="18">
        <v>122101</v>
      </c>
      <c r="P433" s="18">
        <v>4857.83</v>
      </c>
      <c r="Q433" s="18">
        <v>1134.6199999999999</v>
      </c>
      <c r="R433" s="18">
        <v>350.55</v>
      </c>
      <c r="S433" s="18">
        <v>6343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111197.67</v>
      </c>
      <c r="Z433" s="18">
        <v>8140.71</v>
      </c>
      <c r="AA433" s="18">
        <v>9105.6200000000008</v>
      </c>
      <c r="AB433" s="18">
        <v>128444</v>
      </c>
    </row>
    <row r="434" spans="1:28" s="15" customFormat="1" x14ac:dyDescent="0.25">
      <c r="A434" s="17">
        <v>7</v>
      </c>
      <c r="B434" s="17" t="s">
        <v>1048</v>
      </c>
      <c r="C434" s="17" t="s">
        <v>1068</v>
      </c>
      <c r="D434" s="17" t="s">
        <v>1195</v>
      </c>
      <c r="E434" s="17" t="s">
        <v>1196</v>
      </c>
      <c r="F434" s="17" t="s">
        <v>35</v>
      </c>
      <c r="G434" s="17" t="s">
        <v>1055</v>
      </c>
      <c r="H434" s="17">
        <v>48350</v>
      </c>
      <c r="I434" s="17">
        <v>47008</v>
      </c>
      <c r="J434" s="17">
        <v>1342</v>
      </c>
      <c r="K434" s="17" t="s">
        <v>37</v>
      </c>
      <c r="L434" s="18">
        <v>59523.5</v>
      </c>
      <c r="M434" s="18">
        <v>9327</v>
      </c>
      <c r="N434" s="18">
        <v>3226.5</v>
      </c>
      <c r="O434" s="18">
        <v>72077</v>
      </c>
      <c r="P434" s="18">
        <v>8878.86</v>
      </c>
      <c r="Q434" s="18">
        <v>683.24</v>
      </c>
      <c r="R434" s="18">
        <v>603.9</v>
      </c>
      <c r="S434" s="18">
        <v>10166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68402.36</v>
      </c>
      <c r="Z434" s="18">
        <v>3909.74</v>
      </c>
      <c r="AA434" s="18">
        <v>9930.9</v>
      </c>
      <c r="AB434" s="18">
        <v>82243</v>
      </c>
    </row>
    <row r="435" spans="1:28" s="15" customFormat="1" x14ac:dyDescent="0.25">
      <c r="A435" s="17">
        <v>8</v>
      </c>
      <c r="B435" s="17" t="s">
        <v>1197</v>
      </c>
      <c r="C435" s="17" t="s">
        <v>1068</v>
      </c>
      <c r="D435" s="17" t="s">
        <v>1198</v>
      </c>
      <c r="E435" s="17" t="s">
        <v>1199</v>
      </c>
      <c r="F435" s="17" t="s">
        <v>35</v>
      </c>
      <c r="G435" s="17" t="s">
        <v>45</v>
      </c>
      <c r="H435" s="17">
        <v>33343</v>
      </c>
      <c r="I435" s="17">
        <v>32565</v>
      </c>
      <c r="J435" s="17">
        <v>2334</v>
      </c>
      <c r="K435" s="17" t="s">
        <v>37</v>
      </c>
      <c r="L435" s="18">
        <v>59726.78</v>
      </c>
      <c r="M435" s="18">
        <v>4409.1000000000004</v>
      </c>
      <c r="N435" s="18">
        <v>1773.12</v>
      </c>
      <c r="O435" s="18">
        <v>65909</v>
      </c>
      <c r="P435" s="18">
        <v>14144.75</v>
      </c>
      <c r="Q435" s="18">
        <v>601.95000000000005</v>
      </c>
      <c r="R435" s="18">
        <v>1050.3</v>
      </c>
      <c r="S435" s="18">
        <v>15797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73871.53</v>
      </c>
      <c r="Z435" s="18">
        <v>2375.0700000000002</v>
      </c>
      <c r="AA435" s="18">
        <v>5459.4</v>
      </c>
      <c r="AB435" s="18">
        <v>81706</v>
      </c>
    </row>
    <row r="436" spans="1:28" s="15" customFormat="1" x14ac:dyDescent="0.25">
      <c r="A436" s="17">
        <v>9</v>
      </c>
      <c r="B436" s="17" t="s">
        <v>1200</v>
      </c>
      <c r="C436" s="17" t="s">
        <v>1068</v>
      </c>
      <c r="D436" s="17" t="s">
        <v>1201</v>
      </c>
      <c r="E436" s="17" t="s">
        <v>1202</v>
      </c>
      <c r="F436" s="17" t="s">
        <v>35</v>
      </c>
      <c r="G436" s="17" t="s">
        <v>1055</v>
      </c>
      <c r="H436" s="17">
        <v>1114</v>
      </c>
      <c r="I436" s="17">
        <v>0</v>
      </c>
      <c r="J436" s="17">
        <v>1114</v>
      </c>
      <c r="K436" s="17" t="s">
        <v>37</v>
      </c>
      <c r="L436" s="18">
        <v>84332.77</v>
      </c>
      <c r="M436" s="18">
        <v>4382.1000000000004</v>
      </c>
      <c r="N436" s="18">
        <v>2545.13</v>
      </c>
      <c r="O436" s="18">
        <v>91260</v>
      </c>
      <c r="P436" s="18">
        <v>7205.6</v>
      </c>
      <c r="Q436" s="18">
        <v>824.1</v>
      </c>
      <c r="R436" s="18">
        <v>501.3</v>
      </c>
      <c r="S436" s="18">
        <v>8531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91538.37</v>
      </c>
      <c r="Z436" s="18">
        <v>3369.23</v>
      </c>
      <c r="AA436" s="18">
        <v>4883.3999999999996</v>
      </c>
      <c r="AB436" s="18">
        <v>99791</v>
      </c>
    </row>
    <row r="437" spans="1:28" s="15" customFormat="1" x14ac:dyDescent="0.25">
      <c r="A437" s="17">
        <v>10</v>
      </c>
      <c r="B437" s="17" t="s">
        <v>1182</v>
      </c>
      <c r="C437" s="17" t="s">
        <v>1068</v>
      </c>
      <c r="D437" s="17" t="s">
        <v>1203</v>
      </c>
      <c r="E437" s="17" t="s">
        <v>1204</v>
      </c>
      <c r="F437" s="17" t="s">
        <v>35</v>
      </c>
      <c r="G437" s="17" t="s">
        <v>1205</v>
      </c>
      <c r="H437" s="17">
        <v>39000</v>
      </c>
      <c r="I437" s="17">
        <v>39000</v>
      </c>
      <c r="J437" s="17">
        <v>0</v>
      </c>
      <c r="K437" s="17" t="s">
        <v>59</v>
      </c>
      <c r="L437" s="18">
        <v>62300.43</v>
      </c>
      <c r="M437" s="18">
        <v>3694.09</v>
      </c>
      <c r="N437" s="18">
        <v>14542.48</v>
      </c>
      <c r="O437" s="18">
        <v>80537</v>
      </c>
      <c r="P437" s="18">
        <v>852.04</v>
      </c>
      <c r="Q437" s="18">
        <v>677.96</v>
      </c>
      <c r="R437" s="18">
        <v>0</v>
      </c>
      <c r="S437" s="18">
        <v>1530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63152.47</v>
      </c>
      <c r="Z437" s="18">
        <v>15220.44</v>
      </c>
      <c r="AA437" s="18">
        <v>3694.09</v>
      </c>
      <c r="AB437" s="18">
        <v>82067</v>
      </c>
    </row>
    <row r="438" spans="1:28" s="15" customFormat="1" x14ac:dyDescent="0.25">
      <c r="A438" s="17">
        <v>11</v>
      </c>
      <c r="B438" s="17" t="s">
        <v>1197</v>
      </c>
      <c r="C438" s="17" t="s">
        <v>1229</v>
      </c>
      <c r="D438" s="17" t="s">
        <v>1206</v>
      </c>
      <c r="E438" s="17" t="s">
        <v>1207</v>
      </c>
      <c r="F438" s="17" t="s">
        <v>35</v>
      </c>
      <c r="G438" s="17" t="s">
        <v>114</v>
      </c>
      <c r="H438" s="17">
        <v>98453</v>
      </c>
      <c r="I438" s="17">
        <v>98453</v>
      </c>
      <c r="J438" s="17">
        <v>0</v>
      </c>
      <c r="K438" s="17" t="s">
        <v>37</v>
      </c>
      <c r="L438" s="18">
        <v>46199.07</v>
      </c>
      <c r="M438" s="18">
        <v>2291.4899999999998</v>
      </c>
      <c r="N438" s="18">
        <v>11128.44</v>
      </c>
      <c r="O438" s="18">
        <v>59619</v>
      </c>
      <c r="P438" s="18">
        <v>824.79</v>
      </c>
      <c r="Q438" s="18">
        <v>497.21</v>
      </c>
      <c r="R438" s="18">
        <v>0</v>
      </c>
      <c r="S438" s="18">
        <v>1322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47023.86</v>
      </c>
      <c r="Z438" s="18">
        <v>11625.65</v>
      </c>
      <c r="AA438" s="18">
        <v>2291.4899999999998</v>
      </c>
      <c r="AB438" s="18">
        <v>60941</v>
      </c>
    </row>
    <row r="439" spans="1:28" s="22" customFormat="1" x14ac:dyDescent="0.25">
      <c r="A439" s="19"/>
      <c r="B439" s="19"/>
      <c r="C439" s="10" t="s">
        <v>71</v>
      </c>
      <c r="D439" s="19"/>
      <c r="E439" s="19"/>
      <c r="F439" s="19"/>
      <c r="G439" s="19"/>
      <c r="H439" s="19"/>
      <c r="I439" s="19"/>
      <c r="J439" s="19">
        <f>SUM(J428:J438)</f>
        <v>12181</v>
      </c>
      <c r="K439" s="19"/>
      <c r="L439" s="20">
        <f t="shared" ref="L439:AB439" si="60">SUM(L428:L438)</f>
        <v>706622</v>
      </c>
      <c r="M439" s="20">
        <f t="shared" si="60"/>
        <v>49186.19999999999</v>
      </c>
      <c r="N439" s="20">
        <f t="shared" si="60"/>
        <v>51449.8</v>
      </c>
      <c r="O439" s="20">
        <f t="shared" si="60"/>
        <v>807258</v>
      </c>
      <c r="P439" s="20">
        <f t="shared" si="60"/>
        <v>78195.679999999993</v>
      </c>
      <c r="Q439" s="20">
        <f t="shared" si="60"/>
        <v>7294.87</v>
      </c>
      <c r="R439" s="20">
        <f t="shared" si="60"/>
        <v>5481.4500000000007</v>
      </c>
      <c r="S439" s="20">
        <f t="shared" si="60"/>
        <v>90972</v>
      </c>
      <c r="T439" s="20">
        <f t="shared" si="60"/>
        <v>0</v>
      </c>
      <c r="U439" s="20">
        <f t="shared" si="60"/>
        <v>0</v>
      </c>
      <c r="V439" s="20">
        <f t="shared" si="60"/>
        <v>0</v>
      </c>
      <c r="W439" s="20">
        <f t="shared" si="60"/>
        <v>0</v>
      </c>
      <c r="X439" s="20">
        <f t="shared" si="60"/>
        <v>160000</v>
      </c>
      <c r="Y439" s="20">
        <f t="shared" si="60"/>
        <v>784817.67999999993</v>
      </c>
      <c r="Z439" s="20">
        <f t="shared" si="60"/>
        <v>58744.67</v>
      </c>
      <c r="AA439" s="20">
        <f t="shared" si="60"/>
        <v>54667.65</v>
      </c>
      <c r="AB439" s="20">
        <f t="shared" si="60"/>
        <v>738230</v>
      </c>
    </row>
    <row r="440" spans="1:28" s="15" customFormat="1" x14ac:dyDescent="0.25">
      <c r="A440" s="17">
        <v>1</v>
      </c>
      <c r="B440" s="17" t="s">
        <v>1200</v>
      </c>
      <c r="C440" s="17" t="s">
        <v>1068</v>
      </c>
      <c r="D440" s="17" t="s">
        <v>1208</v>
      </c>
      <c r="E440" s="17" t="s">
        <v>1209</v>
      </c>
      <c r="F440" s="17" t="s">
        <v>75</v>
      </c>
      <c r="G440" s="17" t="s">
        <v>1142</v>
      </c>
      <c r="H440" s="17">
        <v>12300</v>
      </c>
      <c r="I440" s="17">
        <v>12075</v>
      </c>
      <c r="J440" s="17">
        <v>225</v>
      </c>
      <c r="K440" s="17" t="s">
        <v>37</v>
      </c>
      <c r="L440" s="18">
        <v>15350.5</v>
      </c>
      <c r="M440" s="18">
        <v>576.44000000000005</v>
      </c>
      <c r="N440" s="18">
        <v>4783.0600000000004</v>
      </c>
      <c r="O440" s="18">
        <v>20710</v>
      </c>
      <c r="P440" s="18">
        <v>1834</v>
      </c>
      <c r="Q440" s="18">
        <v>163.34</v>
      </c>
      <c r="R440" s="18">
        <v>134.66</v>
      </c>
      <c r="S440" s="18">
        <v>2132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17184.5</v>
      </c>
      <c r="Z440" s="18">
        <v>4946.3999999999996</v>
      </c>
      <c r="AA440" s="18">
        <v>711.1</v>
      </c>
      <c r="AB440" s="18">
        <v>22842</v>
      </c>
    </row>
    <row r="441" spans="1:28" s="15" customFormat="1" x14ac:dyDescent="0.25">
      <c r="A441" s="17">
        <v>2</v>
      </c>
      <c r="B441" s="17" t="s">
        <v>31</v>
      </c>
      <c r="C441" s="17" t="s">
        <v>1672</v>
      </c>
      <c r="D441" s="17" t="s">
        <v>1613</v>
      </c>
      <c r="E441" s="17" t="s">
        <v>1232</v>
      </c>
      <c r="F441" s="17" t="s">
        <v>75</v>
      </c>
      <c r="G441" s="17" t="s">
        <v>76</v>
      </c>
      <c r="H441" s="17">
        <v>15323</v>
      </c>
      <c r="I441" s="17">
        <v>15234</v>
      </c>
      <c r="J441" s="17">
        <v>89</v>
      </c>
      <c r="K441" s="17" t="s">
        <v>37</v>
      </c>
      <c r="L441" s="18">
        <v>31067.89</v>
      </c>
      <c r="M441" s="18">
        <v>1173.6300000000001</v>
      </c>
      <c r="N441" s="18">
        <v>2530.48</v>
      </c>
      <c r="O441" s="18">
        <v>34772</v>
      </c>
      <c r="P441" s="18">
        <v>1014.1</v>
      </c>
      <c r="Q441" s="18">
        <v>291.63</v>
      </c>
      <c r="R441" s="18">
        <v>53.27</v>
      </c>
      <c r="S441" s="18">
        <v>1359</v>
      </c>
      <c r="T441" s="18">
        <v>0</v>
      </c>
      <c r="U441" s="18">
        <v>0</v>
      </c>
      <c r="V441" s="18">
        <v>0</v>
      </c>
      <c r="W441" s="18">
        <v>0</v>
      </c>
      <c r="X441" s="18"/>
      <c r="Y441" s="18">
        <v>32081.99</v>
      </c>
      <c r="Z441" s="18">
        <v>2822.11</v>
      </c>
      <c r="AA441" s="18">
        <v>1226.9000000000001</v>
      </c>
      <c r="AB441" s="18">
        <v>36131</v>
      </c>
    </row>
    <row r="442" spans="1:28" s="15" customFormat="1" x14ac:dyDescent="0.25">
      <c r="A442" s="17">
        <v>3</v>
      </c>
      <c r="B442" s="17" t="s">
        <v>1185</v>
      </c>
      <c r="C442" s="17" t="s">
        <v>1068</v>
      </c>
      <c r="D442" s="17" t="s">
        <v>1210</v>
      </c>
      <c r="E442" s="17" t="s">
        <v>1211</v>
      </c>
      <c r="F442" s="17" t="s">
        <v>75</v>
      </c>
      <c r="G442" s="17" t="s">
        <v>76</v>
      </c>
      <c r="H442" s="17">
        <v>4248</v>
      </c>
      <c r="I442" s="17">
        <v>4189</v>
      </c>
      <c r="J442" s="17">
        <v>59</v>
      </c>
      <c r="K442" s="17" t="s">
        <v>37</v>
      </c>
      <c r="L442" s="18">
        <v>19516.55</v>
      </c>
      <c r="M442" s="18">
        <v>858.41</v>
      </c>
      <c r="N442" s="18">
        <v>3883.04</v>
      </c>
      <c r="O442" s="18">
        <v>24258</v>
      </c>
      <c r="P442" s="18">
        <v>673.91</v>
      </c>
      <c r="Q442" s="18">
        <v>201.78</v>
      </c>
      <c r="R442" s="18">
        <v>35.31</v>
      </c>
      <c r="S442" s="18">
        <v>911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20190.46</v>
      </c>
      <c r="Z442" s="18">
        <v>4084.82</v>
      </c>
      <c r="AA442" s="18">
        <v>893.72</v>
      </c>
      <c r="AB442" s="18">
        <v>25169</v>
      </c>
    </row>
    <row r="443" spans="1:28" s="15" customFormat="1" x14ac:dyDescent="0.25">
      <c r="A443" s="17">
        <v>4</v>
      </c>
      <c r="B443" s="17" t="s">
        <v>42</v>
      </c>
      <c r="C443" s="17" t="s">
        <v>1068</v>
      </c>
      <c r="D443" s="17" t="s">
        <v>1212</v>
      </c>
      <c r="E443" s="17" t="s">
        <v>1213</v>
      </c>
      <c r="F443" s="17" t="s">
        <v>75</v>
      </c>
      <c r="G443" s="17" t="s">
        <v>1214</v>
      </c>
      <c r="H443" s="17">
        <v>9946</v>
      </c>
      <c r="I443" s="17">
        <v>9946</v>
      </c>
      <c r="J443" s="17">
        <v>66</v>
      </c>
      <c r="K443" s="17" t="s">
        <v>107</v>
      </c>
      <c r="L443" s="18">
        <v>42648.32</v>
      </c>
      <c r="M443" s="18">
        <v>2387.17</v>
      </c>
      <c r="N443" s="18">
        <v>10416.51</v>
      </c>
      <c r="O443" s="18">
        <v>55452</v>
      </c>
      <c r="P443" s="18">
        <v>880.42</v>
      </c>
      <c r="Q443" s="18">
        <v>461.08</v>
      </c>
      <c r="R443" s="18">
        <v>39.5</v>
      </c>
      <c r="S443" s="18">
        <v>1381</v>
      </c>
      <c r="T443" s="18">
        <v>0</v>
      </c>
      <c r="U443" s="18">
        <v>0</v>
      </c>
      <c r="V443" s="18">
        <v>0</v>
      </c>
      <c r="W443" s="18">
        <v>0</v>
      </c>
      <c r="X443" s="18"/>
      <c r="Y443" s="18">
        <v>43528.74</v>
      </c>
      <c r="Z443" s="18">
        <v>10877.59</v>
      </c>
      <c r="AA443" s="18">
        <v>2426.67</v>
      </c>
      <c r="AB443" s="18">
        <v>56833</v>
      </c>
    </row>
    <row r="444" spans="1:28" s="15" customFormat="1" x14ac:dyDescent="0.25">
      <c r="A444" s="17">
        <v>5</v>
      </c>
      <c r="B444" s="17" t="s">
        <v>1197</v>
      </c>
      <c r="C444" s="17" t="s">
        <v>1068</v>
      </c>
      <c r="D444" s="17" t="s">
        <v>1215</v>
      </c>
      <c r="E444" s="17" t="s">
        <v>1216</v>
      </c>
      <c r="F444" s="17" t="s">
        <v>75</v>
      </c>
      <c r="G444" s="17" t="s">
        <v>76</v>
      </c>
      <c r="H444" s="17">
        <v>10165</v>
      </c>
      <c r="I444" s="17">
        <v>10165</v>
      </c>
      <c r="J444" s="17">
        <v>0</v>
      </c>
      <c r="K444" s="17" t="s">
        <v>37</v>
      </c>
      <c r="L444" s="18">
        <v>36962.519999999997</v>
      </c>
      <c r="M444" s="18">
        <v>1467.61</v>
      </c>
      <c r="N444" s="18">
        <v>9619.8700000000008</v>
      </c>
      <c r="O444" s="18">
        <v>48050</v>
      </c>
      <c r="P444" s="18">
        <v>531.37</v>
      </c>
      <c r="Q444" s="18">
        <v>394.63</v>
      </c>
      <c r="R444" s="18">
        <v>0</v>
      </c>
      <c r="S444" s="18">
        <v>926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37493.89</v>
      </c>
      <c r="Z444" s="18">
        <v>10014.5</v>
      </c>
      <c r="AA444" s="18">
        <v>1467.61</v>
      </c>
      <c r="AB444" s="18">
        <v>48976</v>
      </c>
    </row>
    <row r="445" spans="1:28" s="15" customFormat="1" x14ac:dyDescent="0.25">
      <c r="A445" s="17">
        <v>6</v>
      </c>
      <c r="B445" s="17" t="s">
        <v>48</v>
      </c>
      <c r="C445" s="17" t="s">
        <v>1068</v>
      </c>
      <c r="D445" s="17" t="s">
        <v>1217</v>
      </c>
      <c r="E445" s="17" t="s">
        <v>1218</v>
      </c>
      <c r="F445" s="17" t="s">
        <v>75</v>
      </c>
      <c r="G445" s="17" t="s">
        <v>76</v>
      </c>
      <c r="H445" s="17">
        <v>12463</v>
      </c>
      <c r="I445" s="17">
        <v>12195</v>
      </c>
      <c r="J445" s="17">
        <v>268</v>
      </c>
      <c r="K445" s="17" t="s">
        <v>37</v>
      </c>
      <c r="L445" s="18">
        <v>8620.57</v>
      </c>
      <c r="M445" s="18">
        <v>415.37</v>
      </c>
      <c r="N445" s="18">
        <v>1416.06</v>
      </c>
      <c r="O445" s="18">
        <v>10452</v>
      </c>
      <c r="P445" s="18">
        <v>2487.15</v>
      </c>
      <c r="Q445" s="18">
        <v>85.45</v>
      </c>
      <c r="R445" s="18">
        <v>160.4</v>
      </c>
      <c r="S445" s="18">
        <v>2733</v>
      </c>
      <c r="T445" s="18">
        <v>0</v>
      </c>
      <c r="U445" s="18">
        <v>0</v>
      </c>
      <c r="V445" s="18">
        <v>0</v>
      </c>
      <c r="W445" s="18">
        <v>0</v>
      </c>
      <c r="X445" s="18"/>
      <c r="Y445" s="18">
        <v>11107.72</v>
      </c>
      <c r="Z445" s="18">
        <v>1501.51</v>
      </c>
      <c r="AA445" s="18">
        <v>575.77</v>
      </c>
      <c r="AB445" s="18">
        <v>13185</v>
      </c>
    </row>
    <row r="446" spans="1:28" s="15" customFormat="1" x14ac:dyDescent="0.25">
      <c r="A446" s="17">
        <v>7</v>
      </c>
      <c r="B446" s="17" t="s">
        <v>1182</v>
      </c>
      <c r="C446" s="17" t="s">
        <v>1068</v>
      </c>
      <c r="D446" s="17" t="s">
        <v>1219</v>
      </c>
      <c r="E446" s="17" t="s">
        <v>1220</v>
      </c>
      <c r="F446" s="17" t="s">
        <v>75</v>
      </c>
      <c r="G446" s="17" t="s">
        <v>1142</v>
      </c>
      <c r="H446" s="17">
        <v>20300</v>
      </c>
      <c r="I446" s="17">
        <v>20300</v>
      </c>
      <c r="J446" s="17">
        <v>0</v>
      </c>
      <c r="K446" s="17" t="s">
        <v>59</v>
      </c>
      <c r="L446" s="18">
        <v>35319.15</v>
      </c>
      <c r="M446" s="18">
        <v>1493.98</v>
      </c>
      <c r="N446" s="18">
        <v>8384.8700000000008</v>
      </c>
      <c r="O446" s="18">
        <v>45198</v>
      </c>
      <c r="P446" s="18">
        <v>468.78</v>
      </c>
      <c r="Q446" s="18">
        <v>378.22</v>
      </c>
      <c r="R446" s="18">
        <v>0</v>
      </c>
      <c r="S446" s="18">
        <v>847</v>
      </c>
      <c r="T446" s="18">
        <v>0</v>
      </c>
      <c r="U446" s="18">
        <v>0</v>
      </c>
      <c r="V446" s="18">
        <v>0</v>
      </c>
      <c r="W446" s="18">
        <v>0</v>
      </c>
      <c r="X446" s="18"/>
      <c r="Y446" s="18">
        <v>35787.93</v>
      </c>
      <c r="Z446" s="18">
        <v>8763.09</v>
      </c>
      <c r="AA446" s="18">
        <v>1493.98</v>
      </c>
      <c r="AB446" s="18">
        <v>46045</v>
      </c>
    </row>
    <row r="447" spans="1:28" s="15" customFormat="1" x14ac:dyDescent="0.25">
      <c r="A447" s="17">
        <v>8</v>
      </c>
      <c r="B447" s="17" t="s">
        <v>1182</v>
      </c>
      <c r="C447" s="17" t="s">
        <v>1068</v>
      </c>
      <c r="D447" s="17" t="s">
        <v>1221</v>
      </c>
      <c r="E447" s="17" t="s">
        <v>1222</v>
      </c>
      <c r="F447" s="17" t="s">
        <v>75</v>
      </c>
      <c r="G447" s="17" t="s">
        <v>1142</v>
      </c>
      <c r="H447" s="17">
        <v>9253</v>
      </c>
      <c r="I447" s="17">
        <v>9193</v>
      </c>
      <c r="J447" s="17">
        <v>60</v>
      </c>
      <c r="K447" s="17" t="s">
        <v>37</v>
      </c>
      <c r="L447" s="18">
        <v>45982.11</v>
      </c>
      <c r="M447" s="18">
        <v>2710.58</v>
      </c>
      <c r="N447" s="18">
        <v>11518.31</v>
      </c>
      <c r="O447" s="18">
        <v>60211</v>
      </c>
      <c r="P447" s="18">
        <v>837.55</v>
      </c>
      <c r="Q447" s="18">
        <v>496.54</v>
      </c>
      <c r="R447" s="18">
        <v>35.909999999999997</v>
      </c>
      <c r="S447" s="18">
        <v>1370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46819.66</v>
      </c>
      <c r="Z447" s="18">
        <v>12014.85</v>
      </c>
      <c r="AA447" s="18">
        <v>2746.49</v>
      </c>
      <c r="AB447" s="18">
        <v>61581</v>
      </c>
    </row>
    <row r="448" spans="1:28" s="15" customFormat="1" x14ac:dyDescent="0.25">
      <c r="A448" s="17">
        <v>9</v>
      </c>
      <c r="B448" s="17" t="s">
        <v>1197</v>
      </c>
      <c r="C448" s="17" t="s">
        <v>1068</v>
      </c>
      <c r="D448" s="17" t="s">
        <v>1223</v>
      </c>
      <c r="E448" s="17" t="s">
        <v>1224</v>
      </c>
      <c r="F448" s="17" t="s">
        <v>75</v>
      </c>
      <c r="G448" s="17" t="s">
        <v>76</v>
      </c>
      <c r="H448" s="17">
        <v>11142</v>
      </c>
      <c r="I448" s="17">
        <v>11142</v>
      </c>
      <c r="J448" s="17">
        <v>0</v>
      </c>
      <c r="K448" s="17" t="s">
        <v>37</v>
      </c>
      <c r="L448" s="18">
        <v>27378.06</v>
      </c>
      <c r="M448" s="18">
        <v>1266.68</v>
      </c>
      <c r="N448" s="18">
        <v>8632.26</v>
      </c>
      <c r="O448" s="18">
        <v>37277</v>
      </c>
      <c r="P448" s="18">
        <v>343.6</v>
      </c>
      <c r="Q448" s="18">
        <v>294.39999999999998</v>
      </c>
      <c r="R448" s="18">
        <v>0</v>
      </c>
      <c r="S448" s="18">
        <v>638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27721.66</v>
      </c>
      <c r="Z448" s="18">
        <v>8926.66</v>
      </c>
      <c r="AA448" s="18">
        <v>1266.68</v>
      </c>
      <c r="AB448" s="18">
        <v>37915</v>
      </c>
    </row>
    <row r="449" spans="1:31" s="15" customFormat="1" x14ac:dyDescent="0.25">
      <c r="A449" s="17">
        <v>10</v>
      </c>
      <c r="B449" s="17" t="s">
        <v>1188</v>
      </c>
      <c r="C449" s="17" t="s">
        <v>1068</v>
      </c>
      <c r="D449" s="17" t="s">
        <v>1225</v>
      </c>
      <c r="E449" s="17" t="s">
        <v>1226</v>
      </c>
      <c r="F449" s="17" t="s">
        <v>75</v>
      </c>
      <c r="G449" s="17" t="s">
        <v>76</v>
      </c>
      <c r="H449" s="17">
        <v>1739</v>
      </c>
      <c r="I449" s="17">
        <v>1604</v>
      </c>
      <c r="J449" s="17">
        <v>135</v>
      </c>
      <c r="K449" s="17" t="s">
        <v>37</v>
      </c>
      <c r="L449" s="18">
        <v>47914.19</v>
      </c>
      <c r="M449" s="18">
        <v>2688.03</v>
      </c>
      <c r="N449" s="18">
        <v>11727.78</v>
      </c>
      <c r="O449" s="18">
        <v>62330</v>
      </c>
      <c r="P449" s="18">
        <v>1406.54</v>
      </c>
      <c r="Q449" s="18">
        <v>515.66</v>
      </c>
      <c r="R449" s="18">
        <v>80.8</v>
      </c>
      <c r="S449" s="18">
        <v>2003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v>49320.73</v>
      </c>
      <c r="Z449" s="18">
        <v>12243.44</v>
      </c>
      <c r="AA449" s="18">
        <v>2768.83</v>
      </c>
      <c r="AB449" s="18">
        <v>64333</v>
      </c>
    </row>
    <row r="450" spans="1:31" s="15" customFormat="1" x14ac:dyDescent="0.25">
      <c r="A450" s="17">
        <v>11</v>
      </c>
      <c r="B450" s="17" t="s">
        <v>1182</v>
      </c>
      <c r="C450" s="17" t="s">
        <v>1068</v>
      </c>
      <c r="D450" s="17" t="s">
        <v>1611</v>
      </c>
      <c r="E450" s="17" t="s">
        <v>1231</v>
      </c>
      <c r="F450" s="17" t="s">
        <v>75</v>
      </c>
      <c r="G450" s="17" t="s">
        <v>114</v>
      </c>
      <c r="H450" s="17">
        <v>0</v>
      </c>
      <c r="I450" s="17">
        <v>0</v>
      </c>
      <c r="J450" s="17">
        <v>0</v>
      </c>
      <c r="K450" s="17" t="s">
        <v>59</v>
      </c>
      <c r="L450" s="18">
        <v>76039.63</v>
      </c>
      <c r="M450" s="18">
        <v>2760.48</v>
      </c>
      <c r="N450" s="18">
        <v>16451.89</v>
      </c>
      <c r="O450" s="18">
        <v>95252</v>
      </c>
      <c r="P450" s="18">
        <v>125.31</v>
      </c>
      <c r="Q450" s="18">
        <v>813.69</v>
      </c>
      <c r="R450" s="18">
        <v>0</v>
      </c>
      <c r="S450" s="18">
        <v>939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76164.94</v>
      </c>
      <c r="Z450" s="18">
        <v>17265.580000000002</v>
      </c>
      <c r="AA450" s="18">
        <v>2760.48</v>
      </c>
      <c r="AB450" s="18">
        <v>96191</v>
      </c>
    </row>
    <row r="451" spans="1:31" s="15" customFormat="1" x14ac:dyDescent="0.25">
      <c r="A451" s="17">
        <v>12</v>
      </c>
      <c r="B451" s="17" t="s">
        <v>1185</v>
      </c>
      <c r="C451" s="17" t="s">
        <v>1068</v>
      </c>
      <c r="D451" s="17" t="s">
        <v>1612</v>
      </c>
      <c r="E451" s="17" t="s">
        <v>1230</v>
      </c>
      <c r="F451" s="17" t="s">
        <v>75</v>
      </c>
      <c r="G451" s="17" t="s">
        <v>114</v>
      </c>
      <c r="H451" s="17">
        <v>0</v>
      </c>
      <c r="I451" s="17">
        <v>0</v>
      </c>
      <c r="J451" s="17">
        <v>0</v>
      </c>
      <c r="K451" s="17" t="s">
        <v>59</v>
      </c>
      <c r="L451" s="18">
        <v>46099.16</v>
      </c>
      <c r="M451" s="18">
        <v>0</v>
      </c>
      <c r="N451" s="18">
        <v>3456.84</v>
      </c>
      <c r="O451" s="18">
        <v>49556</v>
      </c>
      <c r="P451" s="18">
        <v>125.22</v>
      </c>
      <c r="Q451" s="18">
        <v>475.78</v>
      </c>
      <c r="R451" s="18">
        <v>0</v>
      </c>
      <c r="S451" s="18">
        <v>601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46224.38</v>
      </c>
      <c r="Z451" s="18">
        <v>3932.62</v>
      </c>
      <c r="AA451" s="18">
        <v>0</v>
      </c>
      <c r="AB451" s="18">
        <v>50157</v>
      </c>
    </row>
    <row r="452" spans="1:31" s="12" customFormat="1" ht="16.5" customHeight="1" x14ac:dyDescent="0.25">
      <c r="A452" s="10"/>
      <c r="B452" s="10"/>
      <c r="C452" s="10" t="s">
        <v>71</v>
      </c>
      <c r="D452" s="10"/>
      <c r="E452" s="10"/>
      <c r="F452" s="10"/>
      <c r="G452" s="10"/>
      <c r="H452" s="10"/>
      <c r="I452" s="10"/>
      <c r="J452" s="11">
        <f>SUM(J440:J451)</f>
        <v>902</v>
      </c>
      <c r="K452" s="10"/>
      <c r="L452" s="11">
        <f t="shared" ref="L452:AB452" si="61">SUM(L440:L451)</f>
        <v>432898.65</v>
      </c>
      <c r="M452" s="11">
        <f t="shared" si="61"/>
        <v>17798.38</v>
      </c>
      <c r="N452" s="11">
        <f t="shared" si="61"/>
        <v>92820.97</v>
      </c>
      <c r="O452" s="11">
        <f t="shared" si="61"/>
        <v>543518</v>
      </c>
      <c r="P452" s="11">
        <f t="shared" si="61"/>
        <v>10727.949999999997</v>
      </c>
      <c r="Q452" s="11">
        <f t="shared" si="61"/>
        <v>4572.2</v>
      </c>
      <c r="R452" s="11">
        <f t="shared" si="61"/>
        <v>539.84999999999991</v>
      </c>
      <c r="S452" s="11">
        <f t="shared" si="61"/>
        <v>15840</v>
      </c>
      <c r="T452" s="11">
        <f t="shared" si="61"/>
        <v>0</v>
      </c>
      <c r="U452" s="11">
        <f t="shared" si="61"/>
        <v>0</v>
      </c>
      <c r="V452" s="11">
        <f t="shared" si="61"/>
        <v>0</v>
      </c>
      <c r="W452" s="11">
        <f t="shared" si="61"/>
        <v>0</v>
      </c>
      <c r="X452" s="11">
        <f t="shared" si="61"/>
        <v>0</v>
      </c>
      <c r="Y452" s="11">
        <f t="shared" si="61"/>
        <v>443626.6</v>
      </c>
      <c r="Z452" s="11">
        <f t="shared" si="61"/>
        <v>97393.17</v>
      </c>
      <c r="AA452" s="11">
        <f t="shared" si="61"/>
        <v>18338.23</v>
      </c>
      <c r="AB452" s="11">
        <f t="shared" si="61"/>
        <v>559358</v>
      </c>
    </row>
    <row r="453" spans="1:31" s="12" customFormat="1" ht="16.5" customHeight="1" x14ac:dyDescent="0.25">
      <c r="A453" s="10"/>
      <c r="B453" s="10"/>
      <c r="C453" s="10" t="s">
        <v>119</v>
      </c>
      <c r="D453" s="10"/>
      <c r="E453" s="10"/>
      <c r="F453" s="10"/>
      <c r="G453" s="10"/>
      <c r="H453" s="10"/>
      <c r="I453" s="10"/>
      <c r="J453" s="11">
        <f>J452+J439</f>
        <v>13083</v>
      </c>
      <c r="K453" s="11"/>
      <c r="L453" s="11">
        <f t="shared" ref="L453:AB453" si="62">L452+L439</f>
        <v>1139520.6499999999</v>
      </c>
      <c r="M453" s="11">
        <f t="shared" si="62"/>
        <v>66984.579999999987</v>
      </c>
      <c r="N453" s="11">
        <f t="shared" si="62"/>
        <v>144270.77000000002</v>
      </c>
      <c r="O453" s="11">
        <f t="shared" si="62"/>
        <v>1350776</v>
      </c>
      <c r="P453" s="11">
        <f t="shared" si="62"/>
        <v>88923.62999999999</v>
      </c>
      <c r="Q453" s="11">
        <f t="shared" si="62"/>
        <v>11867.07</v>
      </c>
      <c r="R453" s="11">
        <f t="shared" si="62"/>
        <v>6021.3000000000011</v>
      </c>
      <c r="S453" s="11">
        <f t="shared" si="62"/>
        <v>106812</v>
      </c>
      <c r="T453" s="11">
        <f t="shared" si="62"/>
        <v>0</v>
      </c>
      <c r="U453" s="11">
        <f t="shared" si="62"/>
        <v>0</v>
      </c>
      <c r="V453" s="11">
        <f t="shared" si="62"/>
        <v>0</v>
      </c>
      <c r="W453" s="11">
        <f t="shared" si="62"/>
        <v>0</v>
      </c>
      <c r="X453" s="11">
        <f t="shared" si="62"/>
        <v>160000</v>
      </c>
      <c r="Y453" s="11">
        <f t="shared" si="62"/>
        <v>1228444.2799999998</v>
      </c>
      <c r="Z453" s="11">
        <f t="shared" si="62"/>
        <v>156137.84</v>
      </c>
      <c r="AA453" s="11">
        <f t="shared" si="62"/>
        <v>73005.88</v>
      </c>
      <c r="AB453" s="11">
        <f t="shared" si="62"/>
        <v>1297588</v>
      </c>
    </row>
    <row r="454" spans="1:31" ht="18" customHeight="1" x14ac:dyDescent="0.25">
      <c r="O454" s="34"/>
    </row>
    <row r="455" spans="1:31" ht="18" customHeight="1" x14ac:dyDescent="0.25"/>
    <row r="458" spans="1:31" ht="15.75" x14ac:dyDescent="0.25">
      <c r="E458" s="13" t="s">
        <v>120</v>
      </c>
      <c r="G458" s="14"/>
      <c r="H458" s="14"/>
      <c r="I458" s="14"/>
      <c r="J458" s="14"/>
      <c r="K458" s="14"/>
      <c r="L458" s="13" t="s">
        <v>122</v>
      </c>
      <c r="M458" s="13"/>
      <c r="N458" s="13"/>
      <c r="O458" s="14"/>
      <c r="Q458" s="14"/>
      <c r="R458" s="13" t="s">
        <v>121</v>
      </c>
      <c r="T458" s="14"/>
      <c r="U458" s="14"/>
      <c r="W458" s="14"/>
      <c r="X458" s="14"/>
      <c r="Y458" s="13" t="s">
        <v>123</v>
      </c>
      <c r="Z458" s="14"/>
      <c r="AA458" s="14"/>
      <c r="AB458" s="14"/>
    </row>
    <row r="459" spans="1:31" ht="15.75" x14ac:dyDescent="0.25">
      <c r="E459" s="13" t="s">
        <v>124</v>
      </c>
      <c r="G459" s="14"/>
      <c r="H459" s="14"/>
      <c r="I459" s="14"/>
      <c r="J459" s="14"/>
      <c r="K459" s="14"/>
      <c r="L459" s="13" t="s">
        <v>124</v>
      </c>
      <c r="M459" s="13"/>
      <c r="N459" s="13"/>
      <c r="O459" s="14"/>
      <c r="Q459" s="14"/>
      <c r="R459" s="13" t="s">
        <v>124</v>
      </c>
      <c r="T459" s="14"/>
      <c r="U459" s="14"/>
      <c r="W459" s="14"/>
      <c r="X459" s="14"/>
      <c r="Y459" s="13" t="s">
        <v>124</v>
      </c>
      <c r="Z459" s="14"/>
      <c r="AA459" s="14"/>
      <c r="AB459" s="14"/>
    </row>
    <row r="460" spans="1:31" ht="32.25" customHeight="1" x14ac:dyDescent="0.55000000000000004">
      <c r="A460" s="75" t="s">
        <v>0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1"/>
      <c r="AD460" s="1"/>
      <c r="AE460" s="1"/>
    </row>
    <row r="461" spans="1:31" ht="21.75" customHeight="1" x14ac:dyDescent="0.4">
      <c r="A461" s="76" t="s">
        <v>1723</v>
      </c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2"/>
      <c r="AD461" s="2"/>
      <c r="AE461" s="2"/>
    </row>
    <row r="462" spans="1:31" s="5" customFormat="1" ht="20.25" customHeight="1" x14ac:dyDescent="0.35">
      <c r="A462" s="3" t="s">
        <v>1</v>
      </c>
      <c r="B462" s="4"/>
      <c r="C462" s="3"/>
      <c r="D462" s="3"/>
      <c r="F462" s="3" t="s">
        <v>1229</v>
      </c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s="7" customFormat="1" ht="90" x14ac:dyDescent="0.25">
      <c r="A463" s="6" t="s">
        <v>3</v>
      </c>
      <c r="B463" s="6" t="s">
        <v>4</v>
      </c>
      <c r="C463" s="6" t="s">
        <v>5</v>
      </c>
      <c r="D463" s="6" t="s">
        <v>6</v>
      </c>
      <c r="E463" s="6" t="s">
        <v>7</v>
      </c>
      <c r="F463" s="6" t="s">
        <v>8</v>
      </c>
      <c r="G463" s="6" t="s">
        <v>9</v>
      </c>
      <c r="H463" s="6" t="s">
        <v>10</v>
      </c>
      <c r="I463" s="6" t="s">
        <v>11</v>
      </c>
      <c r="J463" s="6" t="s">
        <v>12</v>
      </c>
      <c r="K463" s="6" t="s">
        <v>13</v>
      </c>
      <c r="L463" s="6" t="s">
        <v>14</v>
      </c>
      <c r="M463" s="6" t="s">
        <v>15</v>
      </c>
      <c r="N463" s="6" t="s">
        <v>16</v>
      </c>
      <c r="O463" s="6" t="s">
        <v>17</v>
      </c>
      <c r="P463" s="6" t="s">
        <v>18</v>
      </c>
      <c r="Q463" s="6" t="s">
        <v>19</v>
      </c>
      <c r="R463" s="6" t="s">
        <v>20</v>
      </c>
      <c r="S463" s="6" t="s">
        <v>21</v>
      </c>
      <c r="T463" s="6" t="s">
        <v>22</v>
      </c>
      <c r="U463" s="6" t="s">
        <v>23</v>
      </c>
      <c r="V463" s="6" t="s">
        <v>24</v>
      </c>
      <c r="W463" s="6" t="s">
        <v>25</v>
      </c>
      <c r="X463" s="6" t="s">
        <v>26</v>
      </c>
      <c r="Y463" s="6" t="s">
        <v>27</v>
      </c>
      <c r="Z463" s="6" t="s">
        <v>28</v>
      </c>
      <c r="AA463" s="6" t="s">
        <v>29</v>
      </c>
      <c r="AB463" s="6" t="s">
        <v>30</v>
      </c>
    </row>
    <row r="464" spans="1:31" s="15" customFormat="1" x14ac:dyDescent="0.25">
      <c r="A464" s="17">
        <v>1</v>
      </c>
      <c r="B464" s="17" t="s">
        <v>42</v>
      </c>
      <c r="C464" s="17" t="s">
        <v>1068</v>
      </c>
      <c r="D464" s="17" t="s">
        <v>1179</v>
      </c>
      <c r="E464" s="17" t="s">
        <v>1180</v>
      </c>
      <c r="F464" s="17" t="s">
        <v>35</v>
      </c>
      <c r="G464" s="17" t="s">
        <v>1181</v>
      </c>
      <c r="H464" s="17">
        <v>601</v>
      </c>
      <c r="I464" s="17">
        <v>538</v>
      </c>
      <c r="J464" s="17">
        <v>63</v>
      </c>
      <c r="K464" s="17" t="s">
        <v>37</v>
      </c>
      <c r="L464" s="18">
        <v>8274.42</v>
      </c>
      <c r="M464" s="18">
        <v>417.6</v>
      </c>
      <c r="N464" s="18">
        <v>911.98</v>
      </c>
      <c r="O464" s="18">
        <v>9604</v>
      </c>
      <c r="P464" s="18">
        <v>2108.4</v>
      </c>
      <c r="Q464" s="18">
        <v>87.25</v>
      </c>
      <c r="R464" s="18">
        <v>28.35</v>
      </c>
      <c r="S464" s="18">
        <v>2224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10382.82</v>
      </c>
      <c r="Z464" s="18">
        <v>999.23</v>
      </c>
      <c r="AA464" s="18">
        <v>445.95</v>
      </c>
      <c r="AB464" s="18">
        <v>11828</v>
      </c>
      <c r="AC464" s="7"/>
      <c r="AD464" s="7"/>
    </row>
    <row r="465" spans="1:30" s="15" customFormat="1" x14ac:dyDescent="0.25">
      <c r="A465" s="17">
        <v>2</v>
      </c>
      <c r="B465" s="17" t="s">
        <v>1182</v>
      </c>
      <c r="C465" s="17" t="s">
        <v>1068</v>
      </c>
      <c r="D465" s="17" t="s">
        <v>1183</v>
      </c>
      <c r="E465" s="17" t="s">
        <v>1184</v>
      </c>
      <c r="F465" s="17" t="s">
        <v>35</v>
      </c>
      <c r="G465" s="17" t="s">
        <v>41</v>
      </c>
      <c r="H465" s="17">
        <v>188862</v>
      </c>
      <c r="I465" s="17">
        <v>188137</v>
      </c>
      <c r="J465" s="17">
        <v>725</v>
      </c>
      <c r="K465" s="17" t="s">
        <v>37</v>
      </c>
      <c r="L465" s="18">
        <v>115223.34</v>
      </c>
      <c r="M465" s="18">
        <v>945.45</v>
      </c>
      <c r="N465" s="18">
        <v>1042.21</v>
      </c>
      <c r="O465" s="18">
        <v>117211</v>
      </c>
      <c r="P465" s="18">
        <v>5769.03</v>
      </c>
      <c r="Q465" s="18">
        <v>1258.72</v>
      </c>
      <c r="R465" s="18">
        <v>326.25</v>
      </c>
      <c r="S465" s="18">
        <v>7354</v>
      </c>
      <c r="T465" s="18">
        <v>0</v>
      </c>
      <c r="U465" s="18">
        <v>124871.37</v>
      </c>
      <c r="V465" s="18">
        <v>2300.9299999999998</v>
      </c>
      <c r="W465" s="18">
        <v>1271.7</v>
      </c>
      <c r="X465" s="18">
        <v>128444</v>
      </c>
      <c r="Y465" s="18">
        <v>-3879</v>
      </c>
      <c r="Z465" s="18">
        <v>0</v>
      </c>
      <c r="AA465" s="18">
        <v>0</v>
      </c>
      <c r="AB465" s="18">
        <v>-3879</v>
      </c>
      <c r="AC465" s="7"/>
      <c r="AD465" s="7"/>
    </row>
    <row r="466" spans="1:30" s="15" customFormat="1" x14ac:dyDescent="0.25">
      <c r="A466" s="17">
        <v>3</v>
      </c>
      <c r="B466" s="17" t="s">
        <v>1185</v>
      </c>
      <c r="C466" s="17" t="s">
        <v>1068</v>
      </c>
      <c r="D466" s="17" t="s">
        <v>1186</v>
      </c>
      <c r="E466" s="17" t="s">
        <v>1187</v>
      </c>
      <c r="F466" s="17" t="s">
        <v>35</v>
      </c>
      <c r="G466" s="17" t="s">
        <v>45</v>
      </c>
      <c r="H466" s="17">
        <v>12486</v>
      </c>
      <c r="I466" s="17">
        <v>10816</v>
      </c>
      <c r="J466" s="17">
        <v>1670</v>
      </c>
      <c r="K466" s="17" t="s">
        <v>37</v>
      </c>
      <c r="L466" s="18">
        <v>52409.38</v>
      </c>
      <c r="M466" s="18">
        <v>2737.35</v>
      </c>
      <c r="N466" s="18">
        <v>2052.27</v>
      </c>
      <c r="O466" s="18">
        <v>57199</v>
      </c>
      <c r="P466" s="18">
        <v>10472.98</v>
      </c>
      <c r="Q466" s="18">
        <v>533.52</v>
      </c>
      <c r="R466" s="18">
        <v>751.5</v>
      </c>
      <c r="S466" s="18">
        <v>11758</v>
      </c>
      <c r="T466" s="18">
        <v>0</v>
      </c>
      <c r="U466" s="18">
        <v>0</v>
      </c>
      <c r="V466" s="18">
        <v>0</v>
      </c>
      <c r="W466" s="18">
        <v>0</v>
      </c>
      <c r="X466" s="18"/>
      <c r="Y466" s="18">
        <v>62882.36</v>
      </c>
      <c r="Z466" s="18">
        <v>2585.79</v>
      </c>
      <c r="AA466" s="18">
        <v>3488.85</v>
      </c>
      <c r="AB466" s="18">
        <v>68957</v>
      </c>
      <c r="AC466" s="7"/>
      <c r="AD466" s="7"/>
    </row>
    <row r="467" spans="1:30" s="15" customFormat="1" x14ac:dyDescent="0.25">
      <c r="A467" s="17">
        <v>4</v>
      </c>
      <c r="B467" s="17" t="s">
        <v>1188</v>
      </c>
      <c r="C467" s="17" t="s">
        <v>1068</v>
      </c>
      <c r="D467" s="17" t="s">
        <v>1189</v>
      </c>
      <c r="E467" s="17" t="s">
        <v>1190</v>
      </c>
      <c r="F467" s="17" t="s">
        <v>35</v>
      </c>
      <c r="G467" s="17" t="s">
        <v>45</v>
      </c>
      <c r="H467" s="17">
        <v>69920</v>
      </c>
      <c r="I467" s="17">
        <v>69920</v>
      </c>
      <c r="J467" s="17">
        <v>0</v>
      </c>
      <c r="K467" s="17" t="s">
        <v>59</v>
      </c>
      <c r="L467" s="18">
        <v>16584.79</v>
      </c>
      <c r="M467" s="18">
        <v>0</v>
      </c>
      <c r="N467" s="18">
        <v>2439.21</v>
      </c>
      <c r="O467" s="18">
        <v>19024</v>
      </c>
      <c r="P467" s="18">
        <v>852.6</v>
      </c>
      <c r="Q467" s="18">
        <v>167.4</v>
      </c>
      <c r="R467" s="18">
        <v>0</v>
      </c>
      <c r="S467" s="18">
        <v>1020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17437.39</v>
      </c>
      <c r="Z467" s="18">
        <v>2606.61</v>
      </c>
      <c r="AA467" s="18">
        <v>0</v>
      </c>
      <c r="AB467" s="18">
        <v>20044</v>
      </c>
      <c r="AC467" s="7"/>
      <c r="AD467" s="7"/>
    </row>
    <row r="468" spans="1:30" s="15" customFormat="1" x14ac:dyDescent="0.25">
      <c r="A468" s="17">
        <v>5</v>
      </c>
      <c r="B468" s="17" t="s">
        <v>1188</v>
      </c>
      <c r="C468" s="17" t="s">
        <v>1068</v>
      </c>
      <c r="D468" s="17" t="s">
        <v>1191</v>
      </c>
      <c r="E468" s="17" t="s">
        <v>1192</v>
      </c>
      <c r="F468" s="17" t="s">
        <v>35</v>
      </c>
      <c r="G468" s="17" t="s">
        <v>41</v>
      </c>
      <c r="H468" s="17">
        <v>47859</v>
      </c>
      <c r="I468" s="17">
        <v>42750</v>
      </c>
      <c r="J468" s="17">
        <v>5109</v>
      </c>
      <c r="K468" s="17" t="s">
        <v>37</v>
      </c>
      <c r="L468" s="18">
        <v>0</v>
      </c>
      <c r="M468" s="18">
        <v>0</v>
      </c>
      <c r="N468" s="18">
        <v>0</v>
      </c>
      <c r="O468" s="18">
        <v>0</v>
      </c>
      <c r="P468" s="18">
        <v>30480.19</v>
      </c>
      <c r="Q468" s="18">
        <v>1300.76</v>
      </c>
      <c r="R468" s="18">
        <v>2299.0500000000002</v>
      </c>
      <c r="S468" s="18">
        <v>34080</v>
      </c>
      <c r="T468" s="18">
        <v>0</v>
      </c>
      <c r="U468" s="18">
        <v>0</v>
      </c>
      <c r="V468" s="18">
        <v>0</v>
      </c>
      <c r="W468" s="18">
        <v>0</v>
      </c>
      <c r="X468" s="18"/>
      <c r="Y468" s="18">
        <v>30480.19</v>
      </c>
      <c r="Z468" s="18">
        <v>1300.76</v>
      </c>
      <c r="AA468" s="18">
        <v>2299.0500000000002</v>
      </c>
      <c r="AB468" s="18">
        <v>34080</v>
      </c>
      <c r="AC468" s="7"/>
      <c r="AD468" s="7"/>
    </row>
    <row r="469" spans="1:30" s="15" customFormat="1" x14ac:dyDescent="0.25">
      <c r="A469" s="17">
        <v>6</v>
      </c>
      <c r="B469" s="17" t="s">
        <v>42</v>
      </c>
      <c r="C469" s="17" t="s">
        <v>1068</v>
      </c>
      <c r="D469" s="17" t="s">
        <v>1193</v>
      </c>
      <c r="E469" s="17" t="s">
        <v>1194</v>
      </c>
      <c r="F469" s="17" t="s">
        <v>35</v>
      </c>
      <c r="G469" s="17" t="s">
        <v>41</v>
      </c>
      <c r="H469" s="17">
        <v>91878</v>
      </c>
      <c r="I469" s="17">
        <v>88977</v>
      </c>
      <c r="J469" s="17">
        <v>2901</v>
      </c>
      <c r="K469" s="17" t="s">
        <v>37</v>
      </c>
      <c r="L469" s="18">
        <v>111197.67</v>
      </c>
      <c r="M469" s="18">
        <v>9105.6200000000008</v>
      </c>
      <c r="N469" s="18">
        <v>8140.71</v>
      </c>
      <c r="O469" s="18">
        <v>128444</v>
      </c>
      <c r="P469" s="18">
        <v>16592.73</v>
      </c>
      <c r="Q469" s="18">
        <v>1218.82</v>
      </c>
      <c r="R469" s="18">
        <v>1305.45</v>
      </c>
      <c r="S469" s="18">
        <v>19117</v>
      </c>
      <c r="T469" s="18">
        <v>0</v>
      </c>
      <c r="U469" s="18">
        <v>0</v>
      </c>
      <c r="V469" s="18">
        <v>0</v>
      </c>
      <c r="W469" s="18">
        <v>0</v>
      </c>
      <c r="X469" s="18"/>
      <c r="Y469" s="18">
        <v>127790.39999999999</v>
      </c>
      <c r="Z469" s="18">
        <v>9359.5300000000007</v>
      </c>
      <c r="AA469" s="18">
        <v>10411.07</v>
      </c>
      <c r="AB469" s="18">
        <v>147561</v>
      </c>
      <c r="AC469" s="7"/>
      <c r="AD469" s="7"/>
    </row>
    <row r="470" spans="1:30" s="15" customFormat="1" x14ac:dyDescent="0.25">
      <c r="A470" s="17">
        <v>7</v>
      </c>
      <c r="B470" s="17" t="s">
        <v>1048</v>
      </c>
      <c r="C470" s="17" t="s">
        <v>1068</v>
      </c>
      <c r="D470" s="17" t="s">
        <v>1195</v>
      </c>
      <c r="E470" s="17" t="s">
        <v>1196</v>
      </c>
      <c r="F470" s="17" t="s">
        <v>35</v>
      </c>
      <c r="G470" s="17" t="s">
        <v>1055</v>
      </c>
      <c r="H470" s="17">
        <v>49867</v>
      </c>
      <c r="I470" s="17">
        <v>48350</v>
      </c>
      <c r="J470" s="17">
        <v>1517</v>
      </c>
      <c r="K470" s="17" t="s">
        <v>37</v>
      </c>
      <c r="L470" s="18">
        <v>68402.36</v>
      </c>
      <c r="M470" s="18">
        <v>9930.9</v>
      </c>
      <c r="N470" s="18">
        <v>3909.74</v>
      </c>
      <c r="O470" s="18">
        <v>82243</v>
      </c>
      <c r="P470" s="18">
        <v>9901.15</v>
      </c>
      <c r="Q470" s="18">
        <v>765.2</v>
      </c>
      <c r="R470" s="18">
        <v>682.65</v>
      </c>
      <c r="S470" s="18">
        <v>11349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78303.509999999995</v>
      </c>
      <c r="Z470" s="18">
        <v>4674.9399999999996</v>
      </c>
      <c r="AA470" s="18">
        <v>10613.55</v>
      </c>
      <c r="AB470" s="18">
        <v>93592</v>
      </c>
      <c r="AC470" s="7"/>
      <c r="AD470" s="7"/>
    </row>
    <row r="471" spans="1:30" s="15" customFormat="1" x14ac:dyDescent="0.25">
      <c r="A471" s="17">
        <v>8</v>
      </c>
      <c r="B471" s="17" t="s">
        <v>1197</v>
      </c>
      <c r="C471" s="17" t="s">
        <v>1068</v>
      </c>
      <c r="D471" s="17" t="s">
        <v>1198</v>
      </c>
      <c r="E471" s="17" t="s">
        <v>1199</v>
      </c>
      <c r="F471" s="17" t="s">
        <v>35</v>
      </c>
      <c r="G471" s="17" t="s">
        <v>45</v>
      </c>
      <c r="H471" s="17">
        <v>2063</v>
      </c>
      <c r="I471" s="17">
        <v>0</v>
      </c>
      <c r="J471" s="17">
        <v>2063</v>
      </c>
      <c r="K471" s="17" t="s">
        <v>37</v>
      </c>
      <c r="L471" s="18">
        <v>73871.53</v>
      </c>
      <c r="M471" s="18">
        <v>5459.4</v>
      </c>
      <c r="N471" s="18">
        <v>2375.0700000000002</v>
      </c>
      <c r="O471" s="18">
        <v>81706</v>
      </c>
      <c r="P471" s="18">
        <v>12755.81</v>
      </c>
      <c r="Q471" s="18">
        <v>748.84</v>
      </c>
      <c r="R471" s="18">
        <v>928.35</v>
      </c>
      <c r="S471" s="18">
        <v>14433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86627.34</v>
      </c>
      <c r="Z471" s="18">
        <v>3123.91</v>
      </c>
      <c r="AA471" s="18">
        <v>6387.75</v>
      </c>
      <c r="AB471" s="18">
        <v>96139</v>
      </c>
      <c r="AC471" s="7"/>
      <c r="AD471" s="7"/>
    </row>
    <row r="472" spans="1:30" s="15" customFormat="1" x14ac:dyDescent="0.25">
      <c r="A472" s="17">
        <v>9</v>
      </c>
      <c r="B472" s="17" t="s">
        <v>1200</v>
      </c>
      <c r="C472" s="17" t="s">
        <v>1068</v>
      </c>
      <c r="D472" s="17" t="s">
        <v>1201</v>
      </c>
      <c r="E472" s="17" t="s">
        <v>1202</v>
      </c>
      <c r="F472" s="17" t="s">
        <v>35</v>
      </c>
      <c r="G472" s="17" t="s">
        <v>1055</v>
      </c>
      <c r="H472" s="17">
        <v>2720</v>
      </c>
      <c r="I472" s="17">
        <v>1114</v>
      </c>
      <c r="J472" s="17">
        <v>1606</v>
      </c>
      <c r="K472" s="17" t="s">
        <v>37</v>
      </c>
      <c r="L472" s="18">
        <v>91538.37</v>
      </c>
      <c r="M472" s="18">
        <v>4883.3999999999996</v>
      </c>
      <c r="N472" s="18">
        <v>3369.23</v>
      </c>
      <c r="O472" s="18">
        <v>99791</v>
      </c>
      <c r="P472" s="18">
        <v>10420.91</v>
      </c>
      <c r="Q472" s="18">
        <v>960.39</v>
      </c>
      <c r="R472" s="18">
        <v>722.7</v>
      </c>
      <c r="S472" s="18">
        <v>12104</v>
      </c>
      <c r="T472" s="18">
        <v>0</v>
      </c>
      <c r="U472" s="18">
        <v>23303.37</v>
      </c>
      <c r="V472" s="18">
        <v>3369.23</v>
      </c>
      <c r="W472" s="18">
        <v>4883.3999999999996</v>
      </c>
      <c r="X472" s="18">
        <v>31556</v>
      </c>
      <c r="Y472" s="18">
        <v>78655.91</v>
      </c>
      <c r="Z472" s="18">
        <v>960.39</v>
      </c>
      <c r="AA472" s="18">
        <v>722.7</v>
      </c>
      <c r="AB472" s="18">
        <v>80339</v>
      </c>
      <c r="AC472" s="7"/>
      <c r="AD472" s="7"/>
    </row>
    <row r="473" spans="1:30" s="15" customFormat="1" x14ac:dyDescent="0.25">
      <c r="A473" s="17">
        <v>10</v>
      </c>
      <c r="B473" s="17" t="s">
        <v>1182</v>
      </c>
      <c r="C473" s="17" t="s">
        <v>1068</v>
      </c>
      <c r="D473" s="17" t="s">
        <v>1203</v>
      </c>
      <c r="E473" s="17" t="s">
        <v>1204</v>
      </c>
      <c r="F473" s="17" t="s">
        <v>35</v>
      </c>
      <c r="G473" s="17" t="s">
        <v>1205</v>
      </c>
      <c r="H473" s="17">
        <v>39000</v>
      </c>
      <c r="I473" s="17">
        <v>39000</v>
      </c>
      <c r="J473" s="17">
        <v>0</v>
      </c>
      <c r="K473" s="17" t="s">
        <v>59</v>
      </c>
      <c r="L473" s="18">
        <v>63152.47</v>
      </c>
      <c r="M473" s="18">
        <v>3694.09</v>
      </c>
      <c r="N473" s="18">
        <v>15220.44</v>
      </c>
      <c r="O473" s="18">
        <v>82067</v>
      </c>
      <c r="P473" s="18">
        <v>852.23</v>
      </c>
      <c r="Q473" s="18">
        <v>686.77</v>
      </c>
      <c r="R473" s="18">
        <v>0</v>
      </c>
      <c r="S473" s="18">
        <v>1539</v>
      </c>
      <c r="T473" s="18">
        <v>0</v>
      </c>
      <c r="U473" s="18">
        <v>0</v>
      </c>
      <c r="V473" s="18">
        <v>0</v>
      </c>
      <c r="W473" s="18">
        <v>0</v>
      </c>
      <c r="X473" s="18"/>
      <c r="Y473" s="18">
        <v>64004.7</v>
      </c>
      <c r="Z473" s="18">
        <v>15907.21</v>
      </c>
      <c r="AA473" s="18">
        <v>3694.09</v>
      </c>
      <c r="AB473" s="18">
        <v>83606</v>
      </c>
      <c r="AC473" s="7"/>
      <c r="AD473" s="7"/>
    </row>
    <row r="474" spans="1:30" s="15" customFormat="1" x14ac:dyDescent="0.25">
      <c r="A474" s="17">
        <v>11</v>
      </c>
      <c r="B474" s="17" t="s">
        <v>1197</v>
      </c>
      <c r="C474" s="17" t="s">
        <v>1229</v>
      </c>
      <c r="D474" s="17" t="s">
        <v>1206</v>
      </c>
      <c r="E474" s="17" t="s">
        <v>1207</v>
      </c>
      <c r="F474" s="17" t="s">
        <v>35</v>
      </c>
      <c r="G474" s="17" t="s">
        <v>114</v>
      </c>
      <c r="H474" s="17">
        <v>98453</v>
      </c>
      <c r="I474" s="17">
        <v>98453</v>
      </c>
      <c r="J474" s="17">
        <v>0</v>
      </c>
      <c r="K474" s="17" t="s">
        <v>59</v>
      </c>
      <c r="L474" s="18">
        <v>47023.86</v>
      </c>
      <c r="M474" s="18">
        <v>2291.4899999999998</v>
      </c>
      <c r="N474" s="18">
        <v>11625.65</v>
      </c>
      <c r="O474" s="18">
        <v>60941</v>
      </c>
      <c r="P474" s="18">
        <v>825.26</v>
      </c>
      <c r="Q474" s="18">
        <v>505.74</v>
      </c>
      <c r="R474" s="18">
        <v>0</v>
      </c>
      <c r="S474" s="18">
        <v>1331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47849.120000000003</v>
      </c>
      <c r="Z474" s="18">
        <v>12131.39</v>
      </c>
      <c r="AA474" s="18">
        <v>2291.4899999999998</v>
      </c>
      <c r="AB474" s="18">
        <v>62272</v>
      </c>
      <c r="AC474" s="7"/>
      <c r="AD474" s="7"/>
    </row>
    <row r="475" spans="1:30" s="22" customFormat="1" x14ac:dyDescent="0.25">
      <c r="A475" s="19"/>
      <c r="B475" s="19"/>
      <c r="C475" s="10" t="s">
        <v>71</v>
      </c>
      <c r="D475" s="19"/>
      <c r="E475" s="19"/>
      <c r="F475" s="19"/>
      <c r="G475" s="19"/>
      <c r="H475" s="19"/>
      <c r="I475" s="19"/>
      <c r="J475" s="20">
        <f>SUM(J464:J474)</f>
        <v>15654</v>
      </c>
      <c r="K475" s="20"/>
      <c r="L475" s="20">
        <f t="shared" ref="L475:AB475" si="63">SUM(L464:L474)</f>
        <v>647678.18999999994</v>
      </c>
      <c r="M475" s="20">
        <f t="shared" si="63"/>
        <v>39465.299999999996</v>
      </c>
      <c r="N475" s="20">
        <f t="shared" si="63"/>
        <v>51086.51</v>
      </c>
      <c r="O475" s="20">
        <f t="shared" si="63"/>
        <v>738230</v>
      </c>
      <c r="P475" s="20">
        <f t="shared" si="63"/>
        <v>101031.28999999998</v>
      </c>
      <c r="Q475" s="20">
        <f t="shared" si="63"/>
        <v>8233.41</v>
      </c>
      <c r="R475" s="20">
        <f t="shared" si="63"/>
        <v>7044.3</v>
      </c>
      <c r="S475" s="20">
        <f t="shared" si="63"/>
        <v>116309</v>
      </c>
      <c r="T475" s="20">
        <f t="shared" si="63"/>
        <v>0</v>
      </c>
      <c r="U475" s="20">
        <f t="shared" si="63"/>
        <v>148174.74</v>
      </c>
      <c r="V475" s="20">
        <f t="shared" si="63"/>
        <v>5670.16</v>
      </c>
      <c r="W475" s="20">
        <f t="shared" si="63"/>
        <v>6155.0999999999995</v>
      </c>
      <c r="X475" s="20">
        <f t="shared" si="63"/>
        <v>160000</v>
      </c>
      <c r="Y475" s="20">
        <f t="shared" si="63"/>
        <v>600534.74</v>
      </c>
      <c r="Z475" s="20">
        <f t="shared" si="63"/>
        <v>53649.759999999995</v>
      </c>
      <c r="AA475" s="20">
        <f t="shared" si="63"/>
        <v>40354.499999999993</v>
      </c>
      <c r="AB475" s="20">
        <f t="shared" si="63"/>
        <v>694539</v>
      </c>
    </row>
    <row r="476" spans="1:30" s="15" customFormat="1" x14ac:dyDescent="0.25">
      <c r="A476" s="17">
        <v>1</v>
      </c>
      <c r="B476" s="17" t="s">
        <v>1200</v>
      </c>
      <c r="C476" s="17" t="s">
        <v>1068</v>
      </c>
      <c r="D476" s="17" t="s">
        <v>1208</v>
      </c>
      <c r="E476" s="17" t="s">
        <v>1209</v>
      </c>
      <c r="F476" s="17" t="s">
        <v>75</v>
      </c>
      <c r="G476" s="17" t="s">
        <v>1142</v>
      </c>
      <c r="H476" s="17">
        <v>12808</v>
      </c>
      <c r="I476" s="17">
        <v>12300</v>
      </c>
      <c r="J476" s="17">
        <v>508</v>
      </c>
      <c r="K476" s="17" t="s">
        <v>37</v>
      </c>
      <c r="L476" s="18">
        <v>17184.5</v>
      </c>
      <c r="M476" s="18">
        <v>711.1</v>
      </c>
      <c r="N476" s="18">
        <v>4946.3999999999996</v>
      </c>
      <c r="O476" s="18">
        <v>22842</v>
      </c>
      <c r="P476" s="18">
        <v>3866.22</v>
      </c>
      <c r="Q476" s="18">
        <v>175.74</v>
      </c>
      <c r="R476" s="18">
        <v>304.04000000000002</v>
      </c>
      <c r="S476" s="18">
        <v>4346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21050.720000000001</v>
      </c>
      <c r="Z476" s="18">
        <v>5122.1400000000003</v>
      </c>
      <c r="AA476" s="18">
        <v>1015.14</v>
      </c>
      <c r="AB476" s="18">
        <v>27188</v>
      </c>
    </row>
    <row r="477" spans="1:30" s="15" customFormat="1" x14ac:dyDescent="0.25">
      <c r="A477" s="17">
        <v>2</v>
      </c>
      <c r="B477" s="17" t="s">
        <v>31</v>
      </c>
      <c r="C477" s="17" t="s">
        <v>1672</v>
      </c>
      <c r="D477" s="17" t="s">
        <v>1613</v>
      </c>
      <c r="E477" s="17" t="s">
        <v>1232</v>
      </c>
      <c r="F477" s="17" t="s">
        <v>75</v>
      </c>
      <c r="G477" s="17" t="s">
        <v>76</v>
      </c>
      <c r="H477" s="17">
        <v>15462</v>
      </c>
      <c r="I477" s="17">
        <v>15323</v>
      </c>
      <c r="J477" s="17">
        <v>139</v>
      </c>
      <c r="K477" s="17" t="s">
        <v>37</v>
      </c>
      <c r="L477" s="18">
        <v>32081.99</v>
      </c>
      <c r="M477" s="18">
        <v>1226.9000000000001</v>
      </c>
      <c r="N477" s="18">
        <v>2822.11</v>
      </c>
      <c r="O477" s="18">
        <v>36131</v>
      </c>
      <c r="P477" s="18">
        <v>1372.6</v>
      </c>
      <c r="Q477" s="18">
        <v>339.21</v>
      </c>
      <c r="R477" s="18">
        <v>83.19</v>
      </c>
      <c r="S477" s="18">
        <v>1795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33454.589999999997</v>
      </c>
      <c r="Z477" s="18">
        <v>3161.32</v>
      </c>
      <c r="AA477" s="18">
        <v>1310.0899999999999</v>
      </c>
      <c r="AB477" s="18">
        <v>37926</v>
      </c>
    </row>
    <row r="478" spans="1:30" s="15" customFormat="1" x14ac:dyDescent="0.25">
      <c r="A478" s="17">
        <v>3</v>
      </c>
      <c r="B478" s="17" t="s">
        <v>1185</v>
      </c>
      <c r="C478" s="17" t="s">
        <v>1068</v>
      </c>
      <c r="D478" s="17" t="s">
        <v>1210</v>
      </c>
      <c r="E478" s="17" t="s">
        <v>1211</v>
      </c>
      <c r="F478" s="17" t="s">
        <v>75</v>
      </c>
      <c r="G478" s="17" t="s">
        <v>76</v>
      </c>
      <c r="H478" s="17">
        <v>4323</v>
      </c>
      <c r="I478" s="17">
        <v>4248</v>
      </c>
      <c r="J478" s="17">
        <v>75</v>
      </c>
      <c r="K478" s="17" t="s">
        <v>37</v>
      </c>
      <c r="L478" s="18">
        <v>20190.46</v>
      </c>
      <c r="M478" s="18">
        <v>893.72</v>
      </c>
      <c r="N478" s="18">
        <v>4084.82</v>
      </c>
      <c r="O478" s="18">
        <v>25169</v>
      </c>
      <c r="P478" s="18">
        <v>788.55</v>
      </c>
      <c r="Q478" s="18">
        <v>214.56</v>
      </c>
      <c r="R478" s="18">
        <v>44.89</v>
      </c>
      <c r="S478" s="18">
        <v>1048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20979.01</v>
      </c>
      <c r="Z478" s="18">
        <v>4299.38</v>
      </c>
      <c r="AA478" s="18">
        <v>938.61</v>
      </c>
      <c r="AB478" s="18">
        <v>26217</v>
      </c>
    </row>
    <row r="479" spans="1:30" s="15" customFormat="1" x14ac:dyDescent="0.25">
      <c r="A479" s="17">
        <v>4</v>
      </c>
      <c r="B479" s="17" t="s">
        <v>42</v>
      </c>
      <c r="C479" s="17" t="s">
        <v>1068</v>
      </c>
      <c r="D479" s="17" t="s">
        <v>1212</v>
      </c>
      <c r="E479" s="17" t="s">
        <v>1213</v>
      </c>
      <c r="F479" s="17" t="s">
        <v>75</v>
      </c>
      <c r="G479" s="17" t="s">
        <v>1214</v>
      </c>
      <c r="H479" s="17">
        <v>9</v>
      </c>
      <c r="I479" s="17">
        <v>1</v>
      </c>
      <c r="J479" s="17">
        <v>8</v>
      </c>
      <c r="K479" s="17" t="s">
        <v>37</v>
      </c>
      <c r="L479" s="18">
        <v>43528.74</v>
      </c>
      <c r="M479" s="18">
        <v>2426.67</v>
      </c>
      <c r="N479" s="18">
        <v>10877.59</v>
      </c>
      <c r="O479" s="18">
        <v>56833</v>
      </c>
      <c r="P479" s="18">
        <v>463.63</v>
      </c>
      <c r="Q479" s="18">
        <v>470.58</v>
      </c>
      <c r="R479" s="18">
        <v>4.79</v>
      </c>
      <c r="S479" s="18">
        <v>939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43992.37</v>
      </c>
      <c r="Z479" s="18">
        <v>11348.17</v>
      </c>
      <c r="AA479" s="18">
        <v>2431.46</v>
      </c>
      <c r="AB479" s="18">
        <v>57772</v>
      </c>
    </row>
    <row r="480" spans="1:30" s="15" customFormat="1" x14ac:dyDescent="0.25">
      <c r="A480" s="17">
        <v>5</v>
      </c>
      <c r="B480" s="17" t="s">
        <v>1197</v>
      </c>
      <c r="C480" s="17" t="s">
        <v>1068</v>
      </c>
      <c r="D480" s="17" t="s">
        <v>1215</v>
      </c>
      <c r="E480" s="17" t="s">
        <v>1216</v>
      </c>
      <c r="F480" s="17" t="s">
        <v>75</v>
      </c>
      <c r="G480" s="17" t="s">
        <v>76</v>
      </c>
      <c r="H480" s="17">
        <v>10165</v>
      </c>
      <c r="I480" s="17">
        <v>10165</v>
      </c>
      <c r="J480" s="17">
        <v>0</v>
      </c>
      <c r="K480" s="17" t="s">
        <v>37</v>
      </c>
      <c r="L480" s="18">
        <v>37493.89</v>
      </c>
      <c r="M480" s="18">
        <v>1467.61</v>
      </c>
      <c r="N480" s="18">
        <v>10014.5</v>
      </c>
      <c r="O480" s="18">
        <v>48976</v>
      </c>
      <c r="P480" s="18">
        <v>530.88</v>
      </c>
      <c r="Q480" s="18">
        <v>400.12</v>
      </c>
      <c r="R480" s="18">
        <v>0</v>
      </c>
      <c r="S480" s="18">
        <v>931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38024.769999999997</v>
      </c>
      <c r="Z480" s="18">
        <v>10414.620000000001</v>
      </c>
      <c r="AA480" s="18">
        <v>1467.61</v>
      </c>
      <c r="AB480" s="18">
        <v>49907</v>
      </c>
    </row>
    <row r="481" spans="1:28" s="15" customFormat="1" x14ac:dyDescent="0.25">
      <c r="A481" s="17">
        <v>6</v>
      </c>
      <c r="B481" s="17" t="s">
        <v>48</v>
      </c>
      <c r="C481" s="17" t="s">
        <v>1068</v>
      </c>
      <c r="D481" s="17" t="s">
        <v>1217</v>
      </c>
      <c r="E481" s="17" t="s">
        <v>1218</v>
      </c>
      <c r="F481" s="17" t="s">
        <v>75</v>
      </c>
      <c r="G481" s="17" t="s">
        <v>76</v>
      </c>
      <c r="H481" s="17">
        <v>12569</v>
      </c>
      <c r="I481" s="17">
        <v>12463</v>
      </c>
      <c r="J481" s="17">
        <v>106</v>
      </c>
      <c r="K481" s="17" t="s">
        <v>37</v>
      </c>
      <c r="L481" s="18">
        <v>11107.72</v>
      </c>
      <c r="M481" s="18">
        <v>575.77</v>
      </c>
      <c r="N481" s="18">
        <v>1501.51</v>
      </c>
      <c r="O481" s="18">
        <v>13185</v>
      </c>
      <c r="P481" s="18">
        <v>1323.19</v>
      </c>
      <c r="Q481" s="18">
        <v>108.37</v>
      </c>
      <c r="R481" s="18">
        <v>63.44</v>
      </c>
      <c r="S481" s="18">
        <v>1495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12430.91</v>
      </c>
      <c r="Z481" s="18">
        <v>1609.88</v>
      </c>
      <c r="AA481" s="18">
        <v>639.21</v>
      </c>
      <c r="AB481" s="18">
        <v>14680</v>
      </c>
    </row>
    <row r="482" spans="1:28" s="15" customFormat="1" x14ac:dyDescent="0.25">
      <c r="A482" s="17">
        <v>7</v>
      </c>
      <c r="B482" s="17" t="s">
        <v>1182</v>
      </c>
      <c r="C482" s="17" t="s">
        <v>1068</v>
      </c>
      <c r="D482" s="17" t="s">
        <v>1219</v>
      </c>
      <c r="E482" s="17" t="s">
        <v>1220</v>
      </c>
      <c r="F482" s="17" t="s">
        <v>75</v>
      </c>
      <c r="G482" s="17" t="s">
        <v>1142</v>
      </c>
      <c r="H482" s="17">
        <v>20300</v>
      </c>
      <c r="I482" s="17">
        <v>20300</v>
      </c>
      <c r="J482" s="17">
        <v>0</v>
      </c>
      <c r="K482" s="17" t="s">
        <v>59</v>
      </c>
      <c r="L482" s="18">
        <v>35787.93</v>
      </c>
      <c r="M482" s="18">
        <v>1493.98</v>
      </c>
      <c r="N482" s="18">
        <v>8763.09</v>
      </c>
      <c r="O482" s="18">
        <v>46045</v>
      </c>
      <c r="P482" s="18">
        <v>468.94</v>
      </c>
      <c r="Q482" s="18">
        <v>383.06</v>
      </c>
      <c r="R482" s="18">
        <v>0</v>
      </c>
      <c r="S482" s="18">
        <v>852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36256.870000000003</v>
      </c>
      <c r="Z482" s="18">
        <v>9146.15</v>
      </c>
      <c r="AA482" s="18">
        <v>1493.98</v>
      </c>
      <c r="AB482" s="18">
        <v>46897</v>
      </c>
    </row>
    <row r="483" spans="1:28" s="15" customFormat="1" x14ac:dyDescent="0.25">
      <c r="A483" s="17">
        <v>8</v>
      </c>
      <c r="B483" s="17" t="s">
        <v>1182</v>
      </c>
      <c r="C483" s="17" t="s">
        <v>1068</v>
      </c>
      <c r="D483" s="17" t="s">
        <v>1221</v>
      </c>
      <c r="E483" s="17" t="s">
        <v>1222</v>
      </c>
      <c r="F483" s="17" t="s">
        <v>75</v>
      </c>
      <c r="G483" s="17" t="s">
        <v>1142</v>
      </c>
      <c r="H483" s="17">
        <v>9359</v>
      </c>
      <c r="I483" s="17">
        <v>9253</v>
      </c>
      <c r="J483" s="17">
        <v>106</v>
      </c>
      <c r="K483" s="17" t="s">
        <v>37</v>
      </c>
      <c r="L483" s="18">
        <v>46819.66</v>
      </c>
      <c r="M483" s="18">
        <v>2746.49</v>
      </c>
      <c r="N483" s="18">
        <v>12014.85</v>
      </c>
      <c r="O483" s="18">
        <v>61581</v>
      </c>
      <c r="P483" s="18">
        <v>1167.45</v>
      </c>
      <c r="Q483" s="18">
        <v>508.11</v>
      </c>
      <c r="R483" s="18">
        <v>63.44</v>
      </c>
      <c r="S483" s="18">
        <v>1739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47987.11</v>
      </c>
      <c r="Z483" s="18">
        <v>12522.96</v>
      </c>
      <c r="AA483" s="18">
        <v>2809.93</v>
      </c>
      <c r="AB483" s="18">
        <v>63320</v>
      </c>
    </row>
    <row r="484" spans="1:28" s="15" customFormat="1" x14ac:dyDescent="0.25">
      <c r="A484" s="17">
        <v>9</v>
      </c>
      <c r="B484" s="17" t="s">
        <v>1197</v>
      </c>
      <c r="C484" s="17" t="s">
        <v>1068</v>
      </c>
      <c r="D484" s="17" t="s">
        <v>1223</v>
      </c>
      <c r="E484" s="17" t="s">
        <v>1224</v>
      </c>
      <c r="F484" s="17" t="s">
        <v>75</v>
      </c>
      <c r="G484" s="17" t="s">
        <v>76</v>
      </c>
      <c r="H484" s="17">
        <v>11142</v>
      </c>
      <c r="I484" s="17">
        <v>11142</v>
      </c>
      <c r="J484" s="17">
        <v>0</v>
      </c>
      <c r="K484" s="17" t="s">
        <v>37</v>
      </c>
      <c r="L484" s="18">
        <v>27721.66</v>
      </c>
      <c r="M484" s="18">
        <v>1266.68</v>
      </c>
      <c r="N484" s="18">
        <v>8926.66</v>
      </c>
      <c r="O484" s="18">
        <v>37915</v>
      </c>
      <c r="P484" s="18">
        <v>344.05</v>
      </c>
      <c r="Q484" s="18">
        <v>297.95</v>
      </c>
      <c r="R484" s="18">
        <v>0</v>
      </c>
      <c r="S484" s="18">
        <v>642</v>
      </c>
      <c r="T484" s="18">
        <v>0</v>
      </c>
      <c r="U484" s="18">
        <v>0</v>
      </c>
      <c r="V484" s="18">
        <v>0</v>
      </c>
      <c r="W484" s="18">
        <v>0</v>
      </c>
      <c r="X484" s="18"/>
      <c r="Y484" s="18">
        <v>28065.71</v>
      </c>
      <c r="Z484" s="18">
        <v>9224.61</v>
      </c>
      <c r="AA484" s="18">
        <v>1266.68</v>
      </c>
      <c r="AB484" s="18">
        <v>38557</v>
      </c>
    </row>
    <row r="485" spans="1:28" s="15" customFormat="1" x14ac:dyDescent="0.25">
      <c r="A485" s="17">
        <v>10</v>
      </c>
      <c r="B485" s="17" t="s">
        <v>1188</v>
      </c>
      <c r="C485" s="17" t="s">
        <v>1068</v>
      </c>
      <c r="D485" s="17" t="s">
        <v>1225</v>
      </c>
      <c r="E485" s="17" t="s">
        <v>1226</v>
      </c>
      <c r="F485" s="17" t="s">
        <v>75</v>
      </c>
      <c r="G485" s="17" t="s">
        <v>76</v>
      </c>
      <c r="H485" s="17">
        <v>1872</v>
      </c>
      <c r="I485" s="17">
        <v>1739</v>
      </c>
      <c r="J485" s="17">
        <v>133</v>
      </c>
      <c r="K485" s="17" t="s">
        <v>37</v>
      </c>
      <c r="L485" s="18">
        <v>49320.73</v>
      </c>
      <c r="M485" s="18">
        <v>2768.83</v>
      </c>
      <c r="N485" s="18">
        <v>12243.44</v>
      </c>
      <c r="O485" s="18">
        <v>64333</v>
      </c>
      <c r="P485" s="18">
        <v>1392.08</v>
      </c>
      <c r="Q485" s="18">
        <v>531.32000000000005</v>
      </c>
      <c r="R485" s="18">
        <v>79.599999999999994</v>
      </c>
      <c r="S485" s="18">
        <v>2003</v>
      </c>
      <c r="T485" s="18">
        <v>0</v>
      </c>
      <c r="U485" s="18">
        <v>0</v>
      </c>
      <c r="V485" s="18">
        <v>0</v>
      </c>
      <c r="W485" s="18">
        <v>0</v>
      </c>
      <c r="X485" s="18"/>
      <c r="Y485" s="18">
        <v>50712.81</v>
      </c>
      <c r="Z485" s="18">
        <v>12774.76</v>
      </c>
      <c r="AA485" s="18">
        <v>2848.43</v>
      </c>
      <c r="AB485" s="18">
        <v>66336</v>
      </c>
    </row>
    <row r="486" spans="1:28" s="15" customFormat="1" x14ac:dyDescent="0.25">
      <c r="A486" s="17">
        <v>11</v>
      </c>
      <c r="B486" s="17" t="s">
        <v>1182</v>
      </c>
      <c r="C486" s="17" t="s">
        <v>1068</v>
      </c>
      <c r="D486" s="17" t="s">
        <v>1611</v>
      </c>
      <c r="E486" s="17" t="s">
        <v>1231</v>
      </c>
      <c r="F486" s="17" t="s">
        <v>75</v>
      </c>
      <c r="G486" s="17" t="s">
        <v>114</v>
      </c>
      <c r="H486" s="17">
        <v>0</v>
      </c>
      <c r="I486" s="17">
        <v>0</v>
      </c>
      <c r="J486" s="17">
        <v>0</v>
      </c>
      <c r="K486" s="17" t="s">
        <v>59</v>
      </c>
      <c r="L486" s="18">
        <v>76164.94</v>
      </c>
      <c r="M486" s="18">
        <v>2760.48</v>
      </c>
      <c r="N486" s="18">
        <v>17265.580000000002</v>
      </c>
      <c r="O486" s="18">
        <v>96191</v>
      </c>
      <c r="P486" s="18">
        <v>125.02</v>
      </c>
      <c r="Q486" s="18">
        <v>814.98</v>
      </c>
      <c r="R486" s="18">
        <v>0</v>
      </c>
      <c r="S486" s="18">
        <v>940</v>
      </c>
      <c r="T486" s="18">
        <v>0</v>
      </c>
      <c r="U486" s="18">
        <v>0</v>
      </c>
      <c r="V486" s="18">
        <v>0</v>
      </c>
      <c r="W486" s="18">
        <v>0</v>
      </c>
      <c r="X486" s="18"/>
      <c r="Y486" s="18">
        <v>76289.960000000006</v>
      </c>
      <c r="Z486" s="18">
        <v>18080.560000000001</v>
      </c>
      <c r="AA486" s="18">
        <v>2760.48</v>
      </c>
      <c r="AB486" s="18">
        <v>97131</v>
      </c>
    </row>
    <row r="487" spans="1:28" s="15" customFormat="1" x14ac:dyDescent="0.25">
      <c r="A487" s="17">
        <v>12</v>
      </c>
      <c r="B487" s="17" t="s">
        <v>1185</v>
      </c>
      <c r="C487" s="17" t="s">
        <v>1068</v>
      </c>
      <c r="D487" s="17" t="s">
        <v>1612</v>
      </c>
      <c r="E487" s="17" t="s">
        <v>1230</v>
      </c>
      <c r="F487" s="17" t="s">
        <v>75</v>
      </c>
      <c r="G487" s="17" t="s">
        <v>114</v>
      </c>
      <c r="H487" s="17">
        <v>0</v>
      </c>
      <c r="I487" s="17">
        <v>0</v>
      </c>
      <c r="J487" s="17">
        <v>0</v>
      </c>
      <c r="K487" s="17" t="s">
        <v>59</v>
      </c>
      <c r="L487" s="18">
        <v>46224.38</v>
      </c>
      <c r="M487" s="18">
        <v>0</v>
      </c>
      <c r="N487" s="18">
        <v>3932.62</v>
      </c>
      <c r="O487" s="18">
        <v>50157</v>
      </c>
      <c r="P487" s="18">
        <v>124.93</v>
      </c>
      <c r="Q487" s="18">
        <v>477.07</v>
      </c>
      <c r="R487" s="18">
        <v>0</v>
      </c>
      <c r="S487" s="18">
        <v>602</v>
      </c>
      <c r="T487" s="18">
        <v>0</v>
      </c>
      <c r="U487" s="18">
        <v>0</v>
      </c>
      <c r="V487" s="18">
        <v>0</v>
      </c>
      <c r="W487" s="18">
        <v>0</v>
      </c>
      <c r="X487" s="18"/>
      <c r="Y487" s="18">
        <v>46349.31</v>
      </c>
      <c r="Z487" s="18">
        <v>4409.6899999999996</v>
      </c>
      <c r="AA487" s="18">
        <v>0</v>
      </c>
      <c r="AB487" s="18">
        <v>50759</v>
      </c>
    </row>
    <row r="488" spans="1:28" s="12" customFormat="1" ht="16.5" customHeight="1" x14ac:dyDescent="0.25">
      <c r="A488" s="10"/>
      <c r="B488" s="10"/>
      <c r="C488" s="10" t="s">
        <v>71</v>
      </c>
      <c r="D488" s="10"/>
      <c r="E488" s="10"/>
      <c r="F488" s="10"/>
      <c r="G488" s="10"/>
      <c r="H488" s="10"/>
      <c r="I488" s="10"/>
      <c r="J488" s="11">
        <f>SUM(J476:J487)</f>
        <v>1075</v>
      </c>
      <c r="K488" s="10"/>
      <c r="L488" s="11">
        <f t="shared" ref="L488:AB488" si="64">SUM(L476:L487)</f>
        <v>443626.6</v>
      </c>
      <c r="M488" s="11">
        <f t="shared" si="64"/>
        <v>18338.23</v>
      </c>
      <c r="N488" s="11">
        <f t="shared" si="64"/>
        <v>97393.17</v>
      </c>
      <c r="O488" s="11">
        <f t="shared" si="64"/>
        <v>559358</v>
      </c>
      <c r="P488" s="11">
        <f t="shared" si="64"/>
        <v>11967.54</v>
      </c>
      <c r="Q488" s="11">
        <f t="shared" si="64"/>
        <v>4721.07</v>
      </c>
      <c r="R488" s="11">
        <f t="shared" si="64"/>
        <v>643.39</v>
      </c>
      <c r="S488" s="11">
        <f t="shared" si="64"/>
        <v>17332</v>
      </c>
      <c r="T488" s="11">
        <f t="shared" si="64"/>
        <v>0</v>
      </c>
      <c r="U488" s="11">
        <f t="shared" si="64"/>
        <v>0</v>
      </c>
      <c r="V488" s="11">
        <f t="shared" si="64"/>
        <v>0</v>
      </c>
      <c r="W488" s="11">
        <f t="shared" si="64"/>
        <v>0</v>
      </c>
      <c r="X488" s="11">
        <f t="shared" si="64"/>
        <v>0</v>
      </c>
      <c r="Y488" s="11">
        <f t="shared" si="64"/>
        <v>455594.14</v>
      </c>
      <c r="Z488" s="11">
        <f t="shared" si="64"/>
        <v>102114.24000000001</v>
      </c>
      <c r="AA488" s="11">
        <f t="shared" si="64"/>
        <v>18981.620000000003</v>
      </c>
      <c r="AB488" s="11">
        <f t="shared" si="64"/>
        <v>576690</v>
      </c>
    </row>
    <row r="489" spans="1:28" s="12" customFormat="1" ht="16.5" customHeight="1" x14ac:dyDescent="0.25">
      <c r="A489" s="10"/>
      <c r="B489" s="10"/>
      <c r="C489" s="10" t="s">
        <v>119</v>
      </c>
      <c r="D489" s="10"/>
      <c r="E489" s="10"/>
      <c r="F489" s="10"/>
      <c r="G489" s="10"/>
      <c r="H489" s="10"/>
      <c r="I489" s="10"/>
      <c r="J489" s="11">
        <f>J488+J475</f>
        <v>16729</v>
      </c>
      <c r="K489" s="11"/>
      <c r="L489" s="11">
        <f t="shared" ref="L489:AB489" si="65">L488+L475</f>
        <v>1091304.79</v>
      </c>
      <c r="M489" s="11">
        <f t="shared" si="65"/>
        <v>57803.53</v>
      </c>
      <c r="N489" s="11">
        <f t="shared" si="65"/>
        <v>148479.67999999999</v>
      </c>
      <c r="O489" s="11">
        <f t="shared" si="65"/>
        <v>1297588</v>
      </c>
      <c r="P489" s="11">
        <f t="shared" si="65"/>
        <v>112998.82999999999</v>
      </c>
      <c r="Q489" s="11">
        <f t="shared" si="65"/>
        <v>12954.48</v>
      </c>
      <c r="R489" s="11">
        <f t="shared" si="65"/>
        <v>7687.6900000000005</v>
      </c>
      <c r="S489" s="11">
        <f t="shared" si="65"/>
        <v>133641</v>
      </c>
      <c r="T489" s="11">
        <f t="shared" si="65"/>
        <v>0</v>
      </c>
      <c r="U489" s="11">
        <f t="shared" si="65"/>
        <v>148174.74</v>
      </c>
      <c r="V489" s="11">
        <f t="shared" si="65"/>
        <v>5670.16</v>
      </c>
      <c r="W489" s="11">
        <f t="shared" si="65"/>
        <v>6155.0999999999995</v>
      </c>
      <c r="X489" s="11">
        <f t="shared" si="65"/>
        <v>160000</v>
      </c>
      <c r="Y489" s="11">
        <f t="shared" si="65"/>
        <v>1056128.8799999999</v>
      </c>
      <c r="Z489" s="11">
        <f t="shared" si="65"/>
        <v>155764</v>
      </c>
      <c r="AA489" s="11">
        <f t="shared" si="65"/>
        <v>59336.119999999995</v>
      </c>
      <c r="AB489" s="11">
        <f t="shared" si="65"/>
        <v>1271229</v>
      </c>
    </row>
    <row r="490" spans="1:28" ht="18" customHeight="1" x14ac:dyDescent="0.25">
      <c r="O490" s="34"/>
    </row>
    <row r="491" spans="1:28" ht="18" customHeight="1" x14ac:dyDescent="0.25">
      <c r="O491" s="34"/>
    </row>
    <row r="494" spans="1:28" ht="15.75" x14ac:dyDescent="0.25">
      <c r="E494" s="13" t="s">
        <v>120</v>
      </c>
      <c r="G494" s="14"/>
      <c r="H494" s="14"/>
      <c r="I494" s="14"/>
      <c r="J494" s="14"/>
      <c r="K494" s="14"/>
      <c r="L494" s="13" t="s">
        <v>122</v>
      </c>
      <c r="M494" s="13"/>
      <c r="N494" s="13"/>
      <c r="O494" s="14"/>
      <c r="Q494" s="14"/>
      <c r="R494" s="13" t="s">
        <v>121</v>
      </c>
      <c r="T494" s="14"/>
      <c r="U494" s="14"/>
      <c r="W494" s="14"/>
      <c r="X494" s="14"/>
      <c r="Y494" s="13" t="s">
        <v>123</v>
      </c>
      <c r="Z494" s="14"/>
      <c r="AA494" s="14"/>
      <c r="AB494" s="14"/>
    </row>
    <row r="495" spans="1:28" ht="15.75" x14ac:dyDescent="0.25">
      <c r="E495" s="13" t="s">
        <v>124</v>
      </c>
      <c r="G495" s="14"/>
      <c r="H495" s="14"/>
      <c r="I495" s="14"/>
      <c r="J495" s="14"/>
      <c r="K495" s="14"/>
      <c r="L495" s="13" t="s">
        <v>124</v>
      </c>
      <c r="M495" s="13"/>
      <c r="N495" s="13"/>
      <c r="O495" s="14"/>
      <c r="Q495" s="14"/>
      <c r="R495" s="13" t="s">
        <v>124</v>
      </c>
      <c r="T495" s="14"/>
      <c r="U495" s="14"/>
      <c r="W495" s="14"/>
      <c r="X495" s="14"/>
      <c r="Y495" s="13" t="s">
        <v>124</v>
      </c>
      <c r="Z495" s="14"/>
      <c r="AA495" s="14"/>
      <c r="AB495" s="14"/>
    </row>
    <row r="496" spans="1:28" s="15" customFormat="1" x14ac:dyDescent="0.25"/>
    <row r="497" s="15" customFormat="1" x14ac:dyDescent="0.25"/>
  </sheetData>
  <mergeCells count="28">
    <mergeCell ref="A460:AB460"/>
    <mergeCell ref="A461:AB461"/>
    <mergeCell ref="A1:AB1"/>
    <mergeCell ref="A2:AB2"/>
    <mergeCell ref="A36:AB36"/>
    <mergeCell ref="A71:AB71"/>
    <mergeCell ref="A244:AB244"/>
    <mergeCell ref="A210:AB210"/>
    <mergeCell ref="A211:AB211"/>
    <mergeCell ref="A72:AB72"/>
    <mergeCell ref="A173:AB173"/>
    <mergeCell ref="A174:AB174"/>
    <mergeCell ref="A139:AB139"/>
    <mergeCell ref="A140:AB140"/>
    <mergeCell ref="A104:AB104"/>
    <mergeCell ref="A105:AB105"/>
    <mergeCell ref="A424:AB424"/>
    <mergeCell ref="A425:AB425"/>
    <mergeCell ref="A388:AB388"/>
    <mergeCell ref="A389:AB389"/>
    <mergeCell ref="A37:AB37"/>
    <mergeCell ref="A245:AB245"/>
    <mergeCell ref="A316:AB316"/>
    <mergeCell ref="A352:AB352"/>
    <mergeCell ref="A353:AB353"/>
    <mergeCell ref="A317:AB317"/>
    <mergeCell ref="A280:AB280"/>
    <mergeCell ref="A281:AB281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4" manualBreakCount="14">
    <brk id="35" max="16383" man="1"/>
    <brk id="70" max="16383" man="1"/>
    <brk id="103" max="16383" man="1"/>
    <brk id="137" max="16383" man="1"/>
    <brk id="172" max="16383" man="1"/>
    <brk id="209" max="16383" man="1"/>
    <brk id="243" max="16383" man="1"/>
    <brk id="279" max="16383" man="1"/>
    <brk id="315" max="16383" man="1"/>
    <brk id="351" max="16383" man="1"/>
    <brk id="387" max="16383" man="1"/>
    <brk id="423" max="16383" man="1"/>
    <brk id="459" max="16383" man="1"/>
    <brk id="49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637"/>
  <sheetViews>
    <sheetView view="pageBreakPreview" topLeftCell="C579" zoomScaleNormal="100" zoomScaleSheetLayoutView="100" workbookViewId="0">
      <selection activeCell="T586" sqref="T586"/>
    </sheetView>
  </sheetViews>
  <sheetFormatPr defaultRowHeight="15" x14ac:dyDescent="0.25"/>
  <cols>
    <col min="1" max="1" width="4.140625" customWidth="1"/>
    <col min="2" max="2" width="11.28515625" customWidth="1"/>
    <col min="3" max="3" width="9.140625" customWidth="1"/>
    <col min="4" max="4" width="9.140625" hidden="1" customWidth="1"/>
    <col min="5" max="5" width="16.140625" customWidth="1"/>
    <col min="6" max="6" width="9.140625" customWidth="1"/>
    <col min="7" max="7" width="7.85546875" customWidth="1"/>
    <col min="8" max="9" width="9.140625" hidden="1" customWidth="1"/>
    <col min="10" max="10" width="6.5703125" customWidth="1"/>
    <col min="11" max="11" width="8" customWidth="1"/>
    <col min="12" max="13" width="7.7109375" customWidth="1"/>
    <col min="14" max="14" width="8.28515625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5.85546875" customWidth="1"/>
    <col min="21" max="21" width="6.7109375" customWidth="1"/>
    <col min="22" max="22" width="6.85546875" customWidth="1"/>
    <col min="23" max="23" width="4.7109375" customWidth="1"/>
    <col min="24" max="24" width="6.28515625" customWidth="1"/>
    <col min="25" max="25" width="8.7109375" customWidth="1"/>
    <col min="26" max="26" width="6.85546875" customWidth="1"/>
    <col min="27" max="27" width="6.5703125" customWidth="1"/>
    <col min="28" max="28" width="7.855468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1172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1099</v>
      </c>
      <c r="C5" s="17" t="s">
        <v>1100</v>
      </c>
      <c r="D5" s="17" t="s">
        <v>1101</v>
      </c>
      <c r="E5" s="17" t="s">
        <v>1102</v>
      </c>
      <c r="F5" s="17" t="s">
        <v>35</v>
      </c>
      <c r="G5" s="17" t="s">
        <v>1055</v>
      </c>
      <c r="H5" s="17">
        <v>1772</v>
      </c>
      <c r="I5" s="17">
        <v>1594</v>
      </c>
      <c r="J5" s="17">
        <v>534</v>
      </c>
      <c r="K5" s="17" t="s">
        <v>37</v>
      </c>
      <c r="L5" s="18">
        <v>86438.65</v>
      </c>
      <c r="M5" s="18">
        <v>9800.9500000000007</v>
      </c>
      <c r="N5" s="18">
        <v>1820.45</v>
      </c>
      <c r="O5" s="18">
        <v>98060.05</v>
      </c>
      <c r="P5" s="18">
        <v>2341.67</v>
      </c>
      <c r="Q5" s="18">
        <v>864.2</v>
      </c>
      <c r="R5" s="18">
        <v>237.9</v>
      </c>
      <c r="S5" s="18">
        <v>3443.77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Y19" si="0">L5+P5-U5</f>
        <v>88780.319999999992</v>
      </c>
      <c r="Z5" s="9">
        <f t="shared" ref="Z5:Z19" si="1">M5+Q5-V5</f>
        <v>10665.150000000001</v>
      </c>
      <c r="AA5" s="9">
        <f t="shared" ref="AA5:AA19" si="2">N5+R5-W5</f>
        <v>2058.35</v>
      </c>
      <c r="AB5" s="9">
        <f t="shared" ref="AB5:AB19" si="3">O5+S5-X5</f>
        <v>101503.82</v>
      </c>
    </row>
    <row r="6" spans="1:31" x14ac:dyDescent="0.25">
      <c r="A6" s="17">
        <v>2</v>
      </c>
      <c r="B6" s="17" t="s">
        <v>1103</v>
      </c>
      <c r="C6" s="17" t="s">
        <v>1100</v>
      </c>
      <c r="D6" s="17" t="s">
        <v>1104</v>
      </c>
      <c r="E6" s="17" t="s">
        <v>1105</v>
      </c>
      <c r="F6" s="17" t="s">
        <v>35</v>
      </c>
      <c r="G6" s="17" t="s">
        <v>750</v>
      </c>
      <c r="H6" s="17">
        <v>70353</v>
      </c>
      <c r="I6" s="17">
        <v>69716</v>
      </c>
      <c r="J6" s="17">
        <v>637</v>
      </c>
      <c r="K6" s="17" t="s">
        <v>37</v>
      </c>
      <c r="L6" s="18">
        <v>38017.82</v>
      </c>
      <c r="M6" s="18">
        <v>2126.31</v>
      </c>
      <c r="N6" s="18">
        <v>2975.67</v>
      </c>
      <c r="O6" s="18">
        <v>43119.8</v>
      </c>
      <c r="P6" s="18">
        <v>2993.74</v>
      </c>
      <c r="Q6" s="18">
        <v>393.57</v>
      </c>
      <c r="R6" s="18">
        <v>283.77999999999997</v>
      </c>
      <c r="S6" s="18">
        <v>3671.09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si="0"/>
        <v>41011.56</v>
      </c>
      <c r="Z6" s="9">
        <f t="shared" si="1"/>
        <v>2519.88</v>
      </c>
      <c r="AA6" s="9">
        <f t="shared" si="2"/>
        <v>3259.45</v>
      </c>
      <c r="AB6" s="9">
        <f t="shared" si="3"/>
        <v>46790.89</v>
      </c>
    </row>
    <row r="7" spans="1:31" x14ac:dyDescent="0.25">
      <c r="A7" s="17">
        <v>3</v>
      </c>
      <c r="B7" s="17" t="s">
        <v>1103</v>
      </c>
      <c r="C7" s="17" t="s">
        <v>1100</v>
      </c>
      <c r="D7" s="17" t="s">
        <v>1106</v>
      </c>
      <c r="E7" s="17" t="s">
        <v>1107</v>
      </c>
      <c r="F7" s="17" t="s">
        <v>35</v>
      </c>
      <c r="G7" s="17" t="s">
        <v>1055</v>
      </c>
      <c r="H7" s="17">
        <v>23724</v>
      </c>
      <c r="I7" s="17">
        <v>23540</v>
      </c>
      <c r="J7" s="17">
        <v>552</v>
      </c>
      <c r="K7" s="17" t="s">
        <v>37</v>
      </c>
      <c r="L7" s="18">
        <v>99386.6</v>
      </c>
      <c r="M7" s="18">
        <v>7468.46</v>
      </c>
      <c r="N7" s="18">
        <v>4551.32</v>
      </c>
      <c r="O7" s="18">
        <v>111406.38</v>
      </c>
      <c r="P7" s="18">
        <v>1188.54</v>
      </c>
      <c r="Q7" s="18">
        <v>1027.5899999999999</v>
      </c>
      <c r="R7" s="18">
        <v>245.92</v>
      </c>
      <c r="S7" s="18">
        <v>2462.0500000000002</v>
      </c>
      <c r="T7" s="18">
        <v>0</v>
      </c>
      <c r="U7" s="18">
        <v>34013.22</v>
      </c>
      <c r="V7" s="18">
        <v>7468.46</v>
      </c>
      <c r="W7" s="18">
        <v>4551.32</v>
      </c>
      <c r="X7" s="18">
        <v>46033</v>
      </c>
      <c r="Y7" s="9">
        <f t="shared" si="0"/>
        <v>66561.919999999998</v>
      </c>
      <c r="Z7" s="9">
        <f t="shared" si="1"/>
        <v>1027.5899999999992</v>
      </c>
      <c r="AA7" s="9">
        <f t="shared" si="2"/>
        <v>245.92000000000007</v>
      </c>
      <c r="AB7" s="9">
        <f t="shared" si="3"/>
        <v>67835.430000000008</v>
      </c>
    </row>
    <row r="8" spans="1:31" x14ac:dyDescent="0.25">
      <c r="A8" s="17">
        <v>4</v>
      </c>
      <c r="B8" s="17" t="s">
        <v>1108</v>
      </c>
      <c r="C8" s="17" t="s">
        <v>1100</v>
      </c>
      <c r="D8" s="17" t="s">
        <v>1109</v>
      </c>
      <c r="E8" s="17" t="s">
        <v>1110</v>
      </c>
      <c r="F8" s="17" t="s">
        <v>35</v>
      </c>
      <c r="G8" s="17" t="s">
        <v>1055</v>
      </c>
      <c r="H8" s="17">
        <v>53912</v>
      </c>
      <c r="I8" s="17">
        <v>53912</v>
      </c>
      <c r="J8" s="17">
        <v>0</v>
      </c>
      <c r="K8" s="17" t="s">
        <v>59</v>
      </c>
      <c r="L8" s="18">
        <v>32811.81</v>
      </c>
      <c r="M8" s="18">
        <v>2756.69</v>
      </c>
      <c r="N8" s="18">
        <v>3889.53</v>
      </c>
      <c r="O8" s="18">
        <v>39458.03</v>
      </c>
      <c r="P8" s="18">
        <v>110.5</v>
      </c>
      <c r="Q8" s="18">
        <v>538.9</v>
      </c>
      <c r="R8" s="18">
        <v>0</v>
      </c>
      <c r="S8" s="18">
        <v>649.4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0"/>
        <v>32922.31</v>
      </c>
      <c r="Z8" s="9">
        <f t="shared" si="1"/>
        <v>3295.59</v>
      </c>
      <c r="AA8" s="9">
        <f t="shared" si="2"/>
        <v>3889.53</v>
      </c>
      <c r="AB8" s="9">
        <f t="shared" si="3"/>
        <v>40107.43</v>
      </c>
    </row>
    <row r="9" spans="1:31" x14ac:dyDescent="0.25">
      <c r="A9" s="17">
        <v>5</v>
      </c>
      <c r="B9" s="17" t="s">
        <v>1111</v>
      </c>
      <c r="C9" s="17" t="s">
        <v>1100</v>
      </c>
      <c r="D9" s="17" t="s">
        <v>1112</v>
      </c>
      <c r="E9" s="17" t="s">
        <v>1113</v>
      </c>
      <c r="F9" s="17" t="s">
        <v>35</v>
      </c>
      <c r="G9" s="17" t="s">
        <v>1055</v>
      </c>
      <c r="H9" s="17">
        <v>87438</v>
      </c>
      <c r="I9" s="17">
        <v>87438</v>
      </c>
      <c r="J9" s="17">
        <v>3900</v>
      </c>
      <c r="K9" s="17" t="s">
        <v>1114</v>
      </c>
      <c r="L9" s="18">
        <v>182853.01</v>
      </c>
      <c r="M9" s="18">
        <v>7700.68</v>
      </c>
      <c r="N9" s="18">
        <v>11962.56</v>
      </c>
      <c r="O9" s="18">
        <v>202516.25</v>
      </c>
      <c r="P9" s="18">
        <v>18952.900000000001</v>
      </c>
      <c r="Q9" s="18">
        <v>1901.39</v>
      </c>
      <c r="R9" s="18">
        <v>1737.45</v>
      </c>
      <c r="S9" s="18">
        <v>22591.74</v>
      </c>
      <c r="T9" s="18">
        <v>0</v>
      </c>
      <c r="U9" s="18">
        <v>62711.76</v>
      </c>
      <c r="V9" s="18">
        <v>7700.68</v>
      </c>
      <c r="W9" s="18">
        <v>11962.56</v>
      </c>
      <c r="X9" s="18">
        <v>82375</v>
      </c>
      <c r="Y9" s="9">
        <f t="shared" si="0"/>
        <v>139094.15</v>
      </c>
      <c r="Z9" s="9">
        <f t="shared" si="1"/>
        <v>1901.3899999999994</v>
      </c>
      <c r="AA9" s="9">
        <f t="shared" si="2"/>
        <v>1737.4500000000007</v>
      </c>
      <c r="AB9" s="9">
        <f t="shared" si="3"/>
        <v>142732.99</v>
      </c>
    </row>
    <row r="10" spans="1:31" x14ac:dyDescent="0.25">
      <c r="A10" s="17">
        <v>6</v>
      </c>
      <c r="B10" s="17" t="s">
        <v>1108</v>
      </c>
      <c r="C10" s="17" t="s">
        <v>1100</v>
      </c>
      <c r="D10" s="17" t="s">
        <v>1115</v>
      </c>
      <c r="E10" s="17" t="s">
        <v>1116</v>
      </c>
      <c r="F10" s="17" t="s">
        <v>35</v>
      </c>
      <c r="G10" s="17" t="s">
        <v>1055</v>
      </c>
      <c r="H10" s="17">
        <v>51500</v>
      </c>
      <c r="I10" s="17">
        <v>51084</v>
      </c>
      <c r="J10" s="17">
        <v>416</v>
      </c>
      <c r="K10" s="17" t="s">
        <v>37</v>
      </c>
      <c r="L10" s="18">
        <v>80948.08</v>
      </c>
      <c r="M10" s="18">
        <v>14253.53</v>
      </c>
      <c r="N10" s="18">
        <v>5438.6</v>
      </c>
      <c r="O10" s="18">
        <v>100640.21</v>
      </c>
      <c r="P10" s="18">
        <v>2299.89</v>
      </c>
      <c r="Q10" s="18">
        <v>853.74</v>
      </c>
      <c r="R10" s="18">
        <v>185.33</v>
      </c>
      <c r="S10" s="18">
        <v>3338.96</v>
      </c>
      <c r="T10" s="18">
        <v>0</v>
      </c>
      <c r="U10" s="18">
        <v>0</v>
      </c>
      <c r="V10" s="18">
        <v>12482.4</v>
      </c>
      <c r="W10" s="18">
        <v>5438.6</v>
      </c>
      <c r="X10" s="18">
        <v>17921</v>
      </c>
      <c r="Y10" s="9">
        <f t="shared" si="0"/>
        <v>83247.97</v>
      </c>
      <c r="Z10" s="9">
        <f t="shared" si="1"/>
        <v>2624.8700000000008</v>
      </c>
      <c r="AA10" s="9">
        <f t="shared" si="2"/>
        <v>185.32999999999993</v>
      </c>
      <c r="AB10" s="9">
        <f t="shared" si="3"/>
        <v>86058.170000000013</v>
      </c>
    </row>
    <row r="11" spans="1:31" x14ac:dyDescent="0.25">
      <c r="A11" s="17">
        <v>7</v>
      </c>
      <c r="B11" s="17" t="s">
        <v>1108</v>
      </c>
      <c r="C11" s="17" t="s">
        <v>1100</v>
      </c>
      <c r="D11" s="17" t="s">
        <v>1117</v>
      </c>
      <c r="E11" s="17" t="s">
        <v>1118</v>
      </c>
      <c r="F11" s="17" t="s">
        <v>35</v>
      </c>
      <c r="G11" s="17" t="s">
        <v>1055</v>
      </c>
      <c r="H11" s="17">
        <v>4250</v>
      </c>
      <c r="I11" s="17">
        <v>4250</v>
      </c>
      <c r="J11" s="17">
        <v>0</v>
      </c>
      <c r="K11" s="17" t="s">
        <v>59</v>
      </c>
      <c r="L11" s="18">
        <v>69221.820000000007</v>
      </c>
      <c r="M11" s="18">
        <v>16106.22</v>
      </c>
      <c r="N11" s="18">
        <v>6293.82</v>
      </c>
      <c r="O11" s="18">
        <v>91621.86</v>
      </c>
      <c r="P11" s="18">
        <v>380.4</v>
      </c>
      <c r="Q11" s="18">
        <v>894.79</v>
      </c>
      <c r="R11" s="18">
        <v>0</v>
      </c>
      <c r="S11" s="18">
        <v>1275.19</v>
      </c>
      <c r="T11" s="18">
        <v>0</v>
      </c>
      <c r="U11" s="18">
        <v>21662.959999999999</v>
      </c>
      <c r="V11" s="18">
        <v>16106.22</v>
      </c>
      <c r="W11" s="18">
        <v>6293.82</v>
      </c>
      <c r="X11" s="18">
        <v>44063</v>
      </c>
      <c r="Y11" s="9">
        <f t="shared" si="0"/>
        <v>47939.26</v>
      </c>
      <c r="Z11" s="9">
        <f t="shared" si="1"/>
        <v>894.78999999999905</v>
      </c>
      <c r="AA11" s="9">
        <f t="shared" si="2"/>
        <v>0</v>
      </c>
      <c r="AB11" s="9">
        <f t="shared" si="3"/>
        <v>48834.05</v>
      </c>
    </row>
    <row r="12" spans="1:31" x14ac:dyDescent="0.25">
      <c r="A12" s="17">
        <v>8</v>
      </c>
      <c r="B12" s="17" t="s">
        <v>1108</v>
      </c>
      <c r="C12" s="17" t="s">
        <v>1100</v>
      </c>
      <c r="D12" s="17" t="s">
        <v>1119</v>
      </c>
      <c r="E12" s="17" t="s">
        <v>1120</v>
      </c>
      <c r="F12" s="17" t="s">
        <v>35</v>
      </c>
      <c r="G12" s="17" t="s">
        <v>215</v>
      </c>
      <c r="H12" s="17">
        <v>82531</v>
      </c>
      <c r="I12" s="17">
        <v>81694</v>
      </c>
      <c r="J12" s="17">
        <v>2511</v>
      </c>
      <c r="K12" s="17" t="s">
        <v>37</v>
      </c>
      <c r="L12" s="18">
        <v>81542.289999999994</v>
      </c>
      <c r="M12" s="18">
        <v>4752.4799999999996</v>
      </c>
      <c r="N12" s="18">
        <v>3034.3</v>
      </c>
      <c r="O12" s="18">
        <v>89329.07</v>
      </c>
      <c r="P12" s="18">
        <v>12601.8</v>
      </c>
      <c r="Q12" s="18">
        <v>1052.1300000000001</v>
      </c>
      <c r="R12" s="18">
        <v>1118.6500000000001</v>
      </c>
      <c r="S12" s="18">
        <v>14772.58</v>
      </c>
      <c r="T12" s="18">
        <v>0</v>
      </c>
      <c r="U12" s="18">
        <v>38055.22</v>
      </c>
      <c r="V12" s="18">
        <v>4752.4799999999996</v>
      </c>
      <c r="W12" s="18">
        <v>3034.3</v>
      </c>
      <c r="X12" s="18">
        <v>45842</v>
      </c>
      <c r="Y12" s="9">
        <f t="shared" si="0"/>
        <v>56088.869999999995</v>
      </c>
      <c r="Z12" s="9">
        <f t="shared" si="1"/>
        <v>1052.1300000000001</v>
      </c>
      <c r="AA12" s="9">
        <f t="shared" si="2"/>
        <v>1118.6500000000005</v>
      </c>
      <c r="AB12" s="9">
        <f t="shared" si="3"/>
        <v>58259.650000000009</v>
      </c>
    </row>
    <row r="13" spans="1:31" x14ac:dyDescent="0.25">
      <c r="A13" s="17">
        <v>9</v>
      </c>
      <c r="B13" s="17" t="s">
        <v>1121</v>
      </c>
      <c r="C13" s="17" t="s">
        <v>1100</v>
      </c>
      <c r="D13" s="17" t="s">
        <v>1122</v>
      </c>
      <c r="E13" s="17" t="s">
        <v>1123</v>
      </c>
      <c r="F13" s="17" t="s">
        <v>35</v>
      </c>
      <c r="G13" s="17" t="s">
        <v>1124</v>
      </c>
      <c r="H13" s="17">
        <v>32775</v>
      </c>
      <c r="I13" s="17">
        <v>32281</v>
      </c>
      <c r="J13" s="17">
        <v>1482</v>
      </c>
      <c r="K13" s="17" t="s">
        <v>37</v>
      </c>
      <c r="L13" s="18">
        <v>93938.82</v>
      </c>
      <c r="M13" s="18">
        <v>4477.08</v>
      </c>
      <c r="N13" s="18">
        <v>6898.62</v>
      </c>
      <c r="O13" s="18">
        <v>105314.52</v>
      </c>
      <c r="P13" s="18">
        <v>6282.09</v>
      </c>
      <c r="Q13" s="18">
        <v>956</v>
      </c>
      <c r="R13" s="18">
        <v>660.23</v>
      </c>
      <c r="S13" s="18">
        <v>7898.32</v>
      </c>
      <c r="T13" s="18">
        <v>0</v>
      </c>
      <c r="U13" s="18">
        <v>7377.3</v>
      </c>
      <c r="V13" s="18">
        <v>4477.08</v>
      </c>
      <c r="W13" s="18">
        <v>6898.62</v>
      </c>
      <c r="X13" s="18">
        <v>18753</v>
      </c>
      <c r="Y13" s="9">
        <f t="shared" si="0"/>
        <v>92843.61</v>
      </c>
      <c r="Z13" s="9">
        <f t="shared" si="1"/>
        <v>956</v>
      </c>
      <c r="AA13" s="9">
        <f t="shared" si="2"/>
        <v>660.23000000000047</v>
      </c>
      <c r="AB13" s="9">
        <f t="shared" si="3"/>
        <v>94459.839999999997</v>
      </c>
    </row>
    <row r="14" spans="1:31" x14ac:dyDescent="0.25">
      <c r="A14" s="17">
        <v>10</v>
      </c>
      <c r="B14" s="17" t="s">
        <v>1099</v>
      </c>
      <c r="C14" s="17" t="s">
        <v>1100</v>
      </c>
      <c r="D14" s="17" t="s">
        <v>1125</v>
      </c>
      <c r="E14" s="17" t="s">
        <v>1126</v>
      </c>
      <c r="F14" s="17" t="s">
        <v>35</v>
      </c>
      <c r="G14" s="17" t="s">
        <v>1127</v>
      </c>
      <c r="H14" s="17">
        <v>17433</v>
      </c>
      <c r="I14" s="17">
        <v>17433</v>
      </c>
      <c r="J14" s="17">
        <v>0</v>
      </c>
      <c r="K14" s="17" t="s">
        <v>37</v>
      </c>
      <c r="L14" s="18">
        <v>86303.69</v>
      </c>
      <c r="M14" s="18">
        <v>9062.43</v>
      </c>
      <c r="N14" s="18">
        <v>946.92</v>
      </c>
      <c r="O14" s="18">
        <v>96313.04</v>
      </c>
      <c r="P14" s="18">
        <v>-747.26</v>
      </c>
      <c r="Q14" s="18">
        <v>870.18</v>
      </c>
      <c r="R14" s="18">
        <v>0</v>
      </c>
      <c r="S14" s="18">
        <v>122.92</v>
      </c>
      <c r="T14" s="18">
        <v>0</v>
      </c>
      <c r="U14" s="18">
        <v>0</v>
      </c>
      <c r="V14" s="18">
        <v>0</v>
      </c>
      <c r="W14" s="18">
        <v>0</v>
      </c>
      <c r="X14" s="18"/>
      <c r="Y14" s="9">
        <f t="shared" si="0"/>
        <v>85556.430000000008</v>
      </c>
      <c r="Z14" s="9">
        <f t="shared" si="1"/>
        <v>9932.61</v>
      </c>
      <c r="AA14" s="9">
        <f t="shared" si="2"/>
        <v>946.92</v>
      </c>
      <c r="AB14" s="9">
        <f t="shared" si="3"/>
        <v>96435.959999999992</v>
      </c>
    </row>
    <row r="15" spans="1:31" x14ac:dyDescent="0.25">
      <c r="A15" s="17">
        <v>11</v>
      </c>
      <c r="B15" s="17" t="s">
        <v>1103</v>
      </c>
      <c r="C15" s="17" t="s">
        <v>1100</v>
      </c>
      <c r="D15" s="17" t="s">
        <v>1128</v>
      </c>
      <c r="E15" s="17" t="s">
        <v>1129</v>
      </c>
      <c r="F15" s="17" t="s">
        <v>35</v>
      </c>
      <c r="G15" s="17" t="s">
        <v>215</v>
      </c>
      <c r="H15" s="17">
        <v>9135</v>
      </c>
      <c r="I15" s="17">
        <v>9135</v>
      </c>
      <c r="J15" s="17">
        <v>0</v>
      </c>
      <c r="K15" s="17" t="s">
        <v>59</v>
      </c>
      <c r="L15" s="18">
        <v>69188.66</v>
      </c>
      <c r="M15" s="18">
        <v>13920.66</v>
      </c>
      <c r="N15" s="18">
        <v>804.34</v>
      </c>
      <c r="O15" s="18">
        <v>83913.66</v>
      </c>
      <c r="P15" s="18">
        <v>331.5</v>
      </c>
      <c r="Q15" s="18">
        <v>698.13</v>
      </c>
      <c r="R15" s="18">
        <v>0</v>
      </c>
      <c r="S15" s="18">
        <v>1029.6300000000001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si="0"/>
        <v>69520.160000000003</v>
      </c>
      <c r="Z15" s="9">
        <f t="shared" si="1"/>
        <v>14618.789999999999</v>
      </c>
      <c r="AA15" s="9">
        <f t="shared" si="2"/>
        <v>804.34</v>
      </c>
      <c r="AB15" s="9">
        <f t="shared" si="3"/>
        <v>84943.290000000008</v>
      </c>
    </row>
    <row r="16" spans="1:31" x14ac:dyDescent="0.25">
      <c r="A16" s="17">
        <v>12</v>
      </c>
      <c r="B16" s="17" t="s">
        <v>1111</v>
      </c>
      <c r="C16" s="17" t="s">
        <v>1100</v>
      </c>
      <c r="D16" s="17" t="s">
        <v>1130</v>
      </c>
      <c r="E16" s="17" t="s">
        <v>1131</v>
      </c>
      <c r="F16" s="17" t="s">
        <v>35</v>
      </c>
      <c r="G16" s="17" t="s">
        <v>1132</v>
      </c>
      <c r="H16" s="17">
        <v>8266</v>
      </c>
      <c r="I16" s="17">
        <v>8266</v>
      </c>
      <c r="J16" s="17">
        <v>0</v>
      </c>
      <c r="K16" s="17" t="s">
        <v>59</v>
      </c>
      <c r="L16" s="18">
        <v>95944.55</v>
      </c>
      <c r="M16" s="18">
        <v>10535.75</v>
      </c>
      <c r="N16" s="18">
        <v>2414</v>
      </c>
      <c r="O16" s="18">
        <v>108894.3</v>
      </c>
      <c r="P16" s="18">
        <v>-9470.09</v>
      </c>
      <c r="Q16" s="18">
        <v>972.33</v>
      </c>
      <c r="R16" s="18">
        <v>0</v>
      </c>
      <c r="S16" s="18">
        <v>-8497.76</v>
      </c>
      <c r="T16" s="18">
        <v>0</v>
      </c>
      <c r="U16" s="18">
        <v>32063.25</v>
      </c>
      <c r="V16" s="18">
        <v>10535.75</v>
      </c>
      <c r="W16" s="18">
        <v>2414</v>
      </c>
      <c r="X16" s="18">
        <v>45013</v>
      </c>
      <c r="Y16" s="9">
        <f t="shared" si="0"/>
        <v>54411.210000000006</v>
      </c>
      <c r="Z16" s="9">
        <f t="shared" si="1"/>
        <v>972.32999999999993</v>
      </c>
      <c r="AA16" s="9">
        <f t="shared" si="2"/>
        <v>0</v>
      </c>
      <c r="AB16" s="9">
        <f t="shared" si="3"/>
        <v>55383.540000000008</v>
      </c>
    </row>
    <row r="17" spans="1:28" x14ac:dyDescent="0.25">
      <c r="A17" s="17">
        <v>13</v>
      </c>
      <c r="B17" s="17" t="s">
        <v>1121</v>
      </c>
      <c r="C17" s="17" t="s">
        <v>1100</v>
      </c>
      <c r="D17" s="17" t="s">
        <v>1133</v>
      </c>
      <c r="E17" s="17" t="s">
        <v>1134</v>
      </c>
      <c r="F17" s="17" t="s">
        <v>35</v>
      </c>
      <c r="G17" s="17" t="s">
        <v>114</v>
      </c>
      <c r="H17" s="17">
        <v>20121</v>
      </c>
      <c r="I17" s="17">
        <v>20049</v>
      </c>
      <c r="J17" s="17">
        <v>72</v>
      </c>
      <c r="K17" s="17" t="s">
        <v>37</v>
      </c>
      <c r="L17" s="18">
        <v>73484.44</v>
      </c>
      <c r="M17" s="18">
        <v>7972.22</v>
      </c>
      <c r="N17" s="18">
        <v>1055.0999999999999</v>
      </c>
      <c r="O17" s="18">
        <v>82511.759999999995</v>
      </c>
      <c r="P17" s="18">
        <v>767.73</v>
      </c>
      <c r="Q17" s="18">
        <v>740.49</v>
      </c>
      <c r="R17" s="18">
        <v>32.08</v>
      </c>
      <c r="S17" s="18">
        <v>1540.3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0"/>
        <v>74252.17</v>
      </c>
      <c r="Z17" s="9">
        <f t="shared" si="1"/>
        <v>8712.7100000000009</v>
      </c>
      <c r="AA17" s="9">
        <f t="shared" si="2"/>
        <v>1087.1799999999998</v>
      </c>
      <c r="AB17" s="9">
        <f t="shared" si="3"/>
        <v>84052.06</v>
      </c>
    </row>
    <row r="18" spans="1:28" x14ac:dyDescent="0.25">
      <c r="A18" s="17">
        <v>15</v>
      </c>
      <c r="B18" s="17" t="s">
        <v>1135</v>
      </c>
      <c r="C18" s="17" t="s">
        <v>1100</v>
      </c>
      <c r="D18" s="17" t="s">
        <v>1136</v>
      </c>
      <c r="E18" s="17" t="s">
        <v>1137</v>
      </c>
      <c r="F18" s="17" t="s">
        <v>35</v>
      </c>
      <c r="G18" s="17" t="s">
        <v>1006</v>
      </c>
      <c r="H18" s="17">
        <v>120</v>
      </c>
      <c r="I18" s="17">
        <v>120</v>
      </c>
      <c r="J18" s="17">
        <v>27</v>
      </c>
      <c r="K18" s="17" t="s">
        <v>1114</v>
      </c>
      <c r="L18" s="18">
        <v>6289.65</v>
      </c>
      <c r="M18" s="18">
        <v>274.14</v>
      </c>
      <c r="N18" s="18">
        <v>88.79</v>
      </c>
      <c r="O18" s="18">
        <v>6652.58</v>
      </c>
      <c r="P18" s="18">
        <v>661.94</v>
      </c>
      <c r="Q18" s="18">
        <v>60.89</v>
      </c>
      <c r="R18" s="18">
        <v>12.03</v>
      </c>
      <c r="S18" s="18">
        <v>734.86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0"/>
        <v>6951.59</v>
      </c>
      <c r="Z18" s="9">
        <f t="shared" si="1"/>
        <v>335.03</v>
      </c>
      <c r="AA18" s="9">
        <f t="shared" si="2"/>
        <v>100.82000000000001</v>
      </c>
      <c r="AB18" s="9">
        <f t="shared" si="3"/>
        <v>7387.44</v>
      </c>
    </row>
    <row r="19" spans="1:28" x14ac:dyDescent="0.25">
      <c r="A19" s="17">
        <v>16</v>
      </c>
      <c r="B19" s="17" t="s">
        <v>1135</v>
      </c>
      <c r="C19" s="17" t="s">
        <v>1100</v>
      </c>
      <c r="D19" s="17" t="s">
        <v>1138</v>
      </c>
      <c r="E19" s="17" t="s">
        <v>1139</v>
      </c>
      <c r="F19" s="17" t="s">
        <v>35</v>
      </c>
      <c r="G19" s="17" t="s">
        <v>1010</v>
      </c>
      <c r="H19" s="17">
        <v>70</v>
      </c>
      <c r="I19" s="17">
        <v>70</v>
      </c>
      <c r="J19" s="17">
        <v>4</v>
      </c>
      <c r="K19" s="17" t="s">
        <v>1114</v>
      </c>
      <c r="L19" s="18">
        <v>15200.54</v>
      </c>
      <c r="M19" s="18">
        <v>605.98</v>
      </c>
      <c r="N19" s="18">
        <v>37.97</v>
      </c>
      <c r="O19" s="18">
        <v>15844.49</v>
      </c>
      <c r="P19" s="18">
        <v>-232.5</v>
      </c>
      <c r="Q19" s="18">
        <v>149.57</v>
      </c>
      <c r="R19" s="18">
        <v>1.78</v>
      </c>
      <c r="S19" s="18">
        <v>-81.150000000000006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0"/>
        <v>14968.04</v>
      </c>
      <c r="Z19" s="9">
        <f t="shared" si="1"/>
        <v>755.55</v>
      </c>
      <c r="AA19" s="9">
        <f t="shared" si="2"/>
        <v>39.75</v>
      </c>
      <c r="AB19" s="9">
        <f t="shared" si="3"/>
        <v>15763.34</v>
      </c>
    </row>
    <row r="20" spans="1:28" s="12" customFormat="1" x14ac:dyDescent="0.25">
      <c r="A20" s="19"/>
      <c r="B20" s="19"/>
      <c r="C20" s="10" t="s">
        <v>71</v>
      </c>
      <c r="D20" s="19"/>
      <c r="E20" s="19"/>
      <c r="F20" s="19"/>
      <c r="G20" s="19"/>
      <c r="H20" s="19"/>
      <c r="I20" s="19"/>
      <c r="J20" s="19">
        <f>SUM(J5:J19)</f>
        <v>10135</v>
      </c>
      <c r="K20" s="19"/>
      <c r="L20" s="20">
        <f t="shared" ref="L20:AB20" si="4">SUM(L5:L19)</f>
        <v>1111570.4300000002</v>
      </c>
      <c r="M20" s="20">
        <f t="shared" si="4"/>
        <v>111813.58000000002</v>
      </c>
      <c r="N20" s="20">
        <f t="shared" si="4"/>
        <v>52211.99</v>
      </c>
      <c r="O20" s="20">
        <f t="shared" si="4"/>
        <v>1275596</v>
      </c>
      <c r="P20" s="20">
        <f t="shared" si="4"/>
        <v>38462.85</v>
      </c>
      <c r="Q20" s="20">
        <f t="shared" si="4"/>
        <v>11973.899999999998</v>
      </c>
      <c r="R20" s="20">
        <f t="shared" si="4"/>
        <v>4515.1499999999996</v>
      </c>
      <c r="S20" s="20">
        <f t="shared" si="4"/>
        <v>54951.9</v>
      </c>
      <c r="T20" s="20">
        <f t="shared" si="4"/>
        <v>0</v>
      </c>
      <c r="U20" s="20">
        <f t="shared" si="4"/>
        <v>195883.71</v>
      </c>
      <c r="V20" s="20">
        <f t="shared" si="4"/>
        <v>63523.070000000007</v>
      </c>
      <c r="W20" s="20">
        <f t="shared" si="4"/>
        <v>40593.219999999994</v>
      </c>
      <c r="X20" s="20">
        <f t="shared" si="4"/>
        <v>300000</v>
      </c>
      <c r="Y20" s="20">
        <f t="shared" si="4"/>
        <v>954149.57000000007</v>
      </c>
      <c r="Z20" s="20">
        <f t="shared" si="4"/>
        <v>60264.41</v>
      </c>
      <c r="AA20" s="20">
        <f t="shared" si="4"/>
        <v>16133.92</v>
      </c>
      <c r="AB20" s="20">
        <f t="shared" si="4"/>
        <v>1030547.9</v>
      </c>
    </row>
    <row r="21" spans="1:28" x14ac:dyDescent="0.25">
      <c r="A21" s="17">
        <v>1</v>
      </c>
      <c r="B21" s="17" t="s">
        <v>1121</v>
      </c>
      <c r="C21" s="17" t="s">
        <v>1100</v>
      </c>
      <c r="D21" s="17" t="s">
        <v>1140</v>
      </c>
      <c r="E21" s="17" t="s">
        <v>1141</v>
      </c>
      <c r="F21" s="17" t="s">
        <v>75</v>
      </c>
      <c r="G21" s="17" t="s">
        <v>1142</v>
      </c>
      <c r="H21" s="17">
        <v>4627</v>
      </c>
      <c r="I21" s="17">
        <v>4576</v>
      </c>
      <c r="J21" s="17">
        <v>51</v>
      </c>
      <c r="K21" s="17" t="s">
        <v>37</v>
      </c>
      <c r="L21" s="18">
        <v>22322.74</v>
      </c>
      <c r="M21" s="18">
        <v>3520.67</v>
      </c>
      <c r="N21" s="18">
        <v>1344.02</v>
      </c>
      <c r="O21" s="18">
        <v>27187.43</v>
      </c>
      <c r="P21" s="18">
        <v>609.75</v>
      </c>
      <c r="Q21" s="18">
        <v>227.39</v>
      </c>
      <c r="R21" s="18">
        <v>30.29</v>
      </c>
      <c r="S21" s="18">
        <v>867.43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ref="Y21:Y35" si="5">L21+P21-U21</f>
        <v>22932.49</v>
      </c>
      <c r="Z21" s="9">
        <f t="shared" ref="Z21:Z35" si="6">M21+Q21-V21</f>
        <v>3748.06</v>
      </c>
      <c r="AA21" s="9">
        <f t="shared" ref="AA21:AA35" si="7">N21+R21-W21</f>
        <v>1374.31</v>
      </c>
      <c r="AB21" s="9">
        <f t="shared" ref="AB21:AB35" si="8">O21+S21-X21</f>
        <v>28054.86</v>
      </c>
    </row>
    <row r="22" spans="1:28" x14ac:dyDescent="0.25">
      <c r="A22" s="17">
        <v>2</v>
      </c>
      <c r="B22" s="17" t="s">
        <v>1121</v>
      </c>
      <c r="C22" s="17" t="s">
        <v>1100</v>
      </c>
      <c r="D22" s="17" t="s">
        <v>1143</v>
      </c>
      <c r="E22" s="17" t="s">
        <v>1144</v>
      </c>
      <c r="F22" s="17" t="s">
        <v>75</v>
      </c>
      <c r="G22" s="17" t="s">
        <v>1142</v>
      </c>
      <c r="H22" s="17">
        <v>1099</v>
      </c>
      <c r="I22" s="17">
        <v>1099</v>
      </c>
      <c r="J22" s="17">
        <v>0</v>
      </c>
      <c r="K22" s="17" t="s">
        <v>59</v>
      </c>
      <c r="L22" s="18">
        <v>13023.04</v>
      </c>
      <c r="M22" s="18">
        <v>2521.89</v>
      </c>
      <c r="N22" s="18">
        <v>429.09</v>
      </c>
      <c r="O22" s="18">
        <v>15974.02</v>
      </c>
      <c r="P22" s="18">
        <v>300</v>
      </c>
      <c r="Q22" s="18">
        <v>133.24</v>
      </c>
      <c r="R22" s="18">
        <v>0</v>
      </c>
      <c r="S22" s="18">
        <v>433.24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5"/>
        <v>13323.04</v>
      </c>
      <c r="Z22" s="9">
        <f t="shared" si="6"/>
        <v>2655.13</v>
      </c>
      <c r="AA22" s="9">
        <f t="shared" si="7"/>
        <v>429.09</v>
      </c>
      <c r="AB22" s="9">
        <f t="shared" si="8"/>
        <v>16407.260000000002</v>
      </c>
    </row>
    <row r="23" spans="1:28" x14ac:dyDescent="0.25">
      <c r="A23" s="17">
        <v>3</v>
      </c>
      <c r="B23" s="17" t="s">
        <v>1103</v>
      </c>
      <c r="C23" s="17" t="s">
        <v>1100</v>
      </c>
      <c r="D23" s="17" t="s">
        <v>1145</v>
      </c>
      <c r="E23" s="17" t="s">
        <v>1146</v>
      </c>
      <c r="F23" s="17" t="s">
        <v>75</v>
      </c>
      <c r="G23" s="17" t="s">
        <v>1147</v>
      </c>
      <c r="H23" s="17">
        <v>16600</v>
      </c>
      <c r="I23" s="17">
        <v>16600</v>
      </c>
      <c r="J23" s="17">
        <v>0</v>
      </c>
      <c r="K23" s="17" t="s">
        <v>59</v>
      </c>
      <c r="L23" s="18">
        <v>53621.19</v>
      </c>
      <c r="M23" s="18">
        <v>9342.67</v>
      </c>
      <c r="N23" s="18">
        <v>3753.97</v>
      </c>
      <c r="O23" s="18">
        <v>66717.83</v>
      </c>
      <c r="P23" s="18">
        <v>420</v>
      </c>
      <c r="Q23" s="18">
        <v>571.95000000000005</v>
      </c>
      <c r="R23" s="18">
        <v>0</v>
      </c>
      <c r="S23" s="18">
        <v>991.95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5"/>
        <v>54041.19</v>
      </c>
      <c r="Z23" s="9">
        <f t="shared" si="6"/>
        <v>9914.6200000000008</v>
      </c>
      <c r="AA23" s="9">
        <f t="shared" si="7"/>
        <v>3753.97</v>
      </c>
      <c r="AB23" s="9">
        <f t="shared" si="8"/>
        <v>67709.78</v>
      </c>
    </row>
    <row r="24" spans="1:28" x14ac:dyDescent="0.25">
      <c r="A24" s="17">
        <v>4</v>
      </c>
      <c r="B24" s="17" t="s">
        <v>1099</v>
      </c>
      <c r="C24" s="17" t="s">
        <v>1100</v>
      </c>
      <c r="D24" s="17" t="s">
        <v>1148</v>
      </c>
      <c r="E24" s="17" t="s">
        <v>1149</v>
      </c>
      <c r="F24" s="17" t="s">
        <v>75</v>
      </c>
      <c r="G24" s="17" t="s">
        <v>1142</v>
      </c>
      <c r="H24" s="17">
        <v>17547</v>
      </c>
      <c r="I24" s="17">
        <v>17172</v>
      </c>
      <c r="J24" s="17">
        <v>375</v>
      </c>
      <c r="K24" s="17" t="s">
        <v>37</v>
      </c>
      <c r="L24" s="18">
        <v>35191.06</v>
      </c>
      <c r="M24" s="18">
        <v>7919.93</v>
      </c>
      <c r="N24" s="18">
        <v>2736.91</v>
      </c>
      <c r="O24" s="18">
        <v>45847.9</v>
      </c>
      <c r="P24" s="18">
        <v>2622.56</v>
      </c>
      <c r="Q24" s="18">
        <v>375.84</v>
      </c>
      <c r="R24" s="18">
        <v>222.75</v>
      </c>
      <c r="S24" s="18">
        <v>3221.15</v>
      </c>
      <c r="T24" s="18">
        <v>0</v>
      </c>
      <c r="U24" s="18">
        <v>0</v>
      </c>
      <c r="V24" s="18">
        <v>0</v>
      </c>
      <c r="W24" s="18">
        <v>0</v>
      </c>
      <c r="X24" s="18"/>
      <c r="Y24" s="9">
        <f t="shared" si="5"/>
        <v>37813.619999999995</v>
      </c>
      <c r="Z24" s="9">
        <f t="shared" si="6"/>
        <v>8295.77</v>
      </c>
      <c r="AA24" s="9">
        <f t="shared" si="7"/>
        <v>2959.66</v>
      </c>
      <c r="AB24" s="9">
        <f t="shared" si="8"/>
        <v>49069.05</v>
      </c>
    </row>
    <row r="25" spans="1:28" x14ac:dyDescent="0.25">
      <c r="A25" s="17">
        <v>5</v>
      </c>
      <c r="B25" s="17" t="s">
        <v>1111</v>
      </c>
      <c r="C25" s="17" t="s">
        <v>1100</v>
      </c>
      <c r="D25" s="17" t="s">
        <v>1150</v>
      </c>
      <c r="E25" s="17" t="s">
        <v>1151</v>
      </c>
      <c r="F25" s="17" t="s">
        <v>75</v>
      </c>
      <c r="G25" s="17" t="s">
        <v>1142</v>
      </c>
      <c r="H25" s="17">
        <v>20911</v>
      </c>
      <c r="I25" s="17">
        <v>20911</v>
      </c>
      <c r="J25" s="17">
        <v>106</v>
      </c>
      <c r="K25" s="17" t="s">
        <v>1114</v>
      </c>
      <c r="L25" s="18">
        <v>57950.69</v>
      </c>
      <c r="M25" s="18">
        <v>12100.91</v>
      </c>
      <c r="N25" s="18">
        <v>4554.58</v>
      </c>
      <c r="O25" s="18">
        <v>74606.179999999993</v>
      </c>
      <c r="P25" s="18">
        <v>1040.1300000000001</v>
      </c>
      <c r="Q25" s="18">
        <v>624.76</v>
      </c>
      <c r="R25" s="18">
        <v>62.96</v>
      </c>
      <c r="S25" s="18">
        <v>1727.85</v>
      </c>
      <c r="T25" s="18">
        <v>0</v>
      </c>
      <c r="U25" s="18">
        <v>0</v>
      </c>
      <c r="V25" s="18">
        <v>0</v>
      </c>
      <c r="W25" s="18">
        <v>0</v>
      </c>
      <c r="X25" s="18"/>
      <c r="Y25" s="9">
        <f t="shared" si="5"/>
        <v>58990.82</v>
      </c>
      <c r="Z25" s="9">
        <f t="shared" si="6"/>
        <v>12725.67</v>
      </c>
      <c r="AA25" s="9">
        <f t="shared" si="7"/>
        <v>4617.54</v>
      </c>
      <c r="AB25" s="9">
        <f t="shared" si="8"/>
        <v>76334.03</v>
      </c>
    </row>
    <row r="26" spans="1:28" x14ac:dyDescent="0.25">
      <c r="A26" s="17">
        <v>6</v>
      </c>
      <c r="B26" s="17" t="s">
        <v>1108</v>
      </c>
      <c r="C26" s="17" t="s">
        <v>1100</v>
      </c>
      <c r="D26" s="17" t="s">
        <v>1152</v>
      </c>
      <c r="E26" s="17" t="s">
        <v>1153</v>
      </c>
      <c r="F26" s="17" t="s">
        <v>75</v>
      </c>
      <c r="G26" s="17" t="s">
        <v>1142</v>
      </c>
      <c r="H26" s="17">
        <v>5220</v>
      </c>
      <c r="I26" s="17">
        <v>5220</v>
      </c>
      <c r="J26" s="17">
        <v>0</v>
      </c>
      <c r="K26" s="17" t="s">
        <v>59</v>
      </c>
      <c r="L26" s="18">
        <v>19331.669999999998</v>
      </c>
      <c r="M26" s="18">
        <v>3840.96</v>
      </c>
      <c r="N26" s="18">
        <v>741.65</v>
      </c>
      <c r="O26" s="18">
        <v>23914.28</v>
      </c>
      <c r="P26" s="18">
        <v>422.18</v>
      </c>
      <c r="Q26" s="18">
        <v>202.62</v>
      </c>
      <c r="R26" s="18">
        <v>0</v>
      </c>
      <c r="S26" s="18">
        <v>624.79999999999995</v>
      </c>
      <c r="T26" s="18">
        <v>0</v>
      </c>
      <c r="U26" s="18">
        <v>0</v>
      </c>
      <c r="V26" s="18">
        <v>0</v>
      </c>
      <c r="W26" s="18">
        <v>0</v>
      </c>
      <c r="X26" s="18"/>
      <c r="Y26" s="9">
        <f t="shared" si="5"/>
        <v>19753.849999999999</v>
      </c>
      <c r="Z26" s="9">
        <f t="shared" si="6"/>
        <v>4043.58</v>
      </c>
      <c r="AA26" s="9">
        <f t="shared" si="7"/>
        <v>741.65</v>
      </c>
      <c r="AB26" s="9">
        <f t="shared" si="8"/>
        <v>24539.079999999998</v>
      </c>
    </row>
    <row r="27" spans="1:28" x14ac:dyDescent="0.25">
      <c r="A27" s="17">
        <v>7</v>
      </c>
      <c r="B27" s="17" t="s">
        <v>1108</v>
      </c>
      <c r="C27" s="17" t="s">
        <v>1100</v>
      </c>
      <c r="D27" s="17" t="s">
        <v>1154</v>
      </c>
      <c r="E27" s="17" t="s">
        <v>1155</v>
      </c>
      <c r="F27" s="17" t="s">
        <v>75</v>
      </c>
      <c r="G27" s="17" t="s">
        <v>1142</v>
      </c>
      <c r="H27" s="17">
        <v>21888</v>
      </c>
      <c r="I27" s="17">
        <v>21880</v>
      </c>
      <c r="J27" s="17">
        <v>8</v>
      </c>
      <c r="K27" s="17" t="s">
        <v>37</v>
      </c>
      <c r="L27" s="18">
        <v>18122.45</v>
      </c>
      <c r="M27" s="18">
        <v>2839.36</v>
      </c>
      <c r="N27" s="18">
        <v>868.59</v>
      </c>
      <c r="O27" s="18">
        <v>21830.400000000001</v>
      </c>
      <c r="P27" s="18">
        <v>390.39</v>
      </c>
      <c r="Q27" s="18">
        <v>191.56</v>
      </c>
      <c r="R27" s="18">
        <v>4.75</v>
      </c>
      <c r="S27" s="18">
        <v>586.70000000000005</v>
      </c>
      <c r="T27" s="18">
        <v>0</v>
      </c>
      <c r="U27" s="18">
        <v>0</v>
      </c>
      <c r="V27" s="18">
        <v>0</v>
      </c>
      <c r="W27" s="18">
        <v>0</v>
      </c>
      <c r="X27" s="18"/>
      <c r="Y27" s="9">
        <f t="shared" si="5"/>
        <v>18512.84</v>
      </c>
      <c r="Z27" s="9">
        <f t="shared" si="6"/>
        <v>3030.92</v>
      </c>
      <c r="AA27" s="9">
        <f t="shared" si="7"/>
        <v>873.34</v>
      </c>
      <c r="AB27" s="9">
        <f t="shared" si="8"/>
        <v>22417.100000000002</v>
      </c>
    </row>
    <row r="28" spans="1:28" x14ac:dyDescent="0.25">
      <c r="A28" s="17">
        <v>8</v>
      </c>
      <c r="B28" s="17" t="s">
        <v>1103</v>
      </c>
      <c r="C28" s="17" t="s">
        <v>1100</v>
      </c>
      <c r="D28" s="17" t="s">
        <v>1156</v>
      </c>
      <c r="E28" s="17" t="s">
        <v>1157</v>
      </c>
      <c r="F28" s="17" t="s">
        <v>75</v>
      </c>
      <c r="G28" s="17" t="s">
        <v>1142</v>
      </c>
      <c r="H28" s="17">
        <v>11257</v>
      </c>
      <c r="I28" s="17">
        <v>11106</v>
      </c>
      <c r="J28" s="17">
        <v>151</v>
      </c>
      <c r="K28" s="17" t="s">
        <v>37</v>
      </c>
      <c r="L28" s="18">
        <v>59115.1</v>
      </c>
      <c r="M28" s="18">
        <v>12694.76</v>
      </c>
      <c r="N28" s="18">
        <v>4355.6400000000003</v>
      </c>
      <c r="O28" s="18">
        <v>76165.5</v>
      </c>
      <c r="P28" s="18">
        <v>1391.81</v>
      </c>
      <c r="Q28" s="18">
        <v>628.51</v>
      </c>
      <c r="R28" s="18">
        <v>89.69</v>
      </c>
      <c r="S28" s="18">
        <v>2110.0100000000002</v>
      </c>
      <c r="T28" s="18">
        <v>0</v>
      </c>
      <c r="U28" s="18">
        <v>0</v>
      </c>
      <c r="V28" s="18">
        <v>0</v>
      </c>
      <c r="W28" s="18">
        <v>0</v>
      </c>
      <c r="X28" s="18"/>
      <c r="Y28" s="9">
        <f t="shared" si="5"/>
        <v>60506.909999999996</v>
      </c>
      <c r="Z28" s="9">
        <f t="shared" si="6"/>
        <v>13323.27</v>
      </c>
      <c r="AA28" s="9">
        <f t="shared" si="7"/>
        <v>4445.33</v>
      </c>
      <c r="AB28" s="9">
        <f t="shared" si="8"/>
        <v>78275.509999999995</v>
      </c>
    </row>
    <row r="29" spans="1:28" x14ac:dyDescent="0.25">
      <c r="A29" s="17">
        <v>9</v>
      </c>
      <c r="B29" s="17" t="s">
        <v>1103</v>
      </c>
      <c r="C29" s="17" t="s">
        <v>1100</v>
      </c>
      <c r="D29" s="17" t="s">
        <v>1158</v>
      </c>
      <c r="E29" s="17" t="s">
        <v>1159</v>
      </c>
      <c r="F29" s="17" t="s">
        <v>75</v>
      </c>
      <c r="G29" s="17" t="s">
        <v>1142</v>
      </c>
      <c r="H29" s="17">
        <v>11475</v>
      </c>
      <c r="I29" s="17">
        <v>11475</v>
      </c>
      <c r="J29" s="17">
        <v>0</v>
      </c>
      <c r="K29" s="17" t="s">
        <v>59</v>
      </c>
      <c r="L29" s="18">
        <v>50585.11</v>
      </c>
      <c r="M29" s="18">
        <v>11139.57</v>
      </c>
      <c r="N29" s="18">
        <v>3762.07</v>
      </c>
      <c r="O29" s="18">
        <v>65486.75</v>
      </c>
      <c r="P29" s="18">
        <v>-958.38</v>
      </c>
      <c r="Q29" s="18">
        <v>540.19000000000005</v>
      </c>
      <c r="R29" s="18">
        <v>0</v>
      </c>
      <c r="S29" s="18">
        <v>-418.19</v>
      </c>
      <c r="T29" s="18">
        <v>0</v>
      </c>
      <c r="U29" s="18">
        <v>0</v>
      </c>
      <c r="V29" s="18">
        <v>0</v>
      </c>
      <c r="W29" s="18">
        <v>0</v>
      </c>
      <c r="X29" s="18"/>
      <c r="Y29" s="9">
        <f t="shared" si="5"/>
        <v>49626.73</v>
      </c>
      <c r="Z29" s="9">
        <f t="shared" si="6"/>
        <v>11679.76</v>
      </c>
      <c r="AA29" s="9">
        <f t="shared" si="7"/>
        <v>3762.07</v>
      </c>
      <c r="AB29" s="9">
        <f t="shared" si="8"/>
        <v>65068.56</v>
      </c>
    </row>
    <row r="30" spans="1:28" x14ac:dyDescent="0.25">
      <c r="A30" s="17">
        <v>10</v>
      </c>
      <c r="B30" s="17" t="s">
        <v>1111</v>
      </c>
      <c r="C30" s="17" t="s">
        <v>1100</v>
      </c>
      <c r="D30" s="17" t="s">
        <v>1160</v>
      </c>
      <c r="E30" s="17" t="s">
        <v>1161</v>
      </c>
      <c r="F30" s="17" t="s">
        <v>75</v>
      </c>
      <c r="G30" s="17" t="s">
        <v>1142</v>
      </c>
      <c r="H30" s="17">
        <v>12540</v>
      </c>
      <c r="I30" s="17">
        <v>12540</v>
      </c>
      <c r="J30" s="17">
        <v>14</v>
      </c>
      <c r="K30" s="17" t="s">
        <v>1114</v>
      </c>
      <c r="L30" s="18">
        <v>35150.25</v>
      </c>
      <c r="M30" s="18">
        <v>6512.15</v>
      </c>
      <c r="N30" s="18">
        <v>2148.8200000000002</v>
      </c>
      <c r="O30" s="18">
        <v>43811.22</v>
      </c>
      <c r="P30" s="18">
        <v>517.88</v>
      </c>
      <c r="Q30" s="18">
        <v>373.49</v>
      </c>
      <c r="R30" s="18">
        <v>8.32</v>
      </c>
      <c r="S30" s="18">
        <v>899.69</v>
      </c>
      <c r="T30" s="18">
        <v>0</v>
      </c>
      <c r="U30" s="18">
        <v>0</v>
      </c>
      <c r="V30" s="18">
        <v>0</v>
      </c>
      <c r="W30" s="18">
        <v>0</v>
      </c>
      <c r="X30" s="18"/>
      <c r="Y30" s="9">
        <f t="shared" si="5"/>
        <v>35668.129999999997</v>
      </c>
      <c r="Z30" s="9">
        <f t="shared" si="6"/>
        <v>6885.6399999999994</v>
      </c>
      <c r="AA30" s="9">
        <f t="shared" si="7"/>
        <v>2157.1400000000003</v>
      </c>
      <c r="AB30" s="9">
        <f t="shared" si="8"/>
        <v>44710.91</v>
      </c>
    </row>
    <row r="31" spans="1:28" x14ac:dyDescent="0.25">
      <c r="A31" s="17">
        <v>11</v>
      </c>
      <c r="B31" s="17" t="s">
        <v>1111</v>
      </c>
      <c r="C31" s="17" t="s">
        <v>1100</v>
      </c>
      <c r="D31" s="17" t="s">
        <v>1162</v>
      </c>
      <c r="E31" s="17" t="s">
        <v>1163</v>
      </c>
      <c r="F31" s="17" t="s">
        <v>75</v>
      </c>
      <c r="G31" s="17" t="s">
        <v>114</v>
      </c>
      <c r="H31" s="17">
        <v>0</v>
      </c>
      <c r="I31" s="17">
        <v>0</v>
      </c>
      <c r="J31" s="17">
        <v>200</v>
      </c>
      <c r="K31" s="17" t="s">
        <v>1114</v>
      </c>
      <c r="L31" s="18">
        <v>66605.55</v>
      </c>
      <c r="M31" s="18">
        <v>11003.2</v>
      </c>
      <c r="N31" s="18">
        <v>2419.1999999999998</v>
      </c>
      <c r="O31" s="18">
        <v>80027.95</v>
      </c>
      <c r="P31" s="18">
        <v>1569.8</v>
      </c>
      <c r="Q31" s="18">
        <v>682.56</v>
      </c>
      <c r="R31" s="18">
        <v>118.8</v>
      </c>
      <c r="S31" s="18">
        <v>2371.16</v>
      </c>
      <c r="T31" s="18">
        <v>0</v>
      </c>
      <c r="U31" s="18">
        <v>0</v>
      </c>
      <c r="V31" s="18">
        <v>0</v>
      </c>
      <c r="W31" s="18">
        <v>0</v>
      </c>
      <c r="X31" s="18"/>
      <c r="Y31" s="9">
        <f t="shared" si="5"/>
        <v>68175.350000000006</v>
      </c>
      <c r="Z31" s="9">
        <f t="shared" si="6"/>
        <v>11685.76</v>
      </c>
      <c r="AA31" s="9">
        <f t="shared" si="7"/>
        <v>2538</v>
      </c>
      <c r="AB31" s="9">
        <f t="shared" si="8"/>
        <v>82399.11</v>
      </c>
    </row>
    <row r="32" spans="1:28" x14ac:dyDescent="0.25">
      <c r="A32" s="17">
        <v>12</v>
      </c>
      <c r="B32" s="17" t="s">
        <v>1108</v>
      </c>
      <c r="C32" s="17" t="s">
        <v>1100</v>
      </c>
      <c r="D32" s="17" t="s">
        <v>1164</v>
      </c>
      <c r="E32" s="17" t="s">
        <v>1165</v>
      </c>
      <c r="F32" s="17" t="s">
        <v>75</v>
      </c>
      <c r="G32" s="17" t="s">
        <v>114</v>
      </c>
      <c r="H32" s="17">
        <v>0</v>
      </c>
      <c r="I32" s="17">
        <v>0</v>
      </c>
      <c r="J32" s="17">
        <v>200</v>
      </c>
      <c r="K32" s="17" t="s">
        <v>1114</v>
      </c>
      <c r="L32" s="18">
        <v>66606.27</v>
      </c>
      <c r="M32" s="18">
        <v>11003.33</v>
      </c>
      <c r="N32" s="18">
        <v>2419.1999999999998</v>
      </c>
      <c r="O32" s="18">
        <v>80028.800000000003</v>
      </c>
      <c r="P32" s="18">
        <v>1569.8</v>
      </c>
      <c r="Q32" s="18">
        <v>682.57</v>
      </c>
      <c r="R32" s="18">
        <v>118.8</v>
      </c>
      <c r="S32" s="18">
        <v>2371.17</v>
      </c>
      <c r="T32" s="18">
        <v>0</v>
      </c>
      <c r="U32" s="18">
        <v>0</v>
      </c>
      <c r="V32" s="18">
        <v>0</v>
      </c>
      <c r="W32" s="18">
        <v>0</v>
      </c>
      <c r="X32" s="18"/>
      <c r="Y32" s="9">
        <f t="shared" si="5"/>
        <v>68176.070000000007</v>
      </c>
      <c r="Z32" s="9">
        <f t="shared" si="6"/>
        <v>11685.9</v>
      </c>
      <c r="AA32" s="9">
        <f t="shared" si="7"/>
        <v>2538</v>
      </c>
      <c r="AB32" s="9">
        <f t="shared" si="8"/>
        <v>82399.97</v>
      </c>
    </row>
    <row r="33" spans="1:31" x14ac:dyDescent="0.25">
      <c r="A33" s="17">
        <v>13</v>
      </c>
      <c r="B33" s="17" t="s">
        <v>1103</v>
      </c>
      <c r="C33" s="17" t="s">
        <v>1100</v>
      </c>
      <c r="D33" s="17" t="s">
        <v>1166</v>
      </c>
      <c r="E33" s="17" t="s">
        <v>1167</v>
      </c>
      <c r="F33" s="17" t="s">
        <v>75</v>
      </c>
      <c r="G33" s="17" t="s">
        <v>114</v>
      </c>
      <c r="H33" s="17">
        <v>0</v>
      </c>
      <c r="I33" s="17">
        <v>0</v>
      </c>
      <c r="J33" s="17">
        <v>200</v>
      </c>
      <c r="K33" s="17" t="s">
        <v>1114</v>
      </c>
      <c r="L33" s="18">
        <v>66606.12</v>
      </c>
      <c r="M33" s="18">
        <v>11003.3</v>
      </c>
      <c r="N33" s="18">
        <v>2419.1999999999998</v>
      </c>
      <c r="O33" s="18">
        <v>80028.62</v>
      </c>
      <c r="P33" s="18">
        <v>1569.8</v>
      </c>
      <c r="Q33" s="18">
        <v>682.57</v>
      </c>
      <c r="R33" s="18">
        <v>118.8</v>
      </c>
      <c r="S33" s="18">
        <v>2371.17</v>
      </c>
      <c r="T33" s="18">
        <v>0</v>
      </c>
      <c r="U33" s="18">
        <v>0</v>
      </c>
      <c r="V33" s="18">
        <v>0</v>
      </c>
      <c r="W33" s="18">
        <v>0</v>
      </c>
      <c r="X33" s="18"/>
      <c r="Y33" s="9">
        <f t="shared" si="5"/>
        <v>68175.92</v>
      </c>
      <c r="Z33" s="9">
        <f t="shared" si="6"/>
        <v>11685.869999999999</v>
      </c>
      <c r="AA33" s="9">
        <f t="shared" si="7"/>
        <v>2538</v>
      </c>
      <c r="AB33" s="9">
        <f t="shared" si="8"/>
        <v>82399.789999999994</v>
      </c>
    </row>
    <row r="34" spans="1:31" x14ac:dyDescent="0.25">
      <c r="A34" s="17">
        <v>14</v>
      </c>
      <c r="B34" s="17" t="s">
        <v>1121</v>
      </c>
      <c r="C34" s="17" t="s">
        <v>1100</v>
      </c>
      <c r="D34" s="17" t="s">
        <v>1168</v>
      </c>
      <c r="E34" s="17" t="s">
        <v>1169</v>
      </c>
      <c r="F34" s="17" t="s">
        <v>75</v>
      </c>
      <c r="G34" s="17" t="s">
        <v>114</v>
      </c>
      <c r="H34" s="17">
        <v>0</v>
      </c>
      <c r="I34" s="17">
        <v>0</v>
      </c>
      <c r="J34" s="17">
        <v>200</v>
      </c>
      <c r="K34" s="17" t="s">
        <v>1114</v>
      </c>
      <c r="L34" s="18">
        <v>72268.789999999994</v>
      </c>
      <c r="M34" s="18">
        <v>6507.93</v>
      </c>
      <c r="N34" s="18">
        <v>1177.2</v>
      </c>
      <c r="O34" s="18">
        <v>79953.919999999998</v>
      </c>
      <c r="P34" s="18">
        <v>1569.8</v>
      </c>
      <c r="Q34" s="18">
        <v>726.77</v>
      </c>
      <c r="R34" s="18">
        <v>118.8</v>
      </c>
      <c r="S34" s="18">
        <v>2415.37</v>
      </c>
      <c r="T34" s="18">
        <v>0</v>
      </c>
      <c r="U34" s="18">
        <v>0</v>
      </c>
      <c r="V34" s="18">
        <v>0</v>
      </c>
      <c r="W34" s="18">
        <v>0</v>
      </c>
      <c r="X34" s="18"/>
      <c r="Y34" s="9">
        <f t="shared" si="5"/>
        <v>73838.59</v>
      </c>
      <c r="Z34" s="9">
        <f t="shared" si="6"/>
        <v>7234.7000000000007</v>
      </c>
      <c r="AA34" s="9">
        <f t="shared" si="7"/>
        <v>1296</v>
      </c>
      <c r="AB34" s="9">
        <f t="shared" si="8"/>
        <v>82369.289999999994</v>
      </c>
    </row>
    <row r="35" spans="1:31" x14ac:dyDescent="0.25">
      <c r="A35" s="17">
        <v>15</v>
      </c>
      <c r="B35" s="17" t="s">
        <v>1099</v>
      </c>
      <c r="C35" s="17" t="s">
        <v>1100</v>
      </c>
      <c r="D35" s="17" t="s">
        <v>1170</v>
      </c>
      <c r="E35" s="17" t="s">
        <v>1171</v>
      </c>
      <c r="F35" s="17" t="s">
        <v>75</v>
      </c>
      <c r="G35" s="17" t="s">
        <v>114</v>
      </c>
      <c r="H35" s="17">
        <v>0</v>
      </c>
      <c r="I35" s="17">
        <v>0</v>
      </c>
      <c r="J35" s="17">
        <v>720</v>
      </c>
      <c r="K35" s="17" t="s">
        <v>1114</v>
      </c>
      <c r="L35" s="18">
        <v>86378.99</v>
      </c>
      <c r="M35" s="18">
        <v>2787.36</v>
      </c>
      <c r="N35" s="18">
        <v>1710.72</v>
      </c>
      <c r="O35" s="18">
        <v>90877.07</v>
      </c>
      <c r="P35" s="18">
        <v>5027.28</v>
      </c>
      <c r="Q35" s="18">
        <v>855.9</v>
      </c>
      <c r="R35" s="18">
        <v>427.68</v>
      </c>
      <c r="S35" s="18">
        <v>6310.86</v>
      </c>
      <c r="T35" s="18">
        <v>0</v>
      </c>
      <c r="U35" s="18">
        <v>0</v>
      </c>
      <c r="V35" s="18">
        <v>0</v>
      </c>
      <c r="W35" s="18">
        <v>0</v>
      </c>
      <c r="X35" s="18"/>
      <c r="Y35" s="9">
        <f t="shared" si="5"/>
        <v>91406.27</v>
      </c>
      <c r="Z35" s="9">
        <f t="shared" si="6"/>
        <v>3643.26</v>
      </c>
      <c r="AA35" s="9">
        <f t="shared" si="7"/>
        <v>2138.4</v>
      </c>
      <c r="AB35" s="9">
        <f t="shared" si="8"/>
        <v>97187.930000000008</v>
      </c>
    </row>
    <row r="36" spans="1:31" s="12" customFormat="1" ht="16.5" customHeight="1" x14ac:dyDescent="0.25">
      <c r="A36" s="10"/>
      <c r="B36" s="10"/>
      <c r="C36" s="10" t="s">
        <v>71</v>
      </c>
      <c r="D36" s="10"/>
      <c r="E36" s="10"/>
      <c r="F36" s="10"/>
      <c r="G36" s="10"/>
      <c r="H36" s="10"/>
      <c r="I36" s="10"/>
      <c r="J36" s="11">
        <f>SUM(J21:J35)</f>
        <v>2225</v>
      </c>
      <c r="K36" s="10"/>
      <c r="L36" s="11">
        <f t="shared" ref="L36:AB36" si="9">SUM(L21:L35)</f>
        <v>722879.02</v>
      </c>
      <c r="M36" s="11">
        <f t="shared" si="9"/>
        <v>114737.99</v>
      </c>
      <c r="N36" s="11">
        <f t="shared" si="9"/>
        <v>34840.86</v>
      </c>
      <c r="O36" s="11">
        <f t="shared" si="9"/>
        <v>872457.87000000011</v>
      </c>
      <c r="P36" s="11">
        <f t="shared" si="9"/>
        <v>18062.8</v>
      </c>
      <c r="Q36" s="11">
        <f t="shared" si="9"/>
        <v>7499.92</v>
      </c>
      <c r="R36" s="11">
        <f t="shared" si="9"/>
        <v>1321.6399999999999</v>
      </c>
      <c r="S36" s="11">
        <f t="shared" si="9"/>
        <v>26884.36</v>
      </c>
      <c r="T36" s="11">
        <f t="shared" si="9"/>
        <v>0</v>
      </c>
      <c r="U36" s="11">
        <f t="shared" si="9"/>
        <v>0</v>
      </c>
      <c r="V36" s="11">
        <f t="shared" si="9"/>
        <v>0</v>
      </c>
      <c r="W36" s="11">
        <f t="shared" si="9"/>
        <v>0</v>
      </c>
      <c r="X36" s="11">
        <f t="shared" si="9"/>
        <v>0</v>
      </c>
      <c r="Y36" s="11">
        <f t="shared" si="9"/>
        <v>740941.82</v>
      </c>
      <c r="Z36" s="11">
        <f t="shared" si="9"/>
        <v>122237.90999999997</v>
      </c>
      <c r="AA36" s="11">
        <f t="shared" si="9"/>
        <v>36162.5</v>
      </c>
      <c r="AB36" s="11">
        <f t="shared" si="9"/>
        <v>899342.2300000001</v>
      </c>
    </row>
    <row r="37" spans="1:31" s="12" customFormat="1" ht="16.5" customHeight="1" x14ac:dyDescent="0.25">
      <c r="A37" s="10"/>
      <c r="B37" s="10"/>
      <c r="C37" s="10" t="s">
        <v>119</v>
      </c>
      <c r="D37" s="10"/>
      <c r="E37" s="10"/>
      <c r="F37" s="10"/>
      <c r="G37" s="10"/>
      <c r="H37" s="10"/>
      <c r="I37" s="10"/>
      <c r="J37" s="11">
        <f>J36+J20</f>
        <v>12360</v>
      </c>
      <c r="K37" s="11"/>
      <c r="L37" s="11">
        <f t="shared" ref="L37:AB37" si="10">L36+L20</f>
        <v>1834449.4500000002</v>
      </c>
      <c r="M37" s="11">
        <f t="shared" si="10"/>
        <v>226551.57</v>
      </c>
      <c r="N37" s="11">
        <f t="shared" si="10"/>
        <v>87052.85</v>
      </c>
      <c r="O37" s="11">
        <f t="shared" si="10"/>
        <v>2148053.87</v>
      </c>
      <c r="P37" s="11">
        <f t="shared" si="10"/>
        <v>56525.649999999994</v>
      </c>
      <c r="Q37" s="11">
        <f t="shared" si="10"/>
        <v>19473.82</v>
      </c>
      <c r="R37" s="11">
        <f t="shared" si="10"/>
        <v>5836.7899999999991</v>
      </c>
      <c r="S37" s="11">
        <f t="shared" si="10"/>
        <v>81836.260000000009</v>
      </c>
      <c r="T37" s="11">
        <f t="shared" si="10"/>
        <v>0</v>
      </c>
      <c r="U37" s="11">
        <f t="shared" si="10"/>
        <v>195883.71</v>
      </c>
      <c r="V37" s="11">
        <f t="shared" si="10"/>
        <v>63523.070000000007</v>
      </c>
      <c r="W37" s="11">
        <f t="shared" si="10"/>
        <v>40593.219999999994</v>
      </c>
      <c r="X37" s="11">
        <f t="shared" si="10"/>
        <v>300000</v>
      </c>
      <c r="Y37" s="11">
        <f t="shared" si="10"/>
        <v>1695091.3900000001</v>
      </c>
      <c r="Z37" s="11">
        <f t="shared" si="10"/>
        <v>182502.31999999998</v>
      </c>
      <c r="AA37" s="11">
        <f t="shared" si="10"/>
        <v>52296.42</v>
      </c>
      <c r="AB37" s="11">
        <f t="shared" si="10"/>
        <v>1929890.1300000001</v>
      </c>
    </row>
    <row r="38" spans="1:31" ht="18" customHeight="1" x14ac:dyDescent="0.25"/>
    <row r="39" spans="1:31" ht="18" customHeight="1" x14ac:dyDescent="0.25"/>
    <row r="42" spans="1:31" ht="15.75" x14ac:dyDescent="0.25">
      <c r="E42" s="13" t="s">
        <v>120</v>
      </c>
      <c r="G42" s="14"/>
      <c r="H42" s="14"/>
      <c r="I42" s="14"/>
      <c r="J42" s="14"/>
      <c r="K42" s="14"/>
      <c r="L42" s="13" t="s">
        <v>122</v>
      </c>
      <c r="M42" s="13"/>
      <c r="N42" s="13"/>
      <c r="O42" s="14"/>
      <c r="Q42" s="14"/>
      <c r="R42" s="13" t="s">
        <v>121</v>
      </c>
      <c r="T42" s="14"/>
      <c r="U42" s="14"/>
      <c r="W42" s="14"/>
      <c r="X42" s="14"/>
      <c r="Y42" s="13" t="s">
        <v>123</v>
      </c>
      <c r="Z42" s="14"/>
      <c r="AA42" s="14"/>
      <c r="AB42" s="14"/>
    </row>
    <row r="43" spans="1:31" ht="15.75" x14ac:dyDescent="0.25">
      <c r="E43" s="13" t="s">
        <v>124</v>
      </c>
      <c r="G43" s="14"/>
      <c r="H43" s="14"/>
      <c r="I43" s="14"/>
      <c r="J43" s="14"/>
      <c r="K43" s="14"/>
      <c r="L43" s="13" t="s">
        <v>124</v>
      </c>
      <c r="M43" s="13"/>
      <c r="N43" s="13"/>
      <c r="O43" s="14"/>
      <c r="Q43" s="14"/>
      <c r="R43" s="13" t="s">
        <v>124</v>
      </c>
      <c r="T43" s="14"/>
      <c r="U43" s="14"/>
      <c r="W43" s="14"/>
      <c r="X43" s="14"/>
      <c r="Y43" s="13" t="s">
        <v>124</v>
      </c>
      <c r="Z43" s="14"/>
      <c r="AA43" s="14"/>
      <c r="AB43" s="14"/>
    </row>
    <row r="45" spans="1:31" ht="32.25" customHeight="1" x14ac:dyDescent="0.55000000000000004">
      <c r="A45" s="75" t="s">
        <v>0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1"/>
      <c r="AD45" s="1"/>
      <c r="AE45" s="1"/>
    </row>
    <row r="46" spans="1:31" ht="21.75" customHeight="1" x14ac:dyDescent="0.4">
      <c r="A46" s="76" t="s">
        <v>1575</v>
      </c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2"/>
      <c r="AD46" s="2"/>
      <c r="AE46" s="2"/>
    </row>
    <row r="47" spans="1:31" s="5" customFormat="1" ht="20.25" customHeight="1" x14ac:dyDescent="0.35">
      <c r="A47" s="3" t="s">
        <v>1</v>
      </c>
      <c r="B47" s="4"/>
      <c r="C47" s="3"/>
      <c r="D47" s="3"/>
      <c r="F47" s="3" t="s">
        <v>1172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s="7" customFormat="1" ht="90" x14ac:dyDescent="0.25">
      <c r="A48" s="6" t="s">
        <v>3</v>
      </c>
      <c r="B48" s="6" t="s">
        <v>4</v>
      </c>
      <c r="C48" s="6" t="s">
        <v>5</v>
      </c>
      <c r="D48" s="6" t="s">
        <v>6</v>
      </c>
      <c r="E48" s="6" t="s">
        <v>7</v>
      </c>
      <c r="F48" s="6" t="s">
        <v>8</v>
      </c>
      <c r="G48" s="6" t="s">
        <v>9</v>
      </c>
      <c r="H48" s="6" t="s">
        <v>10</v>
      </c>
      <c r="I48" s="6" t="s">
        <v>11</v>
      </c>
      <c r="J48" s="6" t="s">
        <v>12</v>
      </c>
      <c r="K48" s="6" t="s">
        <v>13</v>
      </c>
      <c r="L48" s="6" t="s">
        <v>14</v>
      </c>
      <c r="M48" s="6" t="s">
        <v>15</v>
      </c>
      <c r="N48" s="6" t="s">
        <v>16</v>
      </c>
      <c r="O48" s="6" t="s">
        <v>17</v>
      </c>
      <c r="P48" s="6" t="s">
        <v>18</v>
      </c>
      <c r="Q48" s="6" t="s">
        <v>19</v>
      </c>
      <c r="R48" s="6" t="s">
        <v>20</v>
      </c>
      <c r="S48" s="6" t="s">
        <v>21</v>
      </c>
      <c r="T48" s="6" t="s">
        <v>22</v>
      </c>
      <c r="U48" s="6" t="s">
        <v>23</v>
      </c>
      <c r="V48" s="6" t="s">
        <v>24</v>
      </c>
      <c r="W48" s="6" t="s">
        <v>25</v>
      </c>
      <c r="X48" s="6" t="s">
        <v>26</v>
      </c>
      <c r="Y48" s="6" t="s">
        <v>27</v>
      </c>
      <c r="Z48" s="6" t="s">
        <v>28</v>
      </c>
      <c r="AA48" s="6" t="s">
        <v>29</v>
      </c>
      <c r="AB48" s="6" t="s">
        <v>30</v>
      </c>
    </row>
    <row r="49" spans="1:28" s="15" customFormat="1" x14ac:dyDescent="0.25">
      <c r="A49" s="17">
        <v>1</v>
      </c>
      <c r="B49" s="17" t="s">
        <v>1099</v>
      </c>
      <c r="C49" s="17" t="s">
        <v>1100</v>
      </c>
      <c r="D49" s="17" t="s">
        <v>1101</v>
      </c>
      <c r="E49" s="17" t="s">
        <v>1102</v>
      </c>
      <c r="F49" s="17" t="s">
        <v>35</v>
      </c>
      <c r="G49" s="17" t="s">
        <v>1055</v>
      </c>
      <c r="H49" s="17">
        <v>1942</v>
      </c>
      <c r="I49" s="17">
        <v>1772</v>
      </c>
      <c r="J49" s="17">
        <v>510</v>
      </c>
      <c r="K49" s="17" t="s">
        <v>37</v>
      </c>
      <c r="L49" s="18">
        <v>88780.32</v>
      </c>
      <c r="M49" s="18">
        <v>10665.15</v>
      </c>
      <c r="N49" s="18">
        <v>2058.35</v>
      </c>
      <c r="O49" s="18">
        <v>101503.82</v>
      </c>
      <c r="P49" s="18">
        <v>2254.91</v>
      </c>
      <c r="Q49" s="18">
        <v>926.63</v>
      </c>
      <c r="R49" s="18">
        <v>227.21</v>
      </c>
      <c r="S49" s="18">
        <v>3408.75</v>
      </c>
      <c r="T49" s="18">
        <v>0</v>
      </c>
      <c r="U49" s="18">
        <v>88780.32</v>
      </c>
      <c r="V49" s="18">
        <v>10665.15</v>
      </c>
      <c r="W49" s="18">
        <v>2058.5300000000002</v>
      </c>
      <c r="X49" s="18">
        <v>101504</v>
      </c>
      <c r="Y49" s="9">
        <f t="shared" ref="Y49:Y64" si="11">L49+P49-U49</f>
        <v>2254.9100000000035</v>
      </c>
      <c r="Z49" s="9">
        <f t="shared" ref="Z49:Z64" si="12">M49+Q49-V49</f>
        <v>926.6299999999992</v>
      </c>
      <c r="AA49" s="9">
        <f t="shared" ref="AA49:AA64" si="13">N49+R49-W49</f>
        <v>227.02999999999975</v>
      </c>
      <c r="AB49" s="9">
        <f t="shared" ref="AB49:AB64" si="14">O49+S49-X49</f>
        <v>3408.570000000007</v>
      </c>
    </row>
    <row r="50" spans="1:28" s="15" customFormat="1" x14ac:dyDescent="0.25">
      <c r="A50" s="17">
        <v>2</v>
      </c>
      <c r="B50" s="17" t="s">
        <v>1103</v>
      </c>
      <c r="C50" s="17" t="s">
        <v>1100</v>
      </c>
      <c r="D50" s="17" t="s">
        <v>1104</v>
      </c>
      <c r="E50" s="17" t="s">
        <v>1105</v>
      </c>
      <c r="F50" s="17" t="s">
        <v>35</v>
      </c>
      <c r="G50" s="17" t="s">
        <v>750</v>
      </c>
      <c r="H50" s="17">
        <v>70938</v>
      </c>
      <c r="I50" s="17">
        <v>70353</v>
      </c>
      <c r="J50" s="17">
        <v>585</v>
      </c>
      <c r="K50" s="17" t="s">
        <v>37</v>
      </c>
      <c r="L50" s="18">
        <v>41011.56</v>
      </c>
      <c r="M50" s="18">
        <v>2519.88</v>
      </c>
      <c r="N50" s="18">
        <v>3259.45</v>
      </c>
      <c r="O50" s="18">
        <v>46790.89</v>
      </c>
      <c r="P50" s="18">
        <v>2774.56</v>
      </c>
      <c r="Q50" s="18">
        <v>442.17</v>
      </c>
      <c r="R50" s="18">
        <v>260.62</v>
      </c>
      <c r="S50" s="18">
        <v>3477.35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11"/>
        <v>43786.119999999995</v>
      </c>
      <c r="Z50" s="9">
        <f t="shared" si="12"/>
        <v>2962.05</v>
      </c>
      <c r="AA50" s="9">
        <f t="shared" si="13"/>
        <v>3520.0699999999997</v>
      </c>
      <c r="AB50" s="9">
        <f t="shared" si="14"/>
        <v>50268.24</v>
      </c>
    </row>
    <row r="51" spans="1:28" s="15" customFormat="1" x14ac:dyDescent="0.25">
      <c r="A51" s="17">
        <v>3</v>
      </c>
      <c r="B51" s="17" t="s">
        <v>1103</v>
      </c>
      <c r="C51" s="17" t="s">
        <v>1100</v>
      </c>
      <c r="D51" s="17" t="s">
        <v>1106</v>
      </c>
      <c r="E51" s="17" t="s">
        <v>1107</v>
      </c>
      <c r="F51" s="17" t="s">
        <v>35</v>
      </c>
      <c r="G51" s="17" t="s">
        <v>1055</v>
      </c>
      <c r="H51" s="17">
        <v>23888</v>
      </c>
      <c r="I51" s="17">
        <v>23724</v>
      </c>
      <c r="J51" s="17">
        <v>492</v>
      </c>
      <c r="K51" s="17" t="s">
        <v>37</v>
      </c>
      <c r="L51" s="18">
        <v>66561.919999999998</v>
      </c>
      <c r="M51" s="18">
        <v>1027.5899999999999</v>
      </c>
      <c r="N51" s="18">
        <v>245.92</v>
      </c>
      <c r="O51" s="18">
        <v>67835.429999999993</v>
      </c>
      <c r="P51" s="18">
        <v>924.66</v>
      </c>
      <c r="Q51" s="18">
        <v>937.1</v>
      </c>
      <c r="R51" s="18">
        <v>219.19</v>
      </c>
      <c r="S51" s="18">
        <v>2080.9499999999998</v>
      </c>
      <c r="T51" s="18">
        <v>0</v>
      </c>
      <c r="U51" s="18">
        <v>0</v>
      </c>
      <c r="V51" s="18">
        <v>0</v>
      </c>
      <c r="W51" s="18">
        <v>0</v>
      </c>
      <c r="X51" s="18"/>
      <c r="Y51" s="9">
        <f t="shared" si="11"/>
        <v>67486.58</v>
      </c>
      <c r="Z51" s="9">
        <f t="shared" si="12"/>
        <v>1964.69</v>
      </c>
      <c r="AA51" s="9">
        <f t="shared" si="13"/>
        <v>465.11</v>
      </c>
      <c r="AB51" s="9">
        <f t="shared" si="14"/>
        <v>69916.37999999999</v>
      </c>
    </row>
    <row r="52" spans="1:28" s="15" customFormat="1" x14ac:dyDescent="0.25">
      <c r="A52" s="17">
        <v>4</v>
      </c>
      <c r="B52" s="17" t="s">
        <v>1108</v>
      </c>
      <c r="C52" s="17" t="s">
        <v>1100</v>
      </c>
      <c r="D52" s="17" t="s">
        <v>1109</v>
      </c>
      <c r="E52" s="17" t="s">
        <v>1110</v>
      </c>
      <c r="F52" s="17" t="s">
        <v>35</v>
      </c>
      <c r="G52" s="17" t="s">
        <v>1055</v>
      </c>
      <c r="H52" s="17">
        <v>53912</v>
      </c>
      <c r="I52" s="17">
        <v>53912</v>
      </c>
      <c r="J52" s="17">
        <v>0</v>
      </c>
      <c r="K52" s="17" t="s">
        <v>59</v>
      </c>
      <c r="L52" s="18">
        <v>32922.31</v>
      </c>
      <c r="M52" s="18">
        <v>3295.59</v>
      </c>
      <c r="N52" s="18">
        <v>3889.53</v>
      </c>
      <c r="O52" s="18">
        <v>40107.43</v>
      </c>
      <c r="P52" s="18">
        <v>110.5</v>
      </c>
      <c r="Q52" s="18">
        <v>379.88</v>
      </c>
      <c r="R52" s="18">
        <v>0</v>
      </c>
      <c r="S52" s="18">
        <v>490.38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11"/>
        <v>33032.81</v>
      </c>
      <c r="Z52" s="9">
        <f t="shared" si="12"/>
        <v>3675.4700000000003</v>
      </c>
      <c r="AA52" s="9">
        <f t="shared" si="13"/>
        <v>3889.53</v>
      </c>
      <c r="AB52" s="9">
        <f t="shared" si="14"/>
        <v>40597.81</v>
      </c>
    </row>
    <row r="53" spans="1:28" s="15" customFormat="1" x14ac:dyDescent="0.25">
      <c r="A53" s="17">
        <v>5</v>
      </c>
      <c r="B53" s="17" t="s">
        <v>1111</v>
      </c>
      <c r="C53" s="17" t="s">
        <v>1100</v>
      </c>
      <c r="D53" s="17" t="s">
        <v>1112</v>
      </c>
      <c r="E53" s="17" t="s">
        <v>1113</v>
      </c>
      <c r="F53" s="17" t="s">
        <v>35</v>
      </c>
      <c r="G53" s="17" t="s">
        <v>1055</v>
      </c>
      <c r="H53" s="17">
        <v>87438</v>
      </c>
      <c r="I53" s="17">
        <v>87438</v>
      </c>
      <c r="J53" s="17">
        <v>3900</v>
      </c>
      <c r="K53" s="17" t="s">
        <v>1114</v>
      </c>
      <c r="L53" s="18">
        <v>139094.15</v>
      </c>
      <c r="M53" s="18">
        <v>1901.39</v>
      </c>
      <c r="N53" s="18">
        <v>1737.45</v>
      </c>
      <c r="O53" s="18">
        <v>142732.99</v>
      </c>
      <c r="P53" s="18">
        <v>19186.900000000001</v>
      </c>
      <c r="Q53" s="18">
        <v>1837.73</v>
      </c>
      <c r="R53" s="18">
        <v>1737.45</v>
      </c>
      <c r="S53" s="18">
        <v>22762.080000000002</v>
      </c>
      <c r="T53" s="18">
        <v>0</v>
      </c>
      <c r="U53" s="18">
        <v>139094.15</v>
      </c>
      <c r="V53" s="18">
        <v>1901.39</v>
      </c>
      <c r="W53" s="18">
        <v>1737.46</v>
      </c>
      <c r="X53" s="18">
        <v>142733</v>
      </c>
      <c r="Y53" s="9">
        <f t="shared" si="11"/>
        <v>19186.899999999994</v>
      </c>
      <c r="Z53" s="9">
        <f t="shared" si="12"/>
        <v>1837.7299999999998</v>
      </c>
      <c r="AA53" s="9">
        <f t="shared" si="13"/>
        <v>1737.44</v>
      </c>
      <c r="AB53" s="9">
        <f t="shared" si="14"/>
        <v>22762.070000000007</v>
      </c>
    </row>
    <row r="54" spans="1:28" s="15" customFormat="1" x14ac:dyDescent="0.25">
      <c r="A54" s="17">
        <v>6</v>
      </c>
      <c r="B54" s="17" t="s">
        <v>1108</v>
      </c>
      <c r="C54" s="17" t="s">
        <v>1100</v>
      </c>
      <c r="D54" s="17" t="s">
        <v>1115</v>
      </c>
      <c r="E54" s="17" t="s">
        <v>1116</v>
      </c>
      <c r="F54" s="17" t="s">
        <v>35</v>
      </c>
      <c r="G54" s="17" t="s">
        <v>1055</v>
      </c>
      <c r="H54" s="17">
        <v>51848</v>
      </c>
      <c r="I54" s="17">
        <v>51500</v>
      </c>
      <c r="J54" s="17">
        <v>348</v>
      </c>
      <c r="K54" s="17" t="s">
        <v>37</v>
      </c>
      <c r="L54" s="18">
        <v>83247.97</v>
      </c>
      <c r="M54" s="18">
        <v>2624.87</v>
      </c>
      <c r="N54" s="18">
        <v>185.33</v>
      </c>
      <c r="O54" s="18">
        <v>86058.17</v>
      </c>
      <c r="P54" s="18">
        <v>1988.25</v>
      </c>
      <c r="Q54" s="18">
        <v>901.85</v>
      </c>
      <c r="R54" s="18">
        <v>155.03</v>
      </c>
      <c r="S54" s="18">
        <v>3045.13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1"/>
        <v>85236.22</v>
      </c>
      <c r="Z54" s="9">
        <f t="shared" si="12"/>
        <v>3526.72</v>
      </c>
      <c r="AA54" s="9">
        <f t="shared" si="13"/>
        <v>340.36</v>
      </c>
      <c r="AB54" s="9">
        <f t="shared" si="14"/>
        <v>89103.3</v>
      </c>
    </row>
    <row r="55" spans="1:28" s="15" customFormat="1" x14ac:dyDescent="0.25">
      <c r="A55" s="17">
        <v>7</v>
      </c>
      <c r="B55" s="17" t="s">
        <v>1108</v>
      </c>
      <c r="C55" s="17" t="s">
        <v>1100</v>
      </c>
      <c r="D55" s="17" t="s">
        <v>1117</v>
      </c>
      <c r="E55" s="17" t="s">
        <v>1118</v>
      </c>
      <c r="F55" s="17" t="s">
        <v>35</v>
      </c>
      <c r="G55" s="17" t="s">
        <v>1055</v>
      </c>
      <c r="H55" s="17">
        <v>4250</v>
      </c>
      <c r="I55" s="17">
        <v>4250</v>
      </c>
      <c r="J55" s="17">
        <v>0</v>
      </c>
      <c r="K55" s="17" t="s">
        <v>59</v>
      </c>
      <c r="L55" s="18">
        <v>47939.26</v>
      </c>
      <c r="M55" s="18">
        <v>894.79</v>
      </c>
      <c r="N55" s="18">
        <v>0</v>
      </c>
      <c r="O55" s="18">
        <v>48834.05</v>
      </c>
      <c r="P55" s="18">
        <v>380.4</v>
      </c>
      <c r="Q55" s="18">
        <v>698.62</v>
      </c>
      <c r="R55" s="18">
        <v>0</v>
      </c>
      <c r="S55" s="18">
        <v>1079.02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11"/>
        <v>48319.66</v>
      </c>
      <c r="Z55" s="9">
        <f t="shared" si="12"/>
        <v>1593.4099999999999</v>
      </c>
      <c r="AA55" s="9">
        <f t="shared" si="13"/>
        <v>0</v>
      </c>
      <c r="AB55" s="9">
        <f t="shared" si="14"/>
        <v>49913.07</v>
      </c>
    </row>
    <row r="56" spans="1:28" s="15" customFormat="1" x14ac:dyDescent="0.25">
      <c r="A56" s="17">
        <v>8</v>
      </c>
      <c r="B56" s="17" t="s">
        <v>1108</v>
      </c>
      <c r="C56" s="17" t="s">
        <v>1100</v>
      </c>
      <c r="D56" s="17" t="s">
        <v>1119</v>
      </c>
      <c r="E56" s="17" t="s">
        <v>1120</v>
      </c>
      <c r="F56" s="17" t="s">
        <v>35</v>
      </c>
      <c r="G56" s="17" t="s">
        <v>215</v>
      </c>
      <c r="H56" s="17">
        <v>82664</v>
      </c>
      <c r="I56" s="17">
        <v>82531</v>
      </c>
      <c r="J56" s="17">
        <v>399</v>
      </c>
      <c r="K56" s="17" t="s">
        <v>37</v>
      </c>
      <c r="L56" s="18">
        <v>56088.87</v>
      </c>
      <c r="M56" s="18">
        <v>1052.1300000000001</v>
      </c>
      <c r="N56" s="18">
        <v>1118.6500000000001</v>
      </c>
      <c r="O56" s="18">
        <v>58259.65</v>
      </c>
      <c r="P56" s="18">
        <v>2298.06</v>
      </c>
      <c r="Q56" s="18">
        <v>788.44</v>
      </c>
      <c r="R56" s="18">
        <v>177.75</v>
      </c>
      <c r="S56" s="18">
        <v>3264.25</v>
      </c>
      <c r="T56" s="18">
        <v>0</v>
      </c>
      <c r="U56" s="18">
        <v>0</v>
      </c>
      <c r="V56" s="18">
        <v>0</v>
      </c>
      <c r="W56" s="18">
        <v>0</v>
      </c>
      <c r="X56" s="18"/>
      <c r="Y56" s="9">
        <f t="shared" si="11"/>
        <v>58386.93</v>
      </c>
      <c r="Z56" s="9">
        <f t="shared" si="12"/>
        <v>1840.5700000000002</v>
      </c>
      <c r="AA56" s="9">
        <f t="shared" si="13"/>
        <v>1296.4000000000001</v>
      </c>
      <c r="AB56" s="9">
        <f t="shared" si="14"/>
        <v>61523.9</v>
      </c>
    </row>
    <row r="57" spans="1:28" s="15" customFormat="1" x14ac:dyDescent="0.25">
      <c r="A57" s="17">
        <v>9</v>
      </c>
      <c r="B57" s="17" t="s">
        <v>1121</v>
      </c>
      <c r="C57" s="17" t="s">
        <v>1100</v>
      </c>
      <c r="D57" s="17" t="s">
        <v>1122</v>
      </c>
      <c r="E57" s="17" t="s">
        <v>1123</v>
      </c>
      <c r="F57" s="17" t="s">
        <v>35</v>
      </c>
      <c r="G57" s="17" t="s">
        <v>1124</v>
      </c>
      <c r="H57" s="17">
        <v>33124</v>
      </c>
      <c r="I57" s="17">
        <v>32775</v>
      </c>
      <c r="J57" s="17">
        <v>1047</v>
      </c>
      <c r="K57" s="17" t="s">
        <v>37</v>
      </c>
      <c r="L57" s="18">
        <v>92843.61</v>
      </c>
      <c r="M57" s="18">
        <v>956</v>
      </c>
      <c r="N57" s="18">
        <v>660.23</v>
      </c>
      <c r="O57" s="18">
        <v>94459.839999999997</v>
      </c>
      <c r="P57" s="18">
        <v>4217.76</v>
      </c>
      <c r="Q57" s="18">
        <v>1062.3</v>
      </c>
      <c r="R57" s="18">
        <v>466.44</v>
      </c>
      <c r="S57" s="18">
        <v>5746.5</v>
      </c>
      <c r="T57" s="18">
        <v>0</v>
      </c>
      <c r="U57" s="18">
        <v>0</v>
      </c>
      <c r="V57" s="18">
        <v>0</v>
      </c>
      <c r="W57" s="18">
        <v>0</v>
      </c>
      <c r="X57" s="18"/>
      <c r="Y57" s="9">
        <f t="shared" si="11"/>
        <v>97061.37</v>
      </c>
      <c r="Z57" s="9">
        <f t="shared" si="12"/>
        <v>2018.3</v>
      </c>
      <c r="AA57" s="9">
        <f t="shared" si="13"/>
        <v>1126.67</v>
      </c>
      <c r="AB57" s="9">
        <f t="shared" si="14"/>
        <v>100206.34</v>
      </c>
    </row>
    <row r="58" spans="1:28" s="15" customFormat="1" x14ac:dyDescent="0.25">
      <c r="A58" s="17">
        <v>10</v>
      </c>
      <c r="B58" s="17" t="s">
        <v>1099</v>
      </c>
      <c r="C58" s="17" t="s">
        <v>1100</v>
      </c>
      <c r="D58" s="17" t="s">
        <v>1125</v>
      </c>
      <c r="E58" s="17" t="s">
        <v>1126</v>
      </c>
      <c r="F58" s="17" t="s">
        <v>35</v>
      </c>
      <c r="G58" s="17" t="s">
        <v>1127</v>
      </c>
      <c r="H58" s="17">
        <v>17433</v>
      </c>
      <c r="I58" s="17">
        <v>17433</v>
      </c>
      <c r="J58" s="17">
        <v>0</v>
      </c>
      <c r="K58" s="17" t="s">
        <v>37</v>
      </c>
      <c r="L58" s="18">
        <v>85556.43</v>
      </c>
      <c r="M58" s="18">
        <v>9932.61</v>
      </c>
      <c r="N58" s="18">
        <v>946.92</v>
      </c>
      <c r="O58" s="18">
        <v>96435.96</v>
      </c>
      <c r="P58" s="18">
        <v>-747.26</v>
      </c>
      <c r="Q58" s="18">
        <v>901.59</v>
      </c>
      <c r="R58" s="18">
        <v>0</v>
      </c>
      <c r="S58" s="18">
        <v>154.33000000000001</v>
      </c>
      <c r="T58" s="18">
        <v>0</v>
      </c>
      <c r="U58" s="18">
        <v>0</v>
      </c>
      <c r="V58" s="18">
        <v>0</v>
      </c>
      <c r="W58" s="18">
        <v>0</v>
      </c>
      <c r="X58" s="18"/>
      <c r="Y58" s="9">
        <f t="shared" si="11"/>
        <v>84809.17</v>
      </c>
      <c r="Z58" s="9">
        <f t="shared" si="12"/>
        <v>10834.2</v>
      </c>
      <c r="AA58" s="9">
        <f t="shared" si="13"/>
        <v>946.92</v>
      </c>
      <c r="AB58" s="9">
        <f t="shared" si="14"/>
        <v>96590.290000000008</v>
      </c>
    </row>
    <row r="59" spans="1:28" s="15" customFormat="1" x14ac:dyDescent="0.25">
      <c r="A59" s="17">
        <v>11</v>
      </c>
      <c r="B59" s="17" t="s">
        <v>1103</v>
      </c>
      <c r="C59" s="17" t="s">
        <v>1100</v>
      </c>
      <c r="D59" s="17" t="s">
        <v>1128</v>
      </c>
      <c r="E59" s="17" t="s">
        <v>1129</v>
      </c>
      <c r="F59" s="17" t="s">
        <v>35</v>
      </c>
      <c r="G59" s="17" t="s">
        <v>215</v>
      </c>
      <c r="H59" s="17">
        <v>9135</v>
      </c>
      <c r="I59" s="17">
        <v>9135</v>
      </c>
      <c r="J59" s="17">
        <v>0</v>
      </c>
      <c r="K59" s="17" t="s">
        <v>59</v>
      </c>
      <c r="L59" s="18">
        <v>69520.160000000003</v>
      </c>
      <c r="M59" s="18">
        <v>14618.79</v>
      </c>
      <c r="N59" s="18">
        <v>804.34</v>
      </c>
      <c r="O59" s="18">
        <v>84943.29</v>
      </c>
      <c r="P59" s="18">
        <v>331.5</v>
      </c>
      <c r="Q59" s="18">
        <v>725.14</v>
      </c>
      <c r="R59" s="18">
        <v>0</v>
      </c>
      <c r="S59" s="18">
        <v>1056.6400000000001</v>
      </c>
      <c r="T59" s="18">
        <v>0</v>
      </c>
      <c r="U59" s="18">
        <v>0</v>
      </c>
      <c r="V59" s="18">
        <v>0</v>
      </c>
      <c r="W59" s="18">
        <v>0</v>
      </c>
      <c r="X59" s="18"/>
      <c r="Y59" s="9">
        <f t="shared" si="11"/>
        <v>69851.66</v>
      </c>
      <c r="Z59" s="9">
        <f t="shared" si="12"/>
        <v>15343.93</v>
      </c>
      <c r="AA59" s="9">
        <f t="shared" si="13"/>
        <v>804.34</v>
      </c>
      <c r="AB59" s="9">
        <f t="shared" si="14"/>
        <v>85999.93</v>
      </c>
    </row>
    <row r="60" spans="1:28" s="15" customFormat="1" x14ac:dyDescent="0.25">
      <c r="A60" s="17">
        <v>12</v>
      </c>
      <c r="B60" s="17" t="s">
        <v>1111</v>
      </c>
      <c r="C60" s="17" t="s">
        <v>1100</v>
      </c>
      <c r="D60" s="17" t="s">
        <v>1130</v>
      </c>
      <c r="E60" s="17" t="s">
        <v>1131</v>
      </c>
      <c r="F60" s="17" t="s">
        <v>35</v>
      </c>
      <c r="G60" s="17" t="s">
        <v>1132</v>
      </c>
      <c r="H60" s="17">
        <v>0</v>
      </c>
      <c r="I60" s="17">
        <v>0</v>
      </c>
      <c r="J60" s="17">
        <v>1189</v>
      </c>
      <c r="K60" s="17" t="s">
        <v>1114</v>
      </c>
      <c r="L60" s="18">
        <v>54411.21</v>
      </c>
      <c r="M60" s="18">
        <v>972.33</v>
      </c>
      <c r="N60" s="18">
        <v>0</v>
      </c>
      <c r="O60" s="18">
        <v>55383.54</v>
      </c>
      <c r="P60" s="18">
        <v>5809.75</v>
      </c>
      <c r="Q60" s="18">
        <v>894.97</v>
      </c>
      <c r="R60" s="18">
        <v>529.70000000000005</v>
      </c>
      <c r="S60" s="18">
        <v>7234.42</v>
      </c>
      <c r="T60" s="18">
        <v>0</v>
      </c>
      <c r="U60" s="18">
        <v>0</v>
      </c>
      <c r="V60" s="18">
        <v>0</v>
      </c>
      <c r="W60" s="18">
        <v>0</v>
      </c>
      <c r="X60" s="18"/>
      <c r="Y60" s="9">
        <f t="shared" si="11"/>
        <v>60220.959999999999</v>
      </c>
      <c r="Z60" s="9">
        <f t="shared" si="12"/>
        <v>1867.3000000000002</v>
      </c>
      <c r="AA60" s="9">
        <f t="shared" si="13"/>
        <v>529.70000000000005</v>
      </c>
      <c r="AB60" s="9">
        <f t="shared" si="14"/>
        <v>62617.96</v>
      </c>
    </row>
    <row r="61" spans="1:28" s="15" customFormat="1" x14ac:dyDescent="0.25">
      <c r="A61" s="17">
        <v>13</v>
      </c>
      <c r="B61" s="17" t="s">
        <v>1121</v>
      </c>
      <c r="C61" s="17" t="s">
        <v>1100</v>
      </c>
      <c r="D61" s="17" t="s">
        <v>1133</v>
      </c>
      <c r="E61" s="17" t="s">
        <v>1134</v>
      </c>
      <c r="F61" s="17" t="s">
        <v>35</v>
      </c>
      <c r="G61" s="17" t="s">
        <v>114</v>
      </c>
      <c r="H61" s="17">
        <v>20200</v>
      </c>
      <c r="I61" s="17">
        <v>20121</v>
      </c>
      <c r="J61" s="17">
        <v>79</v>
      </c>
      <c r="K61" s="17" t="s">
        <v>37</v>
      </c>
      <c r="L61" s="18">
        <v>74252.17</v>
      </c>
      <c r="M61" s="18">
        <v>8712.7099999999991</v>
      </c>
      <c r="N61" s="18">
        <v>1087.18</v>
      </c>
      <c r="O61" s="18">
        <v>84052.06</v>
      </c>
      <c r="P61" s="18">
        <v>806.7</v>
      </c>
      <c r="Q61" s="18">
        <v>774.77</v>
      </c>
      <c r="R61" s="18">
        <v>35.19</v>
      </c>
      <c r="S61" s="18">
        <v>1616.66</v>
      </c>
      <c r="T61" s="18">
        <v>0</v>
      </c>
      <c r="U61" s="18">
        <v>0</v>
      </c>
      <c r="V61" s="18">
        <v>0</v>
      </c>
      <c r="W61" s="18">
        <v>0</v>
      </c>
      <c r="X61" s="18"/>
      <c r="Y61" s="9">
        <f t="shared" si="11"/>
        <v>75058.87</v>
      </c>
      <c r="Z61" s="9">
        <f t="shared" si="12"/>
        <v>9487.48</v>
      </c>
      <c r="AA61" s="9">
        <f t="shared" si="13"/>
        <v>1122.3700000000001</v>
      </c>
      <c r="AB61" s="9">
        <f t="shared" si="14"/>
        <v>85668.72</v>
      </c>
    </row>
    <row r="62" spans="1:28" s="15" customFormat="1" x14ac:dyDescent="0.25">
      <c r="A62" s="17">
        <v>14</v>
      </c>
      <c r="B62" s="17" t="s">
        <v>1135</v>
      </c>
      <c r="C62" s="17" t="s">
        <v>1100</v>
      </c>
      <c r="D62" s="17" t="s">
        <v>1600</v>
      </c>
      <c r="E62" s="17" t="s">
        <v>1601</v>
      </c>
      <c r="F62" s="17" t="s">
        <v>35</v>
      </c>
      <c r="G62" s="17" t="s">
        <v>1602</v>
      </c>
      <c r="H62" s="17">
        <v>15</v>
      </c>
      <c r="I62" s="17">
        <v>15</v>
      </c>
      <c r="J62" s="17">
        <v>70</v>
      </c>
      <c r="K62" s="17" t="s">
        <v>1114</v>
      </c>
      <c r="L62" s="18">
        <v>4162.1899999999996</v>
      </c>
      <c r="M62" s="18">
        <v>120.14</v>
      </c>
      <c r="N62" s="18">
        <v>217.7</v>
      </c>
      <c r="O62" s="18">
        <v>4500.03</v>
      </c>
      <c r="P62" s="18">
        <v>642.63</v>
      </c>
      <c r="Q62" s="18">
        <v>42.13</v>
      </c>
      <c r="R62" s="18">
        <v>31.19</v>
      </c>
      <c r="S62" s="18">
        <v>715.95</v>
      </c>
      <c r="T62" s="18">
        <v>0</v>
      </c>
      <c r="U62" s="18">
        <v>0</v>
      </c>
      <c r="V62" s="18">
        <v>0</v>
      </c>
      <c r="W62" s="18">
        <v>0</v>
      </c>
      <c r="X62" s="18"/>
      <c r="Y62" s="9">
        <f t="shared" si="11"/>
        <v>4804.82</v>
      </c>
      <c r="Z62" s="9">
        <f t="shared" si="12"/>
        <v>162.27000000000001</v>
      </c>
      <c r="AA62" s="9">
        <f t="shared" si="13"/>
        <v>248.89</v>
      </c>
      <c r="AB62" s="9">
        <f t="shared" si="14"/>
        <v>5215.9799999999996</v>
      </c>
    </row>
    <row r="63" spans="1:28" s="15" customFormat="1" x14ac:dyDescent="0.25">
      <c r="A63" s="17">
        <v>15</v>
      </c>
      <c r="B63" s="17" t="s">
        <v>1135</v>
      </c>
      <c r="C63" s="17" t="s">
        <v>1100</v>
      </c>
      <c r="D63" s="17" t="s">
        <v>1136</v>
      </c>
      <c r="E63" s="17" t="s">
        <v>1137</v>
      </c>
      <c r="F63" s="17" t="s">
        <v>35</v>
      </c>
      <c r="G63" s="17" t="s">
        <v>1006</v>
      </c>
      <c r="H63" s="17">
        <v>120</v>
      </c>
      <c r="I63" s="17">
        <v>120</v>
      </c>
      <c r="J63" s="17">
        <v>27</v>
      </c>
      <c r="K63" s="17" t="s">
        <v>1114</v>
      </c>
      <c r="L63" s="18">
        <v>6951.59</v>
      </c>
      <c r="M63" s="18">
        <v>335.03</v>
      </c>
      <c r="N63" s="18">
        <v>100.82</v>
      </c>
      <c r="O63" s="18">
        <v>7387.44</v>
      </c>
      <c r="P63" s="18">
        <v>663.56</v>
      </c>
      <c r="Q63" s="18">
        <v>69.73</v>
      </c>
      <c r="R63" s="18">
        <v>12.03</v>
      </c>
      <c r="S63" s="18">
        <v>745.32</v>
      </c>
      <c r="T63" s="18">
        <v>0</v>
      </c>
      <c r="U63" s="18">
        <v>0</v>
      </c>
      <c r="V63" s="18">
        <v>0</v>
      </c>
      <c r="W63" s="18">
        <v>0</v>
      </c>
      <c r="X63" s="18"/>
      <c r="Y63" s="9">
        <f t="shared" si="11"/>
        <v>7615.15</v>
      </c>
      <c r="Z63" s="9">
        <f t="shared" si="12"/>
        <v>404.76</v>
      </c>
      <c r="AA63" s="9">
        <f t="shared" si="13"/>
        <v>112.85</v>
      </c>
      <c r="AB63" s="9">
        <f t="shared" si="14"/>
        <v>8132.7599999999993</v>
      </c>
    </row>
    <row r="64" spans="1:28" s="15" customFormat="1" x14ac:dyDescent="0.25">
      <c r="A64" s="17">
        <v>16</v>
      </c>
      <c r="B64" s="17" t="s">
        <v>1135</v>
      </c>
      <c r="C64" s="17" t="s">
        <v>1100</v>
      </c>
      <c r="D64" s="17" t="s">
        <v>1138</v>
      </c>
      <c r="E64" s="17" t="s">
        <v>1139</v>
      </c>
      <c r="F64" s="17" t="s">
        <v>35</v>
      </c>
      <c r="G64" s="17" t="s">
        <v>1010</v>
      </c>
      <c r="H64" s="17">
        <v>70</v>
      </c>
      <c r="I64" s="17">
        <v>70</v>
      </c>
      <c r="J64" s="17">
        <v>4</v>
      </c>
      <c r="K64" s="17" t="s">
        <v>1114</v>
      </c>
      <c r="L64" s="18">
        <v>14968.04</v>
      </c>
      <c r="M64" s="18">
        <v>755.55</v>
      </c>
      <c r="N64" s="18">
        <v>39.75</v>
      </c>
      <c r="O64" s="18">
        <v>15763.34</v>
      </c>
      <c r="P64" s="18">
        <v>-232.26</v>
      </c>
      <c r="Q64" s="18">
        <v>157.46</v>
      </c>
      <c r="R64" s="18">
        <v>1.78</v>
      </c>
      <c r="S64" s="18">
        <v>-73.02</v>
      </c>
      <c r="T64" s="18">
        <v>0</v>
      </c>
      <c r="U64" s="18">
        <v>0</v>
      </c>
      <c r="V64" s="18">
        <v>0</v>
      </c>
      <c r="W64" s="18">
        <v>0</v>
      </c>
      <c r="X64" s="18"/>
      <c r="Y64" s="9">
        <f t="shared" si="11"/>
        <v>14735.78</v>
      </c>
      <c r="Z64" s="9">
        <f t="shared" si="12"/>
        <v>913.01</v>
      </c>
      <c r="AA64" s="9">
        <f t="shared" si="13"/>
        <v>41.53</v>
      </c>
      <c r="AB64" s="9">
        <f t="shared" si="14"/>
        <v>15690.32</v>
      </c>
    </row>
    <row r="65" spans="1:28" s="28" customFormat="1" x14ac:dyDescent="0.25">
      <c r="A65" s="29"/>
      <c r="B65" s="29"/>
      <c r="C65" s="10" t="s">
        <v>71</v>
      </c>
      <c r="D65" s="29"/>
      <c r="E65" s="29"/>
      <c r="F65" s="29"/>
      <c r="G65" s="29"/>
      <c r="H65" s="29"/>
      <c r="I65" s="29"/>
      <c r="J65" s="29">
        <f>SUM(J49:J64)</f>
        <v>8650</v>
      </c>
      <c r="K65" s="29"/>
      <c r="L65" s="30">
        <f t="shared" ref="L65:AB65" si="15">SUM(L49:L64)</f>
        <v>958311.75999999989</v>
      </c>
      <c r="M65" s="30">
        <f t="shared" si="15"/>
        <v>60384.55</v>
      </c>
      <c r="N65" s="30">
        <f t="shared" si="15"/>
        <v>16351.62</v>
      </c>
      <c r="O65" s="30">
        <f t="shared" si="15"/>
        <v>1035047.93</v>
      </c>
      <c r="P65" s="30">
        <f t="shared" si="15"/>
        <v>41410.619999999988</v>
      </c>
      <c r="Q65" s="30">
        <f t="shared" si="15"/>
        <v>11540.509999999997</v>
      </c>
      <c r="R65" s="30">
        <f t="shared" si="15"/>
        <v>3853.5800000000008</v>
      </c>
      <c r="S65" s="30">
        <f t="shared" si="15"/>
        <v>56804.71</v>
      </c>
      <c r="T65" s="30">
        <f t="shared" si="15"/>
        <v>0</v>
      </c>
      <c r="U65" s="30">
        <f t="shared" si="15"/>
        <v>227874.47</v>
      </c>
      <c r="V65" s="30">
        <f t="shared" si="15"/>
        <v>12566.539999999999</v>
      </c>
      <c r="W65" s="30">
        <f t="shared" si="15"/>
        <v>3795.9900000000002</v>
      </c>
      <c r="X65" s="30">
        <f t="shared" si="15"/>
        <v>244237</v>
      </c>
      <c r="Y65" s="30">
        <f t="shared" si="15"/>
        <v>771847.90999999992</v>
      </c>
      <c r="Z65" s="30">
        <f t="shared" si="15"/>
        <v>59358.52</v>
      </c>
      <c r="AA65" s="30">
        <f t="shared" si="15"/>
        <v>16409.210000000003</v>
      </c>
      <c r="AB65" s="30">
        <f t="shared" si="15"/>
        <v>847615.64</v>
      </c>
    </row>
    <row r="66" spans="1:28" s="15" customFormat="1" x14ac:dyDescent="0.25">
      <c r="A66" s="17">
        <v>1</v>
      </c>
      <c r="B66" s="17" t="s">
        <v>1121</v>
      </c>
      <c r="C66" s="17" t="s">
        <v>1100</v>
      </c>
      <c r="D66" s="17" t="s">
        <v>1140</v>
      </c>
      <c r="E66" s="17" t="s">
        <v>1141</v>
      </c>
      <c r="F66" s="17" t="s">
        <v>75</v>
      </c>
      <c r="G66" s="17" t="s">
        <v>1142</v>
      </c>
      <c r="H66" s="17">
        <v>4774</v>
      </c>
      <c r="I66" s="17">
        <v>4627</v>
      </c>
      <c r="J66" s="17">
        <v>147</v>
      </c>
      <c r="K66" s="17" t="s">
        <v>37</v>
      </c>
      <c r="L66" s="18">
        <v>22932.49</v>
      </c>
      <c r="M66" s="18">
        <v>3748.06</v>
      </c>
      <c r="N66" s="18">
        <v>1374.31</v>
      </c>
      <c r="O66" s="18">
        <v>28054.86</v>
      </c>
      <c r="P66" s="18">
        <v>1246.4100000000001</v>
      </c>
      <c r="Q66" s="18">
        <v>248.19</v>
      </c>
      <c r="R66" s="18">
        <v>87.32</v>
      </c>
      <c r="S66" s="18">
        <v>1581.92</v>
      </c>
      <c r="T66" s="18">
        <v>0</v>
      </c>
      <c r="U66" s="18">
        <v>0</v>
      </c>
      <c r="V66" s="18">
        <v>0</v>
      </c>
      <c r="W66" s="18">
        <v>0</v>
      </c>
      <c r="X66" s="18"/>
      <c r="Y66" s="9">
        <f t="shared" ref="Y66:Y81" si="16">L66+P66-U66</f>
        <v>24178.9</v>
      </c>
      <c r="Z66" s="9">
        <f t="shared" ref="Z66:Z81" si="17">M66+Q66-V66</f>
        <v>3996.25</v>
      </c>
      <c r="AA66" s="9">
        <f t="shared" ref="AA66:AA81" si="18">N66+R66-W66</f>
        <v>1461.6299999999999</v>
      </c>
      <c r="AB66" s="9">
        <f t="shared" ref="AB66:AB81" si="19">O66+S66-X66</f>
        <v>29636.78</v>
      </c>
    </row>
    <row r="67" spans="1:28" s="15" customFormat="1" x14ac:dyDescent="0.25">
      <c r="A67" s="17">
        <v>2</v>
      </c>
      <c r="B67" s="17" t="s">
        <v>1121</v>
      </c>
      <c r="C67" s="17" t="s">
        <v>1100</v>
      </c>
      <c r="D67" s="17" t="s">
        <v>1143</v>
      </c>
      <c r="E67" s="17" t="s">
        <v>1144</v>
      </c>
      <c r="F67" s="17" t="s">
        <v>75</v>
      </c>
      <c r="G67" s="17" t="s">
        <v>1142</v>
      </c>
      <c r="H67" s="17">
        <v>1099</v>
      </c>
      <c r="I67" s="17">
        <v>1099</v>
      </c>
      <c r="J67" s="17">
        <v>0</v>
      </c>
      <c r="K67" s="17" t="s">
        <v>59</v>
      </c>
      <c r="L67" s="18">
        <v>13323.04</v>
      </c>
      <c r="M67" s="18">
        <v>2655.13</v>
      </c>
      <c r="N67" s="18">
        <v>429.09</v>
      </c>
      <c r="O67" s="18">
        <v>16407.259999999998</v>
      </c>
      <c r="P67" s="18">
        <v>300</v>
      </c>
      <c r="Q67" s="18">
        <v>140.71</v>
      </c>
      <c r="R67" s="18">
        <v>0</v>
      </c>
      <c r="S67" s="18">
        <v>440.71</v>
      </c>
      <c r="T67" s="18">
        <v>0</v>
      </c>
      <c r="U67" s="18">
        <v>0</v>
      </c>
      <c r="V67" s="18">
        <v>0</v>
      </c>
      <c r="W67" s="18">
        <v>0</v>
      </c>
      <c r="X67" s="18"/>
      <c r="Y67" s="9">
        <f t="shared" si="16"/>
        <v>13623.04</v>
      </c>
      <c r="Z67" s="9">
        <f t="shared" si="17"/>
        <v>2795.84</v>
      </c>
      <c r="AA67" s="9">
        <f t="shared" si="18"/>
        <v>429.09</v>
      </c>
      <c r="AB67" s="9">
        <f t="shared" si="19"/>
        <v>16847.969999999998</v>
      </c>
    </row>
    <row r="68" spans="1:28" s="15" customFormat="1" x14ac:dyDescent="0.25">
      <c r="A68" s="17">
        <v>3</v>
      </c>
      <c r="B68" s="17" t="s">
        <v>1103</v>
      </c>
      <c r="C68" s="17" t="s">
        <v>1100</v>
      </c>
      <c r="D68" s="17" t="s">
        <v>1145</v>
      </c>
      <c r="E68" s="17" t="s">
        <v>1146</v>
      </c>
      <c r="F68" s="17" t="s">
        <v>75</v>
      </c>
      <c r="G68" s="17" t="s">
        <v>1147</v>
      </c>
      <c r="H68" s="17">
        <v>16600</v>
      </c>
      <c r="I68" s="17">
        <v>16600</v>
      </c>
      <c r="J68" s="17">
        <v>0</v>
      </c>
      <c r="K68" s="17" t="s">
        <v>59</v>
      </c>
      <c r="L68" s="18">
        <v>54041.19</v>
      </c>
      <c r="M68" s="18">
        <v>9914.6200000000008</v>
      </c>
      <c r="N68" s="18">
        <v>3753.97</v>
      </c>
      <c r="O68" s="18">
        <v>67709.78</v>
      </c>
      <c r="P68" s="18">
        <v>420</v>
      </c>
      <c r="Q68" s="18">
        <v>595.26</v>
      </c>
      <c r="R68" s="18">
        <v>0</v>
      </c>
      <c r="S68" s="18">
        <v>1015.26</v>
      </c>
      <c r="T68" s="18">
        <v>0</v>
      </c>
      <c r="U68" s="18">
        <v>0</v>
      </c>
      <c r="V68" s="18">
        <v>0</v>
      </c>
      <c r="W68" s="18">
        <v>0</v>
      </c>
      <c r="X68" s="18"/>
      <c r="Y68" s="9">
        <f t="shared" si="16"/>
        <v>54461.19</v>
      </c>
      <c r="Z68" s="9">
        <f t="shared" si="17"/>
        <v>10509.880000000001</v>
      </c>
      <c r="AA68" s="9">
        <f t="shared" si="18"/>
        <v>3753.97</v>
      </c>
      <c r="AB68" s="9">
        <f t="shared" si="19"/>
        <v>68725.039999999994</v>
      </c>
    </row>
    <row r="69" spans="1:28" s="15" customFormat="1" x14ac:dyDescent="0.25">
      <c r="A69" s="17">
        <v>4</v>
      </c>
      <c r="B69" s="17" t="s">
        <v>1103</v>
      </c>
      <c r="C69" s="17" t="s">
        <v>1100</v>
      </c>
      <c r="D69" s="17" t="s">
        <v>1174</v>
      </c>
      <c r="E69" s="17" t="s">
        <v>1173</v>
      </c>
      <c r="F69" s="17" t="s">
        <v>75</v>
      </c>
      <c r="G69" s="17" t="s">
        <v>1147</v>
      </c>
      <c r="H69" s="17">
        <v>11255</v>
      </c>
      <c r="I69" s="17">
        <v>11255</v>
      </c>
      <c r="J69" s="17">
        <v>0</v>
      </c>
      <c r="K69" s="17" t="s">
        <v>59</v>
      </c>
      <c r="L69" s="18">
        <v>34124.410000000003</v>
      </c>
      <c r="M69" s="18">
        <v>9000.6299999999992</v>
      </c>
      <c r="N69" s="18">
        <v>2223.0100000000002</v>
      </c>
      <c r="O69" s="18">
        <v>45348.05</v>
      </c>
      <c r="P69" s="18">
        <v>317.36</v>
      </c>
      <c r="Q69" s="18">
        <v>373.98</v>
      </c>
      <c r="R69" s="18">
        <v>0</v>
      </c>
      <c r="S69" s="18">
        <v>691.34</v>
      </c>
      <c r="T69" s="18">
        <v>0</v>
      </c>
      <c r="U69" s="18">
        <v>0</v>
      </c>
      <c r="V69" s="18">
        <v>0</v>
      </c>
      <c r="W69" s="18">
        <v>0</v>
      </c>
      <c r="X69" s="18"/>
      <c r="Y69" s="9">
        <f t="shared" si="16"/>
        <v>34441.770000000004</v>
      </c>
      <c r="Z69" s="9">
        <f t="shared" si="17"/>
        <v>9374.6099999999988</v>
      </c>
      <c r="AA69" s="9">
        <f t="shared" si="18"/>
        <v>2223.0100000000002</v>
      </c>
      <c r="AB69" s="9">
        <f t="shared" si="19"/>
        <v>46039.39</v>
      </c>
    </row>
    <row r="70" spans="1:28" s="15" customFormat="1" x14ac:dyDescent="0.25">
      <c r="A70" s="17">
        <v>5</v>
      </c>
      <c r="B70" s="17" t="s">
        <v>1099</v>
      </c>
      <c r="C70" s="17" t="s">
        <v>1100</v>
      </c>
      <c r="D70" s="17" t="s">
        <v>1148</v>
      </c>
      <c r="E70" s="17" t="s">
        <v>1149</v>
      </c>
      <c r="F70" s="17" t="s">
        <v>75</v>
      </c>
      <c r="G70" s="17" t="s">
        <v>1142</v>
      </c>
      <c r="H70" s="17">
        <v>17644</v>
      </c>
      <c r="I70" s="17">
        <v>17547</v>
      </c>
      <c r="J70" s="17">
        <v>97</v>
      </c>
      <c r="K70" s="17" t="s">
        <v>37</v>
      </c>
      <c r="L70" s="18">
        <v>37813.620000000003</v>
      </c>
      <c r="M70" s="18">
        <v>8295.77</v>
      </c>
      <c r="N70" s="18">
        <v>2959.66</v>
      </c>
      <c r="O70" s="18">
        <v>49069.05</v>
      </c>
      <c r="P70" s="18">
        <v>810.26</v>
      </c>
      <c r="Q70" s="18">
        <v>408.04</v>
      </c>
      <c r="R70" s="18">
        <v>57.62</v>
      </c>
      <c r="S70" s="18">
        <v>1275.92</v>
      </c>
      <c r="T70" s="18">
        <v>0</v>
      </c>
      <c r="U70" s="18">
        <v>0</v>
      </c>
      <c r="V70" s="18">
        <v>0</v>
      </c>
      <c r="W70" s="18">
        <v>0</v>
      </c>
      <c r="X70" s="18"/>
      <c r="Y70" s="9">
        <f t="shared" si="16"/>
        <v>38623.880000000005</v>
      </c>
      <c r="Z70" s="9">
        <f t="shared" si="17"/>
        <v>8703.8100000000013</v>
      </c>
      <c r="AA70" s="9">
        <f t="shared" si="18"/>
        <v>3017.2799999999997</v>
      </c>
      <c r="AB70" s="9">
        <f t="shared" si="19"/>
        <v>50344.97</v>
      </c>
    </row>
    <row r="71" spans="1:28" s="15" customFormat="1" x14ac:dyDescent="0.25">
      <c r="A71" s="17">
        <v>6</v>
      </c>
      <c r="B71" s="17" t="s">
        <v>1111</v>
      </c>
      <c r="C71" s="17" t="s">
        <v>1100</v>
      </c>
      <c r="D71" s="17" t="s">
        <v>1150</v>
      </c>
      <c r="E71" s="17" t="s">
        <v>1151</v>
      </c>
      <c r="F71" s="17" t="s">
        <v>75</v>
      </c>
      <c r="G71" s="17" t="s">
        <v>1142</v>
      </c>
      <c r="H71" s="17">
        <v>20911</v>
      </c>
      <c r="I71" s="17">
        <v>20911</v>
      </c>
      <c r="J71" s="17">
        <v>106</v>
      </c>
      <c r="K71" s="17" t="s">
        <v>1114</v>
      </c>
      <c r="L71" s="18">
        <v>58990.82</v>
      </c>
      <c r="M71" s="18">
        <v>12725.67</v>
      </c>
      <c r="N71" s="18">
        <v>4617.54</v>
      </c>
      <c r="O71" s="18">
        <v>76334.03</v>
      </c>
      <c r="P71" s="18">
        <v>1046.49</v>
      </c>
      <c r="Q71" s="18">
        <v>652.14</v>
      </c>
      <c r="R71" s="18">
        <v>62.96</v>
      </c>
      <c r="S71" s="18">
        <v>1761.59</v>
      </c>
      <c r="T71" s="18">
        <v>0</v>
      </c>
      <c r="U71" s="18">
        <v>0</v>
      </c>
      <c r="V71" s="18">
        <v>0</v>
      </c>
      <c r="W71" s="18">
        <v>0</v>
      </c>
      <c r="X71" s="18"/>
      <c r="Y71" s="9">
        <f t="shared" si="16"/>
        <v>60037.31</v>
      </c>
      <c r="Z71" s="9">
        <f t="shared" si="17"/>
        <v>13377.81</v>
      </c>
      <c r="AA71" s="9">
        <f t="shared" si="18"/>
        <v>4680.5</v>
      </c>
      <c r="AB71" s="9">
        <f t="shared" si="19"/>
        <v>78095.62</v>
      </c>
    </row>
    <row r="72" spans="1:28" s="15" customFormat="1" x14ac:dyDescent="0.25">
      <c r="A72" s="17">
        <v>7</v>
      </c>
      <c r="B72" s="17" t="s">
        <v>1108</v>
      </c>
      <c r="C72" s="17" t="s">
        <v>1100</v>
      </c>
      <c r="D72" s="17" t="s">
        <v>1152</v>
      </c>
      <c r="E72" s="17" t="s">
        <v>1153</v>
      </c>
      <c r="F72" s="17" t="s">
        <v>75</v>
      </c>
      <c r="G72" s="17" t="s">
        <v>1142</v>
      </c>
      <c r="H72" s="17">
        <v>5220</v>
      </c>
      <c r="I72" s="17">
        <v>5220</v>
      </c>
      <c r="J72" s="17">
        <v>23</v>
      </c>
      <c r="K72" s="17" t="s">
        <v>1114</v>
      </c>
      <c r="L72" s="18">
        <v>19753.849999999999</v>
      </c>
      <c r="M72" s="18">
        <v>4043.58</v>
      </c>
      <c r="N72" s="18">
        <v>741.65</v>
      </c>
      <c r="O72" s="18">
        <v>24539.08</v>
      </c>
      <c r="P72" s="18">
        <v>573.98</v>
      </c>
      <c r="Q72" s="18">
        <v>209.81</v>
      </c>
      <c r="R72" s="18">
        <v>13.66</v>
      </c>
      <c r="S72" s="18">
        <v>797.45</v>
      </c>
      <c r="T72" s="18">
        <v>0</v>
      </c>
      <c r="U72" s="18">
        <v>0</v>
      </c>
      <c r="V72" s="18">
        <v>0</v>
      </c>
      <c r="W72" s="18">
        <v>0</v>
      </c>
      <c r="X72" s="18"/>
      <c r="Y72" s="9">
        <f t="shared" si="16"/>
        <v>20327.829999999998</v>
      </c>
      <c r="Z72" s="9">
        <f t="shared" si="17"/>
        <v>4253.3900000000003</v>
      </c>
      <c r="AA72" s="9">
        <f t="shared" si="18"/>
        <v>755.31</v>
      </c>
      <c r="AB72" s="9">
        <f t="shared" si="19"/>
        <v>25336.530000000002</v>
      </c>
    </row>
    <row r="73" spans="1:28" s="15" customFormat="1" x14ac:dyDescent="0.25">
      <c r="A73" s="17">
        <v>8</v>
      </c>
      <c r="B73" s="17" t="s">
        <v>1108</v>
      </c>
      <c r="C73" s="17" t="s">
        <v>1100</v>
      </c>
      <c r="D73" s="17" t="s">
        <v>1154</v>
      </c>
      <c r="E73" s="17" t="s">
        <v>1155</v>
      </c>
      <c r="F73" s="17" t="s">
        <v>75</v>
      </c>
      <c r="G73" s="17" t="s">
        <v>1142</v>
      </c>
      <c r="H73" s="17">
        <v>21888</v>
      </c>
      <c r="I73" s="17">
        <v>21888</v>
      </c>
      <c r="J73" s="17">
        <v>9</v>
      </c>
      <c r="K73" s="17" t="s">
        <v>1114</v>
      </c>
      <c r="L73" s="18">
        <v>18512.84</v>
      </c>
      <c r="M73" s="18">
        <v>3030.92</v>
      </c>
      <c r="N73" s="18">
        <v>873.34</v>
      </c>
      <c r="O73" s="18">
        <v>22417.1</v>
      </c>
      <c r="P73" s="18">
        <v>397.47</v>
      </c>
      <c r="Q73" s="18">
        <v>198.48</v>
      </c>
      <c r="R73" s="18">
        <v>5.35</v>
      </c>
      <c r="S73" s="18">
        <v>601.29999999999995</v>
      </c>
      <c r="T73" s="18">
        <v>0</v>
      </c>
      <c r="U73" s="18">
        <v>0</v>
      </c>
      <c r="V73" s="18">
        <v>0</v>
      </c>
      <c r="W73" s="18">
        <v>0</v>
      </c>
      <c r="X73" s="18"/>
      <c r="Y73" s="9">
        <f t="shared" si="16"/>
        <v>18910.310000000001</v>
      </c>
      <c r="Z73" s="9">
        <f t="shared" si="17"/>
        <v>3229.4</v>
      </c>
      <c r="AA73" s="9">
        <f t="shared" si="18"/>
        <v>878.69</v>
      </c>
      <c r="AB73" s="9">
        <f t="shared" si="19"/>
        <v>23018.399999999998</v>
      </c>
    </row>
    <row r="74" spans="1:28" s="15" customFormat="1" x14ac:dyDescent="0.25">
      <c r="A74" s="17">
        <v>9</v>
      </c>
      <c r="B74" s="17" t="s">
        <v>1103</v>
      </c>
      <c r="C74" s="17" t="s">
        <v>1100</v>
      </c>
      <c r="D74" s="17" t="s">
        <v>1156</v>
      </c>
      <c r="E74" s="17" t="s">
        <v>1157</v>
      </c>
      <c r="F74" s="17" t="s">
        <v>75</v>
      </c>
      <c r="G74" s="17" t="s">
        <v>1142</v>
      </c>
      <c r="H74" s="17">
        <v>11418</v>
      </c>
      <c r="I74" s="17">
        <v>11257</v>
      </c>
      <c r="J74" s="17">
        <v>161</v>
      </c>
      <c r="K74" s="17" t="s">
        <v>37</v>
      </c>
      <c r="L74" s="18">
        <v>60506.91</v>
      </c>
      <c r="M74" s="18">
        <v>13323.27</v>
      </c>
      <c r="N74" s="18">
        <v>4445.33</v>
      </c>
      <c r="O74" s="18">
        <v>78275.509999999995</v>
      </c>
      <c r="P74" s="18">
        <v>1466.87</v>
      </c>
      <c r="Q74" s="18">
        <v>664.26</v>
      </c>
      <c r="R74" s="18">
        <v>95.63</v>
      </c>
      <c r="S74" s="18">
        <v>2226.7600000000002</v>
      </c>
      <c r="T74" s="18">
        <v>0</v>
      </c>
      <c r="U74" s="18">
        <v>0</v>
      </c>
      <c r="V74" s="18">
        <v>0</v>
      </c>
      <c r="W74" s="18">
        <v>0</v>
      </c>
      <c r="X74" s="18"/>
      <c r="Y74" s="9">
        <f t="shared" si="16"/>
        <v>61973.780000000006</v>
      </c>
      <c r="Z74" s="9">
        <f t="shared" si="17"/>
        <v>13987.53</v>
      </c>
      <c r="AA74" s="9">
        <f t="shared" si="18"/>
        <v>4540.96</v>
      </c>
      <c r="AB74" s="9">
        <f t="shared" si="19"/>
        <v>80502.26999999999</v>
      </c>
    </row>
    <row r="75" spans="1:28" s="15" customFormat="1" x14ac:dyDescent="0.25">
      <c r="A75" s="17">
        <v>10</v>
      </c>
      <c r="B75" s="17" t="s">
        <v>1103</v>
      </c>
      <c r="C75" s="17" t="s">
        <v>1100</v>
      </c>
      <c r="D75" s="17" t="s">
        <v>1158</v>
      </c>
      <c r="E75" s="17" t="s">
        <v>1159</v>
      </c>
      <c r="F75" s="17" t="s">
        <v>75</v>
      </c>
      <c r="G75" s="17" t="s">
        <v>1142</v>
      </c>
      <c r="H75" s="17">
        <v>11475</v>
      </c>
      <c r="I75" s="17">
        <v>11475</v>
      </c>
      <c r="J75" s="17">
        <v>0</v>
      </c>
      <c r="K75" s="17" t="s">
        <v>59</v>
      </c>
      <c r="L75" s="18">
        <v>49626.73</v>
      </c>
      <c r="M75" s="18">
        <v>11679.76</v>
      </c>
      <c r="N75" s="18">
        <v>3762.07</v>
      </c>
      <c r="O75" s="18">
        <v>65068.56</v>
      </c>
      <c r="P75" s="18">
        <v>306.54000000000002</v>
      </c>
      <c r="Q75" s="18">
        <v>561.59</v>
      </c>
      <c r="R75" s="18">
        <v>0</v>
      </c>
      <c r="S75" s="18">
        <v>868.13</v>
      </c>
      <c r="T75" s="18">
        <v>0</v>
      </c>
      <c r="U75" s="18">
        <v>0</v>
      </c>
      <c r="V75" s="18">
        <v>0</v>
      </c>
      <c r="W75" s="18">
        <v>0</v>
      </c>
      <c r="X75" s="18"/>
      <c r="Y75" s="9">
        <f t="shared" si="16"/>
        <v>49933.270000000004</v>
      </c>
      <c r="Z75" s="9">
        <f t="shared" si="17"/>
        <v>12241.35</v>
      </c>
      <c r="AA75" s="9">
        <f t="shared" si="18"/>
        <v>3762.07</v>
      </c>
      <c r="AB75" s="9">
        <f t="shared" si="19"/>
        <v>65936.69</v>
      </c>
    </row>
    <row r="76" spans="1:28" s="15" customFormat="1" x14ac:dyDescent="0.25">
      <c r="A76" s="17">
        <v>11</v>
      </c>
      <c r="B76" s="17" t="s">
        <v>1111</v>
      </c>
      <c r="C76" s="17" t="s">
        <v>1100</v>
      </c>
      <c r="D76" s="17" t="s">
        <v>1160</v>
      </c>
      <c r="E76" s="17" t="s">
        <v>1161</v>
      </c>
      <c r="F76" s="17" t="s">
        <v>75</v>
      </c>
      <c r="G76" s="17" t="s">
        <v>1142</v>
      </c>
      <c r="H76" s="17">
        <v>12540</v>
      </c>
      <c r="I76" s="17">
        <v>12540</v>
      </c>
      <c r="J76" s="17">
        <v>14</v>
      </c>
      <c r="K76" s="17" t="s">
        <v>1114</v>
      </c>
      <c r="L76" s="18">
        <v>35668.129999999997</v>
      </c>
      <c r="M76" s="18">
        <v>6885.64</v>
      </c>
      <c r="N76" s="18">
        <v>2157.14</v>
      </c>
      <c r="O76" s="18">
        <v>44710.91</v>
      </c>
      <c r="P76" s="18">
        <v>518.72</v>
      </c>
      <c r="Q76" s="18">
        <v>388.4</v>
      </c>
      <c r="R76" s="18">
        <v>8.32</v>
      </c>
      <c r="S76" s="18">
        <v>915.44</v>
      </c>
      <c r="T76" s="18">
        <v>0</v>
      </c>
      <c r="U76" s="18">
        <v>0</v>
      </c>
      <c r="V76" s="18">
        <v>0</v>
      </c>
      <c r="W76" s="18">
        <v>0</v>
      </c>
      <c r="X76" s="18"/>
      <c r="Y76" s="9">
        <f t="shared" si="16"/>
        <v>36186.85</v>
      </c>
      <c r="Z76" s="9">
        <f t="shared" si="17"/>
        <v>7274.04</v>
      </c>
      <c r="AA76" s="9">
        <f t="shared" si="18"/>
        <v>2165.46</v>
      </c>
      <c r="AB76" s="9">
        <f t="shared" si="19"/>
        <v>45626.350000000006</v>
      </c>
    </row>
    <row r="77" spans="1:28" s="15" customFormat="1" x14ac:dyDescent="0.25">
      <c r="A77" s="17">
        <v>12</v>
      </c>
      <c r="B77" s="17" t="s">
        <v>1111</v>
      </c>
      <c r="C77" s="17" t="s">
        <v>1100</v>
      </c>
      <c r="D77" s="17" t="s">
        <v>1162</v>
      </c>
      <c r="E77" s="17" t="s">
        <v>1163</v>
      </c>
      <c r="F77" s="17" t="s">
        <v>75</v>
      </c>
      <c r="G77" s="17" t="s">
        <v>114</v>
      </c>
      <c r="H77" s="17">
        <v>0</v>
      </c>
      <c r="I77" s="17">
        <v>0</v>
      </c>
      <c r="J77" s="17">
        <v>200</v>
      </c>
      <c r="K77" s="17" t="s">
        <v>1114</v>
      </c>
      <c r="L77" s="18">
        <v>68175.350000000006</v>
      </c>
      <c r="M77" s="18">
        <v>11685.76</v>
      </c>
      <c r="N77" s="18">
        <v>2538</v>
      </c>
      <c r="O77" s="18">
        <v>82399.11</v>
      </c>
      <c r="P77" s="18">
        <v>1581.8</v>
      </c>
      <c r="Q77" s="18">
        <v>722.83</v>
      </c>
      <c r="R77" s="18">
        <v>118.8</v>
      </c>
      <c r="S77" s="18">
        <v>2423.4299999999998</v>
      </c>
      <c r="T77" s="18">
        <v>0</v>
      </c>
      <c r="U77" s="18">
        <v>0</v>
      </c>
      <c r="V77" s="18">
        <v>0</v>
      </c>
      <c r="W77" s="18">
        <v>0</v>
      </c>
      <c r="X77" s="18"/>
      <c r="Y77" s="9">
        <f t="shared" si="16"/>
        <v>69757.150000000009</v>
      </c>
      <c r="Z77" s="9">
        <f t="shared" si="17"/>
        <v>12408.59</v>
      </c>
      <c r="AA77" s="9">
        <f t="shared" si="18"/>
        <v>2656.8</v>
      </c>
      <c r="AB77" s="9">
        <f t="shared" si="19"/>
        <v>84822.54</v>
      </c>
    </row>
    <row r="78" spans="1:28" s="15" customFormat="1" x14ac:dyDescent="0.25">
      <c r="A78" s="17">
        <v>13</v>
      </c>
      <c r="B78" s="17" t="s">
        <v>1108</v>
      </c>
      <c r="C78" s="17" t="s">
        <v>1100</v>
      </c>
      <c r="D78" s="17" t="s">
        <v>1164</v>
      </c>
      <c r="E78" s="17" t="s">
        <v>1165</v>
      </c>
      <c r="F78" s="17" t="s">
        <v>75</v>
      </c>
      <c r="G78" s="17" t="s">
        <v>114</v>
      </c>
      <c r="H78" s="17">
        <v>0</v>
      </c>
      <c r="I78" s="17">
        <v>0</v>
      </c>
      <c r="J78" s="17">
        <v>200</v>
      </c>
      <c r="K78" s="17" t="s">
        <v>1114</v>
      </c>
      <c r="L78" s="18">
        <v>68176.070000000007</v>
      </c>
      <c r="M78" s="18">
        <v>11685.9</v>
      </c>
      <c r="N78" s="18">
        <v>2538</v>
      </c>
      <c r="O78" s="18">
        <v>82399.97</v>
      </c>
      <c r="P78" s="18">
        <v>1581.8</v>
      </c>
      <c r="Q78" s="18">
        <v>722.83</v>
      </c>
      <c r="R78" s="18">
        <v>118.8</v>
      </c>
      <c r="S78" s="18">
        <v>2423.4299999999998</v>
      </c>
      <c r="T78" s="18">
        <v>0</v>
      </c>
      <c r="U78" s="18">
        <v>0</v>
      </c>
      <c r="V78" s="18">
        <v>0</v>
      </c>
      <c r="W78" s="18">
        <v>0</v>
      </c>
      <c r="X78" s="18"/>
      <c r="Y78" s="9">
        <f t="shared" si="16"/>
        <v>69757.87000000001</v>
      </c>
      <c r="Z78" s="9">
        <f t="shared" si="17"/>
        <v>12408.73</v>
      </c>
      <c r="AA78" s="9">
        <f t="shared" si="18"/>
        <v>2656.8</v>
      </c>
      <c r="AB78" s="9">
        <f t="shared" si="19"/>
        <v>84823.4</v>
      </c>
    </row>
    <row r="79" spans="1:28" s="15" customFormat="1" x14ac:dyDescent="0.25">
      <c r="A79" s="17">
        <v>14</v>
      </c>
      <c r="B79" s="17" t="s">
        <v>1103</v>
      </c>
      <c r="C79" s="17" t="s">
        <v>1100</v>
      </c>
      <c r="D79" s="17" t="s">
        <v>1166</v>
      </c>
      <c r="E79" s="17" t="s">
        <v>1167</v>
      </c>
      <c r="F79" s="17" t="s">
        <v>75</v>
      </c>
      <c r="G79" s="17" t="s">
        <v>114</v>
      </c>
      <c r="H79" s="17">
        <v>0</v>
      </c>
      <c r="I79" s="17">
        <v>0</v>
      </c>
      <c r="J79" s="17">
        <v>200</v>
      </c>
      <c r="K79" s="17" t="s">
        <v>1114</v>
      </c>
      <c r="L79" s="18">
        <v>68175.92</v>
      </c>
      <c r="M79" s="18">
        <v>11685.87</v>
      </c>
      <c r="N79" s="18">
        <v>2538</v>
      </c>
      <c r="O79" s="18">
        <v>82399.789999999994</v>
      </c>
      <c r="P79" s="18">
        <v>1581.8</v>
      </c>
      <c r="Q79" s="18">
        <v>722.83</v>
      </c>
      <c r="R79" s="18">
        <v>118.8</v>
      </c>
      <c r="S79" s="18">
        <v>2423.4299999999998</v>
      </c>
      <c r="T79" s="18">
        <v>0</v>
      </c>
      <c r="U79" s="18">
        <v>0</v>
      </c>
      <c r="V79" s="18">
        <v>0</v>
      </c>
      <c r="W79" s="18">
        <v>0</v>
      </c>
      <c r="X79" s="18"/>
      <c r="Y79" s="9">
        <f t="shared" si="16"/>
        <v>69757.72</v>
      </c>
      <c r="Z79" s="9">
        <f t="shared" si="17"/>
        <v>12408.7</v>
      </c>
      <c r="AA79" s="9">
        <f t="shared" si="18"/>
        <v>2656.8</v>
      </c>
      <c r="AB79" s="9">
        <f t="shared" si="19"/>
        <v>84823.219999999987</v>
      </c>
    </row>
    <row r="80" spans="1:28" s="15" customFormat="1" x14ac:dyDescent="0.25">
      <c r="A80" s="17">
        <v>15</v>
      </c>
      <c r="B80" s="17" t="s">
        <v>1121</v>
      </c>
      <c r="C80" s="17" t="s">
        <v>1100</v>
      </c>
      <c r="D80" s="17" t="s">
        <v>1168</v>
      </c>
      <c r="E80" s="17" t="s">
        <v>1169</v>
      </c>
      <c r="F80" s="17" t="s">
        <v>75</v>
      </c>
      <c r="G80" s="17" t="s">
        <v>114</v>
      </c>
      <c r="H80" s="17">
        <v>0</v>
      </c>
      <c r="I80" s="17">
        <v>0</v>
      </c>
      <c r="J80" s="17">
        <v>200</v>
      </c>
      <c r="K80" s="17" t="s">
        <v>1114</v>
      </c>
      <c r="L80" s="18">
        <v>73838.59</v>
      </c>
      <c r="M80" s="18">
        <v>7234.7</v>
      </c>
      <c r="N80" s="18">
        <v>1296</v>
      </c>
      <c r="O80" s="18">
        <v>82369.289999999994</v>
      </c>
      <c r="P80" s="18">
        <v>1581.8</v>
      </c>
      <c r="Q80" s="18">
        <v>768.51</v>
      </c>
      <c r="R80" s="18">
        <v>118.8</v>
      </c>
      <c r="S80" s="18">
        <v>2469.11</v>
      </c>
      <c r="T80" s="18">
        <v>0</v>
      </c>
      <c r="U80" s="18">
        <v>0</v>
      </c>
      <c r="V80" s="18">
        <v>0</v>
      </c>
      <c r="W80" s="18">
        <v>0</v>
      </c>
      <c r="X80" s="18"/>
      <c r="Y80" s="9">
        <f t="shared" si="16"/>
        <v>75420.39</v>
      </c>
      <c r="Z80" s="9">
        <f t="shared" si="17"/>
        <v>8003.21</v>
      </c>
      <c r="AA80" s="9">
        <f t="shared" si="18"/>
        <v>1414.8</v>
      </c>
      <c r="AB80" s="9">
        <f t="shared" si="19"/>
        <v>84838.399999999994</v>
      </c>
    </row>
    <row r="81" spans="1:31" s="15" customFormat="1" x14ac:dyDescent="0.25">
      <c r="A81" s="17">
        <v>16</v>
      </c>
      <c r="B81" s="17" t="s">
        <v>1099</v>
      </c>
      <c r="C81" s="17" t="s">
        <v>1100</v>
      </c>
      <c r="D81" s="17" t="s">
        <v>1170</v>
      </c>
      <c r="E81" s="17" t="s">
        <v>1171</v>
      </c>
      <c r="F81" s="17" t="s">
        <v>75</v>
      </c>
      <c r="G81" s="17" t="s">
        <v>114</v>
      </c>
      <c r="H81" s="17">
        <v>0</v>
      </c>
      <c r="I81" s="17">
        <v>0</v>
      </c>
      <c r="J81" s="17">
        <v>720</v>
      </c>
      <c r="K81" s="17" t="s">
        <v>1114</v>
      </c>
      <c r="L81" s="18">
        <v>91406.27</v>
      </c>
      <c r="M81" s="18">
        <v>3643.26</v>
      </c>
      <c r="N81" s="18">
        <v>2138.4</v>
      </c>
      <c r="O81" s="18">
        <v>97187.93</v>
      </c>
      <c r="P81" s="18">
        <v>5070.4799999999996</v>
      </c>
      <c r="Q81" s="18">
        <v>941.17</v>
      </c>
      <c r="R81" s="18">
        <v>427.68</v>
      </c>
      <c r="S81" s="18">
        <v>6439.33</v>
      </c>
      <c r="T81" s="18">
        <v>0</v>
      </c>
      <c r="U81" s="18">
        <v>49981.34</v>
      </c>
      <c r="V81" s="18">
        <v>3643.26</v>
      </c>
      <c r="W81" s="18">
        <v>2138.4</v>
      </c>
      <c r="X81" s="18">
        <v>55763</v>
      </c>
      <c r="Y81" s="9">
        <f t="shared" si="16"/>
        <v>46495.41</v>
      </c>
      <c r="Z81" s="9">
        <f t="shared" si="17"/>
        <v>941.17000000000007</v>
      </c>
      <c r="AA81" s="9">
        <f t="shared" si="18"/>
        <v>427.67999999999984</v>
      </c>
      <c r="AB81" s="9">
        <f t="shared" si="19"/>
        <v>47864.259999999995</v>
      </c>
    </row>
    <row r="82" spans="1:31" s="12" customFormat="1" ht="16.5" customHeight="1" x14ac:dyDescent="0.25">
      <c r="A82" s="10"/>
      <c r="B82" s="10"/>
      <c r="C82" s="10" t="s">
        <v>71</v>
      </c>
      <c r="D82" s="10"/>
      <c r="E82" s="10"/>
      <c r="F82" s="10"/>
      <c r="G82" s="10"/>
      <c r="H82" s="10"/>
      <c r="I82" s="10"/>
      <c r="J82" s="11">
        <f>SUM(J66:J81)</f>
        <v>2077</v>
      </c>
      <c r="K82" s="10"/>
      <c r="L82" s="11">
        <f t="shared" ref="L82:AB82" si="20">SUM(L66:L81)</f>
        <v>775066.23</v>
      </c>
      <c r="M82" s="11">
        <f t="shared" si="20"/>
        <v>131238.53999999998</v>
      </c>
      <c r="N82" s="11">
        <f t="shared" si="20"/>
        <v>38385.51</v>
      </c>
      <c r="O82" s="11">
        <f t="shared" si="20"/>
        <v>944690.28</v>
      </c>
      <c r="P82" s="11">
        <f t="shared" si="20"/>
        <v>18801.78</v>
      </c>
      <c r="Q82" s="11">
        <f t="shared" si="20"/>
        <v>8319.0299999999988</v>
      </c>
      <c r="R82" s="11">
        <f t="shared" si="20"/>
        <v>1233.7399999999998</v>
      </c>
      <c r="S82" s="11">
        <f t="shared" si="20"/>
        <v>28354.550000000003</v>
      </c>
      <c r="T82" s="11">
        <f t="shared" si="20"/>
        <v>0</v>
      </c>
      <c r="U82" s="11">
        <f t="shared" si="20"/>
        <v>49981.34</v>
      </c>
      <c r="V82" s="11">
        <f t="shared" si="20"/>
        <v>3643.26</v>
      </c>
      <c r="W82" s="11">
        <f t="shared" si="20"/>
        <v>2138.4</v>
      </c>
      <c r="X82" s="11">
        <f t="shared" si="20"/>
        <v>55763</v>
      </c>
      <c r="Y82" s="11">
        <f t="shared" si="20"/>
        <v>743886.67000000016</v>
      </c>
      <c r="Z82" s="11">
        <f t="shared" si="20"/>
        <v>135914.31</v>
      </c>
      <c r="AA82" s="11">
        <f t="shared" si="20"/>
        <v>37480.850000000006</v>
      </c>
      <c r="AB82" s="11">
        <f t="shared" si="20"/>
        <v>917281.83000000019</v>
      </c>
    </row>
    <row r="83" spans="1:31" s="12" customFormat="1" ht="16.5" customHeight="1" x14ac:dyDescent="0.25">
      <c r="A83" s="10"/>
      <c r="B83" s="10"/>
      <c r="C83" s="10" t="s">
        <v>119</v>
      </c>
      <c r="D83" s="10"/>
      <c r="E83" s="10"/>
      <c r="F83" s="10"/>
      <c r="G83" s="10"/>
      <c r="H83" s="10"/>
      <c r="I83" s="10"/>
      <c r="J83" s="11">
        <f>J82+J65</f>
        <v>10727</v>
      </c>
      <c r="K83" s="11"/>
      <c r="L83" s="11">
        <f t="shared" ref="L83:AB83" si="21">L82+L65</f>
        <v>1733377.9899999998</v>
      </c>
      <c r="M83" s="11">
        <f t="shared" si="21"/>
        <v>191623.08999999997</v>
      </c>
      <c r="N83" s="11">
        <f t="shared" si="21"/>
        <v>54737.130000000005</v>
      </c>
      <c r="O83" s="11">
        <f t="shared" si="21"/>
        <v>1979738.21</v>
      </c>
      <c r="P83" s="11">
        <f t="shared" si="21"/>
        <v>60212.399999999987</v>
      </c>
      <c r="Q83" s="11">
        <f t="shared" si="21"/>
        <v>19859.539999999994</v>
      </c>
      <c r="R83" s="11">
        <f t="shared" si="21"/>
        <v>5087.3200000000006</v>
      </c>
      <c r="S83" s="11">
        <f t="shared" si="21"/>
        <v>85159.260000000009</v>
      </c>
      <c r="T83" s="11">
        <f t="shared" si="21"/>
        <v>0</v>
      </c>
      <c r="U83" s="11">
        <f t="shared" si="21"/>
        <v>277855.81</v>
      </c>
      <c r="V83" s="11">
        <f t="shared" si="21"/>
        <v>16209.8</v>
      </c>
      <c r="W83" s="11">
        <f t="shared" si="21"/>
        <v>5934.39</v>
      </c>
      <c r="X83" s="11">
        <f t="shared" si="21"/>
        <v>300000</v>
      </c>
      <c r="Y83" s="11">
        <f t="shared" si="21"/>
        <v>1515734.58</v>
      </c>
      <c r="Z83" s="11">
        <f t="shared" si="21"/>
        <v>195272.83</v>
      </c>
      <c r="AA83" s="11">
        <f t="shared" si="21"/>
        <v>53890.060000000012</v>
      </c>
      <c r="AB83" s="11">
        <f t="shared" si="21"/>
        <v>1764897.4700000002</v>
      </c>
    </row>
    <row r="84" spans="1:31" ht="18" customHeight="1" x14ac:dyDescent="0.25"/>
    <row r="85" spans="1:31" ht="18" customHeight="1" x14ac:dyDescent="0.25"/>
    <row r="88" spans="1:31" ht="15.75" x14ac:dyDescent="0.25">
      <c r="E88" s="13" t="s">
        <v>120</v>
      </c>
      <c r="G88" s="14"/>
      <c r="H88" s="14"/>
      <c r="I88" s="14"/>
      <c r="J88" s="14"/>
      <c r="K88" s="14"/>
      <c r="L88" s="13" t="s">
        <v>122</v>
      </c>
      <c r="M88" s="13"/>
      <c r="N88" s="13"/>
      <c r="O88" s="14"/>
      <c r="Q88" s="14"/>
      <c r="R88" s="13" t="s">
        <v>121</v>
      </c>
      <c r="T88" s="14"/>
      <c r="U88" s="14"/>
      <c r="W88" s="14"/>
      <c r="X88" s="14"/>
      <c r="Y88" s="13" t="s">
        <v>123</v>
      </c>
      <c r="Z88" s="14"/>
      <c r="AA88" s="14"/>
      <c r="AB88" s="14"/>
    </row>
    <row r="89" spans="1:31" ht="15.75" x14ac:dyDescent="0.25">
      <c r="E89" s="13" t="s">
        <v>124</v>
      </c>
      <c r="G89" s="14"/>
      <c r="H89" s="14"/>
      <c r="I89" s="14"/>
      <c r="J89" s="14"/>
      <c r="K89" s="14"/>
      <c r="L89" s="13" t="s">
        <v>124</v>
      </c>
      <c r="M89" s="13"/>
      <c r="N89" s="13"/>
      <c r="O89" s="14"/>
      <c r="Q89" s="14"/>
      <c r="R89" s="13" t="s">
        <v>124</v>
      </c>
      <c r="T89" s="14"/>
      <c r="U89" s="14"/>
      <c r="W89" s="14"/>
      <c r="X89" s="14"/>
      <c r="Y89" s="13" t="s">
        <v>124</v>
      </c>
      <c r="Z89" s="14"/>
      <c r="AA89" s="14"/>
      <c r="AB89" s="14"/>
    </row>
    <row r="95" spans="1:31" ht="32.25" customHeight="1" x14ac:dyDescent="0.55000000000000004">
      <c r="A95" s="75" t="s">
        <v>0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1"/>
      <c r="AD95" s="1"/>
      <c r="AE95" s="1"/>
    </row>
    <row r="96" spans="1:31" ht="21.75" customHeight="1" x14ac:dyDescent="0.4">
      <c r="A96" s="76" t="s">
        <v>1650</v>
      </c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2"/>
      <c r="AD96" s="2"/>
      <c r="AE96" s="2"/>
    </row>
    <row r="97" spans="1:31" s="5" customFormat="1" ht="20.25" customHeight="1" x14ac:dyDescent="0.35">
      <c r="A97" s="3" t="s">
        <v>1</v>
      </c>
      <c r="B97" s="4"/>
      <c r="C97" s="3"/>
      <c r="D97" s="3"/>
      <c r="F97" s="3" t="s">
        <v>1172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s="7" customFormat="1" ht="90" x14ac:dyDescent="0.25">
      <c r="A98" s="6" t="s">
        <v>3</v>
      </c>
      <c r="B98" s="6" t="s">
        <v>4</v>
      </c>
      <c r="C98" s="6" t="s">
        <v>5</v>
      </c>
      <c r="D98" s="6" t="s">
        <v>6</v>
      </c>
      <c r="E98" s="6" t="s">
        <v>7</v>
      </c>
      <c r="F98" s="6" t="s">
        <v>8</v>
      </c>
      <c r="G98" s="6" t="s">
        <v>9</v>
      </c>
      <c r="H98" s="6" t="s">
        <v>10</v>
      </c>
      <c r="I98" s="6" t="s">
        <v>11</v>
      </c>
      <c r="J98" s="6" t="s">
        <v>12</v>
      </c>
      <c r="K98" s="6" t="s">
        <v>13</v>
      </c>
      <c r="L98" s="6" t="s">
        <v>14</v>
      </c>
      <c r="M98" s="6" t="s">
        <v>15</v>
      </c>
      <c r="N98" s="6" t="s">
        <v>16</v>
      </c>
      <c r="O98" s="6" t="s">
        <v>17</v>
      </c>
      <c r="P98" s="6" t="s">
        <v>18</v>
      </c>
      <c r="Q98" s="6" t="s">
        <v>19</v>
      </c>
      <c r="R98" s="6" t="s">
        <v>20</v>
      </c>
      <c r="S98" s="6" t="s">
        <v>21</v>
      </c>
      <c r="T98" s="6" t="s">
        <v>22</v>
      </c>
      <c r="U98" s="6" t="s">
        <v>23</v>
      </c>
      <c r="V98" s="6" t="s">
        <v>24</v>
      </c>
      <c r="W98" s="6" t="s">
        <v>25</v>
      </c>
      <c r="X98" s="6" t="s">
        <v>26</v>
      </c>
      <c r="Y98" s="6" t="s">
        <v>27</v>
      </c>
      <c r="Z98" s="6" t="s">
        <v>28</v>
      </c>
      <c r="AA98" s="6" t="s">
        <v>29</v>
      </c>
      <c r="AB98" s="6" t="s">
        <v>30</v>
      </c>
    </row>
    <row r="99" spans="1:31" s="15" customFormat="1" x14ac:dyDescent="0.25">
      <c r="A99" s="17">
        <v>1</v>
      </c>
      <c r="B99" s="17" t="s">
        <v>1099</v>
      </c>
      <c r="C99" s="17" t="s">
        <v>1663</v>
      </c>
      <c r="D99" s="17" t="s">
        <v>1101</v>
      </c>
      <c r="E99" s="17" t="s">
        <v>1102</v>
      </c>
      <c r="F99" s="17" t="s">
        <v>35</v>
      </c>
      <c r="G99" s="17" t="s">
        <v>1055</v>
      </c>
      <c r="H99" s="17">
        <v>2170</v>
      </c>
      <c r="I99" s="17">
        <v>1942</v>
      </c>
      <c r="J99" s="17">
        <v>684</v>
      </c>
      <c r="K99" s="17" t="s">
        <v>37</v>
      </c>
      <c r="L99" s="18">
        <v>2254.91</v>
      </c>
      <c r="M99" s="18">
        <v>227.03</v>
      </c>
      <c r="N99" s="18">
        <v>926.63</v>
      </c>
      <c r="O99" s="18">
        <v>3408.57</v>
      </c>
      <c r="P99" s="18">
        <v>3884.55</v>
      </c>
      <c r="Q99" s="18">
        <v>14.07</v>
      </c>
      <c r="R99" s="18">
        <v>304.72000000000003</v>
      </c>
      <c r="S99" s="18">
        <v>4203.34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6139.46</v>
      </c>
      <c r="Z99" s="18">
        <v>940.7</v>
      </c>
      <c r="AA99" s="18">
        <v>531.75</v>
      </c>
      <c r="AB99" s="18">
        <v>7611.91</v>
      </c>
    </row>
    <row r="100" spans="1:31" s="15" customFormat="1" x14ac:dyDescent="0.25">
      <c r="A100" s="17">
        <v>2</v>
      </c>
      <c r="B100" s="17" t="s">
        <v>1103</v>
      </c>
      <c r="C100" s="17" t="s">
        <v>1663</v>
      </c>
      <c r="D100" s="17" t="s">
        <v>1104</v>
      </c>
      <c r="E100" s="17" t="s">
        <v>1105</v>
      </c>
      <c r="F100" s="17" t="s">
        <v>35</v>
      </c>
      <c r="G100" s="17" t="s">
        <v>750</v>
      </c>
      <c r="H100" s="17">
        <v>71622</v>
      </c>
      <c r="I100" s="17">
        <v>70938</v>
      </c>
      <c r="J100" s="17">
        <v>684</v>
      </c>
      <c r="K100" s="17" t="s">
        <v>37</v>
      </c>
      <c r="L100" s="18">
        <v>43786.12</v>
      </c>
      <c r="M100" s="18">
        <v>3520.07</v>
      </c>
      <c r="N100" s="18">
        <v>2962.05</v>
      </c>
      <c r="O100" s="18">
        <v>50268.24</v>
      </c>
      <c r="P100" s="18">
        <v>3813.3</v>
      </c>
      <c r="Q100" s="18">
        <v>474.67</v>
      </c>
      <c r="R100" s="18">
        <v>304.72000000000003</v>
      </c>
      <c r="S100" s="18">
        <v>4592.6899999999996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47599.42</v>
      </c>
      <c r="Z100" s="18">
        <v>3436.72</v>
      </c>
      <c r="AA100" s="18">
        <v>3824.79</v>
      </c>
      <c r="AB100" s="18">
        <v>54860.93</v>
      </c>
    </row>
    <row r="101" spans="1:31" s="15" customFormat="1" x14ac:dyDescent="0.25">
      <c r="A101" s="17">
        <v>3</v>
      </c>
      <c r="B101" s="17" t="s">
        <v>1103</v>
      </c>
      <c r="C101" s="17" t="s">
        <v>1663</v>
      </c>
      <c r="D101" s="17" t="s">
        <v>1106</v>
      </c>
      <c r="E101" s="17" t="s">
        <v>1107</v>
      </c>
      <c r="F101" s="17" t="s">
        <v>35</v>
      </c>
      <c r="G101" s="17" t="s">
        <v>1055</v>
      </c>
      <c r="H101" s="17">
        <v>23888</v>
      </c>
      <c r="I101" s="17">
        <v>23888</v>
      </c>
      <c r="J101" s="17">
        <v>0</v>
      </c>
      <c r="K101" s="17" t="s">
        <v>37</v>
      </c>
      <c r="L101" s="18">
        <v>67486.58</v>
      </c>
      <c r="M101" s="18">
        <v>465.11</v>
      </c>
      <c r="N101" s="18">
        <v>1964.69</v>
      </c>
      <c r="O101" s="18">
        <v>69916.38</v>
      </c>
      <c r="P101" s="18">
        <v>190</v>
      </c>
      <c r="Q101" s="18">
        <v>696.83</v>
      </c>
      <c r="R101" s="18">
        <v>0</v>
      </c>
      <c r="S101" s="18">
        <v>886.83</v>
      </c>
      <c r="T101" s="18">
        <v>0</v>
      </c>
      <c r="U101" s="18">
        <v>-14175.22</v>
      </c>
      <c r="V101" s="18">
        <v>-7468.46</v>
      </c>
      <c r="W101" s="18">
        <v>-4551.32</v>
      </c>
      <c r="X101" s="18">
        <v>-26195</v>
      </c>
      <c r="Y101" s="18">
        <v>81851.8</v>
      </c>
      <c r="Z101" s="18">
        <v>10129.98</v>
      </c>
      <c r="AA101" s="18">
        <v>5016.43</v>
      </c>
      <c r="AB101" s="18">
        <v>96998.21</v>
      </c>
    </row>
    <row r="102" spans="1:31" s="15" customFormat="1" x14ac:dyDescent="0.25">
      <c r="A102" s="17">
        <v>4</v>
      </c>
      <c r="B102" s="17" t="s">
        <v>1108</v>
      </c>
      <c r="C102" s="17" t="s">
        <v>1663</v>
      </c>
      <c r="D102" s="17" t="s">
        <v>1109</v>
      </c>
      <c r="E102" s="17" t="s">
        <v>1110</v>
      </c>
      <c r="F102" s="17" t="s">
        <v>35</v>
      </c>
      <c r="G102" s="17" t="s">
        <v>1055</v>
      </c>
      <c r="H102" s="17">
        <v>53912</v>
      </c>
      <c r="I102" s="17">
        <v>53912</v>
      </c>
      <c r="J102" s="17">
        <v>0</v>
      </c>
      <c r="K102" s="17" t="s">
        <v>59</v>
      </c>
      <c r="L102" s="18">
        <v>33032.81</v>
      </c>
      <c r="M102" s="18">
        <v>3889.53</v>
      </c>
      <c r="N102" s="18">
        <v>3675.47</v>
      </c>
      <c r="O102" s="18">
        <v>40597.81</v>
      </c>
      <c r="P102" s="18">
        <v>498.75</v>
      </c>
      <c r="Q102" s="18">
        <v>381.02</v>
      </c>
      <c r="R102" s="18">
        <v>0</v>
      </c>
      <c r="S102" s="18">
        <v>879.77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33531.56</v>
      </c>
      <c r="Z102" s="18">
        <v>4056.49</v>
      </c>
      <c r="AA102" s="18">
        <v>3889.53</v>
      </c>
      <c r="AB102" s="18">
        <v>41477.58</v>
      </c>
    </row>
    <row r="103" spans="1:31" s="15" customFormat="1" x14ac:dyDescent="0.25">
      <c r="A103" s="17">
        <v>5</v>
      </c>
      <c r="B103" s="17" t="s">
        <v>1111</v>
      </c>
      <c r="C103" s="17" t="s">
        <v>1663</v>
      </c>
      <c r="D103" s="17" t="s">
        <v>1112</v>
      </c>
      <c r="E103" s="17" t="s">
        <v>1113</v>
      </c>
      <c r="F103" s="17" t="s">
        <v>35</v>
      </c>
      <c r="G103" s="17" t="s">
        <v>1055</v>
      </c>
      <c r="H103" s="17">
        <v>97474</v>
      </c>
      <c r="I103" s="17">
        <v>87438</v>
      </c>
      <c r="J103" s="17">
        <v>10036</v>
      </c>
      <c r="K103" s="17" t="s">
        <v>37</v>
      </c>
      <c r="L103" s="18">
        <v>19186.900000000001</v>
      </c>
      <c r="M103" s="18">
        <v>1737.44</v>
      </c>
      <c r="N103" s="18">
        <v>1837.73</v>
      </c>
      <c r="O103" s="18">
        <v>22762.07</v>
      </c>
      <c r="P103" s="18">
        <v>7911.58</v>
      </c>
      <c r="Q103" s="18">
        <v>118.57</v>
      </c>
      <c r="R103" s="18">
        <v>4471.04</v>
      </c>
      <c r="S103" s="18">
        <v>12501.19</v>
      </c>
      <c r="T103" s="18">
        <v>0</v>
      </c>
      <c r="U103" s="18">
        <v>-26647.759999999998</v>
      </c>
      <c r="V103" s="18">
        <v>-7700.68</v>
      </c>
      <c r="W103" s="18">
        <v>-11962.56</v>
      </c>
      <c r="X103" s="18">
        <v>-46311</v>
      </c>
      <c r="Y103" s="18">
        <v>53746.239999999998</v>
      </c>
      <c r="Z103" s="18">
        <v>9656.98</v>
      </c>
      <c r="AA103" s="18">
        <v>18171.04</v>
      </c>
      <c r="AB103" s="18">
        <v>81574.259999999995</v>
      </c>
    </row>
    <row r="104" spans="1:31" s="15" customFormat="1" x14ac:dyDescent="0.25">
      <c r="A104" s="17">
        <v>6</v>
      </c>
      <c r="B104" s="17" t="s">
        <v>1108</v>
      </c>
      <c r="C104" s="17" t="s">
        <v>1663</v>
      </c>
      <c r="D104" s="17" t="s">
        <v>1115</v>
      </c>
      <c r="E104" s="17" t="s">
        <v>1116</v>
      </c>
      <c r="F104" s="17" t="s">
        <v>35</v>
      </c>
      <c r="G104" s="17" t="s">
        <v>1055</v>
      </c>
      <c r="H104" s="17">
        <v>52207</v>
      </c>
      <c r="I104" s="17">
        <v>51848</v>
      </c>
      <c r="J104" s="17">
        <v>359</v>
      </c>
      <c r="K104" s="17" t="s">
        <v>37</v>
      </c>
      <c r="L104" s="18">
        <v>85236.22</v>
      </c>
      <c r="M104" s="18">
        <v>340.36</v>
      </c>
      <c r="N104" s="18">
        <v>3526.72</v>
      </c>
      <c r="O104" s="18">
        <v>89103.3</v>
      </c>
      <c r="P104" s="18">
        <v>2275.8000000000002</v>
      </c>
      <c r="Q104" s="18">
        <v>874.29</v>
      </c>
      <c r="R104" s="18">
        <v>159.93</v>
      </c>
      <c r="S104" s="18">
        <v>3310.02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87512.02</v>
      </c>
      <c r="Z104" s="18">
        <v>4401.01</v>
      </c>
      <c r="AA104" s="18">
        <v>500.29</v>
      </c>
      <c r="AB104" s="18">
        <v>92413.32</v>
      </c>
    </row>
    <row r="105" spans="1:31" s="15" customFormat="1" x14ac:dyDescent="0.25">
      <c r="A105" s="17">
        <v>7</v>
      </c>
      <c r="B105" s="17" t="s">
        <v>1108</v>
      </c>
      <c r="C105" s="17" t="s">
        <v>1663</v>
      </c>
      <c r="D105" s="17" t="s">
        <v>1117</v>
      </c>
      <c r="E105" s="17" t="s">
        <v>1118</v>
      </c>
      <c r="F105" s="17" t="s">
        <v>35</v>
      </c>
      <c r="G105" s="17" t="s">
        <v>1055</v>
      </c>
      <c r="H105" s="17">
        <v>4250</v>
      </c>
      <c r="I105" s="17">
        <v>4250</v>
      </c>
      <c r="J105" s="17">
        <v>0</v>
      </c>
      <c r="K105" s="17" t="s">
        <v>59</v>
      </c>
      <c r="L105" s="18">
        <v>48319.66</v>
      </c>
      <c r="M105" s="18">
        <v>0</v>
      </c>
      <c r="N105" s="18">
        <v>1593.41</v>
      </c>
      <c r="O105" s="18">
        <v>49913.07</v>
      </c>
      <c r="P105" s="18">
        <v>285</v>
      </c>
      <c r="Q105" s="18">
        <v>497.53</v>
      </c>
      <c r="R105" s="18">
        <v>0</v>
      </c>
      <c r="S105" s="18">
        <v>782.53</v>
      </c>
      <c r="T105" s="18">
        <v>0</v>
      </c>
      <c r="U105" s="18">
        <v>-3022.96</v>
      </c>
      <c r="V105" s="18">
        <v>-16106.22</v>
      </c>
      <c r="W105" s="18">
        <v>-6293.82</v>
      </c>
      <c r="X105" s="18">
        <v>-25423</v>
      </c>
      <c r="Y105" s="18">
        <v>51627.62</v>
      </c>
      <c r="Z105" s="18">
        <v>18197.16</v>
      </c>
      <c r="AA105" s="18">
        <v>6293.82</v>
      </c>
      <c r="AB105" s="18">
        <v>76118.600000000006</v>
      </c>
    </row>
    <row r="106" spans="1:31" s="15" customFormat="1" x14ac:dyDescent="0.25">
      <c r="A106" s="17">
        <v>8</v>
      </c>
      <c r="B106" s="17" t="s">
        <v>1108</v>
      </c>
      <c r="C106" s="17" t="s">
        <v>1663</v>
      </c>
      <c r="D106" s="17" t="s">
        <v>1119</v>
      </c>
      <c r="E106" s="17" t="s">
        <v>1120</v>
      </c>
      <c r="F106" s="17" t="s">
        <v>35</v>
      </c>
      <c r="G106" s="17" t="s">
        <v>215</v>
      </c>
      <c r="H106" s="17">
        <v>82841</v>
      </c>
      <c r="I106" s="17">
        <v>82664</v>
      </c>
      <c r="J106" s="17">
        <v>531</v>
      </c>
      <c r="K106" s="17" t="s">
        <v>37</v>
      </c>
      <c r="L106" s="18">
        <v>58386.93</v>
      </c>
      <c r="M106" s="18">
        <v>1296.4000000000001</v>
      </c>
      <c r="N106" s="18">
        <v>1840.57</v>
      </c>
      <c r="O106" s="18">
        <v>61523.9</v>
      </c>
      <c r="P106" s="18">
        <v>3364.7</v>
      </c>
      <c r="Q106" s="18">
        <v>605.16999999999996</v>
      </c>
      <c r="R106" s="18">
        <v>236.56</v>
      </c>
      <c r="S106" s="18">
        <v>4206.43</v>
      </c>
      <c r="T106" s="18">
        <v>0</v>
      </c>
      <c r="U106" s="18">
        <v>-18662.22</v>
      </c>
      <c r="V106" s="18">
        <v>-4752.4799999999996</v>
      </c>
      <c r="W106" s="18">
        <v>-3034.3</v>
      </c>
      <c r="X106" s="18">
        <v>-26449</v>
      </c>
      <c r="Y106" s="18">
        <v>80413.850000000006</v>
      </c>
      <c r="Z106" s="18">
        <v>7198.22</v>
      </c>
      <c r="AA106" s="18">
        <v>4567.26</v>
      </c>
      <c r="AB106" s="18">
        <v>92179.33</v>
      </c>
    </row>
    <row r="107" spans="1:31" s="15" customFormat="1" x14ac:dyDescent="0.25">
      <c r="A107" s="17">
        <v>9</v>
      </c>
      <c r="B107" s="17" t="s">
        <v>1121</v>
      </c>
      <c r="C107" s="17" t="s">
        <v>1663</v>
      </c>
      <c r="D107" s="17" t="s">
        <v>1122</v>
      </c>
      <c r="E107" s="17" t="s">
        <v>1123</v>
      </c>
      <c r="F107" s="17" t="s">
        <v>35</v>
      </c>
      <c r="G107" s="17" t="s">
        <v>1124</v>
      </c>
      <c r="H107" s="17">
        <v>33605</v>
      </c>
      <c r="I107" s="17">
        <v>33124</v>
      </c>
      <c r="J107" s="17">
        <v>1443</v>
      </c>
      <c r="K107" s="17" t="s">
        <v>37</v>
      </c>
      <c r="L107" s="18">
        <v>97061.37</v>
      </c>
      <c r="M107" s="18">
        <v>1126.67</v>
      </c>
      <c r="N107" s="18">
        <v>2018.3</v>
      </c>
      <c r="O107" s="18">
        <v>100206.34</v>
      </c>
      <c r="P107" s="18">
        <v>7641.6</v>
      </c>
      <c r="Q107" s="18">
        <v>992.75</v>
      </c>
      <c r="R107" s="18">
        <v>642.86</v>
      </c>
      <c r="S107" s="18">
        <v>9277.2099999999991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104702.97</v>
      </c>
      <c r="Z107" s="18">
        <v>3011.05</v>
      </c>
      <c r="AA107" s="18">
        <v>1769.53</v>
      </c>
      <c r="AB107" s="18">
        <v>109483.55</v>
      </c>
    </row>
    <row r="108" spans="1:31" s="15" customFormat="1" x14ac:dyDescent="0.25">
      <c r="A108" s="17">
        <v>10</v>
      </c>
      <c r="B108" s="17" t="s">
        <v>1099</v>
      </c>
      <c r="C108" s="17" t="s">
        <v>1663</v>
      </c>
      <c r="D108" s="17" t="s">
        <v>1125</v>
      </c>
      <c r="E108" s="17" t="s">
        <v>1126</v>
      </c>
      <c r="F108" s="17" t="s">
        <v>35</v>
      </c>
      <c r="G108" s="17" t="s">
        <v>1127</v>
      </c>
      <c r="H108" s="17">
        <v>17433</v>
      </c>
      <c r="I108" s="17">
        <v>17433</v>
      </c>
      <c r="J108" s="17">
        <v>0</v>
      </c>
      <c r="K108" s="17" t="s">
        <v>37</v>
      </c>
      <c r="L108" s="18">
        <v>84809.17</v>
      </c>
      <c r="M108" s="18">
        <v>946.92</v>
      </c>
      <c r="N108" s="18">
        <v>10834.2</v>
      </c>
      <c r="O108" s="18">
        <v>96590.29</v>
      </c>
      <c r="P108" s="18">
        <v>498.75</v>
      </c>
      <c r="Q108" s="18">
        <v>893.87</v>
      </c>
      <c r="R108" s="18">
        <v>0</v>
      </c>
      <c r="S108" s="18">
        <v>1392.62</v>
      </c>
      <c r="T108" s="18">
        <v>0</v>
      </c>
      <c r="U108" s="18">
        <v>0</v>
      </c>
      <c r="V108" s="18">
        <v>0</v>
      </c>
      <c r="W108" s="18">
        <v>0</v>
      </c>
      <c r="X108" s="18"/>
      <c r="Y108" s="18">
        <v>85307.92</v>
      </c>
      <c r="Z108" s="18">
        <v>11728.07</v>
      </c>
      <c r="AA108" s="18">
        <v>946.92</v>
      </c>
      <c r="AB108" s="18">
        <v>97982.91</v>
      </c>
    </row>
    <row r="109" spans="1:31" s="15" customFormat="1" x14ac:dyDescent="0.25">
      <c r="A109" s="17">
        <v>11</v>
      </c>
      <c r="B109" s="17" t="s">
        <v>1103</v>
      </c>
      <c r="C109" s="17" t="s">
        <v>1663</v>
      </c>
      <c r="D109" s="17" t="s">
        <v>1128</v>
      </c>
      <c r="E109" s="17" t="s">
        <v>1129</v>
      </c>
      <c r="F109" s="17" t="s">
        <v>35</v>
      </c>
      <c r="G109" s="17" t="s">
        <v>215</v>
      </c>
      <c r="H109" s="17">
        <v>9135</v>
      </c>
      <c r="I109" s="17">
        <v>9135</v>
      </c>
      <c r="J109" s="17">
        <v>0</v>
      </c>
      <c r="K109" s="17" t="s">
        <v>59</v>
      </c>
      <c r="L109" s="18">
        <v>69851.66</v>
      </c>
      <c r="M109" s="18">
        <v>804.34</v>
      </c>
      <c r="N109" s="18">
        <v>15343.93</v>
      </c>
      <c r="O109" s="18">
        <v>85999.93</v>
      </c>
      <c r="P109" s="18">
        <v>498.75</v>
      </c>
      <c r="Q109" s="18">
        <v>728.57</v>
      </c>
      <c r="R109" s="18">
        <v>0</v>
      </c>
      <c r="S109" s="18">
        <v>1227.32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70350.41</v>
      </c>
      <c r="Z109" s="18">
        <v>16072.5</v>
      </c>
      <c r="AA109" s="18">
        <v>804.34</v>
      </c>
      <c r="AB109" s="18">
        <v>87227.25</v>
      </c>
    </row>
    <row r="110" spans="1:31" s="15" customFormat="1" x14ac:dyDescent="0.25">
      <c r="A110" s="17">
        <v>12</v>
      </c>
      <c r="B110" s="17" t="s">
        <v>1111</v>
      </c>
      <c r="C110" s="17" t="s">
        <v>1663</v>
      </c>
      <c r="D110" s="17" t="s">
        <v>1130</v>
      </c>
      <c r="E110" s="17" t="s">
        <v>1131</v>
      </c>
      <c r="F110" s="17" t="s">
        <v>35</v>
      </c>
      <c r="G110" s="17" t="s">
        <v>1132</v>
      </c>
      <c r="H110" s="17">
        <v>78</v>
      </c>
      <c r="I110" s="17">
        <v>0</v>
      </c>
      <c r="J110" s="17">
        <v>78</v>
      </c>
      <c r="K110" s="17" t="s">
        <v>37</v>
      </c>
      <c r="L110" s="18">
        <v>60220.959999999999</v>
      </c>
      <c r="M110" s="18">
        <v>529.70000000000005</v>
      </c>
      <c r="N110" s="18">
        <v>1867.3</v>
      </c>
      <c r="O110" s="18">
        <v>62617.96</v>
      </c>
      <c r="P110" s="18">
        <v>-5530.4</v>
      </c>
      <c r="Q110" s="18">
        <v>598.16999999999996</v>
      </c>
      <c r="R110" s="18">
        <v>34.75</v>
      </c>
      <c r="S110" s="18">
        <v>-4897.4799999999996</v>
      </c>
      <c r="T110" s="18">
        <v>0</v>
      </c>
      <c r="U110" s="18">
        <v>-12672.25</v>
      </c>
      <c r="V110" s="18">
        <v>-10535.75</v>
      </c>
      <c r="W110" s="18">
        <v>-2414</v>
      </c>
      <c r="X110" s="18">
        <v>-25622</v>
      </c>
      <c r="Y110" s="18">
        <v>67362.81</v>
      </c>
      <c r="Z110" s="18">
        <v>13001.22</v>
      </c>
      <c r="AA110" s="18">
        <v>2978.45</v>
      </c>
      <c r="AB110" s="18">
        <v>83342.48</v>
      </c>
    </row>
    <row r="111" spans="1:31" s="15" customFormat="1" x14ac:dyDescent="0.25">
      <c r="A111" s="17">
        <v>13</v>
      </c>
      <c r="B111" s="17" t="s">
        <v>1121</v>
      </c>
      <c r="C111" s="17" t="s">
        <v>1663</v>
      </c>
      <c r="D111" s="17" t="s">
        <v>1133</v>
      </c>
      <c r="E111" s="17" t="s">
        <v>1134</v>
      </c>
      <c r="F111" s="17" t="s">
        <v>35</v>
      </c>
      <c r="G111" s="17" t="s">
        <v>114</v>
      </c>
      <c r="H111" s="17">
        <v>20299</v>
      </c>
      <c r="I111" s="17">
        <v>20200</v>
      </c>
      <c r="J111" s="17">
        <v>99</v>
      </c>
      <c r="K111" s="17" t="s">
        <v>37</v>
      </c>
      <c r="L111" s="18">
        <v>75058.87</v>
      </c>
      <c r="M111" s="18">
        <v>1122.3699999999999</v>
      </c>
      <c r="N111" s="18">
        <v>9487.48</v>
      </c>
      <c r="O111" s="18">
        <v>85668.72</v>
      </c>
      <c r="P111" s="18">
        <v>965.05</v>
      </c>
      <c r="Q111" s="18">
        <v>783.28</v>
      </c>
      <c r="R111" s="18">
        <v>44.1</v>
      </c>
      <c r="S111" s="18">
        <v>1792.43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76023.92</v>
      </c>
      <c r="Z111" s="18">
        <v>10270.76</v>
      </c>
      <c r="AA111" s="18">
        <v>1166.47</v>
      </c>
      <c r="AB111" s="18">
        <v>87461.15</v>
      </c>
    </row>
    <row r="112" spans="1:31" s="15" customFormat="1" x14ac:dyDescent="0.25">
      <c r="A112" s="17">
        <v>14</v>
      </c>
      <c r="B112" s="17" t="s">
        <v>1135</v>
      </c>
      <c r="C112" s="17" t="s">
        <v>1663</v>
      </c>
      <c r="D112" s="17" t="s">
        <v>1600</v>
      </c>
      <c r="E112" s="17" t="s">
        <v>1601</v>
      </c>
      <c r="F112" s="17" t="s">
        <v>35</v>
      </c>
      <c r="G112" s="17" t="s">
        <v>1602</v>
      </c>
      <c r="H112" s="17">
        <v>15</v>
      </c>
      <c r="I112" s="17">
        <v>15</v>
      </c>
      <c r="J112" s="17">
        <v>0</v>
      </c>
      <c r="K112" s="17" t="s">
        <v>59</v>
      </c>
      <c r="L112" s="18">
        <v>4804.82</v>
      </c>
      <c r="M112" s="18">
        <v>248.89</v>
      </c>
      <c r="N112" s="18">
        <v>162.27000000000001</v>
      </c>
      <c r="O112" s="18">
        <v>5215.9799999999996</v>
      </c>
      <c r="P112" s="18">
        <v>-1588</v>
      </c>
      <c r="Q112" s="18">
        <v>49.08</v>
      </c>
      <c r="R112" s="18">
        <v>0</v>
      </c>
      <c r="S112" s="18">
        <v>-1538.92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3216.82</v>
      </c>
      <c r="Z112" s="18">
        <v>211.35</v>
      </c>
      <c r="AA112" s="18">
        <v>248.89</v>
      </c>
      <c r="AB112" s="18">
        <v>3677.06</v>
      </c>
    </row>
    <row r="113" spans="1:28" s="15" customFormat="1" x14ac:dyDescent="0.25">
      <c r="A113" s="17">
        <v>15</v>
      </c>
      <c r="B113" s="17" t="s">
        <v>1135</v>
      </c>
      <c r="C113" s="17" t="s">
        <v>1663</v>
      </c>
      <c r="D113" s="17" t="s">
        <v>1136</v>
      </c>
      <c r="E113" s="17" t="s">
        <v>1137</v>
      </c>
      <c r="F113" s="17" t="s">
        <v>35</v>
      </c>
      <c r="G113" s="17" t="s">
        <v>1006</v>
      </c>
      <c r="H113" s="17">
        <v>120</v>
      </c>
      <c r="I113" s="17">
        <v>120</v>
      </c>
      <c r="J113" s="17">
        <v>0</v>
      </c>
      <c r="K113" s="17" t="s">
        <v>37</v>
      </c>
      <c r="L113" s="18">
        <v>7615.15</v>
      </c>
      <c r="M113" s="18">
        <v>112.85</v>
      </c>
      <c r="N113" s="18">
        <v>404.76</v>
      </c>
      <c r="O113" s="18">
        <v>8132.76</v>
      </c>
      <c r="P113" s="18">
        <v>-238.28</v>
      </c>
      <c r="Q113" s="18">
        <v>76.7</v>
      </c>
      <c r="R113" s="18">
        <v>0</v>
      </c>
      <c r="S113" s="18">
        <v>-161.58000000000001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7376.87</v>
      </c>
      <c r="Z113" s="18">
        <v>481.46</v>
      </c>
      <c r="AA113" s="18">
        <v>112.85</v>
      </c>
      <c r="AB113" s="18">
        <v>7971.18</v>
      </c>
    </row>
    <row r="114" spans="1:28" s="15" customFormat="1" x14ac:dyDescent="0.25">
      <c r="A114" s="17">
        <v>16</v>
      </c>
      <c r="B114" s="17" t="s">
        <v>1135</v>
      </c>
      <c r="C114" s="17" t="s">
        <v>1663</v>
      </c>
      <c r="D114" s="17" t="s">
        <v>1138</v>
      </c>
      <c r="E114" s="17" t="s">
        <v>1139</v>
      </c>
      <c r="F114" s="17" t="s">
        <v>35</v>
      </c>
      <c r="G114" s="17" t="s">
        <v>1010</v>
      </c>
      <c r="H114" s="17">
        <v>70</v>
      </c>
      <c r="I114" s="17">
        <v>70</v>
      </c>
      <c r="J114" s="17">
        <v>4</v>
      </c>
      <c r="K114" s="17" t="s">
        <v>1114</v>
      </c>
      <c r="L114" s="18">
        <v>14735.78</v>
      </c>
      <c r="M114" s="18">
        <v>41.53</v>
      </c>
      <c r="N114" s="18">
        <v>913.01</v>
      </c>
      <c r="O114" s="18">
        <v>15690.32</v>
      </c>
      <c r="P114" s="18">
        <v>589.79999999999995</v>
      </c>
      <c r="Q114" s="18">
        <v>155.08000000000001</v>
      </c>
      <c r="R114" s="18">
        <v>1.78</v>
      </c>
      <c r="S114" s="18">
        <v>746.66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15325.58</v>
      </c>
      <c r="Z114" s="18">
        <v>1068.0899999999999</v>
      </c>
      <c r="AA114" s="18">
        <v>43.31</v>
      </c>
      <c r="AB114" s="18">
        <v>16436.98</v>
      </c>
    </row>
    <row r="115" spans="1:28" s="22" customFormat="1" x14ac:dyDescent="0.25">
      <c r="A115" s="19"/>
      <c r="B115" s="19"/>
      <c r="C115" s="10" t="s">
        <v>71</v>
      </c>
      <c r="D115" s="19"/>
      <c r="E115" s="19"/>
      <c r="F115" s="19"/>
      <c r="G115" s="19"/>
      <c r="H115" s="19"/>
      <c r="I115" s="19"/>
      <c r="J115" s="19">
        <f>SUM(J99:J114)</f>
        <v>13918</v>
      </c>
      <c r="K115" s="19"/>
      <c r="L115" s="20">
        <f t="shared" ref="L115:AB115" si="22">SUM(L99:L114)</f>
        <v>771847.90999999992</v>
      </c>
      <c r="M115" s="20">
        <f t="shared" si="22"/>
        <v>16409.210000000003</v>
      </c>
      <c r="N115" s="20">
        <f t="shared" si="22"/>
        <v>59358.52</v>
      </c>
      <c r="O115" s="20">
        <f t="shared" si="22"/>
        <v>847615.64</v>
      </c>
      <c r="P115" s="20">
        <f t="shared" si="22"/>
        <v>25060.949999999997</v>
      </c>
      <c r="Q115" s="20">
        <f t="shared" si="22"/>
        <v>7939.6499999999987</v>
      </c>
      <c r="R115" s="20">
        <f t="shared" si="22"/>
        <v>6200.46</v>
      </c>
      <c r="S115" s="20">
        <f t="shared" si="22"/>
        <v>39201.060000000005</v>
      </c>
      <c r="T115" s="20">
        <f t="shared" si="22"/>
        <v>0</v>
      </c>
      <c r="U115" s="20">
        <f t="shared" si="22"/>
        <v>-75180.41</v>
      </c>
      <c r="V115" s="20">
        <f t="shared" si="22"/>
        <v>-46563.59</v>
      </c>
      <c r="W115" s="20">
        <f t="shared" si="22"/>
        <v>-28255.999999999996</v>
      </c>
      <c r="X115" s="20">
        <f t="shared" si="22"/>
        <v>-150000</v>
      </c>
      <c r="Y115" s="20">
        <f t="shared" si="22"/>
        <v>872089.27</v>
      </c>
      <c r="Z115" s="20">
        <f t="shared" si="22"/>
        <v>113861.76000000001</v>
      </c>
      <c r="AA115" s="20">
        <f t="shared" si="22"/>
        <v>50865.669999999991</v>
      </c>
      <c r="AB115" s="20">
        <f t="shared" si="22"/>
        <v>1036816.7000000002</v>
      </c>
    </row>
    <row r="116" spans="1:28" s="15" customFormat="1" x14ac:dyDescent="0.25">
      <c r="A116" s="17">
        <v>1</v>
      </c>
      <c r="B116" s="17" t="s">
        <v>1121</v>
      </c>
      <c r="C116" s="17" t="s">
        <v>1663</v>
      </c>
      <c r="D116" s="17" t="s">
        <v>1140</v>
      </c>
      <c r="E116" s="17" t="s">
        <v>1141</v>
      </c>
      <c r="F116" s="17" t="s">
        <v>75</v>
      </c>
      <c r="G116" s="17" t="s">
        <v>1142</v>
      </c>
      <c r="H116" s="17">
        <v>4774</v>
      </c>
      <c r="I116" s="17">
        <v>4774</v>
      </c>
      <c r="J116" s="17">
        <v>0</v>
      </c>
      <c r="K116" s="17" t="s">
        <v>37</v>
      </c>
      <c r="L116" s="18">
        <v>24178.9</v>
      </c>
      <c r="M116" s="18">
        <v>1461.63</v>
      </c>
      <c r="N116" s="18">
        <v>3996.25</v>
      </c>
      <c r="O116" s="18">
        <v>29636.78</v>
      </c>
      <c r="P116" s="18">
        <v>247.5</v>
      </c>
      <c r="Q116" s="18">
        <v>258.73</v>
      </c>
      <c r="R116" s="18">
        <v>0</v>
      </c>
      <c r="S116" s="18">
        <v>506.23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24426.400000000001</v>
      </c>
      <c r="Z116" s="18">
        <v>4254.9799999999996</v>
      </c>
      <c r="AA116" s="18">
        <v>1461.63</v>
      </c>
      <c r="AB116" s="18">
        <v>30143.01</v>
      </c>
    </row>
    <row r="117" spans="1:28" s="15" customFormat="1" x14ac:dyDescent="0.25">
      <c r="A117" s="17">
        <v>2</v>
      </c>
      <c r="B117" s="17" t="s">
        <v>1121</v>
      </c>
      <c r="C117" s="17" t="s">
        <v>1663</v>
      </c>
      <c r="D117" s="17" t="s">
        <v>1143</v>
      </c>
      <c r="E117" s="17" t="s">
        <v>1144</v>
      </c>
      <c r="F117" s="17" t="s">
        <v>75</v>
      </c>
      <c r="G117" s="17" t="s">
        <v>1142</v>
      </c>
      <c r="H117" s="17">
        <v>1099</v>
      </c>
      <c r="I117" s="17">
        <v>1099</v>
      </c>
      <c r="J117" s="17">
        <v>0</v>
      </c>
      <c r="K117" s="17" t="s">
        <v>59</v>
      </c>
      <c r="L117" s="18">
        <v>13623.04</v>
      </c>
      <c r="M117" s="18">
        <v>429.09</v>
      </c>
      <c r="N117" s="18">
        <v>2795.84</v>
      </c>
      <c r="O117" s="18">
        <v>16847.97</v>
      </c>
      <c r="P117" s="18">
        <v>275</v>
      </c>
      <c r="Q117" s="18">
        <v>143.81</v>
      </c>
      <c r="R117" s="18">
        <v>0</v>
      </c>
      <c r="S117" s="18">
        <v>418.81</v>
      </c>
      <c r="T117" s="18">
        <v>0</v>
      </c>
      <c r="U117" s="18">
        <v>0</v>
      </c>
      <c r="V117" s="18">
        <v>0</v>
      </c>
      <c r="W117" s="18">
        <v>0</v>
      </c>
      <c r="X117" s="18"/>
      <c r="Y117" s="18">
        <v>13898.04</v>
      </c>
      <c r="Z117" s="18">
        <v>2939.65</v>
      </c>
      <c r="AA117" s="18">
        <v>429.09</v>
      </c>
      <c r="AB117" s="18">
        <v>17266.78</v>
      </c>
    </row>
    <row r="118" spans="1:28" s="15" customFormat="1" x14ac:dyDescent="0.25">
      <c r="A118" s="17">
        <v>3</v>
      </c>
      <c r="B118" s="17" t="s">
        <v>1103</v>
      </c>
      <c r="C118" s="17" t="s">
        <v>1663</v>
      </c>
      <c r="D118" s="17" t="s">
        <v>1145</v>
      </c>
      <c r="E118" s="17" t="s">
        <v>1146</v>
      </c>
      <c r="F118" s="17" t="s">
        <v>75</v>
      </c>
      <c r="G118" s="17" t="s">
        <v>1147</v>
      </c>
      <c r="H118" s="17">
        <v>16600</v>
      </c>
      <c r="I118" s="17">
        <v>16600</v>
      </c>
      <c r="J118" s="17">
        <v>0</v>
      </c>
      <c r="K118" s="17" t="s">
        <v>59</v>
      </c>
      <c r="L118" s="18">
        <v>54461.19</v>
      </c>
      <c r="M118" s="18">
        <v>3753.97</v>
      </c>
      <c r="N118" s="18">
        <v>10509.88</v>
      </c>
      <c r="O118" s="18">
        <v>68725.039999999994</v>
      </c>
      <c r="P118" s="18">
        <v>385</v>
      </c>
      <c r="Q118" s="18">
        <v>599.6</v>
      </c>
      <c r="R118" s="18">
        <v>0</v>
      </c>
      <c r="S118" s="18">
        <v>984.6</v>
      </c>
      <c r="T118" s="18">
        <v>0</v>
      </c>
      <c r="U118" s="18">
        <v>0</v>
      </c>
      <c r="V118" s="18">
        <v>0</v>
      </c>
      <c r="W118" s="18">
        <v>0</v>
      </c>
      <c r="X118" s="18"/>
      <c r="Y118" s="18">
        <v>54846.19</v>
      </c>
      <c r="Z118" s="18">
        <v>11109.48</v>
      </c>
      <c r="AA118" s="18">
        <v>3753.97</v>
      </c>
      <c r="AB118" s="18">
        <v>69709.64</v>
      </c>
    </row>
    <row r="119" spans="1:28" s="15" customFormat="1" x14ac:dyDescent="0.25">
      <c r="A119" s="17">
        <v>5</v>
      </c>
      <c r="B119" s="17" t="s">
        <v>1099</v>
      </c>
      <c r="C119" s="17" t="s">
        <v>1663</v>
      </c>
      <c r="D119" s="17" t="s">
        <v>1148</v>
      </c>
      <c r="E119" s="17" t="s">
        <v>1149</v>
      </c>
      <c r="F119" s="17" t="s">
        <v>75</v>
      </c>
      <c r="G119" s="17" t="s">
        <v>1142</v>
      </c>
      <c r="H119" s="17">
        <v>17729</v>
      </c>
      <c r="I119" s="17">
        <v>17644</v>
      </c>
      <c r="J119" s="17">
        <v>85</v>
      </c>
      <c r="K119" s="17" t="s">
        <v>37</v>
      </c>
      <c r="L119" s="18">
        <v>38623.879999999997</v>
      </c>
      <c r="M119" s="18">
        <v>3017.28</v>
      </c>
      <c r="N119" s="18">
        <v>8703.81</v>
      </c>
      <c r="O119" s="18">
        <v>50344.97</v>
      </c>
      <c r="P119" s="18">
        <v>698.5</v>
      </c>
      <c r="Q119" s="18">
        <v>426.24</v>
      </c>
      <c r="R119" s="18">
        <v>50.49</v>
      </c>
      <c r="S119" s="18">
        <v>1175.23</v>
      </c>
      <c r="T119" s="18">
        <v>0</v>
      </c>
      <c r="U119" s="18">
        <v>0</v>
      </c>
      <c r="V119" s="18">
        <v>0</v>
      </c>
      <c r="W119" s="18">
        <v>0</v>
      </c>
      <c r="X119" s="18"/>
      <c r="Y119" s="18">
        <v>39322.379999999997</v>
      </c>
      <c r="Z119" s="18">
        <v>9130.0499999999993</v>
      </c>
      <c r="AA119" s="18">
        <v>3067.77</v>
      </c>
      <c r="AB119" s="18">
        <v>51520.2</v>
      </c>
    </row>
    <row r="120" spans="1:28" s="15" customFormat="1" x14ac:dyDescent="0.25">
      <c r="A120" s="17">
        <v>6</v>
      </c>
      <c r="B120" s="17" t="s">
        <v>1111</v>
      </c>
      <c r="C120" s="17" t="s">
        <v>1663</v>
      </c>
      <c r="D120" s="17" t="s">
        <v>1150</v>
      </c>
      <c r="E120" s="17" t="s">
        <v>1151</v>
      </c>
      <c r="F120" s="17" t="s">
        <v>75</v>
      </c>
      <c r="G120" s="17" t="s">
        <v>1142</v>
      </c>
      <c r="H120" s="17">
        <v>20926</v>
      </c>
      <c r="I120" s="17">
        <v>20911</v>
      </c>
      <c r="J120" s="17">
        <v>15</v>
      </c>
      <c r="K120" s="17" t="s">
        <v>37</v>
      </c>
      <c r="L120" s="18">
        <v>60037.31</v>
      </c>
      <c r="M120" s="18">
        <v>4680.5</v>
      </c>
      <c r="N120" s="18">
        <v>13377.81</v>
      </c>
      <c r="O120" s="18">
        <v>78095.62</v>
      </c>
      <c r="P120" s="18">
        <v>-1117.56</v>
      </c>
      <c r="Q120" s="18">
        <v>663.58</v>
      </c>
      <c r="R120" s="18">
        <v>8.91</v>
      </c>
      <c r="S120" s="18">
        <v>-445.07</v>
      </c>
      <c r="T120" s="18">
        <v>0</v>
      </c>
      <c r="U120" s="18">
        <v>0</v>
      </c>
      <c r="V120" s="18">
        <v>0</v>
      </c>
      <c r="W120" s="18">
        <v>0</v>
      </c>
      <c r="X120" s="18"/>
      <c r="Y120" s="18">
        <v>58919.75</v>
      </c>
      <c r="Z120" s="18">
        <v>14041.39</v>
      </c>
      <c r="AA120" s="18">
        <v>4689.41</v>
      </c>
      <c r="AB120" s="18">
        <v>77650.55</v>
      </c>
    </row>
    <row r="121" spans="1:28" s="15" customFormat="1" x14ac:dyDescent="0.25">
      <c r="A121" s="17">
        <v>7</v>
      </c>
      <c r="B121" s="17" t="s">
        <v>1108</v>
      </c>
      <c r="C121" s="17" t="s">
        <v>1663</v>
      </c>
      <c r="D121" s="17" t="s">
        <v>1152</v>
      </c>
      <c r="E121" s="17" t="s">
        <v>1153</v>
      </c>
      <c r="F121" s="17" t="s">
        <v>75</v>
      </c>
      <c r="G121" s="17" t="s">
        <v>1142</v>
      </c>
      <c r="H121" s="17">
        <v>5220</v>
      </c>
      <c r="I121" s="17">
        <v>5220</v>
      </c>
      <c r="J121" s="17">
        <v>0</v>
      </c>
      <c r="K121" s="17" t="s">
        <v>59</v>
      </c>
      <c r="L121" s="18">
        <v>20327.830000000002</v>
      </c>
      <c r="M121" s="18">
        <v>755.31</v>
      </c>
      <c r="N121" s="18">
        <v>4253.3900000000003</v>
      </c>
      <c r="O121" s="18">
        <v>25336.53</v>
      </c>
      <c r="P121" s="18">
        <v>219.54</v>
      </c>
      <c r="Q121" s="18">
        <v>215.12</v>
      </c>
      <c r="R121" s="18">
        <v>0</v>
      </c>
      <c r="S121" s="18">
        <v>434.66</v>
      </c>
      <c r="T121" s="18">
        <v>0</v>
      </c>
      <c r="U121" s="18">
        <v>0</v>
      </c>
      <c r="V121" s="18">
        <v>0</v>
      </c>
      <c r="W121" s="18">
        <v>0</v>
      </c>
      <c r="X121" s="18"/>
      <c r="Y121" s="18">
        <v>20547.37</v>
      </c>
      <c r="Z121" s="18">
        <v>4468.51</v>
      </c>
      <c r="AA121" s="18">
        <v>755.31</v>
      </c>
      <c r="AB121" s="18">
        <v>25771.19</v>
      </c>
    </row>
    <row r="122" spans="1:28" s="15" customFormat="1" x14ac:dyDescent="0.25">
      <c r="A122" s="17">
        <v>8</v>
      </c>
      <c r="B122" s="17" t="s">
        <v>1108</v>
      </c>
      <c r="C122" s="17" t="s">
        <v>1663</v>
      </c>
      <c r="D122" s="17" t="s">
        <v>1154</v>
      </c>
      <c r="E122" s="17" t="s">
        <v>1155</v>
      </c>
      <c r="F122" s="17" t="s">
        <v>75</v>
      </c>
      <c r="G122" s="17" t="s">
        <v>1142</v>
      </c>
      <c r="H122" s="17">
        <v>21888</v>
      </c>
      <c r="I122" s="17">
        <v>21888</v>
      </c>
      <c r="J122" s="17">
        <v>0</v>
      </c>
      <c r="K122" s="17" t="s">
        <v>59</v>
      </c>
      <c r="L122" s="18">
        <v>18910.310000000001</v>
      </c>
      <c r="M122" s="18">
        <v>878.69</v>
      </c>
      <c r="N122" s="18">
        <v>3229.4</v>
      </c>
      <c r="O122" s="18">
        <v>23018.400000000001</v>
      </c>
      <c r="P122" s="18">
        <v>237.75</v>
      </c>
      <c r="Q122" s="18">
        <v>202.6</v>
      </c>
      <c r="R122" s="18">
        <v>0</v>
      </c>
      <c r="S122" s="18">
        <v>440.35</v>
      </c>
      <c r="T122" s="18">
        <v>0</v>
      </c>
      <c r="U122" s="18">
        <v>0</v>
      </c>
      <c r="V122" s="18">
        <v>0</v>
      </c>
      <c r="W122" s="18">
        <v>0</v>
      </c>
      <c r="X122" s="18"/>
      <c r="Y122" s="18">
        <v>19148.060000000001</v>
      </c>
      <c r="Z122" s="18">
        <v>3432</v>
      </c>
      <c r="AA122" s="18">
        <v>878.69</v>
      </c>
      <c r="AB122" s="18">
        <v>23458.75</v>
      </c>
    </row>
    <row r="123" spans="1:28" s="15" customFormat="1" x14ac:dyDescent="0.25">
      <c r="A123" s="17">
        <v>9</v>
      </c>
      <c r="B123" s="17" t="s">
        <v>1103</v>
      </c>
      <c r="C123" s="17" t="s">
        <v>1663</v>
      </c>
      <c r="D123" s="17" t="s">
        <v>1156</v>
      </c>
      <c r="E123" s="17" t="s">
        <v>1157</v>
      </c>
      <c r="F123" s="17" t="s">
        <v>75</v>
      </c>
      <c r="G123" s="17" t="s">
        <v>1142</v>
      </c>
      <c r="H123" s="17">
        <v>11557</v>
      </c>
      <c r="I123" s="17">
        <v>11418</v>
      </c>
      <c r="J123" s="17">
        <v>139</v>
      </c>
      <c r="K123" s="17" t="s">
        <v>37</v>
      </c>
      <c r="L123" s="18">
        <v>61973.78</v>
      </c>
      <c r="M123" s="18">
        <v>4540.96</v>
      </c>
      <c r="N123" s="18">
        <v>13987.53</v>
      </c>
      <c r="O123" s="18">
        <v>80502.27</v>
      </c>
      <c r="P123" s="18">
        <v>1274.9000000000001</v>
      </c>
      <c r="Q123" s="18">
        <v>680.02</v>
      </c>
      <c r="R123" s="18">
        <v>82.57</v>
      </c>
      <c r="S123" s="18">
        <v>2037.49</v>
      </c>
      <c r="T123" s="18">
        <v>0</v>
      </c>
      <c r="U123" s="18">
        <v>0</v>
      </c>
      <c r="V123" s="18">
        <v>0</v>
      </c>
      <c r="W123" s="18">
        <v>0</v>
      </c>
      <c r="X123" s="18"/>
      <c r="Y123" s="18">
        <v>63248.68</v>
      </c>
      <c r="Z123" s="18">
        <v>14667.55</v>
      </c>
      <c r="AA123" s="18">
        <v>4623.53</v>
      </c>
      <c r="AB123" s="18">
        <v>82539.759999999995</v>
      </c>
    </row>
    <row r="124" spans="1:28" s="15" customFormat="1" x14ac:dyDescent="0.25">
      <c r="A124" s="17">
        <v>10</v>
      </c>
      <c r="B124" s="17" t="s">
        <v>1103</v>
      </c>
      <c r="C124" s="17" t="s">
        <v>1663</v>
      </c>
      <c r="D124" s="17" t="s">
        <v>1158</v>
      </c>
      <c r="E124" s="17" t="s">
        <v>1159</v>
      </c>
      <c r="F124" s="17" t="s">
        <v>75</v>
      </c>
      <c r="G124" s="17" t="s">
        <v>1142</v>
      </c>
      <c r="H124" s="17">
        <v>11475</v>
      </c>
      <c r="I124" s="17">
        <v>11475</v>
      </c>
      <c r="J124" s="17">
        <v>0</v>
      </c>
      <c r="K124" s="17" t="s">
        <v>59</v>
      </c>
      <c r="L124" s="18">
        <v>49933.27</v>
      </c>
      <c r="M124" s="18">
        <v>3762.07</v>
      </c>
      <c r="N124" s="18">
        <v>12241.35</v>
      </c>
      <c r="O124" s="18">
        <v>65936.69</v>
      </c>
      <c r="P124" s="18">
        <v>275</v>
      </c>
      <c r="Q124" s="18">
        <v>553.41999999999996</v>
      </c>
      <c r="R124" s="18">
        <v>0</v>
      </c>
      <c r="S124" s="18">
        <v>828.42</v>
      </c>
      <c r="T124" s="18">
        <v>0</v>
      </c>
      <c r="U124" s="18">
        <v>0</v>
      </c>
      <c r="V124" s="18">
        <v>0</v>
      </c>
      <c r="W124" s="18">
        <v>0</v>
      </c>
      <c r="X124" s="18"/>
      <c r="Y124" s="18">
        <v>50208.27</v>
      </c>
      <c r="Z124" s="18">
        <v>12794.77</v>
      </c>
      <c r="AA124" s="18">
        <v>3762.07</v>
      </c>
      <c r="AB124" s="18">
        <v>66765.11</v>
      </c>
    </row>
    <row r="125" spans="1:28" s="15" customFormat="1" x14ac:dyDescent="0.25">
      <c r="A125" s="17">
        <v>11</v>
      </c>
      <c r="B125" s="17" t="s">
        <v>1111</v>
      </c>
      <c r="C125" s="17" t="s">
        <v>1663</v>
      </c>
      <c r="D125" s="17" t="s">
        <v>1160</v>
      </c>
      <c r="E125" s="17" t="s">
        <v>1161</v>
      </c>
      <c r="F125" s="17" t="s">
        <v>75</v>
      </c>
      <c r="G125" s="17" t="s">
        <v>1142</v>
      </c>
      <c r="H125" s="17">
        <v>12540</v>
      </c>
      <c r="I125" s="17">
        <v>12540</v>
      </c>
      <c r="J125" s="17">
        <v>0</v>
      </c>
      <c r="K125" s="17" t="s">
        <v>59</v>
      </c>
      <c r="L125" s="18">
        <v>36186.85</v>
      </c>
      <c r="M125" s="18">
        <v>2165.46</v>
      </c>
      <c r="N125" s="18">
        <v>7274.04</v>
      </c>
      <c r="O125" s="18">
        <v>45626.35</v>
      </c>
      <c r="P125" s="18">
        <v>184.4</v>
      </c>
      <c r="Q125" s="18">
        <v>393.85</v>
      </c>
      <c r="R125" s="18">
        <v>0</v>
      </c>
      <c r="S125" s="18">
        <v>578.25</v>
      </c>
      <c r="T125" s="18">
        <v>0</v>
      </c>
      <c r="U125" s="18">
        <v>0</v>
      </c>
      <c r="V125" s="18">
        <v>0</v>
      </c>
      <c r="W125" s="18">
        <v>0</v>
      </c>
      <c r="X125" s="18"/>
      <c r="Y125" s="18">
        <v>36371.25</v>
      </c>
      <c r="Z125" s="18">
        <v>7667.89</v>
      </c>
      <c r="AA125" s="18">
        <v>2165.46</v>
      </c>
      <c r="AB125" s="18">
        <v>46204.6</v>
      </c>
    </row>
    <row r="126" spans="1:28" s="15" customFormat="1" x14ac:dyDescent="0.25">
      <c r="A126" s="17">
        <v>12</v>
      </c>
      <c r="B126" s="17" t="s">
        <v>1111</v>
      </c>
      <c r="C126" s="17" t="s">
        <v>1663</v>
      </c>
      <c r="D126" s="17" t="s">
        <v>1162</v>
      </c>
      <c r="E126" s="17" t="s">
        <v>1163</v>
      </c>
      <c r="F126" s="17" t="s">
        <v>75</v>
      </c>
      <c r="G126" s="17" t="s">
        <v>114</v>
      </c>
      <c r="H126" s="17">
        <v>0</v>
      </c>
      <c r="I126" s="17">
        <v>0</v>
      </c>
      <c r="J126" s="17">
        <v>0</v>
      </c>
      <c r="K126" s="17" t="s">
        <v>59</v>
      </c>
      <c r="L126" s="18">
        <v>69757.149999999994</v>
      </c>
      <c r="M126" s="18">
        <v>2656.8</v>
      </c>
      <c r="N126" s="18">
        <v>12408.59</v>
      </c>
      <c r="O126" s="18">
        <v>84822.54</v>
      </c>
      <c r="P126" s="18">
        <v>-5499.2</v>
      </c>
      <c r="Q126" s="18">
        <v>740.34</v>
      </c>
      <c r="R126" s="18">
        <v>0</v>
      </c>
      <c r="S126" s="18">
        <v>-4758.8599999999997</v>
      </c>
      <c r="T126" s="18">
        <v>0</v>
      </c>
      <c r="U126" s="18">
        <v>0</v>
      </c>
      <c r="V126" s="18">
        <v>0</v>
      </c>
      <c r="W126" s="18">
        <v>0</v>
      </c>
      <c r="X126" s="18"/>
      <c r="Y126" s="18">
        <v>64257.95</v>
      </c>
      <c r="Z126" s="18">
        <v>13148.93</v>
      </c>
      <c r="AA126" s="18">
        <v>2656.8</v>
      </c>
      <c r="AB126" s="18">
        <v>80063.679999999993</v>
      </c>
    </row>
    <row r="127" spans="1:28" s="15" customFormat="1" x14ac:dyDescent="0.25">
      <c r="A127" s="17">
        <v>13</v>
      </c>
      <c r="B127" s="17" t="s">
        <v>1108</v>
      </c>
      <c r="C127" s="17" t="s">
        <v>1663</v>
      </c>
      <c r="D127" s="17" t="s">
        <v>1164</v>
      </c>
      <c r="E127" s="17" t="s">
        <v>1165</v>
      </c>
      <c r="F127" s="17" t="s">
        <v>75</v>
      </c>
      <c r="G127" s="17" t="s">
        <v>114</v>
      </c>
      <c r="H127" s="17">
        <v>0</v>
      </c>
      <c r="I127" s="17">
        <v>0</v>
      </c>
      <c r="J127" s="17">
        <v>0</v>
      </c>
      <c r="K127" s="17" t="s">
        <v>59</v>
      </c>
      <c r="L127" s="18">
        <v>69757.87</v>
      </c>
      <c r="M127" s="18">
        <v>2656.8</v>
      </c>
      <c r="N127" s="18">
        <v>12408.73</v>
      </c>
      <c r="O127" s="18">
        <v>84823.4</v>
      </c>
      <c r="P127" s="18">
        <v>-5499.2</v>
      </c>
      <c r="Q127" s="18">
        <v>740.35</v>
      </c>
      <c r="R127" s="18">
        <v>0</v>
      </c>
      <c r="S127" s="18">
        <v>-4758.8500000000004</v>
      </c>
      <c r="T127" s="18">
        <v>0</v>
      </c>
      <c r="U127" s="18">
        <v>0</v>
      </c>
      <c r="V127" s="18">
        <v>0</v>
      </c>
      <c r="W127" s="18">
        <v>0</v>
      </c>
      <c r="X127" s="18"/>
      <c r="Y127" s="18">
        <v>64258.67</v>
      </c>
      <c r="Z127" s="18">
        <v>13149.08</v>
      </c>
      <c r="AA127" s="18">
        <v>2656.8</v>
      </c>
      <c r="AB127" s="18">
        <v>80064.55</v>
      </c>
    </row>
    <row r="128" spans="1:28" s="15" customFormat="1" x14ac:dyDescent="0.25">
      <c r="A128" s="17">
        <v>14</v>
      </c>
      <c r="B128" s="17" t="s">
        <v>1103</v>
      </c>
      <c r="C128" s="17" t="s">
        <v>1663</v>
      </c>
      <c r="D128" s="17" t="s">
        <v>1166</v>
      </c>
      <c r="E128" s="17" t="s">
        <v>1167</v>
      </c>
      <c r="F128" s="17" t="s">
        <v>75</v>
      </c>
      <c r="G128" s="17" t="s">
        <v>114</v>
      </c>
      <c r="H128" s="17">
        <v>0</v>
      </c>
      <c r="I128" s="17">
        <v>0</v>
      </c>
      <c r="J128" s="17">
        <v>0</v>
      </c>
      <c r="K128" s="17" t="s">
        <v>59</v>
      </c>
      <c r="L128" s="18">
        <v>69757.72</v>
      </c>
      <c r="M128" s="18">
        <v>2656.8</v>
      </c>
      <c r="N128" s="18">
        <v>12408.7</v>
      </c>
      <c r="O128" s="18">
        <v>84823.22</v>
      </c>
      <c r="P128" s="18">
        <v>-5499.2</v>
      </c>
      <c r="Q128" s="18">
        <v>740.35</v>
      </c>
      <c r="R128" s="18">
        <v>0</v>
      </c>
      <c r="S128" s="18">
        <v>-4758.8500000000004</v>
      </c>
      <c r="T128" s="18">
        <v>0</v>
      </c>
      <c r="U128" s="18">
        <v>0</v>
      </c>
      <c r="V128" s="18">
        <v>0</v>
      </c>
      <c r="W128" s="18">
        <v>0</v>
      </c>
      <c r="X128" s="18"/>
      <c r="Y128" s="18">
        <v>64258.52</v>
      </c>
      <c r="Z128" s="18">
        <v>13149.05</v>
      </c>
      <c r="AA128" s="18">
        <v>2656.8</v>
      </c>
      <c r="AB128" s="18">
        <v>80064.37</v>
      </c>
    </row>
    <row r="129" spans="1:31" s="15" customFormat="1" x14ac:dyDescent="0.25">
      <c r="A129" s="17">
        <v>15</v>
      </c>
      <c r="B129" s="17" t="s">
        <v>1121</v>
      </c>
      <c r="C129" s="17" t="s">
        <v>1663</v>
      </c>
      <c r="D129" s="17" t="s">
        <v>1168</v>
      </c>
      <c r="E129" s="17" t="s">
        <v>1169</v>
      </c>
      <c r="F129" s="17" t="s">
        <v>75</v>
      </c>
      <c r="G129" s="17" t="s">
        <v>114</v>
      </c>
      <c r="H129" s="17">
        <v>0</v>
      </c>
      <c r="I129" s="17">
        <v>0</v>
      </c>
      <c r="J129" s="17">
        <v>0</v>
      </c>
      <c r="K129" s="17" t="s">
        <v>59</v>
      </c>
      <c r="L129" s="18">
        <v>75420.39</v>
      </c>
      <c r="M129" s="18">
        <v>1414.8</v>
      </c>
      <c r="N129" s="18">
        <v>8003.21</v>
      </c>
      <c r="O129" s="18">
        <v>84838.399999999994</v>
      </c>
      <c r="P129" s="18">
        <v>-5499.2</v>
      </c>
      <c r="Q129" s="18">
        <v>786.03</v>
      </c>
      <c r="R129" s="18">
        <v>0</v>
      </c>
      <c r="S129" s="18">
        <v>-4713.17</v>
      </c>
      <c r="T129" s="18">
        <v>0</v>
      </c>
      <c r="U129" s="18">
        <v>0</v>
      </c>
      <c r="V129" s="18">
        <v>0</v>
      </c>
      <c r="W129" s="18">
        <v>0</v>
      </c>
      <c r="X129" s="18"/>
      <c r="Y129" s="18">
        <v>69921.19</v>
      </c>
      <c r="Z129" s="18">
        <v>8789.24</v>
      </c>
      <c r="AA129" s="18">
        <v>1414.8</v>
      </c>
      <c r="AB129" s="18">
        <v>80125.23</v>
      </c>
    </row>
    <row r="130" spans="1:31" s="15" customFormat="1" x14ac:dyDescent="0.25">
      <c r="A130" s="17">
        <v>16</v>
      </c>
      <c r="B130" s="17" t="s">
        <v>1099</v>
      </c>
      <c r="C130" s="17" t="s">
        <v>1663</v>
      </c>
      <c r="D130" s="17" t="s">
        <v>1170</v>
      </c>
      <c r="E130" s="17" t="s">
        <v>1171</v>
      </c>
      <c r="F130" s="17" t="s">
        <v>75</v>
      </c>
      <c r="G130" s="17" t="s">
        <v>114</v>
      </c>
      <c r="H130" s="17">
        <v>0</v>
      </c>
      <c r="I130" s="17">
        <v>0</v>
      </c>
      <c r="J130" s="17">
        <v>0</v>
      </c>
      <c r="K130" s="17" t="s">
        <v>59</v>
      </c>
      <c r="L130" s="18">
        <v>46495.41</v>
      </c>
      <c r="M130" s="18">
        <v>427.68</v>
      </c>
      <c r="N130" s="18">
        <v>941.17</v>
      </c>
      <c r="O130" s="18">
        <v>47864.26</v>
      </c>
      <c r="P130" s="18">
        <v>-20369.099999999999</v>
      </c>
      <c r="Q130" s="18">
        <v>459.22</v>
      </c>
      <c r="R130" s="18">
        <v>0</v>
      </c>
      <c r="S130" s="18">
        <v>-19909.88</v>
      </c>
      <c r="T130" s="18">
        <v>0</v>
      </c>
      <c r="U130" s="18">
        <v>0</v>
      </c>
      <c r="V130" s="18">
        <v>0</v>
      </c>
      <c r="W130" s="18">
        <v>0</v>
      </c>
      <c r="X130" s="18"/>
      <c r="Y130" s="18">
        <v>26126.31</v>
      </c>
      <c r="Z130" s="18">
        <v>1400.39</v>
      </c>
      <c r="AA130" s="18">
        <v>427.68</v>
      </c>
      <c r="AB130" s="18">
        <v>27954.38</v>
      </c>
    </row>
    <row r="131" spans="1:31" s="12" customFormat="1" ht="16.5" customHeight="1" x14ac:dyDescent="0.25">
      <c r="A131" s="10"/>
      <c r="B131" s="10"/>
      <c r="C131" s="10" t="s">
        <v>71</v>
      </c>
      <c r="D131" s="10"/>
      <c r="E131" s="10"/>
      <c r="F131" s="10"/>
      <c r="G131" s="10"/>
      <c r="H131" s="10"/>
      <c r="I131" s="10"/>
      <c r="J131" s="11">
        <f>SUM(J116:J130)</f>
        <v>239</v>
      </c>
      <c r="K131" s="10"/>
      <c r="L131" s="11">
        <f t="shared" ref="L131:AB131" si="23">SUM(L116:L130)</f>
        <v>709444.9</v>
      </c>
      <c r="M131" s="11">
        <f t="shared" si="23"/>
        <v>35257.840000000004</v>
      </c>
      <c r="N131" s="11">
        <f t="shared" si="23"/>
        <v>126539.69999999998</v>
      </c>
      <c r="O131" s="11">
        <f t="shared" si="23"/>
        <v>871242.44000000006</v>
      </c>
      <c r="P131" s="11">
        <f t="shared" si="23"/>
        <v>-39685.869999999995</v>
      </c>
      <c r="Q131" s="11">
        <f t="shared" si="23"/>
        <v>7603.2600000000011</v>
      </c>
      <c r="R131" s="11">
        <f t="shared" si="23"/>
        <v>141.97</v>
      </c>
      <c r="S131" s="11">
        <f t="shared" si="23"/>
        <v>-31940.640000000003</v>
      </c>
      <c r="T131" s="11">
        <f t="shared" si="23"/>
        <v>0</v>
      </c>
      <c r="U131" s="11">
        <f t="shared" si="23"/>
        <v>0</v>
      </c>
      <c r="V131" s="11">
        <f t="shared" si="23"/>
        <v>0</v>
      </c>
      <c r="W131" s="11">
        <f t="shared" si="23"/>
        <v>0</v>
      </c>
      <c r="X131" s="11">
        <f t="shared" si="23"/>
        <v>0</v>
      </c>
      <c r="Y131" s="11">
        <f t="shared" si="23"/>
        <v>669759.03</v>
      </c>
      <c r="Z131" s="11">
        <f t="shared" si="23"/>
        <v>134142.96000000002</v>
      </c>
      <c r="AA131" s="11">
        <f t="shared" si="23"/>
        <v>35399.81</v>
      </c>
      <c r="AB131" s="11">
        <f t="shared" si="23"/>
        <v>839301.8</v>
      </c>
    </row>
    <row r="132" spans="1:31" s="12" customFormat="1" ht="16.5" customHeight="1" x14ac:dyDescent="0.25">
      <c r="A132" s="10"/>
      <c r="B132" s="10"/>
      <c r="C132" s="10" t="s">
        <v>119</v>
      </c>
      <c r="D132" s="10"/>
      <c r="E132" s="10"/>
      <c r="F132" s="10"/>
      <c r="G132" s="10"/>
      <c r="H132" s="10"/>
      <c r="I132" s="10"/>
      <c r="J132" s="11">
        <f>J131+J115</f>
        <v>14157</v>
      </c>
      <c r="K132" s="11"/>
      <c r="L132" s="11">
        <f t="shared" ref="L132:AB132" si="24">L131+L115</f>
        <v>1481292.81</v>
      </c>
      <c r="M132" s="11">
        <f t="shared" si="24"/>
        <v>51667.05</v>
      </c>
      <c r="N132" s="11">
        <f t="shared" si="24"/>
        <v>185898.21999999997</v>
      </c>
      <c r="O132" s="11">
        <f t="shared" si="24"/>
        <v>1718858.08</v>
      </c>
      <c r="P132" s="11">
        <f t="shared" si="24"/>
        <v>-14624.919999999998</v>
      </c>
      <c r="Q132" s="11">
        <f t="shared" si="24"/>
        <v>15542.91</v>
      </c>
      <c r="R132" s="11">
        <f t="shared" si="24"/>
        <v>6342.43</v>
      </c>
      <c r="S132" s="11">
        <f t="shared" si="24"/>
        <v>7260.4200000000019</v>
      </c>
      <c r="T132" s="11">
        <f t="shared" si="24"/>
        <v>0</v>
      </c>
      <c r="U132" s="11">
        <f t="shared" si="24"/>
        <v>-75180.41</v>
      </c>
      <c r="V132" s="11">
        <f t="shared" si="24"/>
        <v>-46563.59</v>
      </c>
      <c r="W132" s="11">
        <f t="shared" si="24"/>
        <v>-28255.999999999996</v>
      </c>
      <c r="X132" s="11">
        <f t="shared" si="24"/>
        <v>-150000</v>
      </c>
      <c r="Y132" s="11">
        <f t="shared" si="24"/>
        <v>1541848.3</v>
      </c>
      <c r="Z132" s="11">
        <f t="shared" si="24"/>
        <v>248004.72000000003</v>
      </c>
      <c r="AA132" s="11">
        <f t="shared" si="24"/>
        <v>86265.479999999981</v>
      </c>
      <c r="AB132" s="11">
        <f t="shared" si="24"/>
        <v>1876118.5000000002</v>
      </c>
    </row>
    <row r="133" spans="1:31" ht="18" customHeight="1" x14ac:dyDescent="0.25"/>
    <row r="134" spans="1:31" ht="18" customHeight="1" x14ac:dyDescent="0.25"/>
    <row r="137" spans="1:31" ht="15.75" x14ac:dyDescent="0.25">
      <c r="E137" s="13" t="s">
        <v>120</v>
      </c>
      <c r="G137" s="14"/>
      <c r="H137" s="14"/>
      <c r="I137" s="14"/>
      <c r="J137" s="14"/>
      <c r="K137" s="14"/>
      <c r="L137" s="13" t="s">
        <v>122</v>
      </c>
      <c r="M137" s="13"/>
      <c r="N137" s="13"/>
      <c r="O137" s="14"/>
      <c r="Q137" s="14"/>
      <c r="R137" s="13" t="s">
        <v>121</v>
      </c>
      <c r="T137" s="14"/>
      <c r="U137" s="14"/>
      <c r="W137" s="14"/>
      <c r="X137" s="14"/>
      <c r="Y137" s="13" t="s">
        <v>123</v>
      </c>
      <c r="Z137" s="14"/>
      <c r="AA137" s="14"/>
      <c r="AB137" s="14"/>
    </row>
    <row r="138" spans="1:31" ht="15.75" x14ac:dyDescent="0.25">
      <c r="E138" s="13" t="s">
        <v>124</v>
      </c>
      <c r="G138" s="14"/>
      <c r="H138" s="14"/>
      <c r="I138" s="14"/>
      <c r="J138" s="14"/>
      <c r="K138" s="14"/>
      <c r="L138" s="13" t="s">
        <v>124</v>
      </c>
      <c r="M138" s="13"/>
      <c r="N138" s="13"/>
      <c r="O138" s="14"/>
      <c r="Q138" s="14"/>
      <c r="R138" s="13" t="s">
        <v>124</v>
      </c>
      <c r="T138" s="14"/>
      <c r="U138" s="14"/>
      <c r="W138" s="14"/>
      <c r="X138" s="14"/>
      <c r="Y138" s="13" t="s">
        <v>124</v>
      </c>
      <c r="Z138" s="14"/>
      <c r="AA138" s="14"/>
      <c r="AB138" s="14"/>
    </row>
    <row r="139" spans="1:31" ht="32.25" customHeight="1" x14ac:dyDescent="0.55000000000000004">
      <c r="A139" s="75" t="s">
        <v>0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1"/>
      <c r="AD139" s="1"/>
      <c r="AE139" s="1"/>
    </row>
    <row r="140" spans="1:31" ht="21.75" customHeight="1" x14ac:dyDescent="0.4">
      <c r="A140" s="76" t="s">
        <v>1668</v>
      </c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2"/>
      <c r="AD140" s="2"/>
      <c r="AE140" s="2"/>
    </row>
    <row r="141" spans="1:31" s="5" customFormat="1" ht="20.25" customHeight="1" x14ac:dyDescent="0.35">
      <c r="A141" s="3" t="s">
        <v>1</v>
      </c>
      <c r="B141" s="4"/>
      <c r="C141" s="3"/>
      <c r="D141" s="3"/>
      <c r="F141" s="3" t="s">
        <v>1172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s="7" customFormat="1" ht="90" x14ac:dyDescent="0.25">
      <c r="A142" s="6" t="s">
        <v>3</v>
      </c>
      <c r="B142" s="6" t="s">
        <v>4</v>
      </c>
      <c r="C142" s="6" t="s">
        <v>5</v>
      </c>
      <c r="D142" s="6" t="s">
        <v>6</v>
      </c>
      <c r="E142" s="6" t="s">
        <v>7</v>
      </c>
      <c r="F142" s="6" t="s">
        <v>8</v>
      </c>
      <c r="G142" s="6" t="s">
        <v>9</v>
      </c>
      <c r="H142" s="6" t="s">
        <v>10</v>
      </c>
      <c r="I142" s="6" t="s">
        <v>11</v>
      </c>
      <c r="J142" s="6" t="s">
        <v>12</v>
      </c>
      <c r="K142" s="6" t="s">
        <v>13</v>
      </c>
      <c r="L142" s="6" t="s">
        <v>14</v>
      </c>
      <c r="M142" s="6" t="s">
        <v>15</v>
      </c>
      <c r="N142" s="6" t="s">
        <v>16</v>
      </c>
      <c r="O142" s="6" t="s">
        <v>17</v>
      </c>
      <c r="P142" s="6" t="s">
        <v>18</v>
      </c>
      <c r="Q142" s="6" t="s">
        <v>19</v>
      </c>
      <c r="R142" s="6" t="s">
        <v>20</v>
      </c>
      <c r="S142" s="6" t="s">
        <v>21</v>
      </c>
      <c r="T142" s="6" t="s">
        <v>22</v>
      </c>
      <c r="U142" s="6" t="s">
        <v>23</v>
      </c>
      <c r="V142" s="6" t="s">
        <v>24</v>
      </c>
      <c r="W142" s="6" t="s">
        <v>25</v>
      </c>
      <c r="X142" s="6" t="s">
        <v>26</v>
      </c>
      <c r="Y142" s="6" t="s">
        <v>27</v>
      </c>
      <c r="Z142" s="6" t="s">
        <v>28</v>
      </c>
      <c r="AA142" s="6" t="s">
        <v>29</v>
      </c>
      <c r="AB142" s="6" t="s">
        <v>30</v>
      </c>
    </row>
    <row r="143" spans="1:31" s="15" customFormat="1" x14ac:dyDescent="0.25">
      <c r="A143" s="17">
        <v>1</v>
      </c>
      <c r="B143" s="17" t="s">
        <v>1099</v>
      </c>
      <c r="C143" s="17" t="s">
        <v>1663</v>
      </c>
      <c r="D143" s="17" t="s">
        <v>1101</v>
      </c>
      <c r="E143" s="17" t="s">
        <v>1102</v>
      </c>
      <c r="F143" s="17" t="s">
        <v>35</v>
      </c>
      <c r="G143" s="17" t="s">
        <v>1055</v>
      </c>
      <c r="H143" s="17">
        <v>2792</v>
      </c>
      <c r="I143" s="17">
        <v>2435</v>
      </c>
      <c r="J143" s="17">
        <v>1071</v>
      </c>
      <c r="K143" s="17" t="s">
        <v>37</v>
      </c>
      <c r="L143" s="18">
        <v>10573.67</v>
      </c>
      <c r="M143" s="18">
        <v>983.41</v>
      </c>
      <c r="N143" s="18">
        <v>885.92</v>
      </c>
      <c r="O143" s="18">
        <v>12443</v>
      </c>
      <c r="P143" s="18">
        <v>5799.8</v>
      </c>
      <c r="Q143" s="18">
        <v>96.07</v>
      </c>
      <c r="R143" s="18">
        <v>477.13</v>
      </c>
      <c r="S143" s="18">
        <v>6373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18">
        <v>16373.47</v>
      </c>
      <c r="Z143" s="18">
        <v>1079.48</v>
      </c>
      <c r="AA143" s="18">
        <v>1363.05</v>
      </c>
      <c r="AB143" s="18">
        <v>18816</v>
      </c>
    </row>
    <row r="144" spans="1:31" s="15" customFormat="1" x14ac:dyDescent="0.25">
      <c r="A144" s="17">
        <v>2</v>
      </c>
      <c r="B144" s="17" t="s">
        <v>1103</v>
      </c>
      <c r="C144" s="17" t="s">
        <v>1663</v>
      </c>
      <c r="D144" s="17" t="s">
        <v>1104</v>
      </c>
      <c r="E144" s="17" t="s">
        <v>1105</v>
      </c>
      <c r="F144" s="17" t="s">
        <v>35</v>
      </c>
      <c r="G144" s="17" t="s">
        <v>750</v>
      </c>
      <c r="H144" s="17">
        <v>73364</v>
      </c>
      <c r="I144" s="17">
        <v>72479</v>
      </c>
      <c r="J144" s="17">
        <v>885</v>
      </c>
      <c r="K144" s="17" t="s">
        <v>37</v>
      </c>
      <c r="L144" s="18">
        <v>52268.98</v>
      </c>
      <c r="M144" s="18">
        <v>3897.46</v>
      </c>
      <c r="N144" s="18">
        <v>4206.58</v>
      </c>
      <c r="O144" s="18">
        <v>60373.02</v>
      </c>
      <c r="P144" s="18">
        <v>4808.71</v>
      </c>
      <c r="Q144" s="18">
        <v>560</v>
      </c>
      <c r="R144" s="18">
        <v>394.27</v>
      </c>
      <c r="S144" s="18">
        <v>5762.98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18">
        <v>57077.69</v>
      </c>
      <c r="Z144" s="18">
        <v>4457.46</v>
      </c>
      <c r="AA144" s="18">
        <v>4600.8500000000004</v>
      </c>
      <c r="AB144" s="18">
        <v>66136</v>
      </c>
    </row>
    <row r="145" spans="1:28" s="15" customFormat="1" x14ac:dyDescent="0.25">
      <c r="A145" s="17">
        <v>3</v>
      </c>
      <c r="B145" s="17" t="s">
        <v>1103</v>
      </c>
      <c r="C145" s="17" t="s">
        <v>1663</v>
      </c>
      <c r="D145" s="17" t="s">
        <v>1106</v>
      </c>
      <c r="E145" s="17" t="s">
        <v>1107</v>
      </c>
      <c r="F145" s="17" t="s">
        <v>35</v>
      </c>
      <c r="G145" s="17" t="s">
        <v>1055</v>
      </c>
      <c r="H145" s="17">
        <v>24492</v>
      </c>
      <c r="I145" s="17">
        <v>24322</v>
      </c>
      <c r="J145" s="17">
        <v>510</v>
      </c>
      <c r="K145" s="17" t="s">
        <v>37</v>
      </c>
      <c r="L145" s="18">
        <v>88486.44</v>
      </c>
      <c r="M145" s="18">
        <v>10765.09</v>
      </c>
      <c r="N145" s="18">
        <v>5596.47</v>
      </c>
      <c r="O145" s="18">
        <v>104848</v>
      </c>
      <c r="P145" s="18">
        <v>2714.27</v>
      </c>
      <c r="Q145" s="18">
        <v>938.52</v>
      </c>
      <c r="R145" s="18">
        <v>227.21</v>
      </c>
      <c r="S145" s="18">
        <v>3880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18">
        <v>91200.71</v>
      </c>
      <c r="Z145" s="18">
        <v>11703.61</v>
      </c>
      <c r="AA145" s="18">
        <v>5823.68</v>
      </c>
      <c r="AB145" s="18">
        <v>108728</v>
      </c>
    </row>
    <row r="146" spans="1:28" s="15" customFormat="1" x14ac:dyDescent="0.25">
      <c r="A146" s="17">
        <v>4</v>
      </c>
      <c r="B146" s="17" t="s">
        <v>1108</v>
      </c>
      <c r="C146" s="17" t="s">
        <v>1663</v>
      </c>
      <c r="D146" s="17" t="s">
        <v>1109</v>
      </c>
      <c r="E146" s="17" t="s">
        <v>1110</v>
      </c>
      <c r="F146" s="17" t="s">
        <v>35</v>
      </c>
      <c r="G146" s="17" t="s">
        <v>1055</v>
      </c>
      <c r="H146" s="17">
        <v>53912</v>
      </c>
      <c r="I146" s="17">
        <v>53912</v>
      </c>
      <c r="J146" s="17">
        <v>0</v>
      </c>
      <c r="K146" s="17" t="s">
        <v>59</v>
      </c>
      <c r="L146" s="18">
        <v>34030</v>
      </c>
      <c r="M146" s="18">
        <v>4403.43</v>
      </c>
      <c r="N146" s="18">
        <v>3889.53</v>
      </c>
      <c r="O146" s="18">
        <v>42322.96</v>
      </c>
      <c r="P146" s="18">
        <v>498.53</v>
      </c>
      <c r="Q146" s="18">
        <v>389.51</v>
      </c>
      <c r="R146" s="18">
        <v>0</v>
      </c>
      <c r="S146" s="18">
        <v>888.04</v>
      </c>
      <c r="T146" s="18">
        <v>0</v>
      </c>
      <c r="U146" s="18">
        <v>0</v>
      </c>
      <c r="V146" s="18">
        <v>0</v>
      </c>
      <c r="W146" s="18">
        <v>0</v>
      </c>
      <c r="X146" s="18"/>
      <c r="Y146" s="18">
        <v>34528.53</v>
      </c>
      <c r="Z146" s="18">
        <v>4792.9399999999996</v>
      </c>
      <c r="AA146" s="18">
        <v>3889.53</v>
      </c>
      <c r="AB146" s="18">
        <v>43211</v>
      </c>
    </row>
    <row r="147" spans="1:28" s="15" customFormat="1" x14ac:dyDescent="0.25">
      <c r="A147" s="17">
        <v>5</v>
      </c>
      <c r="B147" s="17" t="s">
        <v>1111</v>
      </c>
      <c r="C147" s="17" t="s">
        <v>1663</v>
      </c>
      <c r="D147" s="17" t="s">
        <v>1112</v>
      </c>
      <c r="E147" s="17" t="s">
        <v>1113</v>
      </c>
      <c r="F147" s="17" t="s">
        <v>35</v>
      </c>
      <c r="G147" s="17" t="s">
        <v>1055</v>
      </c>
      <c r="H147" s="17">
        <v>100709</v>
      </c>
      <c r="I147" s="17">
        <v>100709</v>
      </c>
      <c r="J147" s="17">
        <v>0</v>
      </c>
      <c r="K147" s="17" t="s">
        <v>59</v>
      </c>
      <c r="L147" s="18">
        <v>70044.75</v>
      </c>
      <c r="M147" s="18">
        <v>9910.06</v>
      </c>
      <c r="N147" s="18">
        <v>19612.23</v>
      </c>
      <c r="O147" s="18">
        <v>99567.039999999994</v>
      </c>
      <c r="P147" s="18">
        <v>285.29000000000002</v>
      </c>
      <c r="Q147" s="18">
        <v>843.67</v>
      </c>
      <c r="R147" s="18">
        <v>0</v>
      </c>
      <c r="S147" s="18">
        <v>1128.96</v>
      </c>
      <c r="T147" s="18">
        <v>0</v>
      </c>
      <c r="U147" s="18">
        <v>0</v>
      </c>
      <c r="V147" s="18">
        <v>0</v>
      </c>
      <c r="W147" s="18">
        <v>0</v>
      </c>
      <c r="X147" s="18"/>
      <c r="Y147" s="18">
        <v>70330.039999999994</v>
      </c>
      <c r="Z147" s="18">
        <v>10753.73</v>
      </c>
      <c r="AA147" s="18">
        <v>19612.23</v>
      </c>
      <c r="AB147" s="18">
        <v>100696</v>
      </c>
    </row>
    <row r="148" spans="1:28" s="15" customFormat="1" x14ac:dyDescent="0.25">
      <c r="A148" s="17">
        <v>6</v>
      </c>
      <c r="B148" s="17" t="s">
        <v>1108</v>
      </c>
      <c r="C148" s="17" t="s">
        <v>1663</v>
      </c>
      <c r="D148" s="17" t="s">
        <v>1115</v>
      </c>
      <c r="E148" s="17" t="s">
        <v>1116</v>
      </c>
      <c r="F148" s="17" t="s">
        <v>35</v>
      </c>
      <c r="G148" s="17" t="s">
        <v>1055</v>
      </c>
      <c r="H148" s="17">
        <v>52547</v>
      </c>
      <c r="I148" s="17">
        <v>52547</v>
      </c>
      <c r="J148" s="17">
        <v>349</v>
      </c>
      <c r="K148" s="17" t="s">
        <v>1114</v>
      </c>
      <c r="L148" s="18">
        <v>89694.17</v>
      </c>
      <c r="M148" s="18">
        <v>5211.09</v>
      </c>
      <c r="N148" s="18">
        <v>651.76</v>
      </c>
      <c r="O148" s="18">
        <v>95557.02</v>
      </c>
      <c r="P148" s="18">
        <v>2225.8200000000002</v>
      </c>
      <c r="Q148" s="18">
        <v>922.68</v>
      </c>
      <c r="R148" s="18">
        <v>155.47999999999999</v>
      </c>
      <c r="S148" s="18">
        <v>3303.98</v>
      </c>
      <c r="T148" s="18">
        <v>0</v>
      </c>
      <c r="U148" s="18">
        <v>0</v>
      </c>
      <c r="V148" s="18">
        <v>0</v>
      </c>
      <c r="W148" s="18">
        <v>0</v>
      </c>
      <c r="X148" s="18"/>
      <c r="Y148" s="18">
        <v>91919.99</v>
      </c>
      <c r="Z148" s="18">
        <v>6133.77</v>
      </c>
      <c r="AA148" s="18">
        <v>807.24</v>
      </c>
      <c r="AB148" s="18">
        <v>98861</v>
      </c>
    </row>
    <row r="149" spans="1:28" s="15" customFormat="1" x14ac:dyDescent="0.25">
      <c r="A149" s="17">
        <v>7</v>
      </c>
      <c r="B149" s="17" t="s">
        <v>1108</v>
      </c>
      <c r="C149" s="17" t="s">
        <v>1663</v>
      </c>
      <c r="D149" s="17" t="s">
        <v>1117</v>
      </c>
      <c r="E149" s="17" t="s">
        <v>1118</v>
      </c>
      <c r="F149" s="17" t="s">
        <v>35</v>
      </c>
      <c r="G149" s="17" t="s">
        <v>1055</v>
      </c>
      <c r="H149" s="17">
        <v>4875</v>
      </c>
      <c r="I149" s="17">
        <v>4250</v>
      </c>
      <c r="J149" s="17">
        <v>1875</v>
      </c>
      <c r="K149" s="17" t="s">
        <v>37</v>
      </c>
      <c r="L149" s="18">
        <v>51912.73</v>
      </c>
      <c r="M149" s="18">
        <v>18649.47</v>
      </c>
      <c r="N149" s="18">
        <v>6293.82</v>
      </c>
      <c r="O149" s="18">
        <v>76856.02</v>
      </c>
      <c r="P149" s="18">
        <v>12566.54</v>
      </c>
      <c r="Q149" s="18">
        <v>600.13</v>
      </c>
      <c r="R149" s="18">
        <v>835.31</v>
      </c>
      <c r="S149" s="18">
        <v>14001.98</v>
      </c>
      <c r="T149" s="18">
        <v>0</v>
      </c>
      <c r="U149" s="18">
        <v>0</v>
      </c>
      <c r="V149" s="18">
        <v>0</v>
      </c>
      <c r="W149" s="18">
        <v>0</v>
      </c>
      <c r="X149" s="18"/>
      <c r="Y149" s="18">
        <v>64479.27</v>
      </c>
      <c r="Z149" s="18">
        <v>19249.599999999999</v>
      </c>
      <c r="AA149" s="18">
        <v>7129.13</v>
      </c>
      <c r="AB149" s="18">
        <v>90858</v>
      </c>
    </row>
    <row r="150" spans="1:28" s="15" customFormat="1" x14ac:dyDescent="0.25">
      <c r="A150" s="17">
        <v>8</v>
      </c>
      <c r="B150" s="17" t="s">
        <v>1108</v>
      </c>
      <c r="C150" s="17" t="s">
        <v>1663</v>
      </c>
      <c r="D150" s="17" t="s">
        <v>1119</v>
      </c>
      <c r="E150" s="17" t="s">
        <v>1120</v>
      </c>
      <c r="F150" s="17" t="s">
        <v>35</v>
      </c>
      <c r="G150" s="17" t="s">
        <v>215</v>
      </c>
      <c r="H150" s="17">
        <v>83252</v>
      </c>
      <c r="I150" s="17">
        <v>82998</v>
      </c>
      <c r="J150" s="17">
        <v>762</v>
      </c>
      <c r="K150" s="17" t="s">
        <v>37</v>
      </c>
      <c r="L150" s="18">
        <v>83481.789999999994</v>
      </c>
      <c r="M150" s="18">
        <v>7772.07</v>
      </c>
      <c r="N150" s="18">
        <v>4777.09</v>
      </c>
      <c r="O150" s="18">
        <v>96030.95</v>
      </c>
      <c r="P150" s="18">
        <v>4507.87</v>
      </c>
      <c r="Q150" s="18">
        <v>896.71</v>
      </c>
      <c r="R150" s="18">
        <v>339.47</v>
      </c>
      <c r="S150" s="18">
        <v>5744.05</v>
      </c>
      <c r="T150" s="18">
        <v>0</v>
      </c>
      <c r="U150" s="18">
        <v>0</v>
      </c>
      <c r="V150" s="18">
        <v>0</v>
      </c>
      <c r="W150" s="18">
        <v>0</v>
      </c>
      <c r="X150" s="18"/>
      <c r="Y150" s="18">
        <v>87989.66</v>
      </c>
      <c r="Z150" s="18">
        <v>8668.7800000000007</v>
      </c>
      <c r="AA150" s="18">
        <v>5116.5600000000004</v>
      </c>
      <c r="AB150" s="18">
        <v>101775</v>
      </c>
    </row>
    <row r="151" spans="1:28" s="15" customFormat="1" x14ac:dyDescent="0.25">
      <c r="A151" s="17">
        <v>9</v>
      </c>
      <c r="B151" s="17" t="s">
        <v>1121</v>
      </c>
      <c r="C151" s="17" t="s">
        <v>1663</v>
      </c>
      <c r="D151" s="17" t="s">
        <v>1122</v>
      </c>
      <c r="E151" s="17" t="s">
        <v>1123</v>
      </c>
      <c r="F151" s="17" t="s">
        <v>35</v>
      </c>
      <c r="G151" s="17" t="s">
        <v>1124</v>
      </c>
      <c r="H151" s="17">
        <v>33941</v>
      </c>
      <c r="I151" s="17">
        <v>33941</v>
      </c>
      <c r="J151" s="17">
        <v>0</v>
      </c>
      <c r="K151" s="17" t="s">
        <v>59</v>
      </c>
      <c r="L151" s="18">
        <v>110191.25</v>
      </c>
      <c r="M151" s="18">
        <v>3966.13</v>
      </c>
      <c r="N151" s="18">
        <v>2218.59</v>
      </c>
      <c r="O151" s="18">
        <v>116375.97</v>
      </c>
      <c r="P151" s="18">
        <v>499.16</v>
      </c>
      <c r="Q151" s="18">
        <v>1133.8699999999999</v>
      </c>
      <c r="R151" s="18">
        <v>0</v>
      </c>
      <c r="S151" s="18">
        <v>1633.03</v>
      </c>
      <c r="T151" s="18">
        <v>0</v>
      </c>
      <c r="U151" s="18">
        <v>0</v>
      </c>
      <c r="V151" s="18">
        <v>0</v>
      </c>
      <c r="W151" s="18">
        <v>0</v>
      </c>
      <c r="X151" s="18"/>
      <c r="Y151" s="18">
        <v>110690.41</v>
      </c>
      <c r="Z151" s="18">
        <v>5100</v>
      </c>
      <c r="AA151" s="18">
        <v>2218.59</v>
      </c>
      <c r="AB151" s="18">
        <v>118009</v>
      </c>
    </row>
    <row r="152" spans="1:28" s="15" customFormat="1" x14ac:dyDescent="0.25">
      <c r="A152" s="17">
        <v>10</v>
      </c>
      <c r="B152" s="17" t="s">
        <v>1099</v>
      </c>
      <c r="C152" s="17" t="s">
        <v>1663</v>
      </c>
      <c r="D152" s="17" t="s">
        <v>1125</v>
      </c>
      <c r="E152" s="17" t="s">
        <v>1126</v>
      </c>
      <c r="F152" s="17" t="s">
        <v>35</v>
      </c>
      <c r="G152" s="17" t="s">
        <v>1127</v>
      </c>
      <c r="H152" s="17">
        <v>17433</v>
      </c>
      <c r="I152" s="17">
        <v>17433</v>
      </c>
      <c r="J152" s="17">
        <v>0</v>
      </c>
      <c r="K152" s="17" t="s">
        <v>37</v>
      </c>
      <c r="L152" s="18">
        <v>85806.31</v>
      </c>
      <c r="M152" s="18">
        <v>12530.79</v>
      </c>
      <c r="N152" s="18">
        <v>946.92</v>
      </c>
      <c r="O152" s="18">
        <v>99284.02</v>
      </c>
      <c r="P152" s="18">
        <v>498.85</v>
      </c>
      <c r="Q152" s="18">
        <v>894.13</v>
      </c>
      <c r="R152" s="18">
        <v>0</v>
      </c>
      <c r="S152" s="18">
        <v>1392.98</v>
      </c>
      <c r="T152" s="18">
        <v>0</v>
      </c>
      <c r="U152" s="18">
        <v>0</v>
      </c>
      <c r="V152" s="18">
        <v>0</v>
      </c>
      <c r="W152" s="18">
        <v>0</v>
      </c>
      <c r="X152" s="18"/>
      <c r="Y152" s="18">
        <v>86305.16</v>
      </c>
      <c r="Z152" s="18">
        <v>13424.92</v>
      </c>
      <c r="AA152" s="18">
        <v>946.92</v>
      </c>
      <c r="AB152" s="18">
        <v>100677</v>
      </c>
    </row>
    <row r="153" spans="1:28" s="15" customFormat="1" x14ac:dyDescent="0.25">
      <c r="A153" s="17">
        <v>11</v>
      </c>
      <c r="B153" s="17" t="s">
        <v>1103</v>
      </c>
      <c r="C153" s="17" t="s">
        <v>1663</v>
      </c>
      <c r="D153" s="17" t="s">
        <v>1128</v>
      </c>
      <c r="E153" s="17" t="s">
        <v>1129</v>
      </c>
      <c r="F153" s="17" t="s">
        <v>35</v>
      </c>
      <c r="G153" s="17" t="s">
        <v>215</v>
      </c>
      <c r="H153" s="17">
        <v>9135</v>
      </c>
      <c r="I153" s="17">
        <v>9135</v>
      </c>
      <c r="J153" s="17">
        <v>0</v>
      </c>
      <c r="K153" s="17" t="s">
        <v>59</v>
      </c>
      <c r="L153" s="18">
        <v>70849.38</v>
      </c>
      <c r="M153" s="18">
        <v>16734.29</v>
      </c>
      <c r="N153" s="18">
        <v>804.34</v>
      </c>
      <c r="O153" s="18">
        <v>88388.01</v>
      </c>
      <c r="P153" s="18">
        <v>498.89</v>
      </c>
      <c r="Q153" s="18">
        <v>738.1</v>
      </c>
      <c r="R153" s="18">
        <v>0</v>
      </c>
      <c r="S153" s="18">
        <v>1236.99</v>
      </c>
      <c r="T153" s="18">
        <v>0</v>
      </c>
      <c r="U153" s="18">
        <v>0</v>
      </c>
      <c r="V153" s="18">
        <v>0</v>
      </c>
      <c r="W153" s="18">
        <v>0</v>
      </c>
      <c r="X153" s="18"/>
      <c r="Y153" s="18">
        <v>71348.27</v>
      </c>
      <c r="Z153" s="18">
        <v>17472.39</v>
      </c>
      <c r="AA153" s="18">
        <v>804.34</v>
      </c>
      <c r="AB153" s="18">
        <v>89625</v>
      </c>
    </row>
    <row r="154" spans="1:28" s="15" customFormat="1" x14ac:dyDescent="0.25">
      <c r="A154" s="17">
        <v>12</v>
      </c>
      <c r="B154" s="17" t="s">
        <v>1111</v>
      </c>
      <c r="C154" s="17" t="s">
        <v>1663</v>
      </c>
      <c r="D154" s="17" t="s">
        <v>1130</v>
      </c>
      <c r="E154" s="17" t="s">
        <v>1131</v>
      </c>
      <c r="F154" s="17" t="s">
        <v>35</v>
      </c>
      <c r="G154" s="17" t="s">
        <v>1132</v>
      </c>
      <c r="H154" s="17">
        <v>140</v>
      </c>
      <c r="I154" s="17">
        <v>110</v>
      </c>
      <c r="J154" s="17">
        <v>30</v>
      </c>
      <c r="K154" s="17" t="s">
        <v>37</v>
      </c>
      <c r="L154" s="18">
        <v>68020.070000000007</v>
      </c>
      <c r="M154" s="18">
        <v>13568.23</v>
      </c>
      <c r="N154" s="18">
        <v>2992.71</v>
      </c>
      <c r="O154" s="18">
        <v>84581.01</v>
      </c>
      <c r="P154" s="18">
        <v>646.96</v>
      </c>
      <c r="Q154" s="18">
        <v>730.66</v>
      </c>
      <c r="R154" s="18">
        <v>13.37</v>
      </c>
      <c r="S154" s="18">
        <v>1390.99</v>
      </c>
      <c r="T154" s="18">
        <v>0</v>
      </c>
      <c r="U154" s="18">
        <v>0</v>
      </c>
      <c r="V154" s="18">
        <v>0</v>
      </c>
      <c r="W154" s="18">
        <v>0</v>
      </c>
      <c r="X154" s="18"/>
      <c r="Y154" s="18">
        <v>68667.03</v>
      </c>
      <c r="Z154" s="18">
        <v>14298.89</v>
      </c>
      <c r="AA154" s="18">
        <v>3006.08</v>
      </c>
      <c r="AB154" s="18">
        <v>85972</v>
      </c>
    </row>
    <row r="155" spans="1:28" s="15" customFormat="1" x14ac:dyDescent="0.25">
      <c r="A155" s="17">
        <v>13</v>
      </c>
      <c r="B155" s="17" t="s">
        <v>1103</v>
      </c>
      <c r="C155" s="17" t="s">
        <v>1663</v>
      </c>
      <c r="D155" s="17" t="s">
        <v>1669</v>
      </c>
      <c r="E155" s="17" t="s">
        <v>1670</v>
      </c>
      <c r="F155" s="17" t="s">
        <v>35</v>
      </c>
      <c r="G155" s="17" t="s">
        <v>1671</v>
      </c>
      <c r="H155" s="17">
        <v>68</v>
      </c>
      <c r="I155" s="17">
        <v>26</v>
      </c>
      <c r="J155" s="17">
        <v>42</v>
      </c>
      <c r="K155" s="17" t="s">
        <v>37</v>
      </c>
      <c r="L155" s="18">
        <v>10.7</v>
      </c>
      <c r="M155" s="18">
        <v>0</v>
      </c>
      <c r="N155" s="18">
        <v>-10.7</v>
      </c>
      <c r="O155" s="18">
        <v>0</v>
      </c>
      <c r="P155" s="18">
        <v>706.29</v>
      </c>
      <c r="Q155" s="18">
        <v>0</v>
      </c>
      <c r="R155" s="18">
        <v>18.71</v>
      </c>
      <c r="S155" s="18">
        <v>725</v>
      </c>
      <c r="T155" s="18">
        <v>0</v>
      </c>
      <c r="U155" s="18">
        <v>0</v>
      </c>
      <c r="V155" s="18">
        <v>0</v>
      </c>
      <c r="W155" s="18">
        <v>0</v>
      </c>
      <c r="X155" s="18"/>
      <c r="Y155" s="18">
        <v>716.99</v>
      </c>
      <c r="Z155" s="18">
        <v>0</v>
      </c>
      <c r="AA155" s="18">
        <v>8.01</v>
      </c>
      <c r="AB155" s="18">
        <v>725</v>
      </c>
    </row>
    <row r="156" spans="1:28" s="15" customFormat="1" x14ac:dyDescent="0.25">
      <c r="A156" s="17">
        <v>14</v>
      </c>
      <c r="B156" s="17" t="s">
        <v>1121</v>
      </c>
      <c r="C156" s="17" t="s">
        <v>1663</v>
      </c>
      <c r="D156" s="17" t="s">
        <v>1133</v>
      </c>
      <c r="E156" s="17" t="s">
        <v>1134</v>
      </c>
      <c r="F156" s="17" t="s">
        <v>35</v>
      </c>
      <c r="G156" s="17" t="s">
        <v>114</v>
      </c>
      <c r="H156" s="17">
        <v>20412</v>
      </c>
      <c r="I156" s="17">
        <v>20412</v>
      </c>
      <c r="J156" s="17">
        <v>0</v>
      </c>
      <c r="K156" s="17" t="s">
        <v>59</v>
      </c>
      <c r="L156" s="18">
        <v>77058.720000000001</v>
      </c>
      <c r="M156" s="18">
        <v>10986.49</v>
      </c>
      <c r="N156" s="18">
        <v>1216.81</v>
      </c>
      <c r="O156" s="18">
        <v>89262.02</v>
      </c>
      <c r="P156" s="18">
        <v>475.2</v>
      </c>
      <c r="Q156" s="18">
        <v>803.78</v>
      </c>
      <c r="R156" s="18">
        <v>0</v>
      </c>
      <c r="S156" s="18">
        <v>1278.98</v>
      </c>
      <c r="T156" s="18">
        <v>0</v>
      </c>
      <c r="U156" s="18">
        <v>0</v>
      </c>
      <c r="V156" s="18">
        <v>0</v>
      </c>
      <c r="W156" s="18">
        <v>0</v>
      </c>
      <c r="X156" s="18"/>
      <c r="Y156" s="18">
        <v>77533.919999999998</v>
      </c>
      <c r="Z156" s="18">
        <v>11790.27</v>
      </c>
      <c r="AA156" s="18">
        <v>1216.81</v>
      </c>
      <c r="AB156" s="18">
        <v>90541</v>
      </c>
    </row>
    <row r="157" spans="1:28" s="15" customFormat="1" x14ac:dyDescent="0.25">
      <c r="A157" s="17">
        <v>15</v>
      </c>
      <c r="B157" s="17" t="s">
        <v>1135</v>
      </c>
      <c r="C157" s="17" t="s">
        <v>1663</v>
      </c>
      <c r="D157" s="17" t="s">
        <v>1136</v>
      </c>
      <c r="E157" s="17" t="s">
        <v>1137</v>
      </c>
      <c r="F157" s="17" t="s">
        <v>35</v>
      </c>
      <c r="G157" s="17" t="s">
        <v>1006</v>
      </c>
      <c r="H157" s="17">
        <v>120</v>
      </c>
      <c r="I157" s="17">
        <v>120</v>
      </c>
      <c r="J157" s="17">
        <v>0</v>
      </c>
      <c r="K157" s="17" t="s">
        <v>59</v>
      </c>
      <c r="L157" s="18">
        <v>7851.56</v>
      </c>
      <c r="M157" s="18">
        <v>553.59</v>
      </c>
      <c r="N157" s="18">
        <v>112.85</v>
      </c>
      <c r="O157" s="18">
        <v>8518</v>
      </c>
      <c r="P157" s="18">
        <v>474.92</v>
      </c>
      <c r="Q157" s="18">
        <v>80.08</v>
      </c>
      <c r="R157" s="18">
        <v>0</v>
      </c>
      <c r="S157" s="18">
        <v>555</v>
      </c>
      <c r="T157" s="18">
        <v>0</v>
      </c>
      <c r="U157" s="18">
        <v>0</v>
      </c>
      <c r="V157" s="18">
        <v>0</v>
      </c>
      <c r="W157" s="18">
        <v>0</v>
      </c>
      <c r="X157" s="18"/>
      <c r="Y157" s="18">
        <v>8326.48</v>
      </c>
      <c r="Z157" s="18">
        <v>633.66999999999996</v>
      </c>
      <c r="AA157" s="18">
        <v>112.85</v>
      </c>
      <c r="AB157" s="18">
        <v>9073</v>
      </c>
    </row>
    <row r="158" spans="1:28" s="15" customFormat="1" x14ac:dyDescent="0.25">
      <c r="A158" s="17">
        <v>16</v>
      </c>
      <c r="B158" s="17" t="s">
        <v>1135</v>
      </c>
      <c r="C158" s="17" t="s">
        <v>1663</v>
      </c>
      <c r="D158" s="17" t="s">
        <v>1138</v>
      </c>
      <c r="E158" s="17" t="s">
        <v>1139</v>
      </c>
      <c r="F158" s="17" t="s">
        <v>35</v>
      </c>
      <c r="G158" s="17" t="s">
        <v>1010</v>
      </c>
      <c r="H158" s="17">
        <v>70</v>
      </c>
      <c r="I158" s="17">
        <v>70</v>
      </c>
      <c r="J158" s="17">
        <v>0</v>
      </c>
      <c r="K158" s="17" t="s">
        <v>59</v>
      </c>
      <c r="L158" s="18">
        <v>15736.9</v>
      </c>
      <c r="M158" s="18">
        <v>1208.77</v>
      </c>
      <c r="N158" s="18">
        <v>43.31</v>
      </c>
      <c r="O158" s="18">
        <v>16988.98</v>
      </c>
      <c r="P158" s="18">
        <v>569.88</v>
      </c>
      <c r="Q158" s="18">
        <v>161.13999999999999</v>
      </c>
      <c r="R158" s="18">
        <v>0</v>
      </c>
      <c r="S158" s="18">
        <v>731.02</v>
      </c>
      <c r="T158" s="18">
        <v>0</v>
      </c>
      <c r="U158" s="18">
        <v>0</v>
      </c>
      <c r="V158" s="18">
        <v>0</v>
      </c>
      <c r="W158" s="18">
        <v>0</v>
      </c>
      <c r="X158" s="18"/>
      <c r="Y158" s="18">
        <v>16306.78</v>
      </c>
      <c r="Z158" s="18">
        <v>1369.91</v>
      </c>
      <c r="AA158" s="18">
        <v>43.31</v>
      </c>
      <c r="AB158" s="18">
        <v>17720</v>
      </c>
    </row>
    <row r="159" spans="1:28" s="22" customFormat="1" x14ac:dyDescent="0.25">
      <c r="A159" s="19"/>
      <c r="B159" s="19"/>
      <c r="C159" s="10" t="s">
        <v>71</v>
      </c>
      <c r="D159" s="19"/>
      <c r="E159" s="19"/>
      <c r="F159" s="19"/>
      <c r="G159" s="19"/>
      <c r="H159" s="19"/>
      <c r="I159" s="19"/>
      <c r="J159" s="19">
        <f>SUM(J143:J158)</f>
        <v>5524</v>
      </c>
      <c r="K159" s="19"/>
      <c r="L159" s="20">
        <f t="shared" ref="L159:AB159" si="25">SUM(L143:L158)</f>
        <v>916017.42</v>
      </c>
      <c r="M159" s="20">
        <f t="shared" si="25"/>
        <v>121140.37000000001</v>
      </c>
      <c r="N159" s="20">
        <f t="shared" si="25"/>
        <v>54238.229999999996</v>
      </c>
      <c r="O159" s="20">
        <f t="shared" si="25"/>
        <v>1091396.02</v>
      </c>
      <c r="P159" s="20">
        <f t="shared" si="25"/>
        <v>37776.979999999996</v>
      </c>
      <c r="Q159" s="20">
        <f t="shared" si="25"/>
        <v>9789.0500000000011</v>
      </c>
      <c r="R159" s="20">
        <f t="shared" si="25"/>
        <v>2460.9499999999998</v>
      </c>
      <c r="S159" s="20">
        <f t="shared" si="25"/>
        <v>50026.98</v>
      </c>
      <c r="T159" s="20">
        <f t="shared" si="25"/>
        <v>0</v>
      </c>
      <c r="U159" s="20">
        <f t="shared" si="25"/>
        <v>0</v>
      </c>
      <c r="V159" s="20">
        <f t="shared" si="25"/>
        <v>0</v>
      </c>
      <c r="W159" s="20">
        <f t="shared" si="25"/>
        <v>0</v>
      </c>
      <c r="X159" s="20">
        <f t="shared" si="25"/>
        <v>0</v>
      </c>
      <c r="Y159" s="20">
        <f t="shared" si="25"/>
        <v>953794.40000000014</v>
      </c>
      <c r="Z159" s="20">
        <f t="shared" si="25"/>
        <v>130929.42000000001</v>
      </c>
      <c r="AA159" s="20">
        <f t="shared" si="25"/>
        <v>56699.179999999993</v>
      </c>
      <c r="AB159" s="20">
        <f t="shared" si="25"/>
        <v>1141423</v>
      </c>
    </row>
    <row r="160" spans="1:28" s="15" customFormat="1" x14ac:dyDescent="0.25">
      <c r="A160" s="17">
        <v>1</v>
      </c>
      <c r="B160" s="17" t="s">
        <v>1121</v>
      </c>
      <c r="C160" s="17" t="s">
        <v>1663</v>
      </c>
      <c r="D160" s="17" t="s">
        <v>1140</v>
      </c>
      <c r="E160" s="17" t="s">
        <v>1141</v>
      </c>
      <c r="F160" s="17" t="s">
        <v>75</v>
      </c>
      <c r="G160" s="17" t="s">
        <v>1142</v>
      </c>
      <c r="H160" s="17">
        <v>5203</v>
      </c>
      <c r="I160" s="17">
        <v>5057</v>
      </c>
      <c r="J160" s="17">
        <v>146</v>
      </c>
      <c r="K160" s="17" t="s">
        <v>37</v>
      </c>
      <c r="L160" s="18">
        <v>26541.83</v>
      </c>
      <c r="M160" s="18">
        <v>4495.4399999999996</v>
      </c>
      <c r="N160" s="18">
        <v>1629.73</v>
      </c>
      <c r="O160" s="18">
        <v>32667</v>
      </c>
      <c r="P160" s="18">
        <v>1210.83</v>
      </c>
      <c r="Q160" s="18">
        <v>280.45</v>
      </c>
      <c r="R160" s="18">
        <v>86.72</v>
      </c>
      <c r="S160" s="18">
        <v>1578</v>
      </c>
      <c r="T160" s="18">
        <v>0</v>
      </c>
      <c r="U160" s="18">
        <v>0</v>
      </c>
      <c r="V160" s="18">
        <v>0</v>
      </c>
      <c r="W160" s="18">
        <v>0</v>
      </c>
      <c r="X160" s="18"/>
      <c r="Y160" s="18">
        <v>27752.66</v>
      </c>
      <c r="Z160" s="18">
        <v>4775.8900000000003</v>
      </c>
      <c r="AA160" s="18">
        <v>1716.45</v>
      </c>
      <c r="AB160" s="18">
        <v>34245</v>
      </c>
    </row>
    <row r="161" spans="1:28" s="15" customFormat="1" x14ac:dyDescent="0.25">
      <c r="A161" s="17">
        <v>2</v>
      </c>
      <c r="B161" s="17" t="s">
        <v>1121</v>
      </c>
      <c r="C161" s="17" t="s">
        <v>1663</v>
      </c>
      <c r="D161" s="17" t="s">
        <v>1143</v>
      </c>
      <c r="E161" s="17" t="s">
        <v>1144</v>
      </c>
      <c r="F161" s="17" t="s">
        <v>75</v>
      </c>
      <c r="G161" s="17" t="s">
        <v>1142</v>
      </c>
      <c r="H161" s="17">
        <v>1099</v>
      </c>
      <c r="I161" s="17">
        <v>1099</v>
      </c>
      <c r="J161" s="17">
        <v>0</v>
      </c>
      <c r="K161" s="17" t="s">
        <v>59</v>
      </c>
      <c r="L161" s="18">
        <v>14172.87</v>
      </c>
      <c r="M161" s="18">
        <v>3072.08</v>
      </c>
      <c r="N161" s="18">
        <v>429.09</v>
      </c>
      <c r="O161" s="18">
        <v>17674.04</v>
      </c>
      <c r="P161" s="18">
        <v>275.35000000000002</v>
      </c>
      <c r="Q161" s="18">
        <v>149.61000000000001</v>
      </c>
      <c r="R161" s="18">
        <v>0</v>
      </c>
      <c r="S161" s="18">
        <v>424.96</v>
      </c>
      <c r="T161" s="18">
        <v>0</v>
      </c>
      <c r="U161" s="18">
        <v>0</v>
      </c>
      <c r="V161" s="18">
        <v>0</v>
      </c>
      <c r="W161" s="18">
        <v>0</v>
      </c>
      <c r="X161" s="18"/>
      <c r="Y161" s="18">
        <v>14448.22</v>
      </c>
      <c r="Z161" s="18">
        <v>3221.69</v>
      </c>
      <c r="AA161" s="18">
        <v>429.09</v>
      </c>
      <c r="AB161" s="18">
        <v>18099</v>
      </c>
    </row>
    <row r="162" spans="1:28" s="15" customFormat="1" x14ac:dyDescent="0.25">
      <c r="A162" s="17">
        <v>3</v>
      </c>
      <c r="B162" s="17" t="s">
        <v>1103</v>
      </c>
      <c r="C162" s="17" t="s">
        <v>1663</v>
      </c>
      <c r="D162" s="17" t="s">
        <v>1145</v>
      </c>
      <c r="E162" s="17" t="s">
        <v>1146</v>
      </c>
      <c r="F162" s="17" t="s">
        <v>75</v>
      </c>
      <c r="G162" s="17" t="s">
        <v>1147</v>
      </c>
      <c r="H162" s="17">
        <v>16600</v>
      </c>
      <c r="I162" s="17">
        <v>16600</v>
      </c>
      <c r="J162" s="17">
        <v>0</v>
      </c>
      <c r="K162" s="17" t="s">
        <v>59</v>
      </c>
      <c r="L162" s="18">
        <v>55231.4</v>
      </c>
      <c r="M162" s="18">
        <v>11654.62</v>
      </c>
      <c r="N162" s="18">
        <v>3753.97</v>
      </c>
      <c r="O162" s="18">
        <v>70639.990000000005</v>
      </c>
      <c r="P162" s="18">
        <v>385.3</v>
      </c>
      <c r="Q162" s="18">
        <v>607.71</v>
      </c>
      <c r="R162" s="18">
        <v>0</v>
      </c>
      <c r="S162" s="18">
        <v>993.01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55616.7</v>
      </c>
      <c r="Z162" s="18">
        <v>12262.33</v>
      </c>
      <c r="AA162" s="18">
        <v>3753.97</v>
      </c>
      <c r="AB162" s="18">
        <v>71633</v>
      </c>
    </row>
    <row r="163" spans="1:28" s="15" customFormat="1" x14ac:dyDescent="0.25">
      <c r="A163" s="17">
        <v>4</v>
      </c>
      <c r="B163" s="17" t="s">
        <v>1099</v>
      </c>
      <c r="C163" s="17" t="s">
        <v>1663</v>
      </c>
      <c r="D163" s="17" t="s">
        <v>1148</v>
      </c>
      <c r="E163" s="17" t="s">
        <v>1149</v>
      </c>
      <c r="F163" s="17" t="s">
        <v>75</v>
      </c>
      <c r="G163" s="17" t="s">
        <v>1142</v>
      </c>
      <c r="H163" s="17">
        <v>17986</v>
      </c>
      <c r="I163" s="17">
        <v>17811</v>
      </c>
      <c r="J163" s="17">
        <v>175</v>
      </c>
      <c r="K163" s="17" t="s">
        <v>37</v>
      </c>
      <c r="L163" s="18">
        <v>40001.300000000003</v>
      </c>
      <c r="M163" s="18">
        <v>9522.2000000000007</v>
      </c>
      <c r="N163" s="18">
        <v>3116.48</v>
      </c>
      <c r="O163" s="18">
        <v>52639.98</v>
      </c>
      <c r="P163" s="18">
        <v>1292.92</v>
      </c>
      <c r="Q163" s="18">
        <v>442.15</v>
      </c>
      <c r="R163" s="18">
        <v>103.95</v>
      </c>
      <c r="S163" s="18">
        <v>1839.02</v>
      </c>
      <c r="T163" s="18">
        <v>0</v>
      </c>
      <c r="U163" s="18">
        <v>0</v>
      </c>
      <c r="V163" s="18">
        <v>0</v>
      </c>
      <c r="W163" s="18">
        <v>0</v>
      </c>
      <c r="X163" s="18"/>
      <c r="Y163" s="18">
        <v>41294.22</v>
      </c>
      <c r="Z163" s="18">
        <v>9964.35</v>
      </c>
      <c r="AA163" s="18">
        <v>3220.43</v>
      </c>
      <c r="AB163" s="18">
        <v>54479</v>
      </c>
    </row>
    <row r="164" spans="1:28" s="15" customFormat="1" x14ac:dyDescent="0.25">
      <c r="A164" s="17">
        <v>5</v>
      </c>
      <c r="B164" s="17" t="s">
        <v>1111</v>
      </c>
      <c r="C164" s="17" t="s">
        <v>1663</v>
      </c>
      <c r="D164" s="17" t="s">
        <v>1150</v>
      </c>
      <c r="E164" s="17" t="s">
        <v>1151</v>
      </c>
      <c r="F164" s="17" t="s">
        <v>75</v>
      </c>
      <c r="G164" s="17" t="s">
        <v>1142</v>
      </c>
      <c r="H164" s="17">
        <v>20947</v>
      </c>
      <c r="I164" s="17">
        <v>20947</v>
      </c>
      <c r="J164" s="17">
        <v>0</v>
      </c>
      <c r="K164" s="17" t="s">
        <v>37</v>
      </c>
      <c r="L164" s="18">
        <v>59360.65</v>
      </c>
      <c r="M164" s="18">
        <v>14645.42</v>
      </c>
      <c r="N164" s="18">
        <v>4701.88</v>
      </c>
      <c r="O164" s="18">
        <v>78707.95</v>
      </c>
      <c r="P164" s="18">
        <v>302.19</v>
      </c>
      <c r="Q164" s="18">
        <v>659.86</v>
      </c>
      <c r="R164" s="18">
        <v>0</v>
      </c>
      <c r="S164" s="18">
        <v>962.05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59662.84</v>
      </c>
      <c r="Z164" s="18">
        <v>15305.28</v>
      </c>
      <c r="AA164" s="18">
        <v>4701.88</v>
      </c>
      <c r="AB164" s="18">
        <v>79670</v>
      </c>
    </row>
    <row r="165" spans="1:28" s="15" customFormat="1" x14ac:dyDescent="0.25">
      <c r="A165" s="17">
        <v>6</v>
      </c>
      <c r="B165" s="17" t="s">
        <v>1108</v>
      </c>
      <c r="C165" s="17" t="s">
        <v>1663</v>
      </c>
      <c r="D165" s="17" t="s">
        <v>1152</v>
      </c>
      <c r="E165" s="17" t="s">
        <v>1153</v>
      </c>
      <c r="F165" s="17" t="s">
        <v>75</v>
      </c>
      <c r="G165" s="17" t="s">
        <v>1142</v>
      </c>
      <c r="H165" s="17">
        <v>5220</v>
      </c>
      <c r="I165" s="17">
        <v>5220</v>
      </c>
      <c r="J165" s="17">
        <v>0</v>
      </c>
      <c r="K165" s="17" t="s">
        <v>59</v>
      </c>
      <c r="L165" s="18">
        <v>20932.349999999999</v>
      </c>
      <c r="M165" s="18">
        <v>4666.3100000000004</v>
      </c>
      <c r="N165" s="18">
        <v>755.31</v>
      </c>
      <c r="O165" s="18">
        <v>26353.97</v>
      </c>
      <c r="P165" s="18">
        <v>384.72</v>
      </c>
      <c r="Q165" s="18">
        <v>222.31</v>
      </c>
      <c r="R165" s="18">
        <v>0</v>
      </c>
      <c r="S165" s="18">
        <v>607.03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18">
        <v>21317.07</v>
      </c>
      <c r="Z165" s="18">
        <v>4888.62</v>
      </c>
      <c r="AA165" s="18">
        <v>755.31</v>
      </c>
      <c r="AB165" s="18">
        <v>26961</v>
      </c>
    </row>
    <row r="166" spans="1:28" s="15" customFormat="1" x14ac:dyDescent="0.25">
      <c r="A166" s="17">
        <v>7</v>
      </c>
      <c r="B166" s="17" t="s">
        <v>1108</v>
      </c>
      <c r="C166" s="17" t="s">
        <v>1663</v>
      </c>
      <c r="D166" s="17" t="s">
        <v>1154</v>
      </c>
      <c r="E166" s="17" t="s">
        <v>1155</v>
      </c>
      <c r="F166" s="17" t="s">
        <v>75</v>
      </c>
      <c r="G166" s="17" t="s">
        <v>1142</v>
      </c>
      <c r="H166" s="17">
        <v>21895</v>
      </c>
      <c r="I166" s="17">
        <v>21895</v>
      </c>
      <c r="J166" s="17">
        <v>0</v>
      </c>
      <c r="K166" s="17" t="s">
        <v>59</v>
      </c>
      <c r="L166" s="18">
        <v>19496.3</v>
      </c>
      <c r="M166" s="18">
        <v>3617.81</v>
      </c>
      <c r="N166" s="18">
        <v>882.85</v>
      </c>
      <c r="O166" s="18">
        <v>23996.959999999999</v>
      </c>
      <c r="P166" s="18">
        <v>302.10000000000002</v>
      </c>
      <c r="Q166" s="18">
        <v>208.94</v>
      </c>
      <c r="R166" s="18">
        <v>0</v>
      </c>
      <c r="S166" s="18">
        <v>511.04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18">
        <v>19798.400000000001</v>
      </c>
      <c r="Z166" s="18">
        <v>3826.75</v>
      </c>
      <c r="AA166" s="18">
        <v>882.85</v>
      </c>
      <c r="AB166" s="18">
        <v>24508</v>
      </c>
    </row>
    <row r="167" spans="1:28" s="15" customFormat="1" x14ac:dyDescent="0.25">
      <c r="A167" s="17">
        <v>8</v>
      </c>
      <c r="B167" s="17" t="s">
        <v>1103</v>
      </c>
      <c r="C167" s="17" t="s">
        <v>1663</v>
      </c>
      <c r="D167" s="17" t="s">
        <v>1156</v>
      </c>
      <c r="E167" s="17" t="s">
        <v>1157</v>
      </c>
      <c r="F167" s="17" t="s">
        <v>75</v>
      </c>
      <c r="G167" s="17" t="s">
        <v>1142</v>
      </c>
      <c r="H167" s="17">
        <v>11802</v>
      </c>
      <c r="I167" s="17">
        <v>11674</v>
      </c>
      <c r="J167" s="17">
        <v>128</v>
      </c>
      <c r="K167" s="17" t="s">
        <v>37</v>
      </c>
      <c r="L167" s="18">
        <v>64378.27</v>
      </c>
      <c r="M167" s="18">
        <v>15294.68</v>
      </c>
      <c r="N167" s="18">
        <v>4693.03</v>
      </c>
      <c r="O167" s="18">
        <v>84365.98</v>
      </c>
      <c r="P167" s="18">
        <v>1201.8399999999999</v>
      </c>
      <c r="Q167" s="18">
        <v>708.15</v>
      </c>
      <c r="R167" s="18">
        <v>76.03</v>
      </c>
      <c r="S167" s="18">
        <v>1986.02</v>
      </c>
      <c r="T167" s="18">
        <v>0</v>
      </c>
      <c r="U167" s="18">
        <v>0</v>
      </c>
      <c r="V167" s="18">
        <v>0</v>
      </c>
      <c r="W167" s="18">
        <v>0</v>
      </c>
      <c r="X167" s="18"/>
      <c r="Y167" s="18">
        <v>65580.11</v>
      </c>
      <c r="Z167" s="18">
        <v>16002.83</v>
      </c>
      <c r="AA167" s="18">
        <v>4769.0600000000004</v>
      </c>
      <c r="AB167" s="18">
        <v>86352</v>
      </c>
    </row>
    <row r="168" spans="1:28" s="15" customFormat="1" x14ac:dyDescent="0.25">
      <c r="A168" s="17">
        <v>9</v>
      </c>
      <c r="B168" s="17" t="s">
        <v>1103</v>
      </c>
      <c r="C168" s="17" t="s">
        <v>1663</v>
      </c>
      <c r="D168" s="17" t="s">
        <v>1158</v>
      </c>
      <c r="E168" s="17" t="s">
        <v>1159</v>
      </c>
      <c r="F168" s="17" t="s">
        <v>75</v>
      </c>
      <c r="G168" s="17" t="s">
        <v>1142</v>
      </c>
      <c r="H168" s="17">
        <v>11475</v>
      </c>
      <c r="I168" s="17">
        <v>11475</v>
      </c>
      <c r="J168" s="17">
        <v>0</v>
      </c>
      <c r="K168" s="17" t="s">
        <v>59</v>
      </c>
      <c r="L168" s="18">
        <v>50483.69</v>
      </c>
      <c r="M168" s="18">
        <v>13297.21</v>
      </c>
      <c r="N168" s="18">
        <v>3762.07</v>
      </c>
      <c r="O168" s="18">
        <v>67542.97</v>
      </c>
      <c r="P168" s="18">
        <v>274.77999999999997</v>
      </c>
      <c r="Q168" s="18">
        <v>559.25</v>
      </c>
      <c r="R168" s="18">
        <v>0</v>
      </c>
      <c r="S168" s="18">
        <v>834.03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18">
        <v>50758.47</v>
      </c>
      <c r="Z168" s="18">
        <v>13856.46</v>
      </c>
      <c r="AA168" s="18">
        <v>3762.07</v>
      </c>
      <c r="AB168" s="18">
        <v>68377</v>
      </c>
    </row>
    <row r="169" spans="1:28" s="15" customFormat="1" x14ac:dyDescent="0.25">
      <c r="A169" s="17">
        <v>10</v>
      </c>
      <c r="B169" s="17" t="s">
        <v>1111</v>
      </c>
      <c r="C169" s="17" t="s">
        <v>1663</v>
      </c>
      <c r="D169" s="17" t="s">
        <v>1160</v>
      </c>
      <c r="E169" s="17" t="s">
        <v>1161</v>
      </c>
      <c r="F169" s="17" t="s">
        <v>75</v>
      </c>
      <c r="G169" s="17" t="s">
        <v>1142</v>
      </c>
      <c r="H169" s="17">
        <v>12545</v>
      </c>
      <c r="I169" s="17">
        <v>12545</v>
      </c>
      <c r="J169" s="17">
        <v>0</v>
      </c>
      <c r="K169" s="17" t="s">
        <v>37</v>
      </c>
      <c r="L169" s="18">
        <v>36788.92</v>
      </c>
      <c r="M169" s="18">
        <v>8026.7</v>
      </c>
      <c r="N169" s="18">
        <v>2168.4299999999998</v>
      </c>
      <c r="O169" s="18">
        <v>46984.05</v>
      </c>
      <c r="P169" s="18">
        <v>385.35</v>
      </c>
      <c r="Q169" s="18">
        <v>400.6</v>
      </c>
      <c r="R169" s="18">
        <v>0</v>
      </c>
      <c r="S169" s="18">
        <v>785.95</v>
      </c>
      <c r="T169" s="18">
        <v>0</v>
      </c>
      <c r="U169" s="18">
        <v>0</v>
      </c>
      <c r="V169" s="18">
        <v>0</v>
      </c>
      <c r="W169" s="18">
        <v>0</v>
      </c>
      <c r="X169" s="18"/>
      <c r="Y169" s="18">
        <v>37174.269999999997</v>
      </c>
      <c r="Z169" s="18">
        <v>8427.2999999999993</v>
      </c>
      <c r="AA169" s="18">
        <v>2168.4299999999998</v>
      </c>
      <c r="AB169" s="18">
        <v>47770</v>
      </c>
    </row>
    <row r="170" spans="1:28" s="15" customFormat="1" x14ac:dyDescent="0.25">
      <c r="A170" s="17">
        <v>11</v>
      </c>
      <c r="B170" s="17" t="s">
        <v>1111</v>
      </c>
      <c r="C170" s="17" t="s">
        <v>1663</v>
      </c>
      <c r="D170" s="17" t="s">
        <v>1162</v>
      </c>
      <c r="E170" s="17" t="s">
        <v>1163</v>
      </c>
      <c r="F170" s="17" t="s">
        <v>75</v>
      </c>
      <c r="G170" s="17" t="s">
        <v>114</v>
      </c>
      <c r="H170" s="17">
        <v>0</v>
      </c>
      <c r="I170" s="17">
        <v>0</v>
      </c>
      <c r="J170" s="17">
        <v>0</v>
      </c>
      <c r="K170" s="17" t="s">
        <v>59</v>
      </c>
      <c r="L170" s="18">
        <v>64477.46</v>
      </c>
      <c r="M170" s="18">
        <v>13824.79</v>
      </c>
      <c r="N170" s="18">
        <v>2656.8</v>
      </c>
      <c r="O170" s="18">
        <v>80959.05</v>
      </c>
      <c r="P170" s="18">
        <v>220.25</v>
      </c>
      <c r="Q170" s="18">
        <v>692.7</v>
      </c>
      <c r="R170" s="18">
        <v>0</v>
      </c>
      <c r="S170" s="18">
        <v>912.95</v>
      </c>
      <c r="T170" s="18">
        <v>0</v>
      </c>
      <c r="U170" s="18">
        <v>0</v>
      </c>
      <c r="V170" s="18">
        <v>0</v>
      </c>
      <c r="W170" s="18">
        <v>0</v>
      </c>
      <c r="X170" s="18"/>
      <c r="Y170" s="18">
        <v>64697.71</v>
      </c>
      <c r="Z170" s="18">
        <v>14517.49</v>
      </c>
      <c r="AA170" s="18">
        <v>2656.8</v>
      </c>
      <c r="AB170" s="18">
        <v>81872</v>
      </c>
    </row>
    <row r="171" spans="1:28" s="15" customFormat="1" x14ac:dyDescent="0.25">
      <c r="A171" s="17">
        <v>12</v>
      </c>
      <c r="B171" s="17" t="s">
        <v>1108</v>
      </c>
      <c r="C171" s="17" t="s">
        <v>1663</v>
      </c>
      <c r="D171" s="17" t="s">
        <v>1164</v>
      </c>
      <c r="E171" s="17" t="s">
        <v>1165</v>
      </c>
      <c r="F171" s="17" t="s">
        <v>75</v>
      </c>
      <c r="G171" s="17" t="s">
        <v>114</v>
      </c>
      <c r="H171" s="17">
        <v>0</v>
      </c>
      <c r="I171" s="17">
        <v>0</v>
      </c>
      <c r="J171" s="17">
        <v>0</v>
      </c>
      <c r="K171" s="17" t="s">
        <v>59</v>
      </c>
      <c r="L171" s="18">
        <v>64478.22</v>
      </c>
      <c r="M171" s="18">
        <v>13824.95</v>
      </c>
      <c r="N171" s="18">
        <v>2656.8</v>
      </c>
      <c r="O171" s="18">
        <v>80959.97</v>
      </c>
      <c r="P171" s="18">
        <v>220.32</v>
      </c>
      <c r="Q171" s="18">
        <v>692.71</v>
      </c>
      <c r="R171" s="18">
        <v>0</v>
      </c>
      <c r="S171" s="18">
        <v>913.03</v>
      </c>
      <c r="T171" s="18">
        <v>0</v>
      </c>
      <c r="U171" s="18">
        <v>0</v>
      </c>
      <c r="V171" s="18">
        <v>0</v>
      </c>
      <c r="W171" s="18">
        <v>0</v>
      </c>
      <c r="X171" s="18"/>
      <c r="Y171" s="18">
        <v>64698.54</v>
      </c>
      <c r="Z171" s="18">
        <v>14517.66</v>
      </c>
      <c r="AA171" s="18">
        <v>2656.8</v>
      </c>
      <c r="AB171" s="18">
        <v>81873</v>
      </c>
    </row>
    <row r="172" spans="1:28" s="15" customFormat="1" x14ac:dyDescent="0.25">
      <c r="A172" s="17">
        <v>13</v>
      </c>
      <c r="B172" s="17" t="s">
        <v>1103</v>
      </c>
      <c r="C172" s="17" t="s">
        <v>1663</v>
      </c>
      <c r="D172" s="17" t="s">
        <v>1166</v>
      </c>
      <c r="E172" s="17" t="s">
        <v>1167</v>
      </c>
      <c r="F172" s="17" t="s">
        <v>75</v>
      </c>
      <c r="G172" s="17" t="s">
        <v>114</v>
      </c>
      <c r="H172" s="17">
        <v>0</v>
      </c>
      <c r="I172" s="17">
        <v>0</v>
      </c>
      <c r="J172" s="17">
        <v>0</v>
      </c>
      <c r="K172" s="17" t="s">
        <v>59</v>
      </c>
      <c r="L172" s="18">
        <v>64478.3</v>
      </c>
      <c r="M172" s="18">
        <v>13824.92</v>
      </c>
      <c r="N172" s="18">
        <v>2656.8</v>
      </c>
      <c r="O172" s="18">
        <v>80960.02</v>
      </c>
      <c r="P172" s="18">
        <v>220.27</v>
      </c>
      <c r="Q172" s="18">
        <v>692.71</v>
      </c>
      <c r="R172" s="18">
        <v>0</v>
      </c>
      <c r="S172" s="18">
        <v>912.98</v>
      </c>
      <c r="T172" s="18">
        <v>0</v>
      </c>
      <c r="U172" s="18">
        <v>0</v>
      </c>
      <c r="V172" s="18">
        <v>0</v>
      </c>
      <c r="W172" s="18">
        <v>0</v>
      </c>
      <c r="X172" s="18"/>
      <c r="Y172" s="18">
        <v>64698.57</v>
      </c>
      <c r="Z172" s="18">
        <v>14517.63</v>
      </c>
      <c r="AA172" s="18">
        <v>2656.8</v>
      </c>
      <c r="AB172" s="18">
        <v>81873</v>
      </c>
    </row>
    <row r="173" spans="1:28" s="15" customFormat="1" x14ac:dyDescent="0.25">
      <c r="A173" s="17">
        <v>14</v>
      </c>
      <c r="B173" s="17" t="s">
        <v>1121</v>
      </c>
      <c r="C173" s="17" t="s">
        <v>1663</v>
      </c>
      <c r="D173" s="17" t="s">
        <v>1168</v>
      </c>
      <c r="E173" s="17" t="s">
        <v>1169</v>
      </c>
      <c r="F173" s="17" t="s">
        <v>75</v>
      </c>
      <c r="G173" s="17" t="s">
        <v>114</v>
      </c>
      <c r="H173" s="17">
        <v>0</v>
      </c>
      <c r="I173" s="17">
        <v>0</v>
      </c>
      <c r="J173" s="17">
        <v>0</v>
      </c>
      <c r="K173" s="17" t="s">
        <v>59</v>
      </c>
      <c r="L173" s="18">
        <v>70140.820000000007</v>
      </c>
      <c r="M173" s="18">
        <v>9506.3700000000008</v>
      </c>
      <c r="N173" s="18">
        <v>1414.8</v>
      </c>
      <c r="O173" s="18">
        <v>81061.990000000005</v>
      </c>
      <c r="P173" s="18">
        <v>219.62</v>
      </c>
      <c r="Q173" s="18">
        <v>738.39</v>
      </c>
      <c r="R173" s="18">
        <v>0</v>
      </c>
      <c r="S173" s="18">
        <v>958.01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70360.44</v>
      </c>
      <c r="Z173" s="18">
        <v>10244.76</v>
      </c>
      <c r="AA173" s="18">
        <v>1414.8</v>
      </c>
      <c r="AB173" s="18">
        <v>82020</v>
      </c>
    </row>
    <row r="174" spans="1:28" s="15" customFormat="1" x14ac:dyDescent="0.25">
      <c r="A174" s="17">
        <v>15</v>
      </c>
      <c r="B174" s="17" t="s">
        <v>1099</v>
      </c>
      <c r="C174" s="17" t="s">
        <v>1663</v>
      </c>
      <c r="D174" s="17" t="s">
        <v>1170</v>
      </c>
      <c r="E174" s="17" t="s">
        <v>1171</v>
      </c>
      <c r="F174" s="17" t="s">
        <v>75</v>
      </c>
      <c r="G174" s="17" t="s">
        <v>114</v>
      </c>
      <c r="H174" s="17">
        <v>0</v>
      </c>
      <c r="I174" s="17">
        <v>0</v>
      </c>
      <c r="J174" s="17">
        <v>0</v>
      </c>
      <c r="K174" s="17" t="s">
        <v>59</v>
      </c>
      <c r="L174" s="18">
        <v>26345.99</v>
      </c>
      <c r="M174" s="18">
        <v>1838.34</v>
      </c>
      <c r="N174" s="18">
        <v>427.68</v>
      </c>
      <c r="O174" s="18">
        <v>28612.01</v>
      </c>
      <c r="P174" s="18">
        <v>220.35</v>
      </c>
      <c r="Q174" s="18">
        <v>275.64</v>
      </c>
      <c r="R174" s="18">
        <v>0</v>
      </c>
      <c r="S174" s="18">
        <v>495.99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18">
        <v>26566.34</v>
      </c>
      <c r="Z174" s="18">
        <v>2113.98</v>
      </c>
      <c r="AA174" s="18">
        <v>427.68</v>
      </c>
      <c r="AB174" s="18">
        <v>29108</v>
      </c>
    </row>
    <row r="175" spans="1:28" s="12" customFormat="1" ht="16.5" customHeight="1" x14ac:dyDescent="0.25">
      <c r="A175" s="10"/>
      <c r="B175" s="10"/>
      <c r="C175" s="10" t="s">
        <v>71</v>
      </c>
      <c r="D175" s="10"/>
      <c r="E175" s="10"/>
      <c r="F175" s="10"/>
      <c r="G175" s="10"/>
      <c r="H175" s="10"/>
      <c r="I175" s="10"/>
      <c r="J175" s="11">
        <f>SUM(J160:J174)</f>
        <v>449</v>
      </c>
      <c r="K175" s="10"/>
      <c r="L175" s="11">
        <f t="shared" ref="L175:AB175" si="26">SUM(L160:L174)</f>
        <v>677308.37000000011</v>
      </c>
      <c r="M175" s="11">
        <f t="shared" si="26"/>
        <v>141111.83999999997</v>
      </c>
      <c r="N175" s="11">
        <f t="shared" si="26"/>
        <v>35705.72</v>
      </c>
      <c r="O175" s="11">
        <f t="shared" si="26"/>
        <v>854125.93</v>
      </c>
      <c r="P175" s="11">
        <f t="shared" si="26"/>
        <v>7116.1900000000005</v>
      </c>
      <c r="Q175" s="11">
        <f t="shared" si="26"/>
        <v>7331.1800000000012</v>
      </c>
      <c r="R175" s="11">
        <f t="shared" si="26"/>
        <v>266.70000000000005</v>
      </c>
      <c r="S175" s="11">
        <f t="shared" si="26"/>
        <v>14714.070000000002</v>
      </c>
      <c r="T175" s="11">
        <f t="shared" si="26"/>
        <v>0</v>
      </c>
      <c r="U175" s="11">
        <f t="shared" si="26"/>
        <v>0</v>
      </c>
      <c r="V175" s="11">
        <f t="shared" si="26"/>
        <v>0</v>
      </c>
      <c r="W175" s="11">
        <f t="shared" si="26"/>
        <v>0</v>
      </c>
      <c r="X175" s="11">
        <f t="shared" si="26"/>
        <v>0</v>
      </c>
      <c r="Y175" s="11">
        <f t="shared" si="26"/>
        <v>684424.55999999994</v>
      </c>
      <c r="Z175" s="11">
        <f t="shared" si="26"/>
        <v>148443.02000000005</v>
      </c>
      <c r="AA175" s="11">
        <f t="shared" si="26"/>
        <v>35972.420000000006</v>
      </c>
      <c r="AB175" s="11">
        <f t="shared" si="26"/>
        <v>868840</v>
      </c>
    </row>
    <row r="176" spans="1:28" s="12" customFormat="1" ht="16.5" customHeight="1" x14ac:dyDescent="0.25">
      <c r="A176" s="10"/>
      <c r="B176" s="10"/>
      <c r="C176" s="10" t="s">
        <v>119</v>
      </c>
      <c r="D176" s="10"/>
      <c r="E176" s="10"/>
      <c r="F176" s="10"/>
      <c r="G176" s="10"/>
      <c r="H176" s="10"/>
      <c r="I176" s="10"/>
      <c r="J176" s="11">
        <f>J175+J159</f>
        <v>5973</v>
      </c>
      <c r="K176" s="11"/>
      <c r="L176" s="11">
        <f t="shared" ref="L176:AB176" si="27">L175+L159</f>
        <v>1593325.79</v>
      </c>
      <c r="M176" s="11">
        <f t="shared" si="27"/>
        <v>262252.20999999996</v>
      </c>
      <c r="N176" s="11">
        <f t="shared" si="27"/>
        <v>89943.95</v>
      </c>
      <c r="O176" s="11">
        <f t="shared" si="27"/>
        <v>1945521.9500000002</v>
      </c>
      <c r="P176" s="11">
        <f t="shared" si="27"/>
        <v>44893.17</v>
      </c>
      <c r="Q176" s="11">
        <f t="shared" si="27"/>
        <v>17120.230000000003</v>
      </c>
      <c r="R176" s="11">
        <f t="shared" si="27"/>
        <v>2727.6499999999996</v>
      </c>
      <c r="S176" s="11">
        <f t="shared" si="27"/>
        <v>64741.05</v>
      </c>
      <c r="T176" s="11">
        <f t="shared" si="27"/>
        <v>0</v>
      </c>
      <c r="U176" s="11">
        <f t="shared" si="27"/>
        <v>0</v>
      </c>
      <c r="V176" s="11">
        <f t="shared" si="27"/>
        <v>0</v>
      </c>
      <c r="W176" s="11">
        <f t="shared" si="27"/>
        <v>0</v>
      </c>
      <c r="X176" s="11">
        <f t="shared" si="27"/>
        <v>0</v>
      </c>
      <c r="Y176" s="11">
        <f t="shared" si="27"/>
        <v>1638218.96</v>
      </c>
      <c r="Z176" s="11">
        <f t="shared" si="27"/>
        <v>279372.44000000006</v>
      </c>
      <c r="AA176" s="11">
        <f t="shared" si="27"/>
        <v>92671.6</v>
      </c>
      <c r="AB176" s="11">
        <f t="shared" si="27"/>
        <v>2010263</v>
      </c>
    </row>
    <row r="177" spans="1:31" ht="18" customHeight="1" x14ac:dyDescent="0.25"/>
    <row r="178" spans="1:31" ht="18" customHeight="1" x14ac:dyDescent="0.25"/>
    <row r="181" spans="1:31" ht="15.75" x14ac:dyDescent="0.25">
      <c r="E181" s="13" t="s">
        <v>120</v>
      </c>
      <c r="G181" s="14"/>
      <c r="H181" s="14"/>
      <c r="I181" s="14"/>
      <c r="J181" s="14"/>
      <c r="K181" s="14"/>
      <c r="L181" s="13" t="s">
        <v>122</v>
      </c>
      <c r="M181" s="13"/>
      <c r="N181" s="13"/>
      <c r="O181" s="14"/>
      <c r="Q181" s="14"/>
      <c r="R181" s="13" t="s">
        <v>121</v>
      </c>
      <c r="T181" s="14"/>
      <c r="U181" s="14"/>
      <c r="W181" s="14"/>
      <c r="X181" s="14"/>
      <c r="Y181" s="13" t="s">
        <v>123</v>
      </c>
      <c r="Z181" s="14"/>
      <c r="AA181" s="14"/>
      <c r="AB181" s="14"/>
    </row>
    <row r="182" spans="1:31" ht="15.75" x14ac:dyDescent="0.25">
      <c r="E182" s="13" t="s">
        <v>124</v>
      </c>
      <c r="G182" s="14"/>
      <c r="H182" s="14"/>
      <c r="I182" s="14"/>
      <c r="J182" s="14"/>
      <c r="K182" s="14"/>
      <c r="L182" s="13" t="s">
        <v>124</v>
      </c>
      <c r="M182" s="13"/>
      <c r="N182" s="13"/>
      <c r="O182" s="14"/>
      <c r="Q182" s="14"/>
      <c r="R182" s="13" t="s">
        <v>124</v>
      </c>
      <c r="T182" s="14"/>
      <c r="U182" s="14"/>
      <c r="W182" s="14"/>
      <c r="X182" s="14"/>
      <c r="Y182" s="13" t="s">
        <v>124</v>
      </c>
      <c r="Z182" s="14"/>
      <c r="AA182" s="14"/>
      <c r="AB182" s="14"/>
    </row>
    <row r="183" spans="1:31" ht="32.25" customHeight="1" x14ac:dyDescent="0.55000000000000004">
      <c r="A183" s="75" t="s">
        <v>0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1"/>
      <c r="AD183" s="1"/>
      <c r="AE183" s="1"/>
    </row>
    <row r="184" spans="1:31" ht="21.75" customHeight="1" x14ac:dyDescent="0.4">
      <c r="A184" s="76" t="s">
        <v>1680</v>
      </c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2"/>
      <c r="AD184" s="2"/>
      <c r="AE184" s="2"/>
    </row>
    <row r="185" spans="1:31" s="5" customFormat="1" ht="20.25" customHeight="1" x14ac:dyDescent="0.35">
      <c r="A185" s="3" t="s">
        <v>1</v>
      </c>
      <c r="B185" s="4"/>
      <c r="C185" s="3"/>
      <c r="D185" s="3"/>
      <c r="F185" s="3" t="s">
        <v>1172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s="7" customFormat="1" ht="90" x14ac:dyDescent="0.25">
      <c r="A186" s="6" t="s">
        <v>3</v>
      </c>
      <c r="B186" s="6" t="s">
        <v>4</v>
      </c>
      <c r="C186" s="6" t="s">
        <v>5</v>
      </c>
      <c r="D186" s="6" t="s">
        <v>6</v>
      </c>
      <c r="E186" s="6" t="s">
        <v>7</v>
      </c>
      <c r="F186" s="6" t="s">
        <v>8</v>
      </c>
      <c r="G186" s="6" t="s">
        <v>9</v>
      </c>
      <c r="H186" s="6" t="s">
        <v>10</v>
      </c>
      <c r="I186" s="6" t="s">
        <v>11</v>
      </c>
      <c r="J186" s="6" t="s">
        <v>12</v>
      </c>
      <c r="K186" s="6" t="s">
        <v>13</v>
      </c>
      <c r="L186" s="6" t="s">
        <v>14</v>
      </c>
      <c r="M186" s="6" t="s">
        <v>15</v>
      </c>
      <c r="N186" s="6" t="s">
        <v>16</v>
      </c>
      <c r="O186" s="6" t="s">
        <v>17</v>
      </c>
      <c r="P186" s="6" t="s">
        <v>18</v>
      </c>
      <c r="Q186" s="6" t="s">
        <v>19</v>
      </c>
      <c r="R186" s="6" t="s">
        <v>20</v>
      </c>
      <c r="S186" s="6" t="s">
        <v>21</v>
      </c>
      <c r="T186" s="6" t="s">
        <v>22</v>
      </c>
      <c r="U186" s="6" t="s">
        <v>23</v>
      </c>
      <c r="V186" s="6" t="s">
        <v>24</v>
      </c>
      <c r="W186" s="6" t="s">
        <v>25</v>
      </c>
      <c r="X186" s="6" t="s">
        <v>26</v>
      </c>
      <c r="Y186" s="6" t="s">
        <v>27</v>
      </c>
      <c r="Z186" s="6" t="s">
        <v>28</v>
      </c>
      <c r="AA186" s="6" t="s">
        <v>29</v>
      </c>
      <c r="AB186" s="6" t="s">
        <v>30</v>
      </c>
    </row>
    <row r="187" spans="1:31" s="15" customFormat="1" x14ac:dyDescent="0.25">
      <c r="A187" s="17">
        <v>1</v>
      </c>
      <c r="B187" s="17" t="s">
        <v>1099</v>
      </c>
      <c r="C187" s="17" t="s">
        <v>1663</v>
      </c>
      <c r="D187" s="17" t="s">
        <v>1101</v>
      </c>
      <c r="E187" s="17" t="s">
        <v>1102</v>
      </c>
      <c r="F187" s="17" t="s">
        <v>35</v>
      </c>
      <c r="G187" s="17" t="s">
        <v>1055</v>
      </c>
      <c r="H187" s="17">
        <v>3058</v>
      </c>
      <c r="I187" s="17">
        <v>2792</v>
      </c>
      <c r="J187" s="17">
        <v>798</v>
      </c>
      <c r="K187" s="17" t="s">
        <v>37</v>
      </c>
      <c r="L187" s="18">
        <v>16373.47</v>
      </c>
      <c r="M187" s="18">
        <v>1079.48</v>
      </c>
      <c r="N187" s="18">
        <v>1363.05</v>
      </c>
      <c r="O187" s="18">
        <v>18816</v>
      </c>
      <c r="P187" s="18">
        <v>5062.82</v>
      </c>
      <c r="Q187" s="18">
        <v>148.08000000000001</v>
      </c>
      <c r="R187" s="18">
        <v>359.1</v>
      </c>
      <c r="S187" s="18">
        <v>5570</v>
      </c>
      <c r="T187" s="18">
        <v>0</v>
      </c>
      <c r="U187" s="18">
        <v>0</v>
      </c>
      <c r="V187" s="18">
        <v>0</v>
      </c>
      <c r="W187" s="18">
        <v>0</v>
      </c>
      <c r="X187" s="18"/>
      <c r="Y187" s="9">
        <f t="shared" ref="Y187:Y202" si="28">L187+P187-U187</f>
        <v>21436.29</v>
      </c>
      <c r="Z187" s="9">
        <f t="shared" ref="Z187:Z202" si="29">M187+Q187-V187</f>
        <v>1227.56</v>
      </c>
      <c r="AA187" s="9">
        <f t="shared" ref="AA187:AA202" si="30">N187+R187-W187</f>
        <v>1722.15</v>
      </c>
      <c r="AB187" s="9">
        <f t="shared" ref="AB187:AB202" si="31">O187+S187-X187</f>
        <v>24386</v>
      </c>
    </row>
    <row r="188" spans="1:31" s="15" customFormat="1" x14ac:dyDescent="0.25">
      <c r="A188" s="17">
        <v>2</v>
      </c>
      <c r="B188" s="17" t="s">
        <v>1103</v>
      </c>
      <c r="C188" s="17" t="s">
        <v>1663</v>
      </c>
      <c r="D188" s="17" t="s">
        <v>1104</v>
      </c>
      <c r="E188" s="17" t="s">
        <v>1105</v>
      </c>
      <c r="F188" s="17" t="s">
        <v>35</v>
      </c>
      <c r="G188" s="17" t="s">
        <v>750</v>
      </c>
      <c r="H188" s="17">
        <v>74413</v>
      </c>
      <c r="I188" s="17">
        <v>73364</v>
      </c>
      <c r="J188" s="17">
        <v>1049</v>
      </c>
      <c r="K188" s="17" t="s">
        <v>37</v>
      </c>
      <c r="L188" s="18">
        <v>57077.69</v>
      </c>
      <c r="M188" s="18">
        <v>4457.46</v>
      </c>
      <c r="N188" s="18">
        <v>4600.8500000000004</v>
      </c>
      <c r="O188" s="18">
        <v>66136</v>
      </c>
      <c r="P188" s="18">
        <v>6730.44</v>
      </c>
      <c r="Q188" s="18">
        <v>592.51</v>
      </c>
      <c r="R188" s="18">
        <v>472.05</v>
      </c>
      <c r="S188" s="18">
        <v>7795</v>
      </c>
      <c r="T188" s="18">
        <v>0</v>
      </c>
      <c r="U188" s="18">
        <v>0</v>
      </c>
      <c r="V188" s="18">
        <v>0</v>
      </c>
      <c r="W188" s="18">
        <v>0</v>
      </c>
      <c r="X188" s="18"/>
      <c r="Y188" s="9">
        <f t="shared" si="28"/>
        <v>63808.130000000005</v>
      </c>
      <c r="Z188" s="9">
        <f t="shared" si="29"/>
        <v>5049.97</v>
      </c>
      <c r="AA188" s="9">
        <f t="shared" si="30"/>
        <v>5072.9000000000005</v>
      </c>
      <c r="AB188" s="9">
        <f t="shared" si="31"/>
        <v>73931</v>
      </c>
    </row>
    <row r="189" spans="1:31" s="15" customFormat="1" x14ac:dyDescent="0.25">
      <c r="A189" s="17">
        <v>3</v>
      </c>
      <c r="B189" s="17" t="s">
        <v>1103</v>
      </c>
      <c r="C189" s="17" t="s">
        <v>1663</v>
      </c>
      <c r="D189" s="17" t="s">
        <v>1106</v>
      </c>
      <c r="E189" s="17" t="s">
        <v>1107</v>
      </c>
      <c r="F189" s="17" t="s">
        <v>35</v>
      </c>
      <c r="G189" s="17" t="s">
        <v>1055</v>
      </c>
      <c r="H189" s="17">
        <v>24706</v>
      </c>
      <c r="I189" s="17">
        <v>24492</v>
      </c>
      <c r="J189" s="17">
        <v>642</v>
      </c>
      <c r="K189" s="17" t="s">
        <v>37</v>
      </c>
      <c r="L189" s="18">
        <v>91200.71</v>
      </c>
      <c r="M189" s="18">
        <v>11703.61</v>
      </c>
      <c r="N189" s="18">
        <v>5823.68</v>
      </c>
      <c r="O189" s="18">
        <v>108728</v>
      </c>
      <c r="P189" s="18">
        <v>5409.58</v>
      </c>
      <c r="Q189" s="18">
        <v>956.52</v>
      </c>
      <c r="R189" s="18">
        <v>288.89999999999998</v>
      </c>
      <c r="S189" s="18">
        <v>6655</v>
      </c>
      <c r="T189" s="18">
        <v>0</v>
      </c>
      <c r="U189" s="18">
        <v>17809.71</v>
      </c>
      <c r="V189" s="18">
        <v>11703.61</v>
      </c>
      <c r="W189" s="18">
        <v>5823.68</v>
      </c>
      <c r="X189" s="18">
        <v>35337</v>
      </c>
      <c r="Y189" s="9">
        <f t="shared" si="28"/>
        <v>78800.580000000016</v>
      </c>
      <c r="Z189" s="9">
        <f t="shared" si="29"/>
        <v>956.52000000000044</v>
      </c>
      <c r="AA189" s="9">
        <f t="shared" si="30"/>
        <v>288.89999999999964</v>
      </c>
      <c r="AB189" s="9">
        <f t="shared" si="31"/>
        <v>80046</v>
      </c>
    </row>
    <row r="190" spans="1:31" s="15" customFormat="1" x14ac:dyDescent="0.25">
      <c r="A190" s="17">
        <v>4</v>
      </c>
      <c r="B190" s="17" t="s">
        <v>1108</v>
      </c>
      <c r="C190" s="17" t="s">
        <v>1663</v>
      </c>
      <c r="D190" s="17" t="s">
        <v>1109</v>
      </c>
      <c r="E190" s="17" t="s">
        <v>1110</v>
      </c>
      <c r="F190" s="17" t="s">
        <v>35</v>
      </c>
      <c r="G190" s="17" t="s">
        <v>1055</v>
      </c>
      <c r="H190" s="17">
        <v>53912</v>
      </c>
      <c r="I190" s="17">
        <v>53912</v>
      </c>
      <c r="J190" s="17">
        <v>0</v>
      </c>
      <c r="K190" s="17" t="s">
        <v>37</v>
      </c>
      <c r="L190" s="18">
        <v>34528.53</v>
      </c>
      <c r="M190" s="18">
        <v>4792.9399999999996</v>
      </c>
      <c r="N190" s="18">
        <v>3889.53</v>
      </c>
      <c r="O190" s="18">
        <v>43211</v>
      </c>
      <c r="P190" s="18">
        <v>577.14</v>
      </c>
      <c r="Q190" s="18">
        <v>381.86</v>
      </c>
      <c r="R190" s="18">
        <v>0</v>
      </c>
      <c r="S190" s="18">
        <v>959</v>
      </c>
      <c r="T190" s="18">
        <v>720</v>
      </c>
      <c r="U190" s="18">
        <v>0</v>
      </c>
      <c r="V190" s="18">
        <v>0</v>
      </c>
      <c r="W190" s="18">
        <v>0</v>
      </c>
      <c r="X190" s="18"/>
      <c r="Y190" s="9">
        <f t="shared" si="28"/>
        <v>35105.67</v>
      </c>
      <c r="Z190" s="9">
        <f t="shared" si="29"/>
        <v>5174.7999999999993</v>
      </c>
      <c r="AA190" s="9">
        <f t="shared" si="30"/>
        <v>3889.53</v>
      </c>
      <c r="AB190" s="9">
        <f t="shared" si="31"/>
        <v>44170</v>
      </c>
    </row>
    <row r="191" spans="1:31" s="15" customFormat="1" x14ac:dyDescent="0.25">
      <c r="A191" s="17">
        <v>5</v>
      </c>
      <c r="B191" s="17" t="s">
        <v>1111</v>
      </c>
      <c r="C191" s="17" t="s">
        <v>1663</v>
      </c>
      <c r="D191" s="17" t="s">
        <v>1112</v>
      </c>
      <c r="E191" s="17" t="s">
        <v>1113</v>
      </c>
      <c r="F191" s="17" t="s">
        <v>35</v>
      </c>
      <c r="G191" s="17" t="s">
        <v>1055</v>
      </c>
      <c r="H191" s="17">
        <v>107650</v>
      </c>
      <c r="I191" s="17">
        <v>100709</v>
      </c>
      <c r="J191" s="17">
        <v>6941</v>
      </c>
      <c r="K191" s="17" t="s">
        <v>37</v>
      </c>
      <c r="L191" s="18">
        <v>70330.039999999994</v>
      </c>
      <c r="M191" s="18">
        <v>10753.73</v>
      </c>
      <c r="N191" s="18">
        <v>19612.23</v>
      </c>
      <c r="O191" s="18">
        <v>100696</v>
      </c>
      <c r="P191" s="18">
        <v>36245.46</v>
      </c>
      <c r="Q191" s="18">
        <v>898.09</v>
      </c>
      <c r="R191" s="18">
        <v>3123.45</v>
      </c>
      <c r="S191" s="18">
        <v>40267</v>
      </c>
      <c r="T191" s="18">
        <v>13390</v>
      </c>
      <c r="U191" s="18">
        <v>1857.04</v>
      </c>
      <c r="V191" s="18">
        <v>10753.73</v>
      </c>
      <c r="W191" s="18">
        <v>19612.23</v>
      </c>
      <c r="X191" s="18">
        <v>32223</v>
      </c>
      <c r="Y191" s="9">
        <f t="shared" si="28"/>
        <v>104718.46</v>
      </c>
      <c r="Z191" s="9">
        <f t="shared" si="29"/>
        <v>898.09000000000015</v>
      </c>
      <c r="AA191" s="9">
        <f t="shared" si="30"/>
        <v>3123.4500000000007</v>
      </c>
      <c r="AB191" s="9">
        <f t="shared" si="31"/>
        <v>108740</v>
      </c>
    </row>
    <row r="192" spans="1:31" s="15" customFormat="1" x14ac:dyDescent="0.25">
      <c r="A192" s="17">
        <v>6</v>
      </c>
      <c r="B192" s="17" t="s">
        <v>1108</v>
      </c>
      <c r="C192" s="17" t="s">
        <v>1663</v>
      </c>
      <c r="D192" s="17" t="s">
        <v>1115</v>
      </c>
      <c r="E192" s="17" t="s">
        <v>1116</v>
      </c>
      <c r="F192" s="17" t="s">
        <v>35</v>
      </c>
      <c r="G192" s="17" t="s">
        <v>1055</v>
      </c>
      <c r="H192" s="17">
        <v>53248</v>
      </c>
      <c r="I192" s="17">
        <v>52547</v>
      </c>
      <c r="J192" s="17">
        <v>701</v>
      </c>
      <c r="K192" s="17" t="s">
        <v>37</v>
      </c>
      <c r="L192" s="18">
        <v>91919.99</v>
      </c>
      <c r="M192" s="18">
        <v>6133.77</v>
      </c>
      <c r="N192" s="18">
        <v>807.24</v>
      </c>
      <c r="O192" s="18">
        <v>98861</v>
      </c>
      <c r="P192" s="18">
        <v>2181.9699999999998</v>
      </c>
      <c r="Q192" s="18">
        <v>916.16</v>
      </c>
      <c r="R192" s="18">
        <v>313.87</v>
      </c>
      <c r="S192" s="18">
        <v>3412</v>
      </c>
      <c r="T192" s="18">
        <v>1550</v>
      </c>
      <c r="U192" s="18">
        <v>0</v>
      </c>
      <c r="V192" s="18">
        <v>0</v>
      </c>
      <c r="W192" s="18">
        <v>0</v>
      </c>
      <c r="X192" s="18"/>
      <c r="Y192" s="9">
        <f t="shared" si="28"/>
        <v>94101.96</v>
      </c>
      <c r="Z192" s="9">
        <f t="shared" si="29"/>
        <v>7049.93</v>
      </c>
      <c r="AA192" s="9">
        <f t="shared" si="30"/>
        <v>1121.1100000000001</v>
      </c>
      <c r="AB192" s="9">
        <f t="shared" si="31"/>
        <v>102273</v>
      </c>
    </row>
    <row r="193" spans="1:28" s="15" customFormat="1" x14ac:dyDescent="0.25">
      <c r="A193" s="17">
        <v>7</v>
      </c>
      <c r="B193" s="17" t="s">
        <v>1108</v>
      </c>
      <c r="C193" s="17" t="s">
        <v>1663</v>
      </c>
      <c r="D193" s="17" t="s">
        <v>1117</v>
      </c>
      <c r="E193" s="17" t="s">
        <v>1118</v>
      </c>
      <c r="F193" s="17" t="s">
        <v>35</v>
      </c>
      <c r="G193" s="17" t="s">
        <v>1055</v>
      </c>
      <c r="H193" s="17">
        <v>4875</v>
      </c>
      <c r="I193" s="17">
        <v>4875</v>
      </c>
      <c r="J193" s="17">
        <v>0</v>
      </c>
      <c r="K193" s="17" t="s">
        <v>37</v>
      </c>
      <c r="L193" s="18">
        <v>64479.27</v>
      </c>
      <c r="M193" s="18">
        <v>19249.599999999999</v>
      </c>
      <c r="N193" s="18">
        <v>7129.13</v>
      </c>
      <c r="O193" s="18">
        <v>90858</v>
      </c>
      <c r="P193" s="18">
        <v>1210.46</v>
      </c>
      <c r="Q193" s="18">
        <v>653.54</v>
      </c>
      <c r="R193" s="18">
        <v>0</v>
      </c>
      <c r="S193" s="18">
        <v>1864</v>
      </c>
      <c r="T193" s="18">
        <v>50</v>
      </c>
      <c r="U193" s="18">
        <v>0</v>
      </c>
      <c r="V193" s="18">
        <v>0</v>
      </c>
      <c r="W193" s="18">
        <v>0</v>
      </c>
      <c r="X193" s="18"/>
      <c r="Y193" s="9">
        <f t="shared" si="28"/>
        <v>65689.73</v>
      </c>
      <c r="Z193" s="9">
        <f t="shared" si="29"/>
        <v>19903.14</v>
      </c>
      <c r="AA193" s="9">
        <f t="shared" si="30"/>
        <v>7129.13</v>
      </c>
      <c r="AB193" s="9">
        <f t="shared" si="31"/>
        <v>92722</v>
      </c>
    </row>
    <row r="194" spans="1:28" s="15" customFormat="1" x14ac:dyDescent="0.25">
      <c r="A194" s="17">
        <v>8</v>
      </c>
      <c r="B194" s="17" t="s">
        <v>1108</v>
      </c>
      <c r="C194" s="17" t="s">
        <v>1663</v>
      </c>
      <c r="D194" s="17" t="s">
        <v>1119</v>
      </c>
      <c r="E194" s="17" t="s">
        <v>1120</v>
      </c>
      <c r="F194" s="17" t="s">
        <v>35</v>
      </c>
      <c r="G194" s="17" t="s">
        <v>215</v>
      </c>
      <c r="H194" s="17">
        <v>83478</v>
      </c>
      <c r="I194" s="17">
        <v>83252</v>
      </c>
      <c r="J194" s="17">
        <v>678</v>
      </c>
      <c r="K194" s="17" t="s">
        <v>37</v>
      </c>
      <c r="L194" s="18">
        <v>87989.66</v>
      </c>
      <c r="M194" s="18">
        <v>8668.7800000000007</v>
      </c>
      <c r="N194" s="18">
        <v>5116.5600000000004</v>
      </c>
      <c r="O194" s="18">
        <v>101775</v>
      </c>
      <c r="P194" s="18">
        <v>4242.46</v>
      </c>
      <c r="Q194" s="18">
        <v>908.44</v>
      </c>
      <c r="R194" s="18">
        <v>305.10000000000002</v>
      </c>
      <c r="S194" s="18">
        <v>5456</v>
      </c>
      <c r="T194" s="18">
        <v>670</v>
      </c>
      <c r="U194" s="18">
        <v>18782.66</v>
      </c>
      <c r="V194" s="18">
        <v>8668.7800000000007</v>
      </c>
      <c r="W194" s="18">
        <v>5116.5600000000004</v>
      </c>
      <c r="X194" s="18">
        <v>32568</v>
      </c>
      <c r="Y194" s="9">
        <f t="shared" si="28"/>
        <v>73449.460000000006</v>
      </c>
      <c r="Z194" s="9">
        <f t="shared" si="29"/>
        <v>908.44000000000051</v>
      </c>
      <c r="AA194" s="9">
        <f t="shared" si="30"/>
        <v>305.10000000000036</v>
      </c>
      <c r="AB194" s="9">
        <f t="shared" si="31"/>
        <v>74663</v>
      </c>
    </row>
    <row r="195" spans="1:28" s="15" customFormat="1" x14ac:dyDescent="0.25">
      <c r="A195" s="17">
        <v>9</v>
      </c>
      <c r="B195" s="17" t="s">
        <v>1121</v>
      </c>
      <c r="C195" s="17" t="s">
        <v>1663</v>
      </c>
      <c r="D195" s="17" t="s">
        <v>1122</v>
      </c>
      <c r="E195" s="17" t="s">
        <v>1123</v>
      </c>
      <c r="F195" s="17" t="s">
        <v>35</v>
      </c>
      <c r="G195" s="17" t="s">
        <v>1124</v>
      </c>
      <c r="H195" s="17">
        <v>34983</v>
      </c>
      <c r="I195" s="17">
        <v>33941</v>
      </c>
      <c r="J195" s="17">
        <v>3126</v>
      </c>
      <c r="K195" s="17" t="s">
        <v>37</v>
      </c>
      <c r="L195" s="18">
        <v>110690.41</v>
      </c>
      <c r="M195" s="18">
        <v>5100</v>
      </c>
      <c r="N195" s="18">
        <v>2218.59</v>
      </c>
      <c r="O195" s="18">
        <v>118009</v>
      </c>
      <c r="P195" s="18">
        <v>18022.54</v>
      </c>
      <c r="Q195" s="18">
        <v>1126.76</v>
      </c>
      <c r="R195" s="18">
        <v>1406.7</v>
      </c>
      <c r="S195" s="18">
        <v>20556</v>
      </c>
      <c r="T195" s="18">
        <v>4150</v>
      </c>
      <c r="U195" s="18">
        <v>30336.41</v>
      </c>
      <c r="V195" s="18">
        <v>5100</v>
      </c>
      <c r="W195" s="18">
        <v>2218.59</v>
      </c>
      <c r="X195" s="18">
        <v>37655</v>
      </c>
      <c r="Y195" s="9">
        <f t="shared" si="28"/>
        <v>98376.540000000008</v>
      </c>
      <c r="Z195" s="9">
        <f t="shared" si="29"/>
        <v>1126.7600000000002</v>
      </c>
      <c r="AA195" s="9">
        <f t="shared" si="30"/>
        <v>1406.6999999999998</v>
      </c>
      <c r="AB195" s="9">
        <f t="shared" si="31"/>
        <v>100910</v>
      </c>
    </row>
    <row r="196" spans="1:28" s="15" customFormat="1" x14ac:dyDescent="0.25">
      <c r="A196" s="17">
        <v>10</v>
      </c>
      <c r="B196" s="17" t="s">
        <v>1099</v>
      </c>
      <c r="C196" s="17" t="s">
        <v>1663</v>
      </c>
      <c r="D196" s="17" t="s">
        <v>1125</v>
      </c>
      <c r="E196" s="17" t="s">
        <v>1126</v>
      </c>
      <c r="F196" s="17" t="s">
        <v>35</v>
      </c>
      <c r="G196" s="17" t="s">
        <v>1127</v>
      </c>
      <c r="H196" s="17">
        <v>17433</v>
      </c>
      <c r="I196" s="17">
        <v>17433</v>
      </c>
      <c r="J196" s="17">
        <v>0</v>
      </c>
      <c r="K196" s="17" t="s">
        <v>59</v>
      </c>
      <c r="L196" s="18">
        <v>86305.16</v>
      </c>
      <c r="M196" s="18">
        <v>13424.92</v>
      </c>
      <c r="N196" s="18">
        <v>946.92</v>
      </c>
      <c r="O196" s="18">
        <v>100677</v>
      </c>
      <c r="P196" s="18">
        <v>577.80999999999995</v>
      </c>
      <c r="Q196" s="18">
        <v>870.19</v>
      </c>
      <c r="R196" s="18">
        <v>0</v>
      </c>
      <c r="S196" s="18">
        <v>1448</v>
      </c>
      <c r="T196" s="18">
        <v>0</v>
      </c>
      <c r="U196" s="18">
        <v>17845.16</v>
      </c>
      <c r="V196" s="18">
        <v>13424.92</v>
      </c>
      <c r="W196" s="18">
        <v>946.92</v>
      </c>
      <c r="X196" s="18">
        <v>32217</v>
      </c>
      <c r="Y196" s="9">
        <f t="shared" si="28"/>
        <v>69037.81</v>
      </c>
      <c r="Z196" s="9">
        <f t="shared" si="29"/>
        <v>870.19000000000051</v>
      </c>
      <c r="AA196" s="9">
        <f t="shared" si="30"/>
        <v>0</v>
      </c>
      <c r="AB196" s="9">
        <f t="shared" si="31"/>
        <v>69908</v>
      </c>
    </row>
    <row r="197" spans="1:28" s="15" customFormat="1" x14ac:dyDescent="0.25">
      <c r="A197" s="17">
        <v>11</v>
      </c>
      <c r="B197" s="17" t="s">
        <v>1103</v>
      </c>
      <c r="C197" s="17" t="s">
        <v>1663</v>
      </c>
      <c r="D197" s="17" t="s">
        <v>1128</v>
      </c>
      <c r="E197" s="17" t="s">
        <v>1129</v>
      </c>
      <c r="F197" s="17" t="s">
        <v>35</v>
      </c>
      <c r="G197" s="17" t="s">
        <v>215</v>
      </c>
      <c r="H197" s="17">
        <v>9140</v>
      </c>
      <c r="I197" s="17">
        <v>9135</v>
      </c>
      <c r="J197" s="17">
        <v>15</v>
      </c>
      <c r="K197" s="17" t="s">
        <v>37</v>
      </c>
      <c r="L197" s="18">
        <v>71348.27</v>
      </c>
      <c r="M197" s="18">
        <v>17472.39</v>
      </c>
      <c r="N197" s="18">
        <v>804.34</v>
      </c>
      <c r="O197" s="18">
        <v>89625</v>
      </c>
      <c r="P197" s="18">
        <v>652.04999999999995</v>
      </c>
      <c r="Q197" s="18">
        <v>719.2</v>
      </c>
      <c r="R197" s="18">
        <v>6.75</v>
      </c>
      <c r="S197" s="18">
        <v>1378</v>
      </c>
      <c r="T197" s="18">
        <v>0</v>
      </c>
      <c r="U197" s="18">
        <v>0</v>
      </c>
      <c r="V197" s="18">
        <v>0</v>
      </c>
      <c r="W197" s="18">
        <v>0</v>
      </c>
      <c r="X197" s="18"/>
      <c r="Y197" s="9">
        <f t="shared" si="28"/>
        <v>72000.320000000007</v>
      </c>
      <c r="Z197" s="9">
        <f t="shared" si="29"/>
        <v>18191.59</v>
      </c>
      <c r="AA197" s="9">
        <f t="shared" si="30"/>
        <v>811.09</v>
      </c>
      <c r="AB197" s="9">
        <f t="shared" si="31"/>
        <v>91003</v>
      </c>
    </row>
    <row r="198" spans="1:28" s="15" customFormat="1" x14ac:dyDescent="0.25">
      <c r="A198" s="17">
        <v>12</v>
      </c>
      <c r="B198" s="17" t="s">
        <v>1111</v>
      </c>
      <c r="C198" s="17" t="s">
        <v>1663</v>
      </c>
      <c r="D198" s="17" t="s">
        <v>1130</v>
      </c>
      <c r="E198" s="17" t="s">
        <v>1131</v>
      </c>
      <c r="F198" s="17" t="s">
        <v>35</v>
      </c>
      <c r="G198" s="17" t="s">
        <v>1132</v>
      </c>
      <c r="H198" s="17">
        <v>182</v>
      </c>
      <c r="I198" s="17">
        <v>140</v>
      </c>
      <c r="J198" s="17">
        <v>42</v>
      </c>
      <c r="K198" s="17" t="s">
        <v>37</v>
      </c>
      <c r="L198" s="18">
        <v>68667.03</v>
      </c>
      <c r="M198" s="18">
        <v>14298.89</v>
      </c>
      <c r="N198" s="18">
        <v>3006.08</v>
      </c>
      <c r="O198" s="18">
        <v>85972</v>
      </c>
      <c r="P198" s="18">
        <v>787.45</v>
      </c>
      <c r="Q198" s="18">
        <v>713.65</v>
      </c>
      <c r="R198" s="18">
        <v>18.899999999999999</v>
      </c>
      <c r="S198" s="18">
        <v>1520</v>
      </c>
      <c r="T198" s="18">
        <v>0</v>
      </c>
      <c r="U198" s="18">
        <v>0</v>
      </c>
      <c r="V198" s="18">
        <v>0</v>
      </c>
      <c r="W198" s="18">
        <v>0</v>
      </c>
      <c r="X198" s="18"/>
      <c r="Y198" s="9">
        <f t="shared" si="28"/>
        <v>69454.48</v>
      </c>
      <c r="Z198" s="9">
        <f t="shared" si="29"/>
        <v>15012.539999999999</v>
      </c>
      <c r="AA198" s="9">
        <f t="shared" si="30"/>
        <v>3024.98</v>
      </c>
      <c r="AB198" s="9">
        <f t="shared" si="31"/>
        <v>87492</v>
      </c>
    </row>
    <row r="199" spans="1:28" s="15" customFormat="1" x14ac:dyDescent="0.25">
      <c r="A199" s="17">
        <v>13</v>
      </c>
      <c r="B199" s="17" t="s">
        <v>1103</v>
      </c>
      <c r="C199" s="17" t="s">
        <v>1663</v>
      </c>
      <c r="D199" s="17" t="s">
        <v>1669</v>
      </c>
      <c r="E199" s="17" t="s">
        <v>1670</v>
      </c>
      <c r="F199" s="17" t="s">
        <v>35</v>
      </c>
      <c r="G199" s="17" t="s">
        <v>1671</v>
      </c>
      <c r="H199" s="17">
        <v>101</v>
      </c>
      <c r="I199" s="17">
        <v>68</v>
      </c>
      <c r="J199" s="17">
        <v>33</v>
      </c>
      <c r="K199" s="17" t="s">
        <v>37</v>
      </c>
      <c r="L199" s="18">
        <v>716.99</v>
      </c>
      <c r="M199" s="18">
        <v>0</v>
      </c>
      <c r="N199" s="18">
        <v>8.01</v>
      </c>
      <c r="O199" s="18">
        <v>725</v>
      </c>
      <c r="P199" s="18">
        <v>742.28</v>
      </c>
      <c r="Q199" s="18">
        <v>3.87</v>
      </c>
      <c r="R199" s="18">
        <v>14.85</v>
      </c>
      <c r="S199" s="18">
        <v>761</v>
      </c>
      <c r="T199" s="18">
        <v>0</v>
      </c>
      <c r="U199" s="18">
        <v>0</v>
      </c>
      <c r="V199" s="18">
        <v>0</v>
      </c>
      <c r="W199" s="18">
        <v>0</v>
      </c>
      <c r="X199" s="18"/>
      <c r="Y199" s="9">
        <f t="shared" si="28"/>
        <v>1459.27</v>
      </c>
      <c r="Z199" s="9">
        <f t="shared" si="29"/>
        <v>3.87</v>
      </c>
      <c r="AA199" s="9">
        <f t="shared" si="30"/>
        <v>22.86</v>
      </c>
      <c r="AB199" s="9">
        <f t="shared" si="31"/>
        <v>1486</v>
      </c>
    </row>
    <row r="200" spans="1:28" s="15" customFormat="1" x14ac:dyDescent="0.25">
      <c r="A200" s="17">
        <v>14</v>
      </c>
      <c r="B200" s="17" t="s">
        <v>1121</v>
      </c>
      <c r="C200" s="17" t="s">
        <v>1663</v>
      </c>
      <c r="D200" s="17" t="s">
        <v>1133</v>
      </c>
      <c r="E200" s="17" t="s">
        <v>1134</v>
      </c>
      <c r="F200" s="17" t="s">
        <v>35</v>
      </c>
      <c r="G200" s="17" t="s">
        <v>114</v>
      </c>
      <c r="H200" s="17">
        <v>20591</v>
      </c>
      <c r="I200" s="17">
        <v>20412</v>
      </c>
      <c r="J200" s="17">
        <v>179</v>
      </c>
      <c r="K200" s="17" t="s">
        <v>37</v>
      </c>
      <c r="L200" s="18">
        <v>77533.919999999998</v>
      </c>
      <c r="M200" s="18">
        <v>11790.27</v>
      </c>
      <c r="N200" s="18">
        <v>1216.81</v>
      </c>
      <c r="O200" s="18">
        <v>90541</v>
      </c>
      <c r="P200" s="18">
        <v>1775.16</v>
      </c>
      <c r="Q200" s="18">
        <v>785.29</v>
      </c>
      <c r="R200" s="18">
        <v>80.55</v>
      </c>
      <c r="S200" s="18">
        <v>2641</v>
      </c>
      <c r="T200" s="18">
        <v>0</v>
      </c>
      <c r="U200" s="18">
        <v>0</v>
      </c>
      <c r="V200" s="18">
        <v>0</v>
      </c>
      <c r="W200" s="18">
        <v>0</v>
      </c>
      <c r="X200" s="18"/>
      <c r="Y200" s="9">
        <f t="shared" si="28"/>
        <v>79309.08</v>
      </c>
      <c r="Z200" s="9">
        <f t="shared" si="29"/>
        <v>12575.560000000001</v>
      </c>
      <c r="AA200" s="9">
        <f t="shared" si="30"/>
        <v>1297.3599999999999</v>
      </c>
      <c r="AB200" s="9">
        <f t="shared" si="31"/>
        <v>93182</v>
      </c>
    </row>
    <row r="201" spans="1:28" s="15" customFormat="1" x14ac:dyDescent="0.25">
      <c r="A201" s="17">
        <v>15</v>
      </c>
      <c r="B201" s="17" t="s">
        <v>1135</v>
      </c>
      <c r="C201" s="17" t="s">
        <v>1663</v>
      </c>
      <c r="D201" s="17" t="s">
        <v>1136</v>
      </c>
      <c r="E201" s="17" t="s">
        <v>1137</v>
      </c>
      <c r="F201" s="17" t="s">
        <v>35</v>
      </c>
      <c r="G201" s="17" t="s">
        <v>1006</v>
      </c>
      <c r="H201" s="17"/>
      <c r="I201" s="17"/>
      <c r="J201" s="17"/>
      <c r="K201" s="17"/>
      <c r="L201" s="18">
        <v>8326.48</v>
      </c>
      <c r="M201" s="18">
        <v>633.66999999999996</v>
      </c>
      <c r="N201" s="18">
        <v>112.85</v>
      </c>
      <c r="O201" s="18">
        <v>9073</v>
      </c>
      <c r="P201" s="18">
        <v>0</v>
      </c>
      <c r="Q201" s="18">
        <v>0</v>
      </c>
      <c r="R201" s="18">
        <v>0</v>
      </c>
      <c r="S201" s="18"/>
      <c r="T201" s="18">
        <v>1120</v>
      </c>
      <c r="U201" s="18">
        <v>0</v>
      </c>
      <c r="V201" s="18">
        <v>0</v>
      </c>
      <c r="W201" s="18">
        <v>0</v>
      </c>
      <c r="X201" s="18"/>
      <c r="Y201" s="9">
        <f t="shared" si="28"/>
        <v>8326.48</v>
      </c>
      <c r="Z201" s="9">
        <f t="shared" si="29"/>
        <v>633.66999999999996</v>
      </c>
      <c r="AA201" s="9">
        <f t="shared" si="30"/>
        <v>112.85</v>
      </c>
      <c r="AB201" s="9">
        <f t="shared" si="31"/>
        <v>9073</v>
      </c>
    </row>
    <row r="202" spans="1:28" s="15" customFormat="1" x14ac:dyDescent="0.25">
      <c r="A202" s="17">
        <v>16</v>
      </c>
      <c r="B202" s="17" t="s">
        <v>1135</v>
      </c>
      <c r="C202" s="17" t="s">
        <v>1663</v>
      </c>
      <c r="D202" s="17" t="s">
        <v>1138</v>
      </c>
      <c r="E202" s="17" t="s">
        <v>1139</v>
      </c>
      <c r="F202" s="17" t="s">
        <v>35</v>
      </c>
      <c r="G202" s="17" t="s">
        <v>1010</v>
      </c>
      <c r="H202" s="17">
        <v>100</v>
      </c>
      <c r="I202" s="17">
        <v>70</v>
      </c>
      <c r="J202" s="17">
        <v>30</v>
      </c>
      <c r="K202" s="17" t="s">
        <v>37</v>
      </c>
      <c r="L202" s="18">
        <v>16306.78</v>
      </c>
      <c r="M202" s="18">
        <v>1369.91</v>
      </c>
      <c r="N202" s="18">
        <v>43.31</v>
      </c>
      <c r="O202" s="18">
        <v>17720</v>
      </c>
      <c r="P202" s="18">
        <v>809.66</v>
      </c>
      <c r="Q202" s="18">
        <v>160.84</v>
      </c>
      <c r="R202" s="18">
        <v>13.5</v>
      </c>
      <c r="S202" s="18">
        <v>984</v>
      </c>
      <c r="T202" s="18">
        <v>0</v>
      </c>
      <c r="U202" s="18">
        <v>0</v>
      </c>
      <c r="V202" s="18">
        <v>0</v>
      </c>
      <c r="W202" s="18">
        <v>0</v>
      </c>
      <c r="X202" s="18"/>
      <c r="Y202" s="9">
        <f t="shared" si="28"/>
        <v>17116.440000000002</v>
      </c>
      <c r="Z202" s="9">
        <f t="shared" si="29"/>
        <v>1530.75</v>
      </c>
      <c r="AA202" s="9">
        <f t="shared" si="30"/>
        <v>56.81</v>
      </c>
      <c r="AB202" s="9">
        <f t="shared" si="31"/>
        <v>18704</v>
      </c>
    </row>
    <row r="203" spans="1:28" s="22" customFormat="1" x14ac:dyDescent="0.25">
      <c r="A203" s="19"/>
      <c r="B203" s="19"/>
      <c r="C203" s="10" t="s">
        <v>71</v>
      </c>
      <c r="D203" s="19"/>
      <c r="E203" s="19"/>
      <c r="F203" s="19"/>
      <c r="G203" s="19"/>
      <c r="H203" s="19"/>
      <c r="I203" s="19"/>
      <c r="J203" s="20">
        <f>SUM(J187:J202)</f>
        <v>14234</v>
      </c>
      <c r="K203" s="20"/>
      <c r="L203" s="20">
        <f t="shared" ref="L203:AB203" si="32">SUM(L187:L202)</f>
        <v>953794.40000000014</v>
      </c>
      <c r="M203" s="20">
        <f t="shared" si="32"/>
        <v>130929.42000000001</v>
      </c>
      <c r="N203" s="20">
        <f t="shared" si="32"/>
        <v>56699.179999999993</v>
      </c>
      <c r="O203" s="20">
        <f t="shared" si="32"/>
        <v>1141423</v>
      </c>
      <c r="P203" s="20">
        <f t="shared" si="32"/>
        <v>85027.28</v>
      </c>
      <c r="Q203" s="20">
        <f t="shared" si="32"/>
        <v>9835.0000000000036</v>
      </c>
      <c r="R203" s="20">
        <f t="shared" si="32"/>
        <v>6403.72</v>
      </c>
      <c r="S203" s="20">
        <f t="shared" si="32"/>
        <v>101266</v>
      </c>
      <c r="T203" s="20">
        <f t="shared" si="32"/>
        <v>21650</v>
      </c>
      <c r="U203" s="20">
        <f t="shared" si="32"/>
        <v>86630.98000000001</v>
      </c>
      <c r="V203" s="20">
        <f t="shared" si="32"/>
        <v>49651.040000000001</v>
      </c>
      <c r="W203" s="20">
        <f t="shared" si="32"/>
        <v>33717.979999999996</v>
      </c>
      <c r="X203" s="20">
        <f t="shared" si="32"/>
        <v>170000</v>
      </c>
      <c r="Y203" s="20">
        <f t="shared" si="32"/>
        <v>952190.70000000019</v>
      </c>
      <c r="Z203" s="20">
        <f t="shared" si="32"/>
        <v>91113.37999999999</v>
      </c>
      <c r="AA203" s="20">
        <f t="shared" si="32"/>
        <v>29384.920000000006</v>
      </c>
      <c r="AB203" s="20">
        <f t="shared" si="32"/>
        <v>1072689</v>
      </c>
    </row>
    <row r="204" spans="1:28" s="15" customFormat="1" x14ac:dyDescent="0.25">
      <c r="A204" s="17">
        <v>1</v>
      </c>
      <c r="B204" s="17" t="s">
        <v>1121</v>
      </c>
      <c r="C204" s="17" t="s">
        <v>1663</v>
      </c>
      <c r="D204" s="17" t="s">
        <v>1140</v>
      </c>
      <c r="E204" s="17" t="s">
        <v>1141</v>
      </c>
      <c r="F204" s="17" t="s">
        <v>75</v>
      </c>
      <c r="G204" s="17" t="s">
        <v>1142</v>
      </c>
      <c r="H204" s="17">
        <v>5327</v>
      </c>
      <c r="I204" s="17">
        <v>5203</v>
      </c>
      <c r="J204" s="17">
        <v>124</v>
      </c>
      <c r="K204" s="17" t="s">
        <v>37</v>
      </c>
      <c r="L204" s="18">
        <v>27752.66</v>
      </c>
      <c r="M204" s="18">
        <v>4775.8900000000003</v>
      </c>
      <c r="N204" s="18">
        <v>1716.45</v>
      </c>
      <c r="O204" s="18">
        <v>34245</v>
      </c>
      <c r="P204" s="18">
        <v>1106.1500000000001</v>
      </c>
      <c r="Q204" s="18">
        <v>288.64</v>
      </c>
      <c r="R204" s="18">
        <v>74.209999999999994</v>
      </c>
      <c r="S204" s="18">
        <v>1469</v>
      </c>
      <c r="T204" s="18">
        <v>730</v>
      </c>
      <c r="U204" s="18">
        <v>0</v>
      </c>
      <c r="V204" s="18">
        <v>0</v>
      </c>
      <c r="W204" s="18">
        <v>0</v>
      </c>
      <c r="X204" s="18"/>
      <c r="Y204" s="9">
        <f t="shared" ref="Y204:Y218" si="33">L204+P204-U204</f>
        <v>28858.81</v>
      </c>
      <c r="Z204" s="9">
        <f t="shared" ref="Z204:Z218" si="34">M204+Q204-V204</f>
        <v>5064.5300000000007</v>
      </c>
      <c r="AA204" s="9">
        <f t="shared" ref="AA204:AA218" si="35">N204+R204-W204</f>
        <v>1790.66</v>
      </c>
      <c r="AB204" s="9">
        <f t="shared" ref="AB204:AB218" si="36">O204+S204-X204</f>
        <v>35714</v>
      </c>
    </row>
    <row r="205" spans="1:28" s="15" customFormat="1" x14ac:dyDescent="0.25">
      <c r="A205" s="17">
        <v>2</v>
      </c>
      <c r="B205" s="17" t="s">
        <v>1121</v>
      </c>
      <c r="C205" s="17" t="s">
        <v>1663</v>
      </c>
      <c r="D205" s="17" t="s">
        <v>1143</v>
      </c>
      <c r="E205" s="17" t="s">
        <v>1144</v>
      </c>
      <c r="F205" s="17" t="s">
        <v>75</v>
      </c>
      <c r="G205" s="17" t="s">
        <v>1142</v>
      </c>
      <c r="H205" s="17">
        <v>1099</v>
      </c>
      <c r="I205" s="17">
        <v>1099</v>
      </c>
      <c r="J205" s="17">
        <v>0</v>
      </c>
      <c r="K205" s="17" t="s">
        <v>37</v>
      </c>
      <c r="L205" s="18">
        <v>14448.22</v>
      </c>
      <c r="M205" s="18">
        <v>3221.69</v>
      </c>
      <c r="N205" s="18">
        <v>429.09</v>
      </c>
      <c r="O205" s="18">
        <v>18099</v>
      </c>
      <c r="P205" s="18">
        <v>312.51</v>
      </c>
      <c r="Q205" s="18">
        <v>147.49</v>
      </c>
      <c r="R205" s="18">
        <v>0</v>
      </c>
      <c r="S205" s="18">
        <v>460</v>
      </c>
      <c r="T205" s="18">
        <v>0</v>
      </c>
      <c r="U205" s="18">
        <v>0</v>
      </c>
      <c r="V205" s="18">
        <v>0</v>
      </c>
      <c r="W205" s="18">
        <v>0</v>
      </c>
      <c r="X205" s="18"/>
      <c r="Y205" s="9">
        <f t="shared" si="33"/>
        <v>14760.73</v>
      </c>
      <c r="Z205" s="9">
        <f t="shared" si="34"/>
        <v>3369.1800000000003</v>
      </c>
      <c r="AA205" s="9">
        <f t="shared" si="35"/>
        <v>429.09</v>
      </c>
      <c r="AB205" s="9">
        <f t="shared" si="36"/>
        <v>18559</v>
      </c>
    </row>
    <row r="206" spans="1:28" s="15" customFormat="1" x14ac:dyDescent="0.25">
      <c r="A206" s="17">
        <v>3</v>
      </c>
      <c r="B206" s="17" t="s">
        <v>1103</v>
      </c>
      <c r="C206" s="17" t="s">
        <v>1663</v>
      </c>
      <c r="D206" s="17" t="s">
        <v>1145</v>
      </c>
      <c r="E206" s="17" t="s">
        <v>1146</v>
      </c>
      <c r="F206" s="17" t="s">
        <v>75</v>
      </c>
      <c r="G206" s="17" t="s">
        <v>1147</v>
      </c>
      <c r="H206" s="17">
        <v>16600</v>
      </c>
      <c r="I206" s="17">
        <v>16600</v>
      </c>
      <c r="J206" s="17">
        <v>0</v>
      </c>
      <c r="K206" s="17" t="s">
        <v>37</v>
      </c>
      <c r="L206" s="18">
        <v>55616.7</v>
      </c>
      <c r="M206" s="18">
        <v>12262.33</v>
      </c>
      <c r="N206" s="18">
        <v>3753.97</v>
      </c>
      <c r="O206" s="18">
        <v>71633</v>
      </c>
      <c r="P206" s="18">
        <v>437.1</v>
      </c>
      <c r="Q206" s="18">
        <v>591.9</v>
      </c>
      <c r="R206" s="18">
        <v>0</v>
      </c>
      <c r="S206" s="18">
        <v>1029</v>
      </c>
      <c r="T206" s="18">
        <v>0</v>
      </c>
      <c r="U206" s="18">
        <v>0</v>
      </c>
      <c r="V206" s="18">
        <v>0</v>
      </c>
      <c r="W206" s="18">
        <v>0</v>
      </c>
      <c r="X206" s="18"/>
      <c r="Y206" s="9">
        <f t="shared" si="33"/>
        <v>56053.799999999996</v>
      </c>
      <c r="Z206" s="9">
        <f t="shared" si="34"/>
        <v>12854.23</v>
      </c>
      <c r="AA206" s="9">
        <f t="shared" si="35"/>
        <v>3753.97</v>
      </c>
      <c r="AB206" s="9">
        <f t="shared" si="36"/>
        <v>72662</v>
      </c>
    </row>
    <row r="207" spans="1:28" s="15" customFormat="1" x14ac:dyDescent="0.25">
      <c r="A207" s="17">
        <v>4</v>
      </c>
      <c r="B207" s="17" t="s">
        <v>1099</v>
      </c>
      <c r="C207" s="17" t="s">
        <v>1663</v>
      </c>
      <c r="D207" s="17" t="s">
        <v>1148</v>
      </c>
      <c r="E207" s="17" t="s">
        <v>1149</v>
      </c>
      <c r="F207" s="17" t="s">
        <v>75</v>
      </c>
      <c r="G207" s="17" t="s">
        <v>1142</v>
      </c>
      <c r="H207" s="17">
        <v>18089</v>
      </c>
      <c r="I207" s="17">
        <v>17986</v>
      </c>
      <c r="J207" s="17">
        <v>103</v>
      </c>
      <c r="K207" s="17" t="s">
        <v>37</v>
      </c>
      <c r="L207" s="18">
        <v>41294.22</v>
      </c>
      <c r="M207" s="18">
        <v>9964.35</v>
      </c>
      <c r="N207" s="18">
        <v>3220.43</v>
      </c>
      <c r="O207" s="18">
        <v>54479</v>
      </c>
      <c r="P207" s="18">
        <v>840.72</v>
      </c>
      <c r="Q207" s="18">
        <v>438.63</v>
      </c>
      <c r="R207" s="18">
        <v>61.65</v>
      </c>
      <c r="S207" s="18">
        <v>1341</v>
      </c>
      <c r="T207" s="18">
        <v>0</v>
      </c>
      <c r="U207" s="18">
        <v>0</v>
      </c>
      <c r="V207" s="18">
        <v>0</v>
      </c>
      <c r="W207" s="18">
        <v>0</v>
      </c>
      <c r="X207" s="18"/>
      <c r="Y207" s="9">
        <f t="shared" si="33"/>
        <v>42134.94</v>
      </c>
      <c r="Z207" s="9">
        <f t="shared" si="34"/>
        <v>10402.98</v>
      </c>
      <c r="AA207" s="9">
        <f t="shared" si="35"/>
        <v>3282.08</v>
      </c>
      <c r="AB207" s="9">
        <f t="shared" si="36"/>
        <v>55820</v>
      </c>
    </row>
    <row r="208" spans="1:28" s="15" customFormat="1" x14ac:dyDescent="0.25">
      <c r="A208" s="17">
        <v>5</v>
      </c>
      <c r="B208" s="17" t="s">
        <v>1111</v>
      </c>
      <c r="C208" s="17" t="s">
        <v>1663</v>
      </c>
      <c r="D208" s="17" t="s">
        <v>1150</v>
      </c>
      <c r="E208" s="17" t="s">
        <v>1151</v>
      </c>
      <c r="F208" s="17" t="s">
        <v>75</v>
      </c>
      <c r="G208" s="17" t="s">
        <v>1142</v>
      </c>
      <c r="H208" s="17">
        <v>20947</v>
      </c>
      <c r="I208" s="17">
        <v>20947</v>
      </c>
      <c r="J208" s="17">
        <v>0</v>
      </c>
      <c r="K208" s="17" t="s">
        <v>37</v>
      </c>
      <c r="L208" s="18">
        <v>59662.84</v>
      </c>
      <c r="M208" s="18">
        <v>15305.28</v>
      </c>
      <c r="N208" s="18">
        <v>4701.88</v>
      </c>
      <c r="O208" s="18">
        <v>79670</v>
      </c>
      <c r="P208" s="18">
        <v>343.76</v>
      </c>
      <c r="Q208" s="18">
        <v>642.24</v>
      </c>
      <c r="R208" s="18">
        <v>0</v>
      </c>
      <c r="S208" s="18">
        <v>986</v>
      </c>
      <c r="T208" s="18">
        <v>0</v>
      </c>
      <c r="U208" s="18">
        <v>0</v>
      </c>
      <c r="V208" s="18">
        <v>0</v>
      </c>
      <c r="W208" s="18">
        <v>0</v>
      </c>
      <c r="X208" s="18"/>
      <c r="Y208" s="9">
        <f t="shared" si="33"/>
        <v>60006.6</v>
      </c>
      <c r="Z208" s="9">
        <f t="shared" si="34"/>
        <v>15947.52</v>
      </c>
      <c r="AA208" s="9">
        <f t="shared" si="35"/>
        <v>4701.88</v>
      </c>
      <c r="AB208" s="9">
        <f t="shared" si="36"/>
        <v>80656</v>
      </c>
    </row>
    <row r="209" spans="1:28" s="15" customFormat="1" x14ac:dyDescent="0.25">
      <c r="A209" s="17">
        <v>6</v>
      </c>
      <c r="B209" s="17" t="s">
        <v>1108</v>
      </c>
      <c r="C209" s="17" t="s">
        <v>1663</v>
      </c>
      <c r="D209" s="17" t="s">
        <v>1152</v>
      </c>
      <c r="E209" s="17" t="s">
        <v>1153</v>
      </c>
      <c r="F209" s="17" t="s">
        <v>75</v>
      </c>
      <c r="G209" s="17" t="s">
        <v>1142</v>
      </c>
      <c r="H209" s="17">
        <v>5220</v>
      </c>
      <c r="I209" s="17">
        <v>5220</v>
      </c>
      <c r="J209" s="17">
        <v>0</v>
      </c>
      <c r="K209" s="17" t="s">
        <v>37</v>
      </c>
      <c r="L209" s="18">
        <v>21317.07</v>
      </c>
      <c r="M209" s="18">
        <v>4888.62</v>
      </c>
      <c r="N209" s="18">
        <v>755.31</v>
      </c>
      <c r="O209" s="18">
        <v>26961</v>
      </c>
      <c r="P209" s="18">
        <v>437.07</v>
      </c>
      <c r="Q209" s="18">
        <v>218.93</v>
      </c>
      <c r="R209" s="18">
        <v>0</v>
      </c>
      <c r="S209" s="18">
        <v>656</v>
      </c>
      <c r="T209" s="18">
        <v>0</v>
      </c>
      <c r="U209" s="18">
        <v>0</v>
      </c>
      <c r="V209" s="18">
        <v>0</v>
      </c>
      <c r="W209" s="18">
        <v>0</v>
      </c>
      <c r="X209" s="18"/>
      <c r="Y209" s="9">
        <f t="shared" si="33"/>
        <v>21754.14</v>
      </c>
      <c r="Z209" s="9">
        <f t="shared" si="34"/>
        <v>5107.55</v>
      </c>
      <c r="AA209" s="9">
        <f t="shared" si="35"/>
        <v>755.31</v>
      </c>
      <c r="AB209" s="9">
        <f t="shared" si="36"/>
        <v>27617</v>
      </c>
    </row>
    <row r="210" spans="1:28" s="15" customFormat="1" x14ac:dyDescent="0.25">
      <c r="A210" s="17">
        <v>7</v>
      </c>
      <c r="B210" s="17" t="s">
        <v>1108</v>
      </c>
      <c r="C210" s="17" t="s">
        <v>1663</v>
      </c>
      <c r="D210" s="17" t="s">
        <v>1154</v>
      </c>
      <c r="E210" s="17" t="s">
        <v>1155</v>
      </c>
      <c r="F210" s="17" t="s">
        <v>75</v>
      </c>
      <c r="G210" s="17" t="s">
        <v>1142</v>
      </c>
      <c r="H210" s="17">
        <v>21895</v>
      </c>
      <c r="I210" s="17">
        <v>21895</v>
      </c>
      <c r="J210" s="17">
        <v>0</v>
      </c>
      <c r="K210" s="17" t="s">
        <v>37</v>
      </c>
      <c r="L210" s="18">
        <v>19798.400000000001</v>
      </c>
      <c r="M210" s="18">
        <v>3826.75</v>
      </c>
      <c r="N210" s="18">
        <v>882.85</v>
      </c>
      <c r="O210" s="18">
        <v>24508</v>
      </c>
      <c r="P210" s="18">
        <v>343.6</v>
      </c>
      <c r="Q210" s="18">
        <v>205.4</v>
      </c>
      <c r="R210" s="18">
        <v>0</v>
      </c>
      <c r="S210" s="18">
        <v>549</v>
      </c>
      <c r="T210" s="18">
        <v>0</v>
      </c>
      <c r="U210" s="18">
        <v>0</v>
      </c>
      <c r="V210" s="18">
        <v>0</v>
      </c>
      <c r="W210" s="18">
        <v>0</v>
      </c>
      <c r="X210" s="18"/>
      <c r="Y210" s="9">
        <f t="shared" si="33"/>
        <v>20142</v>
      </c>
      <c r="Z210" s="9">
        <f t="shared" si="34"/>
        <v>4032.15</v>
      </c>
      <c r="AA210" s="9">
        <f t="shared" si="35"/>
        <v>882.85</v>
      </c>
      <c r="AB210" s="9">
        <f t="shared" si="36"/>
        <v>25057</v>
      </c>
    </row>
    <row r="211" spans="1:28" s="15" customFormat="1" x14ac:dyDescent="0.25">
      <c r="A211" s="17">
        <v>8</v>
      </c>
      <c r="B211" s="17" t="s">
        <v>1103</v>
      </c>
      <c r="C211" s="17" t="s">
        <v>1663</v>
      </c>
      <c r="D211" s="17" t="s">
        <v>1156</v>
      </c>
      <c r="E211" s="17" t="s">
        <v>1157</v>
      </c>
      <c r="F211" s="17" t="s">
        <v>75</v>
      </c>
      <c r="G211" s="17" t="s">
        <v>1142</v>
      </c>
      <c r="H211" s="17">
        <v>11922</v>
      </c>
      <c r="I211" s="17">
        <v>11802</v>
      </c>
      <c r="J211" s="17">
        <v>120</v>
      </c>
      <c r="K211" s="17" t="s">
        <v>37</v>
      </c>
      <c r="L211" s="18">
        <v>65580.11</v>
      </c>
      <c r="M211" s="18">
        <v>16002.83</v>
      </c>
      <c r="N211" s="18">
        <v>4769.0600000000004</v>
      </c>
      <c r="O211" s="18">
        <v>86352</v>
      </c>
      <c r="P211" s="18">
        <v>1204.6500000000001</v>
      </c>
      <c r="Q211" s="18">
        <v>697.53</v>
      </c>
      <c r="R211" s="18">
        <v>71.819999999999993</v>
      </c>
      <c r="S211" s="18">
        <v>1974</v>
      </c>
      <c r="T211" s="18">
        <v>0</v>
      </c>
      <c r="U211" s="18">
        <v>0</v>
      </c>
      <c r="V211" s="18">
        <v>0</v>
      </c>
      <c r="W211" s="18">
        <v>0</v>
      </c>
      <c r="X211" s="18"/>
      <c r="Y211" s="9">
        <f t="shared" si="33"/>
        <v>66784.759999999995</v>
      </c>
      <c r="Z211" s="9">
        <f t="shared" si="34"/>
        <v>16700.36</v>
      </c>
      <c r="AA211" s="9">
        <f t="shared" si="35"/>
        <v>4840.88</v>
      </c>
      <c r="AB211" s="9">
        <f t="shared" si="36"/>
        <v>88326</v>
      </c>
    </row>
    <row r="212" spans="1:28" s="15" customFormat="1" x14ac:dyDescent="0.25">
      <c r="A212" s="17">
        <v>9</v>
      </c>
      <c r="B212" s="17" t="s">
        <v>1103</v>
      </c>
      <c r="C212" s="17" t="s">
        <v>1663</v>
      </c>
      <c r="D212" s="17" t="s">
        <v>1158</v>
      </c>
      <c r="E212" s="17" t="s">
        <v>1159</v>
      </c>
      <c r="F212" s="17" t="s">
        <v>75</v>
      </c>
      <c r="G212" s="17" t="s">
        <v>1142</v>
      </c>
      <c r="H212" s="17">
        <v>11475</v>
      </c>
      <c r="I212" s="17">
        <v>11475</v>
      </c>
      <c r="J212" s="17">
        <v>0</v>
      </c>
      <c r="K212" s="17" t="s">
        <v>37</v>
      </c>
      <c r="L212" s="18">
        <v>50758.47</v>
      </c>
      <c r="M212" s="18">
        <v>13856.46</v>
      </c>
      <c r="N212" s="18">
        <v>3762.07</v>
      </c>
      <c r="O212" s="18">
        <v>68377</v>
      </c>
      <c r="P212" s="18">
        <v>312.07</v>
      </c>
      <c r="Q212" s="18">
        <v>543.92999999999995</v>
      </c>
      <c r="R212" s="18">
        <v>0</v>
      </c>
      <c r="S212" s="18">
        <v>856</v>
      </c>
      <c r="T212" s="18">
        <v>0</v>
      </c>
      <c r="U212" s="18">
        <v>0</v>
      </c>
      <c r="V212" s="18">
        <v>0</v>
      </c>
      <c r="W212" s="18">
        <v>0</v>
      </c>
      <c r="X212" s="18"/>
      <c r="Y212" s="9">
        <f t="shared" si="33"/>
        <v>51070.54</v>
      </c>
      <c r="Z212" s="9">
        <f t="shared" si="34"/>
        <v>14400.39</v>
      </c>
      <c r="AA212" s="9">
        <f t="shared" si="35"/>
        <v>3762.07</v>
      </c>
      <c r="AB212" s="9">
        <f t="shared" si="36"/>
        <v>69233</v>
      </c>
    </row>
    <row r="213" spans="1:28" s="15" customFormat="1" x14ac:dyDescent="0.25">
      <c r="A213" s="17">
        <v>10</v>
      </c>
      <c r="B213" s="17" t="s">
        <v>1111</v>
      </c>
      <c r="C213" s="17" t="s">
        <v>1663</v>
      </c>
      <c r="D213" s="17" t="s">
        <v>1160</v>
      </c>
      <c r="E213" s="17" t="s">
        <v>1161</v>
      </c>
      <c r="F213" s="17" t="s">
        <v>75</v>
      </c>
      <c r="G213" s="17" t="s">
        <v>1142</v>
      </c>
      <c r="H213" s="17">
        <v>12546</v>
      </c>
      <c r="I213" s="17">
        <v>12545</v>
      </c>
      <c r="J213" s="17">
        <v>1</v>
      </c>
      <c r="K213" s="17" t="s">
        <v>37</v>
      </c>
      <c r="L213" s="18">
        <v>37174.269999999997</v>
      </c>
      <c r="M213" s="18">
        <v>8427.2999999999993</v>
      </c>
      <c r="N213" s="18">
        <v>2168.4299999999998</v>
      </c>
      <c r="O213" s="18">
        <v>47770</v>
      </c>
      <c r="P213" s="18">
        <v>443.78</v>
      </c>
      <c r="Q213" s="18">
        <v>391.62</v>
      </c>
      <c r="R213" s="18">
        <v>0.6</v>
      </c>
      <c r="S213" s="18">
        <v>836</v>
      </c>
      <c r="T213" s="18">
        <v>0</v>
      </c>
      <c r="U213" s="18">
        <v>0</v>
      </c>
      <c r="V213" s="18">
        <v>0</v>
      </c>
      <c r="W213" s="18">
        <v>0</v>
      </c>
      <c r="X213" s="18"/>
      <c r="Y213" s="9">
        <f t="shared" si="33"/>
        <v>37618.049999999996</v>
      </c>
      <c r="Z213" s="9">
        <f t="shared" si="34"/>
        <v>8818.92</v>
      </c>
      <c r="AA213" s="9">
        <f t="shared" si="35"/>
        <v>2169.0299999999997</v>
      </c>
      <c r="AB213" s="9">
        <f t="shared" si="36"/>
        <v>48606</v>
      </c>
    </row>
    <row r="214" spans="1:28" s="15" customFormat="1" x14ac:dyDescent="0.25">
      <c r="A214" s="17">
        <v>11</v>
      </c>
      <c r="B214" s="17" t="s">
        <v>1111</v>
      </c>
      <c r="C214" s="17" t="s">
        <v>1663</v>
      </c>
      <c r="D214" s="17" t="s">
        <v>1162</v>
      </c>
      <c r="E214" s="17" t="s">
        <v>1163</v>
      </c>
      <c r="F214" s="17" t="s">
        <v>75</v>
      </c>
      <c r="G214" s="17" t="s">
        <v>114</v>
      </c>
      <c r="H214" s="17"/>
      <c r="I214" s="17"/>
      <c r="J214" s="17"/>
      <c r="K214" s="17" t="s">
        <v>107</v>
      </c>
      <c r="L214" s="18">
        <v>64697.71</v>
      </c>
      <c r="M214" s="18">
        <v>14517.49</v>
      </c>
      <c r="N214" s="18">
        <v>2656.8</v>
      </c>
      <c r="O214" s="18">
        <v>81872</v>
      </c>
      <c r="P214" s="18">
        <v>0</v>
      </c>
      <c r="Q214" s="18">
        <v>0</v>
      </c>
      <c r="R214" s="18">
        <v>0</v>
      </c>
      <c r="S214" s="18"/>
      <c r="T214" s="18">
        <v>0</v>
      </c>
      <c r="U214" s="18">
        <v>0</v>
      </c>
      <c r="V214" s="18">
        <v>0</v>
      </c>
      <c r="W214" s="18">
        <v>0</v>
      </c>
      <c r="X214" s="18"/>
      <c r="Y214" s="9">
        <f t="shared" si="33"/>
        <v>64697.71</v>
      </c>
      <c r="Z214" s="9">
        <f t="shared" si="34"/>
        <v>14517.49</v>
      </c>
      <c r="AA214" s="9">
        <f t="shared" si="35"/>
        <v>2656.8</v>
      </c>
      <c r="AB214" s="9">
        <f t="shared" si="36"/>
        <v>81872</v>
      </c>
    </row>
    <row r="215" spans="1:28" s="15" customFormat="1" x14ac:dyDescent="0.25">
      <c r="A215" s="17">
        <v>12</v>
      </c>
      <c r="B215" s="17" t="s">
        <v>1108</v>
      </c>
      <c r="C215" s="17" t="s">
        <v>1663</v>
      </c>
      <c r="D215" s="17" t="s">
        <v>1164</v>
      </c>
      <c r="E215" s="17" t="s">
        <v>1165</v>
      </c>
      <c r="F215" s="17" t="s">
        <v>75</v>
      </c>
      <c r="G215" s="17" t="s">
        <v>114</v>
      </c>
      <c r="H215" s="17"/>
      <c r="I215" s="17"/>
      <c r="J215" s="17"/>
      <c r="K215" s="17" t="s">
        <v>107</v>
      </c>
      <c r="L215" s="18">
        <v>64698.54</v>
      </c>
      <c r="M215" s="18">
        <v>14517.66</v>
      </c>
      <c r="N215" s="18">
        <v>2656.8</v>
      </c>
      <c r="O215" s="18">
        <v>81873</v>
      </c>
      <c r="P215" s="18">
        <v>0</v>
      </c>
      <c r="Q215" s="18">
        <v>0</v>
      </c>
      <c r="R215" s="18">
        <v>0</v>
      </c>
      <c r="S215" s="18"/>
      <c r="T215" s="18">
        <v>0</v>
      </c>
      <c r="U215" s="18">
        <v>0</v>
      </c>
      <c r="V215" s="18">
        <v>0</v>
      </c>
      <c r="W215" s="18">
        <v>0</v>
      </c>
      <c r="X215" s="18"/>
      <c r="Y215" s="9">
        <f t="shared" si="33"/>
        <v>64698.54</v>
      </c>
      <c r="Z215" s="9">
        <f t="shared" si="34"/>
        <v>14517.66</v>
      </c>
      <c r="AA215" s="9">
        <f t="shared" si="35"/>
        <v>2656.8</v>
      </c>
      <c r="AB215" s="9">
        <f t="shared" si="36"/>
        <v>81873</v>
      </c>
    </row>
    <row r="216" spans="1:28" s="15" customFormat="1" x14ac:dyDescent="0.25">
      <c r="A216" s="17">
        <v>13</v>
      </c>
      <c r="B216" s="17" t="s">
        <v>1103</v>
      </c>
      <c r="C216" s="17" t="s">
        <v>1663</v>
      </c>
      <c r="D216" s="17" t="s">
        <v>1166</v>
      </c>
      <c r="E216" s="17" t="s">
        <v>1167</v>
      </c>
      <c r="F216" s="17" t="s">
        <v>75</v>
      </c>
      <c r="G216" s="17" t="s">
        <v>114</v>
      </c>
      <c r="H216" s="17"/>
      <c r="I216" s="17"/>
      <c r="J216" s="17"/>
      <c r="K216" s="17" t="s">
        <v>107</v>
      </c>
      <c r="L216" s="18">
        <v>64698.57</v>
      </c>
      <c r="M216" s="18">
        <v>14517.63</v>
      </c>
      <c r="N216" s="18">
        <v>2656.8</v>
      </c>
      <c r="O216" s="18">
        <v>81873</v>
      </c>
      <c r="P216" s="18">
        <v>0</v>
      </c>
      <c r="Q216" s="18">
        <v>0</v>
      </c>
      <c r="R216" s="18">
        <v>0</v>
      </c>
      <c r="S216" s="18"/>
      <c r="T216" s="18">
        <v>0</v>
      </c>
      <c r="U216" s="18">
        <v>0</v>
      </c>
      <c r="V216" s="18">
        <v>0</v>
      </c>
      <c r="W216" s="18">
        <v>0</v>
      </c>
      <c r="X216" s="18"/>
      <c r="Y216" s="9">
        <f t="shared" si="33"/>
        <v>64698.57</v>
      </c>
      <c r="Z216" s="9">
        <f t="shared" si="34"/>
        <v>14517.63</v>
      </c>
      <c r="AA216" s="9">
        <f t="shared" si="35"/>
        <v>2656.8</v>
      </c>
      <c r="AB216" s="9">
        <f t="shared" si="36"/>
        <v>81873</v>
      </c>
    </row>
    <row r="217" spans="1:28" s="15" customFormat="1" x14ac:dyDescent="0.25">
      <c r="A217" s="17">
        <v>14</v>
      </c>
      <c r="B217" s="17" t="s">
        <v>1121</v>
      </c>
      <c r="C217" s="17" t="s">
        <v>1663</v>
      </c>
      <c r="D217" s="17" t="s">
        <v>1168</v>
      </c>
      <c r="E217" s="17" t="s">
        <v>1169</v>
      </c>
      <c r="F217" s="17" t="s">
        <v>75</v>
      </c>
      <c r="G217" s="17" t="s">
        <v>114</v>
      </c>
      <c r="H217" s="17"/>
      <c r="I217" s="17"/>
      <c r="J217" s="17"/>
      <c r="K217" s="17" t="s">
        <v>107</v>
      </c>
      <c r="L217" s="18">
        <v>70360.44</v>
      </c>
      <c r="M217" s="18">
        <v>10244.76</v>
      </c>
      <c r="N217" s="18">
        <v>1414.8</v>
      </c>
      <c r="O217" s="18">
        <v>82020</v>
      </c>
      <c r="P217" s="18">
        <v>0</v>
      </c>
      <c r="Q217" s="18">
        <v>0</v>
      </c>
      <c r="R217" s="18">
        <v>0</v>
      </c>
      <c r="S217" s="18"/>
      <c r="T217" s="18">
        <v>0</v>
      </c>
      <c r="U217" s="18">
        <v>0</v>
      </c>
      <c r="V217" s="18">
        <v>0</v>
      </c>
      <c r="W217" s="18">
        <v>0</v>
      </c>
      <c r="X217" s="18"/>
      <c r="Y217" s="9">
        <f t="shared" si="33"/>
        <v>70360.44</v>
      </c>
      <c r="Z217" s="9">
        <f t="shared" si="34"/>
        <v>10244.76</v>
      </c>
      <c r="AA217" s="9">
        <f t="shared" si="35"/>
        <v>1414.8</v>
      </c>
      <c r="AB217" s="9">
        <f t="shared" si="36"/>
        <v>82020</v>
      </c>
    </row>
    <row r="218" spans="1:28" s="15" customFormat="1" x14ac:dyDescent="0.25">
      <c r="A218" s="17">
        <v>15</v>
      </c>
      <c r="B218" s="17" t="s">
        <v>1099</v>
      </c>
      <c r="C218" s="17" t="s">
        <v>1663</v>
      </c>
      <c r="D218" s="17" t="s">
        <v>1170</v>
      </c>
      <c r="E218" s="17" t="s">
        <v>1171</v>
      </c>
      <c r="F218" s="17" t="s">
        <v>75</v>
      </c>
      <c r="G218" s="17" t="s">
        <v>114</v>
      </c>
      <c r="H218" s="17"/>
      <c r="I218" s="17"/>
      <c r="J218" s="17"/>
      <c r="K218" s="17" t="s">
        <v>107</v>
      </c>
      <c r="L218" s="18">
        <v>26566.34</v>
      </c>
      <c r="M218" s="18">
        <v>2113.98</v>
      </c>
      <c r="N218" s="18">
        <v>427.68</v>
      </c>
      <c r="O218" s="18">
        <v>29108</v>
      </c>
      <c r="P218" s="18">
        <v>0</v>
      </c>
      <c r="Q218" s="18">
        <v>0</v>
      </c>
      <c r="R218" s="18">
        <v>0</v>
      </c>
      <c r="S218" s="18"/>
      <c r="T218" s="18">
        <v>0</v>
      </c>
      <c r="U218" s="18">
        <v>0</v>
      </c>
      <c r="V218" s="18">
        <v>0</v>
      </c>
      <c r="W218" s="18">
        <v>0</v>
      </c>
      <c r="X218" s="18"/>
      <c r="Y218" s="9">
        <f t="shared" si="33"/>
        <v>26566.34</v>
      </c>
      <c r="Z218" s="9">
        <f t="shared" si="34"/>
        <v>2113.98</v>
      </c>
      <c r="AA218" s="9">
        <f t="shared" si="35"/>
        <v>427.68</v>
      </c>
      <c r="AB218" s="9">
        <f t="shared" si="36"/>
        <v>29108</v>
      </c>
    </row>
    <row r="219" spans="1:28" s="12" customFormat="1" ht="16.5" customHeight="1" x14ac:dyDescent="0.25">
      <c r="A219" s="10"/>
      <c r="B219" s="10"/>
      <c r="C219" s="10" t="s">
        <v>71</v>
      </c>
      <c r="D219" s="10"/>
      <c r="E219" s="10"/>
      <c r="F219" s="10"/>
      <c r="G219" s="10"/>
      <c r="H219" s="10"/>
      <c r="I219" s="10"/>
      <c r="J219" s="11">
        <f>SUM(J204:J218)</f>
        <v>348</v>
      </c>
      <c r="K219" s="10"/>
      <c r="L219" s="11">
        <f t="shared" ref="L219:AB219" si="37">SUM(L204:L218)</f>
        <v>684424.55999999994</v>
      </c>
      <c r="M219" s="11">
        <f t="shared" si="37"/>
        <v>148443.02000000005</v>
      </c>
      <c r="N219" s="11">
        <f t="shared" si="37"/>
        <v>35972.420000000006</v>
      </c>
      <c r="O219" s="11">
        <f t="shared" si="37"/>
        <v>868840</v>
      </c>
      <c r="P219" s="11">
        <f t="shared" si="37"/>
        <v>5781.4100000000008</v>
      </c>
      <c r="Q219" s="11">
        <f t="shared" si="37"/>
        <v>4166.3099999999995</v>
      </c>
      <c r="R219" s="11">
        <f t="shared" si="37"/>
        <v>208.27999999999997</v>
      </c>
      <c r="S219" s="11">
        <f t="shared" si="37"/>
        <v>10156</v>
      </c>
      <c r="T219" s="11">
        <f t="shared" si="37"/>
        <v>730</v>
      </c>
      <c r="U219" s="11">
        <f t="shared" si="37"/>
        <v>0</v>
      </c>
      <c r="V219" s="11">
        <f t="shared" si="37"/>
        <v>0</v>
      </c>
      <c r="W219" s="11">
        <f t="shared" si="37"/>
        <v>0</v>
      </c>
      <c r="X219" s="11">
        <f t="shared" si="37"/>
        <v>0</v>
      </c>
      <c r="Y219" s="11">
        <f t="shared" si="37"/>
        <v>690205.96999999986</v>
      </c>
      <c r="Z219" s="11">
        <f t="shared" si="37"/>
        <v>152609.33000000002</v>
      </c>
      <c r="AA219" s="11">
        <f t="shared" si="37"/>
        <v>36180.700000000004</v>
      </c>
      <c r="AB219" s="11">
        <f t="shared" si="37"/>
        <v>878996</v>
      </c>
    </row>
    <row r="220" spans="1:28" s="12" customFormat="1" ht="16.5" customHeight="1" x14ac:dyDescent="0.25">
      <c r="A220" s="10"/>
      <c r="B220" s="10"/>
      <c r="C220" s="10" t="s">
        <v>119</v>
      </c>
      <c r="D220" s="10"/>
      <c r="E220" s="10"/>
      <c r="F220" s="10"/>
      <c r="G220" s="10"/>
      <c r="H220" s="10"/>
      <c r="I220" s="10"/>
      <c r="J220" s="11">
        <f>J219+J203</f>
        <v>14582</v>
      </c>
      <c r="K220" s="11"/>
      <c r="L220" s="11">
        <f t="shared" ref="L220:AB220" si="38">L219+L203</f>
        <v>1638218.96</v>
      </c>
      <c r="M220" s="11">
        <f t="shared" si="38"/>
        <v>279372.44000000006</v>
      </c>
      <c r="N220" s="11">
        <f t="shared" si="38"/>
        <v>92671.6</v>
      </c>
      <c r="O220" s="11">
        <f t="shared" si="38"/>
        <v>2010263</v>
      </c>
      <c r="P220" s="11">
        <f t="shared" si="38"/>
        <v>90808.69</v>
      </c>
      <c r="Q220" s="11">
        <f t="shared" si="38"/>
        <v>14001.310000000003</v>
      </c>
      <c r="R220" s="11">
        <f t="shared" si="38"/>
        <v>6612</v>
      </c>
      <c r="S220" s="11">
        <f t="shared" si="38"/>
        <v>111422</v>
      </c>
      <c r="T220" s="11">
        <f t="shared" si="38"/>
        <v>22380</v>
      </c>
      <c r="U220" s="11">
        <f t="shared" si="38"/>
        <v>86630.98000000001</v>
      </c>
      <c r="V220" s="11">
        <f t="shared" si="38"/>
        <v>49651.040000000001</v>
      </c>
      <c r="W220" s="11">
        <f t="shared" si="38"/>
        <v>33717.979999999996</v>
      </c>
      <c r="X220" s="11">
        <f t="shared" si="38"/>
        <v>170000</v>
      </c>
      <c r="Y220" s="11">
        <f t="shared" si="38"/>
        <v>1642396.67</v>
      </c>
      <c r="Z220" s="11">
        <f t="shared" si="38"/>
        <v>243722.71000000002</v>
      </c>
      <c r="AA220" s="11">
        <f t="shared" si="38"/>
        <v>65565.62000000001</v>
      </c>
      <c r="AB220" s="11">
        <f t="shared" si="38"/>
        <v>1951685</v>
      </c>
    </row>
    <row r="221" spans="1:28" ht="18" customHeight="1" x14ac:dyDescent="0.25"/>
    <row r="222" spans="1:28" ht="18" customHeight="1" x14ac:dyDescent="0.25"/>
    <row r="225" spans="1:31" ht="15.75" x14ac:dyDescent="0.25">
      <c r="E225" s="13" t="s">
        <v>120</v>
      </c>
      <c r="G225" s="14"/>
      <c r="H225" s="14"/>
      <c r="I225" s="14"/>
      <c r="J225" s="14"/>
      <c r="K225" s="14"/>
      <c r="L225" s="13" t="s">
        <v>122</v>
      </c>
      <c r="M225" s="13"/>
      <c r="N225" s="13"/>
      <c r="O225" s="14"/>
      <c r="Q225" s="14"/>
      <c r="R225" s="13" t="s">
        <v>121</v>
      </c>
      <c r="T225" s="14"/>
      <c r="U225" s="14"/>
      <c r="W225" s="14"/>
      <c r="X225" s="14"/>
      <c r="Y225" s="13" t="s">
        <v>123</v>
      </c>
      <c r="Z225" s="14"/>
      <c r="AA225" s="14"/>
      <c r="AB225" s="14"/>
    </row>
    <row r="226" spans="1:31" ht="15.75" x14ac:dyDescent="0.25">
      <c r="E226" s="13" t="s">
        <v>124</v>
      </c>
      <c r="G226" s="14"/>
      <c r="H226" s="14"/>
      <c r="I226" s="14"/>
      <c r="J226" s="14"/>
      <c r="K226" s="14"/>
      <c r="L226" s="13" t="s">
        <v>124</v>
      </c>
      <c r="M226" s="13"/>
      <c r="N226" s="13"/>
      <c r="O226" s="14"/>
      <c r="Q226" s="14"/>
      <c r="R226" s="13" t="s">
        <v>124</v>
      </c>
      <c r="T226" s="14"/>
      <c r="U226" s="14"/>
      <c r="W226" s="14"/>
      <c r="X226" s="14"/>
      <c r="Y226" s="13" t="s">
        <v>124</v>
      </c>
      <c r="Z226" s="14"/>
      <c r="AA226" s="14"/>
      <c r="AB226" s="14"/>
    </row>
    <row r="228" spans="1:31" ht="32.25" customHeight="1" x14ac:dyDescent="0.55000000000000004">
      <c r="A228" s="75" t="s">
        <v>0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1"/>
      <c r="AD228" s="1"/>
      <c r="AE228" s="1"/>
    </row>
    <row r="229" spans="1:31" ht="21.75" customHeight="1" x14ac:dyDescent="0.4">
      <c r="A229" s="76" t="s">
        <v>1681</v>
      </c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2"/>
      <c r="AD229" s="2"/>
      <c r="AE229" s="2"/>
    </row>
    <row r="230" spans="1:31" s="5" customFormat="1" ht="20.25" customHeight="1" x14ac:dyDescent="0.35">
      <c r="A230" s="3" t="s">
        <v>1</v>
      </c>
      <c r="B230" s="4"/>
      <c r="C230" s="3"/>
      <c r="D230" s="3"/>
      <c r="F230" s="3" t="s">
        <v>1172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s="7" customFormat="1" ht="90" x14ac:dyDescent="0.25">
      <c r="A231" s="6" t="s">
        <v>3</v>
      </c>
      <c r="B231" s="6" t="s">
        <v>4</v>
      </c>
      <c r="C231" s="6" t="s">
        <v>5</v>
      </c>
      <c r="D231" s="6" t="s">
        <v>6</v>
      </c>
      <c r="E231" s="6" t="s">
        <v>7</v>
      </c>
      <c r="F231" s="6" t="s">
        <v>8</v>
      </c>
      <c r="G231" s="6" t="s">
        <v>9</v>
      </c>
      <c r="H231" s="6" t="s">
        <v>10</v>
      </c>
      <c r="I231" s="6" t="s">
        <v>11</v>
      </c>
      <c r="J231" s="6" t="s">
        <v>12</v>
      </c>
      <c r="K231" s="6" t="s">
        <v>13</v>
      </c>
      <c r="L231" s="6" t="s">
        <v>14</v>
      </c>
      <c r="M231" s="6" t="s">
        <v>15</v>
      </c>
      <c r="N231" s="6" t="s">
        <v>16</v>
      </c>
      <c r="O231" s="6" t="s">
        <v>17</v>
      </c>
      <c r="P231" s="6" t="s">
        <v>18</v>
      </c>
      <c r="Q231" s="6" t="s">
        <v>19</v>
      </c>
      <c r="R231" s="6" t="s">
        <v>20</v>
      </c>
      <c r="S231" s="6" t="s">
        <v>21</v>
      </c>
      <c r="T231" s="6" t="s">
        <v>22</v>
      </c>
      <c r="U231" s="6" t="s">
        <v>23</v>
      </c>
      <c r="V231" s="6" t="s">
        <v>24</v>
      </c>
      <c r="W231" s="6" t="s">
        <v>25</v>
      </c>
      <c r="X231" s="6" t="s">
        <v>26</v>
      </c>
      <c r="Y231" s="6" t="s">
        <v>27</v>
      </c>
      <c r="Z231" s="6" t="s">
        <v>28</v>
      </c>
      <c r="AA231" s="6" t="s">
        <v>29</v>
      </c>
      <c r="AB231" s="6" t="s">
        <v>30</v>
      </c>
    </row>
    <row r="232" spans="1:31" s="15" customFormat="1" x14ac:dyDescent="0.25">
      <c r="A232" s="17">
        <v>1</v>
      </c>
      <c r="B232" s="17" t="s">
        <v>1099</v>
      </c>
      <c r="C232" s="17" t="s">
        <v>1663</v>
      </c>
      <c r="D232" s="17" t="s">
        <v>1101</v>
      </c>
      <c r="E232" s="17" t="s">
        <v>1102</v>
      </c>
      <c r="F232" s="17" t="s">
        <v>35</v>
      </c>
      <c r="G232" s="17" t="s">
        <v>1055</v>
      </c>
      <c r="H232" s="17">
        <v>3253</v>
      </c>
      <c r="I232" s="17">
        <v>3058</v>
      </c>
      <c r="J232" s="17">
        <v>585</v>
      </c>
      <c r="K232" s="17" t="s">
        <v>37</v>
      </c>
      <c r="L232" s="18">
        <v>21436.29</v>
      </c>
      <c r="M232" s="18">
        <v>1722.15</v>
      </c>
      <c r="N232" s="18">
        <v>1227.56</v>
      </c>
      <c r="O232" s="18">
        <v>24386</v>
      </c>
      <c r="P232" s="18">
        <v>3997.75</v>
      </c>
      <c r="Q232" s="18">
        <v>214</v>
      </c>
      <c r="R232" s="18">
        <v>263.25</v>
      </c>
      <c r="S232" s="18">
        <v>4475</v>
      </c>
      <c r="T232" s="18">
        <v>0</v>
      </c>
      <c r="U232" s="18">
        <v>212</v>
      </c>
      <c r="V232" s="18">
        <v>0</v>
      </c>
      <c r="W232" s="18">
        <v>0</v>
      </c>
      <c r="X232" s="18">
        <v>212</v>
      </c>
      <c r="Y232" s="18">
        <v>25222.04</v>
      </c>
      <c r="Z232" s="18">
        <v>1441.56</v>
      </c>
      <c r="AA232" s="18">
        <v>1985.4</v>
      </c>
      <c r="AB232" s="18">
        <v>28649</v>
      </c>
    </row>
    <row r="233" spans="1:31" s="15" customFormat="1" x14ac:dyDescent="0.25">
      <c r="A233" s="17">
        <v>2</v>
      </c>
      <c r="B233" s="17" t="s">
        <v>1103</v>
      </c>
      <c r="C233" s="17" t="s">
        <v>1663</v>
      </c>
      <c r="D233" s="17" t="s">
        <v>1104</v>
      </c>
      <c r="E233" s="17" t="s">
        <v>1105</v>
      </c>
      <c r="F233" s="17" t="s">
        <v>35</v>
      </c>
      <c r="G233" s="17" t="s">
        <v>750</v>
      </c>
      <c r="H233" s="17">
        <v>75273</v>
      </c>
      <c r="I233" s="17">
        <v>74413</v>
      </c>
      <c r="J233" s="17">
        <v>860</v>
      </c>
      <c r="K233" s="17" t="s">
        <v>37</v>
      </c>
      <c r="L233" s="18">
        <v>63808.13</v>
      </c>
      <c r="M233" s="18">
        <v>5072.8999999999996</v>
      </c>
      <c r="N233" s="18">
        <v>5049.97</v>
      </c>
      <c r="O233" s="18">
        <v>73931</v>
      </c>
      <c r="P233" s="18">
        <v>4794.8500000000004</v>
      </c>
      <c r="Q233" s="18">
        <v>678.15</v>
      </c>
      <c r="R233" s="18">
        <v>387</v>
      </c>
      <c r="S233" s="18">
        <v>5860</v>
      </c>
      <c r="T233" s="18">
        <v>0</v>
      </c>
      <c r="U233" s="18">
        <v>493</v>
      </c>
      <c r="V233" s="18">
        <v>0</v>
      </c>
      <c r="W233" s="18">
        <v>0</v>
      </c>
      <c r="X233" s="18">
        <v>493</v>
      </c>
      <c r="Y233" s="18">
        <v>68109.98</v>
      </c>
      <c r="Z233" s="18">
        <v>5728.12</v>
      </c>
      <c r="AA233" s="18">
        <v>5459.9</v>
      </c>
      <c r="AB233" s="18">
        <v>79298</v>
      </c>
    </row>
    <row r="234" spans="1:31" s="15" customFormat="1" x14ac:dyDescent="0.25">
      <c r="A234" s="17">
        <v>3</v>
      </c>
      <c r="B234" s="17" t="s">
        <v>1103</v>
      </c>
      <c r="C234" s="17" t="s">
        <v>1663</v>
      </c>
      <c r="D234" s="17" t="s">
        <v>1106</v>
      </c>
      <c r="E234" s="17" t="s">
        <v>1107</v>
      </c>
      <c r="F234" s="17" t="s">
        <v>35</v>
      </c>
      <c r="G234" s="17" t="s">
        <v>1055</v>
      </c>
      <c r="H234" s="17">
        <v>24918</v>
      </c>
      <c r="I234" s="17">
        <v>24706</v>
      </c>
      <c r="J234" s="17">
        <v>636</v>
      </c>
      <c r="K234" s="17" t="s">
        <v>37</v>
      </c>
      <c r="L234" s="18">
        <v>78800.58</v>
      </c>
      <c r="M234" s="18">
        <v>288.89999999999998</v>
      </c>
      <c r="N234" s="18">
        <v>956.52</v>
      </c>
      <c r="O234" s="18">
        <v>80046</v>
      </c>
      <c r="P234" s="18">
        <v>5600.07</v>
      </c>
      <c r="Q234" s="18">
        <v>52.73</v>
      </c>
      <c r="R234" s="18">
        <v>286.2</v>
      </c>
      <c r="S234" s="18">
        <v>5939</v>
      </c>
      <c r="T234" s="18">
        <v>0</v>
      </c>
      <c r="U234" s="18">
        <v>563</v>
      </c>
      <c r="V234" s="18">
        <v>0</v>
      </c>
      <c r="W234" s="18">
        <v>0</v>
      </c>
      <c r="X234" s="18">
        <v>563</v>
      </c>
      <c r="Y234" s="18">
        <v>83837.649999999994</v>
      </c>
      <c r="Z234" s="18">
        <v>1009.25</v>
      </c>
      <c r="AA234" s="18">
        <v>575.1</v>
      </c>
      <c r="AB234" s="18">
        <v>85422</v>
      </c>
    </row>
    <row r="235" spans="1:31" s="15" customFormat="1" x14ac:dyDescent="0.25">
      <c r="A235" s="17">
        <v>4</v>
      </c>
      <c r="B235" s="17" t="s">
        <v>1108</v>
      </c>
      <c r="C235" s="17" t="s">
        <v>1663</v>
      </c>
      <c r="D235" s="17" t="s">
        <v>1109</v>
      </c>
      <c r="E235" s="17" t="s">
        <v>1110</v>
      </c>
      <c r="F235" s="17" t="s">
        <v>35</v>
      </c>
      <c r="G235" s="17" t="s">
        <v>1055</v>
      </c>
      <c r="H235" s="17">
        <v>53912</v>
      </c>
      <c r="I235" s="17">
        <v>53912</v>
      </c>
      <c r="J235" s="17">
        <v>0</v>
      </c>
      <c r="K235" s="17" t="s">
        <v>59</v>
      </c>
      <c r="L235" s="18">
        <v>35105.67</v>
      </c>
      <c r="M235" s="18">
        <v>3889.53</v>
      </c>
      <c r="N235" s="18">
        <v>5174.8</v>
      </c>
      <c r="O235" s="18">
        <v>44170</v>
      </c>
      <c r="P235" s="18">
        <v>577.74</v>
      </c>
      <c r="Q235" s="18">
        <v>400.26</v>
      </c>
      <c r="R235" s="18">
        <v>0</v>
      </c>
      <c r="S235" s="18">
        <v>978</v>
      </c>
      <c r="T235" s="18">
        <v>720</v>
      </c>
      <c r="U235" s="18">
        <v>445</v>
      </c>
      <c r="V235" s="18">
        <v>0</v>
      </c>
      <c r="W235" s="18">
        <v>0</v>
      </c>
      <c r="X235" s="18">
        <v>445</v>
      </c>
      <c r="Y235" s="18">
        <v>35238.410000000003</v>
      </c>
      <c r="Z235" s="18">
        <v>5575.06</v>
      </c>
      <c r="AA235" s="18">
        <v>3889.53</v>
      </c>
      <c r="AB235" s="18">
        <v>44703</v>
      </c>
    </row>
    <row r="236" spans="1:31" s="15" customFormat="1" x14ac:dyDescent="0.25">
      <c r="A236" s="17">
        <v>5</v>
      </c>
      <c r="B236" s="17" t="s">
        <v>1111</v>
      </c>
      <c r="C236" s="17" t="s">
        <v>1663</v>
      </c>
      <c r="D236" s="17" t="s">
        <v>1112</v>
      </c>
      <c r="E236" s="17" t="s">
        <v>1113</v>
      </c>
      <c r="F236" s="17" t="s">
        <v>35</v>
      </c>
      <c r="G236" s="17" t="s">
        <v>1055</v>
      </c>
      <c r="H236" s="17">
        <v>110764</v>
      </c>
      <c r="I236" s="17">
        <v>107650</v>
      </c>
      <c r="J236" s="17">
        <v>3114</v>
      </c>
      <c r="K236" s="17" t="s">
        <v>37</v>
      </c>
      <c r="L236" s="18">
        <v>104718.46</v>
      </c>
      <c r="M236" s="18">
        <v>3123.45</v>
      </c>
      <c r="N236" s="18">
        <v>898.09</v>
      </c>
      <c r="O236" s="18">
        <v>108740</v>
      </c>
      <c r="P236" s="18">
        <v>17219.8</v>
      </c>
      <c r="Q236" s="18">
        <v>71.900000000000006</v>
      </c>
      <c r="R236" s="18">
        <v>1401.3</v>
      </c>
      <c r="S236" s="18">
        <v>18693</v>
      </c>
      <c r="T236" s="18">
        <v>13390</v>
      </c>
      <c r="U236" s="18">
        <v>1354</v>
      </c>
      <c r="V236" s="18">
        <v>0</v>
      </c>
      <c r="W236" s="18">
        <v>0</v>
      </c>
      <c r="X236" s="18">
        <v>1354</v>
      </c>
      <c r="Y236" s="18">
        <v>120584.26</v>
      </c>
      <c r="Z236" s="18">
        <v>969.99</v>
      </c>
      <c r="AA236" s="18">
        <v>4524.75</v>
      </c>
      <c r="AB236" s="18">
        <v>126079</v>
      </c>
    </row>
    <row r="237" spans="1:31" s="15" customFormat="1" x14ac:dyDescent="0.25">
      <c r="A237" s="17">
        <v>6</v>
      </c>
      <c r="B237" s="17" t="s">
        <v>1108</v>
      </c>
      <c r="C237" s="17" t="s">
        <v>1663</v>
      </c>
      <c r="D237" s="17" t="s">
        <v>1115</v>
      </c>
      <c r="E237" s="17" t="s">
        <v>1116</v>
      </c>
      <c r="F237" s="17" t="s">
        <v>35</v>
      </c>
      <c r="G237" s="17" t="s">
        <v>1055</v>
      </c>
      <c r="H237" s="17">
        <v>53644</v>
      </c>
      <c r="I237" s="17">
        <v>53248</v>
      </c>
      <c r="J237" s="17">
        <v>396</v>
      </c>
      <c r="K237" s="17" t="s">
        <v>37</v>
      </c>
      <c r="L237" s="18">
        <v>94101.96</v>
      </c>
      <c r="M237" s="18">
        <v>1121.1099999999999</v>
      </c>
      <c r="N237" s="18">
        <v>7049.93</v>
      </c>
      <c r="O237" s="18">
        <v>102273</v>
      </c>
      <c r="P237" s="18">
        <v>2557.48</v>
      </c>
      <c r="Q237" s="18">
        <v>972.32</v>
      </c>
      <c r="R237" s="18">
        <v>178.2</v>
      </c>
      <c r="S237" s="18">
        <v>3708</v>
      </c>
      <c r="T237" s="18">
        <v>1550</v>
      </c>
      <c r="U237" s="18">
        <v>188</v>
      </c>
      <c r="V237" s="18">
        <v>0</v>
      </c>
      <c r="W237" s="18">
        <v>0</v>
      </c>
      <c r="X237" s="18">
        <v>188</v>
      </c>
      <c r="Y237" s="18">
        <v>96471.44</v>
      </c>
      <c r="Z237" s="18">
        <v>8022.25</v>
      </c>
      <c r="AA237" s="18">
        <v>1299.31</v>
      </c>
      <c r="AB237" s="18">
        <v>105793</v>
      </c>
    </row>
    <row r="238" spans="1:31" s="15" customFormat="1" x14ac:dyDescent="0.25">
      <c r="A238" s="17">
        <v>7</v>
      </c>
      <c r="B238" s="17" t="s">
        <v>1108</v>
      </c>
      <c r="C238" s="17" t="s">
        <v>1663</v>
      </c>
      <c r="D238" s="17" t="s">
        <v>1117</v>
      </c>
      <c r="E238" s="17" t="s">
        <v>1118</v>
      </c>
      <c r="F238" s="17" t="s">
        <v>35</v>
      </c>
      <c r="G238" s="17" t="s">
        <v>1055</v>
      </c>
      <c r="H238" s="17">
        <v>4875</v>
      </c>
      <c r="I238" s="17">
        <v>4875</v>
      </c>
      <c r="J238" s="17">
        <v>0</v>
      </c>
      <c r="K238" s="17" t="s">
        <v>59</v>
      </c>
      <c r="L238" s="18">
        <v>65689.73</v>
      </c>
      <c r="M238" s="18">
        <v>7129.13</v>
      </c>
      <c r="N238" s="18">
        <v>19903.14</v>
      </c>
      <c r="O238" s="18">
        <v>92722</v>
      </c>
      <c r="P238" s="18">
        <v>330.19</v>
      </c>
      <c r="Q238" s="18">
        <v>746.81</v>
      </c>
      <c r="R238" s="18">
        <v>0</v>
      </c>
      <c r="S238" s="18">
        <v>1077</v>
      </c>
      <c r="T238" s="18">
        <v>50</v>
      </c>
      <c r="U238" s="18">
        <v>260</v>
      </c>
      <c r="V238" s="18">
        <v>0</v>
      </c>
      <c r="W238" s="18">
        <v>0</v>
      </c>
      <c r="X238" s="18">
        <v>260</v>
      </c>
      <c r="Y238" s="18">
        <v>65759.92</v>
      </c>
      <c r="Z238" s="18">
        <v>20649.95</v>
      </c>
      <c r="AA238" s="18">
        <v>7129.13</v>
      </c>
      <c r="AB238" s="18">
        <v>93539</v>
      </c>
    </row>
    <row r="239" spans="1:31" s="15" customFormat="1" x14ac:dyDescent="0.25">
      <c r="A239" s="17">
        <v>8</v>
      </c>
      <c r="B239" s="17" t="s">
        <v>1108</v>
      </c>
      <c r="C239" s="17" t="s">
        <v>1663</v>
      </c>
      <c r="D239" s="17" t="s">
        <v>1119</v>
      </c>
      <c r="E239" s="17" t="s">
        <v>1120</v>
      </c>
      <c r="F239" s="17" t="s">
        <v>35</v>
      </c>
      <c r="G239" s="17" t="s">
        <v>215</v>
      </c>
      <c r="H239" s="17">
        <v>83841</v>
      </c>
      <c r="I239" s="17">
        <v>83478</v>
      </c>
      <c r="J239" s="17">
        <v>1089</v>
      </c>
      <c r="K239" s="17" t="s">
        <v>37</v>
      </c>
      <c r="L239" s="18">
        <v>73449.460000000006</v>
      </c>
      <c r="M239" s="18">
        <v>305.10000000000002</v>
      </c>
      <c r="N239" s="18">
        <v>908.44</v>
      </c>
      <c r="O239" s="18">
        <v>74663</v>
      </c>
      <c r="P239" s="18">
        <v>6297.78</v>
      </c>
      <c r="Q239" s="18">
        <v>49.17</v>
      </c>
      <c r="R239" s="18">
        <v>490.05</v>
      </c>
      <c r="S239" s="18">
        <v>6837</v>
      </c>
      <c r="T239" s="18">
        <v>670</v>
      </c>
      <c r="U239" s="18">
        <v>626</v>
      </c>
      <c r="V239" s="18">
        <v>0</v>
      </c>
      <c r="W239" s="18">
        <v>0</v>
      </c>
      <c r="X239" s="18">
        <v>626</v>
      </c>
      <c r="Y239" s="18">
        <v>79121.240000000005</v>
      </c>
      <c r="Z239" s="18">
        <v>957.61</v>
      </c>
      <c r="AA239" s="18">
        <v>795.15</v>
      </c>
      <c r="AB239" s="18">
        <v>80874</v>
      </c>
    </row>
    <row r="240" spans="1:31" s="15" customFormat="1" x14ac:dyDescent="0.25">
      <c r="A240" s="17">
        <v>9</v>
      </c>
      <c r="B240" s="17" t="s">
        <v>1121</v>
      </c>
      <c r="C240" s="17" t="s">
        <v>1663</v>
      </c>
      <c r="D240" s="17" t="s">
        <v>1122</v>
      </c>
      <c r="E240" s="17" t="s">
        <v>1123</v>
      </c>
      <c r="F240" s="17" t="s">
        <v>35</v>
      </c>
      <c r="G240" s="17" t="s">
        <v>1124</v>
      </c>
      <c r="H240" s="17">
        <v>35436</v>
      </c>
      <c r="I240" s="17">
        <v>34983</v>
      </c>
      <c r="J240" s="17">
        <v>1359</v>
      </c>
      <c r="K240" s="17" t="s">
        <v>37</v>
      </c>
      <c r="L240" s="18">
        <v>98376.54</v>
      </c>
      <c r="M240" s="18">
        <v>1406.7</v>
      </c>
      <c r="N240" s="18">
        <v>1126.76</v>
      </c>
      <c r="O240" s="18">
        <v>100910</v>
      </c>
      <c r="P240" s="18">
        <v>9187.93</v>
      </c>
      <c r="Q240" s="18">
        <v>66.52</v>
      </c>
      <c r="R240" s="18">
        <v>611.54999999999995</v>
      </c>
      <c r="S240" s="18">
        <v>9866</v>
      </c>
      <c r="T240" s="18">
        <v>4150</v>
      </c>
      <c r="U240" s="18">
        <v>671</v>
      </c>
      <c r="V240" s="18">
        <v>0</v>
      </c>
      <c r="W240" s="18">
        <v>0</v>
      </c>
      <c r="X240" s="18">
        <v>671</v>
      </c>
      <c r="Y240" s="18">
        <v>106893.47</v>
      </c>
      <c r="Z240" s="18">
        <v>1193.28</v>
      </c>
      <c r="AA240" s="18">
        <v>2018.25</v>
      </c>
      <c r="AB240" s="18">
        <v>110105</v>
      </c>
    </row>
    <row r="241" spans="1:28" s="15" customFormat="1" x14ac:dyDescent="0.25">
      <c r="A241" s="17">
        <v>10</v>
      </c>
      <c r="B241" s="17" t="s">
        <v>1099</v>
      </c>
      <c r="C241" s="17" t="s">
        <v>1663</v>
      </c>
      <c r="D241" s="17" t="s">
        <v>1125</v>
      </c>
      <c r="E241" s="17" t="s">
        <v>1126</v>
      </c>
      <c r="F241" s="17" t="s">
        <v>35</v>
      </c>
      <c r="G241" s="17" t="s">
        <v>1127</v>
      </c>
      <c r="H241" s="17">
        <v>17433</v>
      </c>
      <c r="I241" s="17">
        <v>17433</v>
      </c>
      <c r="J241" s="17">
        <v>0</v>
      </c>
      <c r="K241" s="17" t="s">
        <v>59</v>
      </c>
      <c r="L241" s="18">
        <v>69037.81</v>
      </c>
      <c r="M241" s="18">
        <v>0</v>
      </c>
      <c r="N241" s="18">
        <v>870.19</v>
      </c>
      <c r="O241" s="18">
        <v>69908</v>
      </c>
      <c r="P241" s="18">
        <v>577.65</v>
      </c>
      <c r="Q241" s="18">
        <v>892.35</v>
      </c>
      <c r="R241" s="18">
        <v>0</v>
      </c>
      <c r="S241" s="18">
        <v>1470</v>
      </c>
      <c r="T241" s="18">
        <v>0</v>
      </c>
      <c r="U241" s="18">
        <v>536</v>
      </c>
      <c r="V241" s="18">
        <v>0</v>
      </c>
      <c r="W241" s="18">
        <v>0</v>
      </c>
      <c r="X241" s="18">
        <v>536</v>
      </c>
      <c r="Y241" s="18">
        <v>69079.460000000006</v>
      </c>
      <c r="Z241" s="18">
        <v>1762.54</v>
      </c>
      <c r="AA241" s="18">
        <v>0</v>
      </c>
      <c r="AB241" s="18">
        <v>70842</v>
      </c>
    </row>
    <row r="242" spans="1:28" s="15" customFormat="1" x14ac:dyDescent="0.25">
      <c r="A242" s="17">
        <v>11</v>
      </c>
      <c r="B242" s="17" t="s">
        <v>1103</v>
      </c>
      <c r="C242" s="17" t="s">
        <v>1663</v>
      </c>
      <c r="D242" s="17" t="s">
        <v>1128</v>
      </c>
      <c r="E242" s="17" t="s">
        <v>1129</v>
      </c>
      <c r="F242" s="17" t="s">
        <v>35</v>
      </c>
      <c r="G242" s="17" t="s">
        <v>215</v>
      </c>
      <c r="H242" s="17">
        <v>9140</v>
      </c>
      <c r="I242" s="17">
        <v>9140</v>
      </c>
      <c r="J242" s="17">
        <v>0</v>
      </c>
      <c r="K242" s="17" t="s">
        <v>59</v>
      </c>
      <c r="L242" s="18">
        <v>72000.320000000007</v>
      </c>
      <c r="M242" s="18">
        <v>811.09</v>
      </c>
      <c r="N242" s="18">
        <v>18191.59</v>
      </c>
      <c r="O242" s="18">
        <v>91003</v>
      </c>
      <c r="P242" s="18">
        <v>577.67999999999995</v>
      </c>
      <c r="Q242" s="18">
        <v>749.32</v>
      </c>
      <c r="R242" s="18">
        <v>0</v>
      </c>
      <c r="S242" s="18">
        <v>1327</v>
      </c>
      <c r="T242" s="18">
        <v>0</v>
      </c>
      <c r="U242" s="18">
        <v>590</v>
      </c>
      <c r="V242" s="18">
        <v>0</v>
      </c>
      <c r="W242" s="18">
        <v>0</v>
      </c>
      <c r="X242" s="18">
        <v>590</v>
      </c>
      <c r="Y242" s="18">
        <v>71988</v>
      </c>
      <c r="Z242" s="18">
        <v>18940.91</v>
      </c>
      <c r="AA242" s="18">
        <v>811.09</v>
      </c>
      <c r="AB242" s="18">
        <v>91740</v>
      </c>
    </row>
    <row r="243" spans="1:28" s="15" customFormat="1" x14ac:dyDescent="0.25">
      <c r="A243" s="17">
        <v>12</v>
      </c>
      <c r="B243" s="17" t="s">
        <v>1111</v>
      </c>
      <c r="C243" s="17" t="s">
        <v>1663</v>
      </c>
      <c r="D243" s="17" t="s">
        <v>1130</v>
      </c>
      <c r="E243" s="17" t="s">
        <v>1131</v>
      </c>
      <c r="F243" s="17" t="s">
        <v>35</v>
      </c>
      <c r="G243" s="17" t="s">
        <v>1132</v>
      </c>
      <c r="H243" s="17">
        <v>219</v>
      </c>
      <c r="I243" s="17">
        <v>182</v>
      </c>
      <c r="J243" s="17">
        <v>37</v>
      </c>
      <c r="K243" s="17" t="s">
        <v>37</v>
      </c>
      <c r="L243" s="18">
        <v>69454.48</v>
      </c>
      <c r="M243" s="18">
        <v>3024.98</v>
      </c>
      <c r="N243" s="18">
        <v>15012.54</v>
      </c>
      <c r="O243" s="18">
        <v>87492</v>
      </c>
      <c r="P243" s="18">
        <v>762.16</v>
      </c>
      <c r="Q243" s="18">
        <v>745.19</v>
      </c>
      <c r="R243" s="18">
        <v>16.649999999999999</v>
      </c>
      <c r="S243" s="18">
        <v>1524</v>
      </c>
      <c r="T243" s="18">
        <v>0</v>
      </c>
      <c r="U243" s="18">
        <v>1227</v>
      </c>
      <c r="V243" s="18">
        <v>0</v>
      </c>
      <c r="W243" s="18">
        <v>0</v>
      </c>
      <c r="X243" s="18">
        <v>1227</v>
      </c>
      <c r="Y243" s="18">
        <v>68989.64</v>
      </c>
      <c r="Z243" s="18">
        <v>15757.73</v>
      </c>
      <c r="AA243" s="18">
        <v>3041.63</v>
      </c>
      <c r="AB243" s="18">
        <v>87789</v>
      </c>
    </row>
    <row r="244" spans="1:28" s="15" customFormat="1" x14ac:dyDescent="0.25">
      <c r="A244" s="17">
        <v>13</v>
      </c>
      <c r="B244" s="17" t="s">
        <v>1103</v>
      </c>
      <c r="C244" s="17" t="s">
        <v>1663</v>
      </c>
      <c r="D244" s="17" t="s">
        <v>1669</v>
      </c>
      <c r="E244" s="17" t="s">
        <v>1670</v>
      </c>
      <c r="F244" s="17" t="s">
        <v>35</v>
      </c>
      <c r="G244" s="17" t="s">
        <v>1671</v>
      </c>
      <c r="H244" s="17">
        <v>132</v>
      </c>
      <c r="I244" s="17">
        <v>101</v>
      </c>
      <c r="J244" s="17">
        <v>31</v>
      </c>
      <c r="K244" s="17" t="s">
        <v>37</v>
      </c>
      <c r="L244" s="18">
        <v>1459.27</v>
      </c>
      <c r="M244" s="18">
        <v>22.86</v>
      </c>
      <c r="N244" s="18">
        <v>3.87</v>
      </c>
      <c r="O244" s="18">
        <v>1486</v>
      </c>
      <c r="P244" s="18">
        <v>1227.27</v>
      </c>
      <c r="Q244" s="18">
        <v>11.78</v>
      </c>
      <c r="R244" s="18">
        <v>13.95</v>
      </c>
      <c r="S244" s="18">
        <v>1253</v>
      </c>
      <c r="T244" s="18">
        <v>0</v>
      </c>
      <c r="U244" s="18">
        <v>91</v>
      </c>
      <c r="V244" s="18">
        <v>0</v>
      </c>
      <c r="W244" s="18">
        <v>0</v>
      </c>
      <c r="X244" s="18">
        <v>91</v>
      </c>
      <c r="Y244" s="18">
        <v>2595.54</v>
      </c>
      <c r="Z244" s="18">
        <v>15.65</v>
      </c>
      <c r="AA244" s="18">
        <v>36.81</v>
      </c>
      <c r="AB244" s="18">
        <v>2648</v>
      </c>
    </row>
    <row r="245" spans="1:28" s="15" customFormat="1" x14ac:dyDescent="0.25">
      <c r="A245" s="17">
        <v>14</v>
      </c>
      <c r="B245" s="17" t="s">
        <v>1121</v>
      </c>
      <c r="C245" s="17" t="s">
        <v>1663</v>
      </c>
      <c r="D245" s="17" t="s">
        <v>1133</v>
      </c>
      <c r="E245" s="17" t="s">
        <v>1134</v>
      </c>
      <c r="F245" s="17" t="s">
        <v>35</v>
      </c>
      <c r="G245" s="17" t="s">
        <v>114</v>
      </c>
      <c r="H245" s="17">
        <v>20656</v>
      </c>
      <c r="I245" s="17">
        <v>20591</v>
      </c>
      <c r="J245" s="17">
        <v>65</v>
      </c>
      <c r="K245" s="17" t="s">
        <v>37</v>
      </c>
      <c r="L245" s="18">
        <v>79309.08</v>
      </c>
      <c r="M245" s="18">
        <v>1297.3599999999999</v>
      </c>
      <c r="N245" s="18">
        <v>12575.56</v>
      </c>
      <c r="O245" s="18">
        <v>93182</v>
      </c>
      <c r="P245" s="18">
        <v>1205.48</v>
      </c>
      <c r="Q245" s="18">
        <v>824.27</v>
      </c>
      <c r="R245" s="18">
        <v>29.25</v>
      </c>
      <c r="S245" s="18">
        <v>2059</v>
      </c>
      <c r="T245" s="18">
        <v>0</v>
      </c>
      <c r="U245" s="18">
        <v>390</v>
      </c>
      <c r="V245" s="18">
        <v>0</v>
      </c>
      <c r="W245" s="18">
        <v>0</v>
      </c>
      <c r="X245" s="18">
        <v>390</v>
      </c>
      <c r="Y245" s="18">
        <v>80124.56</v>
      </c>
      <c r="Z245" s="18">
        <v>13399.83</v>
      </c>
      <c r="AA245" s="18">
        <v>1326.61</v>
      </c>
      <c r="AB245" s="18">
        <v>94851</v>
      </c>
    </row>
    <row r="246" spans="1:28" s="15" customFormat="1" x14ac:dyDescent="0.25">
      <c r="A246" s="17">
        <v>15</v>
      </c>
      <c r="B246" s="17" t="s">
        <v>1135</v>
      </c>
      <c r="C246" s="17" t="s">
        <v>1663</v>
      </c>
      <c r="D246" s="17" t="s">
        <v>1136</v>
      </c>
      <c r="E246" s="17" t="s">
        <v>1137</v>
      </c>
      <c r="F246" s="17" t="s">
        <v>35</v>
      </c>
      <c r="G246" s="17" t="s">
        <v>1006</v>
      </c>
      <c r="H246" s="17">
        <v>120</v>
      </c>
      <c r="I246" s="17">
        <v>120</v>
      </c>
      <c r="J246" s="17">
        <v>0</v>
      </c>
      <c r="K246" s="17" t="s">
        <v>59</v>
      </c>
      <c r="L246" s="18">
        <v>8326.48</v>
      </c>
      <c r="M246" s="18">
        <v>112.85</v>
      </c>
      <c r="N246" s="18">
        <v>633.66999999999996</v>
      </c>
      <c r="O246" s="18">
        <v>9073</v>
      </c>
      <c r="P246" s="18">
        <v>1099.6199999999999</v>
      </c>
      <c r="Q246" s="18">
        <v>169.38</v>
      </c>
      <c r="R246" s="18">
        <v>0</v>
      </c>
      <c r="S246" s="18">
        <v>1269</v>
      </c>
      <c r="T246" s="18">
        <v>1120</v>
      </c>
      <c r="U246" s="18">
        <v>0</v>
      </c>
      <c r="V246" s="18">
        <v>0</v>
      </c>
      <c r="W246" s="18">
        <v>0</v>
      </c>
      <c r="X246" s="18"/>
      <c r="Y246" s="18">
        <v>9426.1</v>
      </c>
      <c r="Z246" s="18">
        <v>803.05</v>
      </c>
      <c r="AA246" s="18">
        <v>112.85</v>
      </c>
      <c r="AB246" s="18">
        <v>10342</v>
      </c>
    </row>
    <row r="247" spans="1:28" s="15" customFormat="1" x14ac:dyDescent="0.25">
      <c r="A247" s="17">
        <v>16</v>
      </c>
      <c r="B247" s="17" t="s">
        <v>1135</v>
      </c>
      <c r="C247" s="17" t="s">
        <v>1663</v>
      </c>
      <c r="D247" s="17" t="s">
        <v>1138</v>
      </c>
      <c r="E247" s="17" t="s">
        <v>1139</v>
      </c>
      <c r="F247" s="17" t="s">
        <v>35</v>
      </c>
      <c r="G247" s="17" t="s">
        <v>1010</v>
      </c>
      <c r="H247" s="17">
        <v>100</v>
      </c>
      <c r="I247" s="17">
        <v>100</v>
      </c>
      <c r="J247" s="17">
        <v>0</v>
      </c>
      <c r="K247" s="17" t="s">
        <v>59</v>
      </c>
      <c r="L247" s="18">
        <v>17116.439999999999</v>
      </c>
      <c r="M247" s="18">
        <v>56.81</v>
      </c>
      <c r="N247" s="18">
        <v>1530.75</v>
      </c>
      <c r="O247" s="18">
        <v>18704</v>
      </c>
      <c r="P247" s="18">
        <v>660.38</v>
      </c>
      <c r="Q247" s="18">
        <v>173.62</v>
      </c>
      <c r="R247" s="18">
        <v>0</v>
      </c>
      <c r="S247" s="18">
        <v>834</v>
      </c>
      <c r="T247" s="18">
        <v>0</v>
      </c>
      <c r="U247" s="18">
        <v>373</v>
      </c>
      <c r="V247" s="18">
        <v>0</v>
      </c>
      <c r="W247" s="18">
        <v>0</v>
      </c>
      <c r="X247" s="18">
        <v>373</v>
      </c>
      <c r="Y247" s="18">
        <v>17403.82</v>
      </c>
      <c r="Z247" s="18">
        <v>1704.37</v>
      </c>
      <c r="AA247" s="18">
        <v>56.81</v>
      </c>
      <c r="AB247" s="18">
        <v>19165</v>
      </c>
    </row>
    <row r="248" spans="1:28" s="22" customFormat="1" x14ac:dyDescent="0.25">
      <c r="A248" s="19"/>
      <c r="B248" s="19"/>
      <c r="C248" s="10" t="s">
        <v>71</v>
      </c>
      <c r="D248" s="19"/>
      <c r="E248" s="19"/>
      <c r="F248" s="19"/>
      <c r="G248" s="19"/>
      <c r="H248" s="19"/>
      <c r="I248" s="19"/>
      <c r="J248" s="20">
        <f>SUM(J232:J247)</f>
        <v>8172</v>
      </c>
      <c r="K248" s="20"/>
      <c r="L248" s="20">
        <f t="shared" ref="L248:AB248" si="39">SUM(L232:L247)</f>
        <v>952190.70000000007</v>
      </c>
      <c r="M248" s="20">
        <f t="shared" si="39"/>
        <v>29384.920000000002</v>
      </c>
      <c r="N248" s="20">
        <f t="shared" si="39"/>
        <v>91113.37999999999</v>
      </c>
      <c r="O248" s="20">
        <f t="shared" si="39"/>
        <v>1072689</v>
      </c>
      <c r="P248" s="20">
        <f t="shared" si="39"/>
        <v>56673.830000000009</v>
      </c>
      <c r="Q248" s="20">
        <f t="shared" si="39"/>
        <v>6817.7699999999986</v>
      </c>
      <c r="R248" s="20">
        <f t="shared" si="39"/>
        <v>3677.4</v>
      </c>
      <c r="S248" s="20">
        <f t="shared" si="39"/>
        <v>67169</v>
      </c>
      <c r="T248" s="20">
        <f t="shared" si="39"/>
        <v>21650</v>
      </c>
      <c r="U248" s="20">
        <f t="shared" si="39"/>
        <v>8019</v>
      </c>
      <c r="V248" s="20">
        <f t="shared" si="39"/>
        <v>0</v>
      </c>
      <c r="W248" s="20">
        <f t="shared" si="39"/>
        <v>0</v>
      </c>
      <c r="X248" s="20">
        <f t="shared" si="39"/>
        <v>8019</v>
      </c>
      <c r="Y248" s="20">
        <f t="shared" si="39"/>
        <v>1000845.5299999998</v>
      </c>
      <c r="Z248" s="20">
        <f t="shared" si="39"/>
        <v>97931.15</v>
      </c>
      <c r="AA248" s="20">
        <f t="shared" si="39"/>
        <v>33062.32</v>
      </c>
      <c r="AB248" s="20">
        <f t="shared" si="39"/>
        <v>1131839</v>
      </c>
    </row>
    <row r="249" spans="1:28" s="15" customFormat="1" x14ac:dyDescent="0.25">
      <c r="A249" s="17">
        <v>1</v>
      </c>
      <c r="B249" s="17" t="s">
        <v>1121</v>
      </c>
      <c r="C249" s="17" t="s">
        <v>1663</v>
      </c>
      <c r="D249" s="17" t="s">
        <v>1140</v>
      </c>
      <c r="E249" s="17" t="s">
        <v>1141</v>
      </c>
      <c r="F249" s="17" t="s">
        <v>75</v>
      </c>
      <c r="G249" s="17" t="s">
        <v>1142</v>
      </c>
      <c r="H249" s="17">
        <v>5436</v>
      </c>
      <c r="I249" s="17">
        <v>5327</v>
      </c>
      <c r="J249" s="17">
        <v>109</v>
      </c>
      <c r="K249" s="17" t="s">
        <v>37</v>
      </c>
      <c r="L249" s="18">
        <v>28858.81</v>
      </c>
      <c r="M249" s="18">
        <v>1790.66</v>
      </c>
      <c r="N249" s="18">
        <v>5064.53</v>
      </c>
      <c r="O249" s="18">
        <v>35714</v>
      </c>
      <c r="P249" s="18">
        <v>1006.56</v>
      </c>
      <c r="Q249" s="18">
        <v>311.2</v>
      </c>
      <c r="R249" s="18">
        <v>65.239999999999995</v>
      </c>
      <c r="S249" s="18">
        <v>1383</v>
      </c>
      <c r="T249" s="18">
        <v>730</v>
      </c>
      <c r="U249" s="18">
        <v>47</v>
      </c>
      <c r="V249" s="18">
        <v>0</v>
      </c>
      <c r="W249" s="18">
        <v>0</v>
      </c>
      <c r="X249" s="18">
        <v>47</v>
      </c>
      <c r="Y249" s="18">
        <v>29818.37</v>
      </c>
      <c r="Z249" s="18">
        <v>5375.73</v>
      </c>
      <c r="AA249" s="18">
        <v>1855.9</v>
      </c>
      <c r="AB249" s="18">
        <v>37050</v>
      </c>
    </row>
    <row r="250" spans="1:28" s="15" customFormat="1" x14ac:dyDescent="0.25">
      <c r="A250" s="17">
        <v>2</v>
      </c>
      <c r="B250" s="17" t="s">
        <v>1121</v>
      </c>
      <c r="C250" s="17" t="s">
        <v>1663</v>
      </c>
      <c r="D250" s="17" t="s">
        <v>1143</v>
      </c>
      <c r="E250" s="17" t="s">
        <v>1144</v>
      </c>
      <c r="F250" s="17" t="s">
        <v>75</v>
      </c>
      <c r="G250" s="17" t="s">
        <v>1142</v>
      </c>
      <c r="H250" s="17">
        <v>1099</v>
      </c>
      <c r="I250" s="17">
        <v>1099</v>
      </c>
      <c r="J250" s="17">
        <v>0</v>
      </c>
      <c r="K250" s="17" t="s">
        <v>37</v>
      </c>
      <c r="L250" s="18">
        <v>14760.73</v>
      </c>
      <c r="M250" s="18">
        <v>429.09</v>
      </c>
      <c r="N250" s="18">
        <v>3369.18</v>
      </c>
      <c r="O250" s="18">
        <v>18559</v>
      </c>
      <c r="P250" s="18">
        <v>312.5</v>
      </c>
      <c r="Q250" s="18">
        <v>155.5</v>
      </c>
      <c r="R250" s="18">
        <v>0</v>
      </c>
      <c r="S250" s="18">
        <v>468</v>
      </c>
      <c r="T250" s="18">
        <v>0</v>
      </c>
      <c r="U250" s="18">
        <v>40</v>
      </c>
      <c r="V250" s="18">
        <v>0</v>
      </c>
      <c r="W250" s="18">
        <v>0</v>
      </c>
      <c r="X250" s="18">
        <v>40</v>
      </c>
      <c r="Y250" s="18">
        <v>15033.23</v>
      </c>
      <c r="Z250" s="18">
        <v>3524.68</v>
      </c>
      <c r="AA250" s="18">
        <v>429.09</v>
      </c>
      <c r="AB250" s="18">
        <v>18987</v>
      </c>
    </row>
    <row r="251" spans="1:28" s="15" customFormat="1" x14ac:dyDescent="0.25">
      <c r="A251" s="17">
        <v>3</v>
      </c>
      <c r="B251" s="17" t="s">
        <v>1103</v>
      </c>
      <c r="C251" s="17" t="s">
        <v>1663</v>
      </c>
      <c r="D251" s="17" t="s">
        <v>1145</v>
      </c>
      <c r="E251" s="17" t="s">
        <v>1146</v>
      </c>
      <c r="F251" s="17" t="s">
        <v>75</v>
      </c>
      <c r="G251" s="17" t="s">
        <v>1147</v>
      </c>
      <c r="H251" s="17">
        <v>16600</v>
      </c>
      <c r="I251" s="17">
        <v>16600</v>
      </c>
      <c r="J251" s="17">
        <v>0</v>
      </c>
      <c r="K251" s="17" t="s">
        <v>59</v>
      </c>
      <c r="L251" s="18">
        <v>56053.8</v>
      </c>
      <c r="M251" s="18">
        <v>3753.97</v>
      </c>
      <c r="N251" s="18">
        <v>12854.23</v>
      </c>
      <c r="O251" s="18">
        <v>72662</v>
      </c>
      <c r="P251" s="18">
        <v>437.02</v>
      </c>
      <c r="Q251" s="18">
        <v>615.98</v>
      </c>
      <c r="R251" s="18">
        <v>0</v>
      </c>
      <c r="S251" s="18">
        <v>1053</v>
      </c>
      <c r="T251" s="18">
        <v>0</v>
      </c>
      <c r="U251" s="18">
        <v>182</v>
      </c>
      <c r="V251" s="18">
        <v>0</v>
      </c>
      <c r="W251" s="18">
        <v>0</v>
      </c>
      <c r="X251" s="18">
        <v>182</v>
      </c>
      <c r="Y251" s="18">
        <v>56308.82</v>
      </c>
      <c r="Z251" s="18">
        <v>13470.21</v>
      </c>
      <c r="AA251" s="18">
        <v>3753.97</v>
      </c>
      <c r="AB251" s="18">
        <v>73533</v>
      </c>
    </row>
    <row r="252" spans="1:28" s="15" customFormat="1" x14ac:dyDescent="0.25">
      <c r="A252" s="17">
        <v>4</v>
      </c>
      <c r="B252" s="17" t="s">
        <v>1099</v>
      </c>
      <c r="C252" s="17" t="s">
        <v>1663</v>
      </c>
      <c r="D252" s="17" t="s">
        <v>1148</v>
      </c>
      <c r="E252" s="17" t="s">
        <v>1149</v>
      </c>
      <c r="F252" s="17" t="s">
        <v>75</v>
      </c>
      <c r="G252" s="17" t="s">
        <v>1142</v>
      </c>
      <c r="H252" s="17">
        <v>18167</v>
      </c>
      <c r="I252" s="17">
        <v>18089</v>
      </c>
      <c r="J252" s="17">
        <v>78</v>
      </c>
      <c r="K252" s="17" t="s">
        <v>37</v>
      </c>
      <c r="L252" s="18">
        <v>42134.94</v>
      </c>
      <c r="M252" s="18">
        <v>3282.08</v>
      </c>
      <c r="N252" s="18">
        <v>10402.98</v>
      </c>
      <c r="O252" s="18">
        <v>55820</v>
      </c>
      <c r="P252" s="18">
        <v>675.22</v>
      </c>
      <c r="Q252" s="18">
        <v>465.1</v>
      </c>
      <c r="R252" s="18">
        <v>46.68</v>
      </c>
      <c r="S252" s="18">
        <v>1187</v>
      </c>
      <c r="T252" s="18">
        <v>0</v>
      </c>
      <c r="U252" s="18">
        <v>122</v>
      </c>
      <c r="V252" s="18">
        <v>0</v>
      </c>
      <c r="W252" s="18">
        <v>0</v>
      </c>
      <c r="X252" s="18">
        <v>122</v>
      </c>
      <c r="Y252" s="18">
        <v>42688.160000000003</v>
      </c>
      <c r="Z252" s="18">
        <v>10868.08</v>
      </c>
      <c r="AA252" s="18">
        <v>3328.76</v>
      </c>
      <c r="AB252" s="18">
        <v>56885</v>
      </c>
    </row>
    <row r="253" spans="1:28" s="15" customFormat="1" x14ac:dyDescent="0.25">
      <c r="A253" s="17">
        <v>5</v>
      </c>
      <c r="B253" s="17" t="s">
        <v>1111</v>
      </c>
      <c r="C253" s="17" t="s">
        <v>1663</v>
      </c>
      <c r="D253" s="17" t="s">
        <v>1150</v>
      </c>
      <c r="E253" s="17" t="s">
        <v>1151</v>
      </c>
      <c r="F253" s="17" t="s">
        <v>75</v>
      </c>
      <c r="G253" s="17" t="s">
        <v>1142</v>
      </c>
      <c r="H253" s="17">
        <v>20947</v>
      </c>
      <c r="I253" s="17">
        <v>20947</v>
      </c>
      <c r="J253" s="17">
        <v>0</v>
      </c>
      <c r="K253" s="17" t="s">
        <v>37</v>
      </c>
      <c r="L253" s="18">
        <v>60006.6</v>
      </c>
      <c r="M253" s="18">
        <v>4701.88</v>
      </c>
      <c r="N253" s="18">
        <v>15947.52</v>
      </c>
      <c r="O253" s="18">
        <v>80656</v>
      </c>
      <c r="P253" s="18">
        <v>343.95</v>
      </c>
      <c r="Q253" s="18">
        <v>667.05</v>
      </c>
      <c r="R253" s="18">
        <v>0</v>
      </c>
      <c r="S253" s="18">
        <v>1011</v>
      </c>
      <c r="T253" s="18">
        <v>0</v>
      </c>
      <c r="U253" s="18">
        <v>220</v>
      </c>
      <c r="V253" s="18">
        <v>0</v>
      </c>
      <c r="W253" s="18">
        <v>0</v>
      </c>
      <c r="X253" s="18">
        <v>220</v>
      </c>
      <c r="Y253" s="18">
        <v>60130.55</v>
      </c>
      <c r="Z253" s="18">
        <v>16614.57</v>
      </c>
      <c r="AA253" s="18">
        <v>4701.88</v>
      </c>
      <c r="AB253" s="18">
        <v>81447</v>
      </c>
    </row>
    <row r="254" spans="1:28" s="15" customFormat="1" x14ac:dyDescent="0.25">
      <c r="A254" s="17">
        <v>6</v>
      </c>
      <c r="B254" s="17" t="s">
        <v>1108</v>
      </c>
      <c r="C254" s="17" t="s">
        <v>1663</v>
      </c>
      <c r="D254" s="17" t="s">
        <v>1152</v>
      </c>
      <c r="E254" s="17" t="s">
        <v>1153</v>
      </c>
      <c r="F254" s="17" t="s">
        <v>75</v>
      </c>
      <c r="G254" s="17" t="s">
        <v>1142</v>
      </c>
      <c r="H254" s="17">
        <v>5220</v>
      </c>
      <c r="I254" s="17">
        <v>5220</v>
      </c>
      <c r="J254" s="17">
        <v>0</v>
      </c>
      <c r="K254" s="17" t="s">
        <v>59</v>
      </c>
      <c r="L254" s="18">
        <v>21754.14</v>
      </c>
      <c r="M254" s="18">
        <v>755.31</v>
      </c>
      <c r="N254" s="18">
        <v>5107.55</v>
      </c>
      <c r="O254" s="18">
        <v>27617</v>
      </c>
      <c r="P254" s="18">
        <v>437.44</v>
      </c>
      <c r="Q254" s="18">
        <v>230.56</v>
      </c>
      <c r="R254" s="18">
        <v>0</v>
      </c>
      <c r="S254" s="18">
        <v>668</v>
      </c>
      <c r="T254" s="18">
        <v>0</v>
      </c>
      <c r="U254" s="18">
        <v>60</v>
      </c>
      <c r="V254" s="18">
        <v>0</v>
      </c>
      <c r="W254" s="18">
        <v>0</v>
      </c>
      <c r="X254" s="18">
        <v>60</v>
      </c>
      <c r="Y254" s="18">
        <v>22131.58</v>
      </c>
      <c r="Z254" s="18">
        <v>5338.11</v>
      </c>
      <c r="AA254" s="18">
        <v>755.31</v>
      </c>
      <c r="AB254" s="18">
        <v>28225</v>
      </c>
    </row>
    <row r="255" spans="1:28" s="15" customFormat="1" x14ac:dyDescent="0.25">
      <c r="A255" s="17">
        <v>7</v>
      </c>
      <c r="B255" s="17" t="s">
        <v>1108</v>
      </c>
      <c r="C255" s="17" t="s">
        <v>1663</v>
      </c>
      <c r="D255" s="17" t="s">
        <v>1154</v>
      </c>
      <c r="E255" s="17" t="s">
        <v>1155</v>
      </c>
      <c r="F255" s="17" t="s">
        <v>75</v>
      </c>
      <c r="G255" s="17" t="s">
        <v>1142</v>
      </c>
      <c r="H255" s="17">
        <v>21895</v>
      </c>
      <c r="I255" s="17">
        <v>21895</v>
      </c>
      <c r="J255" s="17">
        <v>0</v>
      </c>
      <c r="K255" s="17" t="s">
        <v>37</v>
      </c>
      <c r="L255" s="18">
        <v>20142</v>
      </c>
      <c r="M255" s="18">
        <v>882.85</v>
      </c>
      <c r="N255" s="18">
        <v>4032.15</v>
      </c>
      <c r="O255" s="18">
        <v>25057</v>
      </c>
      <c r="P255" s="18">
        <v>343.34</v>
      </c>
      <c r="Q255" s="18">
        <v>215.66</v>
      </c>
      <c r="R255" s="18">
        <v>0</v>
      </c>
      <c r="S255" s="18">
        <v>559</v>
      </c>
      <c r="T255" s="18">
        <v>0</v>
      </c>
      <c r="U255" s="18">
        <v>93</v>
      </c>
      <c r="V255" s="18">
        <v>0</v>
      </c>
      <c r="W255" s="18">
        <v>0</v>
      </c>
      <c r="X255" s="18">
        <v>93</v>
      </c>
      <c r="Y255" s="18">
        <v>20392.34</v>
      </c>
      <c r="Z255" s="18">
        <v>4247.8100000000004</v>
      </c>
      <c r="AA255" s="18">
        <v>882.85</v>
      </c>
      <c r="AB255" s="18">
        <v>25523</v>
      </c>
    </row>
    <row r="256" spans="1:28" s="15" customFormat="1" x14ac:dyDescent="0.25">
      <c r="A256" s="17">
        <v>8</v>
      </c>
      <c r="B256" s="17" t="s">
        <v>1103</v>
      </c>
      <c r="C256" s="17" t="s">
        <v>1663</v>
      </c>
      <c r="D256" s="17" t="s">
        <v>1156</v>
      </c>
      <c r="E256" s="17" t="s">
        <v>1157</v>
      </c>
      <c r="F256" s="17" t="s">
        <v>75</v>
      </c>
      <c r="G256" s="17" t="s">
        <v>1142</v>
      </c>
      <c r="H256" s="17">
        <v>12034</v>
      </c>
      <c r="I256" s="17">
        <v>11922</v>
      </c>
      <c r="J256" s="17">
        <v>112</v>
      </c>
      <c r="K256" s="17" t="s">
        <v>37</v>
      </c>
      <c r="L256" s="18">
        <v>66784.759999999995</v>
      </c>
      <c r="M256" s="18">
        <v>4840.88</v>
      </c>
      <c r="N256" s="18">
        <v>16700.36</v>
      </c>
      <c r="O256" s="18">
        <v>88326</v>
      </c>
      <c r="P256" s="18">
        <v>1150.8</v>
      </c>
      <c r="Q256" s="18">
        <v>734.17</v>
      </c>
      <c r="R256" s="18">
        <v>67.03</v>
      </c>
      <c r="S256" s="18">
        <v>1952</v>
      </c>
      <c r="T256" s="18">
        <v>0</v>
      </c>
      <c r="U256" s="18">
        <v>195</v>
      </c>
      <c r="V256" s="18">
        <v>0</v>
      </c>
      <c r="W256" s="18">
        <v>0</v>
      </c>
      <c r="X256" s="18">
        <v>195</v>
      </c>
      <c r="Y256" s="18">
        <v>67740.56</v>
      </c>
      <c r="Z256" s="18">
        <v>17434.53</v>
      </c>
      <c r="AA256" s="18">
        <v>4907.91</v>
      </c>
      <c r="AB256" s="18">
        <v>90083</v>
      </c>
    </row>
    <row r="257" spans="1:31" s="15" customFormat="1" x14ac:dyDescent="0.25">
      <c r="A257" s="17">
        <v>9</v>
      </c>
      <c r="B257" s="17" t="s">
        <v>1103</v>
      </c>
      <c r="C257" s="17" t="s">
        <v>1663</v>
      </c>
      <c r="D257" s="17" t="s">
        <v>1158</v>
      </c>
      <c r="E257" s="17" t="s">
        <v>1159</v>
      </c>
      <c r="F257" s="17" t="s">
        <v>75</v>
      </c>
      <c r="G257" s="17" t="s">
        <v>1142</v>
      </c>
      <c r="H257" s="17">
        <v>11475</v>
      </c>
      <c r="I257" s="17">
        <v>11475</v>
      </c>
      <c r="J257" s="17">
        <v>0</v>
      </c>
      <c r="K257" s="17" t="s">
        <v>59</v>
      </c>
      <c r="L257" s="18">
        <v>51070.54</v>
      </c>
      <c r="M257" s="18">
        <v>3762.07</v>
      </c>
      <c r="N257" s="18">
        <v>14400.39</v>
      </c>
      <c r="O257" s="18">
        <v>69233</v>
      </c>
      <c r="P257" s="18">
        <v>312.85000000000002</v>
      </c>
      <c r="Q257" s="18">
        <v>565.15</v>
      </c>
      <c r="R257" s="18">
        <v>0</v>
      </c>
      <c r="S257" s="18">
        <v>878</v>
      </c>
      <c r="T257" s="18">
        <v>0</v>
      </c>
      <c r="U257" s="18">
        <v>239</v>
      </c>
      <c r="V257" s="18">
        <v>0</v>
      </c>
      <c r="W257" s="18">
        <v>0</v>
      </c>
      <c r="X257" s="18">
        <v>239</v>
      </c>
      <c r="Y257" s="18">
        <v>51144.39</v>
      </c>
      <c r="Z257" s="18">
        <v>14965.54</v>
      </c>
      <c r="AA257" s="18">
        <v>3762.07</v>
      </c>
      <c r="AB257" s="18">
        <v>69872</v>
      </c>
    </row>
    <row r="258" spans="1:31" s="15" customFormat="1" x14ac:dyDescent="0.25">
      <c r="A258" s="17">
        <v>10</v>
      </c>
      <c r="B258" s="17" t="s">
        <v>1111</v>
      </c>
      <c r="C258" s="17" t="s">
        <v>1663</v>
      </c>
      <c r="D258" s="17" t="s">
        <v>1160</v>
      </c>
      <c r="E258" s="17" t="s">
        <v>1161</v>
      </c>
      <c r="F258" s="17" t="s">
        <v>75</v>
      </c>
      <c r="G258" s="17" t="s">
        <v>1142</v>
      </c>
      <c r="H258" s="17">
        <v>12546</v>
      </c>
      <c r="I258" s="17">
        <v>12546</v>
      </c>
      <c r="J258" s="17">
        <v>0</v>
      </c>
      <c r="K258" s="17" t="s">
        <v>37</v>
      </c>
      <c r="L258" s="18">
        <v>37618.050000000003</v>
      </c>
      <c r="M258" s="18">
        <v>2169.0300000000002</v>
      </c>
      <c r="N258" s="18">
        <v>8818.92</v>
      </c>
      <c r="O258" s="18">
        <v>48606</v>
      </c>
      <c r="P258" s="18">
        <v>437.94</v>
      </c>
      <c r="Q258" s="18">
        <v>409.06</v>
      </c>
      <c r="R258" s="18">
        <v>0</v>
      </c>
      <c r="S258" s="18">
        <v>847</v>
      </c>
      <c r="T258" s="18">
        <v>0</v>
      </c>
      <c r="U258" s="18">
        <v>111</v>
      </c>
      <c r="V258" s="18">
        <v>0</v>
      </c>
      <c r="W258" s="18">
        <v>0</v>
      </c>
      <c r="X258" s="18">
        <v>111</v>
      </c>
      <c r="Y258" s="18">
        <v>37944.99</v>
      </c>
      <c r="Z258" s="18">
        <v>9227.98</v>
      </c>
      <c r="AA258" s="18">
        <v>2169.0300000000002</v>
      </c>
      <c r="AB258" s="18">
        <v>49342</v>
      </c>
    </row>
    <row r="259" spans="1:31" s="15" customFormat="1" x14ac:dyDescent="0.25">
      <c r="A259" s="17">
        <v>11</v>
      </c>
      <c r="B259" s="17" t="s">
        <v>1111</v>
      </c>
      <c r="C259" s="17" t="s">
        <v>1663</v>
      </c>
      <c r="D259" s="17" t="s">
        <v>1162</v>
      </c>
      <c r="E259" s="17" t="s">
        <v>1163</v>
      </c>
      <c r="F259" s="17" t="s">
        <v>75</v>
      </c>
      <c r="G259" s="17" t="s">
        <v>114</v>
      </c>
      <c r="H259" s="17">
        <v>0</v>
      </c>
      <c r="I259" s="17">
        <v>0</v>
      </c>
      <c r="J259" s="17">
        <v>0</v>
      </c>
      <c r="K259" s="17" t="s">
        <v>59</v>
      </c>
      <c r="L259" s="18">
        <v>64697.71</v>
      </c>
      <c r="M259" s="18">
        <v>2656.8</v>
      </c>
      <c r="N259" s="18">
        <v>14517.49</v>
      </c>
      <c r="O259" s="18">
        <v>81872</v>
      </c>
      <c r="P259" s="18">
        <v>500.49</v>
      </c>
      <c r="Q259" s="18">
        <v>1368.51</v>
      </c>
      <c r="R259" s="18">
        <v>0</v>
      </c>
      <c r="S259" s="18">
        <v>1869</v>
      </c>
      <c r="T259" s="18">
        <v>0</v>
      </c>
      <c r="U259" s="18">
        <v>378</v>
      </c>
      <c r="V259" s="18">
        <v>0</v>
      </c>
      <c r="W259" s="18">
        <v>0</v>
      </c>
      <c r="X259" s="18">
        <v>378</v>
      </c>
      <c r="Y259" s="18">
        <v>64820.2</v>
      </c>
      <c r="Z259" s="18">
        <v>15886</v>
      </c>
      <c r="AA259" s="18">
        <v>2656.8</v>
      </c>
      <c r="AB259" s="18">
        <v>83363</v>
      </c>
    </row>
    <row r="260" spans="1:31" s="15" customFormat="1" x14ac:dyDescent="0.25">
      <c r="A260" s="17">
        <v>12</v>
      </c>
      <c r="B260" s="17" t="s">
        <v>1108</v>
      </c>
      <c r="C260" s="17" t="s">
        <v>1663</v>
      </c>
      <c r="D260" s="17" t="s">
        <v>1164</v>
      </c>
      <c r="E260" s="17" t="s">
        <v>1165</v>
      </c>
      <c r="F260" s="17" t="s">
        <v>75</v>
      </c>
      <c r="G260" s="17" t="s">
        <v>114</v>
      </c>
      <c r="H260" s="17">
        <v>0</v>
      </c>
      <c r="I260" s="17">
        <v>0</v>
      </c>
      <c r="J260" s="17">
        <v>0</v>
      </c>
      <c r="K260" s="17" t="s">
        <v>59</v>
      </c>
      <c r="L260" s="18">
        <v>64698.54</v>
      </c>
      <c r="M260" s="18">
        <v>2656.8</v>
      </c>
      <c r="N260" s="18">
        <v>14517.66</v>
      </c>
      <c r="O260" s="18">
        <v>81873</v>
      </c>
      <c r="P260" s="18">
        <v>500.47</v>
      </c>
      <c r="Q260" s="18">
        <v>1368.53</v>
      </c>
      <c r="R260" s="18">
        <v>0</v>
      </c>
      <c r="S260" s="18">
        <v>1869</v>
      </c>
      <c r="T260" s="18">
        <v>0</v>
      </c>
      <c r="U260" s="18">
        <v>378</v>
      </c>
      <c r="V260" s="18">
        <v>0</v>
      </c>
      <c r="W260" s="18">
        <v>0</v>
      </c>
      <c r="X260" s="18">
        <v>378</v>
      </c>
      <c r="Y260" s="18">
        <v>64821.01</v>
      </c>
      <c r="Z260" s="18">
        <v>15886.19</v>
      </c>
      <c r="AA260" s="18">
        <v>2656.8</v>
      </c>
      <c r="AB260" s="18">
        <v>83364</v>
      </c>
    </row>
    <row r="261" spans="1:31" s="15" customFormat="1" x14ac:dyDescent="0.25">
      <c r="A261" s="17">
        <v>13</v>
      </c>
      <c r="B261" s="17" t="s">
        <v>1103</v>
      </c>
      <c r="C261" s="17" t="s">
        <v>1663</v>
      </c>
      <c r="D261" s="17" t="s">
        <v>1166</v>
      </c>
      <c r="E261" s="17" t="s">
        <v>1167</v>
      </c>
      <c r="F261" s="17" t="s">
        <v>75</v>
      </c>
      <c r="G261" s="17" t="s">
        <v>114</v>
      </c>
      <c r="H261" s="17">
        <v>0</v>
      </c>
      <c r="I261" s="17">
        <v>0</v>
      </c>
      <c r="J261" s="17">
        <v>0</v>
      </c>
      <c r="K261" s="17" t="s">
        <v>59</v>
      </c>
      <c r="L261" s="18">
        <v>64698.57</v>
      </c>
      <c r="M261" s="18">
        <v>2656.8</v>
      </c>
      <c r="N261" s="18">
        <v>14517.63</v>
      </c>
      <c r="O261" s="18">
        <v>81873</v>
      </c>
      <c r="P261" s="18">
        <v>500.47</v>
      </c>
      <c r="Q261" s="18">
        <v>1368.53</v>
      </c>
      <c r="R261" s="18">
        <v>0</v>
      </c>
      <c r="S261" s="18">
        <v>1869</v>
      </c>
      <c r="T261" s="18">
        <v>0</v>
      </c>
      <c r="U261" s="18">
        <v>378</v>
      </c>
      <c r="V261" s="18">
        <v>0</v>
      </c>
      <c r="W261" s="18">
        <v>0</v>
      </c>
      <c r="X261" s="18">
        <v>378</v>
      </c>
      <c r="Y261" s="18">
        <v>64821.04</v>
      </c>
      <c r="Z261" s="18">
        <v>15886.16</v>
      </c>
      <c r="AA261" s="18">
        <v>2656.8</v>
      </c>
      <c r="AB261" s="18">
        <v>83364</v>
      </c>
    </row>
    <row r="262" spans="1:31" s="15" customFormat="1" x14ac:dyDescent="0.25">
      <c r="A262" s="17">
        <v>14</v>
      </c>
      <c r="B262" s="17" t="s">
        <v>1121</v>
      </c>
      <c r="C262" s="17" t="s">
        <v>1663</v>
      </c>
      <c r="D262" s="17" t="s">
        <v>1168</v>
      </c>
      <c r="E262" s="17" t="s">
        <v>1169</v>
      </c>
      <c r="F262" s="17" t="s">
        <v>75</v>
      </c>
      <c r="G262" s="17" t="s">
        <v>114</v>
      </c>
      <c r="H262" s="17">
        <v>0</v>
      </c>
      <c r="I262" s="17">
        <v>0</v>
      </c>
      <c r="J262" s="17">
        <v>0</v>
      </c>
      <c r="K262" s="17" t="s">
        <v>59</v>
      </c>
      <c r="L262" s="18">
        <v>70360.44</v>
      </c>
      <c r="M262" s="18">
        <v>1414.8</v>
      </c>
      <c r="N262" s="18">
        <v>10244.76</v>
      </c>
      <c r="O262" s="18">
        <v>82020</v>
      </c>
      <c r="P262" s="18">
        <v>499.59</v>
      </c>
      <c r="Q262" s="18">
        <v>1458.41</v>
      </c>
      <c r="R262" s="18">
        <v>0</v>
      </c>
      <c r="S262" s="18">
        <v>1958</v>
      </c>
      <c r="T262" s="18">
        <v>0</v>
      </c>
      <c r="U262" s="18">
        <v>692</v>
      </c>
      <c r="V262" s="18">
        <v>0</v>
      </c>
      <c r="W262" s="18">
        <v>0</v>
      </c>
      <c r="X262" s="18">
        <v>692</v>
      </c>
      <c r="Y262" s="18">
        <v>70168.03</v>
      </c>
      <c r="Z262" s="18">
        <v>11703.17</v>
      </c>
      <c r="AA262" s="18">
        <v>1414.8</v>
      </c>
      <c r="AB262" s="18">
        <v>83286</v>
      </c>
    </row>
    <row r="263" spans="1:31" s="15" customFormat="1" x14ac:dyDescent="0.25">
      <c r="A263" s="17">
        <v>15</v>
      </c>
      <c r="B263" s="17" t="s">
        <v>1099</v>
      </c>
      <c r="C263" s="17" t="s">
        <v>1663</v>
      </c>
      <c r="D263" s="17" t="s">
        <v>1170</v>
      </c>
      <c r="E263" s="17" t="s">
        <v>1171</v>
      </c>
      <c r="F263" s="17" t="s">
        <v>75</v>
      </c>
      <c r="G263" s="17" t="s">
        <v>114</v>
      </c>
      <c r="H263" s="17">
        <v>0</v>
      </c>
      <c r="I263" s="17">
        <v>0</v>
      </c>
      <c r="J263" s="17">
        <v>0</v>
      </c>
      <c r="K263" s="17" t="s">
        <v>59</v>
      </c>
      <c r="L263" s="18">
        <v>26566.34</v>
      </c>
      <c r="M263" s="18">
        <v>427.68</v>
      </c>
      <c r="N263" s="18">
        <v>2113.98</v>
      </c>
      <c r="O263" s="18">
        <v>29108</v>
      </c>
      <c r="P263" s="18">
        <v>500.15</v>
      </c>
      <c r="Q263" s="18">
        <v>547.85</v>
      </c>
      <c r="R263" s="18">
        <v>0</v>
      </c>
      <c r="S263" s="18">
        <v>1048</v>
      </c>
      <c r="T263" s="18">
        <v>0</v>
      </c>
      <c r="U263" s="18">
        <v>483</v>
      </c>
      <c r="V263" s="18">
        <v>0</v>
      </c>
      <c r="W263" s="18">
        <v>0</v>
      </c>
      <c r="X263" s="18">
        <v>483</v>
      </c>
      <c r="Y263" s="18">
        <v>26583.49</v>
      </c>
      <c r="Z263" s="18">
        <v>2661.83</v>
      </c>
      <c r="AA263" s="18">
        <v>427.68</v>
      </c>
      <c r="AB263" s="18">
        <v>29673</v>
      </c>
    </row>
    <row r="264" spans="1:31" s="12" customFormat="1" ht="16.5" customHeight="1" x14ac:dyDescent="0.25">
      <c r="A264" s="10"/>
      <c r="B264" s="10"/>
      <c r="C264" s="10" t="s">
        <v>71</v>
      </c>
      <c r="D264" s="10"/>
      <c r="E264" s="10"/>
      <c r="F264" s="10"/>
      <c r="G264" s="10"/>
      <c r="H264" s="10"/>
      <c r="I264" s="10"/>
      <c r="J264" s="11">
        <f>SUM(J249:J263)</f>
        <v>299</v>
      </c>
      <c r="K264" s="10"/>
      <c r="L264" s="11">
        <f t="shared" ref="L264:AB264" si="40">SUM(L249:L263)</f>
        <v>690205.96999999986</v>
      </c>
      <c r="M264" s="11">
        <f t="shared" si="40"/>
        <v>36180.700000000004</v>
      </c>
      <c r="N264" s="11">
        <f t="shared" si="40"/>
        <v>152609.33000000002</v>
      </c>
      <c r="O264" s="11">
        <f t="shared" si="40"/>
        <v>878996</v>
      </c>
      <c r="P264" s="11">
        <f t="shared" si="40"/>
        <v>7958.79</v>
      </c>
      <c r="Q264" s="11">
        <f t="shared" si="40"/>
        <v>10481.26</v>
      </c>
      <c r="R264" s="11">
        <f t="shared" si="40"/>
        <v>178.95</v>
      </c>
      <c r="S264" s="11">
        <f t="shared" si="40"/>
        <v>18619</v>
      </c>
      <c r="T264" s="11">
        <f t="shared" si="40"/>
        <v>730</v>
      </c>
      <c r="U264" s="11">
        <f t="shared" si="40"/>
        <v>3618</v>
      </c>
      <c r="V264" s="11">
        <f t="shared" si="40"/>
        <v>0</v>
      </c>
      <c r="W264" s="11">
        <f t="shared" si="40"/>
        <v>0</v>
      </c>
      <c r="X264" s="11">
        <f t="shared" si="40"/>
        <v>3618</v>
      </c>
      <c r="Y264" s="11">
        <f t="shared" si="40"/>
        <v>694546.76</v>
      </c>
      <c r="Z264" s="11">
        <f t="shared" si="40"/>
        <v>163090.59</v>
      </c>
      <c r="AA264" s="11">
        <f t="shared" si="40"/>
        <v>36359.65</v>
      </c>
      <c r="AB264" s="11">
        <f t="shared" si="40"/>
        <v>893997</v>
      </c>
    </row>
    <row r="265" spans="1:31" s="12" customFormat="1" ht="16.5" customHeight="1" x14ac:dyDescent="0.25">
      <c r="A265" s="10"/>
      <c r="B265" s="10"/>
      <c r="C265" s="10" t="s">
        <v>119</v>
      </c>
      <c r="D265" s="10"/>
      <c r="E265" s="10"/>
      <c r="F265" s="10"/>
      <c r="G265" s="10"/>
      <c r="H265" s="10"/>
      <c r="I265" s="10"/>
      <c r="J265" s="11">
        <f>J264+J248</f>
        <v>8471</v>
      </c>
      <c r="K265" s="11"/>
      <c r="L265" s="11">
        <f t="shared" ref="L265:AB265" si="41">L264+L248</f>
        <v>1642396.67</v>
      </c>
      <c r="M265" s="11">
        <f t="shared" si="41"/>
        <v>65565.62000000001</v>
      </c>
      <c r="N265" s="11">
        <f t="shared" si="41"/>
        <v>243722.71000000002</v>
      </c>
      <c r="O265" s="11">
        <f t="shared" si="41"/>
        <v>1951685</v>
      </c>
      <c r="P265" s="11">
        <f t="shared" si="41"/>
        <v>64632.62000000001</v>
      </c>
      <c r="Q265" s="11">
        <f t="shared" si="41"/>
        <v>17299.03</v>
      </c>
      <c r="R265" s="11">
        <f t="shared" si="41"/>
        <v>3856.35</v>
      </c>
      <c r="S265" s="11">
        <f t="shared" si="41"/>
        <v>85788</v>
      </c>
      <c r="T265" s="11">
        <f t="shared" si="41"/>
        <v>22380</v>
      </c>
      <c r="U265" s="11">
        <f t="shared" si="41"/>
        <v>11637</v>
      </c>
      <c r="V265" s="11">
        <f t="shared" si="41"/>
        <v>0</v>
      </c>
      <c r="W265" s="11">
        <f t="shared" si="41"/>
        <v>0</v>
      </c>
      <c r="X265" s="11">
        <f t="shared" si="41"/>
        <v>11637</v>
      </c>
      <c r="Y265" s="11">
        <f t="shared" si="41"/>
        <v>1695392.2899999998</v>
      </c>
      <c r="Z265" s="11">
        <f t="shared" si="41"/>
        <v>261021.74</v>
      </c>
      <c r="AA265" s="11">
        <f t="shared" si="41"/>
        <v>69421.97</v>
      </c>
      <c r="AB265" s="11">
        <f t="shared" si="41"/>
        <v>2025836</v>
      </c>
    </row>
    <row r="266" spans="1:31" ht="18" customHeight="1" x14ac:dyDescent="0.25">
      <c r="O266" s="34"/>
    </row>
    <row r="267" spans="1:31" ht="18" customHeight="1" x14ac:dyDescent="0.25">
      <c r="O267" s="34"/>
    </row>
    <row r="270" spans="1:31" ht="15.75" x14ac:dyDescent="0.25">
      <c r="E270" s="13" t="s">
        <v>120</v>
      </c>
      <c r="G270" s="14"/>
      <c r="H270" s="14"/>
      <c r="I270" s="14"/>
      <c r="J270" s="14"/>
      <c r="K270" s="14"/>
      <c r="L270" s="13" t="s">
        <v>122</v>
      </c>
      <c r="M270" s="13"/>
      <c r="N270" s="13"/>
      <c r="O270" s="14"/>
      <c r="Q270" s="14"/>
      <c r="R270" s="13" t="s">
        <v>121</v>
      </c>
      <c r="T270" s="14"/>
      <c r="U270" s="14"/>
      <c r="W270" s="14"/>
      <c r="X270" s="14"/>
      <c r="Y270" s="13" t="s">
        <v>123</v>
      </c>
      <c r="Z270" s="14"/>
      <c r="AA270" s="14"/>
      <c r="AB270" s="14"/>
    </row>
    <row r="271" spans="1:31" ht="15.75" x14ac:dyDescent="0.25">
      <c r="E271" s="13" t="s">
        <v>124</v>
      </c>
      <c r="G271" s="14"/>
      <c r="H271" s="14"/>
      <c r="I271" s="14"/>
      <c r="J271" s="14"/>
      <c r="K271" s="14"/>
      <c r="L271" s="13" t="s">
        <v>124</v>
      </c>
      <c r="M271" s="13"/>
      <c r="N271" s="13"/>
      <c r="O271" s="14"/>
      <c r="Q271" s="14"/>
      <c r="R271" s="13" t="s">
        <v>124</v>
      </c>
      <c r="T271" s="14"/>
      <c r="U271" s="14"/>
      <c r="W271" s="14"/>
      <c r="X271" s="14"/>
      <c r="Y271" s="13" t="s">
        <v>124</v>
      </c>
      <c r="Z271" s="14"/>
      <c r="AA271" s="14"/>
      <c r="AB271" s="14"/>
    </row>
    <row r="272" spans="1:31" ht="32.25" customHeight="1" x14ac:dyDescent="0.55000000000000004">
      <c r="A272" s="75" t="s">
        <v>0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1"/>
      <c r="AD272" s="1"/>
      <c r="AE272" s="1"/>
    </row>
    <row r="273" spans="1:31" ht="21.75" customHeight="1" x14ac:dyDescent="0.4">
      <c r="A273" s="76" t="s">
        <v>1699</v>
      </c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2"/>
      <c r="AD273" s="2"/>
      <c r="AE273" s="2"/>
    </row>
    <row r="274" spans="1:31" s="5" customFormat="1" ht="20.25" customHeight="1" x14ac:dyDescent="0.35">
      <c r="A274" s="3" t="s">
        <v>1</v>
      </c>
      <c r="B274" s="4"/>
      <c r="C274" s="3"/>
      <c r="D274" s="3"/>
      <c r="F274" s="3" t="s">
        <v>1172</v>
      </c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s="7" customFormat="1" ht="90" x14ac:dyDescent="0.25">
      <c r="A275" s="6" t="s">
        <v>3</v>
      </c>
      <c r="B275" s="6" t="s">
        <v>4</v>
      </c>
      <c r="C275" s="6" t="s">
        <v>5</v>
      </c>
      <c r="D275" s="6" t="s">
        <v>6</v>
      </c>
      <c r="E275" s="6" t="s">
        <v>7</v>
      </c>
      <c r="F275" s="6" t="s">
        <v>8</v>
      </c>
      <c r="G275" s="6" t="s">
        <v>9</v>
      </c>
      <c r="H275" s="6" t="s">
        <v>10</v>
      </c>
      <c r="I275" s="6" t="s">
        <v>11</v>
      </c>
      <c r="J275" s="6" t="s">
        <v>12</v>
      </c>
      <c r="K275" s="6" t="s">
        <v>13</v>
      </c>
      <c r="L275" s="6" t="s">
        <v>14</v>
      </c>
      <c r="M275" s="6" t="s">
        <v>15</v>
      </c>
      <c r="N275" s="6" t="s">
        <v>16</v>
      </c>
      <c r="O275" s="6" t="s">
        <v>17</v>
      </c>
      <c r="P275" s="6" t="s">
        <v>18</v>
      </c>
      <c r="Q275" s="6" t="s">
        <v>19</v>
      </c>
      <c r="R275" s="6" t="s">
        <v>20</v>
      </c>
      <c r="S275" s="6" t="s">
        <v>21</v>
      </c>
      <c r="T275" s="6" t="s">
        <v>22</v>
      </c>
      <c r="U275" s="6" t="s">
        <v>23</v>
      </c>
      <c r="V275" s="6" t="s">
        <v>24</v>
      </c>
      <c r="W275" s="6" t="s">
        <v>25</v>
      </c>
      <c r="X275" s="6" t="s">
        <v>26</v>
      </c>
      <c r="Y275" s="6" t="s">
        <v>27</v>
      </c>
      <c r="Z275" s="6" t="s">
        <v>28</v>
      </c>
      <c r="AA275" s="6" t="s">
        <v>29</v>
      </c>
      <c r="AB275" s="6" t="s">
        <v>30</v>
      </c>
    </row>
    <row r="276" spans="1:31" s="15" customFormat="1" x14ac:dyDescent="0.25">
      <c r="A276" s="17">
        <v>1</v>
      </c>
      <c r="B276" s="17" t="s">
        <v>1099</v>
      </c>
      <c r="C276" s="17" t="s">
        <v>1663</v>
      </c>
      <c r="D276" s="17" t="s">
        <v>1101</v>
      </c>
      <c r="E276" s="17" t="s">
        <v>1102</v>
      </c>
      <c r="F276" s="17" t="s">
        <v>35</v>
      </c>
      <c r="G276" s="17" t="s">
        <v>1055</v>
      </c>
      <c r="H276" s="17">
        <v>3475</v>
      </c>
      <c r="I276" s="17">
        <v>3253</v>
      </c>
      <c r="J276" s="17">
        <v>666</v>
      </c>
      <c r="K276" s="17" t="s">
        <v>37</v>
      </c>
      <c r="L276" s="18">
        <v>25222.04</v>
      </c>
      <c r="M276" s="18">
        <v>1985.4</v>
      </c>
      <c r="N276" s="18">
        <v>1441.56</v>
      </c>
      <c r="O276" s="18">
        <v>28649</v>
      </c>
      <c r="P276" s="18">
        <v>4584.12</v>
      </c>
      <c r="Q276" s="18">
        <v>252.18</v>
      </c>
      <c r="R276" s="18">
        <v>299.7</v>
      </c>
      <c r="S276" s="18">
        <v>5136</v>
      </c>
      <c r="T276" s="18">
        <v>0</v>
      </c>
      <c r="U276" s="18">
        <v>0</v>
      </c>
      <c r="V276" s="18">
        <v>0</v>
      </c>
      <c r="W276" s="18">
        <v>0</v>
      </c>
      <c r="X276" s="18"/>
      <c r="Y276" s="18">
        <v>29806.16</v>
      </c>
      <c r="Z276" s="18">
        <v>1693.74</v>
      </c>
      <c r="AA276" s="18">
        <v>2285.1</v>
      </c>
      <c r="AB276" s="18">
        <v>33785</v>
      </c>
    </row>
    <row r="277" spans="1:31" s="15" customFormat="1" x14ac:dyDescent="0.25">
      <c r="A277" s="17">
        <v>2</v>
      </c>
      <c r="B277" s="17" t="s">
        <v>1103</v>
      </c>
      <c r="C277" s="17" t="s">
        <v>1663</v>
      </c>
      <c r="D277" s="17" t="s">
        <v>1104</v>
      </c>
      <c r="E277" s="17" t="s">
        <v>1105</v>
      </c>
      <c r="F277" s="17" t="s">
        <v>35</v>
      </c>
      <c r="G277" s="17" t="s">
        <v>750</v>
      </c>
      <c r="H277" s="17">
        <v>76607</v>
      </c>
      <c r="I277" s="17">
        <v>75273</v>
      </c>
      <c r="J277" s="17">
        <v>1334</v>
      </c>
      <c r="K277" s="17" t="s">
        <v>37</v>
      </c>
      <c r="L277" s="18">
        <v>68109.98</v>
      </c>
      <c r="M277" s="18">
        <v>5459.9</v>
      </c>
      <c r="N277" s="18">
        <v>5728.12</v>
      </c>
      <c r="O277" s="18">
        <v>79298</v>
      </c>
      <c r="P277" s="18">
        <v>8408.18</v>
      </c>
      <c r="Q277" s="18">
        <v>711.52</v>
      </c>
      <c r="R277" s="18">
        <v>600.29999999999995</v>
      </c>
      <c r="S277" s="18">
        <v>9720</v>
      </c>
      <c r="T277" s="18">
        <v>0</v>
      </c>
      <c r="U277" s="18">
        <v>0</v>
      </c>
      <c r="V277" s="18">
        <v>0</v>
      </c>
      <c r="W277" s="18">
        <v>0</v>
      </c>
      <c r="X277" s="18"/>
      <c r="Y277" s="18">
        <v>76518.16</v>
      </c>
      <c r="Z277" s="18">
        <v>6439.64</v>
      </c>
      <c r="AA277" s="18">
        <v>6060.2</v>
      </c>
      <c r="AB277" s="18">
        <v>89018</v>
      </c>
    </row>
    <row r="278" spans="1:31" s="15" customFormat="1" x14ac:dyDescent="0.25">
      <c r="A278" s="17">
        <v>3</v>
      </c>
      <c r="B278" s="17" t="s">
        <v>1103</v>
      </c>
      <c r="C278" s="17" t="s">
        <v>1663</v>
      </c>
      <c r="D278" s="17" t="s">
        <v>1106</v>
      </c>
      <c r="E278" s="17" t="s">
        <v>1107</v>
      </c>
      <c r="F278" s="17" t="s">
        <v>35</v>
      </c>
      <c r="G278" s="17" t="s">
        <v>1055</v>
      </c>
      <c r="H278" s="17">
        <v>25299</v>
      </c>
      <c r="I278" s="17">
        <v>24918</v>
      </c>
      <c r="J278" s="17">
        <v>1143</v>
      </c>
      <c r="K278" s="17" t="s">
        <v>37</v>
      </c>
      <c r="L278" s="18">
        <v>83837.649999999994</v>
      </c>
      <c r="M278" s="18">
        <v>575.1</v>
      </c>
      <c r="N278" s="18">
        <v>1009.25</v>
      </c>
      <c r="O278" s="18">
        <v>85422</v>
      </c>
      <c r="P278" s="18">
        <v>8022</v>
      </c>
      <c r="Q278" s="18">
        <v>816.65</v>
      </c>
      <c r="R278" s="18">
        <v>514.35</v>
      </c>
      <c r="S278" s="18">
        <v>9353</v>
      </c>
      <c r="T278" s="18">
        <v>0</v>
      </c>
      <c r="U278" s="18">
        <v>0</v>
      </c>
      <c r="V278" s="18">
        <v>0</v>
      </c>
      <c r="W278" s="18">
        <v>0</v>
      </c>
      <c r="X278" s="18"/>
      <c r="Y278" s="18">
        <v>91859.65</v>
      </c>
      <c r="Z278" s="18">
        <v>1825.9</v>
      </c>
      <c r="AA278" s="18">
        <v>1089.45</v>
      </c>
      <c r="AB278" s="18">
        <v>94775</v>
      </c>
    </row>
    <row r="279" spans="1:31" s="15" customFormat="1" x14ac:dyDescent="0.25">
      <c r="A279" s="17">
        <v>4</v>
      </c>
      <c r="B279" s="17" t="s">
        <v>1108</v>
      </c>
      <c r="C279" s="17" t="s">
        <v>1663</v>
      </c>
      <c r="D279" s="17" t="s">
        <v>1109</v>
      </c>
      <c r="E279" s="17" t="s">
        <v>1110</v>
      </c>
      <c r="F279" s="17" t="s">
        <v>35</v>
      </c>
      <c r="G279" s="17" t="s">
        <v>1055</v>
      </c>
      <c r="H279" s="17">
        <v>53912</v>
      </c>
      <c r="I279" s="17">
        <v>53912</v>
      </c>
      <c r="J279" s="17">
        <v>0</v>
      </c>
      <c r="K279" s="17" t="s">
        <v>37</v>
      </c>
      <c r="L279" s="18">
        <v>35238.410000000003</v>
      </c>
      <c r="M279" s="18">
        <v>3889.53</v>
      </c>
      <c r="N279" s="18">
        <v>5575.06</v>
      </c>
      <c r="O279" s="18">
        <v>44703</v>
      </c>
      <c r="P279" s="18">
        <v>577.41</v>
      </c>
      <c r="Q279" s="18">
        <v>392.59</v>
      </c>
      <c r="R279" s="18">
        <v>0</v>
      </c>
      <c r="S279" s="18">
        <v>970</v>
      </c>
      <c r="T279" s="18">
        <v>720</v>
      </c>
      <c r="U279" s="18">
        <v>0</v>
      </c>
      <c r="V279" s="18">
        <v>0</v>
      </c>
      <c r="W279" s="18">
        <v>0</v>
      </c>
      <c r="X279" s="18"/>
      <c r="Y279" s="18">
        <v>35815.82</v>
      </c>
      <c r="Z279" s="18">
        <v>5967.65</v>
      </c>
      <c r="AA279" s="18">
        <v>3889.53</v>
      </c>
      <c r="AB279" s="18">
        <v>45673</v>
      </c>
    </row>
    <row r="280" spans="1:31" s="15" customFormat="1" x14ac:dyDescent="0.25">
      <c r="A280" s="17">
        <v>5</v>
      </c>
      <c r="B280" s="17" t="s">
        <v>1111</v>
      </c>
      <c r="C280" s="17" t="s">
        <v>1663</v>
      </c>
      <c r="D280" s="17" t="s">
        <v>1112</v>
      </c>
      <c r="E280" s="17" t="s">
        <v>1113</v>
      </c>
      <c r="F280" s="17" t="s">
        <v>35</v>
      </c>
      <c r="G280" s="17" t="s">
        <v>1055</v>
      </c>
      <c r="H280" s="17">
        <v>114650</v>
      </c>
      <c r="I280" s="17">
        <v>110764</v>
      </c>
      <c r="J280" s="17">
        <v>3886</v>
      </c>
      <c r="K280" s="17" t="s">
        <v>37</v>
      </c>
      <c r="L280" s="18">
        <v>120584.26</v>
      </c>
      <c r="M280" s="18">
        <v>4524.75</v>
      </c>
      <c r="N280" s="18">
        <v>969.99</v>
      </c>
      <c r="O280" s="18">
        <v>126079</v>
      </c>
      <c r="P280" s="18">
        <v>21708.11</v>
      </c>
      <c r="Q280" s="18">
        <v>1164.19</v>
      </c>
      <c r="R280" s="18">
        <v>1748.7</v>
      </c>
      <c r="S280" s="18">
        <v>24621</v>
      </c>
      <c r="T280" s="18">
        <v>13390</v>
      </c>
      <c r="U280" s="18">
        <v>94505.26</v>
      </c>
      <c r="V280" s="18">
        <v>969.99</v>
      </c>
      <c r="W280" s="18">
        <v>4524.75</v>
      </c>
      <c r="X280" s="18">
        <v>100000</v>
      </c>
      <c r="Y280" s="18">
        <v>47787.11</v>
      </c>
      <c r="Z280" s="18">
        <v>1164.19</v>
      </c>
      <c r="AA280" s="18">
        <v>1748.7</v>
      </c>
      <c r="AB280" s="18">
        <v>50700</v>
      </c>
    </row>
    <row r="281" spans="1:31" s="15" customFormat="1" x14ac:dyDescent="0.25">
      <c r="A281" s="17">
        <v>6</v>
      </c>
      <c r="B281" s="17" t="s">
        <v>1108</v>
      </c>
      <c r="C281" s="17" t="s">
        <v>1663</v>
      </c>
      <c r="D281" s="17" t="s">
        <v>1115</v>
      </c>
      <c r="E281" s="17" t="s">
        <v>1116</v>
      </c>
      <c r="F281" s="17" t="s">
        <v>35</v>
      </c>
      <c r="G281" s="17" t="s">
        <v>1055</v>
      </c>
      <c r="H281" s="17">
        <v>54198</v>
      </c>
      <c r="I281" s="17">
        <v>53644</v>
      </c>
      <c r="J281" s="17">
        <v>554</v>
      </c>
      <c r="K281" s="17" t="s">
        <v>37</v>
      </c>
      <c r="L281" s="18">
        <v>96471.44</v>
      </c>
      <c r="M281" s="18">
        <v>1299.31</v>
      </c>
      <c r="N281" s="18">
        <v>8022.25</v>
      </c>
      <c r="O281" s="18">
        <v>105793</v>
      </c>
      <c r="P281" s="18">
        <v>3452.76</v>
      </c>
      <c r="Q281" s="18">
        <v>964.94</v>
      </c>
      <c r="R281" s="18">
        <v>249.3</v>
      </c>
      <c r="S281" s="18">
        <v>4667</v>
      </c>
      <c r="T281" s="18">
        <v>1550</v>
      </c>
      <c r="U281" s="18">
        <v>0</v>
      </c>
      <c r="V281" s="18">
        <v>0</v>
      </c>
      <c r="W281" s="18">
        <v>0</v>
      </c>
      <c r="X281" s="18"/>
      <c r="Y281" s="18">
        <v>99924.2</v>
      </c>
      <c r="Z281" s="18">
        <v>8987.19</v>
      </c>
      <c r="AA281" s="18">
        <v>1548.61</v>
      </c>
      <c r="AB281" s="18">
        <v>110460</v>
      </c>
    </row>
    <row r="282" spans="1:31" s="15" customFormat="1" x14ac:dyDescent="0.25">
      <c r="A282" s="17">
        <v>7</v>
      </c>
      <c r="B282" s="17" t="s">
        <v>1108</v>
      </c>
      <c r="C282" s="17" t="s">
        <v>1663</v>
      </c>
      <c r="D282" s="17" t="s">
        <v>1117</v>
      </c>
      <c r="E282" s="17" t="s">
        <v>1118</v>
      </c>
      <c r="F282" s="17" t="s">
        <v>35</v>
      </c>
      <c r="G282" s="17" t="s">
        <v>1055</v>
      </c>
      <c r="H282" s="17">
        <v>4875</v>
      </c>
      <c r="I282" s="17">
        <v>4875</v>
      </c>
      <c r="J282" s="17">
        <v>0</v>
      </c>
      <c r="K282" s="17" t="s">
        <v>37</v>
      </c>
      <c r="L282" s="18">
        <v>65759.92</v>
      </c>
      <c r="M282" s="18">
        <v>7129.13</v>
      </c>
      <c r="N282" s="18">
        <v>20649.95</v>
      </c>
      <c r="O282" s="18">
        <v>93539</v>
      </c>
      <c r="P282" s="18">
        <v>1815.31</v>
      </c>
      <c r="Q282" s="18">
        <v>729.69</v>
      </c>
      <c r="R282" s="18">
        <v>0</v>
      </c>
      <c r="S282" s="18">
        <v>2545</v>
      </c>
      <c r="T282" s="18">
        <v>50</v>
      </c>
      <c r="U282" s="18">
        <v>0</v>
      </c>
      <c r="V282" s="18">
        <v>0</v>
      </c>
      <c r="W282" s="18">
        <v>0</v>
      </c>
      <c r="X282" s="18"/>
      <c r="Y282" s="18">
        <v>67575.23</v>
      </c>
      <c r="Z282" s="18">
        <v>21379.64</v>
      </c>
      <c r="AA282" s="18">
        <v>7129.13</v>
      </c>
      <c r="AB282" s="18">
        <v>96084</v>
      </c>
    </row>
    <row r="283" spans="1:31" s="15" customFormat="1" x14ac:dyDescent="0.25">
      <c r="A283" s="17">
        <v>8</v>
      </c>
      <c r="B283" s="17" t="s">
        <v>1108</v>
      </c>
      <c r="C283" s="17" t="s">
        <v>1663</v>
      </c>
      <c r="D283" s="17" t="s">
        <v>1119</v>
      </c>
      <c r="E283" s="17" t="s">
        <v>1120</v>
      </c>
      <c r="F283" s="17" t="s">
        <v>35</v>
      </c>
      <c r="G283" s="17" t="s">
        <v>215</v>
      </c>
      <c r="H283" s="17">
        <v>84374</v>
      </c>
      <c r="I283" s="17">
        <v>83841</v>
      </c>
      <c r="J283" s="17">
        <v>1599</v>
      </c>
      <c r="K283" s="17" t="s">
        <v>37</v>
      </c>
      <c r="L283" s="18">
        <v>79121.240000000005</v>
      </c>
      <c r="M283" s="18">
        <v>795.15</v>
      </c>
      <c r="N283" s="18">
        <v>957.61</v>
      </c>
      <c r="O283" s="18">
        <v>80874</v>
      </c>
      <c r="P283" s="18">
        <v>9150.9599999999991</v>
      </c>
      <c r="Q283" s="18">
        <v>767.49</v>
      </c>
      <c r="R283" s="18">
        <v>719.55</v>
      </c>
      <c r="S283" s="18">
        <v>10638</v>
      </c>
      <c r="T283" s="18">
        <v>670</v>
      </c>
      <c r="U283" s="18">
        <v>0</v>
      </c>
      <c r="V283" s="18">
        <v>0</v>
      </c>
      <c r="W283" s="18">
        <v>0</v>
      </c>
      <c r="X283" s="18"/>
      <c r="Y283" s="18">
        <v>88272.2</v>
      </c>
      <c r="Z283" s="18">
        <v>1725.1</v>
      </c>
      <c r="AA283" s="18">
        <v>1514.7</v>
      </c>
      <c r="AB283" s="18">
        <v>91512</v>
      </c>
    </row>
    <row r="284" spans="1:31" s="15" customFormat="1" x14ac:dyDescent="0.25">
      <c r="A284" s="17">
        <v>9</v>
      </c>
      <c r="B284" s="17" t="s">
        <v>1121</v>
      </c>
      <c r="C284" s="17" t="s">
        <v>1663</v>
      </c>
      <c r="D284" s="17" t="s">
        <v>1122</v>
      </c>
      <c r="E284" s="17" t="s">
        <v>1123</v>
      </c>
      <c r="F284" s="17" t="s">
        <v>35</v>
      </c>
      <c r="G284" s="17" t="s">
        <v>1124</v>
      </c>
      <c r="H284" s="17">
        <v>36111</v>
      </c>
      <c r="I284" s="17">
        <v>35436</v>
      </c>
      <c r="J284" s="17">
        <v>2025</v>
      </c>
      <c r="K284" s="17" t="s">
        <v>37</v>
      </c>
      <c r="L284" s="18">
        <v>106893.47</v>
      </c>
      <c r="M284" s="18">
        <v>2018.25</v>
      </c>
      <c r="N284" s="18">
        <v>1193.28</v>
      </c>
      <c r="O284" s="18">
        <v>110105</v>
      </c>
      <c r="P284" s="18">
        <v>12297.37</v>
      </c>
      <c r="Q284" s="18">
        <v>1043.3800000000001</v>
      </c>
      <c r="R284" s="18">
        <v>911.25</v>
      </c>
      <c r="S284" s="18">
        <v>14252</v>
      </c>
      <c r="T284" s="18">
        <v>4150</v>
      </c>
      <c r="U284" s="18">
        <v>0</v>
      </c>
      <c r="V284" s="18">
        <v>0</v>
      </c>
      <c r="W284" s="18">
        <v>0</v>
      </c>
      <c r="X284" s="18"/>
      <c r="Y284" s="18">
        <v>119190.84</v>
      </c>
      <c r="Z284" s="18">
        <v>2236.66</v>
      </c>
      <c r="AA284" s="18">
        <v>2929.5</v>
      </c>
      <c r="AB284" s="18">
        <v>124357</v>
      </c>
    </row>
    <row r="285" spans="1:31" s="15" customFormat="1" x14ac:dyDescent="0.25">
      <c r="A285" s="17">
        <v>10</v>
      </c>
      <c r="B285" s="17" t="s">
        <v>1099</v>
      </c>
      <c r="C285" s="17" t="s">
        <v>1663</v>
      </c>
      <c r="D285" s="17" t="s">
        <v>1125</v>
      </c>
      <c r="E285" s="17" t="s">
        <v>1126</v>
      </c>
      <c r="F285" s="17" t="s">
        <v>35</v>
      </c>
      <c r="G285" s="17" t="s">
        <v>1127</v>
      </c>
      <c r="H285" s="17">
        <v>17433</v>
      </c>
      <c r="I285" s="17">
        <v>17433</v>
      </c>
      <c r="J285" s="17">
        <v>0</v>
      </c>
      <c r="K285" s="17" t="s">
        <v>37</v>
      </c>
      <c r="L285" s="18">
        <v>69079.460000000006</v>
      </c>
      <c r="M285" s="18">
        <v>0</v>
      </c>
      <c r="N285" s="18">
        <v>1762.54</v>
      </c>
      <c r="O285" s="18">
        <v>70842</v>
      </c>
      <c r="P285" s="18">
        <v>577.91999999999996</v>
      </c>
      <c r="Q285" s="18">
        <v>69.08</v>
      </c>
      <c r="R285" s="18">
        <v>0</v>
      </c>
      <c r="S285" s="18">
        <v>647</v>
      </c>
      <c r="T285" s="18">
        <v>0</v>
      </c>
      <c r="U285" s="18">
        <v>0</v>
      </c>
      <c r="V285" s="18">
        <v>0</v>
      </c>
      <c r="W285" s="18">
        <v>0</v>
      </c>
      <c r="X285" s="18"/>
      <c r="Y285" s="18">
        <v>69657.38</v>
      </c>
      <c r="Z285" s="18">
        <v>1831.62</v>
      </c>
      <c r="AA285" s="18">
        <v>0</v>
      </c>
      <c r="AB285" s="18">
        <v>71489</v>
      </c>
    </row>
    <row r="286" spans="1:31" s="15" customFormat="1" x14ac:dyDescent="0.25">
      <c r="A286" s="17">
        <v>11</v>
      </c>
      <c r="B286" s="17" t="s">
        <v>1103</v>
      </c>
      <c r="C286" s="17" t="s">
        <v>1663</v>
      </c>
      <c r="D286" s="17" t="s">
        <v>1128</v>
      </c>
      <c r="E286" s="17" t="s">
        <v>1129</v>
      </c>
      <c r="F286" s="17" t="s">
        <v>35</v>
      </c>
      <c r="G286" s="17" t="s">
        <v>215</v>
      </c>
      <c r="H286" s="17">
        <v>9140</v>
      </c>
      <c r="I286" s="17">
        <v>9140</v>
      </c>
      <c r="J286" s="17">
        <v>20</v>
      </c>
      <c r="K286" s="17" t="s">
        <v>848</v>
      </c>
      <c r="L286" s="18">
        <v>71988</v>
      </c>
      <c r="M286" s="18">
        <v>811.09</v>
      </c>
      <c r="N286" s="18">
        <v>18940.91</v>
      </c>
      <c r="O286" s="18">
        <v>91740</v>
      </c>
      <c r="P286" s="18">
        <v>681.2</v>
      </c>
      <c r="Q286" s="18">
        <v>72.8</v>
      </c>
      <c r="R286" s="18">
        <v>9</v>
      </c>
      <c r="S286" s="18">
        <v>763</v>
      </c>
      <c r="T286" s="18">
        <v>0</v>
      </c>
      <c r="U286" s="18">
        <v>0</v>
      </c>
      <c r="V286" s="18">
        <v>0</v>
      </c>
      <c r="W286" s="18">
        <v>0</v>
      </c>
      <c r="X286" s="18"/>
      <c r="Y286" s="18">
        <v>72669.2</v>
      </c>
      <c r="Z286" s="18">
        <v>19013.71</v>
      </c>
      <c r="AA286" s="18">
        <v>820.09</v>
      </c>
      <c r="AB286" s="18">
        <v>92503</v>
      </c>
    </row>
    <row r="287" spans="1:31" s="15" customFormat="1" x14ac:dyDescent="0.25">
      <c r="A287" s="17">
        <v>12</v>
      </c>
      <c r="B287" s="17" t="s">
        <v>1111</v>
      </c>
      <c r="C287" s="17" t="s">
        <v>1663</v>
      </c>
      <c r="D287" s="17" t="s">
        <v>1130</v>
      </c>
      <c r="E287" s="17" t="s">
        <v>1131</v>
      </c>
      <c r="F287" s="17" t="s">
        <v>35</v>
      </c>
      <c r="G287" s="17" t="s">
        <v>1132</v>
      </c>
      <c r="H287" s="17">
        <v>265</v>
      </c>
      <c r="I287" s="17">
        <v>219</v>
      </c>
      <c r="J287" s="17">
        <v>46</v>
      </c>
      <c r="K287" s="17" t="s">
        <v>37</v>
      </c>
      <c r="L287" s="18">
        <v>68989.64</v>
      </c>
      <c r="M287" s="18">
        <v>3041.63</v>
      </c>
      <c r="N287" s="18">
        <v>15757.73</v>
      </c>
      <c r="O287" s="18">
        <v>87789</v>
      </c>
      <c r="P287" s="18">
        <v>816.62</v>
      </c>
      <c r="Q287" s="18">
        <v>716.68</v>
      </c>
      <c r="R287" s="18">
        <v>20.7</v>
      </c>
      <c r="S287" s="18">
        <v>1554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69806.259999999995</v>
      </c>
      <c r="Z287" s="18">
        <v>16474.41</v>
      </c>
      <c r="AA287" s="18">
        <v>3062.33</v>
      </c>
      <c r="AB287" s="18">
        <v>89343</v>
      </c>
    </row>
    <row r="288" spans="1:31" s="15" customFormat="1" x14ac:dyDescent="0.25">
      <c r="A288" s="17">
        <v>13</v>
      </c>
      <c r="B288" s="17" t="s">
        <v>1103</v>
      </c>
      <c r="C288" s="17" t="s">
        <v>1663</v>
      </c>
      <c r="D288" s="17" t="s">
        <v>1669</v>
      </c>
      <c r="E288" s="17" t="s">
        <v>1670</v>
      </c>
      <c r="F288" s="17" t="s">
        <v>35</v>
      </c>
      <c r="G288" s="17" t="s">
        <v>1671</v>
      </c>
      <c r="H288" s="17">
        <v>142</v>
      </c>
      <c r="I288" s="17">
        <v>132</v>
      </c>
      <c r="J288" s="17">
        <v>10</v>
      </c>
      <c r="K288" s="17" t="s">
        <v>37</v>
      </c>
      <c r="L288" s="18">
        <v>2595.54</v>
      </c>
      <c r="M288" s="18">
        <v>36.81</v>
      </c>
      <c r="N288" s="18">
        <v>15.65</v>
      </c>
      <c r="O288" s="18">
        <v>2648</v>
      </c>
      <c r="P288" s="18">
        <v>628.97</v>
      </c>
      <c r="Q288" s="18">
        <v>20.53</v>
      </c>
      <c r="R288" s="18">
        <v>4.5</v>
      </c>
      <c r="S288" s="18">
        <v>654</v>
      </c>
      <c r="T288" s="18">
        <v>0</v>
      </c>
      <c r="U288" s="18">
        <v>0</v>
      </c>
      <c r="V288" s="18">
        <v>0</v>
      </c>
      <c r="W288" s="18">
        <v>0</v>
      </c>
      <c r="X288" s="18"/>
      <c r="Y288" s="18">
        <v>3224.51</v>
      </c>
      <c r="Z288" s="18">
        <v>36.18</v>
      </c>
      <c r="AA288" s="18">
        <v>41.31</v>
      </c>
      <c r="AB288" s="18">
        <v>3302</v>
      </c>
    </row>
    <row r="289" spans="1:28" s="15" customFormat="1" x14ac:dyDescent="0.25">
      <c r="A289" s="17">
        <v>14</v>
      </c>
      <c r="B289" s="17" t="s">
        <v>1121</v>
      </c>
      <c r="C289" s="17" t="s">
        <v>1663</v>
      </c>
      <c r="D289" s="17" t="s">
        <v>1133</v>
      </c>
      <c r="E289" s="17" t="s">
        <v>1134</v>
      </c>
      <c r="F289" s="17" t="s">
        <v>35</v>
      </c>
      <c r="G289" s="17" t="s">
        <v>114</v>
      </c>
      <c r="H289" s="17">
        <v>20742</v>
      </c>
      <c r="I289" s="17">
        <v>20656</v>
      </c>
      <c r="J289" s="17">
        <v>86</v>
      </c>
      <c r="K289" s="17" t="s">
        <v>37</v>
      </c>
      <c r="L289" s="18">
        <v>80124.56</v>
      </c>
      <c r="M289" s="18">
        <v>1326.61</v>
      </c>
      <c r="N289" s="18">
        <v>13399.83</v>
      </c>
      <c r="O289" s="18">
        <v>94851</v>
      </c>
      <c r="P289" s="18">
        <v>1326.56</v>
      </c>
      <c r="Q289" s="18">
        <v>808.74</v>
      </c>
      <c r="R289" s="18">
        <v>38.700000000000003</v>
      </c>
      <c r="S289" s="18">
        <v>2174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81451.12</v>
      </c>
      <c r="Z289" s="18">
        <v>14208.57</v>
      </c>
      <c r="AA289" s="18">
        <v>1365.31</v>
      </c>
      <c r="AB289" s="18">
        <v>97025</v>
      </c>
    </row>
    <row r="290" spans="1:28" s="15" customFormat="1" x14ac:dyDescent="0.25">
      <c r="A290" s="17">
        <v>15</v>
      </c>
      <c r="B290" s="17" t="s">
        <v>1135</v>
      </c>
      <c r="C290" s="17" t="s">
        <v>1663</v>
      </c>
      <c r="D290" s="17" t="s">
        <v>1136</v>
      </c>
      <c r="E290" s="17" t="s">
        <v>1137</v>
      </c>
      <c r="F290" s="17" t="s">
        <v>35</v>
      </c>
      <c r="G290" s="17" t="s">
        <v>1006</v>
      </c>
      <c r="H290" s="17">
        <v>950</v>
      </c>
      <c r="I290" s="17">
        <v>120</v>
      </c>
      <c r="J290" s="17">
        <v>830</v>
      </c>
      <c r="K290" s="17" t="s">
        <v>37</v>
      </c>
      <c r="L290" s="18">
        <v>9426.1</v>
      </c>
      <c r="M290" s="18">
        <v>112.85</v>
      </c>
      <c r="N290" s="18">
        <v>803.05</v>
      </c>
      <c r="O290" s="18">
        <v>10342</v>
      </c>
      <c r="P290" s="18">
        <v>4857.24</v>
      </c>
      <c r="Q290" s="18">
        <v>90.26</v>
      </c>
      <c r="R290" s="18">
        <v>373.5</v>
      </c>
      <c r="S290" s="18">
        <v>5321</v>
      </c>
      <c r="T290" s="18">
        <v>1120</v>
      </c>
      <c r="U290" s="18">
        <v>0</v>
      </c>
      <c r="V290" s="18">
        <v>0</v>
      </c>
      <c r="W290" s="18">
        <v>0</v>
      </c>
      <c r="X290" s="18"/>
      <c r="Y290" s="18">
        <v>14283.34</v>
      </c>
      <c r="Z290" s="18">
        <v>893.31</v>
      </c>
      <c r="AA290" s="18">
        <v>486.35</v>
      </c>
      <c r="AB290" s="18">
        <v>15663</v>
      </c>
    </row>
    <row r="291" spans="1:28" s="15" customFormat="1" x14ac:dyDescent="0.25">
      <c r="A291" s="17">
        <v>16</v>
      </c>
      <c r="B291" s="17" t="s">
        <v>1135</v>
      </c>
      <c r="C291" s="17" t="s">
        <v>1663</v>
      </c>
      <c r="D291" s="17" t="s">
        <v>1138</v>
      </c>
      <c r="E291" s="17" t="s">
        <v>1139</v>
      </c>
      <c r="F291" s="17" t="s">
        <v>35</v>
      </c>
      <c r="G291" s="17" t="s">
        <v>1010</v>
      </c>
      <c r="H291" s="17"/>
      <c r="I291" s="17"/>
      <c r="J291" s="17"/>
      <c r="K291" s="17"/>
      <c r="L291" s="18">
        <v>17403.82</v>
      </c>
      <c r="M291" s="18">
        <v>56.81</v>
      </c>
      <c r="N291" s="18">
        <v>1704.37</v>
      </c>
      <c r="O291" s="18">
        <v>19165</v>
      </c>
      <c r="P291" s="18">
        <v>0</v>
      </c>
      <c r="Q291" s="18">
        <v>0</v>
      </c>
      <c r="R291" s="18">
        <v>0</v>
      </c>
      <c r="S291" s="18"/>
      <c r="T291" s="18">
        <v>0</v>
      </c>
      <c r="U291" s="18">
        <v>0</v>
      </c>
      <c r="V291" s="18">
        <v>0</v>
      </c>
      <c r="W291" s="18">
        <v>0</v>
      </c>
      <c r="X291" s="18"/>
      <c r="Y291" s="18">
        <v>17403.82</v>
      </c>
      <c r="Z291" s="18">
        <v>1704.37</v>
      </c>
      <c r="AA291" s="18">
        <v>56.81</v>
      </c>
      <c r="AB291" s="18">
        <v>19165</v>
      </c>
    </row>
    <row r="292" spans="1:28" s="22" customFormat="1" x14ac:dyDescent="0.25">
      <c r="A292" s="19"/>
      <c r="B292" s="19"/>
      <c r="C292" s="10" t="s">
        <v>71</v>
      </c>
      <c r="D292" s="19"/>
      <c r="E292" s="19"/>
      <c r="F292" s="19"/>
      <c r="G292" s="19"/>
      <c r="H292" s="19"/>
      <c r="I292" s="19"/>
      <c r="J292" s="19">
        <f>SUM(J276:J291)</f>
        <v>12199</v>
      </c>
      <c r="K292" s="19"/>
      <c r="L292" s="20">
        <f t="shared" ref="L292:AB292" si="42">SUM(L276:L291)</f>
        <v>1000845.5299999998</v>
      </c>
      <c r="M292" s="20">
        <f t="shared" si="42"/>
        <v>33062.32</v>
      </c>
      <c r="N292" s="20">
        <f t="shared" si="42"/>
        <v>97931.15</v>
      </c>
      <c r="O292" s="20">
        <f t="shared" si="42"/>
        <v>1131839</v>
      </c>
      <c r="P292" s="20">
        <f t="shared" si="42"/>
        <v>78904.73</v>
      </c>
      <c r="Q292" s="20">
        <f t="shared" si="42"/>
        <v>8620.7200000000012</v>
      </c>
      <c r="R292" s="20">
        <f t="shared" si="42"/>
        <v>5489.55</v>
      </c>
      <c r="S292" s="20">
        <f t="shared" si="42"/>
        <v>93015</v>
      </c>
      <c r="T292" s="20">
        <f t="shared" si="42"/>
        <v>21650</v>
      </c>
      <c r="U292" s="20">
        <f t="shared" si="42"/>
        <v>94505.26</v>
      </c>
      <c r="V292" s="20">
        <f t="shared" si="42"/>
        <v>969.99</v>
      </c>
      <c r="W292" s="20">
        <f t="shared" si="42"/>
        <v>4524.75</v>
      </c>
      <c r="X292" s="20">
        <f t="shared" si="42"/>
        <v>100000</v>
      </c>
      <c r="Y292" s="20">
        <f t="shared" si="42"/>
        <v>985244.99999999988</v>
      </c>
      <c r="Z292" s="20">
        <f t="shared" si="42"/>
        <v>105581.87999999998</v>
      </c>
      <c r="AA292" s="20">
        <f t="shared" si="42"/>
        <v>34027.120000000003</v>
      </c>
      <c r="AB292" s="20">
        <f t="shared" si="42"/>
        <v>1124854</v>
      </c>
    </row>
    <row r="293" spans="1:28" s="15" customFormat="1" x14ac:dyDescent="0.25">
      <c r="A293" s="17">
        <v>1</v>
      </c>
      <c r="B293" s="17" t="s">
        <v>1121</v>
      </c>
      <c r="C293" s="17" t="s">
        <v>1663</v>
      </c>
      <c r="D293" s="17" t="s">
        <v>1140</v>
      </c>
      <c r="E293" s="17" t="s">
        <v>1141</v>
      </c>
      <c r="F293" s="17" t="s">
        <v>75</v>
      </c>
      <c r="G293" s="17" t="s">
        <v>1142</v>
      </c>
      <c r="H293" s="17">
        <v>5520</v>
      </c>
      <c r="I293" s="17">
        <v>5436</v>
      </c>
      <c r="J293" s="17">
        <v>84</v>
      </c>
      <c r="K293" s="17" t="s">
        <v>37</v>
      </c>
      <c r="L293" s="18">
        <v>29818.37</v>
      </c>
      <c r="M293" s="18">
        <v>1855.9</v>
      </c>
      <c r="N293" s="18">
        <v>5375.73</v>
      </c>
      <c r="O293" s="18">
        <v>37050</v>
      </c>
      <c r="P293" s="18">
        <v>856</v>
      </c>
      <c r="Q293" s="18">
        <v>311.73</v>
      </c>
      <c r="R293" s="18">
        <v>50.27</v>
      </c>
      <c r="S293" s="18">
        <v>1218</v>
      </c>
      <c r="T293" s="18">
        <v>730</v>
      </c>
      <c r="U293" s="18">
        <v>0</v>
      </c>
      <c r="V293" s="18">
        <v>0</v>
      </c>
      <c r="W293" s="18">
        <v>0</v>
      </c>
      <c r="X293" s="18"/>
      <c r="Y293" s="18">
        <v>30674.37</v>
      </c>
      <c r="Z293" s="18">
        <v>5687.46</v>
      </c>
      <c r="AA293" s="18">
        <v>1906.17</v>
      </c>
      <c r="AB293" s="18">
        <v>38268</v>
      </c>
    </row>
    <row r="294" spans="1:28" s="15" customFormat="1" x14ac:dyDescent="0.25">
      <c r="A294" s="17">
        <v>2</v>
      </c>
      <c r="B294" s="17" t="s">
        <v>1121</v>
      </c>
      <c r="C294" s="17" t="s">
        <v>1663</v>
      </c>
      <c r="D294" s="17" t="s">
        <v>1143</v>
      </c>
      <c r="E294" s="17" t="s">
        <v>1144</v>
      </c>
      <c r="F294" s="17" t="s">
        <v>75</v>
      </c>
      <c r="G294" s="17" t="s">
        <v>1142</v>
      </c>
      <c r="H294" s="17">
        <v>1099</v>
      </c>
      <c r="I294" s="17">
        <v>1099</v>
      </c>
      <c r="J294" s="17">
        <v>0</v>
      </c>
      <c r="K294" s="17" t="s">
        <v>59</v>
      </c>
      <c r="L294" s="18">
        <v>15033.23</v>
      </c>
      <c r="M294" s="18">
        <v>429.09</v>
      </c>
      <c r="N294" s="18">
        <v>3524.68</v>
      </c>
      <c r="O294" s="18">
        <v>18987</v>
      </c>
      <c r="P294" s="18">
        <v>312.83</v>
      </c>
      <c r="Q294" s="18">
        <v>153.16999999999999</v>
      </c>
      <c r="R294" s="18">
        <v>0</v>
      </c>
      <c r="S294" s="18">
        <v>466</v>
      </c>
      <c r="T294" s="18">
        <v>0</v>
      </c>
      <c r="U294" s="18">
        <v>0</v>
      </c>
      <c r="V294" s="18">
        <v>0</v>
      </c>
      <c r="W294" s="18">
        <v>0</v>
      </c>
      <c r="X294" s="18"/>
      <c r="Y294" s="18">
        <v>15346.06</v>
      </c>
      <c r="Z294" s="18">
        <v>3677.85</v>
      </c>
      <c r="AA294" s="18">
        <v>429.09</v>
      </c>
      <c r="AB294" s="18">
        <v>19453</v>
      </c>
    </row>
    <row r="295" spans="1:28" s="15" customFormat="1" x14ac:dyDescent="0.25">
      <c r="A295" s="17">
        <v>3</v>
      </c>
      <c r="B295" s="17" t="s">
        <v>1103</v>
      </c>
      <c r="C295" s="17" t="s">
        <v>1663</v>
      </c>
      <c r="D295" s="17" t="s">
        <v>1145</v>
      </c>
      <c r="E295" s="17" t="s">
        <v>1146</v>
      </c>
      <c r="F295" s="17" t="s">
        <v>75</v>
      </c>
      <c r="G295" s="17" t="s">
        <v>1147</v>
      </c>
      <c r="H295" s="17">
        <v>16600</v>
      </c>
      <c r="I295" s="17">
        <v>16600</v>
      </c>
      <c r="J295" s="17">
        <v>0</v>
      </c>
      <c r="K295" s="17" t="s">
        <v>59</v>
      </c>
      <c r="L295" s="18">
        <v>56308.82</v>
      </c>
      <c r="M295" s="18">
        <v>3753.97</v>
      </c>
      <c r="N295" s="18">
        <v>13470.21</v>
      </c>
      <c r="O295" s="18">
        <v>73533</v>
      </c>
      <c r="P295" s="18">
        <v>437.62</v>
      </c>
      <c r="Q295" s="18">
        <v>599.38</v>
      </c>
      <c r="R295" s="18">
        <v>0</v>
      </c>
      <c r="S295" s="18">
        <v>1037</v>
      </c>
      <c r="T295" s="18">
        <v>0</v>
      </c>
      <c r="U295" s="18">
        <v>0</v>
      </c>
      <c r="V295" s="18">
        <v>0</v>
      </c>
      <c r="W295" s="18">
        <v>0</v>
      </c>
      <c r="X295" s="18"/>
      <c r="Y295" s="18">
        <v>56746.44</v>
      </c>
      <c r="Z295" s="18">
        <v>14069.59</v>
      </c>
      <c r="AA295" s="18">
        <v>3753.97</v>
      </c>
      <c r="AB295" s="18">
        <v>74570</v>
      </c>
    </row>
    <row r="296" spans="1:28" s="15" customFormat="1" x14ac:dyDescent="0.25">
      <c r="A296" s="17">
        <v>4</v>
      </c>
      <c r="B296" s="17" t="s">
        <v>1099</v>
      </c>
      <c r="C296" s="17" t="s">
        <v>1663</v>
      </c>
      <c r="D296" s="17" t="s">
        <v>1148</v>
      </c>
      <c r="E296" s="17" t="s">
        <v>1149</v>
      </c>
      <c r="F296" s="17" t="s">
        <v>75</v>
      </c>
      <c r="G296" s="17" t="s">
        <v>1142</v>
      </c>
      <c r="H296" s="17">
        <v>18270</v>
      </c>
      <c r="I296" s="17">
        <v>18167</v>
      </c>
      <c r="J296" s="17">
        <v>103</v>
      </c>
      <c r="K296" s="17" t="s">
        <v>37</v>
      </c>
      <c r="L296" s="18">
        <v>42688.160000000003</v>
      </c>
      <c r="M296" s="18">
        <v>3328.76</v>
      </c>
      <c r="N296" s="18">
        <v>10868.08</v>
      </c>
      <c r="O296" s="18">
        <v>56885</v>
      </c>
      <c r="P296" s="18">
        <v>860.55</v>
      </c>
      <c r="Q296" s="18">
        <v>456.8</v>
      </c>
      <c r="R296" s="18">
        <v>61.65</v>
      </c>
      <c r="S296" s="18">
        <v>1379</v>
      </c>
      <c r="T296" s="18">
        <v>0</v>
      </c>
      <c r="U296" s="18">
        <v>0</v>
      </c>
      <c r="V296" s="18">
        <v>0</v>
      </c>
      <c r="W296" s="18">
        <v>0</v>
      </c>
      <c r="X296" s="18"/>
      <c r="Y296" s="18">
        <v>43548.71</v>
      </c>
      <c r="Z296" s="18">
        <v>11324.88</v>
      </c>
      <c r="AA296" s="18">
        <v>3390.41</v>
      </c>
      <c r="AB296" s="18">
        <v>58264</v>
      </c>
    </row>
    <row r="297" spans="1:28" s="15" customFormat="1" x14ac:dyDescent="0.25">
      <c r="A297" s="17">
        <v>5</v>
      </c>
      <c r="B297" s="17" t="s">
        <v>1111</v>
      </c>
      <c r="C297" s="17" t="s">
        <v>1663</v>
      </c>
      <c r="D297" s="17" t="s">
        <v>1150</v>
      </c>
      <c r="E297" s="17" t="s">
        <v>1151</v>
      </c>
      <c r="F297" s="17" t="s">
        <v>75</v>
      </c>
      <c r="G297" s="17" t="s">
        <v>1142</v>
      </c>
      <c r="H297" s="17">
        <v>20947</v>
      </c>
      <c r="I297" s="17">
        <v>20947</v>
      </c>
      <c r="J297" s="17">
        <v>0</v>
      </c>
      <c r="K297" s="17" t="s">
        <v>37</v>
      </c>
      <c r="L297" s="18">
        <v>60130.55</v>
      </c>
      <c r="M297" s="18">
        <v>4701.88</v>
      </c>
      <c r="N297" s="18">
        <v>16614.57</v>
      </c>
      <c r="O297" s="18">
        <v>81447</v>
      </c>
      <c r="P297" s="18">
        <v>343.29</v>
      </c>
      <c r="Q297" s="18">
        <v>646.71</v>
      </c>
      <c r="R297" s="18">
        <v>0</v>
      </c>
      <c r="S297" s="18">
        <v>990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60473.84</v>
      </c>
      <c r="Z297" s="18">
        <v>17261.28</v>
      </c>
      <c r="AA297" s="18">
        <v>4701.88</v>
      </c>
      <c r="AB297" s="18">
        <v>82437</v>
      </c>
    </row>
    <row r="298" spans="1:28" s="15" customFormat="1" x14ac:dyDescent="0.25">
      <c r="A298" s="17">
        <v>6</v>
      </c>
      <c r="B298" s="17" t="s">
        <v>1108</v>
      </c>
      <c r="C298" s="17" t="s">
        <v>1663</v>
      </c>
      <c r="D298" s="17" t="s">
        <v>1152</v>
      </c>
      <c r="E298" s="17" t="s">
        <v>1153</v>
      </c>
      <c r="F298" s="17" t="s">
        <v>75</v>
      </c>
      <c r="G298" s="17" t="s">
        <v>1142</v>
      </c>
      <c r="H298" s="17">
        <v>5220</v>
      </c>
      <c r="I298" s="17">
        <v>5220</v>
      </c>
      <c r="J298" s="17">
        <v>0</v>
      </c>
      <c r="K298" s="17" t="s">
        <v>37</v>
      </c>
      <c r="L298" s="18">
        <v>22131.58</v>
      </c>
      <c r="M298" s="18">
        <v>755.31</v>
      </c>
      <c r="N298" s="18">
        <v>5338.11</v>
      </c>
      <c r="O298" s="18">
        <v>28225</v>
      </c>
      <c r="P298" s="18">
        <v>437.62</v>
      </c>
      <c r="Q298" s="18">
        <v>227.38</v>
      </c>
      <c r="R298" s="18">
        <v>0</v>
      </c>
      <c r="S298" s="18">
        <v>665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22569.200000000001</v>
      </c>
      <c r="Z298" s="18">
        <v>5565.49</v>
      </c>
      <c r="AA298" s="18">
        <v>755.31</v>
      </c>
      <c r="AB298" s="18">
        <v>28890</v>
      </c>
    </row>
    <row r="299" spans="1:28" s="15" customFormat="1" x14ac:dyDescent="0.25">
      <c r="A299" s="17">
        <v>7</v>
      </c>
      <c r="B299" s="17" t="s">
        <v>1108</v>
      </c>
      <c r="C299" s="17" t="s">
        <v>1663</v>
      </c>
      <c r="D299" s="17" t="s">
        <v>1154</v>
      </c>
      <c r="E299" s="17" t="s">
        <v>1155</v>
      </c>
      <c r="F299" s="17" t="s">
        <v>75</v>
      </c>
      <c r="G299" s="17" t="s">
        <v>1142</v>
      </c>
      <c r="H299" s="17">
        <v>21895</v>
      </c>
      <c r="I299" s="17">
        <v>21895</v>
      </c>
      <c r="J299" s="17">
        <v>0</v>
      </c>
      <c r="K299" s="17" t="s">
        <v>37</v>
      </c>
      <c r="L299" s="18">
        <v>20392.34</v>
      </c>
      <c r="M299" s="18">
        <v>882.85</v>
      </c>
      <c r="N299" s="18">
        <v>4247.8100000000004</v>
      </c>
      <c r="O299" s="18">
        <v>25523</v>
      </c>
      <c r="P299" s="18">
        <v>343.85</v>
      </c>
      <c r="Q299" s="18">
        <v>211.15</v>
      </c>
      <c r="R299" s="18">
        <v>0</v>
      </c>
      <c r="S299" s="18">
        <v>555</v>
      </c>
      <c r="T299" s="18">
        <v>0</v>
      </c>
      <c r="U299" s="18">
        <v>0</v>
      </c>
      <c r="V299" s="18">
        <v>0</v>
      </c>
      <c r="W299" s="18">
        <v>0</v>
      </c>
      <c r="X299" s="18"/>
      <c r="Y299" s="18">
        <v>20736.189999999999</v>
      </c>
      <c r="Z299" s="18">
        <v>4458.96</v>
      </c>
      <c r="AA299" s="18">
        <v>882.85</v>
      </c>
      <c r="AB299" s="18">
        <v>26078</v>
      </c>
    </row>
    <row r="300" spans="1:28" s="15" customFormat="1" x14ac:dyDescent="0.25">
      <c r="A300" s="17">
        <v>8</v>
      </c>
      <c r="B300" s="17" t="s">
        <v>1103</v>
      </c>
      <c r="C300" s="17" t="s">
        <v>1663</v>
      </c>
      <c r="D300" s="17" t="s">
        <v>1156</v>
      </c>
      <c r="E300" s="17" t="s">
        <v>1157</v>
      </c>
      <c r="F300" s="17" t="s">
        <v>75</v>
      </c>
      <c r="G300" s="17" t="s">
        <v>1142</v>
      </c>
      <c r="H300" s="17">
        <v>12224</v>
      </c>
      <c r="I300" s="17">
        <v>12034</v>
      </c>
      <c r="J300" s="17">
        <v>190</v>
      </c>
      <c r="K300" s="17" t="s">
        <v>37</v>
      </c>
      <c r="L300" s="18">
        <v>67740.56</v>
      </c>
      <c r="M300" s="18">
        <v>4907.91</v>
      </c>
      <c r="N300" s="18">
        <v>17434.53</v>
      </c>
      <c r="O300" s="18">
        <v>90083</v>
      </c>
      <c r="P300" s="18">
        <v>1705.48</v>
      </c>
      <c r="Q300" s="18">
        <v>720.81</v>
      </c>
      <c r="R300" s="18">
        <v>113.71</v>
      </c>
      <c r="S300" s="18">
        <v>2540</v>
      </c>
      <c r="T300" s="18">
        <v>0</v>
      </c>
      <c r="U300" s="18">
        <v>0</v>
      </c>
      <c r="V300" s="18">
        <v>0</v>
      </c>
      <c r="W300" s="18">
        <v>0</v>
      </c>
      <c r="X300" s="18"/>
      <c r="Y300" s="18">
        <v>69446.039999999994</v>
      </c>
      <c r="Z300" s="18">
        <v>18155.34</v>
      </c>
      <c r="AA300" s="18">
        <v>5021.62</v>
      </c>
      <c r="AB300" s="18">
        <v>92623</v>
      </c>
    </row>
    <row r="301" spans="1:28" s="15" customFormat="1" x14ac:dyDescent="0.25">
      <c r="A301" s="17">
        <v>9</v>
      </c>
      <c r="B301" s="17" t="s">
        <v>1103</v>
      </c>
      <c r="C301" s="17" t="s">
        <v>1663</v>
      </c>
      <c r="D301" s="17" t="s">
        <v>1158</v>
      </c>
      <c r="E301" s="17" t="s">
        <v>1159</v>
      </c>
      <c r="F301" s="17" t="s">
        <v>75</v>
      </c>
      <c r="G301" s="17" t="s">
        <v>1142</v>
      </c>
      <c r="H301" s="17">
        <v>11475</v>
      </c>
      <c r="I301" s="17">
        <v>11475</v>
      </c>
      <c r="J301" s="17">
        <v>0</v>
      </c>
      <c r="K301" s="17" t="s">
        <v>59</v>
      </c>
      <c r="L301" s="18">
        <v>51144.39</v>
      </c>
      <c r="M301" s="18">
        <v>3762.07</v>
      </c>
      <c r="N301" s="18">
        <v>14965.54</v>
      </c>
      <c r="O301" s="18">
        <v>69872</v>
      </c>
      <c r="P301" s="18">
        <v>312.36</v>
      </c>
      <c r="Q301" s="18">
        <v>548.64</v>
      </c>
      <c r="R301" s="18">
        <v>0</v>
      </c>
      <c r="S301" s="18">
        <v>861</v>
      </c>
      <c r="T301" s="18">
        <v>0</v>
      </c>
      <c r="U301" s="18">
        <v>0</v>
      </c>
      <c r="V301" s="18">
        <v>0</v>
      </c>
      <c r="W301" s="18">
        <v>0</v>
      </c>
      <c r="X301" s="18"/>
      <c r="Y301" s="18">
        <v>51456.75</v>
      </c>
      <c r="Z301" s="18">
        <v>15514.18</v>
      </c>
      <c r="AA301" s="18">
        <v>3762.07</v>
      </c>
      <c r="AB301" s="18">
        <v>70733</v>
      </c>
    </row>
    <row r="302" spans="1:28" s="15" customFormat="1" x14ac:dyDescent="0.25">
      <c r="A302" s="17">
        <v>10</v>
      </c>
      <c r="B302" s="17" t="s">
        <v>1111</v>
      </c>
      <c r="C302" s="17" t="s">
        <v>1663</v>
      </c>
      <c r="D302" s="17" t="s">
        <v>1160</v>
      </c>
      <c r="E302" s="17" t="s">
        <v>1161</v>
      </c>
      <c r="F302" s="17" t="s">
        <v>75</v>
      </c>
      <c r="G302" s="17" t="s">
        <v>1142</v>
      </c>
      <c r="H302" s="17">
        <v>12550</v>
      </c>
      <c r="I302" s="17">
        <v>12546</v>
      </c>
      <c r="J302" s="17">
        <v>4</v>
      </c>
      <c r="K302" s="17" t="s">
        <v>37</v>
      </c>
      <c r="L302" s="18">
        <v>37944.99</v>
      </c>
      <c r="M302" s="18">
        <v>2169.0300000000002</v>
      </c>
      <c r="N302" s="18">
        <v>9227.98</v>
      </c>
      <c r="O302" s="18">
        <v>49342</v>
      </c>
      <c r="P302" s="18">
        <v>464.52</v>
      </c>
      <c r="Q302" s="18">
        <v>399.09</v>
      </c>
      <c r="R302" s="18">
        <v>2.39</v>
      </c>
      <c r="S302" s="18">
        <v>866</v>
      </c>
      <c r="T302" s="18">
        <v>0</v>
      </c>
      <c r="U302" s="18">
        <v>0</v>
      </c>
      <c r="V302" s="18">
        <v>0</v>
      </c>
      <c r="W302" s="18">
        <v>0</v>
      </c>
      <c r="X302" s="18"/>
      <c r="Y302" s="18">
        <v>38409.51</v>
      </c>
      <c r="Z302" s="18">
        <v>9627.07</v>
      </c>
      <c r="AA302" s="18">
        <v>2171.42</v>
      </c>
      <c r="AB302" s="18">
        <v>50208</v>
      </c>
    </row>
    <row r="303" spans="1:28" s="15" customFormat="1" x14ac:dyDescent="0.25">
      <c r="A303" s="17">
        <v>11</v>
      </c>
      <c r="B303" s="17" t="s">
        <v>1111</v>
      </c>
      <c r="C303" s="17" t="s">
        <v>1663</v>
      </c>
      <c r="D303" s="17" t="s">
        <v>1162</v>
      </c>
      <c r="E303" s="17" t="s">
        <v>1163</v>
      </c>
      <c r="F303" s="17" t="s">
        <v>75</v>
      </c>
      <c r="G303" s="17" t="s">
        <v>114</v>
      </c>
      <c r="H303" s="17">
        <v>0</v>
      </c>
      <c r="I303" s="17">
        <v>0</v>
      </c>
      <c r="J303" s="17">
        <v>0</v>
      </c>
      <c r="K303" s="17" t="s">
        <v>59</v>
      </c>
      <c r="L303" s="18">
        <v>64820.2</v>
      </c>
      <c r="M303" s="18">
        <v>2656.8</v>
      </c>
      <c r="N303" s="18">
        <v>15886</v>
      </c>
      <c r="O303" s="18">
        <v>83363</v>
      </c>
      <c r="P303" s="18">
        <v>250.16</v>
      </c>
      <c r="Q303" s="18">
        <v>675.84</v>
      </c>
      <c r="R303" s="18">
        <v>0</v>
      </c>
      <c r="S303" s="18">
        <v>926</v>
      </c>
      <c r="T303" s="18">
        <v>0</v>
      </c>
      <c r="U303" s="18">
        <v>0</v>
      </c>
      <c r="V303" s="18">
        <v>0</v>
      </c>
      <c r="W303" s="18">
        <v>0</v>
      </c>
      <c r="X303" s="18"/>
      <c r="Y303" s="18">
        <v>65070.36</v>
      </c>
      <c r="Z303" s="18">
        <v>16561.84</v>
      </c>
      <c r="AA303" s="18">
        <v>2656.8</v>
      </c>
      <c r="AB303" s="18">
        <v>84289</v>
      </c>
    </row>
    <row r="304" spans="1:28" s="15" customFormat="1" x14ac:dyDescent="0.25">
      <c r="A304" s="17">
        <v>12</v>
      </c>
      <c r="B304" s="17" t="s">
        <v>1108</v>
      </c>
      <c r="C304" s="17" t="s">
        <v>1663</v>
      </c>
      <c r="D304" s="17" t="s">
        <v>1164</v>
      </c>
      <c r="E304" s="17" t="s">
        <v>1165</v>
      </c>
      <c r="F304" s="17" t="s">
        <v>75</v>
      </c>
      <c r="G304" s="17" t="s">
        <v>114</v>
      </c>
      <c r="H304" s="17">
        <v>0</v>
      </c>
      <c r="I304" s="17">
        <v>0</v>
      </c>
      <c r="J304" s="17">
        <v>0</v>
      </c>
      <c r="K304" s="17" t="s">
        <v>59</v>
      </c>
      <c r="L304" s="18">
        <v>64821.01</v>
      </c>
      <c r="M304" s="18">
        <v>2656.8</v>
      </c>
      <c r="N304" s="18">
        <v>15886.19</v>
      </c>
      <c r="O304" s="18">
        <v>83364</v>
      </c>
      <c r="P304" s="18">
        <v>250.15</v>
      </c>
      <c r="Q304" s="18">
        <v>675.85</v>
      </c>
      <c r="R304" s="18">
        <v>0</v>
      </c>
      <c r="S304" s="18">
        <v>926</v>
      </c>
      <c r="T304" s="18">
        <v>0</v>
      </c>
      <c r="U304" s="18">
        <v>0</v>
      </c>
      <c r="V304" s="18">
        <v>0</v>
      </c>
      <c r="W304" s="18">
        <v>0</v>
      </c>
      <c r="X304" s="18"/>
      <c r="Y304" s="18">
        <v>65071.16</v>
      </c>
      <c r="Z304" s="18">
        <v>16562.04</v>
      </c>
      <c r="AA304" s="18">
        <v>2656.8</v>
      </c>
      <c r="AB304" s="18">
        <v>84290</v>
      </c>
    </row>
    <row r="305" spans="1:31" s="15" customFormat="1" x14ac:dyDescent="0.25">
      <c r="A305" s="17">
        <v>13</v>
      </c>
      <c r="B305" s="17" t="s">
        <v>1103</v>
      </c>
      <c r="C305" s="17" t="s">
        <v>1663</v>
      </c>
      <c r="D305" s="17" t="s">
        <v>1166</v>
      </c>
      <c r="E305" s="17" t="s">
        <v>1167</v>
      </c>
      <c r="F305" s="17" t="s">
        <v>75</v>
      </c>
      <c r="G305" s="17" t="s">
        <v>114</v>
      </c>
      <c r="H305" s="17">
        <v>0</v>
      </c>
      <c r="I305" s="17">
        <v>0</v>
      </c>
      <c r="J305" s="17">
        <v>0</v>
      </c>
      <c r="K305" s="17" t="s">
        <v>59</v>
      </c>
      <c r="L305" s="18">
        <v>64821.04</v>
      </c>
      <c r="M305" s="18">
        <v>2656.8</v>
      </c>
      <c r="N305" s="18">
        <v>15886.16</v>
      </c>
      <c r="O305" s="18">
        <v>83364</v>
      </c>
      <c r="P305" s="18">
        <v>250.15</v>
      </c>
      <c r="Q305" s="18">
        <v>675.85</v>
      </c>
      <c r="R305" s="18">
        <v>0</v>
      </c>
      <c r="S305" s="18">
        <v>926</v>
      </c>
      <c r="T305" s="18">
        <v>0</v>
      </c>
      <c r="U305" s="18">
        <v>0</v>
      </c>
      <c r="V305" s="18">
        <v>0</v>
      </c>
      <c r="W305" s="18">
        <v>0</v>
      </c>
      <c r="X305" s="18"/>
      <c r="Y305" s="18">
        <v>65071.19</v>
      </c>
      <c r="Z305" s="18">
        <v>16562.009999999998</v>
      </c>
      <c r="AA305" s="18">
        <v>2656.8</v>
      </c>
      <c r="AB305" s="18">
        <v>84290</v>
      </c>
    </row>
    <row r="306" spans="1:31" s="15" customFormat="1" x14ac:dyDescent="0.25">
      <c r="A306" s="17">
        <v>14</v>
      </c>
      <c r="B306" s="17" t="s">
        <v>1121</v>
      </c>
      <c r="C306" s="17" t="s">
        <v>1663</v>
      </c>
      <c r="D306" s="17" t="s">
        <v>1168</v>
      </c>
      <c r="E306" s="17" t="s">
        <v>1169</v>
      </c>
      <c r="F306" s="17" t="s">
        <v>75</v>
      </c>
      <c r="G306" s="17" t="s">
        <v>114</v>
      </c>
      <c r="H306" s="17">
        <v>0</v>
      </c>
      <c r="I306" s="17">
        <v>0</v>
      </c>
      <c r="J306" s="17">
        <v>0</v>
      </c>
      <c r="K306" s="17" t="s">
        <v>59</v>
      </c>
      <c r="L306" s="18">
        <v>70168.03</v>
      </c>
      <c r="M306" s="18">
        <v>1414.8</v>
      </c>
      <c r="N306" s="18">
        <v>11703.17</v>
      </c>
      <c r="O306" s="18">
        <v>83286</v>
      </c>
      <c r="P306" s="18">
        <v>250.27</v>
      </c>
      <c r="Q306" s="18">
        <v>719.73</v>
      </c>
      <c r="R306" s="18">
        <v>0</v>
      </c>
      <c r="S306" s="18">
        <v>970</v>
      </c>
      <c r="T306" s="18">
        <v>0</v>
      </c>
      <c r="U306" s="18">
        <v>0</v>
      </c>
      <c r="V306" s="18">
        <v>0</v>
      </c>
      <c r="W306" s="18">
        <v>0</v>
      </c>
      <c r="X306" s="18"/>
      <c r="Y306" s="18">
        <v>70418.3</v>
      </c>
      <c r="Z306" s="18">
        <v>12422.9</v>
      </c>
      <c r="AA306" s="18">
        <v>1414.8</v>
      </c>
      <c r="AB306" s="18">
        <v>84256</v>
      </c>
    </row>
    <row r="307" spans="1:31" s="15" customFormat="1" x14ac:dyDescent="0.25">
      <c r="A307" s="17">
        <v>15</v>
      </c>
      <c r="B307" s="17" t="s">
        <v>1099</v>
      </c>
      <c r="C307" s="17" t="s">
        <v>1663</v>
      </c>
      <c r="D307" s="17" t="s">
        <v>1170</v>
      </c>
      <c r="E307" s="17" t="s">
        <v>1171</v>
      </c>
      <c r="F307" s="17" t="s">
        <v>75</v>
      </c>
      <c r="G307" s="17" t="s">
        <v>114</v>
      </c>
      <c r="H307" s="17">
        <v>0</v>
      </c>
      <c r="I307" s="17">
        <v>0</v>
      </c>
      <c r="J307" s="17">
        <v>0</v>
      </c>
      <c r="K307" s="17" t="s">
        <v>59</v>
      </c>
      <c r="L307" s="18">
        <v>26583.49</v>
      </c>
      <c r="M307" s="18">
        <v>427.68</v>
      </c>
      <c r="N307" s="18">
        <v>2661.83</v>
      </c>
      <c r="O307" s="18">
        <v>29673</v>
      </c>
      <c r="P307" s="18">
        <v>250.13</v>
      </c>
      <c r="Q307" s="18">
        <v>269.87</v>
      </c>
      <c r="R307" s="18">
        <v>0</v>
      </c>
      <c r="S307" s="18">
        <v>520</v>
      </c>
      <c r="T307" s="18">
        <v>0</v>
      </c>
      <c r="U307" s="18">
        <v>0</v>
      </c>
      <c r="V307" s="18">
        <v>0</v>
      </c>
      <c r="W307" s="18">
        <v>0</v>
      </c>
      <c r="X307" s="18"/>
      <c r="Y307" s="18">
        <v>26833.62</v>
      </c>
      <c r="Z307" s="18">
        <v>2931.7</v>
      </c>
      <c r="AA307" s="18">
        <v>427.68</v>
      </c>
      <c r="AB307" s="18">
        <v>30193</v>
      </c>
    </row>
    <row r="308" spans="1:31" s="12" customFormat="1" ht="16.5" customHeight="1" x14ac:dyDescent="0.25">
      <c r="A308" s="10"/>
      <c r="B308" s="10"/>
      <c r="C308" s="10" t="s">
        <v>71</v>
      </c>
      <c r="D308" s="10"/>
      <c r="E308" s="10"/>
      <c r="F308" s="10"/>
      <c r="G308" s="10"/>
      <c r="H308" s="10"/>
      <c r="I308" s="10"/>
      <c r="J308" s="11">
        <f>SUM(J293:J307)</f>
        <v>381</v>
      </c>
      <c r="K308" s="10"/>
      <c r="L308" s="11">
        <f t="shared" ref="L308:AB308" si="43">SUM(L293:L307)</f>
        <v>694546.76</v>
      </c>
      <c r="M308" s="11">
        <f t="shared" si="43"/>
        <v>36359.65</v>
      </c>
      <c r="N308" s="11">
        <f t="shared" si="43"/>
        <v>163090.59</v>
      </c>
      <c r="O308" s="11">
        <f t="shared" si="43"/>
        <v>893997</v>
      </c>
      <c r="P308" s="11">
        <f t="shared" si="43"/>
        <v>7324.9799999999987</v>
      </c>
      <c r="Q308" s="11">
        <f t="shared" si="43"/>
        <v>7292.0000000000009</v>
      </c>
      <c r="R308" s="11">
        <f t="shared" si="43"/>
        <v>228.01999999999998</v>
      </c>
      <c r="S308" s="11">
        <f t="shared" si="43"/>
        <v>14845</v>
      </c>
      <c r="T308" s="11">
        <f t="shared" si="43"/>
        <v>730</v>
      </c>
      <c r="U308" s="11">
        <f t="shared" si="43"/>
        <v>0</v>
      </c>
      <c r="V308" s="11">
        <f t="shared" si="43"/>
        <v>0</v>
      </c>
      <c r="W308" s="11">
        <f t="shared" si="43"/>
        <v>0</v>
      </c>
      <c r="X308" s="11">
        <f t="shared" si="43"/>
        <v>0</v>
      </c>
      <c r="Y308" s="11">
        <f t="shared" si="43"/>
        <v>701871.74000000011</v>
      </c>
      <c r="Z308" s="11">
        <f t="shared" si="43"/>
        <v>170382.59000000003</v>
      </c>
      <c r="AA308" s="11">
        <f t="shared" si="43"/>
        <v>36587.670000000006</v>
      </c>
      <c r="AB308" s="11">
        <f t="shared" si="43"/>
        <v>908842</v>
      </c>
    </row>
    <row r="309" spans="1:31" s="12" customFormat="1" ht="16.5" customHeight="1" x14ac:dyDescent="0.25">
      <c r="A309" s="10"/>
      <c r="B309" s="10"/>
      <c r="C309" s="10" t="s">
        <v>119</v>
      </c>
      <c r="D309" s="10"/>
      <c r="E309" s="10"/>
      <c r="F309" s="10"/>
      <c r="G309" s="10"/>
      <c r="H309" s="10"/>
      <c r="I309" s="10"/>
      <c r="J309" s="11">
        <f>J308+J292</f>
        <v>12580</v>
      </c>
      <c r="K309" s="11"/>
      <c r="L309" s="11">
        <f t="shared" ref="L309:AB309" si="44">L308+L292</f>
        <v>1695392.2899999998</v>
      </c>
      <c r="M309" s="11">
        <f t="shared" si="44"/>
        <v>69421.97</v>
      </c>
      <c r="N309" s="11">
        <f t="shared" si="44"/>
        <v>261021.74</v>
      </c>
      <c r="O309" s="11">
        <f t="shared" si="44"/>
        <v>2025836</v>
      </c>
      <c r="P309" s="11">
        <f t="shared" si="44"/>
        <v>86229.709999999992</v>
      </c>
      <c r="Q309" s="11">
        <f t="shared" si="44"/>
        <v>15912.720000000001</v>
      </c>
      <c r="R309" s="11">
        <f t="shared" si="44"/>
        <v>5717.57</v>
      </c>
      <c r="S309" s="11">
        <f t="shared" si="44"/>
        <v>107860</v>
      </c>
      <c r="T309" s="11">
        <f t="shared" si="44"/>
        <v>22380</v>
      </c>
      <c r="U309" s="11">
        <f t="shared" si="44"/>
        <v>94505.26</v>
      </c>
      <c r="V309" s="11">
        <f t="shared" si="44"/>
        <v>969.99</v>
      </c>
      <c r="W309" s="11">
        <f t="shared" si="44"/>
        <v>4524.75</v>
      </c>
      <c r="X309" s="11">
        <f t="shared" si="44"/>
        <v>100000</v>
      </c>
      <c r="Y309" s="11">
        <f t="shared" si="44"/>
        <v>1687116.74</v>
      </c>
      <c r="Z309" s="11">
        <f t="shared" si="44"/>
        <v>275964.46999999997</v>
      </c>
      <c r="AA309" s="11">
        <f t="shared" si="44"/>
        <v>70614.790000000008</v>
      </c>
      <c r="AB309" s="11">
        <f t="shared" si="44"/>
        <v>2033696</v>
      </c>
    </row>
    <row r="310" spans="1:31" ht="18" customHeight="1" x14ac:dyDescent="0.25">
      <c r="O310" s="34"/>
    </row>
    <row r="311" spans="1:31" ht="18" customHeight="1" x14ac:dyDescent="0.25">
      <c r="O311" s="34"/>
    </row>
    <row r="314" spans="1:31" ht="15.75" x14ac:dyDescent="0.25">
      <c r="E314" s="13" t="s">
        <v>120</v>
      </c>
      <c r="G314" s="14"/>
      <c r="H314" s="14"/>
      <c r="I314" s="14"/>
      <c r="J314" s="14"/>
      <c r="K314" s="14"/>
      <c r="L314" s="13" t="s">
        <v>122</v>
      </c>
      <c r="M314" s="13"/>
      <c r="N314" s="13"/>
      <c r="O314" s="14"/>
      <c r="Q314" s="14"/>
      <c r="R314" s="13" t="s">
        <v>121</v>
      </c>
      <c r="T314" s="14"/>
      <c r="U314" s="14"/>
      <c r="W314" s="14"/>
      <c r="X314" s="14"/>
      <c r="Y314" s="13" t="s">
        <v>123</v>
      </c>
      <c r="Z314" s="14"/>
      <c r="AA314" s="14"/>
      <c r="AB314" s="14"/>
    </row>
    <row r="315" spans="1:31" ht="15.75" x14ac:dyDescent="0.25">
      <c r="E315" s="13" t="s">
        <v>124</v>
      </c>
      <c r="G315" s="14"/>
      <c r="H315" s="14"/>
      <c r="I315" s="14"/>
      <c r="J315" s="14"/>
      <c r="K315" s="14"/>
      <c r="L315" s="13" t="s">
        <v>124</v>
      </c>
      <c r="M315" s="13"/>
      <c r="N315" s="13"/>
      <c r="O315" s="14"/>
      <c r="Q315" s="14"/>
      <c r="R315" s="13" t="s">
        <v>124</v>
      </c>
      <c r="T315" s="14"/>
      <c r="U315" s="14"/>
      <c r="W315" s="14"/>
      <c r="X315" s="14"/>
      <c r="Y315" s="13" t="s">
        <v>124</v>
      </c>
      <c r="Z315" s="14"/>
      <c r="AA315" s="14"/>
      <c r="AB315" s="14"/>
    </row>
    <row r="316" spans="1:31" ht="32.25" customHeight="1" x14ac:dyDescent="0.55000000000000004">
      <c r="A316" s="75" t="s">
        <v>0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1"/>
      <c r="AD316" s="1"/>
      <c r="AE316" s="1"/>
    </row>
    <row r="317" spans="1:31" ht="21.75" customHeight="1" x14ac:dyDescent="0.4">
      <c r="A317" s="76" t="s">
        <v>1701</v>
      </c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2"/>
      <c r="AD317" s="2"/>
      <c r="AE317" s="2"/>
    </row>
    <row r="318" spans="1:31" s="5" customFormat="1" ht="20.25" customHeight="1" x14ac:dyDescent="0.35">
      <c r="A318" s="3" t="s">
        <v>1</v>
      </c>
      <c r="B318" s="4"/>
      <c r="C318" s="3"/>
      <c r="D318" s="3"/>
      <c r="F318" s="3" t="s">
        <v>1172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s="7" customFormat="1" ht="90" x14ac:dyDescent="0.25">
      <c r="A319" s="6" t="s">
        <v>3</v>
      </c>
      <c r="B319" s="6" t="s">
        <v>4</v>
      </c>
      <c r="C319" s="6" t="s">
        <v>5</v>
      </c>
      <c r="D319" s="6" t="s">
        <v>6</v>
      </c>
      <c r="E319" s="6" t="s">
        <v>7</v>
      </c>
      <c r="F319" s="6" t="s">
        <v>8</v>
      </c>
      <c r="G319" s="6" t="s">
        <v>9</v>
      </c>
      <c r="H319" s="6" t="s">
        <v>10</v>
      </c>
      <c r="I319" s="6" t="s">
        <v>11</v>
      </c>
      <c r="J319" s="6" t="s">
        <v>12</v>
      </c>
      <c r="K319" s="6" t="s">
        <v>13</v>
      </c>
      <c r="L319" s="6" t="s">
        <v>14</v>
      </c>
      <c r="M319" s="6" t="s">
        <v>15</v>
      </c>
      <c r="N319" s="6" t="s">
        <v>16</v>
      </c>
      <c r="O319" s="6" t="s">
        <v>17</v>
      </c>
      <c r="P319" s="6" t="s">
        <v>18</v>
      </c>
      <c r="Q319" s="6" t="s">
        <v>19</v>
      </c>
      <c r="R319" s="6" t="s">
        <v>20</v>
      </c>
      <c r="S319" s="6" t="s">
        <v>21</v>
      </c>
      <c r="T319" s="6" t="s">
        <v>22</v>
      </c>
      <c r="U319" s="6" t="s">
        <v>23</v>
      </c>
      <c r="V319" s="6" t="s">
        <v>24</v>
      </c>
      <c r="W319" s="6" t="s">
        <v>25</v>
      </c>
      <c r="X319" s="6" t="s">
        <v>26</v>
      </c>
      <c r="Y319" s="6" t="s">
        <v>27</v>
      </c>
      <c r="Z319" s="6" t="s">
        <v>28</v>
      </c>
      <c r="AA319" s="6" t="s">
        <v>29</v>
      </c>
      <c r="AB319" s="6" t="s">
        <v>30</v>
      </c>
    </row>
    <row r="320" spans="1:31" s="15" customFormat="1" x14ac:dyDescent="0.25">
      <c r="A320" s="17">
        <v>1</v>
      </c>
      <c r="B320" s="17" t="s">
        <v>1099</v>
      </c>
      <c r="C320" s="17" t="s">
        <v>1663</v>
      </c>
      <c r="D320" s="17" t="s">
        <v>1101</v>
      </c>
      <c r="E320" s="17" t="s">
        <v>1102</v>
      </c>
      <c r="F320" s="17" t="s">
        <v>35</v>
      </c>
      <c r="G320" s="17" t="s">
        <v>1055</v>
      </c>
      <c r="H320" s="17">
        <v>3642</v>
      </c>
      <c r="I320" s="17">
        <v>3475</v>
      </c>
      <c r="J320" s="17">
        <v>501</v>
      </c>
      <c r="K320" s="17" t="s">
        <v>37</v>
      </c>
      <c r="L320" s="18">
        <v>29806.16</v>
      </c>
      <c r="M320" s="18">
        <v>1693.74</v>
      </c>
      <c r="N320" s="18">
        <v>2285.1</v>
      </c>
      <c r="O320" s="18">
        <v>33785</v>
      </c>
      <c r="P320" s="18">
        <v>3727.74</v>
      </c>
      <c r="Q320" s="18">
        <v>308.81</v>
      </c>
      <c r="R320" s="18">
        <v>225.45</v>
      </c>
      <c r="S320" s="18">
        <v>4262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33533.9</v>
      </c>
      <c r="Z320" s="18">
        <v>2002.55</v>
      </c>
      <c r="AA320" s="18">
        <v>2510.5500000000002</v>
      </c>
      <c r="AB320" s="18">
        <v>38047</v>
      </c>
    </row>
    <row r="321" spans="1:28" s="15" customFormat="1" x14ac:dyDescent="0.25">
      <c r="A321" s="17">
        <v>2</v>
      </c>
      <c r="B321" s="17" t="s">
        <v>1103</v>
      </c>
      <c r="C321" s="17" t="s">
        <v>1663</v>
      </c>
      <c r="D321" s="17" t="s">
        <v>1104</v>
      </c>
      <c r="E321" s="17" t="s">
        <v>1105</v>
      </c>
      <c r="F321" s="17" t="s">
        <v>35</v>
      </c>
      <c r="G321" s="17" t="s">
        <v>750</v>
      </c>
      <c r="H321" s="17">
        <v>77431</v>
      </c>
      <c r="I321" s="17">
        <v>76607</v>
      </c>
      <c r="J321" s="17">
        <v>824</v>
      </c>
      <c r="K321" s="17" t="s">
        <v>37</v>
      </c>
      <c r="L321" s="18">
        <v>76518.16</v>
      </c>
      <c r="M321" s="18">
        <v>6439.64</v>
      </c>
      <c r="N321" s="18">
        <v>6060.2</v>
      </c>
      <c r="O321" s="18">
        <v>89018</v>
      </c>
      <c r="P321" s="18">
        <v>5761.93</v>
      </c>
      <c r="Q321" s="18">
        <v>811.27</v>
      </c>
      <c r="R321" s="18">
        <v>370.8</v>
      </c>
      <c r="S321" s="18">
        <v>6944</v>
      </c>
      <c r="T321" s="18">
        <v>0</v>
      </c>
      <c r="U321" s="18">
        <v>0</v>
      </c>
      <c r="V321" s="18">
        <v>0</v>
      </c>
      <c r="W321" s="18">
        <v>0</v>
      </c>
      <c r="X321" s="18"/>
      <c r="Y321" s="18">
        <v>82280.09</v>
      </c>
      <c r="Z321" s="18">
        <v>7250.91</v>
      </c>
      <c r="AA321" s="18">
        <v>6431</v>
      </c>
      <c r="AB321" s="18">
        <v>95962</v>
      </c>
    </row>
    <row r="322" spans="1:28" s="15" customFormat="1" x14ac:dyDescent="0.25">
      <c r="A322" s="17">
        <v>3</v>
      </c>
      <c r="B322" s="17" t="s">
        <v>1103</v>
      </c>
      <c r="C322" s="17" t="s">
        <v>1663</v>
      </c>
      <c r="D322" s="17" t="s">
        <v>1106</v>
      </c>
      <c r="E322" s="17" t="s">
        <v>1107</v>
      </c>
      <c r="F322" s="17" t="s">
        <v>35</v>
      </c>
      <c r="G322" s="17" t="s">
        <v>1055</v>
      </c>
      <c r="H322" s="17">
        <v>25470</v>
      </c>
      <c r="I322" s="17">
        <v>25299</v>
      </c>
      <c r="J322" s="17">
        <v>513</v>
      </c>
      <c r="K322" s="17" t="s">
        <v>37</v>
      </c>
      <c r="L322" s="18">
        <v>91859.65</v>
      </c>
      <c r="M322" s="18">
        <v>1825.9</v>
      </c>
      <c r="N322" s="18">
        <v>1089.45</v>
      </c>
      <c r="O322" s="18">
        <v>94775</v>
      </c>
      <c r="P322" s="18">
        <v>4807.51</v>
      </c>
      <c r="Q322" s="18">
        <v>920.64</v>
      </c>
      <c r="R322" s="18">
        <v>230.85</v>
      </c>
      <c r="S322" s="18">
        <v>5959</v>
      </c>
      <c r="T322" s="18">
        <v>0</v>
      </c>
      <c r="U322" s="18">
        <v>0</v>
      </c>
      <c r="V322" s="18">
        <v>0</v>
      </c>
      <c r="W322" s="18">
        <v>0</v>
      </c>
      <c r="X322" s="18"/>
      <c r="Y322" s="18">
        <v>96667.16</v>
      </c>
      <c r="Z322" s="18">
        <v>2746.54</v>
      </c>
      <c r="AA322" s="18">
        <v>1320.3</v>
      </c>
      <c r="AB322" s="18">
        <v>100734</v>
      </c>
    </row>
    <row r="323" spans="1:28" s="15" customFormat="1" x14ac:dyDescent="0.25">
      <c r="A323" s="17">
        <v>4</v>
      </c>
      <c r="B323" s="17" t="s">
        <v>1108</v>
      </c>
      <c r="C323" s="17" t="s">
        <v>1663</v>
      </c>
      <c r="D323" s="17" t="s">
        <v>1109</v>
      </c>
      <c r="E323" s="17" t="s">
        <v>1110</v>
      </c>
      <c r="F323" s="17" t="s">
        <v>35</v>
      </c>
      <c r="G323" s="17" t="s">
        <v>1055</v>
      </c>
      <c r="H323" s="17">
        <v>53912</v>
      </c>
      <c r="I323" s="17">
        <v>53912</v>
      </c>
      <c r="J323" s="17">
        <v>0</v>
      </c>
      <c r="K323" s="17" t="s">
        <v>59</v>
      </c>
      <c r="L323" s="18">
        <v>35815.82</v>
      </c>
      <c r="M323" s="18">
        <v>5967.65</v>
      </c>
      <c r="N323" s="18">
        <v>3889.53</v>
      </c>
      <c r="O323" s="18">
        <v>45673</v>
      </c>
      <c r="P323" s="18">
        <v>577.41</v>
      </c>
      <c r="Q323" s="18">
        <v>407.59</v>
      </c>
      <c r="R323" s="18">
        <v>0</v>
      </c>
      <c r="S323" s="18">
        <v>985</v>
      </c>
      <c r="T323" s="18">
        <v>720</v>
      </c>
      <c r="U323" s="18">
        <v>0</v>
      </c>
      <c r="V323" s="18">
        <v>0</v>
      </c>
      <c r="W323" s="18">
        <v>0</v>
      </c>
      <c r="X323" s="18"/>
      <c r="Y323" s="18">
        <v>36393.230000000003</v>
      </c>
      <c r="Z323" s="18">
        <v>6375.24</v>
      </c>
      <c r="AA323" s="18">
        <v>3889.53</v>
      </c>
      <c r="AB323" s="18">
        <v>46658</v>
      </c>
    </row>
    <row r="324" spans="1:28" s="15" customFormat="1" x14ac:dyDescent="0.25">
      <c r="A324" s="17">
        <v>5</v>
      </c>
      <c r="B324" s="17" t="s">
        <v>1111</v>
      </c>
      <c r="C324" s="17" t="s">
        <v>1663</v>
      </c>
      <c r="D324" s="17" t="s">
        <v>1112</v>
      </c>
      <c r="E324" s="17" t="s">
        <v>1113</v>
      </c>
      <c r="F324" s="17" t="s">
        <v>35</v>
      </c>
      <c r="G324" s="17" t="s">
        <v>1055</v>
      </c>
      <c r="H324" s="17">
        <v>115250</v>
      </c>
      <c r="I324" s="17">
        <v>114650</v>
      </c>
      <c r="J324" s="17">
        <v>600</v>
      </c>
      <c r="K324" s="17" t="s">
        <v>37</v>
      </c>
      <c r="L324" s="18">
        <v>47787.11</v>
      </c>
      <c r="M324" s="18">
        <v>1164.19</v>
      </c>
      <c r="N324" s="18">
        <v>1748.7</v>
      </c>
      <c r="O324" s="18">
        <v>50700</v>
      </c>
      <c r="P324" s="18">
        <v>3444.32</v>
      </c>
      <c r="Q324" s="18">
        <v>1293.68</v>
      </c>
      <c r="R324" s="18">
        <v>270</v>
      </c>
      <c r="S324" s="18">
        <v>5008</v>
      </c>
      <c r="T324" s="18">
        <v>13390</v>
      </c>
      <c r="U324" s="18">
        <v>0</v>
      </c>
      <c r="V324" s="18">
        <v>0</v>
      </c>
      <c r="W324" s="18">
        <v>0</v>
      </c>
      <c r="X324" s="18"/>
      <c r="Y324" s="18">
        <v>51231.43</v>
      </c>
      <c r="Z324" s="18">
        <v>2457.87</v>
      </c>
      <c r="AA324" s="18">
        <v>2018.7</v>
      </c>
      <c r="AB324" s="18">
        <v>55708</v>
      </c>
    </row>
    <row r="325" spans="1:28" s="15" customFormat="1" x14ac:dyDescent="0.25">
      <c r="A325" s="17">
        <v>6</v>
      </c>
      <c r="B325" s="17" t="s">
        <v>1108</v>
      </c>
      <c r="C325" s="17" t="s">
        <v>1663</v>
      </c>
      <c r="D325" s="17" t="s">
        <v>1115</v>
      </c>
      <c r="E325" s="17" t="s">
        <v>1116</v>
      </c>
      <c r="F325" s="17" t="s">
        <v>35</v>
      </c>
      <c r="G325" s="17" t="s">
        <v>1055</v>
      </c>
      <c r="H325" s="17">
        <v>54597</v>
      </c>
      <c r="I325" s="17">
        <v>54198</v>
      </c>
      <c r="J325" s="17">
        <v>399</v>
      </c>
      <c r="K325" s="17" t="s">
        <v>37</v>
      </c>
      <c r="L325" s="18">
        <v>99924.2</v>
      </c>
      <c r="M325" s="18">
        <v>8987.19</v>
      </c>
      <c r="N325" s="18">
        <v>1548.61</v>
      </c>
      <c r="O325" s="18">
        <v>110460</v>
      </c>
      <c r="P325" s="18">
        <v>2648.17</v>
      </c>
      <c r="Q325" s="18">
        <v>1031.28</v>
      </c>
      <c r="R325" s="18">
        <v>179.55</v>
      </c>
      <c r="S325" s="18">
        <v>3859</v>
      </c>
      <c r="T325" s="18">
        <v>1550</v>
      </c>
      <c r="U325" s="18">
        <v>0</v>
      </c>
      <c r="V325" s="18">
        <v>0</v>
      </c>
      <c r="W325" s="18">
        <v>0</v>
      </c>
      <c r="X325" s="18"/>
      <c r="Y325" s="18">
        <v>102572.37</v>
      </c>
      <c r="Z325" s="18">
        <v>10018.469999999999</v>
      </c>
      <c r="AA325" s="18">
        <v>1728.16</v>
      </c>
      <c r="AB325" s="18">
        <v>114319</v>
      </c>
    </row>
    <row r="326" spans="1:28" s="15" customFormat="1" x14ac:dyDescent="0.25">
      <c r="A326" s="17">
        <v>7</v>
      </c>
      <c r="B326" s="17" t="s">
        <v>1108</v>
      </c>
      <c r="C326" s="17" t="s">
        <v>1663</v>
      </c>
      <c r="D326" s="17" t="s">
        <v>1117</v>
      </c>
      <c r="E326" s="17" t="s">
        <v>1118</v>
      </c>
      <c r="F326" s="17" t="s">
        <v>35</v>
      </c>
      <c r="G326" s="17" t="s">
        <v>1055</v>
      </c>
      <c r="H326" s="17">
        <v>4875</v>
      </c>
      <c r="I326" s="17">
        <v>4875</v>
      </c>
      <c r="J326" s="17">
        <v>0</v>
      </c>
      <c r="K326" s="17" t="s">
        <v>37</v>
      </c>
      <c r="L326" s="18">
        <v>67575.23</v>
      </c>
      <c r="M326" s="18">
        <v>21379.64</v>
      </c>
      <c r="N326" s="18">
        <v>7129.13</v>
      </c>
      <c r="O326" s="18">
        <v>96084</v>
      </c>
      <c r="P326" s="18">
        <v>549.53</v>
      </c>
      <c r="Q326" s="18">
        <v>763.47</v>
      </c>
      <c r="R326" s="18">
        <v>0</v>
      </c>
      <c r="S326" s="18">
        <v>1313</v>
      </c>
      <c r="T326" s="18">
        <v>50</v>
      </c>
      <c r="U326" s="18">
        <v>0</v>
      </c>
      <c r="V326" s="18">
        <v>0</v>
      </c>
      <c r="W326" s="18">
        <v>0</v>
      </c>
      <c r="X326" s="18"/>
      <c r="Y326" s="18">
        <v>68124.759999999995</v>
      </c>
      <c r="Z326" s="18">
        <v>22143.11</v>
      </c>
      <c r="AA326" s="18">
        <v>7129.13</v>
      </c>
      <c r="AB326" s="18">
        <v>97397</v>
      </c>
    </row>
    <row r="327" spans="1:28" s="15" customFormat="1" x14ac:dyDescent="0.25">
      <c r="A327" s="17">
        <v>8</v>
      </c>
      <c r="B327" s="17" t="s">
        <v>1108</v>
      </c>
      <c r="C327" s="17" t="s">
        <v>1663</v>
      </c>
      <c r="D327" s="17" t="s">
        <v>1119</v>
      </c>
      <c r="E327" s="17" t="s">
        <v>1120</v>
      </c>
      <c r="F327" s="17" t="s">
        <v>35</v>
      </c>
      <c r="G327" s="17" t="s">
        <v>215</v>
      </c>
      <c r="H327" s="17">
        <v>84694</v>
      </c>
      <c r="I327" s="17">
        <v>84374</v>
      </c>
      <c r="J327" s="17">
        <v>960</v>
      </c>
      <c r="K327" s="17" t="s">
        <v>37</v>
      </c>
      <c r="L327" s="18">
        <v>88272.2</v>
      </c>
      <c r="M327" s="18">
        <v>1725.1</v>
      </c>
      <c r="N327" s="18">
        <v>1514.7</v>
      </c>
      <c r="O327" s="18">
        <v>91512</v>
      </c>
      <c r="P327" s="18">
        <v>5835.27</v>
      </c>
      <c r="Q327" s="18">
        <v>881.73</v>
      </c>
      <c r="R327" s="18">
        <v>432</v>
      </c>
      <c r="S327" s="18">
        <v>7149</v>
      </c>
      <c r="T327" s="18">
        <v>670</v>
      </c>
      <c r="U327" s="18">
        <v>0</v>
      </c>
      <c r="V327" s="18">
        <v>0</v>
      </c>
      <c r="W327" s="18">
        <v>0</v>
      </c>
      <c r="X327" s="18"/>
      <c r="Y327" s="18">
        <v>94107.47</v>
      </c>
      <c r="Z327" s="18">
        <v>2606.83</v>
      </c>
      <c r="AA327" s="18">
        <v>1946.7</v>
      </c>
      <c r="AB327" s="18">
        <v>98661</v>
      </c>
    </row>
    <row r="328" spans="1:28" s="15" customFormat="1" x14ac:dyDescent="0.25">
      <c r="A328" s="17">
        <v>9</v>
      </c>
      <c r="B328" s="17" t="s">
        <v>1121</v>
      </c>
      <c r="C328" s="17" t="s">
        <v>1663</v>
      </c>
      <c r="D328" s="17" t="s">
        <v>1122</v>
      </c>
      <c r="E328" s="17" t="s">
        <v>1123</v>
      </c>
      <c r="F328" s="17" t="s">
        <v>35</v>
      </c>
      <c r="G328" s="17" t="s">
        <v>1124</v>
      </c>
      <c r="H328" s="17">
        <v>36612</v>
      </c>
      <c r="I328" s="17">
        <v>36111</v>
      </c>
      <c r="J328" s="17">
        <v>1503</v>
      </c>
      <c r="K328" s="17" t="s">
        <v>37</v>
      </c>
      <c r="L328" s="18">
        <v>119190.84</v>
      </c>
      <c r="M328" s="18">
        <v>2236.66</v>
      </c>
      <c r="N328" s="18">
        <v>2929.5</v>
      </c>
      <c r="O328" s="18">
        <v>124357</v>
      </c>
      <c r="P328" s="18">
        <v>9368.3799999999992</v>
      </c>
      <c r="Q328" s="18">
        <v>1200.27</v>
      </c>
      <c r="R328" s="18">
        <v>676.35</v>
      </c>
      <c r="S328" s="18">
        <v>11245</v>
      </c>
      <c r="T328" s="18">
        <v>4150</v>
      </c>
      <c r="U328" s="18">
        <v>0</v>
      </c>
      <c r="V328" s="18">
        <v>0</v>
      </c>
      <c r="W328" s="18">
        <v>0</v>
      </c>
      <c r="X328" s="18"/>
      <c r="Y328" s="18">
        <v>128559.22</v>
      </c>
      <c r="Z328" s="18">
        <v>3436.93</v>
      </c>
      <c r="AA328" s="18">
        <v>3605.85</v>
      </c>
      <c r="AB328" s="18">
        <v>135602</v>
      </c>
    </row>
    <row r="329" spans="1:28" s="15" customFormat="1" x14ac:dyDescent="0.25">
      <c r="A329" s="17">
        <v>10</v>
      </c>
      <c r="B329" s="17" t="s">
        <v>1099</v>
      </c>
      <c r="C329" s="17" t="s">
        <v>1663</v>
      </c>
      <c r="D329" s="17" t="s">
        <v>1125</v>
      </c>
      <c r="E329" s="17" t="s">
        <v>1126</v>
      </c>
      <c r="F329" s="17" t="s">
        <v>35</v>
      </c>
      <c r="G329" s="17" t="s">
        <v>1127</v>
      </c>
      <c r="H329" s="17">
        <v>17433</v>
      </c>
      <c r="I329" s="17">
        <v>17433</v>
      </c>
      <c r="J329" s="17">
        <v>0</v>
      </c>
      <c r="K329" s="17" t="s">
        <v>37</v>
      </c>
      <c r="L329" s="18">
        <v>69657.38</v>
      </c>
      <c r="M329" s="18">
        <v>1831.62</v>
      </c>
      <c r="N329" s="18">
        <v>0</v>
      </c>
      <c r="O329" s="18">
        <v>71489</v>
      </c>
      <c r="P329" s="18">
        <v>577.91</v>
      </c>
      <c r="Q329" s="18">
        <v>717.09</v>
      </c>
      <c r="R329" s="18">
        <v>0</v>
      </c>
      <c r="S329" s="18">
        <v>1295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70235.289999999994</v>
      </c>
      <c r="Z329" s="18">
        <v>2548.71</v>
      </c>
      <c r="AA329" s="18">
        <v>0</v>
      </c>
      <c r="AB329" s="18">
        <v>72784</v>
      </c>
    </row>
    <row r="330" spans="1:28" s="15" customFormat="1" x14ac:dyDescent="0.25">
      <c r="A330" s="17">
        <v>11</v>
      </c>
      <c r="B330" s="17" t="s">
        <v>1103</v>
      </c>
      <c r="C330" s="17" t="s">
        <v>1663</v>
      </c>
      <c r="D330" s="17" t="s">
        <v>1128</v>
      </c>
      <c r="E330" s="17" t="s">
        <v>1129</v>
      </c>
      <c r="F330" s="17" t="s">
        <v>35</v>
      </c>
      <c r="G330" s="17" t="s">
        <v>215</v>
      </c>
      <c r="H330" s="17">
        <v>9140</v>
      </c>
      <c r="I330" s="17">
        <v>9140</v>
      </c>
      <c r="J330" s="17">
        <v>20</v>
      </c>
      <c r="K330" s="17" t="s">
        <v>848</v>
      </c>
      <c r="L330" s="18">
        <v>72669.2</v>
      </c>
      <c r="M330" s="18">
        <v>19013.71</v>
      </c>
      <c r="N330" s="18">
        <v>820.09</v>
      </c>
      <c r="O330" s="18">
        <v>92503</v>
      </c>
      <c r="P330" s="18">
        <v>680.83</v>
      </c>
      <c r="Q330" s="18">
        <v>756.17</v>
      </c>
      <c r="R330" s="18">
        <v>9</v>
      </c>
      <c r="S330" s="18">
        <v>1446</v>
      </c>
      <c r="T330" s="18">
        <v>0</v>
      </c>
      <c r="U330" s="18">
        <v>0</v>
      </c>
      <c r="V330" s="18">
        <v>0</v>
      </c>
      <c r="W330" s="18">
        <v>0</v>
      </c>
      <c r="X330" s="18"/>
      <c r="Y330" s="18">
        <v>73350.03</v>
      </c>
      <c r="Z330" s="18">
        <v>19769.88</v>
      </c>
      <c r="AA330" s="18">
        <v>829.09</v>
      </c>
      <c r="AB330" s="18">
        <v>93949</v>
      </c>
    </row>
    <row r="331" spans="1:28" s="15" customFormat="1" x14ac:dyDescent="0.25">
      <c r="A331" s="17">
        <v>12</v>
      </c>
      <c r="B331" s="17" t="s">
        <v>1111</v>
      </c>
      <c r="C331" s="17" t="s">
        <v>1663</v>
      </c>
      <c r="D331" s="17" t="s">
        <v>1130</v>
      </c>
      <c r="E331" s="17" t="s">
        <v>1131</v>
      </c>
      <c r="F331" s="17" t="s">
        <v>35</v>
      </c>
      <c r="G331" s="17" t="s">
        <v>1132</v>
      </c>
      <c r="H331" s="17">
        <v>305</v>
      </c>
      <c r="I331" s="17">
        <v>265</v>
      </c>
      <c r="J331" s="17">
        <v>40</v>
      </c>
      <c r="K331" s="17" t="s">
        <v>37</v>
      </c>
      <c r="L331" s="18">
        <v>69806.259999999995</v>
      </c>
      <c r="M331" s="18">
        <v>16474.41</v>
      </c>
      <c r="N331" s="18">
        <v>3062.33</v>
      </c>
      <c r="O331" s="18">
        <v>89343</v>
      </c>
      <c r="P331" s="18">
        <v>784.94</v>
      </c>
      <c r="Q331" s="18">
        <v>749.06</v>
      </c>
      <c r="R331" s="18">
        <v>18</v>
      </c>
      <c r="S331" s="18">
        <v>1552</v>
      </c>
      <c r="T331" s="18">
        <v>0</v>
      </c>
      <c r="U331" s="18">
        <v>0</v>
      </c>
      <c r="V331" s="18">
        <v>0</v>
      </c>
      <c r="W331" s="18">
        <v>0</v>
      </c>
      <c r="X331" s="18"/>
      <c r="Y331" s="18">
        <v>70591.199999999997</v>
      </c>
      <c r="Z331" s="18">
        <v>17223.47</v>
      </c>
      <c r="AA331" s="18">
        <v>3080.33</v>
      </c>
      <c r="AB331" s="18">
        <v>90895</v>
      </c>
    </row>
    <row r="332" spans="1:28" s="15" customFormat="1" x14ac:dyDescent="0.25">
      <c r="A332" s="17">
        <v>13</v>
      </c>
      <c r="B332" s="17" t="s">
        <v>1103</v>
      </c>
      <c r="C332" s="17" t="s">
        <v>1663</v>
      </c>
      <c r="D332" s="17" t="s">
        <v>1669</v>
      </c>
      <c r="E332" s="17" t="s">
        <v>1670</v>
      </c>
      <c r="F332" s="17" t="s">
        <v>35</v>
      </c>
      <c r="G332" s="17" t="s">
        <v>1671</v>
      </c>
      <c r="H332" s="17">
        <v>184</v>
      </c>
      <c r="I332" s="17">
        <v>142</v>
      </c>
      <c r="J332" s="17">
        <v>42</v>
      </c>
      <c r="K332" s="17" t="s">
        <v>37</v>
      </c>
      <c r="L332" s="18">
        <v>3224.51</v>
      </c>
      <c r="M332" s="18">
        <v>36.18</v>
      </c>
      <c r="N332" s="18">
        <v>41.31</v>
      </c>
      <c r="O332" s="18">
        <v>3302</v>
      </c>
      <c r="P332" s="18">
        <v>1620.31</v>
      </c>
      <c r="Q332" s="18">
        <v>30.79</v>
      </c>
      <c r="R332" s="18">
        <v>18.899999999999999</v>
      </c>
      <c r="S332" s="18">
        <v>1670</v>
      </c>
      <c r="T332" s="18">
        <v>0</v>
      </c>
      <c r="U332" s="18">
        <v>0</v>
      </c>
      <c r="V332" s="18">
        <v>0</v>
      </c>
      <c r="W332" s="18">
        <v>0</v>
      </c>
      <c r="X332" s="18"/>
      <c r="Y332" s="18">
        <v>4844.82</v>
      </c>
      <c r="Z332" s="18">
        <v>66.97</v>
      </c>
      <c r="AA332" s="18">
        <v>60.21</v>
      </c>
      <c r="AB332" s="18">
        <v>4972</v>
      </c>
    </row>
    <row r="333" spans="1:28" s="15" customFormat="1" x14ac:dyDescent="0.25">
      <c r="A333" s="17">
        <v>14</v>
      </c>
      <c r="B333" s="17" t="s">
        <v>1121</v>
      </c>
      <c r="C333" s="17" t="s">
        <v>1663</v>
      </c>
      <c r="D333" s="17" t="s">
        <v>1133</v>
      </c>
      <c r="E333" s="17" t="s">
        <v>1134</v>
      </c>
      <c r="F333" s="17" t="s">
        <v>35</v>
      </c>
      <c r="G333" s="17" t="s">
        <v>114</v>
      </c>
      <c r="H333" s="17">
        <v>20882</v>
      </c>
      <c r="I333" s="17">
        <v>20742</v>
      </c>
      <c r="J333" s="17">
        <v>140</v>
      </c>
      <c r="K333" s="17" t="s">
        <v>37</v>
      </c>
      <c r="L333" s="18">
        <v>81451.12</v>
      </c>
      <c r="M333" s="18">
        <v>14208.57</v>
      </c>
      <c r="N333" s="18">
        <v>1365.31</v>
      </c>
      <c r="O333" s="18">
        <v>97025</v>
      </c>
      <c r="P333" s="18">
        <v>1441.6</v>
      </c>
      <c r="Q333" s="18">
        <v>849.4</v>
      </c>
      <c r="R333" s="18">
        <v>63</v>
      </c>
      <c r="S333" s="18">
        <v>2354</v>
      </c>
      <c r="T333" s="18">
        <v>0</v>
      </c>
      <c r="U333" s="18">
        <v>0</v>
      </c>
      <c r="V333" s="18">
        <v>0</v>
      </c>
      <c r="W333" s="18">
        <v>0</v>
      </c>
      <c r="X333" s="18"/>
      <c r="Y333" s="18">
        <v>82892.72</v>
      </c>
      <c r="Z333" s="18">
        <v>15057.97</v>
      </c>
      <c r="AA333" s="18">
        <v>1428.31</v>
      </c>
      <c r="AB333" s="18">
        <v>99379</v>
      </c>
    </row>
    <row r="334" spans="1:28" s="15" customFormat="1" x14ac:dyDescent="0.25">
      <c r="A334" s="17">
        <v>15</v>
      </c>
      <c r="B334" s="17" t="s">
        <v>1135</v>
      </c>
      <c r="C334" s="17" t="s">
        <v>1663</v>
      </c>
      <c r="D334" s="17" t="s">
        <v>1136</v>
      </c>
      <c r="E334" s="17" t="s">
        <v>1137</v>
      </c>
      <c r="F334" s="17" t="s">
        <v>35</v>
      </c>
      <c r="G334" s="17" t="s">
        <v>1006</v>
      </c>
      <c r="H334" s="17">
        <v>1950</v>
      </c>
      <c r="I334" s="17">
        <v>950</v>
      </c>
      <c r="J334" s="17">
        <v>1000</v>
      </c>
      <c r="K334" s="17" t="s">
        <v>37</v>
      </c>
      <c r="L334" s="18">
        <v>14283.34</v>
      </c>
      <c r="M334" s="18">
        <v>893.31</v>
      </c>
      <c r="N334" s="18">
        <v>486.35</v>
      </c>
      <c r="O334" s="18">
        <v>15663</v>
      </c>
      <c r="P334" s="18">
        <v>5739.79</v>
      </c>
      <c r="Q334" s="18">
        <v>128.21</v>
      </c>
      <c r="R334" s="18">
        <v>450</v>
      </c>
      <c r="S334" s="18">
        <v>6318</v>
      </c>
      <c r="T334" s="18">
        <v>1120</v>
      </c>
      <c r="U334" s="18">
        <v>0</v>
      </c>
      <c r="V334" s="18">
        <v>0</v>
      </c>
      <c r="W334" s="18">
        <v>0</v>
      </c>
      <c r="X334" s="18"/>
      <c r="Y334" s="18">
        <v>20023.13</v>
      </c>
      <c r="Z334" s="18">
        <v>1021.52</v>
      </c>
      <c r="AA334" s="18">
        <v>936.35</v>
      </c>
      <c r="AB334" s="18">
        <v>21981</v>
      </c>
    </row>
    <row r="335" spans="1:28" s="15" customFormat="1" x14ac:dyDescent="0.25">
      <c r="A335" s="17">
        <v>16</v>
      </c>
      <c r="B335" s="17" t="s">
        <v>1135</v>
      </c>
      <c r="C335" s="17" t="s">
        <v>1663</v>
      </c>
      <c r="D335" s="17" t="s">
        <v>1138</v>
      </c>
      <c r="E335" s="17" t="s">
        <v>1139</v>
      </c>
      <c r="F335" s="17" t="s">
        <v>35</v>
      </c>
      <c r="G335" s="17" t="s">
        <v>1010</v>
      </c>
      <c r="H335" s="17">
        <v>100</v>
      </c>
      <c r="I335" s="17">
        <v>100</v>
      </c>
      <c r="J335" s="17">
        <v>0</v>
      </c>
      <c r="K335" s="17" t="s">
        <v>59</v>
      </c>
      <c r="L335" s="18">
        <v>17403.82</v>
      </c>
      <c r="M335" s="18">
        <v>1704.37</v>
      </c>
      <c r="N335" s="18">
        <v>56.81</v>
      </c>
      <c r="O335" s="18">
        <v>19165</v>
      </c>
      <c r="P335" s="18">
        <v>1319.7</v>
      </c>
      <c r="Q335" s="18">
        <v>354.3</v>
      </c>
      <c r="R335" s="18">
        <v>0</v>
      </c>
      <c r="S335" s="18">
        <v>1674</v>
      </c>
      <c r="T335" s="18">
        <v>0</v>
      </c>
      <c r="U335" s="18">
        <v>0</v>
      </c>
      <c r="V335" s="18">
        <v>0</v>
      </c>
      <c r="W335" s="18">
        <v>0</v>
      </c>
      <c r="X335" s="18"/>
      <c r="Y335" s="18">
        <v>18723.52</v>
      </c>
      <c r="Z335" s="18">
        <v>2058.67</v>
      </c>
      <c r="AA335" s="18">
        <v>56.81</v>
      </c>
      <c r="AB335" s="18">
        <v>20839</v>
      </c>
    </row>
    <row r="336" spans="1:28" s="22" customFormat="1" x14ac:dyDescent="0.25">
      <c r="A336" s="19"/>
      <c r="B336" s="19"/>
      <c r="C336" s="10" t="s">
        <v>71</v>
      </c>
      <c r="D336" s="19"/>
      <c r="E336" s="19"/>
      <c r="F336" s="19"/>
      <c r="G336" s="19"/>
      <c r="H336" s="19"/>
      <c r="I336" s="19"/>
      <c r="J336" s="19">
        <f>SUM(J320:J335)</f>
        <v>6542</v>
      </c>
      <c r="K336" s="19"/>
      <c r="L336" s="19">
        <f t="shared" ref="L336:AB336" si="45">SUM(L320:L335)</f>
        <v>985244.99999999988</v>
      </c>
      <c r="M336" s="19">
        <f t="shared" si="45"/>
        <v>105581.87999999998</v>
      </c>
      <c r="N336" s="19">
        <f t="shared" si="45"/>
        <v>34027.120000000003</v>
      </c>
      <c r="O336" s="19">
        <f t="shared" si="45"/>
        <v>1124854</v>
      </c>
      <c r="P336" s="19">
        <f t="shared" si="45"/>
        <v>48885.340000000004</v>
      </c>
      <c r="Q336" s="19">
        <f t="shared" si="45"/>
        <v>11203.759999999998</v>
      </c>
      <c r="R336" s="19">
        <f t="shared" si="45"/>
        <v>2943.9</v>
      </c>
      <c r="S336" s="19">
        <f t="shared" si="45"/>
        <v>63033</v>
      </c>
      <c r="T336" s="19">
        <f t="shared" si="45"/>
        <v>21650</v>
      </c>
      <c r="U336" s="19">
        <f t="shared" si="45"/>
        <v>0</v>
      </c>
      <c r="V336" s="19">
        <f t="shared" si="45"/>
        <v>0</v>
      </c>
      <c r="W336" s="19">
        <f t="shared" si="45"/>
        <v>0</v>
      </c>
      <c r="X336" s="19">
        <f t="shared" si="45"/>
        <v>0</v>
      </c>
      <c r="Y336" s="19">
        <f t="shared" si="45"/>
        <v>1034130.34</v>
      </c>
      <c r="Z336" s="19">
        <f t="shared" si="45"/>
        <v>116785.64</v>
      </c>
      <c r="AA336" s="19">
        <f t="shared" si="45"/>
        <v>36971.019999999997</v>
      </c>
      <c r="AB336" s="19">
        <f t="shared" si="45"/>
        <v>1187887</v>
      </c>
    </row>
    <row r="337" spans="1:28" s="15" customFormat="1" x14ac:dyDescent="0.25">
      <c r="A337" s="17">
        <v>1</v>
      </c>
      <c r="B337" s="17" t="s">
        <v>1121</v>
      </c>
      <c r="C337" s="17" t="s">
        <v>1663</v>
      </c>
      <c r="D337" s="17" t="s">
        <v>1140</v>
      </c>
      <c r="E337" s="17" t="s">
        <v>1141</v>
      </c>
      <c r="F337" s="17" t="s">
        <v>75</v>
      </c>
      <c r="G337" s="17" t="s">
        <v>1142</v>
      </c>
      <c r="H337" s="17">
        <v>5568</v>
      </c>
      <c r="I337" s="17">
        <v>5520</v>
      </c>
      <c r="J337" s="17">
        <v>48</v>
      </c>
      <c r="K337" s="17" t="s">
        <v>37</v>
      </c>
      <c r="L337" s="18">
        <v>30674.37</v>
      </c>
      <c r="M337" s="18">
        <v>5687.46</v>
      </c>
      <c r="N337" s="18">
        <v>1906.17</v>
      </c>
      <c r="O337" s="18">
        <v>38268</v>
      </c>
      <c r="P337" s="18">
        <v>609.84</v>
      </c>
      <c r="Q337" s="18">
        <v>332.43</v>
      </c>
      <c r="R337" s="18">
        <v>28.73</v>
      </c>
      <c r="S337" s="18">
        <v>971</v>
      </c>
      <c r="T337" s="18">
        <v>730</v>
      </c>
      <c r="U337" s="18">
        <v>0</v>
      </c>
      <c r="V337" s="18">
        <v>0</v>
      </c>
      <c r="W337" s="18">
        <v>0</v>
      </c>
      <c r="X337" s="18"/>
      <c r="Y337" s="18">
        <v>31284.21</v>
      </c>
      <c r="Z337" s="18">
        <v>6019.89</v>
      </c>
      <c r="AA337" s="18">
        <v>1934.9</v>
      </c>
      <c r="AB337" s="18">
        <v>39239</v>
      </c>
    </row>
    <row r="338" spans="1:28" s="15" customFormat="1" x14ac:dyDescent="0.25">
      <c r="A338" s="17">
        <v>2</v>
      </c>
      <c r="B338" s="17" t="s">
        <v>1121</v>
      </c>
      <c r="C338" s="17" t="s">
        <v>1663</v>
      </c>
      <c r="D338" s="17" t="s">
        <v>1143</v>
      </c>
      <c r="E338" s="17" t="s">
        <v>1144</v>
      </c>
      <c r="F338" s="17" t="s">
        <v>75</v>
      </c>
      <c r="G338" s="17" t="s">
        <v>1142</v>
      </c>
      <c r="H338" s="17">
        <v>1099</v>
      </c>
      <c r="I338" s="17">
        <v>1099</v>
      </c>
      <c r="J338" s="17">
        <v>0</v>
      </c>
      <c r="K338" s="17" t="s">
        <v>37</v>
      </c>
      <c r="L338" s="18">
        <v>15346.06</v>
      </c>
      <c r="M338" s="18">
        <v>3677.85</v>
      </c>
      <c r="N338" s="18">
        <v>429.09</v>
      </c>
      <c r="O338" s="18">
        <v>19453</v>
      </c>
      <c r="P338" s="18">
        <v>312.45</v>
      </c>
      <c r="Q338" s="18">
        <v>161.55000000000001</v>
      </c>
      <c r="R338" s="18">
        <v>0</v>
      </c>
      <c r="S338" s="18">
        <v>474</v>
      </c>
      <c r="T338" s="18">
        <v>0</v>
      </c>
      <c r="U338" s="18">
        <v>0</v>
      </c>
      <c r="V338" s="18">
        <v>0</v>
      </c>
      <c r="W338" s="18">
        <v>0</v>
      </c>
      <c r="X338" s="18"/>
      <c r="Y338" s="18">
        <v>15658.51</v>
      </c>
      <c r="Z338" s="18">
        <v>3839.4</v>
      </c>
      <c r="AA338" s="18">
        <v>429.09</v>
      </c>
      <c r="AB338" s="18">
        <v>19927</v>
      </c>
    </row>
    <row r="339" spans="1:28" s="15" customFormat="1" x14ac:dyDescent="0.25">
      <c r="A339" s="17">
        <v>3</v>
      </c>
      <c r="B339" s="17" t="s">
        <v>1103</v>
      </c>
      <c r="C339" s="17" t="s">
        <v>1663</v>
      </c>
      <c r="D339" s="17" t="s">
        <v>1145</v>
      </c>
      <c r="E339" s="17" t="s">
        <v>1146</v>
      </c>
      <c r="F339" s="17" t="s">
        <v>75</v>
      </c>
      <c r="G339" s="17" t="s">
        <v>1147</v>
      </c>
      <c r="H339" s="17">
        <v>16600</v>
      </c>
      <c r="I339" s="17">
        <v>16600</v>
      </c>
      <c r="J339" s="17">
        <v>17</v>
      </c>
      <c r="K339" s="17" t="s">
        <v>769</v>
      </c>
      <c r="L339" s="18">
        <v>56746.44</v>
      </c>
      <c r="M339" s="18">
        <v>14069.59</v>
      </c>
      <c r="N339" s="18">
        <v>3753.97</v>
      </c>
      <c r="O339" s="18">
        <v>74570</v>
      </c>
      <c r="P339" s="18">
        <v>553.70000000000005</v>
      </c>
      <c r="Q339" s="18">
        <v>623.13</v>
      </c>
      <c r="R339" s="18">
        <v>10.17</v>
      </c>
      <c r="S339" s="18">
        <v>1187</v>
      </c>
      <c r="T339" s="18">
        <v>0</v>
      </c>
      <c r="U339" s="18">
        <v>0</v>
      </c>
      <c r="V339" s="18">
        <v>0</v>
      </c>
      <c r="W339" s="18">
        <v>0</v>
      </c>
      <c r="X339" s="18"/>
      <c r="Y339" s="18">
        <v>57300.14</v>
      </c>
      <c r="Z339" s="18">
        <v>14692.72</v>
      </c>
      <c r="AA339" s="18">
        <v>3764.14</v>
      </c>
      <c r="AB339" s="18">
        <v>75757</v>
      </c>
    </row>
    <row r="340" spans="1:28" s="15" customFormat="1" x14ac:dyDescent="0.25">
      <c r="A340" s="17">
        <v>4</v>
      </c>
      <c r="B340" s="17" t="s">
        <v>1099</v>
      </c>
      <c r="C340" s="17" t="s">
        <v>1663</v>
      </c>
      <c r="D340" s="17" t="s">
        <v>1148</v>
      </c>
      <c r="E340" s="17" t="s">
        <v>1149</v>
      </c>
      <c r="F340" s="17" t="s">
        <v>75</v>
      </c>
      <c r="G340" s="17" t="s">
        <v>1142</v>
      </c>
      <c r="H340" s="17">
        <v>18349</v>
      </c>
      <c r="I340" s="17">
        <v>18270</v>
      </c>
      <c r="J340" s="17">
        <v>79</v>
      </c>
      <c r="K340" s="17" t="s">
        <v>37</v>
      </c>
      <c r="L340" s="18">
        <v>43548.71</v>
      </c>
      <c r="M340" s="18">
        <v>11324.88</v>
      </c>
      <c r="N340" s="18">
        <v>3390.41</v>
      </c>
      <c r="O340" s="18">
        <v>58264</v>
      </c>
      <c r="P340" s="18">
        <v>696.98</v>
      </c>
      <c r="Q340" s="18">
        <v>480.74</v>
      </c>
      <c r="R340" s="18">
        <v>47.28</v>
      </c>
      <c r="S340" s="18">
        <v>1225</v>
      </c>
      <c r="T340" s="18">
        <v>0</v>
      </c>
      <c r="U340" s="18">
        <v>0</v>
      </c>
      <c r="V340" s="18">
        <v>0</v>
      </c>
      <c r="W340" s="18">
        <v>0</v>
      </c>
      <c r="X340" s="18"/>
      <c r="Y340" s="18">
        <v>44245.69</v>
      </c>
      <c r="Z340" s="18">
        <v>11805.62</v>
      </c>
      <c r="AA340" s="18">
        <v>3437.69</v>
      </c>
      <c r="AB340" s="18">
        <v>59489</v>
      </c>
    </row>
    <row r="341" spans="1:28" s="15" customFormat="1" x14ac:dyDescent="0.25">
      <c r="A341" s="17">
        <v>5</v>
      </c>
      <c r="B341" s="17" t="s">
        <v>1111</v>
      </c>
      <c r="C341" s="17" t="s">
        <v>1663</v>
      </c>
      <c r="D341" s="17" t="s">
        <v>1150</v>
      </c>
      <c r="E341" s="17" t="s">
        <v>1151</v>
      </c>
      <c r="F341" s="17" t="s">
        <v>75</v>
      </c>
      <c r="G341" s="17" t="s">
        <v>1142</v>
      </c>
      <c r="H341" s="17">
        <v>20947</v>
      </c>
      <c r="I341" s="17">
        <v>20947</v>
      </c>
      <c r="J341" s="17">
        <v>0</v>
      </c>
      <c r="K341" s="17" t="s">
        <v>37</v>
      </c>
      <c r="L341" s="18">
        <v>60473.84</v>
      </c>
      <c r="M341" s="18">
        <v>17261.28</v>
      </c>
      <c r="N341" s="18">
        <v>4701.88</v>
      </c>
      <c r="O341" s="18">
        <v>82437</v>
      </c>
      <c r="P341" s="18">
        <v>344.11</v>
      </c>
      <c r="Q341" s="18">
        <v>671.89</v>
      </c>
      <c r="R341" s="18">
        <v>0</v>
      </c>
      <c r="S341" s="18">
        <v>1016</v>
      </c>
      <c r="T341" s="18">
        <v>0</v>
      </c>
      <c r="U341" s="18">
        <v>0</v>
      </c>
      <c r="V341" s="18">
        <v>0</v>
      </c>
      <c r="W341" s="18">
        <v>0</v>
      </c>
      <c r="X341" s="18"/>
      <c r="Y341" s="18">
        <v>60817.95</v>
      </c>
      <c r="Z341" s="18">
        <v>17933.169999999998</v>
      </c>
      <c r="AA341" s="18">
        <v>4701.88</v>
      </c>
      <c r="AB341" s="18">
        <v>83453</v>
      </c>
    </row>
    <row r="342" spans="1:28" s="15" customFormat="1" x14ac:dyDescent="0.25">
      <c r="A342" s="17">
        <v>6</v>
      </c>
      <c r="B342" s="17" t="s">
        <v>1108</v>
      </c>
      <c r="C342" s="17" t="s">
        <v>1663</v>
      </c>
      <c r="D342" s="17" t="s">
        <v>1152</v>
      </c>
      <c r="E342" s="17" t="s">
        <v>1153</v>
      </c>
      <c r="F342" s="17" t="s">
        <v>75</v>
      </c>
      <c r="G342" s="17" t="s">
        <v>1142</v>
      </c>
      <c r="H342" s="17">
        <v>5220</v>
      </c>
      <c r="I342" s="17">
        <v>5220</v>
      </c>
      <c r="J342" s="17">
        <v>0</v>
      </c>
      <c r="K342" s="17" t="s">
        <v>37</v>
      </c>
      <c r="L342" s="18">
        <v>22569.200000000001</v>
      </c>
      <c r="M342" s="18">
        <v>5565.49</v>
      </c>
      <c r="N342" s="18">
        <v>755.31</v>
      </c>
      <c r="O342" s="18">
        <v>28890</v>
      </c>
      <c r="P342" s="18">
        <v>437.02</v>
      </c>
      <c r="Q342" s="18">
        <v>238.98</v>
      </c>
      <c r="R342" s="18">
        <v>0</v>
      </c>
      <c r="S342" s="18">
        <v>676</v>
      </c>
      <c r="T342" s="18">
        <v>0</v>
      </c>
      <c r="U342" s="18">
        <v>0</v>
      </c>
      <c r="V342" s="18">
        <v>0</v>
      </c>
      <c r="W342" s="18">
        <v>0</v>
      </c>
      <c r="X342" s="18"/>
      <c r="Y342" s="18">
        <v>23006.22</v>
      </c>
      <c r="Z342" s="18">
        <v>5804.47</v>
      </c>
      <c r="AA342" s="18">
        <v>755.31</v>
      </c>
      <c r="AB342" s="18">
        <v>29566</v>
      </c>
    </row>
    <row r="343" spans="1:28" s="15" customFormat="1" x14ac:dyDescent="0.25">
      <c r="A343" s="17">
        <v>7</v>
      </c>
      <c r="B343" s="17" t="s">
        <v>1108</v>
      </c>
      <c r="C343" s="17" t="s">
        <v>1663</v>
      </c>
      <c r="D343" s="17" t="s">
        <v>1154</v>
      </c>
      <c r="E343" s="17" t="s">
        <v>1155</v>
      </c>
      <c r="F343" s="17" t="s">
        <v>75</v>
      </c>
      <c r="G343" s="17" t="s">
        <v>1142</v>
      </c>
      <c r="H343" s="17">
        <v>21895</v>
      </c>
      <c r="I343" s="17">
        <v>21895</v>
      </c>
      <c r="J343" s="17">
        <v>0</v>
      </c>
      <c r="K343" s="17" t="s">
        <v>37</v>
      </c>
      <c r="L343" s="18">
        <v>20736.189999999999</v>
      </c>
      <c r="M343" s="18">
        <v>4458.96</v>
      </c>
      <c r="N343" s="18">
        <v>882.85</v>
      </c>
      <c r="O343" s="18">
        <v>26078</v>
      </c>
      <c r="P343" s="18">
        <v>344.21</v>
      </c>
      <c r="Q343" s="18">
        <v>221.79</v>
      </c>
      <c r="R343" s="18">
        <v>0</v>
      </c>
      <c r="S343" s="18">
        <v>566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21080.400000000001</v>
      </c>
      <c r="Z343" s="18">
        <v>4680.75</v>
      </c>
      <c r="AA343" s="18">
        <v>882.85</v>
      </c>
      <c r="AB343" s="18">
        <v>26644</v>
      </c>
    </row>
    <row r="344" spans="1:28" s="15" customFormat="1" x14ac:dyDescent="0.25">
      <c r="A344" s="17">
        <v>8</v>
      </c>
      <c r="B344" s="17" t="s">
        <v>1103</v>
      </c>
      <c r="C344" s="17" t="s">
        <v>1663</v>
      </c>
      <c r="D344" s="17" t="s">
        <v>1156</v>
      </c>
      <c r="E344" s="17" t="s">
        <v>1157</v>
      </c>
      <c r="F344" s="17" t="s">
        <v>75</v>
      </c>
      <c r="G344" s="17" t="s">
        <v>1142</v>
      </c>
      <c r="H344" s="17">
        <v>12363</v>
      </c>
      <c r="I344" s="17">
        <v>12224</v>
      </c>
      <c r="J344" s="17">
        <v>139</v>
      </c>
      <c r="K344" s="17" t="s">
        <v>37</v>
      </c>
      <c r="L344" s="18">
        <v>69446.039999999994</v>
      </c>
      <c r="M344" s="18">
        <v>18155.34</v>
      </c>
      <c r="N344" s="18">
        <v>5021.62</v>
      </c>
      <c r="O344" s="18">
        <v>92623</v>
      </c>
      <c r="P344" s="18">
        <v>1356.8</v>
      </c>
      <c r="Q344" s="18">
        <v>761.01</v>
      </c>
      <c r="R344" s="18">
        <v>83.19</v>
      </c>
      <c r="S344" s="18">
        <v>2201</v>
      </c>
      <c r="T344" s="18">
        <v>0</v>
      </c>
      <c r="U344" s="18">
        <v>0</v>
      </c>
      <c r="V344" s="18">
        <v>0</v>
      </c>
      <c r="W344" s="18">
        <v>0</v>
      </c>
      <c r="X344" s="18"/>
      <c r="Y344" s="18">
        <v>70802.84</v>
      </c>
      <c r="Z344" s="18">
        <v>18916.349999999999</v>
      </c>
      <c r="AA344" s="18">
        <v>5104.8100000000004</v>
      </c>
      <c r="AB344" s="18">
        <v>94824</v>
      </c>
    </row>
    <row r="345" spans="1:28" s="15" customFormat="1" x14ac:dyDescent="0.25">
      <c r="A345" s="17">
        <v>9</v>
      </c>
      <c r="B345" s="17" t="s">
        <v>1103</v>
      </c>
      <c r="C345" s="17" t="s">
        <v>1663</v>
      </c>
      <c r="D345" s="17" t="s">
        <v>1158</v>
      </c>
      <c r="E345" s="17" t="s">
        <v>1159</v>
      </c>
      <c r="F345" s="17" t="s">
        <v>75</v>
      </c>
      <c r="G345" s="17" t="s">
        <v>1142</v>
      </c>
      <c r="H345" s="17">
        <v>11475</v>
      </c>
      <c r="I345" s="17">
        <v>11475</v>
      </c>
      <c r="J345" s="17">
        <v>0</v>
      </c>
      <c r="K345" s="17" t="s">
        <v>37</v>
      </c>
      <c r="L345" s="18">
        <v>51456.75</v>
      </c>
      <c r="M345" s="18">
        <v>15514.18</v>
      </c>
      <c r="N345" s="18">
        <v>3762.07</v>
      </c>
      <c r="O345" s="18">
        <v>70733</v>
      </c>
      <c r="P345" s="18">
        <v>312.86</v>
      </c>
      <c r="Q345" s="18">
        <v>569.14</v>
      </c>
      <c r="R345" s="18">
        <v>0</v>
      </c>
      <c r="S345" s="18">
        <v>882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51769.61</v>
      </c>
      <c r="Z345" s="18">
        <v>16083.32</v>
      </c>
      <c r="AA345" s="18">
        <v>3762.07</v>
      </c>
      <c r="AB345" s="18">
        <v>71615</v>
      </c>
    </row>
    <row r="346" spans="1:28" s="15" customFormat="1" x14ac:dyDescent="0.25">
      <c r="A346" s="17">
        <v>10</v>
      </c>
      <c r="B346" s="17" t="s">
        <v>1111</v>
      </c>
      <c r="C346" s="17" t="s">
        <v>1663</v>
      </c>
      <c r="D346" s="17" t="s">
        <v>1160</v>
      </c>
      <c r="E346" s="17" t="s">
        <v>1161</v>
      </c>
      <c r="F346" s="17" t="s">
        <v>75</v>
      </c>
      <c r="G346" s="17" t="s">
        <v>1142</v>
      </c>
      <c r="H346" s="17">
        <v>12550</v>
      </c>
      <c r="I346" s="17">
        <v>12550</v>
      </c>
      <c r="J346" s="17">
        <v>0</v>
      </c>
      <c r="K346" s="17" t="s">
        <v>37</v>
      </c>
      <c r="L346" s="18">
        <v>38409.51</v>
      </c>
      <c r="M346" s="18">
        <v>9627.07</v>
      </c>
      <c r="N346" s="18">
        <v>2171.42</v>
      </c>
      <c r="O346" s="18">
        <v>50208</v>
      </c>
      <c r="P346" s="18">
        <v>437.84</v>
      </c>
      <c r="Q346" s="18">
        <v>417.16</v>
      </c>
      <c r="R346" s="18">
        <v>0</v>
      </c>
      <c r="S346" s="18">
        <v>855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38847.35</v>
      </c>
      <c r="Z346" s="18">
        <v>10044.23</v>
      </c>
      <c r="AA346" s="18">
        <v>2171.42</v>
      </c>
      <c r="AB346" s="18">
        <v>51063</v>
      </c>
    </row>
    <row r="347" spans="1:28" s="15" customFormat="1" x14ac:dyDescent="0.25">
      <c r="A347" s="17">
        <v>11</v>
      </c>
      <c r="B347" s="17" t="s">
        <v>1111</v>
      </c>
      <c r="C347" s="17" t="s">
        <v>1663</v>
      </c>
      <c r="D347" s="17" t="s">
        <v>1162</v>
      </c>
      <c r="E347" s="17" t="s">
        <v>1163</v>
      </c>
      <c r="F347" s="17" t="s">
        <v>75</v>
      </c>
      <c r="G347" s="17" t="s">
        <v>114</v>
      </c>
      <c r="H347" s="17">
        <v>0</v>
      </c>
      <c r="I347" s="17">
        <v>0</v>
      </c>
      <c r="J347" s="17">
        <v>0</v>
      </c>
      <c r="K347" s="17" t="s">
        <v>59</v>
      </c>
      <c r="L347" s="18">
        <v>65070.36</v>
      </c>
      <c r="M347" s="18">
        <v>16561.84</v>
      </c>
      <c r="N347" s="18">
        <v>2656.8</v>
      </c>
      <c r="O347" s="18">
        <v>84289</v>
      </c>
      <c r="P347" s="18">
        <v>250.32</v>
      </c>
      <c r="Q347" s="18">
        <v>698.68</v>
      </c>
      <c r="R347" s="18">
        <v>0</v>
      </c>
      <c r="S347" s="18">
        <v>949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65320.68</v>
      </c>
      <c r="Z347" s="18">
        <v>17260.52</v>
      </c>
      <c r="AA347" s="18">
        <v>2656.8</v>
      </c>
      <c r="AB347" s="18">
        <v>85238</v>
      </c>
    </row>
    <row r="348" spans="1:28" s="15" customFormat="1" x14ac:dyDescent="0.25">
      <c r="A348" s="17">
        <v>12</v>
      </c>
      <c r="B348" s="17" t="s">
        <v>1108</v>
      </c>
      <c r="C348" s="17" t="s">
        <v>1663</v>
      </c>
      <c r="D348" s="17" t="s">
        <v>1164</v>
      </c>
      <c r="E348" s="17" t="s">
        <v>1165</v>
      </c>
      <c r="F348" s="17" t="s">
        <v>75</v>
      </c>
      <c r="G348" s="17" t="s">
        <v>114</v>
      </c>
      <c r="H348" s="17">
        <v>0</v>
      </c>
      <c r="I348" s="17">
        <v>0</v>
      </c>
      <c r="J348" s="17">
        <v>0</v>
      </c>
      <c r="K348" s="17" t="s">
        <v>59</v>
      </c>
      <c r="L348" s="18">
        <v>65071.16</v>
      </c>
      <c r="M348" s="18">
        <v>16562.04</v>
      </c>
      <c r="N348" s="18">
        <v>2656.8</v>
      </c>
      <c r="O348" s="18">
        <v>84290</v>
      </c>
      <c r="P348" s="18">
        <v>250.31</v>
      </c>
      <c r="Q348" s="18">
        <v>698.69</v>
      </c>
      <c r="R348" s="18">
        <v>0</v>
      </c>
      <c r="S348" s="18">
        <v>949</v>
      </c>
      <c r="T348" s="18">
        <v>0</v>
      </c>
      <c r="U348" s="18">
        <v>0</v>
      </c>
      <c r="V348" s="18">
        <v>0</v>
      </c>
      <c r="W348" s="18">
        <v>0</v>
      </c>
      <c r="X348" s="18"/>
      <c r="Y348" s="18">
        <v>65321.47</v>
      </c>
      <c r="Z348" s="18">
        <v>17260.73</v>
      </c>
      <c r="AA348" s="18">
        <v>2656.8</v>
      </c>
      <c r="AB348" s="18">
        <v>85239</v>
      </c>
    </row>
    <row r="349" spans="1:28" s="15" customFormat="1" x14ac:dyDescent="0.25">
      <c r="A349" s="17">
        <v>13</v>
      </c>
      <c r="B349" s="17" t="s">
        <v>1103</v>
      </c>
      <c r="C349" s="17" t="s">
        <v>1663</v>
      </c>
      <c r="D349" s="17" t="s">
        <v>1166</v>
      </c>
      <c r="E349" s="17" t="s">
        <v>1167</v>
      </c>
      <c r="F349" s="17" t="s">
        <v>75</v>
      </c>
      <c r="G349" s="17" t="s">
        <v>114</v>
      </c>
      <c r="H349" s="17">
        <v>0</v>
      </c>
      <c r="I349" s="17">
        <v>0</v>
      </c>
      <c r="J349" s="17">
        <v>0</v>
      </c>
      <c r="K349" s="17" t="s">
        <v>59</v>
      </c>
      <c r="L349" s="18">
        <v>65071.19</v>
      </c>
      <c r="M349" s="18">
        <v>16562.009999999998</v>
      </c>
      <c r="N349" s="18">
        <v>2656.8</v>
      </c>
      <c r="O349" s="18">
        <v>84290</v>
      </c>
      <c r="P349" s="18">
        <v>250.31</v>
      </c>
      <c r="Q349" s="18">
        <v>698.69</v>
      </c>
      <c r="R349" s="18">
        <v>0</v>
      </c>
      <c r="S349" s="18">
        <v>949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65321.5</v>
      </c>
      <c r="Z349" s="18">
        <v>17260.7</v>
      </c>
      <c r="AA349" s="18">
        <v>2656.8</v>
      </c>
      <c r="AB349" s="18">
        <v>85239</v>
      </c>
    </row>
    <row r="350" spans="1:28" s="15" customFormat="1" x14ac:dyDescent="0.25">
      <c r="A350" s="17">
        <v>14</v>
      </c>
      <c r="B350" s="17" t="s">
        <v>1121</v>
      </c>
      <c r="C350" s="17" t="s">
        <v>1663</v>
      </c>
      <c r="D350" s="17" t="s">
        <v>1168</v>
      </c>
      <c r="E350" s="17" t="s">
        <v>1169</v>
      </c>
      <c r="F350" s="17" t="s">
        <v>75</v>
      </c>
      <c r="G350" s="17" t="s">
        <v>114</v>
      </c>
      <c r="H350" s="17">
        <v>0</v>
      </c>
      <c r="I350" s="17">
        <v>0</v>
      </c>
      <c r="J350" s="17">
        <v>0</v>
      </c>
      <c r="K350" s="17" t="s">
        <v>59</v>
      </c>
      <c r="L350" s="18">
        <v>70418.3</v>
      </c>
      <c r="M350" s="18">
        <v>12422.9</v>
      </c>
      <c r="N350" s="18">
        <v>1414.8</v>
      </c>
      <c r="O350" s="18">
        <v>84256</v>
      </c>
      <c r="P350" s="18">
        <v>249.89</v>
      </c>
      <c r="Q350" s="18">
        <v>741.11</v>
      </c>
      <c r="R350" s="18">
        <v>0</v>
      </c>
      <c r="S350" s="18">
        <v>991</v>
      </c>
      <c r="T350" s="18">
        <v>0</v>
      </c>
      <c r="U350" s="18">
        <v>0</v>
      </c>
      <c r="V350" s="18">
        <v>0</v>
      </c>
      <c r="W350" s="18">
        <v>0</v>
      </c>
      <c r="X350" s="18"/>
      <c r="Y350" s="18">
        <v>70668.19</v>
      </c>
      <c r="Z350" s="18">
        <v>13164.01</v>
      </c>
      <c r="AA350" s="18">
        <v>1414.8</v>
      </c>
      <c r="AB350" s="18">
        <v>85247</v>
      </c>
    </row>
    <row r="351" spans="1:28" s="15" customFormat="1" x14ac:dyDescent="0.25">
      <c r="A351" s="17">
        <v>15</v>
      </c>
      <c r="B351" s="17" t="s">
        <v>1099</v>
      </c>
      <c r="C351" s="17" t="s">
        <v>1663</v>
      </c>
      <c r="D351" s="17" t="s">
        <v>1170</v>
      </c>
      <c r="E351" s="17" t="s">
        <v>1171</v>
      </c>
      <c r="F351" s="17" t="s">
        <v>75</v>
      </c>
      <c r="G351" s="17" t="s">
        <v>114</v>
      </c>
      <c r="H351" s="17">
        <v>0</v>
      </c>
      <c r="I351" s="17">
        <v>0</v>
      </c>
      <c r="J351" s="17">
        <v>0</v>
      </c>
      <c r="K351" s="17" t="s">
        <v>59</v>
      </c>
      <c r="L351" s="18">
        <v>26833.62</v>
      </c>
      <c r="M351" s="18">
        <v>2931.7</v>
      </c>
      <c r="N351" s="18">
        <v>427.68</v>
      </c>
      <c r="O351" s="18">
        <v>30193</v>
      </c>
      <c r="P351" s="18">
        <v>250.46</v>
      </c>
      <c r="Q351" s="18">
        <v>280.54000000000002</v>
      </c>
      <c r="R351" s="18">
        <v>0</v>
      </c>
      <c r="S351" s="18">
        <v>531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27084.080000000002</v>
      </c>
      <c r="Z351" s="18">
        <v>3212.24</v>
      </c>
      <c r="AA351" s="18">
        <v>427.68</v>
      </c>
      <c r="AB351" s="18">
        <v>30724</v>
      </c>
    </row>
    <row r="352" spans="1:28" s="12" customFormat="1" ht="16.5" customHeight="1" x14ac:dyDescent="0.25">
      <c r="A352" s="10"/>
      <c r="B352" s="10"/>
      <c r="C352" s="10" t="s">
        <v>71</v>
      </c>
      <c r="D352" s="10"/>
      <c r="E352" s="10"/>
      <c r="F352" s="10"/>
      <c r="G352" s="10"/>
      <c r="H352" s="10"/>
      <c r="I352" s="10"/>
      <c r="J352" s="11">
        <f>SUM(J337:J351)</f>
        <v>283</v>
      </c>
      <c r="K352" s="10"/>
      <c r="L352" s="11">
        <f t="shared" ref="L352:AB352" si="46">SUM(L337:L351)</f>
        <v>701871.74000000011</v>
      </c>
      <c r="M352" s="11">
        <f t="shared" si="46"/>
        <v>170382.59000000003</v>
      </c>
      <c r="N352" s="11">
        <f t="shared" si="46"/>
        <v>36587.670000000006</v>
      </c>
      <c r="O352" s="11">
        <f t="shared" si="46"/>
        <v>908842</v>
      </c>
      <c r="P352" s="11">
        <f t="shared" si="46"/>
        <v>6657.1000000000013</v>
      </c>
      <c r="Q352" s="11">
        <f t="shared" si="46"/>
        <v>7595.5300000000007</v>
      </c>
      <c r="R352" s="11">
        <f t="shared" si="46"/>
        <v>169.37</v>
      </c>
      <c r="S352" s="11">
        <f t="shared" si="46"/>
        <v>14422</v>
      </c>
      <c r="T352" s="11">
        <f t="shared" si="46"/>
        <v>730</v>
      </c>
      <c r="U352" s="11">
        <f t="shared" si="46"/>
        <v>0</v>
      </c>
      <c r="V352" s="11">
        <f t="shared" si="46"/>
        <v>0</v>
      </c>
      <c r="W352" s="11">
        <f t="shared" si="46"/>
        <v>0</v>
      </c>
      <c r="X352" s="11">
        <f t="shared" si="46"/>
        <v>0</v>
      </c>
      <c r="Y352" s="11">
        <f t="shared" si="46"/>
        <v>708528.84</v>
      </c>
      <c r="Z352" s="11">
        <f t="shared" si="46"/>
        <v>177978.12000000002</v>
      </c>
      <c r="AA352" s="11">
        <f t="shared" si="46"/>
        <v>36757.040000000008</v>
      </c>
      <c r="AB352" s="11">
        <f t="shared" si="46"/>
        <v>923264</v>
      </c>
    </row>
    <row r="353" spans="1:31" s="12" customFormat="1" ht="16.5" customHeight="1" x14ac:dyDescent="0.25">
      <c r="A353" s="10"/>
      <c r="B353" s="10"/>
      <c r="C353" s="10" t="s">
        <v>119</v>
      </c>
      <c r="D353" s="10"/>
      <c r="E353" s="10"/>
      <c r="F353" s="10"/>
      <c r="G353" s="10"/>
      <c r="H353" s="10"/>
      <c r="I353" s="10"/>
      <c r="J353" s="11">
        <f>J352+J336</f>
        <v>6825</v>
      </c>
      <c r="K353" s="11"/>
      <c r="L353" s="11">
        <f t="shared" ref="L353:AB353" si="47">L352+L336</f>
        <v>1687116.74</v>
      </c>
      <c r="M353" s="11">
        <f t="shared" si="47"/>
        <v>275964.46999999997</v>
      </c>
      <c r="N353" s="11">
        <f t="shared" si="47"/>
        <v>70614.790000000008</v>
      </c>
      <c r="O353" s="11">
        <f t="shared" si="47"/>
        <v>2033696</v>
      </c>
      <c r="P353" s="11">
        <f t="shared" si="47"/>
        <v>55542.44</v>
      </c>
      <c r="Q353" s="11">
        <f t="shared" si="47"/>
        <v>18799.29</v>
      </c>
      <c r="R353" s="11">
        <f t="shared" si="47"/>
        <v>3113.27</v>
      </c>
      <c r="S353" s="11">
        <f t="shared" si="47"/>
        <v>77455</v>
      </c>
      <c r="T353" s="11">
        <f t="shared" si="47"/>
        <v>22380</v>
      </c>
      <c r="U353" s="11">
        <f t="shared" si="47"/>
        <v>0</v>
      </c>
      <c r="V353" s="11">
        <f t="shared" si="47"/>
        <v>0</v>
      </c>
      <c r="W353" s="11">
        <f t="shared" si="47"/>
        <v>0</v>
      </c>
      <c r="X353" s="11">
        <f t="shared" si="47"/>
        <v>0</v>
      </c>
      <c r="Y353" s="11">
        <f t="shared" si="47"/>
        <v>1742659.18</v>
      </c>
      <c r="Z353" s="11">
        <f t="shared" si="47"/>
        <v>294763.76</v>
      </c>
      <c r="AA353" s="11">
        <f t="shared" si="47"/>
        <v>73728.06</v>
      </c>
      <c r="AB353" s="11">
        <f t="shared" si="47"/>
        <v>2111151</v>
      </c>
    </row>
    <row r="354" spans="1:31" ht="18" customHeight="1" x14ac:dyDescent="0.25">
      <c r="O354" s="34"/>
    </row>
    <row r="355" spans="1:31" ht="18" customHeight="1" x14ac:dyDescent="0.25">
      <c r="O355" s="34"/>
    </row>
    <row r="358" spans="1:31" ht="15.75" x14ac:dyDescent="0.25">
      <c r="E358" s="13" t="s">
        <v>120</v>
      </c>
      <c r="G358" s="14"/>
      <c r="H358" s="14"/>
      <c r="I358" s="14"/>
      <c r="J358" s="14"/>
      <c r="K358" s="14"/>
      <c r="L358" s="13" t="s">
        <v>122</v>
      </c>
      <c r="M358" s="13"/>
      <c r="N358" s="13"/>
      <c r="O358" s="14"/>
      <c r="Q358" s="14"/>
      <c r="R358" s="13" t="s">
        <v>121</v>
      </c>
      <c r="T358" s="14"/>
      <c r="U358" s="14"/>
      <c r="W358" s="14"/>
      <c r="X358" s="14"/>
      <c r="Y358" s="13" t="s">
        <v>123</v>
      </c>
      <c r="Z358" s="14"/>
      <c r="AA358" s="14"/>
      <c r="AB358" s="14"/>
    </row>
    <row r="359" spans="1:31" ht="15.75" x14ac:dyDescent="0.25">
      <c r="E359" s="13" t="s">
        <v>124</v>
      </c>
      <c r="G359" s="14"/>
      <c r="H359" s="14"/>
      <c r="I359" s="14"/>
      <c r="J359" s="14"/>
      <c r="K359" s="14"/>
      <c r="L359" s="13" t="s">
        <v>124</v>
      </c>
      <c r="M359" s="13"/>
      <c r="N359" s="13"/>
      <c r="O359" s="14"/>
      <c r="Q359" s="14"/>
      <c r="R359" s="13" t="s">
        <v>124</v>
      </c>
      <c r="T359" s="14"/>
      <c r="U359" s="14"/>
      <c r="W359" s="14"/>
      <c r="X359" s="14"/>
      <c r="Y359" s="13" t="s">
        <v>124</v>
      </c>
      <c r="Z359" s="14"/>
      <c r="AA359" s="14"/>
      <c r="AB359" s="14"/>
    </row>
    <row r="360" spans="1:31" ht="32.25" customHeight="1" x14ac:dyDescent="0.55000000000000004">
      <c r="A360" s="75" t="s">
        <v>0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1"/>
      <c r="AD360" s="1"/>
      <c r="AE360" s="1"/>
    </row>
    <row r="361" spans="1:31" ht="21.75" customHeight="1" x14ac:dyDescent="0.4">
      <c r="A361" s="76" t="s">
        <v>1704</v>
      </c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2"/>
      <c r="AD361" s="2"/>
      <c r="AE361" s="2"/>
    </row>
    <row r="362" spans="1:31" s="5" customFormat="1" ht="20.25" customHeight="1" x14ac:dyDescent="0.35">
      <c r="A362" s="3" t="s">
        <v>1</v>
      </c>
      <c r="B362" s="4"/>
      <c r="C362" s="3"/>
      <c r="D362" s="3"/>
      <c r="F362" s="3" t="s">
        <v>1172</v>
      </c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s="7" customFormat="1" ht="90" x14ac:dyDescent="0.25">
      <c r="A363" s="6" t="s">
        <v>3</v>
      </c>
      <c r="B363" s="6" t="s">
        <v>4</v>
      </c>
      <c r="C363" s="6" t="s">
        <v>5</v>
      </c>
      <c r="D363" s="6" t="s">
        <v>6</v>
      </c>
      <c r="E363" s="6" t="s">
        <v>7</v>
      </c>
      <c r="F363" s="6" t="s">
        <v>8</v>
      </c>
      <c r="G363" s="6" t="s">
        <v>9</v>
      </c>
      <c r="H363" s="6" t="s">
        <v>10</v>
      </c>
      <c r="I363" s="6" t="s">
        <v>11</v>
      </c>
      <c r="J363" s="6" t="s">
        <v>12</v>
      </c>
      <c r="K363" s="6" t="s">
        <v>13</v>
      </c>
      <c r="L363" s="6" t="s">
        <v>14</v>
      </c>
      <c r="M363" s="6" t="s">
        <v>15</v>
      </c>
      <c r="N363" s="6" t="s">
        <v>16</v>
      </c>
      <c r="O363" s="6" t="s">
        <v>17</v>
      </c>
      <c r="P363" s="6" t="s">
        <v>18</v>
      </c>
      <c r="Q363" s="6" t="s">
        <v>19</v>
      </c>
      <c r="R363" s="6" t="s">
        <v>20</v>
      </c>
      <c r="S363" s="6" t="s">
        <v>21</v>
      </c>
      <c r="T363" s="6" t="s">
        <v>22</v>
      </c>
      <c r="U363" s="6" t="s">
        <v>23</v>
      </c>
      <c r="V363" s="6" t="s">
        <v>24</v>
      </c>
      <c r="W363" s="6" t="s">
        <v>25</v>
      </c>
      <c r="X363" s="6" t="s">
        <v>26</v>
      </c>
      <c r="Y363" s="6" t="s">
        <v>27</v>
      </c>
      <c r="Z363" s="6" t="s">
        <v>28</v>
      </c>
      <c r="AA363" s="6" t="s">
        <v>29</v>
      </c>
      <c r="AB363" s="6" t="s">
        <v>30</v>
      </c>
    </row>
    <row r="364" spans="1:31" s="15" customFormat="1" x14ac:dyDescent="0.25">
      <c r="A364" s="17">
        <v>1</v>
      </c>
      <c r="B364" s="17" t="s">
        <v>1099</v>
      </c>
      <c r="C364" s="17" t="s">
        <v>1663</v>
      </c>
      <c r="D364" s="17" t="s">
        <v>1101</v>
      </c>
      <c r="E364" s="17" t="s">
        <v>1102</v>
      </c>
      <c r="F364" s="17" t="s">
        <v>35</v>
      </c>
      <c r="G364" s="17" t="s">
        <v>1055</v>
      </c>
      <c r="H364" s="17">
        <v>3843</v>
      </c>
      <c r="I364" s="17">
        <v>3642</v>
      </c>
      <c r="J364" s="17">
        <v>603</v>
      </c>
      <c r="K364" s="17" t="s">
        <v>37</v>
      </c>
      <c r="L364" s="18">
        <v>33533.9</v>
      </c>
      <c r="M364" s="18">
        <v>2002.55</v>
      </c>
      <c r="N364" s="18">
        <v>2510.5500000000002</v>
      </c>
      <c r="O364" s="18">
        <v>38047</v>
      </c>
      <c r="P364" s="18">
        <v>4146.6400000000003</v>
      </c>
      <c r="Q364" s="18">
        <v>354.01</v>
      </c>
      <c r="R364" s="18">
        <v>271.35000000000002</v>
      </c>
      <c r="S364" s="18">
        <v>4772</v>
      </c>
      <c r="T364" s="18">
        <v>0</v>
      </c>
      <c r="U364" s="18">
        <v>0</v>
      </c>
      <c r="V364" s="18">
        <v>0</v>
      </c>
      <c r="W364" s="18">
        <v>0</v>
      </c>
      <c r="X364" s="18"/>
      <c r="Y364" s="18">
        <v>37680.54</v>
      </c>
      <c r="Z364" s="18">
        <v>2356.56</v>
      </c>
      <c r="AA364" s="18">
        <v>2781.9</v>
      </c>
      <c r="AB364" s="18">
        <v>42819</v>
      </c>
    </row>
    <row r="365" spans="1:31" s="15" customFormat="1" x14ac:dyDescent="0.25">
      <c r="A365" s="17">
        <v>2</v>
      </c>
      <c r="B365" s="17" t="s">
        <v>1103</v>
      </c>
      <c r="C365" s="17" t="s">
        <v>1663</v>
      </c>
      <c r="D365" s="17" t="s">
        <v>1104</v>
      </c>
      <c r="E365" s="17" t="s">
        <v>1105</v>
      </c>
      <c r="F365" s="17" t="s">
        <v>35</v>
      </c>
      <c r="G365" s="17" t="s">
        <v>750</v>
      </c>
      <c r="H365" s="17">
        <v>78383</v>
      </c>
      <c r="I365" s="17">
        <v>77431</v>
      </c>
      <c r="J365" s="17">
        <v>952</v>
      </c>
      <c r="K365" s="17" t="s">
        <v>37</v>
      </c>
      <c r="L365" s="18">
        <v>82280.09</v>
      </c>
      <c r="M365" s="18">
        <v>7250.91</v>
      </c>
      <c r="N365" s="18">
        <v>6431</v>
      </c>
      <c r="O365" s="18">
        <v>95962</v>
      </c>
      <c r="P365" s="18">
        <v>6425.54</v>
      </c>
      <c r="Q365" s="18">
        <v>888.06</v>
      </c>
      <c r="R365" s="18">
        <v>428.4</v>
      </c>
      <c r="S365" s="18">
        <v>7742</v>
      </c>
      <c r="T365" s="18">
        <v>0</v>
      </c>
      <c r="U365" s="18">
        <v>0</v>
      </c>
      <c r="V365" s="18">
        <v>0</v>
      </c>
      <c r="W365" s="18">
        <v>0</v>
      </c>
      <c r="X365" s="18"/>
      <c r="Y365" s="18">
        <v>88705.63</v>
      </c>
      <c r="Z365" s="18">
        <v>8138.97</v>
      </c>
      <c r="AA365" s="18">
        <v>6859.4</v>
      </c>
      <c r="AB365" s="18">
        <v>103704</v>
      </c>
    </row>
    <row r="366" spans="1:31" s="15" customFormat="1" x14ac:dyDescent="0.25">
      <c r="A366" s="17">
        <v>3</v>
      </c>
      <c r="B366" s="17" t="s">
        <v>1103</v>
      </c>
      <c r="C366" s="17" t="s">
        <v>1663</v>
      </c>
      <c r="D366" s="17" t="s">
        <v>1106</v>
      </c>
      <c r="E366" s="17" t="s">
        <v>1107</v>
      </c>
      <c r="F366" s="17" t="s">
        <v>35</v>
      </c>
      <c r="G366" s="17" t="s">
        <v>1055</v>
      </c>
      <c r="H366" s="17">
        <v>25673</v>
      </c>
      <c r="I366" s="17">
        <v>25470</v>
      </c>
      <c r="J366" s="17">
        <v>609</v>
      </c>
      <c r="K366" s="17" t="s">
        <v>37</v>
      </c>
      <c r="L366" s="18">
        <v>96667.16</v>
      </c>
      <c r="M366" s="18">
        <v>2746.54</v>
      </c>
      <c r="N366" s="18">
        <v>1320.3</v>
      </c>
      <c r="O366" s="18">
        <v>100734</v>
      </c>
      <c r="P366" s="18">
        <v>5360.93</v>
      </c>
      <c r="Q366" s="18">
        <v>989.02</v>
      </c>
      <c r="R366" s="18">
        <v>274.05</v>
      </c>
      <c r="S366" s="18">
        <v>6624</v>
      </c>
      <c r="T366" s="18">
        <v>0</v>
      </c>
      <c r="U366" s="18">
        <v>0</v>
      </c>
      <c r="V366" s="18">
        <v>0</v>
      </c>
      <c r="W366" s="18">
        <v>0</v>
      </c>
      <c r="X366" s="18"/>
      <c r="Y366" s="18">
        <v>102028.09</v>
      </c>
      <c r="Z366" s="18">
        <v>3735.56</v>
      </c>
      <c r="AA366" s="18">
        <v>1594.35</v>
      </c>
      <c r="AB366" s="18">
        <v>107358</v>
      </c>
    </row>
    <row r="367" spans="1:31" s="15" customFormat="1" x14ac:dyDescent="0.25">
      <c r="A367" s="17">
        <v>4</v>
      </c>
      <c r="B367" s="17" t="s">
        <v>1108</v>
      </c>
      <c r="C367" s="17" t="s">
        <v>1663</v>
      </c>
      <c r="D367" s="17" t="s">
        <v>1109</v>
      </c>
      <c r="E367" s="17" t="s">
        <v>1110</v>
      </c>
      <c r="F367" s="17" t="s">
        <v>35</v>
      </c>
      <c r="G367" s="17" t="s">
        <v>1055</v>
      </c>
      <c r="H367" s="17">
        <v>53912</v>
      </c>
      <c r="I367" s="17">
        <v>53912</v>
      </c>
      <c r="J367" s="17">
        <v>0</v>
      </c>
      <c r="K367" s="17" t="s">
        <v>37</v>
      </c>
      <c r="L367" s="18">
        <v>36393.230000000003</v>
      </c>
      <c r="M367" s="18">
        <v>6375.24</v>
      </c>
      <c r="N367" s="18">
        <v>3889.53</v>
      </c>
      <c r="O367" s="18">
        <v>46658</v>
      </c>
      <c r="P367" s="18">
        <v>577.44000000000005</v>
      </c>
      <c r="Q367" s="18">
        <v>413.56</v>
      </c>
      <c r="R367" s="18">
        <v>0</v>
      </c>
      <c r="S367" s="18">
        <v>991</v>
      </c>
      <c r="T367" s="18">
        <v>720</v>
      </c>
      <c r="U367" s="18">
        <v>0</v>
      </c>
      <c r="V367" s="18">
        <v>0</v>
      </c>
      <c r="W367" s="18">
        <v>0</v>
      </c>
      <c r="X367" s="18"/>
      <c r="Y367" s="18">
        <v>36970.67</v>
      </c>
      <c r="Z367" s="18">
        <v>6788.8</v>
      </c>
      <c r="AA367" s="18">
        <v>3889.53</v>
      </c>
      <c r="AB367" s="18">
        <v>47649</v>
      </c>
    </row>
    <row r="368" spans="1:31" s="15" customFormat="1" x14ac:dyDescent="0.25">
      <c r="A368" s="17">
        <v>5</v>
      </c>
      <c r="B368" s="17" t="s">
        <v>1111</v>
      </c>
      <c r="C368" s="17" t="s">
        <v>1663</v>
      </c>
      <c r="D368" s="17" t="s">
        <v>1112</v>
      </c>
      <c r="E368" s="17" t="s">
        <v>1113</v>
      </c>
      <c r="F368" s="17" t="s">
        <v>35</v>
      </c>
      <c r="G368" s="17" t="s">
        <v>1055</v>
      </c>
      <c r="H368" s="17">
        <v>121596</v>
      </c>
      <c r="I368" s="17">
        <v>115250</v>
      </c>
      <c r="J368" s="17">
        <v>6346</v>
      </c>
      <c r="K368" s="17" t="s">
        <v>37</v>
      </c>
      <c r="L368" s="18">
        <v>51231.43</v>
      </c>
      <c r="M368" s="18">
        <v>2457.87</v>
      </c>
      <c r="N368" s="18">
        <v>2018.7</v>
      </c>
      <c r="O368" s="18">
        <v>55708</v>
      </c>
      <c r="P368" s="18">
        <v>34475.379999999997</v>
      </c>
      <c r="Q368" s="18">
        <v>532.91999999999996</v>
      </c>
      <c r="R368" s="18">
        <v>2855.7</v>
      </c>
      <c r="S368" s="18">
        <v>37864</v>
      </c>
      <c r="T368" s="18">
        <v>13390</v>
      </c>
      <c r="U368" s="18">
        <v>0</v>
      </c>
      <c r="V368" s="18">
        <v>0</v>
      </c>
      <c r="W368" s="18">
        <v>0</v>
      </c>
      <c r="X368" s="18"/>
      <c r="Y368" s="18">
        <v>85706.81</v>
      </c>
      <c r="Z368" s="18">
        <v>2990.79</v>
      </c>
      <c r="AA368" s="18">
        <v>4874.3999999999996</v>
      </c>
      <c r="AB368" s="18">
        <v>93572</v>
      </c>
    </row>
    <row r="369" spans="1:28" s="15" customFormat="1" x14ac:dyDescent="0.25">
      <c r="A369" s="17">
        <v>6</v>
      </c>
      <c r="B369" s="17" t="s">
        <v>1108</v>
      </c>
      <c r="C369" s="17" t="s">
        <v>1663</v>
      </c>
      <c r="D369" s="17" t="s">
        <v>1115</v>
      </c>
      <c r="E369" s="17" t="s">
        <v>1116</v>
      </c>
      <c r="F369" s="17" t="s">
        <v>35</v>
      </c>
      <c r="G369" s="17" t="s">
        <v>1055</v>
      </c>
      <c r="H369" s="17">
        <v>55036</v>
      </c>
      <c r="I369" s="17">
        <v>54597</v>
      </c>
      <c r="J369" s="17">
        <v>439</v>
      </c>
      <c r="K369" s="17" t="s">
        <v>37</v>
      </c>
      <c r="L369" s="18">
        <v>102572.37</v>
      </c>
      <c r="M369" s="18">
        <v>10018.469999999999</v>
      </c>
      <c r="N369" s="18">
        <v>1728.16</v>
      </c>
      <c r="O369" s="18">
        <v>114319</v>
      </c>
      <c r="P369" s="18">
        <v>2855.88</v>
      </c>
      <c r="Q369" s="18">
        <v>1064.57</v>
      </c>
      <c r="R369" s="18">
        <v>197.55</v>
      </c>
      <c r="S369" s="18">
        <v>4118</v>
      </c>
      <c r="T369" s="18">
        <v>1550</v>
      </c>
      <c r="U369" s="18">
        <v>3862.2</v>
      </c>
      <c r="V369" s="18">
        <v>8987.19</v>
      </c>
      <c r="W369" s="18">
        <v>1548.61</v>
      </c>
      <c r="X369" s="18">
        <v>14398</v>
      </c>
      <c r="Y369" s="18">
        <v>101566.05</v>
      </c>
      <c r="Z369" s="18">
        <v>2095.85</v>
      </c>
      <c r="AA369" s="18">
        <v>377.1</v>
      </c>
      <c r="AB369" s="18">
        <v>104039</v>
      </c>
    </row>
    <row r="370" spans="1:28" s="15" customFormat="1" x14ac:dyDescent="0.25">
      <c r="A370" s="17">
        <v>7</v>
      </c>
      <c r="B370" s="17" t="s">
        <v>1108</v>
      </c>
      <c r="C370" s="17" t="s">
        <v>1663</v>
      </c>
      <c r="D370" s="17" t="s">
        <v>1117</v>
      </c>
      <c r="E370" s="17" t="s">
        <v>1118</v>
      </c>
      <c r="F370" s="17" t="s">
        <v>35</v>
      </c>
      <c r="G370" s="17" t="s">
        <v>1055</v>
      </c>
      <c r="H370" s="17">
        <v>4875</v>
      </c>
      <c r="I370" s="17">
        <v>4875</v>
      </c>
      <c r="J370" s="17">
        <v>0</v>
      </c>
      <c r="K370" s="17" t="s">
        <v>37</v>
      </c>
      <c r="L370" s="18">
        <v>68124.759999999995</v>
      </c>
      <c r="M370" s="18">
        <v>22143.11</v>
      </c>
      <c r="N370" s="18">
        <v>7129.13</v>
      </c>
      <c r="O370" s="18">
        <v>97397</v>
      </c>
      <c r="P370" s="18">
        <v>329.93</v>
      </c>
      <c r="Q370" s="18">
        <v>775.07</v>
      </c>
      <c r="R370" s="18">
        <v>0</v>
      </c>
      <c r="S370" s="18">
        <v>1105</v>
      </c>
      <c r="T370" s="18">
        <v>50</v>
      </c>
      <c r="U370" s="18">
        <v>0</v>
      </c>
      <c r="V370" s="18">
        <v>0</v>
      </c>
      <c r="W370" s="18">
        <v>0</v>
      </c>
      <c r="X370" s="18"/>
      <c r="Y370" s="18">
        <v>68454.69</v>
      </c>
      <c r="Z370" s="18">
        <v>22918.18</v>
      </c>
      <c r="AA370" s="18">
        <v>7129.13</v>
      </c>
      <c r="AB370" s="18">
        <v>98502</v>
      </c>
    </row>
    <row r="371" spans="1:28" s="15" customFormat="1" x14ac:dyDescent="0.25">
      <c r="A371" s="17">
        <v>8</v>
      </c>
      <c r="B371" s="17" t="s">
        <v>1108</v>
      </c>
      <c r="C371" s="17" t="s">
        <v>1663</v>
      </c>
      <c r="D371" s="17" t="s">
        <v>1119</v>
      </c>
      <c r="E371" s="17" t="s">
        <v>1120</v>
      </c>
      <c r="F371" s="17" t="s">
        <v>35</v>
      </c>
      <c r="G371" s="17" t="s">
        <v>215</v>
      </c>
      <c r="H371" s="17">
        <v>85048</v>
      </c>
      <c r="I371" s="17">
        <v>84694</v>
      </c>
      <c r="J371" s="17">
        <v>1062</v>
      </c>
      <c r="K371" s="17" t="s">
        <v>37</v>
      </c>
      <c r="L371" s="18">
        <v>94107.47</v>
      </c>
      <c r="M371" s="18">
        <v>2606.83</v>
      </c>
      <c r="N371" s="18">
        <v>1946.7</v>
      </c>
      <c r="O371" s="18">
        <v>98661</v>
      </c>
      <c r="P371" s="18">
        <v>6363.79</v>
      </c>
      <c r="Q371" s="18">
        <v>963.31</v>
      </c>
      <c r="R371" s="18">
        <v>477.9</v>
      </c>
      <c r="S371" s="18">
        <v>7805</v>
      </c>
      <c r="T371" s="18">
        <v>670</v>
      </c>
      <c r="U371" s="18">
        <v>0</v>
      </c>
      <c r="V371" s="18">
        <v>0</v>
      </c>
      <c r="W371" s="18">
        <v>0</v>
      </c>
      <c r="X371" s="18"/>
      <c r="Y371" s="18">
        <v>100471.26</v>
      </c>
      <c r="Z371" s="18">
        <v>3570.14</v>
      </c>
      <c r="AA371" s="18">
        <v>2424.6</v>
      </c>
      <c r="AB371" s="18">
        <v>106466</v>
      </c>
    </row>
    <row r="372" spans="1:28" s="15" customFormat="1" x14ac:dyDescent="0.25">
      <c r="A372" s="17">
        <v>9</v>
      </c>
      <c r="B372" s="17" t="s">
        <v>1121</v>
      </c>
      <c r="C372" s="17" t="s">
        <v>1663</v>
      </c>
      <c r="D372" s="17" t="s">
        <v>1122</v>
      </c>
      <c r="E372" s="17" t="s">
        <v>1123</v>
      </c>
      <c r="F372" s="17" t="s">
        <v>35</v>
      </c>
      <c r="G372" s="17" t="s">
        <v>1124</v>
      </c>
      <c r="H372" s="17">
        <v>36940</v>
      </c>
      <c r="I372" s="17">
        <v>36612</v>
      </c>
      <c r="J372" s="17">
        <v>984</v>
      </c>
      <c r="K372" s="17" t="s">
        <v>37</v>
      </c>
      <c r="L372" s="18">
        <v>128559.22</v>
      </c>
      <c r="M372" s="18">
        <v>3436.93</v>
      </c>
      <c r="N372" s="18">
        <v>3605.85</v>
      </c>
      <c r="O372" s="18">
        <v>135602</v>
      </c>
      <c r="P372" s="18">
        <v>7609.37</v>
      </c>
      <c r="Q372" s="18">
        <v>1318.83</v>
      </c>
      <c r="R372" s="18">
        <v>442.8</v>
      </c>
      <c r="S372" s="18">
        <v>9371</v>
      </c>
      <c r="T372" s="18">
        <v>4150</v>
      </c>
      <c r="U372" s="18">
        <v>126797.59</v>
      </c>
      <c r="V372" s="18">
        <v>4755.76</v>
      </c>
      <c r="W372" s="18">
        <v>4048.65</v>
      </c>
      <c r="X372" s="18">
        <v>135602</v>
      </c>
      <c r="Y372" s="18">
        <v>9371</v>
      </c>
      <c r="Z372" s="18">
        <v>0</v>
      </c>
      <c r="AA372" s="18">
        <v>0</v>
      </c>
      <c r="AB372" s="18">
        <v>9371</v>
      </c>
    </row>
    <row r="373" spans="1:28" s="15" customFormat="1" x14ac:dyDescent="0.25">
      <c r="A373" s="17">
        <v>10</v>
      </c>
      <c r="B373" s="17" t="s">
        <v>1099</v>
      </c>
      <c r="C373" s="17" t="s">
        <v>1663</v>
      </c>
      <c r="D373" s="17" t="s">
        <v>1125</v>
      </c>
      <c r="E373" s="17" t="s">
        <v>1126</v>
      </c>
      <c r="F373" s="17" t="s">
        <v>35</v>
      </c>
      <c r="G373" s="17" t="s">
        <v>1127</v>
      </c>
      <c r="H373" s="17">
        <v>17433</v>
      </c>
      <c r="I373" s="17">
        <v>17433</v>
      </c>
      <c r="J373" s="17">
        <v>0</v>
      </c>
      <c r="K373" s="17" t="s">
        <v>37</v>
      </c>
      <c r="L373" s="18">
        <v>70235.289999999994</v>
      </c>
      <c r="M373" s="18">
        <v>2548.71</v>
      </c>
      <c r="N373" s="18">
        <v>0</v>
      </c>
      <c r="O373" s="18">
        <v>72784</v>
      </c>
      <c r="P373" s="18">
        <v>577.94000000000005</v>
      </c>
      <c r="Q373" s="18">
        <v>723.06</v>
      </c>
      <c r="R373" s="18">
        <v>0</v>
      </c>
      <c r="S373" s="18">
        <v>1301</v>
      </c>
      <c r="T373" s="18">
        <v>0</v>
      </c>
      <c r="U373" s="18">
        <v>0</v>
      </c>
      <c r="V373" s="18">
        <v>0</v>
      </c>
      <c r="W373" s="18">
        <v>0</v>
      </c>
      <c r="X373" s="18"/>
      <c r="Y373" s="18">
        <v>70813.23</v>
      </c>
      <c r="Z373" s="18">
        <v>3271.77</v>
      </c>
      <c r="AA373" s="18">
        <v>0</v>
      </c>
      <c r="AB373" s="18">
        <v>74085</v>
      </c>
    </row>
    <row r="374" spans="1:28" s="15" customFormat="1" x14ac:dyDescent="0.25">
      <c r="A374" s="17">
        <v>11</v>
      </c>
      <c r="B374" s="17" t="s">
        <v>1103</v>
      </c>
      <c r="C374" s="17" t="s">
        <v>1663</v>
      </c>
      <c r="D374" s="17" t="s">
        <v>1128</v>
      </c>
      <c r="E374" s="17" t="s">
        <v>1129</v>
      </c>
      <c r="F374" s="17" t="s">
        <v>35</v>
      </c>
      <c r="G374" s="17" t="s">
        <v>215</v>
      </c>
      <c r="H374" s="17">
        <v>0</v>
      </c>
      <c r="I374" s="17">
        <v>0</v>
      </c>
      <c r="J374" s="17">
        <v>0</v>
      </c>
      <c r="K374" s="17" t="s">
        <v>59</v>
      </c>
      <c r="L374" s="18">
        <v>73350.03</v>
      </c>
      <c r="M374" s="18">
        <v>19769.88</v>
      </c>
      <c r="N374" s="18">
        <v>829.09</v>
      </c>
      <c r="O374" s="18">
        <v>93949</v>
      </c>
      <c r="P374" s="18">
        <v>351.7</v>
      </c>
      <c r="Q374" s="18">
        <v>763.3</v>
      </c>
      <c r="R374" s="18">
        <v>0</v>
      </c>
      <c r="S374" s="18">
        <v>1115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73701.73</v>
      </c>
      <c r="Z374" s="18">
        <v>20533.18</v>
      </c>
      <c r="AA374" s="18">
        <v>829.09</v>
      </c>
      <c r="AB374" s="18">
        <v>95064</v>
      </c>
    </row>
    <row r="375" spans="1:28" s="15" customFormat="1" x14ac:dyDescent="0.25">
      <c r="A375" s="17">
        <v>12</v>
      </c>
      <c r="B375" s="17" t="s">
        <v>1111</v>
      </c>
      <c r="C375" s="17" t="s">
        <v>1663</v>
      </c>
      <c r="D375" s="17" t="s">
        <v>1130</v>
      </c>
      <c r="E375" s="17" t="s">
        <v>1131</v>
      </c>
      <c r="F375" s="17" t="s">
        <v>35</v>
      </c>
      <c r="G375" s="17" t="s">
        <v>1132</v>
      </c>
      <c r="H375" s="17">
        <v>346</v>
      </c>
      <c r="I375" s="17">
        <v>305</v>
      </c>
      <c r="J375" s="17">
        <v>41</v>
      </c>
      <c r="K375" s="17" t="s">
        <v>37</v>
      </c>
      <c r="L375" s="18">
        <v>70591.199999999997</v>
      </c>
      <c r="M375" s="18">
        <v>17223.47</v>
      </c>
      <c r="N375" s="18">
        <v>3080.33</v>
      </c>
      <c r="O375" s="18">
        <v>90895</v>
      </c>
      <c r="P375" s="18">
        <v>790.02</v>
      </c>
      <c r="Q375" s="18">
        <v>757.53</v>
      </c>
      <c r="R375" s="18">
        <v>18.45</v>
      </c>
      <c r="S375" s="18">
        <v>1566</v>
      </c>
      <c r="T375" s="18">
        <v>0</v>
      </c>
      <c r="U375" s="18">
        <v>0</v>
      </c>
      <c r="V375" s="18">
        <v>0</v>
      </c>
      <c r="W375" s="18">
        <v>0</v>
      </c>
      <c r="X375" s="18"/>
      <c r="Y375" s="18">
        <v>71381.22</v>
      </c>
      <c r="Z375" s="18">
        <v>17981</v>
      </c>
      <c r="AA375" s="18">
        <v>3098.78</v>
      </c>
      <c r="AB375" s="18">
        <v>92461</v>
      </c>
    </row>
    <row r="376" spans="1:28" s="15" customFormat="1" x14ac:dyDescent="0.25">
      <c r="A376" s="17">
        <v>13</v>
      </c>
      <c r="B376" s="17" t="s">
        <v>1103</v>
      </c>
      <c r="C376" s="17" t="s">
        <v>1663</v>
      </c>
      <c r="D376" s="17" t="s">
        <v>1669</v>
      </c>
      <c r="E376" s="17" t="s">
        <v>1670</v>
      </c>
      <c r="F376" s="17" t="s">
        <v>35</v>
      </c>
      <c r="G376" s="17" t="s">
        <v>1671</v>
      </c>
      <c r="H376" s="17">
        <v>206</v>
      </c>
      <c r="I376" s="17">
        <v>184</v>
      </c>
      <c r="J376" s="17">
        <v>22</v>
      </c>
      <c r="K376" s="17" t="s">
        <v>37</v>
      </c>
      <c r="L376" s="18">
        <v>4844.82</v>
      </c>
      <c r="M376" s="18">
        <v>66.97</v>
      </c>
      <c r="N376" s="18">
        <v>60.21</v>
      </c>
      <c r="O376" s="18">
        <v>4972</v>
      </c>
      <c r="P376" s="18">
        <v>692.06</v>
      </c>
      <c r="Q376" s="18">
        <v>43.04</v>
      </c>
      <c r="R376" s="18">
        <v>9.9</v>
      </c>
      <c r="S376" s="18">
        <v>745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5536.88</v>
      </c>
      <c r="Z376" s="18">
        <v>110.01</v>
      </c>
      <c r="AA376" s="18">
        <v>70.11</v>
      </c>
      <c r="AB376" s="18">
        <v>5717</v>
      </c>
    </row>
    <row r="377" spans="1:28" s="15" customFormat="1" x14ac:dyDescent="0.25">
      <c r="A377" s="17">
        <v>14</v>
      </c>
      <c r="B377" s="17" t="s">
        <v>1121</v>
      </c>
      <c r="C377" s="17" t="s">
        <v>1663</v>
      </c>
      <c r="D377" s="17" t="s">
        <v>1133</v>
      </c>
      <c r="E377" s="17" t="s">
        <v>1134</v>
      </c>
      <c r="F377" s="17" t="s">
        <v>35</v>
      </c>
      <c r="G377" s="17" t="s">
        <v>114</v>
      </c>
      <c r="H377" s="17">
        <v>20904</v>
      </c>
      <c r="I377" s="17">
        <v>20882</v>
      </c>
      <c r="J377" s="17">
        <v>22</v>
      </c>
      <c r="K377" s="17" t="s">
        <v>37</v>
      </c>
      <c r="L377" s="18">
        <v>82892.72</v>
      </c>
      <c r="M377" s="18">
        <v>15057.97</v>
      </c>
      <c r="N377" s="18">
        <v>1428.31</v>
      </c>
      <c r="O377" s="18">
        <v>99379</v>
      </c>
      <c r="P377" s="18">
        <v>773.8</v>
      </c>
      <c r="Q377" s="18">
        <v>864.3</v>
      </c>
      <c r="R377" s="18">
        <v>9.9</v>
      </c>
      <c r="S377" s="18">
        <v>1648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83666.52</v>
      </c>
      <c r="Z377" s="18">
        <v>15922.27</v>
      </c>
      <c r="AA377" s="18">
        <v>1438.21</v>
      </c>
      <c r="AB377" s="18">
        <v>101027</v>
      </c>
    </row>
    <row r="378" spans="1:28" s="15" customFormat="1" x14ac:dyDescent="0.25">
      <c r="A378" s="17">
        <v>15</v>
      </c>
      <c r="B378" s="17" t="s">
        <v>1135</v>
      </c>
      <c r="C378" s="17" t="s">
        <v>1663</v>
      </c>
      <c r="D378" s="17" t="s">
        <v>1136</v>
      </c>
      <c r="E378" s="17" t="s">
        <v>1137</v>
      </c>
      <c r="F378" s="17" t="s">
        <v>35</v>
      </c>
      <c r="G378" s="17" t="s">
        <v>1006</v>
      </c>
      <c r="H378" s="17">
        <v>3000</v>
      </c>
      <c r="I378" s="17">
        <v>1950</v>
      </c>
      <c r="J378" s="17">
        <v>1050</v>
      </c>
      <c r="K378" s="17" t="s">
        <v>37</v>
      </c>
      <c r="L378" s="18">
        <v>20023.13</v>
      </c>
      <c r="M378" s="18">
        <v>1021.52</v>
      </c>
      <c r="N378" s="18">
        <v>936.35</v>
      </c>
      <c r="O378" s="18">
        <v>21981</v>
      </c>
      <c r="P378" s="18">
        <v>5999.8</v>
      </c>
      <c r="Q378" s="18">
        <v>187.7</v>
      </c>
      <c r="R378" s="18">
        <v>472.5</v>
      </c>
      <c r="S378" s="18">
        <v>6660</v>
      </c>
      <c r="T378" s="18">
        <v>1120</v>
      </c>
      <c r="U378" s="18">
        <v>0</v>
      </c>
      <c r="V378" s="18">
        <v>0</v>
      </c>
      <c r="W378" s="18">
        <v>0</v>
      </c>
      <c r="X378" s="18"/>
      <c r="Y378" s="18">
        <v>26022.93</v>
      </c>
      <c r="Z378" s="18">
        <v>1209.22</v>
      </c>
      <c r="AA378" s="18">
        <v>1408.85</v>
      </c>
      <c r="AB378" s="18">
        <v>28641</v>
      </c>
    </row>
    <row r="379" spans="1:28" s="15" customFormat="1" x14ac:dyDescent="0.25">
      <c r="A379" s="17">
        <v>16</v>
      </c>
      <c r="B379" s="17" t="s">
        <v>1135</v>
      </c>
      <c r="C379" s="17" t="s">
        <v>1663</v>
      </c>
      <c r="D379" s="17" t="s">
        <v>1138</v>
      </c>
      <c r="E379" s="17" t="s">
        <v>1139</v>
      </c>
      <c r="F379" s="17" t="s">
        <v>35</v>
      </c>
      <c r="G379" s="17" t="s">
        <v>1010</v>
      </c>
      <c r="H379" s="17">
        <v>100</v>
      </c>
      <c r="I379" s="17">
        <v>100</v>
      </c>
      <c r="J379" s="17">
        <v>0</v>
      </c>
      <c r="K379" s="17" t="s">
        <v>37</v>
      </c>
      <c r="L379" s="18">
        <v>18723.52</v>
      </c>
      <c r="M379" s="18">
        <v>2058.67</v>
      </c>
      <c r="N379" s="18">
        <v>56.81</v>
      </c>
      <c r="O379" s="18">
        <v>20839</v>
      </c>
      <c r="P379" s="18">
        <v>660.09</v>
      </c>
      <c r="Q379" s="18">
        <v>187.91</v>
      </c>
      <c r="R379" s="18">
        <v>0</v>
      </c>
      <c r="S379" s="18">
        <v>848</v>
      </c>
      <c r="T379" s="18">
        <v>0</v>
      </c>
      <c r="U379" s="18">
        <v>0</v>
      </c>
      <c r="V379" s="18">
        <v>0</v>
      </c>
      <c r="W379" s="18">
        <v>0</v>
      </c>
      <c r="X379" s="18"/>
      <c r="Y379" s="18">
        <v>19383.61</v>
      </c>
      <c r="Z379" s="18">
        <v>2246.58</v>
      </c>
      <c r="AA379" s="18">
        <v>56.81</v>
      </c>
      <c r="AB379" s="18">
        <v>21687</v>
      </c>
    </row>
    <row r="380" spans="1:28" s="15" customFormat="1" x14ac:dyDescent="0.25">
      <c r="A380" s="17"/>
      <c r="B380" s="17"/>
      <c r="C380" s="10" t="s">
        <v>71</v>
      </c>
      <c r="D380" s="17"/>
      <c r="E380" s="17"/>
      <c r="F380" s="17"/>
      <c r="G380" s="17"/>
      <c r="H380" s="17"/>
      <c r="I380" s="17"/>
      <c r="J380" s="18">
        <f>SUM(J364:J379)</f>
        <v>12130</v>
      </c>
      <c r="K380" s="18"/>
      <c r="L380" s="18">
        <f t="shared" ref="L380:AB380" si="48">SUM(L364:L379)</f>
        <v>1034130.34</v>
      </c>
      <c r="M380" s="18">
        <f t="shared" si="48"/>
        <v>116785.64</v>
      </c>
      <c r="N380" s="18">
        <f t="shared" si="48"/>
        <v>36971.019999999997</v>
      </c>
      <c r="O380" s="18">
        <f t="shared" si="48"/>
        <v>1187887</v>
      </c>
      <c r="P380" s="18">
        <f t="shared" si="48"/>
        <v>77990.31</v>
      </c>
      <c r="Q380" s="18">
        <f t="shared" si="48"/>
        <v>10826.19</v>
      </c>
      <c r="R380" s="18">
        <f t="shared" si="48"/>
        <v>5458.4999999999991</v>
      </c>
      <c r="S380" s="18">
        <f t="shared" si="48"/>
        <v>94275</v>
      </c>
      <c r="T380" s="18">
        <f t="shared" si="48"/>
        <v>21650</v>
      </c>
      <c r="U380" s="18">
        <f t="shared" si="48"/>
        <v>130659.79</v>
      </c>
      <c r="V380" s="18">
        <f t="shared" si="48"/>
        <v>13742.95</v>
      </c>
      <c r="W380" s="18">
        <f t="shared" si="48"/>
        <v>5597.26</v>
      </c>
      <c r="X380" s="18">
        <f t="shared" si="48"/>
        <v>150000</v>
      </c>
      <c r="Y380" s="18">
        <f t="shared" si="48"/>
        <v>981460.86</v>
      </c>
      <c r="Z380" s="18">
        <f t="shared" si="48"/>
        <v>113868.87999999999</v>
      </c>
      <c r="AA380" s="18">
        <f t="shared" si="48"/>
        <v>36832.259999999995</v>
      </c>
      <c r="AB380" s="18">
        <f t="shared" si="48"/>
        <v>1132162</v>
      </c>
    </row>
    <row r="381" spans="1:28" s="15" customFormat="1" x14ac:dyDescent="0.25">
      <c r="A381" s="17">
        <v>1</v>
      </c>
      <c r="B381" s="17" t="s">
        <v>1121</v>
      </c>
      <c r="C381" s="17" t="s">
        <v>1663</v>
      </c>
      <c r="D381" s="17" t="s">
        <v>1140</v>
      </c>
      <c r="E381" s="17" t="s">
        <v>1141</v>
      </c>
      <c r="F381" s="17" t="s">
        <v>75</v>
      </c>
      <c r="G381" s="17" t="s">
        <v>1142</v>
      </c>
      <c r="H381" s="17">
        <v>5614</v>
      </c>
      <c r="I381" s="17">
        <v>5568</v>
      </c>
      <c r="J381" s="17">
        <v>46</v>
      </c>
      <c r="K381" s="17" t="s">
        <v>37</v>
      </c>
      <c r="L381" s="18">
        <v>31284.21</v>
      </c>
      <c r="M381" s="18">
        <v>6019.89</v>
      </c>
      <c r="N381" s="18">
        <v>1934.9</v>
      </c>
      <c r="O381" s="18">
        <v>39239</v>
      </c>
      <c r="P381" s="18">
        <v>596.17999999999995</v>
      </c>
      <c r="Q381" s="18">
        <v>340.29</v>
      </c>
      <c r="R381" s="18">
        <v>27.53</v>
      </c>
      <c r="S381" s="18">
        <v>964</v>
      </c>
      <c r="T381" s="18">
        <v>730</v>
      </c>
      <c r="U381" s="18">
        <v>0</v>
      </c>
      <c r="V381" s="18">
        <v>0</v>
      </c>
      <c r="W381" s="18">
        <v>0</v>
      </c>
      <c r="X381" s="18"/>
      <c r="Y381" s="18">
        <v>31880.39</v>
      </c>
      <c r="Z381" s="18">
        <v>6360.18</v>
      </c>
      <c r="AA381" s="18">
        <v>1962.43</v>
      </c>
      <c r="AB381" s="18">
        <v>40203</v>
      </c>
    </row>
    <row r="382" spans="1:28" s="15" customFormat="1" x14ac:dyDescent="0.25">
      <c r="A382" s="17">
        <v>2</v>
      </c>
      <c r="B382" s="17" t="s">
        <v>1121</v>
      </c>
      <c r="C382" s="17" t="s">
        <v>1663</v>
      </c>
      <c r="D382" s="17" t="s">
        <v>1143</v>
      </c>
      <c r="E382" s="17" t="s">
        <v>1144</v>
      </c>
      <c r="F382" s="17" t="s">
        <v>75</v>
      </c>
      <c r="G382" s="17" t="s">
        <v>1142</v>
      </c>
      <c r="H382" s="17">
        <v>1099</v>
      </c>
      <c r="I382" s="17">
        <v>1099</v>
      </c>
      <c r="J382" s="17">
        <v>0</v>
      </c>
      <c r="K382" s="17" t="s">
        <v>37</v>
      </c>
      <c r="L382" s="18">
        <v>15658.51</v>
      </c>
      <c r="M382" s="18">
        <v>3839.4</v>
      </c>
      <c r="N382" s="18">
        <v>429.09</v>
      </c>
      <c r="O382" s="18">
        <v>19927</v>
      </c>
      <c r="P382" s="18">
        <v>312.22000000000003</v>
      </c>
      <c r="Q382" s="18">
        <v>164.78</v>
      </c>
      <c r="R382" s="18">
        <v>0</v>
      </c>
      <c r="S382" s="18">
        <v>477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15970.73</v>
      </c>
      <c r="Z382" s="18">
        <v>4004.18</v>
      </c>
      <c r="AA382" s="18">
        <v>429.09</v>
      </c>
      <c r="AB382" s="18">
        <v>20404</v>
      </c>
    </row>
    <row r="383" spans="1:28" s="15" customFormat="1" x14ac:dyDescent="0.25">
      <c r="A383" s="17">
        <v>3</v>
      </c>
      <c r="B383" s="17" t="s">
        <v>1103</v>
      </c>
      <c r="C383" s="17" t="s">
        <v>1663</v>
      </c>
      <c r="D383" s="17" t="s">
        <v>1145</v>
      </c>
      <c r="E383" s="17" t="s">
        <v>1146</v>
      </c>
      <c r="F383" s="17" t="s">
        <v>75</v>
      </c>
      <c r="G383" s="17" t="s">
        <v>1147</v>
      </c>
      <c r="H383" s="17">
        <v>16600</v>
      </c>
      <c r="I383" s="17">
        <v>16600</v>
      </c>
      <c r="J383" s="17">
        <v>0</v>
      </c>
      <c r="K383" s="17" t="s">
        <v>59</v>
      </c>
      <c r="L383" s="18">
        <v>57300.14</v>
      </c>
      <c r="M383" s="18">
        <v>14692.72</v>
      </c>
      <c r="N383" s="18">
        <v>3764.14</v>
      </c>
      <c r="O383" s="18">
        <v>75757</v>
      </c>
      <c r="P383" s="18">
        <v>437.63</v>
      </c>
      <c r="Q383" s="18">
        <v>628.37</v>
      </c>
      <c r="R383" s="18">
        <v>0</v>
      </c>
      <c r="S383" s="18">
        <v>1066</v>
      </c>
      <c r="T383" s="18">
        <v>0</v>
      </c>
      <c r="U383" s="18">
        <v>0</v>
      </c>
      <c r="V383" s="18">
        <v>0</v>
      </c>
      <c r="W383" s="18">
        <v>0</v>
      </c>
      <c r="X383" s="18"/>
      <c r="Y383" s="18">
        <v>57737.77</v>
      </c>
      <c r="Z383" s="18">
        <v>15321.09</v>
      </c>
      <c r="AA383" s="18">
        <v>3764.14</v>
      </c>
      <c r="AB383" s="18">
        <v>76823</v>
      </c>
    </row>
    <row r="384" spans="1:28" s="15" customFormat="1" x14ac:dyDescent="0.25">
      <c r="A384" s="17">
        <v>4</v>
      </c>
      <c r="B384" s="17" t="s">
        <v>1099</v>
      </c>
      <c r="C384" s="17" t="s">
        <v>1663</v>
      </c>
      <c r="D384" s="17" t="s">
        <v>1148</v>
      </c>
      <c r="E384" s="17" t="s">
        <v>1149</v>
      </c>
      <c r="F384" s="17" t="s">
        <v>75</v>
      </c>
      <c r="G384" s="17" t="s">
        <v>1142</v>
      </c>
      <c r="H384" s="17">
        <v>18395</v>
      </c>
      <c r="I384" s="17">
        <v>18349</v>
      </c>
      <c r="J384" s="17">
        <v>46</v>
      </c>
      <c r="K384" s="17" t="s">
        <v>37</v>
      </c>
      <c r="L384" s="18">
        <v>44245.69</v>
      </c>
      <c r="M384" s="18">
        <v>11805.62</v>
      </c>
      <c r="N384" s="18">
        <v>3437.69</v>
      </c>
      <c r="O384" s="18">
        <v>59489</v>
      </c>
      <c r="P384" s="18">
        <v>471.21</v>
      </c>
      <c r="Q384" s="18">
        <v>489.26</v>
      </c>
      <c r="R384" s="18">
        <v>27.53</v>
      </c>
      <c r="S384" s="18">
        <v>988</v>
      </c>
      <c r="T384" s="18">
        <v>0</v>
      </c>
      <c r="U384" s="18">
        <v>0</v>
      </c>
      <c r="V384" s="18">
        <v>0</v>
      </c>
      <c r="W384" s="18">
        <v>0</v>
      </c>
      <c r="X384" s="18"/>
      <c r="Y384" s="18">
        <v>44716.9</v>
      </c>
      <c r="Z384" s="18">
        <v>12294.88</v>
      </c>
      <c r="AA384" s="18">
        <v>3465.22</v>
      </c>
      <c r="AB384" s="18">
        <v>60477</v>
      </c>
    </row>
    <row r="385" spans="1:28" s="15" customFormat="1" x14ac:dyDescent="0.25">
      <c r="A385" s="17">
        <v>5</v>
      </c>
      <c r="B385" s="17" t="s">
        <v>1111</v>
      </c>
      <c r="C385" s="17" t="s">
        <v>1663</v>
      </c>
      <c r="D385" s="17" t="s">
        <v>1150</v>
      </c>
      <c r="E385" s="17" t="s">
        <v>1151</v>
      </c>
      <c r="F385" s="17" t="s">
        <v>75</v>
      </c>
      <c r="G385" s="17" t="s">
        <v>1142</v>
      </c>
      <c r="H385" s="17">
        <v>20947</v>
      </c>
      <c r="I385" s="17">
        <v>20947</v>
      </c>
      <c r="J385" s="17">
        <v>1008</v>
      </c>
      <c r="K385" s="17" t="s">
        <v>1090</v>
      </c>
      <c r="L385" s="18">
        <v>60817.95</v>
      </c>
      <c r="M385" s="18">
        <v>17933.169999999998</v>
      </c>
      <c r="N385" s="18">
        <v>4701.88</v>
      </c>
      <c r="O385" s="18">
        <v>83453</v>
      </c>
      <c r="P385" s="18">
        <v>7238.28</v>
      </c>
      <c r="Q385" s="18">
        <v>675.43</v>
      </c>
      <c r="R385" s="18">
        <v>603.29</v>
      </c>
      <c r="S385" s="18">
        <v>8517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68056.23</v>
      </c>
      <c r="Z385" s="18">
        <v>18608.599999999999</v>
      </c>
      <c r="AA385" s="18">
        <v>5305.17</v>
      </c>
      <c r="AB385" s="18">
        <v>91970</v>
      </c>
    </row>
    <row r="386" spans="1:28" s="15" customFormat="1" x14ac:dyDescent="0.25">
      <c r="A386" s="17">
        <v>6</v>
      </c>
      <c r="B386" s="17" t="s">
        <v>1108</v>
      </c>
      <c r="C386" s="17" t="s">
        <v>1663</v>
      </c>
      <c r="D386" s="17" t="s">
        <v>1152</v>
      </c>
      <c r="E386" s="17" t="s">
        <v>1153</v>
      </c>
      <c r="F386" s="17" t="s">
        <v>75</v>
      </c>
      <c r="G386" s="17" t="s">
        <v>1142</v>
      </c>
      <c r="H386" s="17">
        <v>5220</v>
      </c>
      <c r="I386" s="17">
        <v>5220</v>
      </c>
      <c r="J386" s="17">
        <v>0</v>
      </c>
      <c r="K386" s="17" t="s">
        <v>59</v>
      </c>
      <c r="L386" s="18">
        <v>23006.22</v>
      </c>
      <c r="M386" s="18">
        <v>5804.47</v>
      </c>
      <c r="N386" s="18">
        <v>755.31</v>
      </c>
      <c r="O386" s="18">
        <v>29566</v>
      </c>
      <c r="P386" s="18">
        <v>437.5</v>
      </c>
      <c r="Q386" s="18">
        <v>243.5</v>
      </c>
      <c r="R386" s="18">
        <v>0</v>
      </c>
      <c r="S386" s="18">
        <v>681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23443.72</v>
      </c>
      <c r="Z386" s="18">
        <v>6047.97</v>
      </c>
      <c r="AA386" s="18">
        <v>755.31</v>
      </c>
      <c r="AB386" s="18">
        <v>30247</v>
      </c>
    </row>
    <row r="387" spans="1:28" s="15" customFormat="1" x14ac:dyDescent="0.25">
      <c r="A387" s="17">
        <v>7</v>
      </c>
      <c r="B387" s="17" t="s">
        <v>1108</v>
      </c>
      <c r="C387" s="17" t="s">
        <v>1663</v>
      </c>
      <c r="D387" s="17" t="s">
        <v>1154</v>
      </c>
      <c r="E387" s="17" t="s">
        <v>1155</v>
      </c>
      <c r="F387" s="17" t="s">
        <v>75</v>
      </c>
      <c r="G387" s="17" t="s">
        <v>1142</v>
      </c>
      <c r="H387" s="17">
        <v>21895</v>
      </c>
      <c r="I387" s="17">
        <v>21895</v>
      </c>
      <c r="J387" s="17">
        <v>0</v>
      </c>
      <c r="K387" s="17" t="s">
        <v>37</v>
      </c>
      <c r="L387" s="18">
        <v>21080.400000000001</v>
      </c>
      <c r="M387" s="18">
        <v>4680.75</v>
      </c>
      <c r="N387" s="18">
        <v>882.85</v>
      </c>
      <c r="O387" s="18">
        <v>26644</v>
      </c>
      <c r="P387" s="18">
        <v>343.65</v>
      </c>
      <c r="Q387" s="18">
        <v>225.35</v>
      </c>
      <c r="R387" s="18">
        <v>0</v>
      </c>
      <c r="S387" s="18">
        <v>569</v>
      </c>
      <c r="T387" s="18">
        <v>0</v>
      </c>
      <c r="U387" s="18">
        <v>0</v>
      </c>
      <c r="V387" s="18">
        <v>0</v>
      </c>
      <c r="W387" s="18">
        <v>0</v>
      </c>
      <c r="X387" s="18"/>
      <c r="Y387" s="18">
        <v>21424.05</v>
      </c>
      <c r="Z387" s="18">
        <v>4906.1000000000004</v>
      </c>
      <c r="AA387" s="18">
        <v>882.85</v>
      </c>
      <c r="AB387" s="18">
        <v>27213</v>
      </c>
    </row>
    <row r="388" spans="1:28" s="15" customFormat="1" x14ac:dyDescent="0.25">
      <c r="A388" s="17">
        <v>8</v>
      </c>
      <c r="B388" s="17" t="s">
        <v>1103</v>
      </c>
      <c r="C388" s="17" t="s">
        <v>1663</v>
      </c>
      <c r="D388" s="17" t="s">
        <v>1156</v>
      </c>
      <c r="E388" s="17" t="s">
        <v>1157</v>
      </c>
      <c r="F388" s="17" t="s">
        <v>75</v>
      </c>
      <c r="G388" s="17" t="s">
        <v>1142</v>
      </c>
      <c r="H388" s="17">
        <v>12531</v>
      </c>
      <c r="I388" s="17">
        <v>12363</v>
      </c>
      <c r="J388" s="17">
        <v>168</v>
      </c>
      <c r="K388" s="17" t="s">
        <v>37</v>
      </c>
      <c r="L388" s="18">
        <v>70802.84</v>
      </c>
      <c r="M388" s="18">
        <v>18916.349999999999</v>
      </c>
      <c r="N388" s="18">
        <v>5104.8100000000004</v>
      </c>
      <c r="O388" s="18">
        <v>94824</v>
      </c>
      <c r="P388" s="18">
        <v>1555.79</v>
      </c>
      <c r="Q388" s="18">
        <v>777.66</v>
      </c>
      <c r="R388" s="18">
        <v>100.55</v>
      </c>
      <c r="S388" s="18">
        <v>2434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72358.63</v>
      </c>
      <c r="Z388" s="18">
        <v>19694.009999999998</v>
      </c>
      <c r="AA388" s="18">
        <v>5205.3599999999997</v>
      </c>
      <c r="AB388" s="18">
        <v>97258</v>
      </c>
    </row>
    <row r="389" spans="1:28" s="15" customFormat="1" x14ac:dyDescent="0.25">
      <c r="A389" s="17">
        <v>9</v>
      </c>
      <c r="B389" s="17" t="s">
        <v>1103</v>
      </c>
      <c r="C389" s="17" t="s">
        <v>1663</v>
      </c>
      <c r="D389" s="17" t="s">
        <v>1158</v>
      </c>
      <c r="E389" s="17" t="s">
        <v>1159</v>
      </c>
      <c r="F389" s="17" t="s">
        <v>75</v>
      </c>
      <c r="G389" s="17" t="s">
        <v>1142</v>
      </c>
      <c r="H389" s="17">
        <v>11475</v>
      </c>
      <c r="I389" s="17">
        <v>11475</v>
      </c>
      <c r="J389" s="17">
        <v>0</v>
      </c>
      <c r="K389" s="17" t="s">
        <v>37</v>
      </c>
      <c r="L389" s="18">
        <v>51769.61</v>
      </c>
      <c r="M389" s="18">
        <v>16083.32</v>
      </c>
      <c r="N389" s="18">
        <v>3762.07</v>
      </c>
      <c r="O389" s="18">
        <v>71615</v>
      </c>
      <c r="P389" s="18">
        <v>312.64</v>
      </c>
      <c r="Q389" s="18">
        <v>572.36</v>
      </c>
      <c r="R389" s="18">
        <v>0</v>
      </c>
      <c r="S389" s="18">
        <v>885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52082.25</v>
      </c>
      <c r="Z389" s="18">
        <v>16655.68</v>
      </c>
      <c r="AA389" s="18">
        <v>3762.07</v>
      </c>
      <c r="AB389" s="18">
        <v>72500</v>
      </c>
    </row>
    <row r="390" spans="1:28" s="15" customFormat="1" x14ac:dyDescent="0.25">
      <c r="A390" s="17">
        <v>10</v>
      </c>
      <c r="B390" s="17" t="s">
        <v>1111</v>
      </c>
      <c r="C390" s="17" t="s">
        <v>1663</v>
      </c>
      <c r="D390" s="17" t="s">
        <v>1160</v>
      </c>
      <c r="E390" s="17" t="s">
        <v>1161</v>
      </c>
      <c r="F390" s="17" t="s">
        <v>75</v>
      </c>
      <c r="G390" s="17" t="s">
        <v>1142</v>
      </c>
      <c r="H390" s="17">
        <v>12550</v>
      </c>
      <c r="I390" s="17">
        <v>12550</v>
      </c>
      <c r="J390" s="17">
        <v>0</v>
      </c>
      <c r="K390" s="17" t="s">
        <v>37</v>
      </c>
      <c r="L390" s="18">
        <v>38847.35</v>
      </c>
      <c r="M390" s="18">
        <v>10044.23</v>
      </c>
      <c r="N390" s="18">
        <v>2171.42</v>
      </c>
      <c r="O390" s="18">
        <v>51063</v>
      </c>
      <c r="P390" s="18">
        <v>437.18</v>
      </c>
      <c r="Q390" s="18">
        <v>421.82</v>
      </c>
      <c r="R390" s="18">
        <v>0</v>
      </c>
      <c r="S390" s="18">
        <v>859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39284.53</v>
      </c>
      <c r="Z390" s="18">
        <v>10466.049999999999</v>
      </c>
      <c r="AA390" s="18">
        <v>2171.42</v>
      </c>
      <c r="AB390" s="18">
        <v>51922</v>
      </c>
    </row>
    <row r="391" spans="1:28" s="15" customFormat="1" x14ac:dyDescent="0.25">
      <c r="A391" s="17">
        <v>11</v>
      </c>
      <c r="B391" s="17" t="s">
        <v>1111</v>
      </c>
      <c r="C391" s="17" t="s">
        <v>1663</v>
      </c>
      <c r="D391" s="17" t="s">
        <v>1162</v>
      </c>
      <c r="E391" s="17" t="s">
        <v>1163</v>
      </c>
      <c r="F391" s="17" t="s">
        <v>75</v>
      </c>
      <c r="G391" s="17" t="s">
        <v>114</v>
      </c>
      <c r="H391" s="17">
        <v>0</v>
      </c>
      <c r="I391" s="17">
        <v>0</v>
      </c>
      <c r="J391" s="17">
        <v>0</v>
      </c>
      <c r="K391" s="17" t="s">
        <v>59</v>
      </c>
      <c r="L391" s="18">
        <v>65320.68</v>
      </c>
      <c r="M391" s="18">
        <v>17260.52</v>
      </c>
      <c r="N391" s="18">
        <v>2656.8</v>
      </c>
      <c r="O391" s="18">
        <v>85238</v>
      </c>
      <c r="P391" s="18">
        <v>249.73</v>
      </c>
      <c r="Q391" s="18">
        <v>701.27</v>
      </c>
      <c r="R391" s="18">
        <v>0</v>
      </c>
      <c r="S391" s="18">
        <v>951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65570.41</v>
      </c>
      <c r="Z391" s="18">
        <v>17961.79</v>
      </c>
      <c r="AA391" s="18">
        <v>2656.8</v>
      </c>
      <c r="AB391" s="18">
        <v>86189</v>
      </c>
    </row>
    <row r="392" spans="1:28" s="15" customFormat="1" x14ac:dyDescent="0.25">
      <c r="A392" s="17">
        <v>12</v>
      </c>
      <c r="B392" s="17" t="s">
        <v>1108</v>
      </c>
      <c r="C392" s="17" t="s">
        <v>1663</v>
      </c>
      <c r="D392" s="17" t="s">
        <v>1164</v>
      </c>
      <c r="E392" s="17" t="s">
        <v>1165</v>
      </c>
      <c r="F392" s="17" t="s">
        <v>75</v>
      </c>
      <c r="G392" s="17" t="s">
        <v>114</v>
      </c>
      <c r="H392" s="17">
        <v>0</v>
      </c>
      <c r="I392" s="17">
        <v>0</v>
      </c>
      <c r="J392" s="17">
        <v>0</v>
      </c>
      <c r="K392" s="17" t="s">
        <v>59</v>
      </c>
      <c r="L392" s="18">
        <v>65321.47</v>
      </c>
      <c r="M392" s="18">
        <v>17260.73</v>
      </c>
      <c r="N392" s="18">
        <v>2656.8</v>
      </c>
      <c r="O392" s="18">
        <v>85239</v>
      </c>
      <c r="P392" s="18">
        <v>249.72</v>
      </c>
      <c r="Q392" s="18">
        <v>701.28</v>
      </c>
      <c r="R392" s="18">
        <v>0</v>
      </c>
      <c r="S392" s="18">
        <v>951</v>
      </c>
      <c r="T392" s="18">
        <v>0</v>
      </c>
      <c r="U392" s="18">
        <v>0</v>
      </c>
      <c r="V392" s="18">
        <v>0</v>
      </c>
      <c r="W392" s="18">
        <v>0</v>
      </c>
      <c r="X392" s="18"/>
      <c r="Y392" s="18">
        <v>65571.19</v>
      </c>
      <c r="Z392" s="18">
        <v>17962.009999999998</v>
      </c>
      <c r="AA392" s="18">
        <v>2656.8</v>
      </c>
      <c r="AB392" s="18">
        <v>86190</v>
      </c>
    </row>
    <row r="393" spans="1:28" s="15" customFormat="1" x14ac:dyDescent="0.25">
      <c r="A393" s="17">
        <v>13</v>
      </c>
      <c r="B393" s="17" t="s">
        <v>1103</v>
      </c>
      <c r="C393" s="17" t="s">
        <v>1663</v>
      </c>
      <c r="D393" s="17" t="s">
        <v>1166</v>
      </c>
      <c r="E393" s="17" t="s">
        <v>1167</v>
      </c>
      <c r="F393" s="17" t="s">
        <v>75</v>
      </c>
      <c r="G393" s="17" t="s">
        <v>114</v>
      </c>
      <c r="H393" s="17">
        <v>0</v>
      </c>
      <c r="I393" s="17">
        <v>0</v>
      </c>
      <c r="J393" s="17">
        <v>0</v>
      </c>
      <c r="K393" s="17" t="s">
        <v>59</v>
      </c>
      <c r="L393" s="18">
        <v>65321.5</v>
      </c>
      <c r="M393" s="18">
        <v>17260.7</v>
      </c>
      <c r="N393" s="18">
        <v>2656.8</v>
      </c>
      <c r="O393" s="18">
        <v>85239</v>
      </c>
      <c r="P393" s="18">
        <v>249.72</v>
      </c>
      <c r="Q393" s="18">
        <v>701.28</v>
      </c>
      <c r="R393" s="18">
        <v>0</v>
      </c>
      <c r="S393" s="18">
        <v>951</v>
      </c>
      <c r="T393" s="18">
        <v>0</v>
      </c>
      <c r="U393" s="18">
        <v>0</v>
      </c>
      <c r="V393" s="18">
        <v>0</v>
      </c>
      <c r="W393" s="18">
        <v>0</v>
      </c>
      <c r="X393" s="18"/>
      <c r="Y393" s="18">
        <v>65571.22</v>
      </c>
      <c r="Z393" s="18">
        <v>17961.98</v>
      </c>
      <c r="AA393" s="18">
        <v>2656.8</v>
      </c>
      <c r="AB393" s="18">
        <v>86190</v>
      </c>
    </row>
    <row r="394" spans="1:28" s="15" customFormat="1" x14ac:dyDescent="0.25">
      <c r="A394" s="17">
        <v>14</v>
      </c>
      <c r="B394" s="17" t="s">
        <v>1121</v>
      </c>
      <c r="C394" s="17" t="s">
        <v>1663</v>
      </c>
      <c r="D394" s="17" t="s">
        <v>1168</v>
      </c>
      <c r="E394" s="17" t="s">
        <v>1169</v>
      </c>
      <c r="F394" s="17" t="s">
        <v>75</v>
      </c>
      <c r="G394" s="17" t="s">
        <v>114</v>
      </c>
      <c r="H394" s="17">
        <v>0</v>
      </c>
      <c r="I394" s="17">
        <v>0</v>
      </c>
      <c r="J394" s="17">
        <v>0</v>
      </c>
      <c r="K394" s="17" t="s">
        <v>59</v>
      </c>
      <c r="L394" s="18">
        <v>70668.19</v>
      </c>
      <c r="M394" s="18">
        <v>13164.01</v>
      </c>
      <c r="N394" s="18">
        <v>1414.8</v>
      </c>
      <c r="O394" s="18">
        <v>85247</v>
      </c>
      <c r="P394" s="18">
        <v>250.3</v>
      </c>
      <c r="Q394" s="18">
        <v>743.7</v>
      </c>
      <c r="R394" s="18">
        <v>0</v>
      </c>
      <c r="S394" s="18">
        <v>994</v>
      </c>
      <c r="T394" s="18">
        <v>0</v>
      </c>
      <c r="U394" s="18">
        <v>0</v>
      </c>
      <c r="V394" s="18">
        <v>0</v>
      </c>
      <c r="W394" s="18">
        <v>0</v>
      </c>
      <c r="X394" s="18"/>
      <c r="Y394" s="18">
        <v>70918.490000000005</v>
      </c>
      <c r="Z394" s="18">
        <v>13907.71</v>
      </c>
      <c r="AA394" s="18">
        <v>1414.8</v>
      </c>
      <c r="AB394" s="18">
        <v>86241</v>
      </c>
    </row>
    <row r="395" spans="1:28" s="15" customFormat="1" x14ac:dyDescent="0.25">
      <c r="A395" s="17">
        <v>15</v>
      </c>
      <c r="B395" s="17" t="s">
        <v>1099</v>
      </c>
      <c r="C395" s="17" t="s">
        <v>1663</v>
      </c>
      <c r="D395" s="17" t="s">
        <v>1170</v>
      </c>
      <c r="E395" s="17" t="s">
        <v>1171</v>
      </c>
      <c r="F395" s="17" t="s">
        <v>75</v>
      </c>
      <c r="G395" s="17" t="s">
        <v>114</v>
      </c>
      <c r="H395" s="17">
        <v>0</v>
      </c>
      <c r="I395" s="17">
        <v>0</v>
      </c>
      <c r="J395" s="17">
        <v>0</v>
      </c>
      <c r="K395" s="17" t="s">
        <v>59</v>
      </c>
      <c r="L395" s="18">
        <v>27084.080000000002</v>
      </c>
      <c r="M395" s="18">
        <v>3212.24</v>
      </c>
      <c r="N395" s="18">
        <v>427.68</v>
      </c>
      <c r="O395" s="18">
        <v>30724</v>
      </c>
      <c r="P395" s="18">
        <v>249.88</v>
      </c>
      <c r="Q395" s="18">
        <v>283.12</v>
      </c>
      <c r="R395" s="18">
        <v>0</v>
      </c>
      <c r="S395" s="18">
        <v>533</v>
      </c>
      <c r="T395" s="18">
        <v>0</v>
      </c>
      <c r="U395" s="18">
        <v>0</v>
      </c>
      <c r="V395" s="18">
        <v>0</v>
      </c>
      <c r="W395" s="18">
        <v>0</v>
      </c>
      <c r="X395" s="18"/>
      <c r="Y395" s="18">
        <v>27333.96</v>
      </c>
      <c r="Z395" s="18">
        <v>3495.36</v>
      </c>
      <c r="AA395" s="18">
        <v>427.68</v>
      </c>
      <c r="AB395" s="18">
        <v>31257</v>
      </c>
    </row>
    <row r="396" spans="1:28" s="12" customFormat="1" ht="16.5" customHeight="1" x14ac:dyDescent="0.25">
      <c r="A396" s="10"/>
      <c r="B396" s="10"/>
      <c r="C396" s="10" t="s">
        <v>71</v>
      </c>
      <c r="D396" s="10"/>
      <c r="E396" s="10"/>
      <c r="F396" s="10"/>
      <c r="G396" s="10"/>
      <c r="H396" s="10"/>
      <c r="I396" s="10"/>
      <c r="J396" s="11">
        <f>SUM(J381:J395)</f>
        <v>1268</v>
      </c>
      <c r="K396" s="10"/>
      <c r="L396" s="11">
        <f t="shared" ref="L396:AB396" si="49">SUM(L381:L395)</f>
        <v>708528.84</v>
      </c>
      <c r="M396" s="11">
        <f t="shared" si="49"/>
        <v>177978.12000000002</v>
      </c>
      <c r="N396" s="11">
        <f t="shared" si="49"/>
        <v>36757.040000000008</v>
      </c>
      <c r="O396" s="11">
        <f t="shared" si="49"/>
        <v>923264</v>
      </c>
      <c r="P396" s="11">
        <f t="shared" si="49"/>
        <v>13391.629999999996</v>
      </c>
      <c r="Q396" s="11">
        <f t="shared" si="49"/>
        <v>7669.4699999999993</v>
      </c>
      <c r="R396" s="11">
        <f t="shared" si="49"/>
        <v>758.89999999999986</v>
      </c>
      <c r="S396" s="11">
        <f t="shared" si="49"/>
        <v>21820</v>
      </c>
      <c r="T396" s="11">
        <f t="shared" si="49"/>
        <v>730</v>
      </c>
      <c r="U396" s="11">
        <f t="shared" si="49"/>
        <v>0</v>
      </c>
      <c r="V396" s="11">
        <f t="shared" si="49"/>
        <v>0</v>
      </c>
      <c r="W396" s="11">
        <f t="shared" si="49"/>
        <v>0</v>
      </c>
      <c r="X396" s="11">
        <f t="shared" si="49"/>
        <v>0</v>
      </c>
      <c r="Y396" s="11">
        <f t="shared" si="49"/>
        <v>721920.47</v>
      </c>
      <c r="Z396" s="11">
        <f t="shared" si="49"/>
        <v>185647.59</v>
      </c>
      <c r="AA396" s="11">
        <f t="shared" si="49"/>
        <v>37515.94</v>
      </c>
      <c r="AB396" s="11">
        <f t="shared" si="49"/>
        <v>945084</v>
      </c>
    </row>
    <row r="397" spans="1:28" s="12" customFormat="1" ht="16.5" customHeight="1" x14ac:dyDescent="0.25">
      <c r="A397" s="10"/>
      <c r="B397" s="10"/>
      <c r="C397" s="10" t="s">
        <v>119</v>
      </c>
      <c r="D397" s="10"/>
      <c r="E397" s="10"/>
      <c r="F397" s="10"/>
      <c r="G397" s="10"/>
      <c r="H397" s="10"/>
      <c r="I397" s="10"/>
      <c r="J397" s="11">
        <f>J396+J380</f>
        <v>13398</v>
      </c>
      <c r="K397" s="11"/>
      <c r="L397" s="11">
        <f t="shared" ref="L397:AB397" si="50">L396+L380</f>
        <v>1742659.18</v>
      </c>
      <c r="M397" s="11">
        <f t="shared" si="50"/>
        <v>294763.76</v>
      </c>
      <c r="N397" s="11">
        <f t="shared" si="50"/>
        <v>73728.06</v>
      </c>
      <c r="O397" s="11">
        <f t="shared" si="50"/>
        <v>2111151</v>
      </c>
      <c r="P397" s="11">
        <f t="shared" si="50"/>
        <v>91381.939999999988</v>
      </c>
      <c r="Q397" s="11">
        <f t="shared" si="50"/>
        <v>18495.66</v>
      </c>
      <c r="R397" s="11">
        <f t="shared" si="50"/>
        <v>6217.3999999999987</v>
      </c>
      <c r="S397" s="11">
        <f t="shared" si="50"/>
        <v>116095</v>
      </c>
      <c r="T397" s="11">
        <f t="shared" si="50"/>
        <v>22380</v>
      </c>
      <c r="U397" s="11">
        <f t="shared" si="50"/>
        <v>130659.79</v>
      </c>
      <c r="V397" s="11">
        <f t="shared" si="50"/>
        <v>13742.95</v>
      </c>
      <c r="W397" s="11">
        <f t="shared" si="50"/>
        <v>5597.26</v>
      </c>
      <c r="X397" s="11">
        <f t="shared" si="50"/>
        <v>150000</v>
      </c>
      <c r="Y397" s="11">
        <f t="shared" si="50"/>
        <v>1703381.33</v>
      </c>
      <c r="Z397" s="11">
        <f t="shared" si="50"/>
        <v>299516.46999999997</v>
      </c>
      <c r="AA397" s="11">
        <f t="shared" si="50"/>
        <v>74348.2</v>
      </c>
      <c r="AB397" s="11">
        <f t="shared" si="50"/>
        <v>2077246</v>
      </c>
    </row>
    <row r="398" spans="1:28" ht="18" customHeight="1" x14ac:dyDescent="0.25">
      <c r="O398" s="34"/>
    </row>
    <row r="399" spans="1:28" ht="18" customHeight="1" x14ac:dyDescent="0.25">
      <c r="O399" s="34"/>
    </row>
    <row r="402" spans="1:31" ht="15.75" x14ac:dyDescent="0.25">
      <c r="E402" s="13" t="s">
        <v>120</v>
      </c>
      <c r="G402" s="14"/>
      <c r="H402" s="14"/>
      <c r="I402" s="14"/>
      <c r="J402" s="14"/>
      <c r="K402" s="14"/>
      <c r="L402" s="13" t="s">
        <v>122</v>
      </c>
      <c r="M402" s="13"/>
      <c r="N402" s="13"/>
      <c r="O402" s="14"/>
      <c r="Q402" s="14"/>
      <c r="R402" s="13" t="s">
        <v>121</v>
      </c>
      <c r="T402" s="14"/>
      <c r="U402" s="14"/>
      <c r="W402" s="14"/>
      <c r="X402" s="14"/>
      <c r="Y402" s="13" t="s">
        <v>123</v>
      </c>
      <c r="Z402" s="14"/>
      <c r="AA402" s="14"/>
      <c r="AB402" s="14"/>
    </row>
    <row r="403" spans="1:31" ht="15.75" x14ac:dyDescent="0.25">
      <c r="E403" s="13" t="s">
        <v>124</v>
      </c>
      <c r="G403" s="14"/>
      <c r="H403" s="14"/>
      <c r="I403" s="14"/>
      <c r="J403" s="14"/>
      <c r="K403" s="14"/>
      <c r="L403" s="13" t="s">
        <v>124</v>
      </c>
      <c r="M403" s="13"/>
      <c r="N403" s="13"/>
      <c r="O403" s="14"/>
      <c r="Q403" s="14"/>
      <c r="R403" s="13" t="s">
        <v>124</v>
      </c>
      <c r="T403" s="14"/>
      <c r="U403" s="14"/>
      <c r="W403" s="14"/>
      <c r="X403" s="14"/>
      <c r="Y403" s="13" t="s">
        <v>124</v>
      </c>
      <c r="Z403" s="14"/>
      <c r="AA403" s="14"/>
      <c r="AB403" s="14"/>
    </row>
    <row r="404" spans="1:31" ht="32.25" customHeight="1" x14ac:dyDescent="0.55000000000000004">
      <c r="A404" s="75" t="s">
        <v>0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1"/>
      <c r="AD404" s="1"/>
      <c r="AE404" s="1"/>
    </row>
    <row r="405" spans="1:31" ht="21.75" customHeight="1" x14ac:dyDescent="0.4">
      <c r="A405" s="76" t="s">
        <v>1708</v>
      </c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2"/>
      <c r="AD405" s="2"/>
      <c r="AE405" s="2"/>
    </row>
    <row r="406" spans="1:31" s="5" customFormat="1" ht="20.25" customHeight="1" x14ac:dyDescent="0.35">
      <c r="A406" s="3" t="s">
        <v>1</v>
      </c>
      <c r="B406" s="4"/>
      <c r="C406" s="3"/>
      <c r="D406" s="3"/>
      <c r="F406" s="3" t="s">
        <v>1172</v>
      </c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s="7" customFormat="1" ht="90" x14ac:dyDescent="0.25">
      <c r="A407" s="6" t="s">
        <v>3</v>
      </c>
      <c r="B407" s="6" t="s">
        <v>4</v>
      </c>
      <c r="C407" s="6" t="s">
        <v>5</v>
      </c>
      <c r="D407" s="6" t="s">
        <v>6</v>
      </c>
      <c r="E407" s="6" t="s">
        <v>7</v>
      </c>
      <c r="F407" s="6" t="s">
        <v>8</v>
      </c>
      <c r="G407" s="6" t="s">
        <v>9</v>
      </c>
      <c r="H407" s="6" t="s">
        <v>10</v>
      </c>
      <c r="I407" s="6" t="s">
        <v>11</v>
      </c>
      <c r="J407" s="6" t="s">
        <v>12</v>
      </c>
      <c r="K407" s="6" t="s">
        <v>13</v>
      </c>
      <c r="L407" s="6" t="s">
        <v>14</v>
      </c>
      <c r="M407" s="6" t="s">
        <v>15</v>
      </c>
      <c r="N407" s="6" t="s">
        <v>16</v>
      </c>
      <c r="O407" s="6" t="s">
        <v>17</v>
      </c>
      <c r="P407" s="6" t="s">
        <v>18</v>
      </c>
      <c r="Q407" s="6" t="s">
        <v>19</v>
      </c>
      <c r="R407" s="6" t="s">
        <v>20</v>
      </c>
      <c r="S407" s="6" t="s">
        <v>21</v>
      </c>
      <c r="T407" s="6" t="s">
        <v>22</v>
      </c>
      <c r="U407" s="6" t="s">
        <v>23</v>
      </c>
      <c r="V407" s="6" t="s">
        <v>24</v>
      </c>
      <c r="W407" s="6" t="s">
        <v>25</v>
      </c>
      <c r="X407" s="6" t="s">
        <v>26</v>
      </c>
      <c r="Y407" s="6" t="s">
        <v>27</v>
      </c>
      <c r="Z407" s="6" t="s">
        <v>28</v>
      </c>
      <c r="AA407" s="6" t="s">
        <v>29</v>
      </c>
      <c r="AB407" s="6" t="s">
        <v>30</v>
      </c>
    </row>
    <row r="408" spans="1:31" s="15" customFormat="1" x14ac:dyDescent="0.25">
      <c r="A408" s="17">
        <v>1</v>
      </c>
      <c r="B408" s="17" t="s">
        <v>1099</v>
      </c>
      <c r="C408" s="17" t="s">
        <v>1663</v>
      </c>
      <c r="D408" s="17" t="s">
        <v>1101</v>
      </c>
      <c r="E408" s="17" t="s">
        <v>1102</v>
      </c>
      <c r="F408" s="17" t="s">
        <v>35</v>
      </c>
      <c r="G408" s="17" t="s">
        <v>1055</v>
      </c>
      <c r="H408" s="17">
        <v>4061</v>
      </c>
      <c r="I408" s="17">
        <v>3843</v>
      </c>
      <c r="J408" s="17">
        <v>654</v>
      </c>
      <c r="K408" s="17" t="s">
        <v>37</v>
      </c>
      <c r="L408" s="18">
        <v>37680.54</v>
      </c>
      <c r="M408" s="18">
        <v>2356.56</v>
      </c>
      <c r="N408" s="18">
        <v>2781.9</v>
      </c>
      <c r="O408" s="18">
        <v>42819</v>
      </c>
      <c r="P408" s="18">
        <v>4633.7</v>
      </c>
      <c r="Q408" s="18">
        <v>384</v>
      </c>
      <c r="R408" s="18">
        <v>294.3</v>
      </c>
      <c r="S408" s="18">
        <v>5312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42314.239999999998</v>
      </c>
      <c r="Z408" s="18">
        <v>2740.56</v>
      </c>
      <c r="AA408" s="18">
        <v>3076.2</v>
      </c>
      <c r="AB408" s="18">
        <v>48131</v>
      </c>
    </row>
    <row r="409" spans="1:31" s="15" customFormat="1" x14ac:dyDescent="0.25">
      <c r="A409" s="17">
        <v>2</v>
      </c>
      <c r="B409" s="17" t="s">
        <v>1103</v>
      </c>
      <c r="C409" s="17" t="s">
        <v>1663</v>
      </c>
      <c r="D409" s="17" t="s">
        <v>1104</v>
      </c>
      <c r="E409" s="17" t="s">
        <v>1105</v>
      </c>
      <c r="F409" s="17" t="s">
        <v>35</v>
      </c>
      <c r="G409" s="17" t="s">
        <v>750</v>
      </c>
      <c r="H409" s="17">
        <v>79049</v>
      </c>
      <c r="I409" s="17">
        <v>78383</v>
      </c>
      <c r="J409" s="17">
        <v>666</v>
      </c>
      <c r="K409" s="17" t="s">
        <v>37</v>
      </c>
      <c r="L409" s="18">
        <v>88705.63</v>
      </c>
      <c r="M409" s="18">
        <v>8138.97</v>
      </c>
      <c r="N409" s="18">
        <v>6859.4</v>
      </c>
      <c r="O409" s="18">
        <v>103704</v>
      </c>
      <c r="P409" s="18">
        <v>5167.63</v>
      </c>
      <c r="Q409" s="18">
        <v>923.67</v>
      </c>
      <c r="R409" s="18">
        <v>299.7</v>
      </c>
      <c r="S409" s="18">
        <v>6391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93873.26</v>
      </c>
      <c r="Z409" s="18">
        <v>9062.64</v>
      </c>
      <c r="AA409" s="18">
        <v>7159.1</v>
      </c>
      <c r="AB409" s="18">
        <v>110095</v>
      </c>
    </row>
    <row r="410" spans="1:31" s="15" customFormat="1" x14ac:dyDescent="0.25">
      <c r="A410" s="17">
        <v>3</v>
      </c>
      <c r="B410" s="17" t="s">
        <v>1103</v>
      </c>
      <c r="C410" s="17" t="s">
        <v>1663</v>
      </c>
      <c r="D410" s="17" t="s">
        <v>1106</v>
      </c>
      <c r="E410" s="17" t="s">
        <v>1107</v>
      </c>
      <c r="F410" s="17" t="s">
        <v>35</v>
      </c>
      <c r="G410" s="17" t="s">
        <v>1055</v>
      </c>
      <c r="H410" s="17">
        <v>25851</v>
      </c>
      <c r="I410" s="17">
        <v>25673</v>
      </c>
      <c r="J410" s="17">
        <v>534</v>
      </c>
      <c r="K410" s="17" t="s">
        <v>37</v>
      </c>
      <c r="L410" s="18">
        <v>102028.09</v>
      </c>
      <c r="M410" s="18">
        <v>3735.56</v>
      </c>
      <c r="N410" s="18">
        <v>1594.35</v>
      </c>
      <c r="O410" s="18">
        <v>107358</v>
      </c>
      <c r="P410" s="18">
        <v>5537.78</v>
      </c>
      <c r="Q410" s="18">
        <v>1009.92</v>
      </c>
      <c r="R410" s="18">
        <v>240.3</v>
      </c>
      <c r="S410" s="18">
        <v>6788</v>
      </c>
      <c r="T410" s="18">
        <v>0</v>
      </c>
      <c r="U410" s="18">
        <v>0</v>
      </c>
      <c r="V410" s="18">
        <v>0</v>
      </c>
      <c r="W410" s="18">
        <v>0</v>
      </c>
      <c r="X410" s="18"/>
      <c r="Y410" s="18">
        <v>107565.87</v>
      </c>
      <c r="Z410" s="18">
        <v>4745.4799999999996</v>
      </c>
      <c r="AA410" s="18">
        <v>1834.65</v>
      </c>
      <c r="AB410" s="18">
        <v>114146</v>
      </c>
    </row>
    <row r="411" spans="1:31" s="15" customFormat="1" x14ac:dyDescent="0.25">
      <c r="A411" s="17">
        <v>4</v>
      </c>
      <c r="B411" s="17" t="s">
        <v>1108</v>
      </c>
      <c r="C411" s="17" t="s">
        <v>1663</v>
      </c>
      <c r="D411" s="17" t="s">
        <v>1109</v>
      </c>
      <c r="E411" s="17" t="s">
        <v>1110</v>
      </c>
      <c r="F411" s="17" t="s">
        <v>35</v>
      </c>
      <c r="G411" s="17" t="s">
        <v>1055</v>
      </c>
      <c r="H411" s="17">
        <v>53912</v>
      </c>
      <c r="I411" s="17">
        <v>53912</v>
      </c>
      <c r="J411" s="17">
        <v>0</v>
      </c>
      <c r="K411" s="17" t="s">
        <v>37</v>
      </c>
      <c r="L411" s="18">
        <v>36970.67</v>
      </c>
      <c r="M411" s="18">
        <v>6788.8</v>
      </c>
      <c r="N411" s="18">
        <v>3889.53</v>
      </c>
      <c r="O411" s="18">
        <v>47649</v>
      </c>
      <c r="P411" s="18">
        <v>577.09</v>
      </c>
      <c r="Q411" s="18">
        <v>405.91</v>
      </c>
      <c r="R411" s="18">
        <v>0</v>
      </c>
      <c r="S411" s="18">
        <v>983</v>
      </c>
      <c r="T411" s="18">
        <v>720</v>
      </c>
      <c r="U411" s="18">
        <v>0</v>
      </c>
      <c r="V411" s="18">
        <v>0</v>
      </c>
      <c r="W411" s="18">
        <v>0</v>
      </c>
      <c r="X411" s="18"/>
      <c r="Y411" s="18">
        <v>37547.760000000002</v>
      </c>
      <c r="Z411" s="18">
        <v>7194.71</v>
      </c>
      <c r="AA411" s="18">
        <v>3889.53</v>
      </c>
      <c r="AB411" s="18">
        <v>48632</v>
      </c>
    </row>
    <row r="412" spans="1:31" s="15" customFormat="1" x14ac:dyDescent="0.25">
      <c r="A412" s="17">
        <v>5</v>
      </c>
      <c r="B412" s="17" t="s">
        <v>1111</v>
      </c>
      <c r="C412" s="17" t="s">
        <v>1663</v>
      </c>
      <c r="D412" s="17" t="s">
        <v>1112</v>
      </c>
      <c r="E412" s="17" t="s">
        <v>1113</v>
      </c>
      <c r="F412" s="17" t="s">
        <v>35</v>
      </c>
      <c r="G412" s="17" t="s">
        <v>1055</v>
      </c>
      <c r="H412" s="17">
        <v>124363</v>
      </c>
      <c r="I412" s="17">
        <v>121596</v>
      </c>
      <c r="J412" s="17">
        <v>2767</v>
      </c>
      <c r="K412" s="17" t="s">
        <v>37</v>
      </c>
      <c r="L412" s="18">
        <v>85706.81</v>
      </c>
      <c r="M412" s="18">
        <v>2990.79</v>
      </c>
      <c r="N412" s="18">
        <v>4874.3999999999996</v>
      </c>
      <c r="O412" s="18">
        <v>93572</v>
      </c>
      <c r="P412" s="18">
        <v>16841.25</v>
      </c>
      <c r="Q412" s="18">
        <v>731.6</v>
      </c>
      <c r="R412" s="18">
        <v>1245.1500000000001</v>
      </c>
      <c r="S412" s="18">
        <v>18818</v>
      </c>
      <c r="T412" s="18">
        <v>13390</v>
      </c>
      <c r="U412" s="18">
        <v>0</v>
      </c>
      <c r="V412" s="18">
        <v>0</v>
      </c>
      <c r="W412" s="18">
        <v>0</v>
      </c>
      <c r="X412" s="18"/>
      <c r="Y412" s="18">
        <v>102548.06</v>
      </c>
      <c r="Z412" s="18">
        <v>3722.39</v>
      </c>
      <c r="AA412" s="18">
        <v>6119.55</v>
      </c>
      <c r="AB412" s="18">
        <v>112390</v>
      </c>
    </row>
    <row r="413" spans="1:31" s="15" customFormat="1" x14ac:dyDescent="0.25">
      <c r="A413" s="17">
        <v>6</v>
      </c>
      <c r="B413" s="17" t="s">
        <v>1108</v>
      </c>
      <c r="C413" s="17" t="s">
        <v>1663</v>
      </c>
      <c r="D413" s="17" t="s">
        <v>1115</v>
      </c>
      <c r="E413" s="17" t="s">
        <v>1116</v>
      </c>
      <c r="F413" s="17" t="s">
        <v>35</v>
      </c>
      <c r="G413" s="17" t="s">
        <v>1055</v>
      </c>
      <c r="H413" s="17">
        <v>55377</v>
      </c>
      <c r="I413" s="17">
        <v>55036</v>
      </c>
      <c r="J413" s="17">
        <v>341</v>
      </c>
      <c r="K413" s="17" t="s">
        <v>37</v>
      </c>
      <c r="L413" s="18">
        <v>101566.05</v>
      </c>
      <c r="M413" s="18">
        <v>2095.85</v>
      </c>
      <c r="N413" s="18">
        <v>377.1</v>
      </c>
      <c r="O413" s="18">
        <v>104039</v>
      </c>
      <c r="P413" s="18">
        <v>2463.71</v>
      </c>
      <c r="Q413" s="18">
        <v>1057.8399999999999</v>
      </c>
      <c r="R413" s="18">
        <v>153.44999999999999</v>
      </c>
      <c r="S413" s="18">
        <v>3675</v>
      </c>
      <c r="T413" s="18">
        <v>1550</v>
      </c>
      <c r="U413" s="18">
        <v>0</v>
      </c>
      <c r="V413" s="18">
        <v>0</v>
      </c>
      <c r="W413" s="18">
        <v>0</v>
      </c>
      <c r="X413" s="18"/>
      <c r="Y413" s="18">
        <v>104029.75999999999</v>
      </c>
      <c r="Z413" s="18">
        <v>3153.69</v>
      </c>
      <c r="AA413" s="18">
        <v>530.54999999999995</v>
      </c>
      <c r="AB413" s="18">
        <v>107714</v>
      </c>
    </row>
    <row r="414" spans="1:31" s="15" customFormat="1" x14ac:dyDescent="0.25">
      <c r="A414" s="17">
        <v>7</v>
      </c>
      <c r="B414" s="17" t="s">
        <v>1108</v>
      </c>
      <c r="C414" s="17" t="s">
        <v>1663</v>
      </c>
      <c r="D414" s="17" t="s">
        <v>1117</v>
      </c>
      <c r="E414" s="17" t="s">
        <v>1118</v>
      </c>
      <c r="F414" s="17" t="s">
        <v>35</v>
      </c>
      <c r="G414" s="17" t="s">
        <v>1055</v>
      </c>
      <c r="H414" s="17">
        <v>4875</v>
      </c>
      <c r="I414" s="17">
        <v>4875</v>
      </c>
      <c r="J414" s="17">
        <v>0</v>
      </c>
      <c r="K414" s="17" t="s">
        <v>37</v>
      </c>
      <c r="L414" s="18">
        <v>68454.69</v>
      </c>
      <c r="M414" s="18">
        <v>22918.18</v>
      </c>
      <c r="N414" s="18">
        <v>7129.13</v>
      </c>
      <c r="O414" s="18">
        <v>98502</v>
      </c>
      <c r="P414" s="18">
        <v>329.7</v>
      </c>
      <c r="Q414" s="18">
        <v>754.3</v>
      </c>
      <c r="R414" s="18">
        <v>0</v>
      </c>
      <c r="S414" s="18">
        <v>1084</v>
      </c>
      <c r="T414" s="18">
        <v>50</v>
      </c>
      <c r="U414" s="18">
        <v>0</v>
      </c>
      <c r="V414" s="18">
        <v>0</v>
      </c>
      <c r="W414" s="18">
        <v>0</v>
      </c>
      <c r="X414" s="18"/>
      <c r="Y414" s="18">
        <v>68784.39</v>
      </c>
      <c r="Z414" s="18">
        <v>23672.48</v>
      </c>
      <c r="AA414" s="18">
        <v>7129.13</v>
      </c>
      <c r="AB414" s="18">
        <v>99586</v>
      </c>
    </row>
    <row r="415" spans="1:31" s="15" customFormat="1" x14ac:dyDescent="0.25">
      <c r="A415" s="17">
        <v>8</v>
      </c>
      <c r="B415" s="17" t="s">
        <v>1108</v>
      </c>
      <c r="C415" s="17" t="s">
        <v>1663</v>
      </c>
      <c r="D415" s="17" t="s">
        <v>1119</v>
      </c>
      <c r="E415" s="17" t="s">
        <v>1120</v>
      </c>
      <c r="F415" s="17" t="s">
        <v>35</v>
      </c>
      <c r="G415" s="17" t="s">
        <v>215</v>
      </c>
      <c r="H415" s="17">
        <v>85342</v>
      </c>
      <c r="I415" s="17">
        <v>85048</v>
      </c>
      <c r="J415" s="17">
        <v>882</v>
      </c>
      <c r="K415" s="17" t="s">
        <v>37</v>
      </c>
      <c r="L415" s="18">
        <v>100471.26</v>
      </c>
      <c r="M415" s="18">
        <v>3570.14</v>
      </c>
      <c r="N415" s="18">
        <v>2424.6</v>
      </c>
      <c r="O415" s="18">
        <v>106466</v>
      </c>
      <c r="P415" s="18">
        <v>5730.07</v>
      </c>
      <c r="Q415" s="18">
        <v>997.03</v>
      </c>
      <c r="R415" s="18">
        <v>396.9</v>
      </c>
      <c r="S415" s="18">
        <v>7124</v>
      </c>
      <c r="T415" s="18">
        <v>670</v>
      </c>
      <c r="U415" s="18">
        <v>0</v>
      </c>
      <c r="V415" s="18">
        <v>0</v>
      </c>
      <c r="W415" s="18">
        <v>0</v>
      </c>
      <c r="X415" s="18"/>
      <c r="Y415" s="18">
        <v>106201.33</v>
      </c>
      <c r="Z415" s="18">
        <v>4567.17</v>
      </c>
      <c r="AA415" s="18">
        <v>2821.5</v>
      </c>
      <c r="AB415" s="18">
        <v>113590</v>
      </c>
    </row>
    <row r="416" spans="1:31" s="15" customFormat="1" x14ac:dyDescent="0.25">
      <c r="A416" s="17">
        <v>9</v>
      </c>
      <c r="B416" s="17" t="s">
        <v>1121</v>
      </c>
      <c r="C416" s="17" t="s">
        <v>1663</v>
      </c>
      <c r="D416" s="17" t="s">
        <v>1122</v>
      </c>
      <c r="E416" s="17" t="s">
        <v>1123</v>
      </c>
      <c r="F416" s="17" t="s">
        <v>35</v>
      </c>
      <c r="G416" s="17" t="s">
        <v>1124</v>
      </c>
      <c r="H416" s="17">
        <v>37046</v>
      </c>
      <c r="I416" s="17">
        <v>36940</v>
      </c>
      <c r="J416" s="17">
        <v>318</v>
      </c>
      <c r="K416" s="17" t="s">
        <v>37</v>
      </c>
      <c r="L416" s="18">
        <v>9371</v>
      </c>
      <c r="M416" s="18">
        <v>0</v>
      </c>
      <c r="N416" s="18">
        <v>0</v>
      </c>
      <c r="O416" s="18">
        <v>9371</v>
      </c>
      <c r="P416" s="18">
        <v>4371.3599999999997</v>
      </c>
      <c r="Q416" s="18">
        <v>1320.54</v>
      </c>
      <c r="R416" s="18">
        <v>143.1</v>
      </c>
      <c r="S416" s="18">
        <v>5835</v>
      </c>
      <c r="T416" s="18">
        <v>4150</v>
      </c>
      <c r="U416" s="18">
        <v>0</v>
      </c>
      <c r="V416" s="18">
        <v>0</v>
      </c>
      <c r="W416" s="18">
        <v>0</v>
      </c>
      <c r="X416" s="18"/>
      <c r="Y416" s="18">
        <v>13742.36</v>
      </c>
      <c r="Z416" s="18">
        <v>1320.54</v>
      </c>
      <c r="AA416" s="18">
        <v>143.1</v>
      </c>
      <c r="AB416" s="18">
        <v>15206</v>
      </c>
    </row>
    <row r="417" spans="1:28" s="15" customFormat="1" x14ac:dyDescent="0.25">
      <c r="A417" s="17">
        <v>10</v>
      </c>
      <c r="B417" s="17" t="s">
        <v>1099</v>
      </c>
      <c r="C417" s="17" t="s">
        <v>1663</v>
      </c>
      <c r="D417" s="17" t="s">
        <v>1125</v>
      </c>
      <c r="E417" s="17" t="s">
        <v>1126</v>
      </c>
      <c r="F417" s="17" t="s">
        <v>35</v>
      </c>
      <c r="G417" s="17" t="s">
        <v>1127</v>
      </c>
      <c r="H417" s="17">
        <v>17433</v>
      </c>
      <c r="I417" s="17">
        <v>17433</v>
      </c>
      <c r="J417" s="17">
        <v>0</v>
      </c>
      <c r="K417" s="17" t="s">
        <v>37</v>
      </c>
      <c r="L417" s="18">
        <v>70813.23</v>
      </c>
      <c r="M417" s="18">
        <v>3271.77</v>
      </c>
      <c r="N417" s="18">
        <v>0</v>
      </c>
      <c r="O417" s="18">
        <v>74085</v>
      </c>
      <c r="P417" s="18">
        <v>577.57000000000005</v>
      </c>
      <c r="Q417" s="18">
        <v>705.43</v>
      </c>
      <c r="R417" s="18">
        <v>0</v>
      </c>
      <c r="S417" s="18">
        <v>1283</v>
      </c>
      <c r="T417" s="18">
        <v>0</v>
      </c>
      <c r="U417" s="18">
        <v>0</v>
      </c>
      <c r="V417" s="18">
        <v>0</v>
      </c>
      <c r="W417" s="18">
        <v>0</v>
      </c>
      <c r="X417" s="18"/>
      <c r="Y417" s="18">
        <v>71390.8</v>
      </c>
      <c r="Z417" s="18">
        <v>3977.2</v>
      </c>
      <c r="AA417" s="18">
        <v>0</v>
      </c>
      <c r="AB417" s="18">
        <v>75368</v>
      </c>
    </row>
    <row r="418" spans="1:28" s="15" customFormat="1" x14ac:dyDescent="0.25">
      <c r="A418" s="17">
        <v>11</v>
      </c>
      <c r="B418" s="17" t="s">
        <v>1103</v>
      </c>
      <c r="C418" s="17" t="s">
        <v>1663</v>
      </c>
      <c r="D418" s="17" t="s">
        <v>1128</v>
      </c>
      <c r="E418" s="17" t="s">
        <v>1129</v>
      </c>
      <c r="F418" s="17" t="s">
        <v>35</v>
      </c>
      <c r="G418" s="17" t="s">
        <v>215</v>
      </c>
      <c r="H418" s="17">
        <v>0</v>
      </c>
      <c r="I418" s="17">
        <v>0</v>
      </c>
      <c r="J418" s="17">
        <v>0</v>
      </c>
      <c r="K418" s="17" t="s">
        <v>59</v>
      </c>
      <c r="L418" s="18">
        <v>73701.73</v>
      </c>
      <c r="M418" s="18">
        <v>20533.18</v>
      </c>
      <c r="N418" s="18">
        <v>829.09</v>
      </c>
      <c r="O418" s="18">
        <v>95064</v>
      </c>
      <c r="P418" s="18">
        <v>577.33000000000004</v>
      </c>
      <c r="Q418" s="18">
        <v>743.67</v>
      </c>
      <c r="R418" s="18">
        <v>0</v>
      </c>
      <c r="S418" s="18">
        <v>1321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74279.06</v>
      </c>
      <c r="Z418" s="18">
        <v>21276.85</v>
      </c>
      <c r="AA418" s="18">
        <v>829.09</v>
      </c>
      <c r="AB418" s="18">
        <v>96385</v>
      </c>
    </row>
    <row r="419" spans="1:28" s="15" customFormat="1" x14ac:dyDescent="0.25">
      <c r="A419" s="17">
        <v>12</v>
      </c>
      <c r="B419" s="17" t="s">
        <v>1111</v>
      </c>
      <c r="C419" s="17" t="s">
        <v>1663</v>
      </c>
      <c r="D419" s="17" t="s">
        <v>1130</v>
      </c>
      <c r="E419" s="17" t="s">
        <v>1131</v>
      </c>
      <c r="F419" s="17" t="s">
        <v>35</v>
      </c>
      <c r="G419" s="17" t="s">
        <v>1132</v>
      </c>
      <c r="H419" s="17">
        <v>377</v>
      </c>
      <c r="I419" s="17">
        <v>346</v>
      </c>
      <c r="J419" s="17">
        <v>31</v>
      </c>
      <c r="K419" s="17" t="s">
        <v>37</v>
      </c>
      <c r="L419" s="18">
        <v>71381.22</v>
      </c>
      <c r="M419" s="18">
        <v>17981</v>
      </c>
      <c r="N419" s="18">
        <v>3098.78</v>
      </c>
      <c r="O419" s="18">
        <v>92461</v>
      </c>
      <c r="P419" s="18">
        <v>749.02</v>
      </c>
      <c r="Q419" s="18">
        <v>741.03</v>
      </c>
      <c r="R419" s="18">
        <v>13.95</v>
      </c>
      <c r="S419" s="18">
        <v>1504</v>
      </c>
      <c r="T419" s="18">
        <v>0</v>
      </c>
      <c r="U419" s="18">
        <v>0</v>
      </c>
      <c r="V419" s="18">
        <v>0</v>
      </c>
      <c r="W419" s="18">
        <v>0</v>
      </c>
      <c r="X419" s="18"/>
      <c r="Y419" s="18">
        <v>72130.240000000005</v>
      </c>
      <c r="Z419" s="18">
        <v>18722.03</v>
      </c>
      <c r="AA419" s="18">
        <v>3112.73</v>
      </c>
      <c r="AB419" s="18">
        <v>93965</v>
      </c>
    </row>
    <row r="420" spans="1:28" s="15" customFormat="1" x14ac:dyDescent="0.25">
      <c r="A420" s="17">
        <v>13</v>
      </c>
      <c r="B420" s="17" t="s">
        <v>1103</v>
      </c>
      <c r="C420" s="17" t="s">
        <v>1663</v>
      </c>
      <c r="D420" s="17" t="s">
        <v>1669</v>
      </c>
      <c r="E420" s="17" t="s">
        <v>1670</v>
      </c>
      <c r="F420" s="17" t="s">
        <v>35</v>
      </c>
      <c r="G420" s="17" t="s">
        <v>1671</v>
      </c>
      <c r="H420" s="17">
        <v>233</v>
      </c>
      <c r="I420" s="17">
        <v>206</v>
      </c>
      <c r="J420" s="17">
        <v>27</v>
      </c>
      <c r="K420" s="17" t="s">
        <v>37</v>
      </c>
      <c r="L420" s="18">
        <v>5536.88</v>
      </c>
      <c r="M420" s="18">
        <v>110.01</v>
      </c>
      <c r="N420" s="18">
        <v>70.11</v>
      </c>
      <c r="O420" s="18">
        <v>5717</v>
      </c>
      <c r="P420" s="18">
        <v>1387.06</v>
      </c>
      <c r="Q420" s="18">
        <v>52.79</v>
      </c>
      <c r="R420" s="18">
        <v>12.15</v>
      </c>
      <c r="S420" s="18">
        <v>1452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6923.94</v>
      </c>
      <c r="Z420" s="18">
        <v>162.80000000000001</v>
      </c>
      <c r="AA420" s="18">
        <v>82.26</v>
      </c>
      <c r="AB420" s="18">
        <v>7169</v>
      </c>
    </row>
    <row r="421" spans="1:28" s="15" customFormat="1" x14ac:dyDescent="0.25">
      <c r="A421" s="17">
        <v>14</v>
      </c>
      <c r="B421" s="17" t="s">
        <v>1121</v>
      </c>
      <c r="C421" s="17" t="s">
        <v>1663</v>
      </c>
      <c r="D421" s="17" t="s">
        <v>1133</v>
      </c>
      <c r="E421" s="17" t="s">
        <v>1134</v>
      </c>
      <c r="F421" s="17" t="s">
        <v>35</v>
      </c>
      <c r="G421" s="17" t="s">
        <v>114</v>
      </c>
      <c r="H421" s="17">
        <v>20993</v>
      </c>
      <c r="I421" s="17">
        <v>20904</v>
      </c>
      <c r="J421" s="17">
        <v>89</v>
      </c>
      <c r="K421" s="17" t="s">
        <v>37</v>
      </c>
      <c r="L421" s="18">
        <v>83666.52</v>
      </c>
      <c r="M421" s="18">
        <v>15922.27</v>
      </c>
      <c r="N421" s="18">
        <v>1438.21</v>
      </c>
      <c r="O421" s="18">
        <v>101027</v>
      </c>
      <c r="P421" s="18">
        <v>1152.56</v>
      </c>
      <c r="Q421" s="18">
        <v>847.39</v>
      </c>
      <c r="R421" s="18">
        <v>40.049999999999997</v>
      </c>
      <c r="S421" s="18">
        <v>2040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84819.08</v>
      </c>
      <c r="Z421" s="18">
        <v>16769.66</v>
      </c>
      <c r="AA421" s="18">
        <v>1478.26</v>
      </c>
      <c r="AB421" s="18">
        <v>103067</v>
      </c>
    </row>
    <row r="422" spans="1:28" s="15" customFormat="1" x14ac:dyDescent="0.25">
      <c r="A422" s="17">
        <v>15</v>
      </c>
      <c r="B422" s="17" t="s">
        <v>1135</v>
      </c>
      <c r="C422" s="17" t="s">
        <v>1663</v>
      </c>
      <c r="D422" s="17" t="s">
        <v>1136</v>
      </c>
      <c r="E422" s="17" t="s">
        <v>1137</v>
      </c>
      <c r="F422" s="17" t="s">
        <v>35</v>
      </c>
      <c r="G422" s="17" t="s">
        <v>1006</v>
      </c>
      <c r="H422" s="17">
        <v>3200</v>
      </c>
      <c r="I422" s="17">
        <v>3000</v>
      </c>
      <c r="J422" s="17">
        <v>200</v>
      </c>
      <c r="K422" s="17" t="s">
        <v>37</v>
      </c>
      <c r="L422" s="18">
        <v>26022.93</v>
      </c>
      <c r="M422" s="18">
        <v>1209.22</v>
      </c>
      <c r="N422" s="18">
        <v>1408.85</v>
      </c>
      <c r="O422" s="18">
        <v>28641</v>
      </c>
      <c r="P422" s="18">
        <v>1655.89</v>
      </c>
      <c r="Q422" s="18">
        <v>244.11</v>
      </c>
      <c r="R422" s="18">
        <v>90</v>
      </c>
      <c r="S422" s="18">
        <v>1990</v>
      </c>
      <c r="T422" s="18">
        <v>1120</v>
      </c>
      <c r="U422" s="18">
        <v>0</v>
      </c>
      <c r="V422" s="18">
        <v>0</v>
      </c>
      <c r="W422" s="18">
        <v>0</v>
      </c>
      <c r="X422" s="18"/>
      <c r="Y422" s="18">
        <v>27678.82</v>
      </c>
      <c r="Z422" s="18">
        <v>1453.33</v>
      </c>
      <c r="AA422" s="18">
        <v>1498.85</v>
      </c>
      <c r="AB422" s="18">
        <v>30631</v>
      </c>
    </row>
    <row r="423" spans="1:28" s="15" customFormat="1" x14ac:dyDescent="0.25">
      <c r="A423" s="17">
        <v>16</v>
      </c>
      <c r="B423" s="17" t="s">
        <v>1135</v>
      </c>
      <c r="C423" s="17" t="s">
        <v>1663</v>
      </c>
      <c r="D423" s="17" t="s">
        <v>1138</v>
      </c>
      <c r="E423" s="17" t="s">
        <v>1139</v>
      </c>
      <c r="F423" s="17" t="s">
        <v>35</v>
      </c>
      <c r="G423" s="17" t="s">
        <v>1010</v>
      </c>
      <c r="H423" s="17">
        <v>100</v>
      </c>
      <c r="I423" s="17">
        <v>100</v>
      </c>
      <c r="J423" s="17">
        <v>0</v>
      </c>
      <c r="K423" s="17" t="s">
        <v>37</v>
      </c>
      <c r="L423" s="18">
        <v>19383.61</v>
      </c>
      <c r="M423" s="18">
        <v>2246.58</v>
      </c>
      <c r="N423" s="18">
        <v>56.81</v>
      </c>
      <c r="O423" s="18">
        <v>21687</v>
      </c>
      <c r="P423" s="18">
        <v>659.68</v>
      </c>
      <c r="Q423" s="18">
        <v>191.32</v>
      </c>
      <c r="R423" s="18">
        <v>0</v>
      </c>
      <c r="S423" s="18">
        <v>851</v>
      </c>
      <c r="T423" s="18">
        <v>0</v>
      </c>
      <c r="U423" s="18">
        <v>0</v>
      </c>
      <c r="V423" s="18">
        <v>0</v>
      </c>
      <c r="W423" s="18">
        <v>0</v>
      </c>
      <c r="X423" s="18"/>
      <c r="Y423" s="18">
        <v>20043.29</v>
      </c>
      <c r="Z423" s="18">
        <v>2437.9</v>
      </c>
      <c r="AA423" s="18">
        <v>56.81</v>
      </c>
      <c r="AB423" s="18">
        <v>22538</v>
      </c>
    </row>
    <row r="424" spans="1:28" s="22" customFormat="1" x14ac:dyDescent="0.25">
      <c r="A424" s="19"/>
      <c r="B424" s="19"/>
      <c r="C424" s="10" t="s">
        <v>71</v>
      </c>
      <c r="D424" s="19"/>
      <c r="E424" s="19"/>
      <c r="F424" s="19"/>
      <c r="G424" s="19"/>
      <c r="H424" s="19"/>
      <c r="I424" s="19"/>
      <c r="J424" s="19">
        <f>SUM(J408:J423)</f>
        <v>6509</v>
      </c>
      <c r="K424" s="19"/>
      <c r="L424" s="20">
        <f>SUM(L408:L423)</f>
        <v>981460.86</v>
      </c>
      <c r="M424" s="20">
        <f t="shared" ref="M424:AA424" si="51">SUM(M408:M423)</f>
        <v>113868.87999999999</v>
      </c>
      <c r="N424" s="20">
        <f t="shared" si="51"/>
        <v>36832.259999999995</v>
      </c>
      <c r="O424" s="20">
        <f t="shared" si="51"/>
        <v>1132162</v>
      </c>
      <c r="P424" s="20">
        <f t="shared" si="51"/>
        <v>52411.399999999994</v>
      </c>
      <c r="Q424" s="20">
        <f t="shared" si="51"/>
        <v>11110.550000000001</v>
      </c>
      <c r="R424" s="20">
        <f t="shared" si="51"/>
        <v>2929.0499999999997</v>
      </c>
      <c r="S424" s="20">
        <f t="shared" si="51"/>
        <v>66451</v>
      </c>
      <c r="T424" s="20">
        <f t="shared" si="51"/>
        <v>21650</v>
      </c>
      <c r="U424" s="20">
        <f t="shared" si="51"/>
        <v>0</v>
      </c>
      <c r="V424" s="20">
        <f t="shared" si="51"/>
        <v>0</v>
      </c>
      <c r="W424" s="20">
        <f t="shared" si="51"/>
        <v>0</v>
      </c>
      <c r="X424" s="20">
        <f t="shared" si="51"/>
        <v>0</v>
      </c>
      <c r="Y424" s="20">
        <f t="shared" si="51"/>
        <v>1033872.2599999998</v>
      </c>
      <c r="Z424" s="20">
        <f t="shared" si="51"/>
        <v>124979.43</v>
      </c>
      <c r="AA424" s="20">
        <f t="shared" si="51"/>
        <v>39761.31</v>
      </c>
      <c r="AB424" s="20">
        <f>SUM(AB408:AB423)</f>
        <v>1198613</v>
      </c>
    </row>
    <row r="425" spans="1:28" s="15" customFormat="1" x14ac:dyDescent="0.25">
      <c r="A425" s="17">
        <v>1</v>
      </c>
      <c r="B425" s="17" t="s">
        <v>1121</v>
      </c>
      <c r="C425" s="17" t="s">
        <v>1663</v>
      </c>
      <c r="D425" s="17" t="s">
        <v>1140</v>
      </c>
      <c r="E425" s="17" t="s">
        <v>1141</v>
      </c>
      <c r="F425" s="17" t="s">
        <v>75</v>
      </c>
      <c r="G425" s="17" t="s">
        <v>1142</v>
      </c>
      <c r="H425" s="17">
        <v>5699</v>
      </c>
      <c r="I425" s="17">
        <v>5614</v>
      </c>
      <c r="J425" s="17">
        <v>85</v>
      </c>
      <c r="K425" s="17" t="s">
        <v>37</v>
      </c>
      <c r="L425" s="18">
        <v>31880.39</v>
      </c>
      <c r="M425" s="18">
        <v>6360.18</v>
      </c>
      <c r="N425" s="18">
        <v>1962.43</v>
      </c>
      <c r="O425" s="18">
        <v>40203</v>
      </c>
      <c r="P425" s="18">
        <v>891.62</v>
      </c>
      <c r="Q425" s="18">
        <v>335.51</v>
      </c>
      <c r="R425" s="18">
        <v>50.87</v>
      </c>
      <c r="S425" s="18">
        <v>1278</v>
      </c>
      <c r="T425" s="18">
        <v>730</v>
      </c>
      <c r="U425" s="18">
        <v>0</v>
      </c>
      <c r="V425" s="18">
        <v>0</v>
      </c>
      <c r="W425" s="18">
        <v>0</v>
      </c>
      <c r="X425" s="18"/>
      <c r="Y425" s="18">
        <v>32772.01</v>
      </c>
      <c r="Z425" s="18">
        <v>6695.69</v>
      </c>
      <c r="AA425" s="18">
        <v>2013.3</v>
      </c>
      <c r="AB425" s="18">
        <v>41481</v>
      </c>
    </row>
    <row r="426" spans="1:28" s="15" customFormat="1" x14ac:dyDescent="0.25">
      <c r="A426" s="17">
        <v>2</v>
      </c>
      <c r="B426" s="17" t="s">
        <v>1121</v>
      </c>
      <c r="C426" s="17" t="s">
        <v>1663</v>
      </c>
      <c r="D426" s="17" t="s">
        <v>1143</v>
      </c>
      <c r="E426" s="17" t="s">
        <v>1144</v>
      </c>
      <c r="F426" s="17" t="s">
        <v>75</v>
      </c>
      <c r="G426" s="17" t="s">
        <v>1142</v>
      </c>
      <c r="H426" s="17">
        <v>1099</v>
      </c>
      <c r="I426" s="17">
        <v>1099</v>
      </c>
      <c r="J426" s="17">
        <v>0</v>
      </c>
      <c r="K426" s="17" t="s">
        <v>37</v>
      </c>
      <c r="L426" s="18">
        <v>15970.73</v>
      </c>
      <c r="M426" s="18">
        <v>4004.18</v>
      </c>
      <c r="N426" s="18">
        <v>429.09</v>
      </c>
      <c r="O426" s="18">
        <v>20404</v>
      </c>
      <c r="P426" s="18">
        <v>312.45</v>
      </c>
      <c r="Q426" s="18">
        <v>162.55000000000001</v>
      </c>
      <c r="R426" s="18">
        <v>0</v>
      </c>
      <c r="S426" s="18">
        <v>475</v>
      </c>
      <c r="T426" s="18">
        <v>0</v>
      </c>
      <c r="U426" s="18">
        <v>0</v>
      </c>
      <c r="V426" s="18">
        <v>0</v>
      </c>
      <c r="W426" s="18">
        <v>0</v>
      </c>
      <c r="X426" s="18"/>
      <c r="Y426" s="18">
        <v>16283.18</v>
      </c>
      <c r="Z426" s="18">
        <v>4166.7299999999996</v>
      </c>
      <c r="AA426" s="18">
        <v>429.09</v>
      </c>
      <c r="AB426" s="18">
        <v>20879</v>
      </c>
    </row>
    <row r="427" spans="1:28" s="15" customFormat="1" x14ac:dyDescent="0.25">
      <c r="A427" s="17">
        <v>3</v>
      </c>
      <c r="B427" s="17" t="s">
        <v>1103</v>
      </c>
      <c r="C427" s="17" t="s">
        <v>1663</v>
      </c>
      <c r="D427" s="17" t="s">
        <v>1145</v>
      </c>
      <c r="E427" s="17" t="s">
        <v>1146</v>
      </c>
      <c r="F427" s="17" t="s">
        <v>75</v>
      </c>
      <c r="G427" s="17" t="s">
        <v>1147</v>
      </c>
      <c r="H427" s="17">
        <v>16600</v>
      </c>
      <c r="I427" s="17">
        <v>16600</v>
      </c>
      <c r="J427" s="17">
        <v>0</v>
      </c>
      <c r="K427" s="17" t="s">
        <v>37</v>
      </c>
      <c r="L427" s="18">
        <v>57737.77</v>
      </c>
      <c r="M427" s="18">
        <v>15321.09</v>
      </c>
      <c r="N427" s="18">
        <v>3764.14</v>
      </c>
      <c r="O427" s="18">
        <v>76823</v>
      </c>
      <c r="P427" s="18">
        <v>437.03</v>
      </c>
      <c r="Q427" s="18">
        <v>612.97</v>
      </c>
      <c r="R427" s="18">
        <v>0</v>
      </c>
      <c r="S427" s="18">
        <v>1050</v>
      </c>
      <c r="T427" s="18">
        <v>0</v>
      </c>
      <c r="U427" s="18">
        <v>0</v>
      </c>
      <c r="V427" s="18">
        <v>0</v>
      </c>
      <c r="W427" s="18">
        <v>0</v>
      </c>
      <c r="X427" s="18"/>
      <c r="Y427" s="18">
        <v>58174.8</v>
      </c>
      <c r="Z427" s="18">
        <v>15934.06</v>
      </c>
      <c r="AA427" s="18">
        <v>3764.14</v>
      </c>
      <c r="AB427" s="18">
        <v>77873</v>
      </c>
    </row>
    <row r="428" spans="1:28" s="15" customFormat="1" x14ac:dyDescent="0.25">
      <c r="A428" s="17">
        <v>4</v>
      </c>
      <c r="B428" s="17" t="s">
        <v>1099</v>
      </c>
      <c r="C428" s="17" t="s">
        <v>1663</v>
      </c>
      <c r="D428" s="17" t="s">
        <v>1148</v>
      </c>
      <c r="E428" s="17" t="s">
        <v>1149</v>
      </c>
      <c r="F428" s="17" t="s">
        <v>75</v>
      </c>
      <c r="G428" s="17" t="s">
        <v>1142</v>
      </c>
      <c r="H428" s="17">
        <v>18405</v>
      </c>
      <c r="I428" s="17">
        <v>18395</v>
      </c>
      <c r="J428" s="17">
        <v>10</v>
      </c>
      <c r="K428" s="17" t="s">
        <v>37</v>
      </c>
      <c r="L428" s="18">
        <v>44716.9</v>
      </c>
      <c r="M428" s="18">
        <v>12294.88</v>
      </c>
      <c r="N428" s="18">
        <v>3465.22</v>
      </c>
      <c r="O428" s="18">
        <v>60477</v>
      </c>
      <c r="P428" s="18">
        <v>228.52</v>
      </c>
      <c r="Q428" s="18">
        <v>479.49</v>
      </c>
      <c r="R428" s="18">
        <v>5.99</v>
      </c>
      <c r="S428" s="18">
        <v>714</v>
      </c>
      <c r="T428" s="18">
        <v>0</v>
      </c>
      <c r="U428" s="18">
        <v>0</v>
      </c>
      <c r="V428" s="18">
        <v>0</v>
      </c>
      <c r="W428" s="18">
        <v>0</v>
      </c>
      <c r="X428" s="18"/>
      <c r="Y428" s="18">
        <v>44945.42</v>
      </c>
      <c r="Z428" s="18">
        <v>12774.37</v>
      </c>
      <c r="AA428" s="18">
        <v>3471.21</v>
      </c>
      <c r="AB428" s="18">
        <v>61191</v>
      </c>
    </row>
    <row r="429" spans="1:28" s="15" customFormat="1" x14ac:dyDescent="0.25">
      <c r="A429" s="17">
        <v>5</v>
      </c>
      <c r="B429" s="17" t="s">
        <v>1111</v>
      </c>
      <c r="C429" s="17" t="s">
        <v>1663</v>
      </c>
      <c r="D429" s="17" t="s">
        <v>1150</v>
      </c>
      <c r="E429" s="17" t="s">
        <v>1151</v>
      </c>
      <c r="F429" s="17" t="s">
        <v>75</v>
      </c>
      <c r="G429" s="17" t="s">
        <v>1142</v>
      </c>
      <c r="H429" s="17">
        <v>20947</v>
      </c>
      <c r="I429" s="17">
        <v>20947</v>
      </c>
      <c r="J429" s="17">
        <v>1008</v>
      </c>
      <c r="K429" s="17" t="s">
        <v>1090</v>
      </c>
      <c r="L429" s="18">
        <v>68056.23</v>
      </c>
      <c r="M429" s="18">
        <v>18608.599999999999</v>
      </c>
      <c r="N429" s="18">
        <v>5305.17</v>
      </c>
      <c r="O429" s="18">
        <v>91970</v>
      </c>
      <c r="P429" s="18">
        <v>7581.69</v>
      </c>
      <c r="Q429" s="18">
        <v>697.02</v>
      </c>
      <c r="R429" s="18">
        <v>603.29</v>
      </c>
      <c r="S429" s="18">
        <v>8882</v>
      </c>
      <c r="T429" s="18">
        <v>0</v>
      </c>
      <c r="U429" s="18">
        <v>0</v>
      </c>
      <c r="V429" s="18">
        <v>0</v>
      </c>
      <c r="W429" s="18">
        <v>0</v>
      </c>
      <c r="X429" s="18"/>
      <c r="Y429" s="18">
        <v>75637.919999999998</v>
      </c>
      <c r="Z429" s="18">
        <v>19305.62</v>
      </c>
      <c r="AA429" s="18">
        <v>5908.46</v>
      </c>
      <c r="AB429" s="18">
        <v>100852</v>
      </c>
    </row>
    <row r="430" spans="1:28" s="15" customFormat="1" x14ac:dyDescent="0.25">
      <c r="A430" s="17">
        <v>6</v>
      </c>
      <c r="B430" s="17" t="s">
        <v>1108</v>
      </c>
      <c r="C430" s="17" t="s">
        <v>1663</v>
      </c>
      <c r="D430" s="17" t="s">
        <v>1152</v>
      </c>
      <c r="E430" s="17" t="s">
        <v>1153</v>
      </c>
      <c r="F430" s="17" t="s">
        <v>75</v>
      </c>
      <c r="G430" s="17" t="s">
        <v>1142</v>
      </c>
      <c r="H430" s="17">
        <v>5220</v>
      </c>
      <c r="I430" s="17">
        <v>5220</v>
      </c>
      <c r="J430" s="17">
        <v>0</v>
      </c>
      <c r="K430" s="17" t="s">
        <v>37</v>
      </c>
      <c r="L430" s="18">
        <v>23443.72</v>
      </c>
      <c r="M430" s="18">
        <v>6047.97</v>
      </c>
      <c r="N430" s="18">
        <v>755.31</v>
      </c>
      <c r="O430" s="18">
        <v>30247</v>
      </c>
      <c r="P430" s="18">
        <v>437.05</v>
      </c>
      <c r="Q430" s="18">
        <v>239.95</v>
      </c>
      <c r="R430" s="18">
        <v>0</v>
      </c>
      <c r="S430" s="18">
        <v>677</v>
      </c>
      <c r="T430" s="18">
        <v>0</v>
      </c>
      <c r="U430" s="18">
        <v>0</v>
      </c>
      <c r="V430" s="18">
        <v>0</v>
      </c>
      <c r="W430" s="18">
        <v>0</v>
      </c>
      <c r="X430" s="18"/>
      <c r="Y430" s="18">
        <v>23880.77</v>
      </c>
      <c r="Z430" s="18">
        <v>6287.92</v>
      </c>
      <c r="AA430" s="18">
        <v>755.31</v>
      </c>
      <c r="AB430" s="18">
        <v>30924</v>
      </c>
    </row>
    <row r="431" spans="1:28" s="15" customFormat="1" x14ac:dyDescent="0.25">
      <c r="A431" s="17">
        <v>7</v>
      </c>
      <c r="B431" s="17" t="s">
        <v>1108</v>
      </c>
      <c r="C431" s="17" t="s">
        <v>1663</v>
      </c>
      <c r="D431" s="17" t="s">
        <v>1154</v>
      </c>
      <c r="E431" s="17" t="s">
        <v>1155</v>
      </c>
      <c r="F431" s="17" t="s">
        <v>75</v>
      </c>
      <c r="G431" s="17" t="s">
        <v>1142</v>
      </c>
      <c r="H431" s="17">
        <v>21939</v>
      </c>
      <c r="I431" s="17">
        <v>21895</v>
      </c>
      <c r="J431" s="17">
        <v>44</v>
      </c>
      <c r="K431" s="17" t="s">
        <v>37</v>
      </c>
      <c r="L431" s="18">
        <v>21424.05</v>
      </c>
      <c r="M431" s="18">
        <v>4906.1000000000004</v>
      </c>
      <c r="N431" s="18">
        <v>882.85</v>
      </c>
      <c r="O431" s="18">
        <v>27213</v>
      </c>
      <c r="P431" s="18">
        <v>659.21</v>
      </c>
      <c r="Q431" s="18">
        <v>221.46</v>
      </c>
      <c r="R431" s="18">
        <v>26.33</v>
      </c>
      <c r="S431" s="18">
        <v>907</v>
      </c>
      <c r="T431" s="18">
        <v>0</v>
      </c>
      <c r="U431" s="18">
        <v>0</v>
      </c>
      <c r="V431" s="18">
        <v>0</v>
      </c>
      <c r="W431" s="18">
        <v>0</v>
      </c>
      <c r="X431" s="18"/>
      <c r="Y431" s="18">
        <v>22083.26</v>
      </c>
      <c r="Z431" s="18">
        <v>5127.5600000000004</v>
      </c>
      <c r="AA431" s="18">
        <v>909.18</v>
      </c>
      <c r="AB431" s="18">
        <v>28120</v>
      </c>
    </row>
    <row r="432" spans="1:28" s="15" customFormat="1" x14ac:dyDescent="0.25">
      <c r="A432" s="17">
        <v>8</v>
      </c>
      <c r="B432" s="17" t="s">
        <v>1103</v>
      </c>
      <c r="C432" s="17" t="s">
        <v>1663</v>
      </c>
      <c r="D432" s="17" t="s">
        <v>1156</v>
      </c>
      <c r="E432" s="17" t="s">
        <v>1157</v>
      </c>
      <c r="F432" s="17" t="s">
        <v>75</v>
      </c>
      <c r="G432" s="17" t="s">
        <v>1142</v>
      </c>
      <c r="H432" s="17">
        <v>12731</v>
      </c>
      <c r="I432" s="17">
        <v>12531</v>
      </c>
      <c r="J432" s="17">
        <v>200</v>
      </c>
      <c r="K432" s="17" t="s">
        <v>37</v>
      </c>
      <c r="L432" s="18">
        <v>72358.63</v>
      </c>
      <c r="M432" s="18">
        <v>19694.009999999998</v>
      </c>
      <c r="N432" s="18">
        <v>5205.3599999999997</v>
      </c>
      <c r="O432" s="18">
        <v>97258</v>
      </c>
      <c r="P432" s="18">
        <v>1842.39</v>
      </c>
      <c r="Q432" s="18">
        <v>767.91</v>
      </c>
      <c r="R432" s="18">
        <v>119.7</v>
      </c>
      <c r="S432" s="18">
        <v>2730</v>
      </c>
      <c r="T432" s="18">
        <v>0</v>
      </c>
      <c r="U432" s="18">
        <v>0</v>
      </c>
      <c r="V432" s="18">
        <v>0</v>
      </c>
      <c r="W432" s="18">
        <v>0</v>
      </c>
      <c r="X432" s="18"/>
      <c r="Y432" s="18">
        <v>74201.02</v>
      </c>
      <c r="Z432" s="18">
        <v>20461.919999999998</v>
      </c>
      <c r="AA432" s="18">
        <v>5325.06</v>
      </c>
      <c r="AB432" s="18">
        <v>99988</v>
      </c>
    </row>
    <row r="433" spans="1:31" s="15" customFormat="1" x14ac:dyDescent="0.25">
      <c r="A433" s="17">
        <v>9</v>
      </c>
      <c r="B433" s="17" t="s">
        <v>1103</v>
      </c>
      <c r="C433" s="17" t="s">
        <v>1663</v>
      </c>
      <c r="D433" s="17" t="s">
        <v>1158</v>
      </c>
      <c r="E433" s="17" t="s">
        <v>1159</v>
      </c>
      <c r="F433" s="17" t="s">
        <v>75</v>
      </c>
      <c r="G433" s="17" t="s">
        <v>1142</v>
      </c>
      <c r="H433" s="17">
        <v>11475</v>
      </c>
      <c r="I433" s="17">
        <v>11475</v>
      </c>
      <c r="J433" s="17">
        <v>0</v>
      </c>
      <c r="K433" s="17" t="s">
        <v>37</v>
      </c>
      <c r="L433" s="18">
        <v>52082.25</v>
      </c>
      <c r="M433" s="18">
        <v>16655.68</v>
      </c>
      <c r="N433" s="18">
        <v>3762.07</v>
      </c>
      <c r="O433" s="18">
        <v>72500</v>
      </c>
      <c r="P433" s="18">
        <v>312.01</v>
      </c>
      <c r="Q433" s="18">
        <v>556.99</v>
      </c>
      <c r="R433" s="18">
        <v>0</v>
      </c>
      <c r="S433" s="18">
        <v>869</v>
      </c>
      <c r="T433" s="18">
        <v>0</v>
      </c>
      <c r="U433" s="18">
        <v>0</v>
      </c>
      <c r="V433" s="18">
        <v>0</v>
      </c>
      <c r="W433" s="18">
        <v>0</v>
      </c>
      <c r="X433" s="18"/>
      <c r="Y433" s="18">
        <v>52394.26</v>
      </c>
      <c r="Z433" s="18">
        <v>17212.669999999998</v>
      </c>
      <c r="AA433" s="18">
        <v>3762.07</v>
      </c>
      <c r="AB433" s="18">
        <v>73369</v>
      </c>
    </row>
    <row r="434" spans="1:31" s="15" customFormat="1" x14ac:dyDescent="0.25">
      <c r="A434" s="17">
        <v>10</v>
      </c>
      <c r="B434" s="17" t="s">
        <v>1111</v>
      </c>
      <c r="C434" s="17" t="s">
        <v>1663</v>
      </c>
      <c r="D434" s="17" t="s">
        <v>1160</v>
      </c>
      <c r="E434" s="17" t="s">
        <v>1161</v>
      </c>
      <c r="F434" s="17" t="s">
        <v>75</v>
      </c>
      <c r="G434" s="17" t="s">
        <v>1142</v>
      </c>
      <c r="H434" s="17">
        <v>12550</v>
      </c>
      <c r="I434" s="17">
        <v>12550</v>
      </c>
      <c r="J434" s="17">
        <v>0</v>
      </c>
      <c r="K434" s="17" t="s">
        <v>37</v>
      </c>
      <c r="L434" s="18">
        <v>39284.53</v>
      </c>
      <c r="M434" s="18">
        <v>10466.049999999999</v>
      </c>
      <c r="N434" s="18">
        <v>2171.42</v>
      </c>
      <c r="O434" s="18">
        <v>51922</v>
      </c>
      <c r="P434" s="18">
        <v>437.48</v>
      </c>
      <c r="Q434" s="18">
        <v>412.52</v>
      </c>
      <c r="R434" s="18">
        <v>0</v>
      </c>
      <c r="S434" s="18">
        <v>850</v>
      </c>
      <c r="T434" s="18">
        <v>0</v>
      </c>
      <c r="U434" s="18">
        <v>0</v>
      </c>
      <c r="V434" s="18">
        <v>0</v>
      </c>
      <c r="W434" s="18">
        <v>0</v>
      </c>
      <c r="X434" s="18"/>
      <c r="Y434" s="18">
        <v>39722.01</v>
      </c>
      <c r="Z434" s="18">
        <v>10878.57</v>
      </c>
      <c r="AA434" s="18">
        <v>2171.42</v>
      </c>
      <c r="AB434" s="18">
        <v>52772</v>
      </c>
    </row>
    <row r="435" spans="1:31" s="15" customFormat="1" x14ac:dyDescent="0.25">
      <c r="A435" s="17">
        <v>11</v>
      </c>
      <c r="B435" s="17" t="s">
        <v>1111</v>
      </c>
      <c r="C435" s="17" t="s">
        <v>1663</v>
      </c>
      <c r="D435" s="17" t="s">
        <v>1162</v>
      </c>
      <c r="E435" s="17" t="s">
        <v>1163</v>
      </c>
      <c r="F435" s="17" t="s">
        <v>75</v>
      </c>
      <c r="G435" s="17" t="s">
        <v>114</v>
      </c>
      <c r="H435" s="17">
        <v>0</v>
      </c>
      <c r="I435" s="17">
        <v>0</v>
      </c>
      <c r="J435" s="17">
        <v>0</v>
      </c>
      <c r="K435" s="17" t="s">
        <v>59</v>
      </c>
      <c r="L435" s="18">
        <v>65570.41</v>
      </c>
      <c r="M435" s="18">
        <v>17961.79</v>
      </c>
      <c r="N435" s="18">
        <v>2656.8</v>
      </c>
      <c r="O435" s="18">
        <v>86189</v>
      </c>
      <c r="P435" s="18">
        <v>249.9</v>
      </c>
      <c r="Q435" s="18">
        <v>681.1</v>
      </c>
      <c r="R435" s="18">
        <v>0</v>
      </c>
      <c r="S435" s="18">
        <v>931</v>
      </c>
      <c r="T435" s="18">
        <v>0</v>
      </c>
      <c r="U435" s="18">
        <v>0</v>
      </c>
      <c r="V435" s="18">
        <v>0</v>
      </c>
      <c r="W435" s="18">
        <v>0</v>
      </c>
      <c r="X435" s="18"/>
      <c r="Y435" s="18">
        <v>65820.31</v>
      </c>
      <c r="Z435" s="18">
        <v>18642.89</v>
      </c>
      <c r="AA435" s="18">
        <v>2656.8</v>
      </c>
      <c r="AB435" s="18">
        <v>87120</v>
      </c>
    </row>
    <row r="436" spans="1:31" s="15" customFormat="1" x14ac:dyDescent="0.25">
      <c r="A436" s="17">
        <v>12</v>
      </c>
      <c r="B436" s="17" t="s">
        <v>1108</v>
      </c>
      <c r="C436" s="17" t="s">
        <v>1663</v>
      </c>
      <c r="D436" s="17" t="s">
        <v>1164</v>
      </c>
      <c r="E436" s="17" t="s">
        <v>1165</v>
      </c>
      <c r="F436" s="17" t="s">
        <v>75</v>
      </c>
      <c r="G436" s="17" t="s">
        <v>114</v>
      </c>
      <c r="H436" s="17">
        <v>0</v>
      </c>
      <c r="I436" s="17">
        <v>0</v>
      </c>
      <c r="J436" s="17">
        <v>0</v>
      </c>
      <c r="K436" s="17" t="s">
        <v>59</v>
      </c>
      <c r="L436" s="18">
        <v>65571.19</v>
      </c>
      <c r="M436" s="18">
        <v>17962.009999999998</v>
      </c>
      <c r="N436" s="18">
        <v>2656.8</v>
      </c>
      <c r="O436" s="18">
        <v>86190</v>
      </c>
      <c r="P436" s="18">
        <v>249.89</v>
      </c>
      <c r="Q436" s="18">
        <v>681.11</v>
      </c>
      <c r="R436" s="18">
        <v>0</v>
      </c>
      <c r="S436" s="18">
        <v>931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65821.08</v>
      </c>
      <c r="Z436" s="18">
        <v>18643.12</v>
      </c>
      <c r="AA436" s="18">
        <v>2656.8</v>
      </c>
      <c r="AB436" s="18">
        <v>87121</v>
      </c>
    </row>
    <row r="437" spans="1:31" s="15" customFormat="1" x14ac:dyDescent="0.25">
      <c r="A437" s="17">
        <v>13</v>
      </c>
      <c r="B437" s="17" t="s">
        <v>1103</v>
      </c>
      <c r="C437" s="17" t="s">
        <v>1663</v>
      </c>
      <c r="D437" s="17" t="s">
        <v>1166</v>
      </c>
      <c r="E437" s="17" t="s">
        <v>1167</v>
      </c>
      <c r="F437" s="17" t="s">
        <v>75</v>
      </c>
      <c r="G437" s="17" t="s">
        <v>114</v>
      </c>
      <c r="H437" s="17">
        <v>0</v>
      </c>
      <c r="I437" s="17">
        <v>0</v>
      </c>
      <c r="J437" s="17">
        <v>0</v>
      </c>
      <c r="K437" s="17" t="s">
        <v>59</v>
      </c>
      <c r="L437" s="18">
        <v>65571.22</v>
      </c>
      <c r="M437" s="18">
        <v>17961.98</v>
      </c>
      <c r="N437" s="18">
        <v>2656.8</v>
      </c>
      <c r="O437" s="18">
        <v>86190</v>
      </c>
      <c r="P437" s="18">
        <v>249.89</v>
      </c>
      <c r="Q437" s="18">
        <v>681.11</v>
      </c>
      <c r="R437" s="18">
        <v>0</v>
      </c>
      <c r="S437" s="18">
        <v>931</v>
      </c>
      <c r="T437" s="18">
        <v>0</v>
      </c>
      <c r="U437" s="18">
        <v>0</v>
      </c>
      <c r="V437" s="18">
        <v>0</v>
      </c>
      <c r="W437" s="18">
        <v>0</v>
      </c>
      <c r="X437" s="18"/>
      <c r="Y437" s="18">
        <v>65821.11</v>
      </c>
      <c r="Z437" s="18">
        <v>18643.09</v>
      </c>
      <c r="AA437" s="18">
        <v>2656.8</v>
      </c>
      <c r="AB437" s="18">
        <v>87121</v>
      </c>
    </row>
    <row r="438" spans="1:31" s="15" customFormat="1" x14ac:dyDescent="0.25">
      <c r="A438" s="17">
        <v>14</v>
      </c>
      <c r="B438" s="17" t="s">
        <v>1121</v>
      </c>
      <c r="C438" s="17" t="s">
        <v>1663</v>
      </c>
      <c r="D438" s="17" t="s">
        <v>1168</v>
      </c>
      <c r="E438" s="17" t="s">
        <v>1169</v>
      </c>
      <c r="F438" s="17" t="s">
        <v>75</v>
      </c>
      <c r="G438" s="17" t="s">
        <v>114</v>
      </c>
      <c r="H438" s="17">
        <v>0</v>
      </c>
      <c r="I438" s="17">
        <v>0</v>
      </c>
      <c r="J438" s="17">
        <v>0</v>
      </c>
      <c r="K438" s="17" t="s">
        <v>59</v>
      </c>
      <c r="L438" s="18">
        <v>70918.490000000005</v>
      </c>
      <c r="M438" s="18">
        <v>13907.71</v>
      </c>
      <c r="N438" s="18">
        <v>1414.8</v>
      </c>
      <c r="O438" s="18">
        <v>86241</v>
      </c>
      <c r="P438" s="18">
        <v>249.84</v>
      </c>
      <c r="Q438" s="18">
        <v>722.16</v>
      </c>
      <c r="R438" s="18">
        <v>0</v>
      </c>
      <c r="S438" s="18">
        <v>972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71168.33</v>
      </c>
      <c r="Z438" s="18">
        <v>14629.87</v>
      </c>
      <c r="AA438" s="18">
        <v>1414.8</v>
      </c>
      <c r="AB438" s="18">
        <v>87213</v>
      </c>
    </row>
    <row r="439" spans="1:31" s="15" customFormat="1" x14ac:dyDescent="0.25">
      <c r="A439" s="17">
        <v>15</v>
      </c>
      <c r="B439" s="17" t="s">
        <v>1099</v>
      </c>
      <c r="C439" s="17" t="s">
        <v>1663</v>
      </c>
      <c r="D439" s="17" t="s">
        <v>1170</v>
      </c>
      <c r="E439" s="17" t="s">
        <v>1171</v>
      </c>
      <c r="F439" s="17" t="s">
        <v>75</v>
      </c>
      <c r="G439" s="17" t="s">
        <v>114</v>
      </c>
      <c r="H439" s="17">
        <v>0</v>
      </c>
      <c r="I439" s="17">
        <v>0</v>
      </c>
      <c r="J439" s="17">
        <v>0</v>
      </c>
      <c r="K439" s="17" t="s">
        <v>59</v>
      </c>
      <c r="L439" s="18">
        <v>27333.96</v>
      </c>
      <c r="M439" s="18">
        <v>3495.36</v>
      </c>
      <c r="N439" s="18">
        <v>427.68</v>
      </c>
      <c r="O439" s="18">
        <v>31257</v>
      </c>
      <c r="P439" s="18">
        <v>249.55</v>
      </c>
      <c r="Q439" s="18">
        <v>276.45</v>
      </c>
      <c r="R439" s="18">
        <v>0</v>
      </c>
      <c r="S439" s="18">
        <v>526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27583.51</v>
      </c>
      <c r="Z439" s="18">
        <v>3771.81</v>
      </c>
      <c r="AA439" s="18">
        <v>427.68</v>
      </c>
      <c r="AB439" s="18">
        <v>31783</v>
      </c>
    </row>
    <row r="440" spans="1:31" s="12" customFormat="1" ht="16.5" customHeight="1" x14ac:dyDescent="0.25">
      <c r="A440" s="10"/>
      <c r="B440" s="10"/>
      <c r="C440" s="10" t="s">
        <v>71</v>
      </c>
      <c r="D440" s="10"/>
      <c r="E440" s="10"/>
      <c r="F440" s="10"/>
      <c r="G440" s="10"/>
      <c r="H440" s="10"/>
      <c r="I440" s="10"/>
      <c r="J440" s="11">
        <f>SUM(J425:J439)</f>
        <v>1347</v>
      </c>
      <c r="K440" s="10"/>
      <c r="L440" s="11">
        <f>SUM(L425:L439)</f>
        <v>721920.47</v>
      </c>
      <c r="M440" s="11">
        <f t="shared" ref="M440:AA440" si="52">SUM(M425:M439)</f>
        <v>185647.59</v>
      </c>
      <c r="N440" s="11">
        <f t="shared" si="52"/>
        <v>37515.94</v>
      </c>
      <c r="O440" s="11">
        <f t="shared" si="52"/>
        <v>945084</v>
      </c>
      <c r="P440" s="11">
        <f t="shared" si="52"/>
        <v>14388.519999999997</v>
      </c>
      <c r="Q440" s="11">
        <f t="shared" si="52"/>
        <v>7528.2999999999984</v>
      </c>
      <c r="R440" s="11">
        <f t="shared" si="52"/>
        <v>806.18000000000006</v>
      </c>
      <c r="S440" s="11">
        <f t="shared" si="52"/>
        <v>22723</v>
      </c>
      <c r="T440" s="11">
        <f t="shared" si="52"/>
        <v>730</v>
      </c>
      <c r="U440" s="11">
        <f t="shared" si="52"/>
        <v>0</v>
      </c>
      <c r="V440" s="11">
        <f t="shared" si="52"/>
        <v>0</v>
      </c>
      <c r="W440" s="11">
        <f t="shared" si="52"/>
        <v>0</v>
      </c>
      <c r="X440" s="11">
        <f t="shared" si="52"/>
        <v>0</v>
      </c>
      <c r="Y440" s="11">
        <f t="shared" si="52"/>
        <v>736308.99</v>
      </c>
      <c r="Z440" s="11">
        <f t="shared" si="52"/>
        <v>193175.88999999998</v>
      </c>
      <c r="AA440" s="11">
        <f t="shared" si="52"/>
        <v>38322.120000000003</v>
      </c>
      <c r="AB440" s="11">
        <f>SUM(AB425:AB439)</f>
        <v>967807</v>
      </c>
    </row>
    <row r="441" spans="1:31" s="12" customFormat="1" ht="16.5" customHeight="1" x14ac:dyDescent="0.25">
      <c r="A441" s="10"/>
      <c r="B441" s="10"/>
      <c r="C441" s="10" t="s">
        <v>119</v>
      </c>
      <c r="D441" s="10"/>
      <c r="E441" s="10"/>
      <c r="F441" s="10"/>
      <c r="G441" s="10"/>
      <c r="H441" s="10"/>
      <c r="I441" s="10"/>
      <c r="J441" s="11">
        <f>J440+J424</f>
        <v>7856</v>
      </c>
      <c r="K441" s="11"/>
      <c r="L441" s="11">
        <f t="shared" ref="L441:AB441" si="53">L440+L424</f>
        <v>1703381.33</v>
      </c>
      <c r="M441" s="11">
        <f t="shared" si="53"/>
        <v>299516.46999999997</v>
      </c>
      <c r="N441" s="11">
        <f t="shared" si="53"/>
        <v>74348.2</v>
      </c>
      <c r="O441" s="11">
        <f t="shared" si="53"/>
        <v>2077246</v>
      </c>
      <c r="P441" s="11">
        <f t="shared" si="53"/>
        <v>66799.919999999984</v>
      </c>
      <c r="Q441" s="11">
        <f t="shared" si="53"/>
        <v>18638.849999999999</v>
      </c>
      <c r="R441" s="11">
        <f t="shared" si="53"/>
        <v>3735.2299999999996</v>
      </c>
      <c r="S441" s="11">
        <f t="shared" si="53"/>
        <v>89174</v>
      </c>
      <c r="T441" s="11">
        <f t="shared" si="53"/>
        <v>22380</v>
      </c>
      <c r="U441" s="11">
        <f t="shared" si="53"/>
        <v>0</v>
      </c>
      <c r="V441" s="11">
        <f t="shared" si="53"/>
        <v>0</v>
      </c>
      <c r="W441" s="11">
        <f t="shared" si="53"/>
        <v>0</v>
      </c>
      <c r="X441" s="11">
        <f t="shared" si="53"/>
        <v>0</v>
      </c>
      <c r="Y441" s="11">
        <f t="shared" si="53"/>
        <v>1770181.2499999998</v>
      </c>
      <c r="Z441" s="11">
        <f t="shared" si="53"/>
        <v>318155.31999999995</v>
      </c>
      <c r="AA441" s="11">
        <f t="shared" si="53"/>
        <v>78083.429999999993</v>
      </c>
      <c r="AB441" s="11">
        <f t="shared" si="53"/>
        <v>2166420</v>
      </c>
    </row>
    <row r="442" spans="1:31" ht="18" customHeight="1" x14ac:dyDescent="0.25">
      <c r="O442" s="34"/>
    </row>
    <row r="443" spans="1:31" ht="18" customHeight="1" x14ac:dyDescent="0.25">
      <c r="O443" s="34"/>
    </row>
    <row r="446" spans="1:31" ht="15.75" x14ac:dyDescent="0.25">
      <c r="E446" s="13" t="s">
        <v>120</v>
      </c>
      <c r="G446" s="14"/>
      <c r="H446" s="14"/>
      <c r="I446" s="14"/>
      <c r="J446" s="14"/>
      <c r="K446" s="14"/>
      <c r="L446" s="13" t="s">
        <v>122</v>
      </c>
      <c r="M446" s="13"/>
      <c r="N446" s="13"/>
      <c r="O446" s="14"/>
      <c r="Q446" s="14"/>
      <c r="R446" s="13" t="s">
        <v>121</v>
      </c>
      <c r="T446" s="14"/>
      <c r="U446" s="14"/>
      <c r="W446" s="14"/>
      <c r="X446" s="14"/>
      <c r="Y446" s="13" t="s">
        <v>123</v>
      </c>
      <c r="Z446" s="14"/>
      <c r="AA446" s="14"/>
      <c r="AB446" s="14"/>
    </row>
    <row r="447" spans="1:31" ht="15.75" x14ac:dyDescent="0.25">
      <c r="E447" s="13" t="s">
        <v>124</v>
      </c>
      <c r="G447" s="14"/>
      <c r="H447" s="14"/>
      <c r="I447" s="14"/>
      <c r="J447" s="14"/>
      <c r="K447" s="14"/>
      <c r="L447" s="13" t="s">
        <v>124</v>
      </c>
      <c r="M447" s="13"/>
      <c r="N447" s="13"/>
      <c r="O447" s="14"/>
      <c r="Q447" s="14"/>
      <c r="R447" s="13" t="s">
        <v>124</v>
      </c>
      <c r="T447" s="14"/>
      <c r="U447" s="14"/>
      <c r="W447" s="14"/>
      <c r="X447" s="14"/>
      <c r="Y447" s="13" t="s">
        <v>124</v>
      </c>
      <c r="Z447" s="14"/>
      <c r="AA447" s="14"/>
      <c r="AB447" s="14"/>
    </row>
    <row r="448" spans="1:31" ht="32.25" customHeight="1" x14ac:dyDescent="0.55000000000000004">
      <c r="A448" s="75" t="s">
        <v>0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1"/>
      <c r="AD448" s="1"/>
      <c r="AE448" s="1"/>
    </row>
    <row r="449" spans="1:31" ht="21.75" customHeight="1" x14ac:dyDescent="0.4">
      <c r="A449" s="76" t="s">
        <v>1709</v>
      </c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2"/>
      <c r="AD449" s="2"/>
      <c r="AE449" s="2"/>
    </row>
    <row r="450" spans="1:31" s="5" customFormat="1" ht="20.25" customHeight="1" x14ac:dyDescent="0.35">
      <c r="A450" s="3" t="s">
        <v>1</v>
      </c>
      <c r="B450" s="4"/>
      <c r="C450" s="3"/>
      <c r="D450" s="3"/>
      <c r="F450" s="3" t="s">
        <v>1172</v>
      </c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s="7" customFormat="1" ht="90" x14ac:dyDescent="0.25">
      <c r="A451" s="6" t="s">
        <v>3</v>
      </c>
      <c r="B451" s="6" t="s">
        <v>4</v>
      </c>
      <c r="C451" s="6" t="s">
        <v>5</v>
      </c>
      <c r="D451" s="6" t="s">
        <v>6</v>
      </c>
      <c r="E451" s="6" t="s">
        <v>7</v>
      </c>
      <c r="F451" s="6" t="s">
        <v>8</v>
      </c>
      <c r="G451" s="6" t="s">
        <v>9</v>
      </c>
      <c r="H451" s="6" t="s">
        <v>10</v>
      </c>
      <c r="I451" s="6" t="s">
        <v>11</v>
      </c>
      <c r="J451" s="6" t="s">
        <v>12</v>
      </c>
      <c r="K451" s="6" t="s">
        <v>13</v>
      </c>
      <c r="L451" s="6" t="s">
        <v>14</v>
      </c>
      <c r="M451" s="6" t="s">
        <v>15</v>
      </c>
      <c r="N451" s="6" t="s">
        <v>16</v>
      </c>
      <c r="O451" s="6" t="s">
        <v>17</v>
      </c>
      <c r="P451" s="6" t="s">
        <v>18</v>
      </c>
      <c r="Q451" s="6" t="s">
        <v>19</v>
      </c>
      <c r="R451" s="6" t="s">
        <v>20</v>
      </c>
      <c r="S451" s="6" t="s">
        <v>21</v>
      </c>
      <c r="T451" s="6" t="s">
        <v>22</v>
      </c>
      <c r="U451" s="6" t="s">
        <v>23</v>
      </c>
      <c r="V451" s="6" t="s">
        <v>24</v>
      </c>
      <c r="W451" s="6" t="s">
        <v>25</v>
      </c>
      <c r="X451" s="6" t="s">
        <v>26</v>
      </c>
      <c r="Y451" s="6" t="s">
        <v>27</v>
      </c>
      <c r="Z451" s="6" t="s">
        <v>28</v>
      </c>
      <c r="AA451" s="6" t="s">
        <v>29</v>
      </c>
      <c r="AB451" s="6" t="s">
        <v>30</v>
      </c>
    </row>
    <row r="452" spans="1:31" s="15" customFormat="1" x14ac:dyDescent="0.25">
      <c r="A452" s="17">
        <v>1</v>
      </c>
      <c r="B452" s="17" t="s">
        <v>1099</v>
      </c>
      <c r="C452" s="17" t="s">
        <v>1663</v>
      </c>
      <c r="D452" s="17" t="s">
        <v>1101</v>
      </c>
      <c r="E452" s="17" t="s">
        <v>1102</v>
      </c>
      <c r="F452" s="17" t="s">
        <v>35</v>
      </c>
      <c r="G452" s="17" t="s">
        <v>1055</v>
      </c>
      <c r="H452" s="17">
        <v>4246</v>
      </c>
      <c r="I452" s="17">
        <v>4061</v>
      </c>
      <c r="J452" s="17">
        <v>555</v>
      </c>
      <c r="K452" s="17" t="s">
        <v>37</v>
      </c>
      <c r="L452" s="18">
        <v>42314.239999999998</v>
      </c>
      <c r="M452" s="18">
        <v>2740.56</v>
      </c>
      <c r="N452" s="18">
        <v>3076.2</v>
      </c>
      <c r="O452" s="18">
        <v>48131</v>
      </c>
      <c r="P452" s="18">
        <v>4141.21</v>
      </c>
      <c r="Q452" s="18">
        <v>446.04</v>
      </c>
      <c r="R452" s="18">
        <v>249.75</v>
      </c>
      <c r="S452" s="18">
        <v>4837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46455.45</v>
      </c>
      <c r="Z452" s="18">
        <v>3186.6</v>
      </c>
      <c r="AA452" s="18">
        <v>3325.95</v>
      </c>
      <c r="AB452" s="18">
        <v>52968</v>
      </c>
    </row>
    <row r="453" spans="1:31" s="15" customFormat="1" x14ac:dyDescent="0.25">
      <c r="A453" s="17">
        <v>2</v>
      </c>
      <c r="B453" s="17" t="s">
        <v>1103</v>
      </c>
      <c r="C453" s="17" t="s">
        <v>1663</v>
      </c>
      <c r="D453" s="17" t="s">
        <v>1104</v>
      </c>
      <c r="E453" s="17" t="s">
        <v>1105</v>
      </c>
      <c r="F453" s="17" t="s">
        <v>35</v>
      </c>
      <c r="G453" s="17" t="s">
        <v>750</v>
      </c>
      <c r="H453" s="17">
        <v>80146</v>
      </c>
      <c r="I453" s="17">
        <v>79049</v>
      </c>
      <c r="J453" s="17">
        <v>1097</v>
      </c>
      <c r="K453" s="17" t="s">
        <v>37</v>
      </c>
      <c r="L453" s="18">
        <v>93873.26</v>
      </c>
      <c r="M453" s="18">
        <v>9062.64</v>
      </c>
      <c r="N453" s="18">
        <v>7159.1</v>
      </c>
      <c r="O453" s="18">
        <v>110095</v>
      </c>
      <c r="P453" s="18">
        <v>7496.86</v>
      </c>
      <c r="Q453" s="18">
        <v>1018.49</v>
      </c>
      <c r="R453" s="18">
        <v>493.65</v>
      </c>
      <c r="S453" s="18">
        <v>9009</v>
      </c>
      <c r="T453" s="18">
        <v>0</v>
      </c>
      <c r="U453" s="18">
        <v>0</v>
      </c>
      <c r="V453" s="18">
        <v>0</v>
      </c>
      <c r="W453" s="18">
        <v>0</v>
      </c>
      <c r="X453" s="18"/>
      <c r="Y453" s="18">
        <v>101370.12</v>
      </c>
      <c r="Z453" s="18">
        <v>10081.129999999999</v>
      </c>
      <c r="AA453" s="18">
        <v>7652.75</v>
      </c>
      <c r="AB453" s="18">
        <v>119104</v>
      </c>
    </row>
    <row r="454" spans="1:31" s="15" customFormat="1" x14ac:dyDescent="0.25">
      <c r="A454" s="17">
        <v>3</v>
      </c>
      <c r="B454" s="17" t="s">
        <v>1103</v>
      </c>
      <c r="C454" s="17" t="s">
        <v>1663</v>
      </c>
      <c r="D454" s="17" t="s">
        <v>1106</v>
      </c>
      <c r="E454" s="17" t="s">
        <v>1107</v>
      </c>
      <c r="F454" s="17" t="s">
        <v>35</v>
      </c>
      <c r="G454" s="17" t="s">
        <v>1055</v>
      </c>
      <c r="H454" s="17">
        <v>26170</v>
      </c>
      <c r="I454" s="17">
        <v>25851</v>
      </c>
      <c r="J454" s="17">
        <v>957</v>
      </c>
      <c r="K454" s="17" t="s">
        <v>37</v>
      </c>
      <c r="L454" s="18">
        <v>107565.87</v>
      </c>
      <c r="M454" s="18">
        <v>4745.4799999999996</v>
      </c>
      <c r="N454" s="18">
        <v>1834.65</v>
      </c>
      <c r="O454" s="18">
        <v>114146</v>
      </c>
      <c r="P454" s="18">
        <v>7931.84</v>
      </c>
      <c r="Q454" s="18">
        <v>1103.51</v>
      </c>
      <c r="R454" s="18">
        <v>430.65</v>
      </c>
      <c r="S454" s="18">
        <v>9466</v>
      </c>
      <c r="T454" s="18">
        <v>0</v>
      </c>
      <c r="U454" s="18">
        <v>0</v>
      </c>
      <c r="V454" s="18">
        <v>0</v>
      </c>
      <c r="W454" s="18">
        <v>0</v>
      </c>
      <c r="X454" s="18"/>
      <c r="Y454" s="18">
        <v>115497.71</v>
      </c>
      <c r="Z454" s="18">
        <v>5848.99</v>
      </c>
      <c r="AA454" s="18">
        <v>2265.3000000000002</v>
      </c>
      <c r="AB454" s="18">
        <v>123612</v>
      </c>
    </row>
    <row r="455" spans="1:31" s="15" customFormat="1" x14ac:dyDescent="0.25">
      <c r="A455" s="17">
        <v>4</v>
      </c>
      <c r="B455" s="17" t="s">
        <v>1108</v>
      </c>
      <c r="C455" s="17" t="s">
        <v>1663</v>
      </c>
      <c r="D455" s="17" t="s">
        <v>1109</v>
      </c>
      <c r="E455" s="17" t="s">
        <v>1110</v>
      </c>
      <c r="F455" s="17" t="s">
        <v>35</v>
      </c>
      <c r="G455" s="17" t="s">
        <v>1055</v>
      </c>
      <c r="H455" s="17">
        <v>53912</v>
      </c>
      <c r="I455" s="17">
        <v>53912</v>
      </c>
      <c r="J455" s="17">
        <v>0</v>
      </c>
      <c r="K455" s="17" t="s">
        <v>37</v>
      </c>
      <c r="L455" s="18">
        <v>37547.760000000002</v>
      </c>
      <c r="M455" s="18">
        <v>7194.71</v>
      </c>
      <c r="N455" s="18">
        <v>3889.53</v>
      </c>
      <c r="O455" s="18">
        <v>48632</v>
      </c>
      <c r="P455" s="18">
        <v>577.51</v>
      </c>
      <c r="Q455" s="18">
        <v>425.49</v>
      </c>
      <c r="R455" s="18">
        <v>0</v>
      </c>
      <c r="S455" s="18">
        <v>1003</v>
      </c>
      <c r="T455" s="18">
        <v>720</v>
      </c>
      <c r="U455" s="18">
        <v>0</v>
      </c>
      <c r="V455" s="18">
        <v>0</v>
      </c>
      <c r="W455" s="18">
        <v>0</v>
      </c>
      <c r="X455" s="18"/>
      <c r="Y455" s="18">
        <v>38125.269999999997</v>
      </c>
      <c r="Z455" s="18">
        <v>7620.2</v>
      </c>
      <c r="AA455" s="18">
        <v>3889.53</v>
      </c>
      <c r="AB455" s="18">
        <v>49635</v>
      </c>
    </row>
    <row r="456" spans="1:31" s="15" customFormat="1" x14ac:dyDescent="0.25">
      <c r="A456" s="17">
        <v>5</v>
      </c>
      <c r="B456" s="17" t="s">
        <v>1111</v>
      </c>
      <c r="C456" s="17" t="s">
        <v>1663</v>
      </c>
      <c r="D456" s="17" t="s">
        <v>1112</v>
      </c>
      <c r="E456" s="17" t="s">
        <v>1113</v>
      </c>
      <c r="F456" s="17" t="s">
        <v>35</v>
      </c>
      <c r="G456" s="17" t="s">
        <v>1055</v>
      </c>
      <c r="H456" s="17">
        <v>127067</v>
      </c>
      <c r="I456" s="17">
        <v>124363</v>
      </c>
      <c r="J456" s="17">
        <v>2704</v>
      </c>
      <c r="K456" s="17" t="s">
        <v>37</v>
      </c>
      <c r="L456" s="18">
        <v>102548.06</v>
      </c>
      <c r="M456" s="18">
        <v>3722.39</v>
      </c>
      <c r="N456" s="18">
        <v>6119.55</v>
      </c>
      <c r="O456" s="18">
        <v>112390</v>
      </c>
      <c r="P456" s="18">
        <v>16437.7</v>
      </c>
      <c r="Q456" s="18">
        <v>1038.5</v>
      </c>
      <c r="R456" s="18">
        <v>1216.8</v>
      </c>
      <c r="S456" s="18">
        <v>18693</v>
      </c>
      <c r="T456" s="18">
        <v>13390</v>
      </c>
      <c r="U456" s="18">
        <v>0</v>
      </c>
      <c r="V456" s="18">
        <v>0</v>
      </c>
      <c r="W456" s="18">
        <v>0</v>
      </c>
      <c r="X456" s="18"/>
      <c r="Y456" s="18">
        <v>118985.76</v>
      </c>
      <c r="Z456" s="18">
        <v>4760.8900000000003</v>
      </c>
      <c r="AA456" s="18">
        <v>7336.35</v>
      </c>
      <c r="AB456" s="18">
        <v>131083</v>
      </c>
    </row>
    <row r="457" spans="1:31" s="15" customFormat="1" x14ac:dyDescent="0.25">
      <c r="A457" s="17">
        <v>6</v>
      </c>
      <c r="B457" s="17" t="s">
        <v>1108</v>
      </c>
      <c r="C457" s="17" t="s">
        <v>1663</v>
      </c>
      <c r="D457" s="17" t="s">
        <v>1115</v>
      </c>
      <c r="E457" s="17" t="s">
        <v>1116</v>
      </c>
      <c r="F457" s="17" t="s">
        <v>35</v>
      </c>
      <c r="G457" s="17" t="s">
        <v>1055</v>
      </c>
      <c r="H457" s="17">
        <v>55377</v>
      </c>
      <c r="I457" s="17">
        <v>55377</v>
      </c>
      <c r="J457" s="17">
        <v>0</v>
      </c>
      <c r="K457" s="17" t="s">
        <v>37</v>
      </c>
      <c r="L457" s="18">
        <v>104029.75999999999</v>
      </c>
      <c r="M457" s="18">
        <v>3153.69</v>
      </c>
      <c r="N457" s="18">
        <v>530.54999999999995</v>
      </c>
      <c r="O457" s="18">
        <v>107714</v>
      </c>
      <c r="P457" s="18">
        <v>577.76</v>
      </c>
      <c r="Q457" s="18">
        <v>1068.24</v>
      </c>
      <c r="R457" s="18">
        <v>0</v>
      </c>
      <c r="S457" s="18">
        <v>1646</v>
      </c>
      <c r="T457" s="18">
        <v>1550</v>
      </c>
      <c r="U457" s="18">
        <v>0</v>
      </c>
      <c r="V457" s="18">
        <v>0</v>
      </c>
      <c r="W457" s="18">
        <v>0</v>
      </c>
      <c r="X457" s="18"/>
      <c r="Y457" s="18">
        <v>104607.52</v>
      </c>
      <c r="Z457" s="18">
        <v>4221.93</v>
      </c>
      <c r="AA457" s="18">
        <v>530.54999999999995</v>
      </c>
      <c r="AB457" s="18">
        <v>109360</v>
      </c>
    </row>
    <row r="458" spans="1:31" s="15" customFormat="1" x14ac:dyDescent="0.25">
      <c r="A458" s="17">
        <v>7</v>
      </c>
      <c r="B458" s="17" t="s">
        <v>1108</v>
      </c>
      <c r="C458" s="17" t="s">
        <v>1663</v>
      </c>
      <c r="D458" s="17" t="s">
        <v>1117</v>
      </c>
      <c r="E458" s="17" t="s">
        <v>1118</v>
      </c>
      <c r="F458" s="17" t="s">
        <v>35</v>
      </c>
      <c r="G458" s="17" t="s">
        <v>1055</v>
      </c>
      <c r="H458" s="17">
        <v>4875</v>
      </c>
      <c r="I458" s="17">
        <v>4875</v>
      </c>
      <c r="J458" s="17">
        <v>0</v>
      </c>
      <c r="K458" s="17" t="s">
        <v>37</v>
      </c>
      <c r="L458" s="18">
        <v>68784.39</v>
      </c>
      <c r="M458" s="18">
        <v>23672.48</v>
      </c>
      <c r="N458" s="18">
        <v>7129.13</v>
      </c>
      <c r="O458" s="18">
        <v>99586</v>
      </c>
      <c r="P458" s="18">
        <v>330.1</v>
      </c>
      <c r="Q458" s="18">
        <v>782.9</v>
      </c>
      <c r="R458" s="18">
        <v>0</v>
      </c>
      <c r="S458" s="18">
        <v>1113</v>
      </c>
      <c r="T458" s="18">
        <v>50</v>
      </c>
      <c r="U458" s="18">
        <v>0</v>
      </c>
      <c r="V458" s="18">
        <v>0</v>
      </c>
      <c r="W458" s="18">
        <v>0</v>
      </c>
      <c r="X458" s="18"/>
      <c r="Y458" s="18">
        <v>69114.490000000005</v>
      </c>
      <c r="Z458" s="18">
        <v>24455.38</v>
      </c>
      <c r="AA458" s="18">
        <v>7129.13</v>
      </c>
      <c r="AB458" s="18">
        <v>100699</v>
      </c>
    </row>
    <row r="459" spans="1:31" s="15" customFormat="1" x14ac:dyDescent="0.25">
      <c r="A459" s="17">
        <v>8</v>
      </c>
      <c r="B459" s="17" t="s">
        <v>1108</v>
      </c>
      <c r="C459" s="17" t="s">
        <v>1663</v>
      </c>
      <c r="D459" s="17" t="s">
        <v>1119</v>
      </c>
      <c r="E459" s="17" t="s">
        <v>1120</v>
      </c>
      <c r="F459" s="17" t="s">
        <v>35</v>
      </c>
      <c r="G459" s="17" t="s">
        <v>215</v>
      </c>
      <c r="H459" s="17">
        <v>85700</v>
      </c>
      <c r="I459" s="17">
        <v>85342</v>
      </c>
      <c r="J459" s="17">
        <v>1074</v>
      </c>
      <c r="K459" s="17" t="s">
        <v>37</v>
      </c>
      <c r="L459" s="18">
        <v>106201.33</v>
      </c>
      <c r="M459" s="18">
        <v>4567.17</v>
      </c>
      <c r="N459" s="18">
        <v>2821.5</v>
      </c>
      <c r="O459" s="18">
        <v>113590</v>
      </c>
      <c r="P459" s="18">
        <v>6791.72</v>
      </c>
      <c r="Q459" s="18">
        <v>1097.98</v>
      </c>
      <c r="R459" s="18">
        <v>483.3</v>
      </c>
      <c r="S459" s="18">
        <v>8373</v>
      </c>
      <c r="T459" s="18">
        <v>670</v>
      </c>
      <c r="U459" s="18">
        <v>0</v>
      </c>
      <c r="V459" s="18">
        <v>0</v>
      </c>
      <c r="W459" s="18">
        <v>0</v>
      </c>
      <c r="X459" s="18"/>
      <c r="Y459" s="18">
        <v>112993.05</v>
      </c>
      <c r="Z459" s="18">
        <v>5665.15</v>
      </c>
      <c r="AA459" s="18">
        <v>3304.8</v>
      </c>
      <c r="AB459" s="18">
        <v>121963</v>
      </c>
    </row>
    <row r="460" spans="1:31" s="15" customFormat="1" x14ac:dyDescent="0.25">
      <c r="A460" s="17">
        <v>9</v>
      </c>
      <c r="B460" s="17" t="s">
        <v>1121</v>
      </c>
      <c r="C460" s="17" t="s">
        <v>1663</v>
      </c>
      <c r="D460" s="17" t="s">
        <v>1122</v>
      </c>
      <c r="E460" s="17" t="s">
        <v>1123</v>
      </c>
      <c r="F460" s="17" t="s">
        <v>35</v>
      </c>
      <c r="G460" s="17" t="s">
        <v>1124</v>
      </c>
      <c r="H460" s="17">
        <v>37245</v>
      </c>
      <c r="I460" s="17">
        <v>37046</v>
      </c>
      <c r="J460" s="17">
        <v>597</v>
      </c>
      <c r="K460" s="17" t="s">
        <v>37</v>
      </c>
      <c r="L460" s="18">
        <v>13742.36</v>
      </c>
      <c r="M460" s="18">
        <v>1320.54</v>
      </c>
      <c r="N460" s="18">
        <v>143.1</v>
      </c>
      <c r="O460" s="18">
        <v>15206</v>
      </c>
      <c r="P460" s="18">
        <v>3878.94</v>
      </c>
      <c r="Q460" s="18">
        <v>122.41</v>
      </c>
      <c r="R460" s="18">
        <v>268.64999999999998</v>
      </c>
      <c r="S460" s="18">
        <v>4270</v>
      </c>
      <c r="T460" s="18">
        <v>4150</v>
      </c>
      <c r="U460" s="18">
        <v>0</v>
      </c>
      <c r="V460" s="18">
        <v>0</v>
      </c>
      <c r="W460" s="18">
        <v>0</v>
      </c>
      <c r="X460" s="18"/>
      <c r="Y460" s="18">
        <v>17621.3</v>
      </c>
      <c r="Z460" s="18">
        <v>1442.95</v>
      </c>
      <c r="AA460" s="18">
        <v>411.75</v>
      </c>
      <c r="AB460" s="18">
        <v>19476</v>
      </c>
    </row>
    <row r="461" spans="1:31" s="15" customFormat="1" x14ac:dyDescent="0.25">
      <c r="A461" s="17">
        <v>10</v>
      </c>
      <c r="B461" s="17" t="s">
        <v>1099</v>
      </c>
      <c r="C461" s="17" t="s">
        <v>1663</v>
      </c>
      <c r="D461" s="17" t="s">
        <v>1125</v>
      </c>
      <c r="E461" s="17" t="s">
        <v>1126</v>
      </c>
      <c r="F461" s="17" t="s">
        <v>35</v>
      </c>
      <c r="G461" s="17" t="s">
        <v>1127</v>
      </c>
      <c r="H461" s="17">
        <v>17433</v>
      </c>
      <c r="I461" s="17">
        <v>17433</v>
      </c>
      <c r="J461" s="17">
        <v>0</v>
      </c>
      <c r="K461" s="17" t="s">
        <v>37</v>
      </c>
      <c r="L461" s="18">
        <v>71390.8</v>
      </c>
      <c r="M461" s="18">
        <v>3977.2</v>
      </c>
      <c r="N461" s="18">
        <v>0</v>
      </c>
      <c r="O461" s="18">
        <v>75368</v>
      </c>
      <c r="P461" s="18">
        <v>577.99</v>
      </c>
      <c r="Q461" s="18">
        <v>735.01</v>
      </c>
      <c r="R461" s="18">
        <v>0</v>
      </c>
      <c r="S461" s="18">
        <v>1313</v>
      </c>
      <c r="T461" s="18">
        <v>0</v>
      </c>
      <c r="U461" s="18">
        <v>0</v>
      </c>
      <c r="V461" s="18">
        <v>0</v>
      </c>
      <c r="W461" s="18">
        <v>0</v>
      </c>
      <c r="X461" s="18"/>
      <c r="Y461" s="18">
        <v>71968.789999999994</v>
      </c>
      <c r="Z461" s="18">
        <v>4712.21</v>
      </c>
      <c r="AA461" s="18">
        <v>0</v>
      </c>
      <c r="AB461" s="18">
        <v>76681</v>
      </c>
    </row>
    <row r="462" spans="1:31" s="15" customFormat="1" x14ac:dyDescent="0.25">
      <c r="A462" s="17">
        <v>11</v>
      </c>
      <c r="B462" s="17" t="s">
        <v>1103</v>
      </c>
      <c r="C462" s="17" t="s">
        <v>1663</v>
      </c>
      <c r="D462" s="17" t="s">
        <v>1128</v>
      </c>
      <c r="E462" s="17" t="s">
        <v>1129</v>
      </c>
      <c r="F462" s="17" t="s">
        <v>35</v>
      </c>
      <c r="G462" s="17" t="s">
        <v>215</v>
      </c>
      <c r="H462" s="17">
        <v>485</v>
      </c>
      <c r="I462" s="17">
        <v>0</v>
      </c>
      <c r="J462" s="17">
        <v>485</v>
      </c>
      <c r="K462" s="17" t="s">
        <v>37</v>
      </c>
      <c r="L462" s="18">
        <v>74279.06</v>
      </c>
      <c r="M462" s="18">
        <v>21276.85</v>
      </c>
      <c r="N462" s="18">
        <v>829.09</v>
      </c>
      <c r="O462" s="18">
        <v>96385</v>
      </c>
      <c r="P462" s="18">
        <v>4139.33</v>
      </c>
      <c r="Q462" s="18">
        <v>773.42</v>
      </c>
      <c r="R462" s="18">
        <v>218.25</v>
      </c>
      <c r="S462" s="18">
        <v>5131</v>
      </c>
      <c r="T462" s="18">
        <v>0</v>
      </c>
      <c r="U462" s="18">
        <v>0</v>
      </c>
      <c r="V462" s="18">
        <v>0</v>
      </c>
      <c r="W462" s="18">
        <v>0</v>
      </c>
      <c r="X462" s="18"/>
      <c r="Y462" s="18">
        <v>78418.39</v>
      </c>
      <c r="Z462" s="18">
        <v>22050.27</v>
      </c>
      <c r="AA462" s="18">
        <v>1047.3399999999999</v>
      </c>
      <c r="AB462" s="18">
        <v>101516</v>
      </c>
    </row>
    <row r="463" spans="1:31" s="15" customFormat="1" x14ac:dyDescent="0.25">
      <c r="A463" s="17">
        <v>12</v>
      </c>
      <c r="B463" s="17" t="s">
        <v>1111</v>
      </c>
      <c r="C463" s="17" t="s">
        <v>1663</v>
      </c>
      <c r="D463" s="17" t="s">
        <v>1130</v>
      </c>
      <c r="E463" s="17" t="s">
        <v>1131</v>
      </c>
      <c r="F463" s="17" t="s">
        <v>35</v>
      </c>
      <c r="G463" s="17" t="s">
        <v>1132</v>
      </c>
      <c r="H463" s="17">
        <v>409</v>
      </c>
      <c r="I463" s="17">
        <v>377</v>
      </c>
      <c r="J463" s="17">
        <v>32</v>
      </c>
      <c r="K463" s="17" t="s">
        <v>37</v>
      </c>
      <c r="L463" s="18">
        <v>72130.240000000005</v>
      </c>
      <c r="M463" s="18">
        <v>18722.03</v>
      </c>
      <c r="N463" s="18">
        <v>3112.73</v>
      </c>
      <c r="O463" s="18">
        <v>93965</v>
      </c>
      <c r="P463" s="18">
        <v>754.65</v>
      </c>
      <c r="Q463" s="18">
        <v>773.95</v>
      </c>
      <c r="R463" s="18">
        <v>14.4</v>
      </c>
      <c r="S463" s="18">
        <v>1543</v>
      </c>
      <c r="T463" s="18">
        <v>0</v>
      </c>
      <c r="U463" s="18">
        <v>0</v>
      </c>
      <c r="V463" s="18">
        <v>0</v>
      </c>
      <c r="W463" s="18">
        <v>0</v>
      </c>
      <c r="X463" s="18"/>
      <c r="Y463" s="18">
        <v>72884.89</v>
      </c>
      <c r="Z463" s="18">
        <v>19495.98</v>
      </c>
      <c r="AA463" s="18">
        <v>3127.13</v>
      </c>
      <c r="AB463" s="18">
        <v>95508</v>
      </c>
    </row>
    <row r="464" spans="1:31" s="15" customFormat="1" x14ac:dyDescent="0.25">
      <c r="A464" s="17">
        <v>13</v>
      </c>
      <c r="B464" s="17" t="s">
        <v>1103</v>
      </c>
      <c r="C464" s="17" t="s">
        <v>1663</v>
      </c>
      <c r="D464" s="17" t="s">
        <v>1669</v>
      </c>
      <c r="E464" s="17" t="s">
        <v>1670</v>
      </c>
      <c r="F464" s="17" t="s">
        <v>35</v>
      </c>
      <c r="G464" s="17" t="s">
        <v>1671</v>
      </c>
      <c r="H464" s="17">
        <v>262</v>
      </c>
      <c r="I464" s="17">
        <v>233</v>
      </c>
      <c r="J464" s="17">
        <v>29</v>
      </c>
      <c r="K464" s="17" t="s">
        <v>37</v>
      </c>
      <c r="L464" s="18">
        <v>6923.94</v>
      </c>
      <c r="M464" s="18">
        <v>162.80000000000001</v>
      </c>
      <c r="N464" s="18">
        <v>82.26</v>
      </c>
      <c r="O464" s="18">
        <v>7169</v>
      </c>
      <c r="P464" s="18">
        <v>738.08</v>
      </c>
      <c r="Q464" s="18">
        <v>65.87</v>
      </c>
      <c r="R464" s="18">
        <v>13.05</v>
      </c>
      <c r="S464" s="18">
        <v>817</v>
      </c>
      <c r="T464" s="18">
        <v>0</v>
      </c>
      <c r="U464" s="18">
        <v>0</v>
      </c>
      <c r="V464" s="18">
        <v>0</v>
      </c>
      <c r="W464" s="18">
        <v>0</v>
      </c>
      <c r="X464" s="18"/>
      <c r="Y464" s="18">
        <v>7662.02</v>
      </c>
      <c r="Z464" s="18">
        <v>228.67</v>
      </c>
      <c r="AA464" s="18">
        <v>95.31</v>
      </c>
      <c r="AB464" s="18">
        <v>7986</v>
      </c>
    </row>
    <row r="465" spans="1:28" s="15" customFormat="1" x14ac:dyDescent="0.25">
      <c r="A465" s="17">
        <v>14</v>
      </c>
      <c r="B465" s="17" t="s">
        <v>1121</v>
      </c>
      <c r="C465" s="17" t="s">
        <v>1663</v>
      </c>
      <c r="D465" s="17" t="s">
        <v>1133</v>
      </c>
      <c r="E465" s="17" t="s">
        <v>1134</v>
      </c>
      <c r="F465" s="17" t="s">
        <v>35</v>
      </c>
      <c r="G465" s="17" t="s">
        <v>114</v>
      </c>
      <c r="H465" s="17">
        <v>21089</v>
      </c>
      <c r="I465" s="17">
        <v>20993</v>
      </c>
      <c r="J465" s="17">
        <v>96</v>
      </c>
      <c r="K465" s="17" t="s">
        <v>37</v>
      </c>
      <c r="L465" s="18">
        <v>84819.08</v>
      </c>
      <c r="M465" s="18">
        <v>16769.66</v>
      </c>
      <c r="N465" s="18">
        <v>1478.26</v>
      </c>
      <c r="O465" s="18">
        <v>103067</v>
      </c>
      <c r="P465" s="18">
        <v>1245.6199999999999</v>
      </c>
      <c r="Q465" s="18">
        <v>886.18</v>
      </c>
      <c r="R465" s="18">
        <v>43.2</v>
      </c>
      <c r="S465" s="18">
        <v>2175</v>
      </c>
      <c r="T465" s="18">
        <v>0</v>
      </c>
      <c r="U465" s="18">
        <v>0</v>
      </c>
      <c r="V465" s="18">
        <v>0</v>
      </c>
      <c r="W465" s="18">
        <v>0</v>
      </c>
      <c r="X465" s="18"/>
      <c r="Y465" s="18">
        <v>86064.7</v>
      </c>
      <c r="Z465" s="18">
        <v>17655.84</v>
      </c>
      <c r="AA465" s="18">
        <v>1521.46</v>
      </c>
      <c r="AB465" s="18">
        <v>105242</v>
      </c>
    </row>
    <row r="466" spans="1:28" s="15" customFormat="1" x14ac:dyDescent="0.25">
      <c r="A466" s="17">
        <v>15</v>
      </c>
      <c r="B466" s="17" t="s">
        <v>1135</v>
      </c>
      <c r="C466" s="17" t="s">
        <v>1663</v>
      </c>
      <c r="D466" s="17" t="s">
        <v>1136</v>
      </c>
      <c r="E466" s="17" t="s">
        <v>1137</v>
      </c>
      <c r="F466" s="17" t="s">
        <v>35</v>
      </c>
      <c r="G466" s="17" t="s">
        <v>1006</v>
      </c>
      <c r="H466" s="17">
        <v>3250</v>
      </c>
      <c r="I466" s="17">
        <v>3200</v>
      </c>
      <c r="J466" s="17">
        <v>50</v>
      </c>
      <c r="K466" s="17" t="s">
        <v>37</v>
      </c>
      <c r="L466" s="18">
        <v>27678.82</v>
      </c>
      <c r="M466" s="18">
        <v>1453.33</v>
      </c>
      <c r="N466" s="18">
        <v>1498.85</v>
      </c>
      <c r="O466" s="18">
        <v>30631</v>
      </c>
      <c r="P466" s="18">
        <v>826.15</v>
      </c>
      <c r="Q466" s="18">
        <v>293.35000000000002</v>
      </c>
      <c r="R466" s="18">
        <v>22.5</v>
      </c>
      <c r="S466" s="18">
        <v>1142</v>
      </c>
      <c r="T466" s="18">
        <v>1120</v>
      </c>
      <c r="U466" s="18">
        <v>0</v>
      </c>
      <c r="V466" s="18">
        <v>0</v>
      </c>
      <c r="W466" s="18">
        <v>0</v>
      </c>
      <c r="X466" s="18"/>
      <c r="Y466" s="18">
        <v>28504.97</v>
      </c>
      <c r="Z466" s="18">
        <v>1746.68</v>
      </c>
      <c r="AA466" s="18">
        <v>1521.35</v>
      </c>
      <c r="AB466" s="18">
        <v>31773</v>
      </c>
    </row>
    <row r="467" spans="1:28" s="15" customFormat="1" x14ac:dyDescent="0.25">
      <c r="A467" s="17">
        <v>16</v>
      </c>
      <c r="B467" s="17" t="s">
        <v>1135</v>
      </c>
      <c r="C467" s="17" t="s">
        <v>1663</v>
      </c>
      <c r="D467" s="17" t="s">
        <v>1138</v>
      </c>
      <c r="E467" s="17" t="s">
        <v>1139</v>
      </c>
      <c r="F467" s="17" t="s">
        <v>35</v>
      </c>
      <c r="G467" s="17" t="s">
        <v>1010</v>
      </c>
      <c r="H467" s="17">
        <v>100</v>
      </c>
      <c r="I467" s="17">
        <v>100</v>
      </c>
      <c r="J467" s="17">
        <v>0</v>
      </c>
      <c r="K467" s="17" t="s">
        <v>37</v>
      </c>
      <c r="L467" s="18">
        <v>20043.29</v>
      </c>
      <c r="M467" s="18">
        <v>2437.9</v>
      </c>
      <c r="N467" s="18">
        <v>56.81</v>
      </c>
      <c r="O467" s="18">
        <v>22538</v>
      </c>
      <c r="P467" s="18">
        <v>660.38</v>
      </c>
      <c r="Q467" s="18">
        <v>204.62</v>
      </c>
      <c r="R467" s="18">
        <v>0</v>
      </c>
      <c r="S467" s="18">
        <v>865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20703.669999999998</v>
      </c>
      <c r="Z467" s="18">
        <v>2642.52</v>
      </c>
      <c r="AA467" s="18">
        <v>56.81</v>
      </c>
      <c r="AB467" s="18">
        <v>23403</v>
      </c>
    </row>
    <row r="468" spans="1:28" s="22" customFormat="1" x14ac:dyDescent="0.25">
      <c r="A468" s="19"/>
      <c r="B468" s="19"/>
      <c r="C468" s="10" t="s">
        <v>71</v>
      </c>
      <c r="D468" s="19"/>
      <c r="E468" s="19"/>
      <c r="F468" s="19"/>
      <c r="G468" s="19"/>
      <c r="H468" s="19"/>
      <c r="I468" s="19"/>
      <c r="J468" s="19">
        <f>SUM(J452:J467)</f>
        <v>7676</v>
      </c>
      <c r="K468" s="19"/>
      <c r="L468" s="20">
        <f t="shared" ref="L468:AB468" si="54">SUM(L452:L467)</f>
        <v>1033872.2599999998</v>
      </c>
      <c r="M468" s="20">
        <f t="shared" si="54"/>
        <v>124979.43</v>
      </c>
      <c r="N468" s="20">
        <f t="shared" si="54"/>
        <v>39761.31</v>
      </c>
      <c r="O468" s="20">
        <f t="shared" si="54"/>
        <v>1198613</v>
      </c>
      <c r="P468" s="20">
        <f t="shared" si="54"/>
        <v>57105.840000000004</v>
      </c>
      <c r="Q468" s="20">
        <f t="shared" si="54"/>
        <v>10835.960000000003</v>
      </c>
      <c r="R468" s="20">
        <f t="shared" si="54"/>
        <v>3454.2000000000003</v>
      </c>
      <c r="S468" s="20">
        <f t="shared" si="54"/>
        <v>71396</v>
      </c>
      <c r="T468" s="20">
        <f t="shared" si="54"/>
        <v>21650</v>
      </c>
      <c r="U468" s="20">
        <f t="shared" si="54"/>
        <v>0</v>
      </c>
      <c r="V468" s="20">
        <f t="shared" si="54"/>
        <v>0</v>
      </c>
      <c r="W468" s="20">
        <f t="shared" si="54"/>
        <v>0</v>
      </c>
      <c r="X468" s="20">
        <f t="shared" si="54"/>
        <v>0</v>
      </c>
      <c r="Y468" s="20">
        <f t="shared" si="54"/>
        <v>1090978.1000000001</v>
      </c>
      <c r="Z468" s="20">
        <f t="shared" si="54"/>
        <v>135815.38999999998</v>
      </c>
      <c r="AA468" s="20">
        <f t="shared" si="54"/>
        <v>43215.509999999987</v>
      </c>
      <c r="AB468" s="20">
        <f t="shared" si="54"/>
        <v>1270009</v>
      </c>
    </row>
    <row r="469" spans="1:28" s="15" customFormat="1" x14ac:dyDescent="0.25">
      <c r="A469" s="17">
        <v>1</v>
      </c>
      <c r="B469" s="17" t="s">
        <v>1121</v>
      </c>
      <c r="C469" s="17" t="s">
        <v>1663</v>
      </c>
      <c r="D469" s="17" t="s">
        <v>1140</v>
      </c>
      <c r="E469" s="17" t="s">
        <v>1141</v>
      </c>
      <c r="F469" s="17" t="s">
        <v>75</v>
      </c>
      <c r="G469" s="17" t="s">
        <v>1142</v>
      </c>
      <c r="H469" s="17">
        <v>5766</v>
      </c>
      <c r="I469" s="17">
        <v>5699</v>
      </c>
      <c r="J469" s="17">
        <v>67</v>
      </c>
      <c r="K469" s="17" t="s">
        <v>37</v>
      </c>
      <c r="L469" s="18">
        <v>32772.01</v>
      </c>
      <c r="M469" s="18">
        <v>6695.69</v>
      </c>
      <c r="N469" s="18">
        <v>2013.3</v>
      </c>
      <c r="O469" s="18">
        <v>41481</v>
      </c>
      <c r="P469" s="18">
        <v>761.85</v>
      </c>
      <c r="Q469" s="18">
        <v>355.05</v>
      </c>
      <c r="R469" s="18">
        <v>40.1</v>
      </c>
      <c r="S469" s="18">
        <v>1157</v>
      </c>
      <c r="T469" s="18">
        <v>730</v>
      </c>
      <c r="U469" s="18">
        <v>0</v>
      </c>
      <c r="V469" s="18">
        <v>0</v>
      </c>
      <c r="W469" s="18">
        <v>0</v>
      </c>
      <c r="X469" s="18"/>
      <c r="Y469" s="18">
        <v>33533.86</v>
      </c>
      <c r="Z469" s="18">
        <v>7050.74</v>
      </c>
      <c r="AA469" s="18">
        <v>2053.4</v>
      </c>
      <c r="AB469" s="18">
        <v>42638</v>
      </c>
    </row>
    <row r="470" spans="1:28" s="15" customFormat="1" x14ac:dyDescent="0.25">
      <c r="A470" s="17">
        <v>2</v>
      </c>
      <c r="B470" s="17" t="s">
        <v>1121</v>
      </c>
      <c r="C470" s="17" t="s">
        <v>1663</v>
      </c>
      <c r="D470" s="17" t="s">
        <v>1143</v>
      </c>
      <c r="E470" s="17" t="s">
        <v>1144</v>
      </c>
      <c r="F470" s="17" t="s">
        <v>75</v>
      </c>
      <c r="G470" s="17" t="s">
        <v>1142</v>
      </c>
      <c r="H470" s="17">
        <v>1099</v>
      </c>
      <c r="I470" s="17">
        <v>1099</v>
      </c>
      <c r="J470" s="17">
        <v>0</v>
      </c>
      <c r="K470" s="17" t="s">
        <v>37</v>
      </c>
      <c r="L470" s="18">
        <v>16283.18</v>
      </c>
      <c r="M470" s="18">
        <v>4166.7299999999996</v>
      </c>
      <c r="N470" s="18">
        <v>429.09</v>
      </c>
      <c r="O470" s="18">
        <v>20879</v>
      </c>
      <c r="P470" s="18">
        <v>312.77</v>
      </c>
      <c r="Q470" s="18">
        <v>171.23</v>
      </c>
      <c r="R470" s="18">
        <v>0</v>
      </c>
      <c r="S470" s="18">
        <v>484</v>
      </c>
      <c r="T470" s="18">
        <v>0</v>
      </c>
      <c r="U470" s="18">
        <v>0</v>
      </c>
      <c r="V470" s="18">
        <v>0</v>
      </c>
      <c r="W470" s="18">
        <v>0</v>
      </c>
      <c r="X470" s="18"/>
      <c r="Y470" s="18">
        <v>16595.95</v>
      </c>
      <c r="Z470" s="18">
        <v>4337.96</v>
      </c>
      <c r="AA470" s="18">
        <v>429.09</v>
      </c>
      <c r="AB470" s="18">
        <v>21363</v>
      </c>
    </row>
    <row r="471" spans="1:28" s="15" customFormat="1" x14ac:dyDescent="0.25">
      <c r="A471" s="17">
        <v>3</v>
      </c>
      <c r="B471" s="17" t="s">
        <v>1103</v>
      </c>
      <c r="C471" s="17" t="s">
        <v>1663</v>
      </c>
      <c r="D471" s="17" t="s">
        <v>1145</v>
      </c>
      <c r="E471" s="17" t="s">
        <v>1146</v>
      </c>
      <c r="F471" s="17" t="s">
        <v>75</v>
      </c>
      <c r="G471" s="17" t="s">
        <v>1147</v>
      </c>
      <c r="H471" s="17">
        <v>16600</v>
      </c>
      <c r="I471" s="17">
        <v>16600</v>
      </c>
      <c r="J471" s="17">
        <v>0</v>
      </c>
      <c r="K471" s="17" t="s">
        <v>37</v>
      </c>
      <c r="L471" s="18">
        <v>58174.8</v>
      </c>
      <c r="M471" s="18">
        <v>15934.06</v>
      </c>
      <c r="N471" s="18">
        <v>3764.14</v>
      </c>
      <c r="O471" s="18">
        <v>77873</v>
      </c>
      <c r="P471" s="18">
        <v>438</v>
      </c>
      <c r="Q471" s="18">
        <v>638</v>
      </c>
      <c r="R471" s="18">
        <v>0</v>
      </c>
      <c r="S471" s="18">
        <v>1076</v>
      </c>
      <c r="T471" s="18">
        <v>0</v>
      </c>
      <c r="U471" s="18">
        <v>0</v>
      </c>
      <c r="V471" s="18">
        <v>0</v>
      </c>
      <c r="W471" s="18">
        <v>0</v>
      </c>
      <c r="X471" s="18"/>
      <c r="Y471" s="18">
        <v>58612.800000000003</v>
      </c>
      <c r="Z471" s="18">
        <v>16572.060000000001</v>
      </c>
      <c r="AA471" s="18">
        <v>3764.14</v>
      </c>
      <c r="AB471" s="18">
        <v>78949</v>
      </c>
    </row>
    <row r="472" spans="1:28" s="15" customFormat="1" x14ac:dyDescent="0.25">
      <c r="A472" s="17">
        <v>4</v>
      </c>
      <c r="B472" s="17" t="s">
        <v>1099</v>
      </c>
      <c r="C472" s="17" t="s">
        <v>1663</v>
      </c>
      <c r="D472" s="17" t="s">
        <v>1148</v>
      </c>
      <c r="E472" s="17" t="s">
        <v>1149</v>
      </c>
      <c r="F472" s="17" t="s">
        <v>75</v>
      </c>
      <c r="G472" s="17" t="s">
        <v>1142</v>
      </c>
      <c r="H472" s="17">
        <v>18411</v>
      </c>
      <c r="I472" s="17">
        <v>18405</v>
      </c>
      <c r="J472" s="17">
        <v>6</v>
      </c>
      <c r="K472" s="17" t="s">
        <v>37</v>
      </c>
      <c r="L472" s="18">
        <v>44945.42</v>
      </c>
      <c r="M472" s="18">
        <v>12774.37</v>
      </c>
      <c r="N472" s="18">
        <v>3471.21</v>
      </c>
      <c r="O472" s="18">
        <v>61191</v>
      </c>
      <c r="P472" s="18">
        <v>199.2</v>
      </c>
      <c r="Q472" s="18">
        <v>499.21</v>
      </c>
      <c r="R472" s="18">
        <v>3.59</v>
      </c>
      <c r="S472" s="18">
        <v>702</v>
      </c>
      <c r="T472" s="18">
        <v>0</v>
      </c>
      <c r="U472" s="18">
        <v>0</v>
      </c>
      <c r="V472" s="18">
        <v>0</v>
      </c>
      <c r="W472" s="18">
        <v>0</v>
      </c>
      <c r="X472" s="18"/>
      <c r="Y472" s="18">
        <v>45144.62</v>
      </c>
      <c r="Z472" s="18">
        <v>13273.58</v>
      </c>
      <c r="AA472" s="18">
        <v>3474.8</v>
      </c>
      <c r="AB472" s="18">
        <v>61893</v>
      </c>
    </row>
    <row r="473" spans="1:28" s="15" customFormat="1" x14ac:dyDescent="0.25">
      <c r="A473" s="17">
        <v>5</v>
      </c>
      <c r="B473" s="17" t="s">
        <v>1111</v>
      </c>
      <c r="C473" s="17" t="s">
        <v>1663</v>
      </c>
      <c r="D473" s="17" t="s">
        <v>1150</v>
      </c>
      <c r="E473" s="17" t="s">
        <v>1151</v>
      </c>
      <c r="F473" s="17" t="s">
        <v>75</v>
      </c>
      <c r="G473" s="17" t="s">
        <v>1142</v>
      </c>
      <c r="H473" s="17">
        <v>1</v>
      </c>
      <c r="I473" s="17">
        <v>0</v>
      </c>
      <c r="J473" s="17">
        <v>1</v>
      </c>
      <c r="K473" s="17" t="s">
        <v>37</v>
      </c>
      <c r="L473" s="18">
        <v>75637.919999999998</v>
      </c>
      <c r="M473" s="18">
        <v>19305.62</v>
      </c>
      <c r="N473" s="18">
        <v>5908.46</v>
      </c>
      <c r="O473" s="18">
        <v>100852</v>
      </c>
      <c r="P473" s="18">
        <v>350.95</v>
      </c>
      <c r="Q473" s="18">
        <v>804.45</v>
      </c>
      <c r="R473" s="18">
        <v>0.6</v>
      </c>
      <c r="S473" s="18">
        <v>1156</v>
      </c>
      <c r="T473" s="18">
        <v>0</v>
      </c>
      <c r="U473" s="18">
        <v>0</v>
      </c>
      <c r="V473" s="18">
        <v>0</v>
      </c>
      <c r="W473" s="18">
        <v>0</v>
      </c>
      <c r="X473" s="18"/>
      <c r="Y473" s="18">
        <v>75988.87</v>
      </c>
      <c r="Z473" s="18">
        <v>20110.07</v>
      </c>
      <c r="AA473" s="18">
        <v>5909.06</v>
      </c>
      <c r="AB473" s="18">
        <v>102008</v>
      </c>
    </row>
    <row r="474" spans="1:28" s="15" customFormat="1" x14ac:dyDescent="0.25">
      <c r="A474" s="17">
        <v>6</v>
      </c>
      <c r="B474" s="17" t="s">
        <v>1108</v>
      </c>
      <c r="C474" s="17" t="s">
        <v>1663</v>
      </c>
      <c r="D474" s="17" t="s">
        <v>1152</v>
      </c>
      <c r="E474" s="17" t="s">
        <v>1153</v>
      </c>
      <c r="F474" s="17" t="s">
        <v>75</v>
      </c>
      <c r="G474" s="17" t="s">
        <v>1142</v>
      </c>
      <c r="H474" s="17">
        <v>5220</v>
      </c>
      <c r="I474" s="17">
        <v>5220</v>
      </c>
      <c r="J474" s="17">
        <v>0</v>
      </c>
      <c r="K474" s="17" t="s">
        <v>37</v>
      </c>
      <c r="L474" s="18">
        <v>23880.77</v>
      </c>
      <c r="M474" s="18">
        <v>6287.92</v>
      </c>
      <c r="N474" s="18">
        <v>755.31</v>
      </c>
      <c r="O474" s="18">
        <v>30924</v>
      </c>
      <c r="P474" s="18">
        <v>437.46</v>
      </c>
      <c r="Q474" s="18">
        <v>252.54</v>
      </c>
      <c r="R474" s="18">
        <v>0</v>
      </c>
      <c r="S474" s="18">
        <v>690</v>
      </c>
      <c r="T474" s="18">
        <v>0</v>
      </c>
      <c r="U474" s="18">
        <v>0</v>
      </c>
      <c r="V474" s="18">
        <v>0</v>
      </c>
      <c r="W474" s="18">
        <v>0</v>
      </c>
      <c r="X474" s="18"/>
      <c r="Y474" s="18">
        <v>24318.23</v>
      </c>
      <c r="Z474" s="18">
        <v>6540.46</v>
      </c>
      <c r="AA474" s="18">
        <v>755.31</v>
      </c>
      <c r="AB474" s="18">
        <v>31614</v>
      </c>
    </row>
    <row r="475" spans="1:28" s="15" customFormat="1" x14ac:dyDescent="0.25">
      <c r="A475" s="17">
        <v>7</v>
      </c>
      <c r="B475" s="17" t="s">
        <v>1108</v>
      </c>
      <c r="C475" s="17" t="s">
        <v>1663</v>
      </c>
      <c r="D475" s="17" t="s">
        <v>1154</v>
      </c>
      <c r="E475" s="17" t="s">
        <v>1155</v>
      </c>
      <c r="F475" s="17" t="s">
        <v>75</v>
      </c>
      <c r="G475" s="17" t="s">
        <v>1142</v>
      </c>
      <c r="H475" s="17">
        <v>21942</v>
      </c>
      <c r="I475" s="17">
        <v>21939</v>
      </c>
      <c r="J475" s="17">
        <v>3</v>
      </c>
      <c r="K475" s="17" t="s">
        <v>37</v>
      </c>
      <c r="L475" s="18">
        <v>22083.26</v>
      </c>
      <c r="M475" s="18">
        <v>5127.5600000000004</v>
      </c>
      <c r="N475" s="18">
        <v>909.18</v>
      </c>
      <c r="O475" s="18">
        <v>28120</v>
      </c>
      <c r="P475" s="18">
        <v>364.81</v>
      </c>
      <c r="Q475" s="18">
        <v>234.39</v>
      </c>
      <c r="R475" s="18">
        <v>1.8</v>
      </c>
      <c r="S475" s="18">
        <v>601</v>
      </c>
      <c r="T475" s="18">
        <v>0</v>
      </c>
      <c r="U475" s="18">
        <v>0</v>
      </c>
      <c r="V475" s="18">
        <v>0</v>
      </c>
      <c r="W475" s="18">
        <v>0</v>
      </c>
      <c r="X475" s="18"/>
      <c r="Y475" s="18">
        <v>22448.07</v>
      </c>
      <c r="Z475" s="18">
        <v>5361.95</v>
      </c>
      <c r="AA475" s="18">
        <v>910.98</v>
      </c>
      <c r="AB475" s="18">
        <v>28721</v>
      </c>
    </row>
    <row r="476" spans="1:28" s="15" customFormat="1" x14ac:dyDescent="0.25">
      <c r="A476" s="17">
        <v>8</v>
      </c>
      <c r="B476" s="17" t="s">
        <v>1103</v>
      </c>
      <c r="C476" s="17" t="s">
        <v>1663</v>
      </c>
      <c r="D476" s="17" t="s">
        <v>1156</v>
      </c>
      <c r="E476" s="17" t="s">
        <v>1157</v>
      </c>
      <c r="F476" s="17" t="s">
        <v>75</v>
      </c>
      <c r="G476" s="17" t="s">
        <v>1142</v>
      </c>
      <c r="H476" s="17">
        <v>12908</v>
      </c>
      <c r="I476" s="17">
        <v>12731</v>
      </c>
      <c r="J476" s="17">
        <v>177</v>
      </c>
      <c r="K476" s="17" t="s">
        <v>37</v>
      </c>
      <c r="L476" s="18">
        <v>74201.02</v>
      </c>
      <c r="M476" s="18">
        <v>20461.919999999998</v>
      </c>
      <c r="N476" s="18">
        <v>5325.06</v>
      </c>
      <c r="O476" s="18">
        <v>99988</v>
      </c>
      <c r="P476" s="18">
        <v>1677.46</v>
      </c>
      <c r="Q476" s="18">
        <v>812.61</v>
      </c>
      <c r="R476" s="18">
        <v>105.93</v>
      </c>
      <c r="S476" s="18">
        <v>2596</v>
      </c>
      <c r="T476" s="18">
        <v>0</v>
      </c>
      <c r="U476" s="18">
        <v>0</v>
      </c>
      <c r="V476" s="18">
        <v>0</v>
      </c>
      <c r="W476" s="18">
        <v>0</v>
      </c>
      <c r="X476" s="18"/>
      <c r="Y476" s="18">
        <v>75878.48</v>
      </c>
      <c r="Z476" s="18">
        <v>21274.53</v>
      </c>
      <c r="AA476" s="18">
        <v>5430.99</v>
      </c>
      <c r="AB476" s="18">
        <v>102584</v>
      </c>
    </row>
    <row r="477" spans="1:28" s="15" customFormat="1" x14ac:dyDescent="0.25">
      <c r="A477" s="17">
        <v>9</v>
      </c>
      <c r="B477" s="17" t="s">
        <v>1103</v>
      </c>
      <c r="C477" s="17" t="s">
        <v>1663</v>
      </c>
      <c r="D477" s="17" t="s">
        <v>1158</v>
      </c>
      <c r="E477" s="17" t="s">
        <v>1159</v>
      </c>
      <c r="F477" s="17" t="s">
        <v>75</v>
      </c>
      <c r="G477" s="17" t="s">
        <v>1142</v>
      </c>
      <c r="H477" s="17">
        <v>11475</v>
      </c>
      <c r="I477" s="17">
        <v>11475</v>
      </c>
      <c r="J477" s="17">
        <v>0</v>
      </c>
      <c r="K477" s="17" t="s">
        <v>37</v>
      </c>
      <c r="L477" s="18">
        <v>52394.26</v>
      </c>
      <c r="M477" s="18">
        <v>17212.669999999998</v>
      </c>
      <c r="N477" s="18">
        <v>3762.07</v>
      </c>
      <c r="O477" s="18">
        <v>73369</v>
      </c>
      <c r="P477" s="18">
        <v>312.17</v>
      </c>
      <c r="Q477" s="18">
        <v>578.83000000000004</v>
      </c>
      <c r="R477" s="18">
        <v>0</v>
      </c>
      <c r="S477" s="18">
        <v>891</v>
      </c>
      <c r="T477" s="18">
        <v>0</v>
      </c>
      <c r="U477" s="18">
        <v>0</v>
      </c>
      <c r="V477" s="18">
        <v>0</v>
      </c>
      <c r="W477" s="18">
        <v>0</v>
      </c>
      <c r="X477" s="18"/>
      <c r="Y477" s="18">
        <v>52706.43</v>
      </c>
      <c r="Z477" s="18">
        <v>17791.5</v>
      </c>
      <c r="AA477" s="18">
        <v>3762.07</v>
      </c>
      <c r="AB477" s="18">
        <v>74260</v>
      </c>
    </row>
    <row r="478" spans="1:28" s="15" customFormat="1" x14ac:dyDescent="0.25">
      <c r="A478" s="17">
        <v>10</v>
      </c>
      <c r="B478" s="17" t="s">
        <v>1111</v>
      </c>
      <c r="C478" s="17" t="s">
        <v>1663</v>
      </c>
      <c r="D478" s="17" t="s">
        <v>1160</v>
      </c>
      <c r="E478" s="17" t="s">
        <v>1161</v>
      </c>
      <c r="F478" s="17" t="s">
        <v>75</v>
      </c>
      <c r="G478" s="17" t="s">
        <v>1142</v>
      </c>
      <c r="H478" s="17">
        <v>12550</v>
      </c>
      <c r="I478" s="17">
        <v>12550</v>
      </c>
      <c r="J478" s="17">
        <v>0</v>
      </c>
      <c r="K478" s="17" t="s">
        <v>37</v>
      </c>
      <c r="L478" s="18">
        <v>39722.01</v>
      </c>
      <c r="M478" s="18">
        <v>10878.57</v>
      </c>
      <c r="N478" s="18">
        <v>2171.42</v>
      </c>
      <c r="O478" s="18">
        <v>52772</v>
      </c>
      <c r="P478" s="18">
        <v>437.14</v>
      </c>
      <c r="Q478" s="18">
        <v>430.86</v>
      </c>
      <c r="R478" s="18">
        <v>0</v>
      </c>
      <c r="S478" s="18">
        <v>868</v>
      </c>
      <c r="T478" s="18">
        <v>0</v>
      </c>
      <c r="U478" s="18">
        <v>0</v>
      </c>
      <c r="V478" s="18">
        <v>0</v>
      </c>
      <c r="W478" s="18">
        <v>0</v>
      </c>
      <c r="X478" s="18"/>
      <c r="Y478" s="18">
        <v>40159.15</v>
      </c>
      <c r="Z478" s="18">
        <v>11309.43</v>
      </c>
      <c r="AA478" s="18">
        <v>2171.42</v>
      </c>
      <c r="AB478" s="18">
        <v>53640</v>
      </c>
    </row>
    <row r="479" spans="1:28" s="15" customFormat="1" x14ac:dyDescent="0.25">
      <c r="A479" s="17">
        <v>11</v>
      </c>
      <c r="B479" s="17" t="s">
        <v>1111</v>
      </c>
      <c r="C479" s="17" t="s">
        <v>1663</v>
      </c>
      <c r="D479" s="17" t="s">
        <v>1162</v>
      </c>
      <c r="E479" s="17" t="s">
        <v>1163</v>
      </c>
      <c r="F479" s="17" t="s">
        <v>75</v>
      </c>
      <c r="G479" s="17" t="s">
        <v>114</v>
      </c>
      <c r="H479" s="17">
        <v>0</v>
      </c>
      <c r="I479" s="17">
        <v>0</v>
      </c>
      <c r="J479" s="17">
        <v>0</v>
      </c>
      <c r="K479" s="17" t="s">
        <v>59</v>
      </c>
      <c r="L479" s="18">
        <v>65820.31</v>
      </c>
      <c r="M479" s="18">
        <v>18642.89</v>
      </c>
      <c r="N479" s="18">
        <v>2656.8</v>
      </c>
      <c r="O479" s="18">
        <v>87120</v>
      </c>
      <c r="P479" s="18">
        <v>249.57</v>
      </c>
      <c r="Q479" s="18">
        <v>706.43</v>
      </c>
      <c r="R479" s="18">
        <v>0</v>
      </c>
      <c r="S479" s="18">
        <v>956</v>
      </c>
      <c r="T479" s="18">
        <v>0</v>
      </c>
      <c r="U479" s="18">
        <v>0</v>
      </c>
      <c r="V479" s="18">
        <v>0</v>
      </c>
      <c r="W479" s="18">
        <v>0</v>
      </c>
      <c r="X479" s="18"/>
      <c r="Y479" s="18">
        <v>66069.88</v>
      </c>
      <c r="Z479" s="18">
        <v>19349.32</v>
      </c>
      <c r="AA479" s="18">
        <v>2656.8</v>
      </c>
      <c r="AB479" s="18">
        <v>88076</v>
      </c>
    </row>
    <row r="480" spans="1:28" s="15" customFormat="1" x14ac:dyDescent="0.25">
      <c r="A480" s="17">
        <v>12</v>
      </c>
      <c r="B480" s="17" t="s">
        <v>1108</v>
      </c>
      <c r="C480" s="17" t="s">
        <v>1663</v>
      </c>
      <c r="D480" s="17" t="s">
        <v>1164</v>
      </c>
      <c r="E480" s="17" t="s">
        <v>1165</v>
      </c>
      <c r="F480" s="17" t="s">
        <v>75</v>
      </c>
      <c r="G480" s="17" t="s">
        <v>114</v>
      </c>
      <c r="H480" s="17">
        <v>0</v>
      </c>
      <c r="I480" s="17">
        <v>0</v>
      </c>
      <c r="J480" s="17">
        <v>0</v>
      </c>
      <c r="K480" s="17" t="s">
        <v>59</v>
      </c>
      <c r="L480" s="18">
        <v>65821.08</v>
      </c>
      <c r="M480" s="18">
        <v>18643.12</v>
      </c>
      <c r="N480" s="18">
        <v>2656.8</v>
      </c>
      <c r="O480" s="18">
        <v>87121</v>
      </c>
      <c r="P480" s="18">
        <v>249.56</v>
      </c>
      <c r="Q480" s="18">
        <v>706.44</v>
      </c>
      <c r="R480" s="18">
        <v>0</v>
      </c>
      <c r="S480" s="18">
        <v>956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66070.64</v>
      </c>
      <c r="Z480" s="18">
        <v>19349.560000000001</v>
      </c>
      <c r="AA480" s="18">
        <v>2656.8</v>
      </c>
      <c r="AB480" s="18">
        <v>88077</v>
      </c>
    </row>
    <row r="481" spans="1:31" s="15" customFormat="1" x14ac:dyDescent="0.25">
      <c r="A481" s="17">
        <v>13</v>
      </c>
      <c r="B481" s="17" t="s">
        <v>1103</v>
      </c>
      <c r="C481" s="17" t="s">
        <v>1663</v>
      </c>
      <c r="D481" s="17" t="s">
        <v>1166</v>
      </c>
      <c r="E481" s="17" t="s">
        <v>1167</v>
      </c>
      <c r="F481" s="17" t="s">
        <v>75</v>
      </c>
      <c r="G481" s="17" t="s">
        <v>114</v>
      </c>
      <c r="H481" s="17">
        <v>0</v>
      </c>
      <c r="I481" s="17">
        <v>0</v>
      </c>
      <c r="J481" s="17">
        <v>0</v>
      </c>
      <c r="K481" s="17" t="s">
        <v>59</v>
      </c>
      <c r="L481" s="18">
        <v>65821.11</v>
      </c>
      <c r="M481" s="18">
        <v>18643.09</v>
      </c>
      <c r="N481" s="18">
        <v>2656.8</v>
      </c>
      <c r="O481" s="18">
        <v>87121</v>
      </c>
      <c r="P481" s="18">
        <v>249.56</v>
      </c>
      <c r="Q481" s="18">
        <v>706.44</v>
      </c>
      <c r="R481" s="18">
        <v>0</v>
      </c>
      <c r="S481" s="18">
        <v>956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66070.67</v>
      </c>
      <c r="Z481" s="18">
        <v>19349.53</v>
      </c>
      <c r="AA481" s="18">
        <v>2656.8</v>
      </c>
      <c r="AB481" s="18">
        <v>88077</v>
      </c>
    </row>
    <row r="482" spans="1:31" s="15" customFormat="1" x14ac:dyDescent="0.25">
      <c r="A482" s="17">
        <v>14</v>
      </c>
      <c r="B482" s="17" t="s">
        <v>1121</v>
      </c>
      <c r="C482" s="17" t="s">
        <v>1663</v>
      </c>
      <c r="D482" s="17" t="s">
        <v>1168</v>
      </c>
      <c r="E482" s="17" t="s">
        <v>1169</v>
      </c>
      <c r="F482" s="17" t="s">
        <v>75</v>
      </c>
      <c r="G482" s="17" t="s">
        <v>114</v>
      </c>
      <c r="H482" s="17">
        <v>0</v>
      </c>
      <c r="I482" s="17">
        <v>0</v>
      </c>
      <c r="J482" s="17">
        <v>0</v>
      </c>
      <c r="K482" s="17" t="s">
        <v>59</v>
      </c>
      <c r="L482" s="18">
        <v>71168.33</v>
      </c>
      <c r="M482" s="18">
        <v>14629.87</v>
      </c>
      <c r="N482" s="18">
        <v>1414.8</v>
      </c>
      <c r="O482" s="18">
        <v>87213</v>
      </c>
      <c r="P482" s="18">
        <v>250.14</v>
      </c>
      <c r="Q482" s="18">
        <v>748.86</v>
      </c>
      <c r="R482" s="18">
        <v>0</v>
      </c>
      <c r="S482" s="18">
        <v>999</v>
      </c>
      <c r="T482" s="18">
        <v>0</v>
      </c>
      <c r="U482" s="18">
        <v>0</v>
      </c>
      <c r="V482" s="18">
        <v>0</v>
      </c>
      <c r="W482" s="18">
        <v>0</v>
      </c>
      <c r="X482" s="18"/>
      <c r="Y482" s="18">
        <v>71418.47</v>
      </c>
      <c r="Z482" s="18">
        <v>15378.73</v>
      </c>
      <c r="AA482" s="18">
        <v>1414.8</v>
      </c>
      <c r="AB482" s="18">
        <v>88212</v>
      </c>
    </row>
    <row r="483" spans="1:31" s="15" customFormat="1" x14ac:dyDescent="0.25">
      <c r="A483" s="17">
        <v>15</v>
      </c>
      <c r="B483" s="17" t="s">
        <v>1099</v>
      </c>
      <c r="C483" s="17" t="s">
        <v>1663</v>
      </c>
      <c r="D483" s="17" t="s">
        <v>1170</v>
      </c>
      <c r="E483" s="17" t="s">
        <v>1171</v>
      </c>
      <c r="F483" s="17" t="s">
        <v>75</v>
      </c>
      <c r="G483" s="17" t="s">
        <v>114</v>
      </c>
      <c r="H483" s="17">
        <v>0</v>
      </c>
      <c r="I483" s="17">
        <v>0</v>
      </c>
      <c r="J483" s="17">
        <v>0</v>
      </c>
      <c r="K483" s="17" t="s">
        <v>59</v>
      </c>
      <c r="L483" s="18">
        <v>27583.51</v>
      </c>
      <c r="M483" s="18">
        <v>3771.81</v>
      </c>
      <c r="N483" s="18">
        <v>427.68</v>
      </c>
      <c r="O483" s="18">
        <v>31783</v>
      </c>
      <c r="P483" s="18">
        <v>249.71</v>
      </c>
      <c r="Q483" s="18">
        <v>288.29000000000002</v>
      </c>
      <c r="R483" s="18">
        <v>0</v>
      </c>
      <c r="S483" s="18">
        <v>538</v>
      </c>
      <c r="T483" s="18">
        <v>0</v>
      </c>
      <c r="U483" s="18">
        <v>0</v>
      </c>
      <c r="V483" s="18">
        <v>0</v>
      </c>
      <c r="W483" s="18">
        <v>0</v>
      </c>
      <c r="X483" s="18"/>
      <c r="Y483" s="18">
        <v>27833.22</v>
      </c>
      <c r="Z483" s="18">
        <v>4060.1</v>
      </c>
      <c r="AA483" s="18">
        <v>427.68</v>
      </c>
      <c r="AB483" s="18">
        <v>32321</v>
      </c>
    </row>
    <row r="484" spans="1:31" s="12" customFormat="1" ht="16.5" customHeight="1" x14ac:dyDescent="0.25">
      <c r="A484" s="10"/>
      <c r="B484" s="10"/>
      <c r="C484" s="10" t="s">
        <v>71</v>
      </c>
      <c r="D484" s="10"/>
      <c r="E484" s="10"/>
      <c r="F484" s="10"/>
      <c r="G484" s="10"/>
      <c r="H484" s="10"/>
      <c r="I484" s="10"/>
      <c r="J484" s="11">
        <f>SUM(J469:J483)</f>
        <v>254</v>
      </c>
      <c r="K484" s="10"/>
      <c r="L484" s="11">
        <f t="shared" ref="L484:AB484" si="55">SUM(L469:L483)</f>
        <v>736308.99</v>
      </c>
      <c r="M484" s="11">
        <f t="shared" si="55"/>
        <v>193175.88999999998</v>
      </c>
      <c r="N484" s="11">
        <f t="shared" si="55"/>
        <v>38322.120000000003</v>
      </c>
      <c r="O484" s="11">
        <f t="shared" si="55"/>
        <v>967807</v>
      </c>
      <c r="P484" s="11">
        <f t="shared" si="55"/>
        <v>6540.3500000000013</v>
      </c>
      <c r="Q484" s="11">
        <f t="shared" si="55"/>
        <v>7933.630000000001</v>
      </c>
      <c r="R484" s="11">
        <f t="shared" si="55"/>
        <v>152.02000000000001</v>
      </c>
      <c r="S484" s="11">
        <f t="shared" si="55"/>
        <v>14626</v>
      </c>
      <c r="T484" s="11">
        <f t="shared" si="55"/>
        <v>730</v>
      </c>
      <c r="U484" s="11">
        <f t="shared" si="55"/>
        <v>0</v>
      </c>
      <c r="V484" s="11">
        <f t="shared" si="55"/>
        <v>0</v>
      </c>
      <c r="W484" s="11">
        <f t="shared" si="55"/>
        <v>0</v>
      </c>
      <c r="X484" s="11">
        <f t="shared" si="55"/>
        <v>0</v>
      </c>
      <c r="Y484" s="11">
        <f t="shared" si="55"/>
        <v>742849.34</v>
      </c>
      <c r="Z484" s="11">
        <f t="shared" si="55"/>
        <v>201109.52000000002</v>
      </c>
      <c r="AA484" s="11">
        <f t="shared" si="55"/>
        <v>38474.140000000007</v>
      </c>
      <c r="AB484" s="11">
        <f t="shared" si="55"/>
        <v>982433</v>
      </c>
    </row>
    <row r="485" spans="1:31" s="12" customFormat="1" ht="16.5" customHeight="1" x14ac:dyDescent="0.25">
      <c r="A485" s="10"/>
      <c r="B485" s="10"/>
      <c r="C485" s="10" t="s">
        <v>119</v>
      </c>
      <c r="D485" s="10"/>
      <c r="E485" s="10"/>
      <c r="F485" s="10"/>
      <c r="G485" s="10"/>
      <c r="H485" s="10"/>
      <c r="I485" s="10"/>
      <c r="J485" s="11">
        <f>J484+J468</f>
        <v>7930</v>
      </c>
      <c r="K485" s="11"/>
      <c r="L485" s="11">
        <f t="shared" ref="L485:AB485" si="56">L484+L468</f>
        <v>1770181.2499999998</v>
      </c>
      <c r="M485" s="11">
        <f t="shared" si="56"/>
        <v>318155.31999999995</v>
      </c>
      <c r="N485" s="11">
        <f t="shared" si="56"/>
        <v>78083.429999999993</v>
      </c>
      <c r="O485" s="11">
        <f t="shared" si="56"/>
        <v>2166420</v>
      </c>
      <c r="P485" s="11">
        <f t="shared" si="56"/>
        <v>63646.19</v>
      </c>
      <c r="Q485" s="11">
        <f t="shared" si="56"/>
        <v>18769.590000000004</v>
      </c>
      <c r="R485" s="11">
        <f t="shared" si="56"/>
        <v>3606.2200000000003</v>
      </c>
      <c r="S485" s="11">
        <f t="shared" si="56"/>
        <v>86022</v>
      </c>
      <c r="T485" s="11">
        <f t="shared" si="56"/>
        <v>22380</v>
      </c>
      <c r="U485" s="11">
        <f t="shared" si="56"/>
        <v>0</v>
      </c>
      <c r="V485" s="11">
        <f t="shared" si="56"/>
        <v>0</v>
      </c>
      <c r="W485" s="11">
        <f t="shared" si="56"/>
        <v>0</v>
      </c>
      <c r="X485" s="11">
        <f t="shared" si="56"/>
        <v>0</v>
      </c>
      <c r="Y485" s="11">
        <f t="shared" si="56"/>
        <v>1833827.44</v>
      </c>
      <c r="Z485" s="11">
        <f t="shared" si="56"/>
        <v>336924.91000000003</v>
      </c>
      <c r="AA485" s="11">
        <f t="shared" si="56"/>
        <v>81689.649999999994</v>
      </c>
      <c r="AB485" s="11">
        <f t="shared" si="56"/>
        <v>2252442</v>
      </c>
    </row>
    <row r="486" spans="1:31" ht="18" customHeight="1" x14ac:dyDescent="0.25">
      <c r="O486" s="34"/>
    </row>
    <row r="487" spans="1:31" ht="18" customHeight="1" x14ac:dyDescent="0.25">
      <c r="O487" s="34"/>
    </row>
    <row r="490" spans="1:31" ht="15.75" x14ac:dyDescent="0.25">
      <c r="E490" s="13" t="s">
        <v>120</v>
      </c>
      <c r="G490" s="14"/>
      <c r="H490" s="14"/>
      <c r="I490" s="14"/>
      <c r="J490" s="14"/>
      <c r="K490" s="14"/>
      <c r="L490" s="13" t="s">
        <v>122</v>
      </c>
      <c r="M490" s="13"/>
      <c r="N490" s="13"/>
      <c r="O490" s="14"/>
      <c r="Q490" s="14"/>
      <c r="R490" s="13" t="s">
        <v>121</v>
      </c>
      <c r="T490" s="14"/>
      <c r="U490" s="14"/>
      <c r="W490" s="14"/>
      <c r="X490" s="14"/>
      <c r="Y490" s="13" t="s">
        <v>123</v>
      </c>
      <c r="Z490" s="14"/>
      <c r="AA490" s="14"/>
      <c r="AB490" s="14"/>
    </row>
    <row r="491" spans="1:31" ht="15.75" x14ac:dyDescent="0.25">
      <c r="E491" s="13" t="s">
        <v>124</v>
      </c>
      <c r="G491" s="14"/>
      <c r="H491" s="14"/>
      <c r="I491" s="14"/>
      <c r="J491" s="14"/>
      <c r="K491" s="14"/>
      <c r="L491" s="13" t="s">
        <v>124</v>
      </c>
      <c r="M491" s="13"/>
      <c r="N491" s="13"/>
      <c r="O491" s="14"/>
      <c r="Q491" s="14"/>
      <c r="R491" s="13" t="s">
        <v>124</v>
      </c>
      <c r="T491" s="14"/>
      <c r="U491" s="14"/>
      <c r="W491" s="14"/>
      <c r="X491" s="14"/>
      <c r="Y491" s="13" t="s">
        <v>124</v>
      </c>
      <c r="Z491" s="14"/>
      <c r="AA491" s="14"/>
      <c r="AB491" s="14"/>
    </row>
    <row r="492" spans="1:31" ht="32.25" customHeight="1" x14ac:dyDescent="0.55000000000000004">
      <c r="A492" s="75" t="s">
        <v>0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1"/>
      <c r="AD492" s="1"/>
      <c r="AE492" s="1"/>
    </row>
    <row r="493" spans="1:31" ht="21.75" customHeight="1" x14ac:dyDescent="0.4">
      <c r="A493" s="76" t="s">
        <v>1711</v>
      </c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2"/>
      <c r="AD493" s="2"/>
      <c r="AE493" s="2"/>
    </row>
    <row r="494" spans="1:31" s="5" customFormat="1" ht="20.25" customHeight="1" x14ac:dyDescent="0.35">
      <c r="A494" s="3" t="s">
        <v>1</v>
      </c>
      <c r="B494" s="4"/>
      <c r="C494" s="3"/>
      <c r="D494" s="3"/>
      <c r="F494" s="3" t="s">
        <v>1172</v>
      </c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s="7" customFormat="1" ht="90" x14ac:dyDescent="0.25">
      <c r="A495" s="6" t="s">
        <v>3</v>
      </c>
      <c r="B495" s="6" t="s">
        <v>4</v>
      </c>
      <c r="C495" s="6" t="s">
        <v>5</v>
      </c>
      <c r="D495" s="6" t="s">
        <v>6</v>
      </c>
      <c r="E495" s="6" t="s">
        <v>7</v>
      </c>
      <c r="F495" s="6" t="s">
        <v>8</v>
      </c>
      <c r="G495" s="6" t="s">
        <v>9</v>
      </c>
      <c r="H495" s="6" t="s">
        <v>10</v>
      </c>
      <c r="I495" s="6" t="s">
        <v>11</v>
      </c>
      <c r="J495" s="6" t="s">
        <v>12</v>
      </c>
      <c r="K495" s="6" t="s">
        <v>13</v>
      </c>
      <c r="L495" s="6" t="s">
        <v>14</v>
      </c>
      <c r="M495" s="6" t="s">
        <v>15</v>
      </c>
      <c r="N495" s="6" t="s">
        <v>16</v>
      </c>
      <c r="O495" s="6" t="s">
        <v>17</v>
      </c>
      <c r="P495" s="6" t="s">
        <v>18</v>
      </c>
      <c r="Q495" s="6" t="s">
        <v>19</v>
      </c>
      <c r="R495" s="6" t="s">
        <v>20</v>
      </c>
      <c r="S495" s="6" t="s">
        <v>21</v>
      </c>
      <c r="T495" s="6" t="s">
        <v>22</v>
      </c>
      <c r="U495" s="6" t="s">
        <v>23</v>
      </c>
      <c r="V495" s="6" t="s">
        <v>24</v>
      </c>
      <c r="W495" s="6" t="s">
        <v>25</v>
      </c>
      <c r="X495" s="6" t="s">
        <v>26</v>
      </c>
      <c r="Y495" s="6" t="s">
        <v>27</v>
      </c>
      <c r="Z495" s="6" t="s">
        <v>28</v>
      </c>
      <c r="AA495" s="6" t="s">
        <v>29</v>
      </c>
      <c r="AB495" s="6" t="s">
        <v>30</v>
      </c>
    </row>
    <row r="496" spans="1:31" s="15" customFormat="1" x14ac:dyDescent="0.25">
      <c r="A496" s="17">
        <v>1</v>
      </c>
      <c r="B496" s="17" t="s">
        <v>1099</v>
      </c>
      <c r="C496" s="17" t="s">
        <v>1663</v>
      </c>
      <c r="D496" s="17" t="s">
        <v>1101</v>
      </c>
      <c r="E496" s="17" t="s">
        <v>1102</v>
      </c>
      <c r="F496" s="17" t="s">
        <v>35</v>
      </c>
      <c r="G496" s="17" t="s">
        <v>1055</v>
      </c>
      <c r="H496" s="17">
        <v>4449</v>
      </c>
      <c r="I496" s="17">
        <v>4246</v>
      </c>
      <c r="J496" s="17">
        <v>609</v>
      </c>
      <c r="K496" s="17" t="s">
        <v>37</v>
      </c>
      <c r="L496" s="18">
        <v>46455.45</v>
      </c>
      <c r="M496" s="18">
        <v>3186.6</v>
      </c>
      <c r="N496" s="18">
        <v>3325.95</v>
      </c>
      <c r="O496" s="18">
        <v>52968</v>
      </c>
      <c r="P496" s="18">
        <v>4385.63</v>
      </c>
      <c r="Q496" s="18">
        <v>477.32</v>
      </c>
      <c r="R496" s="18">
        <v>274.05</v>
      </c>
      <c r="S496" s="18">
        <v>5137</v>
      </c>
      <c r="T496" s="18">
        <v>0</v>
      </c>
      <c r="U496" s="18">
        <v>0</v>
      </c>
      <c r="V496" s="18">
        <v>0</v>
      </c>
      <c r="W496" s="18">
        <v>0</v>
      </c>
      <c r="X496" s="18"/>
      <c r="Y496" s="18">
        <v>50841.08</v>
      </c>
      <c r="Z496" s="18">
        <v>3663.92</v>
      </c>
      <c r="AA496" s="18">
        <v>3600</v>
      </c>
      <c r="AB496" s="18">
        <v>58105</v>
      </c>
    </row>
    <row r="497" spans="1:28" s="15" customFormat="1" x14ac:dyDescent="0.25">
      <c r="A497" s="17">
        <v>2</v>
      </c>
      <c r="B497" s="17" t="s">
        <v>1103</v>
      </c>
      <c r="C497" s="17" t="s">
        <v>1663</v>
      </c>
      <c r="D497" s="17" t="s">
        <v>1104</v>
      </c>
      <c r="E497" s="17" t="s">
        <v>1105</v>
      </c>
      <c r="F497" s="17" t="s">
        <v>35</v>
      </c>
      <c r="G497" s="17" t="s">
        <v>750</v>
      </c>
      <c r="H497" s="17">
        <v>80306</v>
      </c>
      <c r="I497" s="17">
        <v>80146</v>
      </c>
      <c r="J497" s="17">
        <v>160</v>
      </c>
      <c r="K497" s="17" t="s">
        <v>37</v>
      </c>
      <c r="L497" s="18">
        <v>101370.12</v>
      </c>
      <c r="M497" s="18">
        <v>10081.129999999999</v>
      </c>
      <c r="N497" s="18">
        <v>7652.75</v>
      </c>
      <c r="O497" s="18">
        <v>119104</v>
      </c>
      <c r="P497" s="18">
        <v>1380.07</v>
      </c>
      <c r="Q497" s="18">
        <v>1052.93</v>
      </c>
      <c r="R497" s="18">
        <v>72</v>
      </c>
      <c r="S497" s="18">
        <v>2505</v>
      </c>
      <c r="T497" s="18">
        <v>0</v>
      </c>
      <c r="U497" s="18">
        <v>0</v>
      </c>
      <c r="V497" s="18">
        <v>0</v>
      </c>
      <c r="W497" s="18">
        <v>0</v>
      </c>
      <c r="X497" s="18"/>
      <c r="Y497" s="18">
        <v>102750.19</v>
      </c>
      <c r="Z497" s="18">
        <v>11134.06</v>
      </c>
      <c r="AA497" s="18">
        <v>7724.75</v>
      </c>
      <c r="AB497" s="18">
        <v>121609</v>
      </c>
    </row>
    <row r="498" spans="1:28" s="15" customFormat="1" x14ac:dyDescent="0.25">
      <c r="A498" s="17">
        <v>3</v>
      </c>
      <c r="B498" s="17" t="s">
        <v>1103</v>
      </c>
      <c r="C498" s="17" t="s">
        <v>1663</v>
      </c>
      <c r="D498" s="17" t="s">
        <v>1106</v>
      </c>
      <c r="E498" s="17" t="s">
        <v>1107</v>
      </c>
      <c r="F498" s="17" t="s">
        <v>35</v>
      </c>
      <c r="G498" s="17" t="s">
        <v>1055</v>
      </c>
      <c r="H498" s="17">
        <v>26392</v>
      </c>
      <c r="I498" s="17">
        <v>26170</v>
      </c>
      <c r="J498" s="17">
        <v>666</v>
      </c>
      <c r="K498" s="17" t="s">
        <v>37</v>
      </c>
      <c r="L498" s="18">
        <v>115497.71</v>
      </c>
      <c r="M498" s="18">
        <v>5848.99</v>
      </c>
      <c r="N498" s="18">
        <v>2265.3000000000002</v>
      </c>
      <c r="O498" s="18">
        <v>123612</v>
      </c>
      <c r="P498" s="18">
        <v>6322.69</v>
      </c>
      <c r="Q498" s="18">
        <v>1138.6099999999999</v>
      </c>
      <c r="R498" s="18">
        <v>299.7</v>
      </c>
      <c r="S498" s="18">
        <v>7761</v>
      </c>
      <c r="T498" s="18">
        <v>0</v>
      </c>
      <c r="U498" s="18">
        <v>0</v>
      </c>
      <c r="V498" s="18">
        <v>0</v>
      </c>
      <c r="W498" s="18">
        <v>0</v>
      </c>
      <c r="X498" s="18"/>
      <c r="Y498" s="18">
        <v>121820.4</v>
      </c>
      <c r="Z498" s="18">
        <v>6987.6</v>
      </c>
      <c r="AA498" s="18">
        <v>2565</v>
      </c>
      <c r="AB498" s="18">
        <v>131373</v>
      </c>
    </row>
    <row r="499" spans="1:28" s="15" customFormat="1" x14ac:dyDescent="0.25">
      <c r="A499" s="17">
        <v>4</v>
      </c>
      <c r="B499" s="17" t="s">
        <v>1108</v>
      </c>
      <c r="C499" s="17" t="s">
        <v>1663</v>
      </c>
      <c r="D499" s="17" t="s">
        <v>1109</v>
      </c>
      <c r="E499" s="17" t="s">
        <v>1110</v>
      </c>
      <c r="F499" s="17" t="s">
        <v>35</v>
      </c>
      <c r="G499" s="17" t="s">
        <v>1055</v>
      </c>
      <c r="H499" s="17">
        <v>53912</v>
      </c>
      <c r="I499" s="17">
        <v>53912</v>
      </c>
      <c r="J499" s="17">
        <v>0</v>
      </c>
      <c r="K499" s="17" t="s">
        <v>37</v>
      </c>
      <c r="L499" s="18">
        <v>38125.269999999997</v>
      </c>
      <c r="M499" s="18">
        <v>7620.2</v>
      </c>
      <c r="N499" s="18">
        <v>3889.53</v>
      </c>
      <c r="O499" s="18">
        <v>49635</v>
      </c>
      <c r="P499" s="18">
        <v>577.54999999999995</v>
      </c>
      <c r="Q499" s="18">
        <v>417.45</v>
      </c>
      <c r="R499" s="18">
        <v>0</v>
      </c>
      <c r="S499" s="18">
        <v>995</v>
      </c>
      <c r="T499" s="18">
        <v>720</v>
      </c>
      <c r="U499" s="18">
        <v>0</v>
      </c>
      <c r="V499" s="18">
        <v>0</v>
      </c>
      <c r="W499" s="18">
        <v>0</v>
      </c>
      <c r="X499" s="18"/>
      <c r="Y499" s="18">
        <v>38702.82</v>
      </c>
      <c r="Z499" s="18">
        <v>8037.65</v>
      </c>
      <c r="AA499" s="18">
        <v>3889.53</v>
      </c>
      <c r="AB499" s="18">
        <v>50630</v>
      </c>
    </row>
    <row r="500" spans="1:28" s="15" customFormat="1" x14ac:dyDescent="0.25">
      <c r="A500" s="17">
        <v>5</v>
      </c>
      <c r="B500" s="17" t="s">
        <v>1111</v>
      </c>
      <c r="C500" s="17" t="s">
        <v>1663</v>
      </c>
      <c r="D500" s="17" t="s">
        <v>1112</v>
      </c>
      <c r="E500" s="17" t="s">
        <v>1113</v>
      </c>
      <c r="F500" s="17" t="s">
        <v>35</v>
      </c>
      <c r="G500" s="17" t="s">
        <v>1055</v>
      </c>
      <c r="H500" s="17">
        <v>130148</v>
      </c>
      <c r="I500" s="17">
        <v>127067</v>
      </c>
      <c r="J500" s="17">
        <v>3081</v>
      </c>
      <c r="K500" s="17" t="s">
        <v>37</v>
      </c>
      <c r="L500" s="18">
        <v>118985.76</v>
      </c>
      <c r="M500" s="18">
        <v>4760.8900000000003</v>
      </c>
      <c r="N500" s="18">
        <v>7336.35</v>
      </c>
      <c r="O500" s="18">
        <v>131083</v>
      </c>
      <c r="P500" s="18">
        <v>18632.71</v>
      </c>
      <c r="Q500" s="18">
        <v>1180.8399999999999</v>
      </c>
      <c r="R500" s="18">
        <v>1386.45</v>
      </c>
      <c r="S500" s="18">
        <v>21200</v>
      </c>
      <c r="T500" s="18">
        <v>13390</v>
      </c>
      <c r="U500" s="18">
        <v>0</v>
      </c>
      <c r="V500" s="18">
        <v>0</v>
      </c>
      <c r="W500" s="18">
        <v>0</v>
      </c>
      <c r="X500" s="18"/>
      <c r="Y500" s="18">
        <v>137618.47</v>
      </c>
      <c r="Z500" s="18">
        <v>5941.73</v>
      </c>
      <c r="AA500" s="18">
        <v>8722.7999999999993</v>
      </c>
      <c r="AB500" s="18">
        <v>152283</v>
      </c>
    </row>
    <row r="501" spans="1:28" s="15" customFormat="1" x14ac:dyDescent="0.25">
      <c r="A501" s="17">
        <v>6</v>
      </c>
      <c r="B501" s="17" t="s">
        <v>1108</v>
      </c>
      <c r="C501" s="17" t="s">
        <v>1663</v>
      </c>
      <c r="D501" s="17" t="s">
        <v>1115</v>
      </c>
      <c r="E501" s="17" t="s">
        <v>1116</v>
      </c>
      <c r="F501" s="17" t="s">
        <v>35</v>
      </c>
      <c r="G501" s="17" t="s">
        <v>1055</v>
      </c>
      <c r="H501" s="17">
        <v>55699</v>
      </c>
      <c r="I501" s="17">
        <v>55377</v>
      </c>
      <c r="J501" s="17">
        <v>322</v>
      </c>
      <c r="K501" s="17" t="s">
        <v>37</v>
      </c>
      <c r="L501" s="18">
        <v>104607.52</v>
      </c>
      <c r="M501" s="18">
        <v>4221.93</v>
      </c>
      <c r="N501" s="18">
        <v>530.54999999999995</v>
      </c>
      <c r="O501" s="18">
        <v>109360</v>
      </c>
      <c r="P501" s="18">
        <v>2358.42</v>
      </c>
      <c r="Q501" s="18">
        <v>1048.68</v>
      </c>
      <c r="R501" s="18">
        <v>144.9</v>
      </c>
      <c r="S501" s="18">
        <v>3552</v>
      </c>
      <c r="T501" s="18">
        <v>1550</v>
      </c>
      <c r="U501" s="18">
        <v>0</v>
      </c>
      <c r="V501" s="18">
        <v>0</v>
      </c>
      <c r="W501" s="18">
        <v>0</v>
      </c>
      <c r="X501" s="18"/>
      <c r="Y501" s="18">
        <v>106965.94</v>
      </c>
      <c r="Z501" s="18">
        <v>5270.61</v>
      </c>
      <c r="AA501" s="18">
        <v>675.45</v>
      </c>
      <c r="AB501" s="18">
        <v>112912</v>
      </c>
    </row>
    <row r="502" spans="1:28" s="15" customFormat="1" x14ac:dyDescent="0.25">
      <c r="A502" s="17">
        <v>7</v>
      </c>
      <c r="B502" s="17" t="s">
        <v>1108</v>
      </c>
      <c r="C502" s="17" t="s">
        <v>1663</v>
      </c>
      <c r="D502" s="17" t="s">
        <v>1117</v>
      </c>
      <c r="E502" s="17" t="s">
        <v>1118</v>
      </c>
      <c r="F502" s="17" t="s">
        <v>35</v>
      </c>
      <c r="G502" s="17" t="s">
        <v>1055</v>
      </c>
      <c r="H502" s="17">
        <v>4900</v>
      </c>
      <c r="I502" s="17">
        <v>4875</v>
      </c>
      <c r="J502" s="17">
        <v>75</v>
      </c>
      <c r="K502" s="17" t="s">
        <v>37</v>
      </c>
      <c r="L502" s="18">
        <v>69114.490000000005</v>
      </c>
      <c r="M502" s="18">
        <v>24455.38</v>
      </c>
      <c r="N502" s="18">
        <v>7129.13</v>
      </c>
      <c r="O502" s="18">
        <v>100699</v>
      </c>
      <c r="P502" s="18">
        <v>2174.35</v>
      </c>
      <c r="Q502" s="18">
        <v>760.9</v>
      </c>
      <c r="R502" s="18">
        <v>33.75</v>
      </c>
      <c r="S502" s="18">
        <v>2969</v>
      </c>
      <c r="T502" s="18">
        <v>50</v>
      </c>
      <c r="U502" s="18">
        <v>0</v>
      </c>
      <c r="V502" s="18">
        <v>0</v>
      </c>
      <c r="W502" s="18">
        <v>0</v>
      </c>
      <c r="X502" s="18"/>
      <c r="Y502" s="18">
        <v>71288.84</v>
      </c>
      <c r="Z502" s="18">
        <v>25216.28</v>
      </c>
      <c r="AA502" s="18">
        <v>7162.88</v>
      </c>
      <c r="AB502" s="18">
        <v>103668</v>
      </c>
    </row>
    <row r="503" spans="1:28" s="15" customFormat="1" x14ac:dyDescent="0.25">
      <c r="A503" s="17">
        <v>8</v>
      </c>
      <c r="B503" s="17" t="s">
        <v>1108</v>
      </c>
      <c r="C503" s="17" t="s">
        <v>1663</v>
      </c>
      <c r="D503" s="17" t="s">
        <v>1119</v>
      </c>
      <c r="E503" s="17" t="s">
        <v>1120</v>
      </c>
      <c r="F503" s="17" t="s">
        <v>35</v>
      </c>
      <c r="G503" s="17" t="s">
        <v>215</v>
      </c>
      <c r="H503" s="17">
        <v>86161</v>
      </c>
      <c r="I503" s="17">
        <v>85700</v>
      </c>
      <c r="J503" s="17">
        <v>1383</v>
      </c>
      <c r="K503" s="17" t="s">
        <v>37</v>
      </c>
      <c r="L503" s="18">
        <v>112993.05</v>
      </c>
      <c r="M503" s="18">
        <v>5665.15</v>
      </c>
      <c r="N503" s="18">
        <v>3304.8</v>
      </c>
      <c r="O503" s="18">
        <v>121963</v>
      </c>
      <c r="P503" s="18">
        <v>8500.6200000000008</v>
      </c>
      <c r="Q503" s="18">
        <v>1129.03</v>
      </c>
      <c r="R503" s="18">
        <v>622.35</v>
      </c>
      <c r="S503" s="18">
        <v>10252</v>
      </c>
      <c r="T503" s="18">
        <v>670</v>
      </c>
      <c r="U503" s="18">
        <v>0</v>
      </c>
      <c r="V503" s="18">
        <v>0</v>
      </c>
      <c r="W503" s="18">
        <v>0</v>
      </c>
      <c r="X503" s="18"/>
      <c r="Y503" s="18">
        <v>121493.67</v>
      </c>
      <c r="Z503" s="18">
        <v>6794.18</v>
      </c>
      <c r="AA503" s="18">
        <v>3927.15</v>
      </c>
      <c r="AB503" s="18">
        <v>132215</v>
      </c>
    </row>
    <row r="504" spans="1:28" s="15" customFormat="1" x14ac:dyDescent="0.25">
      <c r="A504" s="17">
        <v>9</v>
      </c>
      <c r="B504" s="17" t="s">
        <v>1121</v>
      </c>
      <c r="C504" s="17" t="s">
        <v>1663</v>
      </c>
      <c r="D504" s="17" t="s">
        <v>1122</v>
      </c>
      <c r="E504" s="17" t="s">
        <v>1123</v>
      </c>
      <c r="F504" s="17" t="s">
        <v>35</v>
      </c>
      <c r="G504" s="17" t="s">
        <v>1124</v>
      </c>
      <c r="H504" s="17">
        <v>37245</v>
      </c>
      <c r="I504" s="17">
        <v>37245</v>
      </c>
      <c r="J504" s="17">
        <v>0</v>
      </c>
      <c r="K504" s="17" t="s">
        <v>37</v>
      </c>
      <c r="L504" s="18">
        <v>17621.3</v>
      </c>
      <c r="M504" s="18">
        <v>1442.95</v>
      </c>
      <c r="N504" s="18">
        <v>411.75</v>
      </c>
      <c r="O504" s="18">
        <v>19476</v>
      </c>
      <c r="P504" s="18">
        <v>1402.03</v>
      </c>
      <c r="Q504" s="18">
        <v>160.97</v>
      </c>
      <c r="R504" s="18">
        <v>0</v>
      </c>
      <c r="S504" s="18">
        <v>1563</v>
      </c>
      <c r="T504" s="18">
        <v>4150</v>
      </c>
      <c r="U504" s="18">
        <v>0</v>
      </c>
      <c r="V504" s="18">
        <v>0</v>
      </c>
      <c r="W504" s="18">
        <v>0</v>
      </c>
      <c r="X504" s="18"/>
      <c r="Y504" s="18">
        <v>19023.330000000002</v>
      </c>
      <c r="Z504" s="18">
        <v>1603.92</v>
      </c>
      <c r="AA504" s="18">
        <v>411.75</v>
      </c>
      <c r="AB504" s="18">
        <v>21039</v>
      </c>
    </row>
    <row r="505" spans="1:28" s="15" customFormat="1" x14ac:dyDescent="0.25">
      <c r="A505" s="17">
        <v>10</v>
      </c>
      <c r="B505" s="17" t="s">
        <v>1099</v>
      </c>
      <c r="C505" s="17" t="s">
        <v>1663</v>
      </c>
      <c r="D505" s="17" t="s">
        <v>1125</v>
      </c>
      <c r="E505" s="17" t="s">
        <v>1126</v>
      </c>
      <c r="F505" s="17" t="s">
        <v>35</v>
      </c>
      <c r="G505" s="17" t="s">
        <v>1127</v>
      </c>
      <c r="H505" s="17">
        <v>17433</v>
      </c>
      <c r="I505" s="17">
        <v>17433</v>
      </c>
      <c r="J505" s="17">
        <v>0</v>
      </c>
      <c r="K505" s="17" t="s">
        <v>37</v>
      </c>
      <c r="L505" s="18">
        <v>71968.789999999994</v>
      </c>
      <c r="M505" s="18">
        <v>4712.21</v>
      </c>
      <c r="N505" s="18">
        <v>0</v>
      </c>
      <c r="O505" s="18">
        <v>76681</v>
      </c>
      <c r="P505" s="18">
        <v>577.01</v>
      </c>
      <c r="Q505" s="18">
        <v>716.99</v>
      </c>
      <c r="R505" s="18">
        <v>0</v>
      </c>
      <c r="S505" s="18">
        <v>1294</v>
      </c>
      <c r="T505" s="18">
        <v>0</v>
      </c>
      <c r="U505" s="18">
        <v>0</v>
      </c>
      <c r="V505" s="18">
        <v>0</v>
      </c>
      <c r="W505" s="18">
        <v>0</v>
      </c>
      <c r="X505" s="18"/>
      <c r="Y505" s="18">
        <v>72545.8</v>
      </c>
      <c r="Z505" s="18">
        <v>5429.2</v>
      </c>
      <c r="AA505" s="18">
        <v>0</v>
      </c>
      <c r="AB505" s="18">
        <v>77975</v>
      </c>
    </row>
    <row r="506" spans="1:28" s="15" customFormat="1" x14ac:dyDescent="0.25">
      <c r="A506" s="17">
        <v>11</v>
      </c>
      <c r="B506" s="17" t="s">
        <v>1103</v>
      </c>
      <c r="C506" s="17" t="s">
        <v>1663</v>
      </c>
      <c r="D506" s="17" t="s">
        <v>1128</v>
      </c>
      <c r="E506" s="17" t="s">
        <v>1129</v>
      </c>
      <c r="F506" s="17" t="s">
        <v>35</v>
      </c>
      <c r="G506" s="17" t="s">
        <v>215</v>
      </c>
      <c r="H506" s="17">
        <v>924</v>
      </c>
      <c r="I506" s="17">
        <v>485</v>
      </c>
      <c r="J506" s="17">
        <v>439</v>
      </c>
      <c r="K506" s="17" t="s">
        <v>37</v>
      </c>
      <c r="L506" s="18">
        <v>78418.39</v>
      </c>
      <c r="M506" s="18">
        <v>22050.27</v>
      </c>
      <c r="N506" s="18">
        <v>1047.3399999999999</v>
      </c>
      <c r="O506" s="18">
        <v>101516</v>
      </c>
      <c r="P506" s="18">
        <v>3775.13</v>
      </c>
      <c r="Q506" s="18">
        <v>774.32</v>
      </c>
      <c r="R506" s="18">
        <v>197.55</v>
      </c>
      <c r="S506" s="18">
        <v>4747</v>
      </c>
      <c r="T506" s="18">
        <v>0</v>
      </c>
      <c r="U506" s="18">
        <v>0</v>
      </c>
      <c r="V506" s="18">
        <v>0</v>
      </c>
      <c r="W506" s="18">
        <v>0</v>
      </c>
      <c r="X506" s="18"/>
      <c r="Y506" s="18">
        <v>82193.52</v>
      </c>
      <c r="Z506" s="18">
        <v>22824.59</v>
      </c>
      <c r="AA506" s="18">
        <v>1244.8900000000001</v>
      </c>
      <c r="AB506" s="18">
        <v>106263</v>
      </c>
    </row>
    <row r="507" spans="1:28" s="15" customFormat="1" x14ac:dyDescent="0.25">
      <c r="A507" s="17">
        <v>12</v>
      </c>
      <c r="B507" s="17" t="s">
        <v>1111</v>
      </c>
      <c r="C507" s="17" t="s">
        <v>1663</v>
      </c>
      <c r="D507" s="17" t="s">
        <v>1130</v>
      </c>
      <c r="E507" s="17" t="s">
        <v>1131</v>
      </c>
      <c r="F507" s="17" t="s">
        <v>35</v>
      </c>
      <c r="G507" s="17" t="s">
        <v>1132</v>
      </c>
      <c r="H507" s="17">
        <v>447</v>
      </c>
      <c r="I507" s="17">
        <v>409</v>
      </c>
      <c r="J507" s="17">
        <v>38</v>
      </c>
      <c r="K507" s="17" t="s">
        <v>37</v>
      </c>
      <c r="L507" s="18">
        <v>72884.89</v>
      </c>
      <c r="M507" s="18">
        <v>19495.98</v>
      </c>
      <c r="N507" s="18">
        <v>3127.13</v>
      </c>
      <c r="O507" s="18">
        <v>95508</v>
      </c>
      <c r="P507" s="18">
        <v>787.37</v>
      </c>
      <c r="Q507" s="18">
        <v>756.53</v>
      </c>
      <c r="R507" s="18">
        <v>17.100000000000001</v>
      </c>
      <c r="S507" s="18">
        <v>1561</v>
      </c>
      <c r="T507" s="18">
        <v>0</v>
      </c>
      <c r="U507" s="18">
        <v>0</v>
      </c>
      <c r="V507" s="18">
        <v>0</v>
      </c>
      <c r="W507" s="18">
        <v>0</v>
      </c>
      <c r="X507" s="18"/>
      <c r="Y507" s="18">
        <v>73672.259999999995</v>
      </c>
      <c r="Z507" s="18">
        <v>20252.509999999998</v>
      </c>
      <c r="AA507" s="18">
        <v>3144.23</v>
      </c>
      <c r="AB507" s="18">
        <v>97069</v>
      </c>
    </row>
    <row r="508" spans="1:28" s="15" customFormat="1" x14ac:dyDescent="0.25">
      <c r="A508" s="17">
        <v>13</v>
      </c>
      <c r="B508" s="17" t="s">
        <v>1103</v>
      </c>
      <c r="C508" s="17" t="s">
        <v>1663</v>
      </c>
      <c r="D508" s="17" t="s">
        <v>1669</v>
      </c>
      <c r="E508" s="17" t="s">
        <v>1670</v>
      </c>
      <c r="F508" s="17" t="s">
        <v>35</v>
      </c>
      <c r="G508" s="17" t="s">
        <v>1671</v>
      </c>
      <c r="H508" s="17"/>
      <c r="I508" s="17"/>
      <c r="J508" s="17"/>
      <c r="K508" s="17"/>
      <c r="L508" s="18">
        <v>7662.02</v>
      </c>
      <c r="M508" s="18">
        <v>228.67</v>
      </c>
      <c r="N508" s="18">
        <v>95.31</v>
      </c>
      <c r="O508" s="18">
        <v>7986</v>
      </c>
      <c r="P508" s="18">
        <v>0</v>
      </c>
      <c r="Q508" s="18">
        <v>0</v>
      </c>
      <c r="R508" s="18">
        <v>0</v>
      </c>
      <c r="S508" s="18"/>
      <c r="T508" s="18">
        <v>0</v>
      </c>
      <c r="U508" s="18">
        <v>0</v>
      </c>
      <c r="V508" s="18">
        <v>0</v>
      </c>
      <c r="W508" s="18">
        <v>0</v>
      </c>
      <c r="X508" s="18"/>
      <c r="Y508" s="18">
        <v>7662.02</v>
      </c>
      <c r="Z508" s="18">
        <v>228.67</v>
      </c>
      <c r="AA508" s="18">
        <v>95.31</v>
      </c>
      <c r="AB508" s="18">
        <v>7986</v>
      </c>
    </row>
    <row r="509" spans="1:28" s="15" customFormat="1" x14ac:dyDescent="0.25">
      <c r="A509" s="17">
        <v>14</v>
      </c>
      <c r="B509" s="17" t="s">
        <v>1121</v>
      </c>
      <c r="C509" s="17" t="s">
        <v>1663</v>
      </c>
      <c r="D509" s="17" t="s">
        <v>1133</v>
      </c>
      <c r="E509" s="17" t="s">
        <v>1134</v>
      </c>
      <c r="F509" s="17" t="s">
        <v>35</v>
      </c>
      <c r="G509" s="17" t="s">
        <v>114</v>
      </c>
      <c r="H509" s="17">
        <v>21182</v>
      </c>
      <c r="I509" s="17">
        <v>21089</v>
      </c>
      <c r="J509" s="17">
        <v>93</v>
      </c>
      <c r="K509" s="17" t="s">
        <v>37</v>
      </c>
      <c r="L509" s="18">
        <v>86064.7</v>
      </c>
      <c r="M509" s="18">
        <v>17655.84</v>
      </c>
      <c r="N509" s="18">
        <v>1521.46</v>
      </c>
      <c r="O509" s="18">
        <v>105242</v>
      </c>
      <c r="P509" s="18">
        <v>1394.3</v>
      </c>
      <c r="Q509" s="18">
        <v>869.85</v>
      </c>
      <c r="R509" s="18">
        <v>41.85</v>
      </c>
      <c r="S509" s="18">
        <v>2306</v>
      </c>
      <c r="T509" s="18">
        <v>0</v>
      </c>
      <c r="U509" s="18">
        <v>0</v>
      </c>
      <c r="V509" s="18">
        <v>0</v>
      </c>
      <c r="W509" s="18">
        <v>0</v>
      </c>
      <c r="X509" s="18"/>
      <c r="Y509" s="18">
        <v>87459</v>
      </c>
      <c r="Z509" s="18">
        <v>18525.689999999999</v>
      </c>
      <c r="AA509" s="18">
        <v>1563.31</v>
      </c>
      <c r="AB509" s="18">
        <v>107548</v>
      </c>
    </row>
    <row r="510" spans="1:28" s="15" customFormat="1" x14ac:dyDescent="0.25">
      <c r="A510" s="17">
        <v>15</v>
      </c>
      <c r="B510" s="17" t="s">
        <v>1135</v>
      </c>
      <c r="C510" s="17" t="s">
        <v>1663</v>
      </c>
      <c r="D510" s="17" t="s">
        <v>1136</v>
      </c>
      <c r="E510" s="17" t="s">
        <v>1137</v>
      </c>
      <c r="F510" s="17" t="s">
        <v>35</v>
      </c>
      <c r="G510" s="17" t="s">
        <v>1006</v>
      </c>
      <c r="H510" s="17"/>
      <c r="I510" s="17"/>
      <c r="J510" s="17"/>
      <c r="K510" s="17"/>
      <c r="L510" s="18">
        <v>28504.97</v>
      </c>
      <c r="M510" s="18">
        <v>1746.68</v>
      </c>
      <c r="N510" s="18">
        <v>1521.35</v>
      </c>
      <c r="O510" s="18">
        <v>31773</v>
      </c>
      <c r="P510" s="18">
        <v>0</v>
      </c>
      <c r="Q510" s="18">
        <v>0</v>
      </c>
      <c r="R510" s="18">
        <v>0</v>
      </c>
      <c r="S510" s="18"/>
      <c r="T510" s="18">
        <v>1120</v>
      </c>
      <c r="U510" s="18">
        <v>0</v>
      </c>
      <c r="V510" s="18">
        <v>0</v>
      </c>
      <c r="W510" s="18">
        <v>0</v>
      </c>
      <c r="X510" s="18"/>
      <c r="Y510" s="18">
        <v>28504.97</v>
      </c>
      <c r="Z510" s="18">
        <v>1746.68</v>
      </c>
      <c r="AA510" s="18">
        <v>1521.35</v>
      </c>
      <c r="AB510" s="18">
        <v>31773</v>
      </c>
    </row>
    <row r="511" spans="1:28" s="15" customFormat="1" x14ac:dyDescent="0.25">
      <c r="A511" s="17">
        <v>16</v>
      </c>
      <c r="B511" s="17" t="s">
        <v>1135</v>
      </c>
      <c r="C511" s="17" t="s">
        <v>1663</v>
      </c>
      <c r="D511" s="17" t="s">
        <v>1138</v>
      </c>
      <c r="E511" s="17" t="s">
        <v>1139</v>
      </c>
      <c r="F511" s="17" t="s">
        <v>35</v>
      </c>
      <c r="G511" s="17" t="s">
        <v>1010</v>
      </c>
      <c r="H511" s="17"/>
      <c r="I511" s="17"/>
      <c r="J511" s="17"/>
      <c r="K511" s="17"/>
      <c r="L511" s="18">
        <v>20703.669999999998</v>
      </c>
      <c r="M511" s="18">
        <v>2642.52</v>
      </c>
      <c r="N511" s="18">
        <v>56.81</v>
      </c>
      <c r="O511" s="18">
        <v>23403</v>
      </c>
      <c r="P511" s="18">
        <v>0</v>
      </c>
      <c r="Q511" s="18">
        <v>0</v>
      </c>
      <c r="R511" s="18">
        <v>0</v>
      </c>
      <c r="S511" s="18"/>
      <c r="T511" s="18">
        <v>0</v>
      </c>
      <c r="U511" s="18">
        <v>0</v>
      </c>
      <c r="V511" s="18">
        <v>0</v>
      </c>
      <c r="W511" s="18">
        <v>0</v>
      </c>
      <c r="X511" s="18"/>
      <c r="Y511" s="18">
        <v>20703.669999999998</v>
      </c>
      <c r="Z511" s="18">
        <v>2642.52</v>
      </c>
      <c r="AA511" s="18">
        <v>56.81</v>
      </c>
      <c r="AB511" s="18">
        <v>23403</v>
      </c>
    </row>
    <row r="512" spans="1:28" s="22" customFormat="1" x14ac:dyDescent="0.25">
      <c r="A512" s="19"/>
      <c r="B512" s="19"/>
      <c r="C512" s="10" t="s">
        <v>71</v>
      </c>
      <c r="D512" s="19"/>
      <c r="E512" s="19"/>
      <c r="F512" s="19"/>
      <c r="G512" s="19"/>
      <c r="H512" s="19"/>
      <c r="I512" s="19"/>
      <c r="J512" s="19">
        <f>SUM(J496:J511)</f>
        <v>6866</v>
      </c>
      <c r="K512" s="19"/>
      <c r="L512" s="20">
        <f t="shared" ref="L512:AB512" si="57">SUM(L496:L511)</f>
        <v>1090978.1000000001</v>
      </c>
      <c r="M512" s="20">
        <f t="shared" ref="M512" si="58">SUM(M496:M511)</f>
        <v>135815.38999999998</v>
      </c>
      <c r="N512" s="20">
        <f t="shared" ref="N512" si="59">SUM(N496:N511)</f>
        <v>43215.509999999987</v>
      </c>
      <c r="O512" s="20">
        <f t="shared" ref="O512" si="60">SUM(O496:O511)</f>
        <v>1270009</v>
      </c>
      <c r="P512" s="20">
        <f t="shared" ref="P512" si="61">SUM(P496:P511)</f>
        <v>52267.880000000005</v>
      </c>
      <c r="Q512" s="20">
        <f t="shared" ref="Q512" si="62">SUM(Q496:Q511)</f>
        <v>10484.42</v>
      </c>
      <c r="R512" s="20">
        <f t="shared" ref="R512" si="63">SUM(R496:R511)</f>
        <v>3089.7</v>
      </c>
      <c r="S512" s="20">
        <f t="shared" ref="S512" si="64">SUM(S496:S511)</f>
        <v>65842</v>
      </c>
      <c r="T512" s="20">
        <f t="shared" si="57"/>
        <v>21650</v>
      </c>
      <c r="U512" s="20">
        <f t="shared" si="57"/>
        <v>0</v>
      </c>
      <c r="V512" s="20">
        <f t="shared" si="57"/>
        <v>0</v>
      </c>
      <c r="W512" s="20">
        <f t="shared" si="57"/>
        <v>0</v>
      </c>
      <c r="X512" s="20">
        <f t="shared" si="57"/>
        <v>0</v>
      </c>
      <c r="Y512" s="20">
        <f t="shared" si="57"/>
        <v>1143245.9800000002</v>
      </c>
      <c r="Z512" s="20">
        <f t="shared" si="57"/>
        <v>146299.80999999997</v>
      </c>
      <c r="AA512" s="20">
        <f t="shared" si="57"/>
        <v>46305.209999999992</v>
      </c>
      <c r="AB512" s="20">
        <f t="shared" si="57"/>
        <v>1335851</v>
      </c>
    </row>
    <row r="513" spans="1:28" s="15" customFormat="1" x14ac:dyDescent="0.25">
      <c r="A513" s="17">
        <v>1</v>
      </c>
      <c r="B513" s="17" t="s">
        <v>1121</v>
      </c>
      <c r="C513" s="17" t="s">
        <v>1663</v>
      </c>
      <c r="D513" s="17" t="s">
        <v>1140</v>
      </c>
      <c r="E513" s="17" t="s">
        <v>1141</v>
      </c>
      <c r="F513" s="17" t="s">
        <v>75</v>
      </c>
      <c r="G513" s="17" t="s">
        <v>1142</v>
      </c>
      <c r="H513" s="17">
        <v>5834</v>
      </c>
      <c r="I513" s="17">
        <v>5766</v>
      </c>
      <c r="J513" s="17">
        <v>68</v>
      </c>
      <c r="K513" s="17" t="s">
        <v>37</v>
      </c>
      <c r="L513" s="18">
        <v>33533.86</v>
      </c>
      <c r="M513" s="18">
        <v>7050.74</v>
      </c>
      <c r="N513" s="18">
        <v>2053.4</v>
      </c>
      <c r="O513" s="18">
        <v>42638</v>
      </c>
      <c r="P513" s="18">
        <v>769.17</v>
      </c>
      <c r="Q513" s="18">
        <v>352.13</v>
      </c>
      <c r="R513" s="18">
        <v>40.700000000000003</v>
      </c>
      <c r="S513" s="18">
        <v>1162</v>
      </c>
      <c r="T513" s="18">
        <v>730</v>
      </c>
      <c r="U513" s="18">
        <v>0</v>
      </c>
      <c r="V513" s="18">
        <v>0</v>
      </c>
      <c r="W513" s="18">
        <v>0</v>
      </c>
      <c r="X513" s="18"/>
      <c r="Y513" s="18">
        <v>34303.03</v>
      </c>
      <c r="Z513" s="18">
        <v>7402.87</v>
      </c>
      <c r="AA513" s="18">
        <v>2094.1</v>
      </c>
      <c r="AB513" s="18">
        <v>43800</v>
      </c>
    </row>
    <row r="514" spans="1:28" s="15" customFormat="1" x14ac:dyDescent="0.25">
      <c r="A514" s="17">
        <v>2</v>
      </c>
      <c r="B514" s="17" t="s">
        <v>1121</v>
      </c>
      <c r="C514" s="17" t="s">
        <v>1663</v>
      </c>
      <c r="D514" s="17" t="s">
        <v>1143</v>
      </c>
      <c r="E514" s="17" t="s">
        <v>1144</v>
      </c>
      <c r="F514" s="17" t="s">
        <v>75</v>
      </c>
      <c r="G514" s="17" t="s">
        <v>1142</v>
      </c>
      <c r="H514" s="17">
        <v>1099</v>
      </c>
      <c r="I514" s="17">
        <v>1099</v>
      </c>
      <c r="J514" s="17">
        <v>0</v>
      </c>
      <c r="K514" s="17" t="s">
        <v>37</v>
      </c>
      <c r="L514" s="18">
        <v>16595.95</v>
      </c>
      <c r="M514" s="18">
        <v>4337.96</v>
      </c>
      <c r="N514" s="18">
        <v>429.09</v>
      </c>
      <c r="O514" s="18">
        <v>21363</v>
      </c>
      <c r="P514" s="18">
        <v>312.20999999999998</v>
      </c>
      <c r="Q514" s="18">
        <v>168.79</v>
      </c>
      <c r="R514" s="18">
        <v>0</v>
      </c>
      <c r="S514" s="18">
        <v>481</v>
      </c>
      <c r="T514" s="18">
        <v>0</v>
      </c>
      <c r="U514" s="18">
        <v>0</v>
      </c>
      <c r="V514" s="18">
        <v>0</v>
      </c>
      <c r="W514" s="18">
        <v>0</v>
      </c>
      <c r="X514" s="18"/>
      <c r="Y514" s="18">
        <v>16908.16</v>
      </c>
      <c r="Z514" s="18">
        <v>4506.75</v>
      </c>
      <c r="AA514" s="18">
        <v>429.09</v>
      </c>
      <c r="AB514" s="18">
        <v>21844</v>
      </c>
    </row>
    <row r="515" spans="1:28" s="15" customFormat="1" x14ac:dyDescent="0.25">
      <c r="A515" s="17">
        <v>3</v>
      </c>
      <c r="B515" s="17" t="s">
        <v>1103</v>
      </c>
      <c r="C515" s="17" t="s">
        <v>1663</v>
      </c>
      <c r="D515" s="17" t="s">
        <v>1145</v>
      </c>
      <c r="E515" s="17" t="s">
        <v>1146</v>
      </c>
      <c r="F515" s="17" t="s">
        <v>75</v>
      </c>
      <c r="G515" s="17" t="s">
        <v>1147</v>
      </c>
      <c r="H515" s="17">
        <v>16600</v>
      </c>
      <c r="I515" s="17">
        <v>16600</v>
      </c>
      <c r="J515" s="17">
        <v>1296</v>
      </c>
      <c r="K515" s="17" t="s">
        <v>1090</v>
      </c>
      <c r="L515" s="18">
        <v>58612.800000000003</v>
      </c>
      <c r="M515" s="18">
        <v>16572.060000000001</v>
      </c>
      <c r="N515" s="18">
        <v>3764.14</v>
      </c>
      <c r="O515" s="18">
        <v>78949</v>
      </c>
      <c r="P515" s="18">
        <v>9742.6200000000008</v>
      </c>
      <c r="Q515" s="18">
        <v>621.72</v>
      </c>
      <c r="R515" s="18">
        <v>775.66</v>
      </c>
      <c r="S515" s="18">
        <v>11140</v>
      </c>
      <c r="T515" s="18">
        <v>0</v>
      </c>
      <c r="U515" s="18">
        <v>0</v>
      </c>
      <c r="V515" s="18">
        <v>0</v>
      </c>
      <c r="W515" s="18">
        <v>0</v>
      </c>
      <c r="X515" s="18"/>
      <c r="Y515" s="18">
        <v>68355.42</v>
      </c>
      <c r="Z515" s="18">
        <v>17193.78</v>
      </c>
      <c r="AA515" s="18">
        <v>4539.8</v>
      </c>
      <c r="AB515" s="18">
        <v>90089</v>
      </c>
    </row>
    <row r="516" spans="1:28" s="15" customFormat="1" x14ac:dyDescent="0.25">
      <c r="A516" s="17">
        <v>4</v>
      </c>
      <c r="B516" s="17" t="s">
        <v>1099</v>
      </c>
      <c r="C516" s="17" t="s">
        <v>1663</v>
      </c>
      <c r="D516" s="17" t="s">
        <v>1148</v>
      </c>
      <c r="E516" s="17" t="s">
        <v>1149</v>
      </c>
      <c r="F516" s="17" t="s">
        <v>75</v>
      </c>
      <c r="G516" s="17" t="s">
        <v>1142</v>
      </c>
      <c r="H516" s="17">
        <v>18413</v>
      </c>
      <c r="I516" s="17">
        <v>18411</v>
      </c>
      <c r="J516" s="17">
        <v>2</v>
      </c>
      <c r="K516" s="17" t="s">
        <v>37</v>
      </c>
      <c r="L516" s="18">
        <v>45144.62</v>
      </c>
      <c r="M516" s="18">
        <v>13273.58</v>
      </c>
      <c r="N516" s="18">
        <v>3474.8</v>
      </c>
      <c r="O516" s="18">
        <v>61893</v>
      </c>
      <c r="P516" s="18">
        <v>170.55</v>
      </c>
      <c r="Q516" s="18">
        <v>485.25</v>
      </c>
      <c r="R516" s="18">
        <v>1.2</v>
      </c>
      <c r="S516" s="18">
        <v>657</v>
      </c>
      <c r="T516" s="18">
        <v>0</v>
      </c>
      <c r="U516" s="18">
        <v>0</v>
      </c>
      <c r="V516" s="18">
        <v>0</v>
      </c>
      <c r="W516" s="18">
        <v>0</v>
      </c>
      <c r="X516" s="18"/>
      <c r="Y516" s="18">
        <v>45315.17</v>
      </c>
      <c r="Z516" s="18">
        <v>13758.83</v>
      </c>
      <c r="AA516" s="18">
        <v>3476</v>
      </c>
      <c r="AB516" s="18">
        <v>62550</v>
      </c>
    </row>
    <row r="517" spans="1:28" s="15" customFormat="1" x14ac:dyDescent="0.25">
      <c r="A517" s="17">
        <v>5</v>
      </c>
      <c r="B517" s="17" t="s">
        <v>1111</v>
      </c>
      <c r="C517" s="17" t="s">
        <v>1663</v>
      </c>
      <c r="D517" s="17" t="s">
        <v>1150</v>
      </c>
      <c r="E517" s="17" t="s">
        <v>1151</v>
      </c>
      <c r="F517" s="17" t="s">
        <v>75</v>
      </c>
      <c r="G517" s="17" t="s">
        <v>1142</v>
      </c>
      <c r="H517" s="17">
        <v>52</v>
      </c>
      <c r="I517" s="17">
        <v>1</v>
      </c>
      <c r="J517" s="17">
        <v>51</v>
      </c>
      <c r="K517" s="17" t="s">
        <v>37</v>
      </c>
      <c r="L517" s="18">
        <v>75988.87</v>
      </c>
      <c r="M517" s="18">
        <v>20110.07</v>
      </c>
      <c r="N517" s="18">
        <v>5909.06</v>
      </c>
      <c r="O517" s="18">
        <v>102008</v>
      </c>
      <c r="P517" s="18">
        <v>710.15</v>
      </c>
      <c r="Q517" s="18">
        <v>817.33</v>
      </c>
      <c r="R517" s="18">
        <v>30.52</v>
      </c>
      <c r="S517" s="18">
        <v>1558</v>
      </c>
      <c r="T517" s="18">
        <v>0</v>
      </c>
      <c r="U517" s="18">
        <v>0</v>
      </c>
      <c r="V517" s="18">
        <v>0</v>
      </c>
      <c r="W517" s="18">
        <v>0</v>
      </c>
      <c r="X517" s="18"/>
      <c r="Y517" s="18">
        <v>76699.02</v>
      </c>
      <c r="Z517" s="18">
        <v>20927.400000000001</v>
      </c>
      <c r="AA517" s="18">
        <v>5939.58</v>
      </c>
      <c r="AB517" s="18">
        <v>103566</v>
      </c>
    </row>
    <row r="518" spans="1:28" s="15" customFormat="1" x14ac:dyDescent="0.25">
      <c r="A518" s="17">
        <v>6</v>
      </c>
      <c r="B518" s="17" t="s">
        <v>1108</v>
      </c>
      <c r="C518" s="17" t="s">
        <v>1663</v>
      </c>
      <c r="D518" s="17" t="s">
        <v>1152</v>
      </c>
      <c r="E518" s="17" t="s">
        <v>1153</v>
      </c>
      <c r="F518" s="17" t="s">
        <v>75</v>
      </c>
      <c r="G518" s="17" t="s">
        <v>1142</v>
      </c>
      <c r="H518" s="17">
        <v>5220</v>
      </c>
      <c r="I518" s="17">
        <v>5220</v>
      </c>
      <c r="J518" s="17">
        <v>0</v>
      </c>
      <c r="K518" s="17" t="s">
        <v>37</v>
      </c>
      <c r="L518" s="18">
        <v>24318.23</v>
      </c>
      <c r="M518" s="18">
        <v>6540.46</v>
      </c>
      <c r="N518" s="18">
        <v>755.31</v>
      </c>
      <c r="O518" s="18">
        <v>31614</v>
      </c>
      <c r="P518" s="18">
        <v>437.31</v>
      </c>
      <c r="Q518" s="18">
        <v>248.69</v>
      </c>
      <c r="R518" s="18">
        <v>0</v>
      </c>
      <c r="S518" s="18">
        <v>686</v>
      </c>
      <c r="T518" s="18">
        <v>0</v>
      </c>
      <c r="U518" s="18">
        <v>0</v>
      </c>
      <c r="V518" s="18">
        <v>0</v>
      </c>
      <c r="W518" s="18">
        <v>0</v>
      </c>
      <c r="X518" s="18"/>
      <c r="Y518" s="18">
        <v>24755.54</v>
      </c>
      <c r="Z518" s="18">
        <v>6789.15</v>
      </c>
      <c r="AA518" s="18">
        <v>755.31</v>
      </c>
      <c r="AB518" s="18">
        <v>32300</v>
      </c>
    </row>
    <row r="519" spans="1:28" s="15" customFormat="1" x14ac:dyDescent="0.25">
      <c r="A519" s="17">
        <v>7</v>
      </c>
      <c r="B519" s="17" t="s">
        <v>1108</v>
      </c>
      <c r="C519" s="17" t="s">
        <v>1663</v>
      </c>
      <c r="D519" s="17" t="s">
        <v>1154</v>
      </c>
      <c r="E519" s="17" t="s">
        <v>1155</v>
      </c>
      <c r="F519" s="17" t="s">
        <v>75</v>
      </c>
      <c r="G519" s="17" t="s">
        <v>1142</v>
      </c>
      <c r="H519" s="17">
        <v>21943</v>
      </c>
      <c r="I519" s="17">
        <v>21942</v>
      </c>
      <c r="J519" s="17">
        <v>1</v>
      </c>
      <c r="K519" s="17" t="s">
        <v>37</v>
      </c>
      <c r="L519" s="18">
        <v>22448.07</v>
      </c>
      <c r="M519" s="18">
        <v>5361.95</v>
      </c>
      <c r="N519" s="18">
        <v>910.98</v>
      </c>
      <c r="O519" s="18">
        <v>28721</v>
      </c>
      <c r="P519" s="18">
        <v>350.52</v>
      </c>
      <c r="Q519" s="18">
        <v>231.88</v>
      </c>
      <c r="R519" s="18">
        <v>0.6</v>
      </c>
      <c r="S519" s="18">
        <v>583</v>
      </c>
      <c r="T519" s="18">
        <v>0</v>
      </c>
      <c r="U519" s="18">
        <v>0</v>
      </c>
      <c r="V519" s="18">
        <v>0</v>
      </c>
      <c r="W519" s="18">
        <v>0</v>
      </c>
      <c r="X519" s="18"/>
      <c r="Y519" s="18">
        <v>22798.59</v>
      </c>
      <c r="Z519" s="18">
        <v>5593.83</v>
      </c>
      <c r="AA519" s="18">
        <v>911.58</v>
      </c>
      <c r="AB519" s="18">
        <v>29304</v>
      </c>
    </row>
    <row r="520" spans="1:28" s="15" customFormat="1" x14ac:dyDescent="0.25">
      <c r="A520" s="17">
        <v>8</v>
      </c>
      <c r="B520" s="17" t="s">
        <v>1103</v>
      </c>
      <c r="C520" s="17" t="s">
        <v>1663</v>
      </c>
      <c r="D520" s="17" t="s">
        <v>1156</v>
      </c>
      <c r="E520" s="17" t="s">
        <v>1157</v>
      </c>
      <c r="F520" s="17" t="s">
        <v>75</v>
      </c>
      <c r="G520" s="17" t="s">
        <v>1142</v>
      </c>
      <c r="H520" s="17">
        <v>13096</v>
      </c>
      <c r="I520" s="17">
        <v>12908</v>
      </c>
      <c r="J520" s="17">
        <v>188</v>
      </c>
      <c r="K520" s="17" t="s">
        <v>37</v>
      </c>
      <c r="L520" s="18">
        <v>75878.48</v>
      </c>
      <c r="M520" s="18">
        <v>21274.53</v>
      </c>
      <c r="N520" s="18">
        <v>5430.99</v>
      </c>
      <c r="O520" s="18">
        <v>102584</v>
      </c>
      <c r="P520" s="18">
        <v>1755.71</v>
      </c>
      <c r="Q520" s="18">
        <v>804.77</v>
      </c>
      <c r="R520" s="18">
        <v>112.52</v>
      </c>
      <c r="S520" s="18">
        <v>2673</v>
      </c>
      <c r="T520" s="18">
        <v>0</v>
      </c>
      <c r="U520" s="18">
        <v>0</v>
      </c>
      <c r="V520" s="18">
        <v>0</v>
      </c>
      <c r="W520" s="18">
        <v>0</v>
      </c>
      <c r="X520" s="18"/>
      <c r="Y520" s="18">
        <v>77634.19</v>
      </c>
      <c r="Z520" s="18">
        <v>22079.3</v>
      </c>
      <c r="AA520" s="18">
        <v>5543.51</v>
      </c>
      <c r="AB520" s="18">
        <v>105257</v>
      </c>
    </row>
    <row r="521" spans="1:28" s="15" customFormat="1" x14ac:dyDescent="0.25">
      <c r="A521" s="17">
        <v>9</v>
      </c>
      <c r="B521" s="17" t="s">
        <v>1103</v>
      </c>
      <c r="C521" s="17" t="s">
        <v>1663</v>
      </c>
      <c r="D521" s="17" t="s">
        <v>1158</v>
      </c>
      <c r="E521" s="17" t="s">
        <v>1159</v>
      </c>
      <c r="F521" s="17" t="s">
        <v>75</v>
      </c>
      <c r="G521" s="17" t="s">
        <v>1142</v>
      </c>
      <c r="H521" s="17">
        <v>11475</v>
      </c>
      <c r="I521" s="17">
        <v>11475</v>
      </c>
      <c r="J521" s="17">
        <v>936</v>
      </c>
      <c r="K521" s="17" t="s">
        <v>1090</v>
      </c>
      <c r="L521" s="18">
        <v>52706.43</v>
      </c>
      <c r="M521" s="18">
        <v>17791.5</v>
      </c>
      <c r="N521" s="18">
        <v>3762.07</v>
      </c>
      <c r="O521" s="18">
        <v>74260</v>
      </c>
      <c r="P521" s="18">
        <v>7032.57</v>
      </c>
      <c r="Q521" s="18">
        <v>563.23</v>
      </c>
      <c r="R521" s="18">
        <v>560.20000000000005</v>
      </c>
      <c r="S521" s="18">
        <v>8156</v>
      </c>
      <c r="T521" s="18">
        <v>0</v>
      </c>
      <c r="U521" s="18">
        <v>0</v>
      </c>
      <c r="V521" s="18">
        <v>0</v>
      </c>
      <c r="W521" s="18">
        <v>0</v>
      </c>
      <c r="X521" s="18"/>
      <c r="Y521" s="18">
        <v>59739</v>
      </c>
      <c r="Z521" s="18">
        <v>18354.73</v>
      </c>
      <c r="AA521" s="18">
        <v>4322.2700000000004</v>
      </c>
      <c r="AB521" s="18">
        <v>82416</v>
      </c>
    </row>
    <row r="522" spans="1:28" s="15" customFormat="1" x14ac:dyDescent="0.25">
      <c r="A522" s="17">
        <v>10</v>
      </c>
      <c r="B522" s="17" t="s">
        <v>1111</v>
      </c>
      <c r="C522" s="17" t="s">
        <v>1663</v>
      </c>
      <c r="D522" s="17" t="s">
        <v>1160</v>
      </c>
      <c r="E522" s="17" t="s">
        <v>1161</v>
      </c>
      <c r="F522" s="17" t="s">
        <v>75</v>
      </c>
      <c r="G522" s="17" t="s">
        <v>1142</v>
      </c>
      <c r="H522" s="17">
        <v>12550</v>
      </c>
      <c r="I522" s="17">
        <v>12550</v>
      </c>
      <c r="J522" s="17">
        <v>0</v>
      </c>
      <c r="K522" s="17" t="s">
        <v>37</v>
      </c>
      <c r="L522" s="18">
        <v>40159.15</v>
      </c>
      <c r="M522" s="18">
        <v>11309.43</v>
      </c>
      <c r="N522" s="18">
        <v>2171.42</v>
      </c>
      <c r="O522" s="18">
        <v>53640</v>
      </c>
      <c r="P522" s="18">
        <v>437.74</v>
      </c>
      <c r="Q522" s="18">
        <v>421.26</v>
      </c>
      <c r="R522" s="18">
        <v>0</v>
      </c>
      <c r="S522" s="18">
        <v>859</v>
      </c>
      <c r="T522" s="18">
        <v>0</v>
      </c>
      <c r="U522" s="18">
        <v>0</v>
      </c>
      <c r="V522" s="18">
        <v>0</v>
      </c>
      <c r="W522" s="18">
        <v>0</v>
      </c>
      <c r="X522" s="18"/>
      <c r="Y522" s="18">
        <v>40596.89</v>
      </c>
      <c r="Z522" s="18">
        <v>11730.69</v>
      </c>
      <c r="AA522" s="18">
        <v>2171.42</v>
      </c>
      <c r="AB522" s="18">
        <v>54499</v>
      </c>
    </row>
    <row r="523" spans="1:28" s="15" customFormat="1" x14ac:dyDescent="0.25">
      <c r="A523" s="17">
        <v>11</v>
      </c>
      <c r="B523" s="17" t="s">
        <v>1111</v>
      </c>
      <c r="C523" s="17" t="s">
        <v>1663</v>
      </c>
      <c r="D523" s="17" t="s">
        <v>1162</v>
      </c>
      <c r="E523" s="17" t="s">
        <v>1163</v>
      </c>
      <c r="F523" s="17" t="s">
        <v>75</v>
      </c>
      <c r="G523" s="17" t="s">
        <v>114</v>
      </c>
      <c r="H523" s="17"/>
      <c r="I523" s="17"/>
      <c r="J523" s="17"/>
      <c r="K523" s="17"/>
      <c r="L523" s="18">
        <v>66069.88</v>
      </c>
      <c r="M523" s="18">
        <v>19349.32</v>
      </c>
      <c r="N523" s="18">
        <v>2656.8</v>
      </c>
      <c r="O523" s="18">
        <v>88076</v>
      </c>
      <c r="P523" s="18">
        <v>0</v>
      </c>
      <c r="Q523" s="18">
        <v>0</v>
      </c>
      <c r="R523" s="18">
        <v>0</v>
      </c>
      <c r="S523" s="18"/>
      <c r="T523" s="18">
        <v>0</v>
      </c>
      <c r="U523" s="18">
        <v>0</v>
      </c>
      <c r="V523" s="18">
        <v>0</v>
      </c>
      <c r="W523" s="18">
        <v>0</v>
      </c>
      <c r="X523" s="18"/>
      <c r="Y523" s="18">
        <v>66069.88</v>
      </c>
      <c r="Z523" s="18">
        <v>19349.32</v>
      </c>
      <c r="AA523" s="18">
        <v>2656.8</v>
      </c>
      <c r="AB523" s="18">
        <v>88076</v>
      </c>
    </row>
    <row r="524" spans="1:28" s="15" customFormat="1" x14ac:dyDescent="0.25">
      <c r="A524" s="17">
        <v>12</v>
      </c>
      <c r="B524" s="17" t="s">
        <v>1108</v>
      </c>
      <c r="C524" s="17" t="s">
        <v>1663</v>
      </c>
      <c r="D524" s="17" t="s">
        <v>1164</v>
      </c>
      <c r="E524" s="17" t="s">
        <v>1165</v>
      </c>
      <c r="F524" s="17" t="s">
        <v>75</v>
      </c>
      <c r="G524" s="17" t="s">
        <v>114</v>
      </c>
      <c r="H524" s="17"/>
      <c r="I524" s="17"/>
      <c r="J524" s="17"/>
      <c r="K524" s="17"/>
      <c r="L524" s="18">
        <v>66070.64</v>
      </c>
      <c r="M524" s="18">
        <v>19349.560000000001</v>
      </c>
      <c r="N524" s="18">
        <v>2656.8</v>
      </c>
      <c r="O524" s="18">
        <v>88077</v>
      </c>
      <c r="P524" s="18">
        <v>0</v>
      </c>
      <c r="Q524" s="18">
        <v>0</v>
      </c>
      <c r="R524" s="18">
        <v>0</v>
      </c>
      <c r="S524" s="18"/>
      <c r="T524" s="18">
        <v>0</v>
      </c>
      <c r="U524" s="18">
        <v>0</v>
      </c>
      <c r="V524" s="18">
        <v>0</v>
      </c>
      <c r="W524" s="18">
        <v>0</v>
      </c>
      <c r="X524" s="18"/>
      <c r="Y524" s="18">
        <v>66070.64</v>
      </c>
      <c r="Z524" s="18">
        <v>19349.560000000001</v>
      </c>
      <c r="AA524" s="18">
        <v>2656.8</v>
      </c>
      <c r="AB524" s="18">
        <v>88077</v>
      </c>
    </row>
    <row r="525" spans="1:28" s="15" customFormat="1" x14ac:dyDescent="0.25">
      <c r="A525" s="17">
        <v>13</v>
      </c>
      <c r="B525" s="17" t="s">
        <v>1103</v>
      </c>
      <c r="C525" s="17" t="s">
        <v>1663</v>
      </c>
      <c r="D525" s="17" t="s">
        <v>1166</v>
      </c>
      <c r="E525" s="17" t="s">
        <v>1167</v>
      </c>
      <c r="F525" s="17" t="s">
        <v>75</v>
      </c>
      <c r="G525" s="17" t="s">
        <v>114</v>
      </c>
      <c r="H525" s="17"/>
      <c r="I525" s="17"/>
      <c r="J525" s="17"/>
      <c r="K525" s="17"/>
      <c r="L525" s="18">
        <v>66070.67</v>
      </c>
      <c r="M525" s="18">
        <v>19349.53</v>
      </c>
      <c r="N525" s="18">
        <v>2656.8</v>
      </c>
      <c r="O525" s="18">
        <v>88077</v>
      </c>
      <c r="P525" s="18">
        <v>0</v>
      </c>
      <c r="Q525" s="18">
        <v>0</v>
      </c>
      <c r="R525" s="18">
        <v>0</v>
      </c>
      <c r="S525" s="18"/>
      <c r="T525" s="18">
        <v>0</v>
      </c>
      <c r="U525" s="18">
        <v>0</v>
      </c>
      <c r="V525" s="18">
        <v>0</v>
      </c>
      <c r="W525" s="18">
        <v>0</v>
      </c>
      <c r="X525" s="18"/>
      <c r="Y525" s="18">
        <v>66070.67</v>
      </c>
      <c r="Z525" s="18">
        <v>19349.53</v>
      </c>
      <c r="AA525" s="18">
        <v>2656.8</v>
      </c>
      <c r="AB525" s="18">
        <v>88077</v>
      </c>
    </row>
    <row r="526" spans="1:28" s="15" customFormat="1" x14ac:dyDescent="0.25">
      <c r="A526" s="17">
        <v>14</v>
      </c>
      <c r="B526" s="17" t="s">
        <v>1121</v>
      </c>
      <c r="C526" s="17" t="s">
        <v>1663</v>
      </c>
      <c r="D526" s="17" t="s">
        <v>1168</v>
      </c>
      <c r="E526" s="17" t="s">
        <v>1169</v>
      </c>
      <c r="F526" s="17" t="s">
        <v>75</v>
      </c>
      <c r="G526" s="17" t="s">
        <v>114</v>
      </c>
      <c r="H526" s="17"/>
      <c r="I526" s="17"/>
      <c r="J526" s="17"/>
      <c r="K526" s="17"/>
      <c r="L526" s="18">
        <v>71418.47</v>
      </c>
      <c r="M526" s="18">
        <v>15378.73</v>
      </c>
      <c r="N526" s="18">
        <v>1414.8</v>
      </c>
      <c r="O526" s="18">
        <v>88212</v>
      </c>
      <c r="P526" s="18">
        <v>0</v>
      </c>
      <c r="Q526" s="18">
        <v>0</v>
      </c>
      <c r="R526" s="18">
        <v>0</v>
      </c>
      <c r="S526" s="18"/>
      <c r="T526" s="18">
        <v>0</v>
      </c>
      <c r="U526" s="18">
        <v>0</v>
      </c>
      <c r="V526" s="18">
        <v>0</v>
      </c>
      <c r="W526" s="18">
        <v>0</v>
      </c>
      <c r="X526" s="18"/>
      <c r="Y526" s="18">
        <v>71418.47</v>
      </c>
      <c r="Z526" s="18">
        <v>15378.73</v>
      </c>
      <c r="AA526" s="18">
        <v>1414.8</v>
      </c>
      <c r="AB526" s="18">
        <v>88212</v>
      </c>
    </row>
    <row r="527" spans="1:28" s="15" customFormat="1" x14ac:dyDescent="0.25">
      <c r="A527" s="17">
        <v>15</v>
      </c>
      <c r="B527" s="17" t="s">
        <v>1099</v>
      </c>
      <c r="C527" s="17" t="s">
        <v>1663</v>
      </c>
      <c r="D527" s="17" t="s">
        <v>1170</v>
      </c>
      <c r="E527" s="17" t="s">
        <v>1171</v>
      </c>
      <c r="F527" s="17" t="s">
        <v>75</v>
      </c>
      <c r="G527" s="17" t="s">
        <v>114</v>
      </c>
      <c r="H527" s="17"/>
      <c r="I527" s="17"/>
      <c r="J527" s="17"/>
      <c r="K527" s="17"/>
      <c r="L527" s="18">
        <v>27833.22</v>
      </c>
      <c r="M527" s="18">
        <v>4060.1</v>
      </c>
      <c r="N527" s="18">
        <v>427.68</v>
      </c>
      <c r="O527" s="18">
        <v>32321</v>
      </c>
      <c r="P527" s="18">
        <v>0</v>
      </c>
      <c r="Q527" s="18">
        <v>0</v>
      </c>
      <c r="R527" s="18">
        <v>0</v>
      </c>
      <c r="S527" s="18"/>
      <c r="T527" s="18">
        <v>0</v>
      </c>
      <c r="U527" s="18">
        <v>0</v>
      </c>
      <c r="V527" s="18">
        <v>0</v>
      </c>
      <c r="W527" s="18">
        <v>0</v>
      </c>
      <c r="X527" s="18"/>
      <c r="Y527" s="18">
        <v>27833.22</v>
      </c>
      <c r="Z527" s="18">
        <v>4060.1</v>
      </c>
      <c r="AA527" s="18">
        <v>427.68</v>
      </c>
      <c r="AB527" s="18">
        <v>32321</v>
      </c>
    </row>
    <row r="528" spans="1:28" s="12" customFormat="1" ht="16.5" customHeight="1" x14ac:dyDescent="0.25">
      <c r="A528" s="10"/>
      <c r="B528" s="10"/>
      <c r="C528" s="10" t="s">
        <v>71</v>
      </c>
      <c r="D528" s="10"/>
      <c r="E528" s="10"/>
      <c r="F528" s="10"/>
      <c r="G528" s="10"/>
      <c r="H528" s="10"/>
      <c r="I528" s="10"/>
      <c r="J528" s="11">
        <f>SUM(J513:J527)</f>
        <v>2542</v>
      </c>
      <c r="K528" s="10"/>
      <c r="L528" s="11">
        <f t="shared" ref="L528:AB528" si="65">SUM(L513:L527)</f>
        <v>742849.34</v>
      </c>
      <c r="M528" s="11">
        <f t="shared" si="65"/>
        <v>201109.52000000002</v>
      </c>
      <c r="N528" s="11">
        <f t="shared" si="65"/>
        <v>38474.140000000007</v>
      </c>
      <c r="O528" s="11">
        <f t="shared" si="65"/>
        <v>982433</v>
      </c>
      <c r="P528" s="11">
        <f t="shared" si="65"/>
        <v>21718.55</v>
      </c>
      <c r="Q528" s="11">
        <f t="shared" si="65"/>
        <v>4715.05</v>
      </c>
      <c r="R528" s="11">
        <f t="shared" si="65"/>
        <v>1521.4</v>
      </c>
      <c r="S528" s="11">
        <f t="shared" si="65"/>
        <v>27955</v>
      </c>
      <c r="T528" s="11">
        <f t="shared" si="65"/>
        <v>730</v>
      </c>
      <c r="U528" s="11">
        <f t="shared" si="65"/>
        <v>0</v>
      </c>
      <c r="V528" s="11">
        <f t="shared" si="65"/>
        <v>0</v>
      </c>
      <c r="W528" s="11">
        <f t="shared" si="65"/>
        <v>0</v>
      </c>
      <c r="X528" s="11">
        <f t="shared" si="65"/>
        <v>0</v>
      </c>
      <c r="Y528" s="11">
        <f t="shared" si="65"/>
        <v>764567.89</v>
      </c>
      <c r="Z528" s="11">
        <f t="shared" si="65"/>
        <v>205824.57</v>
      </c>
      <c r="AA528" s="11">
        <f t="shared" si="65"/>
        <v>39995.540000000015</v>
      </c>
      <c r="AB528" s="11">
        <f t="shared" si="65"/>
        <v>1010388</v>
      </c>
    </row>
    <row r="529" spans="1:31" s="12" customFormat="1" ht="16.5" customHeight="1" x14ac:dyDescent="0.25">
      <c r="A529" s="10"/>
      <c r="B529" s="10"/>
      <c r="C529" s="10" t="s">
        <v>119</v>
      </c>
      <c r="D529" s="10"/>
      <c r="E529" s="10"/>
      <c r="F529" s="10"/>
      <c r="G529" s="10"/>
      <c r="H529" s="10"/>
      <c r="I529" s="10"/>
      <c r="J529" s="11">
        <f>J528+J512</f>
        <v>9408</v>
      </c>
      <c r="K529" s="11"/>
      <c r="L529" s="11">
        <f t="shared" ref="L529:AB529" si="66">L528+L512</f>
        <v>1833827.44</v>
      </c>
      <c r="M529" s="11">
        <f t="shared" si="66"/>
        <v>336924.91000000003</v>
      </c>
      <c r="N529" s="11">
        <f t="shared" si="66"/>
        <v>81689.649999999994</v>
      </c>
      <c r="O529" s="11">
        <f t="shared" si="66"/>
        <v>2252442</v>
      </c>
      <c r="P529" s="11">
        <f t="shared" si="66"/>
        <v>73986.430000000008</v>
      </c>
      <c r="Q529" s="11">
        <f t="shared" si="66"/>
        <v>15199.470000000001</v>
      </c>
      <c r="R529" s="11">
        <f t="shared" si="66"/>
        <v>4611.1000000000004</v>
      </c>
      <c r="S529" s="11">
        <f t="shared" si="66"/>
        <v>93797</v>
      </c>
      <c r="T529" s="11">
        <f t="shared" si="66"/>
        <v>22380</v>
      </c>
      <c r="U529" s="11">
        <f t="shared" si="66"/>
        <v>0</v>
      </c>
      <c r="V529" s="11">
        <f t="shared" si="66"/>
        <v>0</v>
      </c>
      <c r="W529" s="11">
        <f t="shared" si="66"/>
        <v>0</v>
      </c>
      <c r="X529" s="11">
        <f t="shared" si="66"/>
        <v>0</v>
      </c>
      <c r="Y529" s="11">
        <f t="shared" si="66"/>
        <v>1907813.87</v>
      </c>
      <c r="Z529" s="11">
        <f t="shared" si="66"/>
        <v>352124.38</v>
      </c>
      <c r="AA529" s="11">
        <f t="shared" si="66"/>
        <v>86300.75</v>
      </c>
      <c r="AB529" s="11">
        <f t="shared" si="66"/>
        <v>2346239</v>
      </c>
    </row>
    <row r="530" spans="1:31" ht="18" customHeight="1" x14ac:dyDescent="0.25">
      <c r="O530" s="34"/>
    </row>
    <row r="531" spans="1:31" ht="18" customHeight="1" x14ac:dyDescent="0.25">
      <c r="O531" s="34"/>
    </row>
    <row r="534" spans="1:31" ht="15.75" x14ac:dyDescent="0.25">
      <c r="E534" s="13" t="s">
        <v>120</v>
      </c>
      <c r="G534" s="14"/>
      <c r="H534" s="14"/>
      <c r="I534" s="14"/>
      <c r="J534" s="14"/>
      <c r="K534" s="14"/>
      <c r="L534" s="13" t="s">
        <v>122</v>
      </c>
      <c r="M534" s="13"/>
      <c r="N534" s="13"/>
      <c r="O534" s="14"/>
      <c r="Q534" s="14"/>
      <c r="R534" s="13" t="s">
        <v>121</v>
      </c>
      <c r="T534" s="14"/>
      <c r="U534" s="14"/>
      <c r="W534" s="14"/>
      <c r="X534" s="14"/>
      <c r="Y534" s="13" t="s">
        <v>123</v>
      </c>
      <c r="Z534" s="14"/>
      <c r="AA534" s="14"/>
      <c r="AB534" s="14"/>
    </row>
    <row r="535" spans="1:31" ht="15.75" x14ac:dyDescent="0.25">
      <c r="E535" s="13" t="s">
        <v>124</v>
      </c>
      <c r="G535" s="14"/>
      <c r="H535" s="14"/>
      <c r="I535" s="14"/>
      <c r="J535" s="14"/>
      <c r="K535" s="14"/>
      <c r="L535" s="13" t="s">
        <v>124</v>
      </c>
      <c r="M535" s="13"/>
      <c r="N535" s="13"/>
      <c r="O535" s="14"/>
      <c r="Q535" s="14"/>
      <c r="R535" s="13" t="s">
        <v>124</v>
      </c>
      <c r="T535" s="14"/>
      <c r="U535" s="14"/>
      <c r="W535" s="14"/>
      <c r="X535" s="14"/>
      <c r="Y535" s="13" t="s">
        <v>124</v>
      </c>
      <c r="Z535" s="14"/>
      <c r="AA535" s="14"/>
      <c r="AB535" s="14"/>
    </row>
    <row r="536" spans="1:31" ht="32.25" customHeight="1" x14ac:dyDescent="0.55000000000000004">
      <c r="A536" s="75" t="s">
        <v>0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1"/>
      <c r="AD536" s="1"/>
      <c r="AE536" s="1"/>
    </row>
    <row r="537" spans="1:31" ht="21.75" customHeight="1" x14ac:dyDescent="0.4">
      <c r="A537" s="76" t="s">
        <v>1722</v>
      </c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2"/>
      <c r="AD537" s="2"/>
      <c r="AE537" s="2"/>
    </row>
    <row r="538" spans="1:31" s="5" customFormat="1" ht="20.25" customHeight="1" x14ac:dyDescent="0.35">
      <c r="A538" s="3" t="s">
        <v>1</v>
      </c>
      <c r="B538" s="4"/>
      <c r="C538" s="3"/>
      <c r="D538" s="3"/>
      <c r="F538" s="3" t="s">
        <v>1172</v>
      </c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s="7" customFormat="1" ht="90" x14ac:dyDescent="0.25">
      <c r="A539" s="6" t="s">
        <v>3</v>
      </c>
      <c r="B539" s="6" t="s">
        <v>4</v>
      </c>
      <c r="C539" s="6" t="s">
        <v>5</v>
      </c>
      <c r="D539" s="6" t="s">
        <v>6</v>
      </c>
      <c r="E539" s="6" t="s">
        <v>7</v>
      </c>
      <c r="F539" s="6" t="s">
        <v>8</v>
      </c>
      <c r="G539" s="6" t="s">
        <v>9</v>
      </c>
      <c r="H539" s="6" t="s">
        <v>10</v>
      </c>
      <c r="I539" s="6" t="s">
        <v>11</v>
      </c>
      <c r="J539" s="6" t="s">
        <v>12</v>
      </c>
      <c r="K539" s="6" t="s">
        <v>13</v>
      </c>
      <c r="L539" s="6" t="s">
        <v>14</v>
      </c>
      <c r="M539" s="6" t="s">
        <v>15</v>
      </c>
      <c r="N539" s="6" t="s">
        <v>16</v>
      </c>
      <c r="O539" s="6" t="s">
        <v>17</v>
      </c>
      <c r="P539" s="6" t="s">
        <v>18</v>
      </c>
      <c r="Q539" s="6" t="s">
        <v>19</v>
      </c>
      <c r="R539" s="6" t="s">
        <v>20</v>
      </c>
      <c r="S539" s="6" t="s">
        <v>21</v>
      </c>
      <c r="T539" s="6" t="s">
        <v>22</v>
      </c>
      <c r="U539" s="6" t="s">
        <v>23</v>
      </c>
      <c r="V539" s="6" t="s">
        <v>24</v>
      </c>
      <c r="W539" s="6" t="s">
        <v>25</v>
      </c>
      <c r="X539" s="6" t="s">
        <v>26</v>
      </c>
      <c r="Y539" s="6" t="s">
        <v>27</v>
      </c>
      <c r="Z539" s="6" t="s">
        <v>28</v>
      </c>
      <c r="AA539" s="6" t="s">
        <v>29</v>
      </c>
      <c r="AB539" s="6" t="s">
        <v>30</v>
      </c>
    </row>
    <row r="540" spans="1:31" s="15" customFormat="1" x14ac:dyDescent="0.25">
      <c r="A540" s="17">
        <v>1</v>
      </c>
      <c r="B540" s="17" t="s">
        <v>1099</v>
      </c>
      <c r="C540" s="17" t="s">
        <v>1663</v>
      </c>
      <c r="D540" s="17" t="s">
        <v>1101</v>
      </c>
      <c r="E540" s="17" t="s">
        <v>1102</v>
      </c>
      <c r="F540" s="17" t="s">
        <v>35</v>
      </c>
      <c r="G540" s="17" t="s">
        <v>1055</v>
      </c>
      <c r="H540" s="17">
        <v>4673</v>
      </c>
      <c r="I540" s="17">
        <v>4449</v>
      </c>
      <c r="J540" s="17">
        <v>672</v>
      </c>
      <c r="K540" s="17" t="s">
        <v>37</v>
      </c>
      <c r="L540" s="18">
        <v>50841.08</v>
      </c>
      <c r="M540" s="18">
        <v>3663.92</v>
      </c>
      <c r="N540" s="18">
        <v>3600</v>
      </c>
      <c r="O540" s="18">
        <v>58105</v>
      </c>
      <c r="P540" s="18">
        <v>4733.79</v>
      </c>
      <c r="Q540" s="18">
        <v>540.80999999999995</v>
      </c>
      <c r="R540" s="18">
        <v>302.39999999999998</v>
      </c>
      <c r="S540" s="18">
        <v>5577</v>
      </c>
      <c r="T540" s="18">
        <v>0</v>
      </c>
      <c r="U540" s="18">
        <v>0</v>
      </c>
      <c r="V540" s="18">
        <v>0</v>
      </c>
      <c r="W540" s="18">
        <v>0</v>
      </c>
      <c r="X540" s="18"/>
      <c r="Y540" s="18">
        <v>55574.87</v>
      </c>
      <c r="Z540" s="18">
        <v>4204.7299999999996</v>
      </c>
      <c r="AA540" s="18">
        <v>3902.4</v>
      </c>
      <c r="AB540" s="18">
        <v>63682</v>
      </c>
    </row>
    <row r="541" spans="1:31" s="15" customFormat="1" x14ac:dyDescent="0.25">
      <c r="A541" s="17">
        <v>2</v>
      </c>
      <c r="B541" s="17" t="s">
        <v>1103</v>
      </c>
      <c r="C541" s="17" t="s">
        <v>1663</v>
      </c>
      <c r="D541" s="17" t="s">
        <v>1104</v>
      </c>
      <c r="E541" s="17" t="s">
        <v>1105</v>
      </c>
      <c r="F541" s="17" t="s">
        <v>35</v>
      </c>
      <c r="G541" s="17" t="s">
        <v>750</v>
      </c>
      <c r="H541" s="17">
        <v>81209</v>
      </c>
      <c r="I541" s="17">
        <v>80306</v>
      </c>
      <c r="J541" s="17">
        <v>903</v>
      </c>
      <c r="K541" s="17" t="s">
        <v>37</v>
      </c>
      <c r="L541" s="18">
        <v>102750.19</v>
      </c>
      <c r="M541" s="18">
        <v>11134.06</v>
      </c>
      <c r="N541" s="18">
        <v>7724.75</v>
      </c>
      <c r="O541" s="18">
        <v>121609</v>
      </c>
      <c r="P541" s="18">
        <v>6478.85</v>
      </c>
      <c r="Q541" s="18">
        <v>1134.8</v>
      </c>
      <c r="R541" s="18">
        <v>406.35</v>
      </c>
      <c r="S541" s="18">
        <v>8020</v>
      </c>
      <c r="T541" s="18">
        <v>0</v>
      </c>
      <c r="U541" s="18">
        <v>0</v>
      </c>
      <c r="V541" s="18">
        <v>0</v>
      </c>
      <c r="W541" s="18">
        <v>0</v>
      </c>
      <c r="X541" s="18"/>
      <c r="Y541" s="18">
        <v>109229.04</v>
      </c>
      <c r="Z541" s="18">
        <v>12268.86</v>
      </c>
      <c r="AA541" s="18">
        <v>8131.1</v>
      </c>
      <c r="AB541" s="18">
        <v>129629</v>
      </c>
    </row>
    <row r="542" spans="1:31" s="15" customFormat="1" x14ac:dyDescent="0.25">
      <c r="A542" s="17">
        <v>3</v>
      </c>
      <c r="B542" s="17" t="s">
        <v>1103</v>
      </c>
      <c r="C542" s="17" t="s">
        <v>1663</v>
      </c>
      <c r="D542" s="17" t="s">
        <v>1106</v>
      </c>
      <c r="E542" s="17" t="s">
        <v>1107</v>
      </c>
      <c r="F542" s="17" t="s">
        <v>35</v>
      </c>
      <c r="G542" s="17" t="s">
        <v>1055</v>
      </c>
      <c r="H542" s="17">
        <v>26625</v>
      </c>
      <c r="I542" s="17">
        <v>26392</v>
      </c>
      <c r="J542" s="17">
        <v>699</v>
      </c>
      <c r="K542" s="17" t="s">
        <v>37</v>
      </c>
      <c r="L542" s="18">
        <v>121820.4</v>
      </c>
      <c r="M542" s="18">
        <v>6987.6</v>
      </c>
      <c r="N542" s="18">
        <v>2565</v>
      </c>
      <c r="O542" s="18">
        <v>131373</v>
      </c>
      <c r="P542" s="18">
        <v>6890.04</v>
      </c>
      <c r="Q542" s="18">
        <v>1254.4100000000001</v>
      </c>
      <c r="R542" s="18">
        <v>314.55</v>
      </c>
      <c r="S542" s="18">
        <v>8459</v>
      </c>
      <c r="T542" s="18">
        <v>0</v>
      </c>
      <c r="U542" s="18">
        <v>0</v>
      </c>
      <c r="V542" s="18">
        <v>0</v>
      </c>
      <c r="W542" s="18">
        <v>0</v>
      </c>
      <c r="X542" s="18"/>
      <c r="Y542" s="18">
        <v>128710.44</v>
      </c>
      <c r="Z542" s="18">
        <v>8242.01</v>
      </c>
      <c r="AA542" s="18">
        <v>2879.55</v>
      </c>
      <c r="AB542" s="18">
        <v>139832</v>
      </c>
    </row>
    <row r="543" spans="1:31" s="15" customFormat="1" x14ac:dyDescent="0.25">
      <c r="A543" s="17">
        <v>4</v>
      </c>
      <c r="B543" s="17" t="s">
        <v>1108</v>
      </c>
      <c r="C543" s="17" t="s">
        <v>1663</v>
      </c>
      <c r="D543" s="17" t="s">
        <v>1109</v>
      </c>
      <c r="E543" s="17" t="s">
        <v>1110</v>
      </c>
      <c r="F543" s="17" t="s">
        <v>35</v>
      </c>
      <c r="G543" s="17" t="s">
        <v>1055</v>
      </c>
      <c r="H543" s="17">
        <v>53912</v>
      </c>
      <c r="I543" s="17">
        <v>53912</v>
      </c>
      <c r="J543" s="17">
        <v>0</v>
      </c>
      <c r="K543" s="17" t="s">
        <v>37</v>
      </c>
      <c r="L543" s="18">
        <v>38702.82</v>
      </c>
      <c r="M543" s="18">
        <v>8037.65</v>
      </c>
      <c r="N543" s="18">
        <v>3889.53</v>
      </c>
      <c r="O543" s="18">
        <v>50630</v>
      </c>
      <c r="P543" s="18">
        <v>577.58000000000004</v>
      </c>
      <c r="Q543" s="18">
        <v>437.42</v>
      </c>
      <c r="R543" s="18">
        <v>0</v>
      </c>
      <c r="S543" s="18">
        <v>1015</v>
      </c>
      <c r="T543" s="18">
        <v>720</v>
      </c>
      <c r="U543" s="18">
        <v>0</v>
      </c>
      <c r="V543" s="18">
        <v>0</v>
      </c>
      <c r="W543" s="18">
        <v>0</v>
      </c>
      <c r="X543" s="18"/>
      <c r="Y543" s="18">
        <v>39280.400000000001</v>
      </c>
      <c r="Z543" s="18">
        <v>8475.07</v>
      </c>
      <c r="AA543" s="18">
        <v>3889.53</v>
      </c>
      <c r="AB543" s="18">
        <v>51645</v>
      </c>
    </row>
    <row r="544" spans="1:31" s="15" customFormat="1" x14ac:dyDescent="0.25">
      <c r="A544" s="17">
        <v>5</v>
      </c>
      <c r="B544" s="17" t="s">
        <v>1111</v>
      </c>
      <c r="C544" s="17" t="s">
        <v>1663</v>
      </c>
      <c r="D544" s="17" t="s">
        <v>1112</v>
      </c>
      <c r="E544" s="17" t="s">
        <v>1113</v>
      </c>
      <c r="F544" s="17" t="s">
        <v>35</v>
      </c>
      <c r="G544" s="17" t="s">
        <v>1055</v>
      </c>
      <c r="H544" s="17">
        <v>130392</v>
      </c>
      <c r="I544" s="17">
        <v>130148</v>
      </c>
      <c r="J544" s="17">
        <v>244</v>
      </c>
      <c r="K544" s="17" t="s">
        <v>37</v>
      </c>
      <c r="L544" s="18">
        <v>137618.47</v>
      </c>
      <c r="M544" s="18">
        <v>5941.73</v>
      </c>
      <c r="N544" s="18">
        <v>8722.7999999999993</v>
      </c>
      <c r="O544" s="18">
        <v>152283</v>
      </c>
      <c r="P544" s="18">
        <v>2999.43</v>
      </c>
      <c r="Q544" s="18">
        <v>1418.77</v>
      </c>
      <c r="R544" s="18">
        <v>109.8</v>
      </c>
      <c r="S544" s="18">
        <v>4528</v>
      </c>
      <c r="T544" s="18">
        <v>13390</v>
      </c>
      <c r="U544" s="18">
        <v>0</v>
      </c>
      <c r="V544" s="18">
        <v>0</v>
      </c>
      <c r="W544" s="18">
        <v>0</v>
      </c>
      <c r="X544" s="18"/>
      <c r="Y544" s="18">
        <v>140617.9</v>
      </c>
      <c r="Z544" s="18">
        <v>7360.5</v>
      </c>
      <c r="AA544" s="18">
        <v>8832.6</v>
      </c>
      <c r="AB544" s="18">
        <v>156811</v>
      </c>
    </row>
    <row r="545" spans="1:28" s="15" customFormat="1" x14ac:dyDescent="0.25">
      <c r="A545" s="17">
        <v>6</v>
      </c>
      <c r="B545" s="17" t="s">
        <v>1108</v>
      </c>
      <c r="C545" s="17" t="s">
        <v>1663</v>
      </c>
      <c r="D545" s="17" t="s">
        <v>1115</v>
      </c>
      <c r="E545" s="17" t="s">
        <v>1116</v>
      </c>
      <c r="F545" s="17" t="s">
        <v>35</v>
      </c>
      <c r="G545" s="17" t="s">
        <v>1055</v>
      </c>
      <c r="H545" s="17">
        <v>55814</v>
      </c>
      <c r="I545" s="17">
        <v>55699</v>
      </c>
      <c r="J545" s="17">
        <v>115</v>
      </c>
      <c r="K545" s="17" t="s">
        <v>37</v>
      </c>
      <c r="L545" s="18">
        <v>106965.94</v>
      </c>
      <c r="M545" s="18">
        <v>5270.61</v>
      </c>
      <c r="N545" s="18">
        <v>675.45</v>
      </c>
      <c r="O545" s="18">
        <v>112912</v>
      </c>
      <c r="P545" s="18">
        <v>1213.6400000000001</v>
      </c>
      <c r="Q545" s="18">
        <v>1100.6099999999999</v>
      </c>
      <c r="R545" s="18">
        <v>51.75</v>
      </c>
      <c r="S545" s="18">
        <v>2366</v>
      </c>
      <c r="T545" s="18">
        <v>1550</v>
      </c>
      <c r="U545" s="18">
        <v>0</v>
      </c>
      <c r="V545" s="18">
        <v>0</v>
      </c>
      <c r="W545" s="18">
        <v>0</v>
      </c>
      <c r="X545" s="18"/>
      <c r="Y545" s="18">
        <v>108179.58</v>
      </c>
      <c r="Z545" s="18">
        <v>6371.22</v>
      </c>
      <c r="AA545" s="18">
        <v>727.2</v>
      </c>
      <c r="AB545" s="18">
        <v>115278</v>
      </c>
    </row>
    <row r="546" spans="1:28" s="15" customFormat="1" x14ac:dyDescent="0.25">
      <c r="A546" s="17">
        <v>7</v>
      </c>
      <c r="B546" s="17" t="s">
        <v>1108</v>
      </c>
      <c r="C546" s="17" t="s">
        <v>1663</v>
      </c>
      <c r="D546" s="17" t="s">
        <v>1117</v>
      </c>
      <c r="E546" s="17" t="s">
        <v>1118</v>
      </c>
      <c r="F546" s="17" t="s">
        <v>35</v>
      </c>
      <c r="G546" s="17" t="s">
        <v>1055</v>
      </c>
      <c r="H546" s="17">
        <v>4900</v>
      </c>
      <c r="I546" s="17">
        <v>4900</v>
      </c>
      <c r="J546" s="17">
        <v>0</v>
      </c>
      <c r="K546" s="17" t="s">
        <v>37</v>
      </c>
      <c r="L546" s="18">
        <v>71288.84</v>
      </c>
      <c r="M546" s="18">
        <v>25216.28</v>
      </c>
      <c r="N546" s="18">
        <v>7162.88</v>
      </c>
      <c r="O546" s="18">
        <v>103668</v>
      </c>
      <c r="P546" s="18">
        <v>329.64</v>
      </c>
      <c r="Q546" s="18">
        <v>800.36</v>
      </c>
      <c r="R546" s="18">
        <v>0</v>
      </c>
      <c r="S546" s="18">
        <v>1130</v>
      </c>
      <c r="T546" s="18">
        <v>50</v>
      </c>
      <c r="U546" s="18">
        <v>0</v>
      </c>
      <c r="V546" s="18">
        <v>0</v>
      </c>
      <c r="W546" s="18">
        <v>0</v>
      </c>
      <c r="X546" s="18"/>
      <c r="Y546" s="18">
        <v>71618.48</v>
      </c>
      <c r="Z546" s="18">
        <v>26016.639999999999</v>
      </c>
      <c r="AA546" s="18">
        <v>7162.88</v>
      </c>
      <c r="AB546" s="18">
        <v>104798</v>
      </c>
    </row>
    <row r="547" spans="1:28" s="15" customFormat="1" x14ac:dyDescent="0.25">
      <c r="A547" s="17">
        <v>8</v>
      </c>
      <c r="B547" s="17" t="s">
        <v>1108</v>
      </c>
      <c r="C547" s="17" t="s">
        <v>1663</v>
      </c>
      <c r="D547" s="17" t="s">
        <v>1119</v>
      </c>
      <c r="E547" s="17" t="s">
        <v>1120</v>
      </c>
      <c r="F547" s="17" t="s">
        <v>35</v>
      </c>
      <c r="G547" s="17" t="s">
        <v>215</v>
      </c>
      <c r="H547" s="17">
        <v>86471</v>
      </c>
      <c r="I547" s="17">
        <v>86161</v>
      </c>
      <c r="J547" s="17">
        <v>930</v>
      </c>
      <c r="K547" s="17" t="s">
        <v>37</v>
      </c>
      <c r="L547" s="18">
        <v>121493.67</v>
      </c>
      <c r="M547" s="18">
        <v>6794.18</v>
      </c>
      <c r="N547" s="18">
        <v>3927.15</v>
      </c>
      <c r="O547" s="18">
        <v>132215</v>
      </c>
      <c r="P547" s="18">
        <v>5995.06</v>
      </c>
      <c r="Q547" s="18">
        <v>1253.44</v>
      </c>
      <c r="R547" s="18">
        <v>418.5</v>
      </c>
      <c r="S547" s="18">
        <v>7667</v>
      </c>
      <c r="T547" s="18">
        <v>670</v>
      </c>
      <c r="U547" s="18">
        <v>0</v>
      </c>
      <c r="V547" s="18">
        <v>0</v>
      </c>
      <c r="W547" s="18">
        <v>0</v>
      </c>
      <c r="X547" s="18"/>
      <c r="Y547" s="18">
        <v>127488.73</v>
      </c>
      <c r="Z547" s="18">
        <v>8047.62</v>
      </c>
      <c r="AA547" s="18">
        <v>4345.6499999999996</v>
      </c>
      <c r="AB547" s="18">
        <v>139882</v>
      </c>
    </row>
    <row r="548" spans="1:28" s="15" customFormat="1" x14ac:dyDescent="0.25">
      <c r="A548" s="17">
        <v>9</v>
      </c>
      <c r="B548" s="17" t="s">
        <v>1121</v>
      </c>
      <c r="C548" s="17" t="s">
        <v>1663</v>
      </c>
      <c r="D548" s="17" t="s">
        <v>1122</v>
      </c>
      <c r="E548" s="17" t="s">
        <v>1123</v>
      </c>
      <c r="F548" s="17" t="s">
        <v>35</v>
      </c>
      <c r="G548" s="17" t="s">
        <v>1124</v>
      </c>
      <c r="H548" s="17">
        <v>37587</v>
      </c>
      <c r="I548" s="17">
        <v>37245</v>
      </c>
      <c r="J548" s="17">
        <v>1026</v>
      </c>
      <c r="K548" s="17" t="s">
        <v>37</v>
      </c>
      <c r="L548" s="18">
        <v>19023.330000000002</v>
      </c>
      <c r="M548" s="18">
        <v>1603.92</v>
      </c>
      <c r="N548" s="18">
        <v>411.75</v>
      </c>
      <c r="O548" s="18">
        <v>21039</v>
      </c>
      <c r="P548" s="18">
        <v>6251.01</v>
      </c>
      <c r="Q548" s="18">
        <v>194.29</v>
      </c>
      <c r="R548" s="18">
        <v>461.7</v>
      </c>
      <c r="S548" s="18">
        <v>6907</v>
      </c>
      <c r="T548" s="18">
        <v>4150</v>
      </c>
      <c r="U548" s="18">
        <v>0</v>
      </c>
      <c r="V548" s="18">
        <v>0</v>
      </c>
      <c r="W548" s="18">
        <v>0</v>
      </c>
      <c r="X548" s="18"/>
      <c r="Y548" s="18">
        <v>25274.34</v>
      </c>
      <c r="Z548" s="18">
        <v>1798.21</v>
      </c>
      <c r="AA548" s="18">
        <v>873.45</v>
      </c>
      <c r="AB548" s="18">
        <v>27946</v>
      </c>
    </row>
    <row r="549" spans="1:28" s="15" customFormat="1" x14ac:dyDescent="0.25">
      <c r="A549" s="17">
        <v>10</v>
      </c>
      <c r="B549" s="17" t="s">
        <v>1099</v>
      </c>
      <c r="C549" s="17" t="s">
        <v>1663</v>
      </c>
      <c r="D549" s="17" t="s">
        <v>1125</v>
      </c>
      <c r="E549" s="17" t="s">
        <v>1126</v>
      </c>
      <c r="F549" s="17" t="s">
        <v>35</v>
      </c>
      <c r="G549" s="17" t="s">
        <v>1127</v>
      </c>
      <c r="H549" s="17">
        <v>17433</v>
      </c>
      <c r="I549" s="17">
        <v>17433</v>
      </c>
      <c r="J549" s="17">
        <v>0</v>
      </c>
      <c r="K549" s="17" t="s">
        <v>37</v>
      </c>
      <c r="L549" s="18">
        <v>72545.8</v>
      </c>
      <c r="M549" s="18">
        <v>5429.2</v>
      </c>
      <c r="N549" s="18">
        <v>0</v>
      </c>
      <c r="O549" s="18">
        <v>77975</v>
      </c>
      <c r="P549" s="18">
        <v>577.04999999999995</v>
      </c>
      <c r="Q549" s="18">
        <v>746.95</v>
      </c>
      <c r="R549" s="18">
        <v>0</v>
      </c>
      <c r="S549" s="18">
        <v>1324</v>
      </c>
      <c r="T549" s="18">
        <v>0</v>
      </c>
      <c r="U549" s="18">
        <v>0</v>
      </c>
      <c r="V549" s="18">
        <v>0</v>
      </c>
      <c r="W549" s="18">
        <v>0</v>
      </c>
      <c r="X549" s="18"/>
      <c r="Y549" s="18">
        <v>73122.850000000006</v>
      </c>
      <c r="Z549" s="18">
        <v>6176.15</v>
      </c>
      <c r="AA549" s="18">
        <v>0</v>
      </c>
      <c r="AB549" s="18">
        <v>79299</v>
      </c>
    </row>
    <row r="550" spans="1:28" s="15" customFormat="1" x14ac:dyDescent="0.25">
      <c r="A550" s="17">
        <v>11</v>
      </c>
      <c r="B550" s="17" t="s">
        <v>1103</v>
      </c>
      <c r="C550" s="17" t="s">
        <v>1663</v>
      </c>
      <c r="D550" s="17" t="s">
        <v>1128</v>
      </c>
      <c r="E550" s="17" t="s">
        <v>1129</v>
      </c>
      <c r="F550" s="17" t="s">
        <v>35</v>
      </c>
      <c r="G550" s="17" t="s">
        <v>215</v>
      </c>
      <c r="H550" s="17">
        <v>1399</v>
      </c>
      <c r="I550" s="17">
        <v>924</v>
      </c>
      <c r="J550" s="17">
        <v>475</v>
      </c>
      <c r="K550" s="17" t="s">
        <v>37</v>
      </c>
      <c r="L550" s="18">
        <v>82193.52</v>
      </c>
      <c r="M550" s="18">
        <v>22824.59</v>
      </c>
      <c r="N550" s="18">
        <v>1244.8900000000001</v>
      </c>
      <c r="O550" s="18">
        <v>106263</v>
      </c>
      <c r="P550" s="18">
        <v>3259.59</v>
      </c>
      <c r="Q550" s="18">
        <v>843.66</v>
      </c>
      <c r="R550" s="18">
        <v>213.75</v>
      </c>
      <c r="S550" s="18">
        <v>4317</v>
      </c>
      <c r="T550" s="18">
        <v>0</v>
      </c>
      <c r="U550" s="18">
        <v>0</v>
      </c>
      <c r="V550" s="18">
        <v>0</v>
      </c>
      <c r="W550" s="18">
        <v>0</v>
      </c>
      <c r="X550" s="18"/>
      <c r="Y550" s="18">
        <v>85453.11</v>
      </c>
      <c r="Z550" s="18">
        <v>23668.25</v>
      </c>
      <c r="AA550" s="18">
        <v>1458.64</v>
      </c>
      <c r="AB550" s="18">
        <v>110580</v>
      </c>
    </row>
    <row r="551" spans="1:28" s="15" customFormat="1" x14ac:dyDescent="0.25">
      <c r="A551" s="17">
        <v>12</v>
      </c>
      <c r="B551" s="17" t="s">
        <v>1111</v>
      </c>
      <c r="C551" s="17" t="s">
        <v>1663</v>
      </c>
      <c r="D551" s="17" t="s">
        <v>1130</v>
      </c>
      <c r="E551" s="17" t="s">
        <v>1131</v>
      </c>
      <c r="F551" s="17" t="s">
        <v>35</v>
      </c>
      <c r="G551" s="17" t="s">
        <v>1132</v>
      </c>
      <c r="H551" s="17">
        <v>490</v>
      </c>
      <c r="I551" s="17">
        <v>447</v>
      </c>
      <c r="J551" s="17">
        <v>43</v>
      </c>
      <c r="K551" s="17" t="s">
        <v>37</v>
      </c>
      <c r="L551" s="18">
        <v>73672.259999999995</v>
      </c>
      <c r="M551" s="18">
        <v>20252.509999999998</v>
      </c>
      <c r="N551" s="18">
        <v>3144.23</v>
      </c>
      <c r="O551" s="18">
        <v>97069</v>
      </c>
      <c r="P551" s="18">
        <v>815.63</v>
      </c>
      <c r="Q551" s="18">
        <v>790.02</v>
      </c>
      <c r="R551" s="18">
        <v>19.350000000000001</v>
      </c>
      <c r="S551" s="18">
        <v>1625</v>
      </c>
      <c r="T551" s="18">
        <v>0</v>
      </c>
      <c r="U551" s="18">
        <v>0</v>
      </c>
      <c r="V551" s="18">
        <v>0</v>
      </c>
      <c r="W551" s="18">
        <v>0</v>
      </c>
      <c r="X551" s="18"/>
      <c r="Y551" s="18">
        <v>74487.89</v>
      </c>
      <c r="Z551" s="18">
        <v>21042.53</v>
      </c>
      <c r="AA551" s="18">
        <v>3163.58</v>
      </c>
      <c r="AB551" s="18">
        <v>98694</v>
      </c>
    </row>
    <row r="552" spans="1:28" s="15" customFormat="1" x14ac:dyDescent="0.25">
      <c r="A552" s="17">
        <v>13</v>
      </c>
      <c r="B552" s="17" t="s">
        <v>1103</v>
      </c>
      <c r="C552" s="17" t="s">
        <v>1663</v>
      </c>
      <c r="D552" s="17" t="s">
        <v>1669</v>
      </c>
      <c r="E552" s="17" t="s">
        <v>1670</v>
      </c>
      <c r="F552" s="17" t="s">
        <v>35</v>
      </c>
      <c r="G552" s="17" t="s">
        <v>1671</v>
      </c>
      <c r="H552" s="17">
        <v>329</v>
      </c>
      <c r="I552" s="17">
        <v>292</v>
      </c>
      <c r="J552" s="17">
        <v>37</v>
      </c>
      <c r="K552" s="17" t="s">
        <v>37</v>
      </c>
      <c r="L552" s="18">
        <v>9175.4599999999991</v>
      </c>
      <c r="M552" s="18">
        <v>302.73</v>
      </c>
      <c r="N552" s="18">
        <v>108.81</v>
      </c>
      <c r="O552" s="18">
        <v>9587</v>
      </c>
      <c r="P552" s="18">
        <v>1607.54</v>
      </c>
      <c r="Q552" s="18">
        <v>88.81</v>
      </c>
      <c r="R552" s="18">
        <v>16.649999999999999</v>
      </c>
      <c r="S552" s="18">
        <v>1713</v>
      </c>
      <c r="T552" s="18">
        <v>0</v>
      </c>
      <c r="U552" s="18">
        <v>0</v>
      </c>
      <c r="V552" s="18">
        <v>0</v>
      </c>
      <c r="W552" s="18">
        <v>0</v>
      </c>
      <c r="X552" s="18"/>
      <c r="Y552" s="18">
        <v>10783</v>
      </c>
      <c r="Z552" s="18">
        <v>391.54</v>
      </c>
      <c r="AA552" s="18">
        <v>125.46</v>
      </c>
      <c r="AB552" s="18">
        <v>11300</v>
      </c>
    </row>
    <row r="553" spans="1:28" s="15" customFormat="1" x14ac:dyDescent="0.25">
      <c r="A553" s="17">
        <v>14</v>
      </c>
      <c r="B553" s="17" t="s">
        <v>1121</v>
      </c>
      <c r="C553" s="17" t="s">
        <v>1663</v>
      </c>
      <c r="D553" s="17" t="s">
        <v>1133</v>
      </c>
      <c r="E553" s="17" t="s">
        <v>1134</v>
      </c>
      <c r="F553" s="17" t="s">
        <v>35</v>
      </c>
      <c r="G553" s="17" t="s">
        <v>114</v>
      </c>
      <c r="H553" s="17">
        <v>21306</v>
      </c>
      <c r="I553" s="17">
        <v>21182</v>
      </c>
      <c r="J553" s="17">
        <v>124</v>
      </c>
      <c r="K553" s="17" t="s">
        <v>37</v>
      </c>
      <c r="L553" s="18">
        <v>87459</v>
      </c>
      <c r="M553" s="18">
        <v>18525.689999999999</v>
      </c>
      <c r="N553" s="18">
        <v>1563.31</v>
      </c>
      <c r="O553" s="18">
        <v>107548</v>
      </c>
      <c r="P553" s="18">
        <v>1346</v>
      </c>
      <c r="Q553" s="18">
        <v>913.2</v>
      </c>
      <c r="R553" s="18">
        <v>55.8</v>
      </c>
      <c r="S553" s="18">
        <v>2315</v>
      </c>
      <c r="T553" s="18">
        <v>0</v>
      </c>
      <c r="U553" s="18">
        <v>0</v>
      </c>
      <c r="V553" s="18">
        <v>0</v>
      </c>
      <c r="W553" s="18">
        <v>0</v>
      </c>
      <c r="X553" s="18"/>
      <c r="Y553" s="18">
        <v>88805</v>
      </c>
      <c r="Z553" s="18">
        <v>19438.89</v>
      </c>
      <c r="AA553" s="18">
        <v>1619.11</v>
      </c>
      <c r="AB553" s="18">
        <v>109863</v>
      </c>
    </row>
    <row r="554" spans="1:28" s="15" customFormat="1" x14ac:dyDescent="0.25">
      <c r="A554" s="17">
        <v>15</v>
      </c>
      <c r="B554" s="17" t="s">
        <v>1135</v>
      </c>
      <c r="C554" s="17" t="s">
        <v>1663</v>
      </c>
      <c r="D554" s="17" t="s">
        <v>1136</v>
      </c>
      <c r="E554" s="17" t="s">
        <v>1137</v>
      </c>
      <c r="F554" s="17" t="s">
        <v>35</v>
      </c>
      <c r="G554" s="17" t="s">
        <v>1006</v>
      </c>
      <c r="H554" s="17">
        <v>3781</v>
      </c>
      <c r="I554" s="17">
        <v>3500</v>
      </c>
      <c r="J554" s="17">
        <v>281</v>
      </c>
      <c r="K554" s="17" t="s">
        <v>37</v>
      </c>
      <c r="L554" s="18">
        <v>30437.16</v>
      </c>
      <c r="M554" s="18">
        <v>2042.99</v>
      </c>
      <c r="N554" s="18">
        <v>1633.85</v>
      </c>
      <c r="O554" s="18">
        <v>34114</v>
      </c>
      <c r="P554" s="18">
        <v>2983.69</v>
      </c>
      <c r="Q554" s="18">
        <v>321.86</v>
      </c>
      <c r="R554" s="18">
        <v>126.45</v>
      </c>
      <c r="S554" s="18">
        <v>3432</v>
      </c>
      <c r="T554" s="18">
        <v>1120</v>
      </c>
      <c r="U554" s="18">
        <v>0</v>
      </c>
      <c r="V554" s="18">
        <v>0</v>
      </c>
      <c r="W554" s="18">
        <v>0</v>
      </c>
      <c r="X554" s="18"/>
      <c r="Y554" s="18">
        <v>33420.85</v>
      </c>
      <c r="Z554" s="18">
        <v>2364.85</v>
      </c>
      <c r="AA554" s="18">
        <v>1760.3</v>
      </c>
      <c r="AB554" s="18">
        <v>37546</v>
      </c>
    </row>
    <row r="555" spans="1:28" s="15" customFormat="1" x14ac:dyDescent="0.25">
      <c r="A555" s="17">
        <v>16</v>
      </c>
      <c r="B555" s="17" t="s">
        <v>1135</v>
      </c>
      <c r="C555" s="17" t="s">
        <v>1663</v>
      </c>
      <c r="D555" s="17" t="s">
        <v>1138</v>
      </c>
      <c r="E555" s="17" t="s">
        <v>1139</v>
      </c>
      <c r="F555" s="17" t="s">
        <v>35</v>
      </c>
      <c r="G555" s="17" t="s">
        <v>1010</v>
      </c>
      <c r="H555" s="17">
        <v>100</v>
      </c>
      <c r="I555" s="17">
        <v>100</v>
      </c>
      <c r="J555" s="17">
        <v>0</v>
      </c>
      <c r="K555" s="17" t="s">
        <v>37</v>
      </c>
      <c r="L555" s="18">
        <v>21364.15</v>
      </c>
      <c r="M555" s="18">
        <v>2847.04</v>
      </c>
      <c r="N555" s="18">
        <v>56.81</v>
      </c>
      <c r="O555" s="18">
        <v>24268</v>
      </c>
      <c r="P555" s="18">
        <v>659.74</v>
      </c>
      <c r="Q555" s="18">
        <v>218.26</v>
      </c>
      <c r="R555" s="18">
        <v>0</v>
      </c>
      <c r="S555" s="18">
        <v>878</v>
      </c>
      <c r="T555" s="18">
        <v>0</v>
      </c>
      <c r="U555" s="18">
        <v>0</v>
      </c>
      <c r="V555" s="18">
        <v>0</v>
      </c>
      <c r="W555" s="18">
        <v>0</v>
      </c>
      <c r="X555" s="18"/>
      <c r="Y555" s="18">
        <v>22023.89</v>
      </c>
      <c r="Z555" s="18">
        <v>3065.3</v>
      </c>
      <c r="AA555" s="18">
        <v>56.81</v>
      </c>
      <c r="AB555" s="18">
        <v>25146</v>
      </c>
    </row>
    <row r="556" spans="1:28" s="22" customFormat="1" x14ac:dyDescent="0.25">
      <c r="A556" s="19"/>
      <c r="B556" s="19"/>
      <c r="C556" s="10" t="s">
        <v>71</v>
      </c>
      <c r="D556" s="19"/>
      <c r="E556" s="19"/>
      <c r="F556" s="19"/>
      <c r="G556" s="19"/>
      <c r="H556" s="19"/>
      <c r="I556" s="19"/>
      <c r="J556" s="19">
        <f>SUM(J540:J555)</f>
        <v>5549</v>
      </c>
      <c r="K556" s="19"/>
      <c r="L556" s="20">
        <f t="shared" ref="L556:AB556" si="67">SUM(L540:L555)</f>
        <v>1147352.0900000001</v>
      </c>
      <c r="M556" s="20">
        <f t="shared" si="67"/>
        <v>146874.69999999998</v>
      </c>
      <c r="N556" s="20">
        <f t="shared" si="67"/>
        <v>46431.209999999992</v>
      </c>
      <c r="O556" s="20">
        <f t="shared" si="67"/>
        <v>1340658</v>
      </c>
      <c r="P556" s="20">
        <f t="shared" si="67"/>
        <v>46718.280000000006</v>
      </c>
      <c r="Q556" s="20">
        <f t="shared" si="67"/>
        <v>12057.67</v>
      </c>
      <c r="R556" s="20">
        <f t="shared" si="67"/>
        <v>2497.0499999999997</v>
      </c>
      <c r="S556" s="20">
        <f t="shared" si="67"/>
        <v>61273</v>
      </c>
      <c r="T556" s="20">
        <f t="shared" si="67"/>
        <v>21650</v>
      </c>
      <c r="U556" s="20">
        <f t="shared" si="67"/>
        <v>0</v>
      </c>
      <c r="V556" s="20">
        <f t="shared" si="67"/>
        <v>0</v>
      </c>
      <c r="W556" s="20">
        <f t="shared" si="67"/>
        <v>0</v>
      </c>
      <c r="X556" s="20">
        <f t="shared" si="67"/>
        <v>0</v>
      </c>
      <c r="Y556" s="20">
        <f t="shared" si="67"/>
        <v>1194070.3699999999</v>
      </c>
      <c r="Z556" s="20">
        <f t="shared" si="67"/>
        <v>158932.36999999997</v>
      </c>
      <c r="AA556" s="20">
        <f t="shared" si="67"/>
        <v>48928.26</v>
      </c>
      <c r="AB556" s="20">
        <f t="shared" si="67"/>
        <v>1401931</v>
      </c>
    </row>
    <row r="557" spans="1:28" s="15" customFormat="1" x14ac:dyDescent="0.25">
      <c r="A557" s="17">
        <v>1</v>
      </c>
      <c r="B557" s="17" t="s">
        <v>1121</v>
      </c>
      <c r="C557" s="17" t="s">
        <v>1663</v>
      </c>
      <c r="D557" s="17" t="s">
        <v>1140</v>
      </c>
      <c r="E557" s="17" t="s">
        <v>1141</v>
      </c>
      <c r="F557" s="17" t="s">
        <v>75</v>
      </c>
      <c r="G557" s="17" t="s">
        <v>1142</v>
      </c>
      <c r="H557" s="17">
        <v>5902</v>
      </c>
      <c r="I557" s="17">
        <v>5834</v>
      </c>
      <c r="J557" s="17">
        <v>68</v>
      </c>
      <c r="K557" s="17" t="s">
        <v>37</v>
      </c>
      <c r="L557" s="18">
        <v>34303.03</v>
      </c>
      <c r="M557" s="18">
        <v>7402.87</v>
      </c>
      <c r="N557" s="18">
        <v>2094.1</v>
      </c>
      <c r="O557" s="18">
        <v>43800</v>
      </c>
      <c r="P557" s="18">
        <v>769.97</v>
      </c>
      <c r="Q557" s="18">
        <v>372.33</v>
      </c>
      <c r="R557" s="18">
        <v>40.700000000000003</v>
      </c>
      <c r="S557" s="18">
        <v>1183</v>
      </c>
      <c r="T557" s="18">
        <v>730</v>
      </c>
      <c r="U557" s="18">
        <v>0</v>
      </c>
      <c r="V557" s="18">
        <v>0</v>
      </c>
      <c r="W557" s="18">
        <v>0</v>
      </c>
      <c r="X557" s="18"/>
      <c r="Y557" s="18">
        <v>35073</v>
      </c>
      <c r="Z557" s="18">
        <v>7775.2</v>
      </c>
      <c r="AA557" s="18">
        <v>2134.8000000000002</v>
      </c>
      <c r="AB557" s="18">
        <v>44983</v>
      </c>
    </row>
    <row r="558" spans="1:28" s="15" customFormat="1" x14ac:dyDescent="0.25">
      <c r="A558" s="17">
        <v>2</v>
      </c>
      <c r="B558" s="17" t="s">
        <v>1121</v>
      </c>
      <c r="C558" s="17" t="s">
        <v>1663</v>
      </c>
      <c r="D558" s="17" t="s">
        <v>1143</v>
      </c>
      <c r="E558" s="17" t="s">
        <v>1144</v>
      </c>
      <c r="F558" s="17" t="s">
        <v>75</v>
      </c>
      <c r="G558" s="17" t="s">
        <v>1142</v>
      </c>
      <c r="H558" s="17">
        <v>1099</v>
      </c>
      <c r="I558" s="17">
        <v>1099</v>
      </c>
      <c r="J558" s="17">
        <v>0</v>
      </c>
      <c r="K558" s="17" t="s">
        <v>37</v>
      </c>
      <c r="L558" s="18">
        <v>16908.16</v>
      </c>
      <c r="M558" s="18">
        <v>4506.75</v>
      </c>
      <c r="N558" s="18">
        <v>429.09</v>
      </c>
      <c r="O558" s="18">
        <v>21844</v>
      </c>
      <c r="P558" s="18">
        <v>312.3</v>
      </c>
      <c r="Q558" s="18">
        <v>177.7</v>
      </c>
      <c r="R558" s="18">
        <v>0</v>
      </c>
      <c r="S558" s="18">
        <v>490</v>
      </c>
      <c r="T558" s="18">
        <v>0</v>
      </c>
      <c r="U558" s="18">
        <v>0</v>
      </c>
      <c r="V558" s="18">
        <v>0</v>
      </c>
      <c r="W558" s="18">
        <v>0</v>
      </c>
      <c r="X558" s="18"/>
      <c r="Y558" s="18">
        <v>17220.46</v>
      </c>
      <c r="Z558" s="18">
        <v>4684.45</v>
      </c>
      <c r="AA558" s="18">
        <v>429.09</v>
      </c>
      <c r="AB558" s="18">
        <v>22334</v>
      </c>
    </row>
    <row r="559" spans="1:28" s="15" customFormat="1" x14ac:dyDescent="0.25">
      <c r="A559" s="17">
        <v>3</v>
      </c>
      <c r="B559" s="17" t="s">
        <v>1103</v>
      </c>
      <c r="C559" s="17" t="s">
        <v>1663</v>
      </c>
      <c r="D559" s="17" t="s">
        <v>1145</v>
      </c>
      <c r="E559" s="17" t="s">
        <v>1146</v>
      </c>
      <c r="F559" s="17" t="s">
        <v>75</v>
      </c>
      <c r="G559" s="17" t="s">
        <v>1147</v>
      </c>
      <c r="H559" s="17">
        <v>16600</v>
      </c>
      <c r="I559" s="17">
        <v>16600</v>
      </c>
      <c r="J559" s="17">
        <v>1296</v>
      </c>
      <c r="K559" s="17" t="s">
        <v>1090</v>
      </c>
      <c r="L559" s="18">
        <v>68355.42</v>
      </c>
      <c r="M559" s="18">
        <v>17193.78</v>
      </c>
      <c r="N559" s="18">
        <v>4539.8</v>
      </c>
      <c r="O559" s="18">
        <v>90089</v>
      </c>
      <c r="P559" s="18">
        <v>9743.18</v>
      </c>
      <c r="Q559" s="18">
        <v>704.16</v>
      </c>
      <c r="R559" s="18">
        <v>775.66</v>
      </c>
      <c r="S559" s="18">
        <v>11223</v>
      </c>
      <c r="T559" s="18">
        <v>0</v>
      </c>
      <c r="U559" s="18">
        <v>0</v>
      </c>
      <c r="V559" s="18">
        <v>0</v>
      </c>
      <c r="W559" s="18">
        <v>0</v>
      </c>
      <c r="X559" s="18"/>
      <c r="Y559" s="18">
        <v>78098.600000000006</v>
      </c>
      <c r="Z559" s="18">
        <v>17897.939999999999</v>
      </c>
      <c r="AA559" s="18">
        <v>5315.46</v>
      </c>
      <c r="AB559" s="18">
        <v>101312</v>
      </c>
    </row>
    <row r="560" spans="1:28" s="15" customFormat="1" x14ac:dyDescent="0.25">
      <c r="A560" s="17">
        <v>4</v>
      </c>
      <c r="B560" s="17" t="s">
        <v>1099</v>
      </c>
      <c r="C560" s="17" t="s">
        <v>1663</v>
      </c>
      <c r="D560" s="17" t="s">
        <v>1148</v>
      </c>
      <c r="E560" s="17" t="s">
        <v>1149</v>
      </c>
      <c r="F560" s="17" t="s">
        <v>75</v>
      </c>
      <c r="G560" s="17" t="s">
        <v>1142</v>
      </c>
      <c r="H560" s="17">
        <v>18413</v>
      </c>
      <c r="I560" s="17">
        <v>18413</v>
      </c>
      <c r="J560" s="17">
        <v>0</v>
      </c>
      <c r="K560" s="17" t="s">
        <v>37</v>
      </c>
      <c r="L560" s="18">
        <v>45315.17</v>
      </c>
      <c r="M560" s="18">
        <v>13758.83</v>
      </c>
      <c r="N560" s="18">
        <v>3476</v>
      </c>
      <c r="O560" s="18">
        <v>62550</v>
      </c>
      <c r="P560" s="18">
        <v>156.63</v>
      </c>
      <c r="Q560" s="18">
        <v>503.37</v>
      </c>
      <c r="R560" s="18">
        <v>0</v>
      </c>
      <c r="S560" s="18">
        <v>660</v>
      </c>
      <c r="T560" s="18">
        <v>0</v>
      </c>
      <c r="U560" s="18">
        <v>0</v>
      </c>
      <c r="V560" s="18">
        <v>0</v>
      </c>
      <c r="W560" s="18">
        <v>0</v>
      </c>
      <c r="X560" s="18"/>
      <c r="Y560" s="18">
        <v>45471.8</v>
      </c>
      <c r="Z560" s="18">
        <v>14262.2</v>
      </c>
      <c r="AA560" s="18">
        <v>3476</v>
      </c>
      <c r="AB560" s="18">
        <v>63210</v>
      </c>
    </row>
    <row r="561" spans="1:28" s="15" customFormat="1" x14ac:dyDescent="0.25">
      <c r="A561" s="17">
        <v>5</v>
      </c>
      <c r="B561" s="17" t="s">
        <v>1111</v>
      </c>
      <c r="C561" s="17" t="s">
        <v>1663</v>
      </c>
      <c r="D561" s="17" t="s">
        <v>1150</v>
      </c>
      <c r="E561" s="17" t="s">
        <v>1151</v>
      </c>
      <c r="F561" s="17" t="s">
        <v>75</v>
      </c>
      <c r="G561" s="17" t="s">
        <v>1142</v>
      </c>
      <c r="H561" s="17">
        <v>58</v>
      </c>
      <c r="I561" s="17">
        <v>52</v>
      </c>
      <c r="J561" s="17">
        <v>6</v>
      </c>
      <c r="K561" s="17" t="s">
        <v>37</v>
      </c>
      <c r="L561" s="18">
        <v>76699.02</v>
      </c>
      <c r="M561" s="18">
        <v>20927.400000000001</v>
      </c>
      <c r="N561" s="18">
        <v>5939.58</v>
      </c>
      <c r="O561" s="18">
        <v>103566</v>
      </c>
      <c r="P561" s="18">
        <v>386.93</v>
      </c>
      <c r="Q561" s="18">
        <v>850.48</v>
      </c>
      <c r="R561" s="18">
        <v>3.59</v>
      </c>
      <c r="S561" s="18">
        <v>1241</v>
      </c>
      <c r="T561" s="18">
        <v>0</v>
      </c>
      <c r="U561" s="18">
        <v>0</v>
      </c>
      <c r="V561" s="18">
        <v>0</v>
      </c>
      <c r="W561" s="18">
        <v>0</v>
      </c>
      <c r="X561" s="18"/>
      <c r="Y561" s="18">
        <v>77085.95</v>
      </c>
      <c r="Z561" s="18">
        <v>21777.88</v>
      </c>
      <c r="AA561" s="18">
        <v>5943.17</v>
      </c>
      <c r="AB561" s="18">
        <v>104807</v>
      </c>
    </row>
    <row r="562" spans="1:28" s="15" customFormat="1" x14ac:dyDescent="0.25">
      <c r="A562" s="17">
        <v>6</v>
      </c>
      <c r="B562" s="17" t="s">
        <v>1108</v>
      </c>
      <c r="C562" s="17" t="s">
        <v>1663</v>
      </c>
      <c r="D562" s="17" t="s">
        <v>1152</v>
      </c>
      <c r="E562" s="17" t="s">
        <v>1153</v>
      </c>
      <c r="F562" s="17" t="s">
        <v>75</v>
      </c>
      <c r="G562" s="17" t="s">
        <v>1142</v>
      </c>
      <c r="H562" s="17">
        <v>5220</v>
      </c>
      <c r="I562" s="17">
        <v>5220</v>
      </c>
      <c r="J562" s="17">
        <v>0</v>
      </c>
      <c r="K562" s="17" t="s">
        <v>37</v>
      </c>
      <c r="L562" s="18">
        <v>24755.54</v>
      </c>
      <c r="M562" s="18">
        <v>6789.15</v>
      </c>
      <c r="N562" s="18">
        <v>755.31</v>
      </c>
      <c r="O562" s="18">
        <v>32300</v>
      </c>
      <c r="P562" s="18">
        <v>437.43</v>
      </c>
      <c r="Q562" s="18">
        <v>261.57</v>
      </c>
      <c r="R562" s="18">
        <v>0</v>
      </c>
      <c r="S562" s="18">
        <v>699</v>
      </c>
      <c r="T562" s="18">
        <v>0</v>
      </c>
      <c r="U562" s="18">
        <v>0</v>
      </c>
      <c r="V562" s="18">
        <v>0</v>
      </c>
      <c r="W562" s="18">
        <v>0</v>
      </c>
      <c r="X562" s="18"/>
      <c r="Y562" s="18">
        <v>25192.97</v>
      </c>
      <c r="Z562" s="18">
        <v>7050.72</v>
      </c>
      <c r="AA562" s="18">
        <v>755.31</v>
      </c>
      <c r="AB562" s="18">
        <v>32999</v>
      </c>
    </row>
    <row r="563" spans="1:28" s="15" customFormat="1" x14ac:dyDescent="0.25">
      <c r="A563" s="17">
        <v>7</v>
      </c>
      <c r="B563" s="17" t="s">
        <v>1108</v>
      </c>
      <c r="C563" s="17" t="s">
        <v>1663</v>
      </c>
      <c r="D563" s="17" t="s">
        <v>1154</v>
      </c>
      <c r="E563" s="17" t="s">
        <v>1155</v>
      </c>
      <c r="F563" s="17" t="s">
        <v>75</v>
      </c>
      <c r="G563" s="17" t="s">
        <v>1142</v>
      </c>
      <c r="H563" s="17">
        <v>21970</v>
      </c>
      <c r="I563" s="17">
        <v>21943</v>
      </c>
      <c r="J563" s="17">
        <v>27</v>
      </c>
      <c r="K563" s="17" t="s">
        <v>37</v>
      </c>
      <c r="L563" s="18">
        <v>22798.59</v>
      </c>
      <c r="M563" s="18">
        <v>5593.83</v>
      </c>
      <c r="N563" s="18">
        <v>911.58</v>
      </c>
      <c r="O563" s="18">
        <v>29304</v>
      </c>
      <c r="P563" s="18">
        <v>537.47</v>
      </c>
      <c r="Q563" s="18">
        <v>243.37</v>
      </c>
      <c r="R563" s="18">
        <v>16.16</v>
      </c>
      <c r="S563" s="18">
        <v>797</v>
      </c>
      <c r="T563" s="18">
        <v>0</v>
      </c>
      <c r="U563" s="18">
        <v>0</v>
      </c>
      <c r="V563" s="18">
        <v>0</v>
      </c>
      <c r="W563" s="18">
        <v>0</v>
      </c>
      <c r="X563" s="18"/>
      <c r="Y563" s="18">
        <v>23336.06</v>
      </c>
      <c r="Z563" s="18">
        <v>5837.2</v>
      </c>
      <c r="AA563" s="18">
        <v>927.74</v>
      </c>
      <c r="AB563" s="18">
        <v>30101</v>
      </c>
    </row>
    <row r="564" spans="1:28" s="15" customFormat="1" x14ac:dyDescent="0.25">
      <c r="A564" s="17">
        <v>8</v>
      </c>
      <c r="B564" s="17" t="s">
        <v>1103</v>
      </c>
      <c r="C564" s="17" t="s">
        <v>1663</v>
      </c>
      <c r="D564" s="17" t="s">
        <v>1156</v>
      </c>
      <c r="E564" s="17" t="s">
        <v>1157</v>
      </c>
      <c r="F564" s="17" t="s">
        <v>75</v>
      </c>
      <c r="G564" s="17" t="s">
        <v>1142</v>
      </c>
      <c r="H564" s="17">
        <v>13292</v>
      </c>
      <c r="I564" s="17">
        <v>13096</v>
      </c>
      <c r="J564" s="17">
        <v>196</v>
      </c>
      <c r="K564" s="17" t="s">
        <v>37</v>
      </c>
      <c r="L564" s="18">
        <v>77634.19</v>
      </c>
      <c r="M564" s="18">
        <v>22079.3</v>
      </c>
      <c r="N564" s="18">
        <v>5543.51</v>
      </c>
      <c r="O564" s="18">
        <v>105257</v>
      </c>
      <c r="P564" s="18">
        <v>1813.9</v>
      </c>
      <c r="Q564" s="18">
        <v>850.79</v>
      </c>
      <c r="R564" s="18">
        <v>117.31</v>
      </c>
      <c r="S564" s="18">
        <v>2782</v>
      </c>
      <c r="T564" s="18">
        <v>0</v>
      </c>
      <c r="U564" s="18">
        <v>0</v>
      </c>
      <c r="V564" s="18">
        <v>0</v>
      </c>
      <c r="W564" s="18">
        <v>0</v>
      </c>
      <c r="X564" s="18"/>
      <c r="Y564" s="18">
        <v>79448.09</v>
      </c>
      <c r="Z564" s="18">
        <v>22930.09</v>
      </c>
      <c r="AA564" s="18">
        <v>5660.82</v>
      </c>
      <c r="AB564" s="18">
        <v>108039</v>
      </c>
    </row>
    <row r="565" spans="1:28" s="15" customFormat="1" x14ac:dyDescent="0.25">
      <c r="A565" s="17">
        <v>9</v>
      </c>
      <c r="B565" s="17" t="s">
        <v>1103</v>
      </c>
      <c r="C565" s="17" t="s">
        <v>1663</v>
      </c>
      <c r="D565" s="17" t="s">
        <v>1158</v>
      </c>
      <c r="E565" s="17" t="s">
        <v>1159</v>
      </c>
      <c r="F565" s="17" t="s">
        <v>75</v>
      </c>
      <c r="G565" s="17" t="s">
        <v>1142</v>
      </c>
      <c r="H565" s="17">
        <v>11475</v>
      </c>
      <c r="I565" s="17">
        <v>11475</v>
      </c>
      <c r="J565" s="17">
        <v>936</v>
      </c>
      <c r="K565" s="17" t="s">
        <v>1090</v>
      </c>
      <c r="L565" s="18">
        <v>59739</v>
      </c>
      <c r="M565" s="18">
        <v>18354.73</v>
      </c>
      <c r="N565" s="18">
        <v>4322.2700000000004</v>
      </c>
      <c r="O565" s="18">
        <v>82416</v>
      </c>
      <c r="P565" s="18">
        <v>7033.26</v>
      </c>
      <c r="Q565" s="18">
        <v>626.54</v>
      </c>
      <c r="R565" s="18">
        <v>560.20000000000005</v>
      </c>
      <c r="S565" s="18">
        <v>8220</v>
      </c>
      <c r="T565" s="18">
        <v>0</v>
      </c>
      <c r="U565" s="18">
        <v>0</v>
      </c>
      <c r="V565" s="18">
        <v>0</v>
      </c>
      <c r="W565" s="18">
        <v>0</v>
      </c>
      <c r="X565" s="18"/>
      <c r="Y565" s="18">
        <v>66772.259999999995</v>
      </c>
      <c r="Z565" s="18">
        <v>18981.27</v>
      </c>
      <c r="AA565" s="18">
        <v>4882.47</v>
      </c>
      <c r="AB565" s="18">
        <v>90636</v>
      </c>
    </row>
    <row r="566" spans="1:28" s="15" customFormat="1" x14ac:dyDescent="0.25">
      <c r="A566" s="17">
        <v>10</v>
      </c>
      <c r="B566" s="17" t="s">
        <v>1111</v>
      </c>
      <c r="C566" s="17" t="s">
        <v>1663</v>
      </c>
      <c r="D566" s="17" t="s">
        <v>1160</v>
      </c>
      <c r="E566" s="17" t="s">
        <v>1161</v>
      </c>
      <c r="F566" s="17" t="s">
        <v>75</v>
      </c>
      <c r="G566" s="17" t="s">
        <v>1142</v>
      </c>
      <c r="H566" s="17">
        <v>12550</v>
      </c>
      <c r="I566" s="17">
        <v>12550</v>
      </c>
      <c r="J566" s="17">
        <v>0</v>
      </c>
      <c r="K566" s="17" t="s">
        <v>37</v>
      </c>
      <c r="L566" s="18">
        <v>40596.89</v>
      </c>
      <c r="M566" s="18">
        <v>11730.69</v>
      </c>
      <c r="N566" s="18">
        <v>2171.42</v>
      </c>
      <c r="O566" s="18">
        <v>54499</v>
      </c>
      <c r="P566" s="18">
        <v>437.1</v>
      </c>
      <c r="Q566" s="18">
        <v>439.9</v>
      </c>
      <c r="R566" s="18">
        <v>0</v>
      </c>
      <c r="S566" s="18">
        <v>877</v>
      </c>
      <c r="T566" s="18">
        <v>0</v>
      </c>
      <c r="U566" s="18">
        <v>0</v>
      </c>
      <c r="V566" s="18">
        <v>0</v>
      </c>
      <c r="W566" s="18">
        <v>0</v>
      </c>
      <c r="X566" s="18"/>
      <c r="Y566" s="18">
        <v>41033.99</v>
      </c>
      <c r="Z566" s="18">
        <v>12170.59</v>
      </c>
      <c r="AA566" s="18">
        <v>2171.42</v>
      </c>
      <c r="AB566" s="18">
        <v>55376</v>
      </c>
    </row>
    <row r="567" spans="1:28" s="15" customFormat="1" x14ac:dyDescent="0.25">
      <c r="A567" s="17">
        <v>11</v>
      </c>
      <c r="B567" s="17" t="s">
        <v>1111</v>
      </c>
      <c r="C567" s="17" t="s">
        <v>1663</v>
      </c>
      <c r="D567" s="17" t="s">
        <v>1162</v>
      </c>
      <c r="E567" s="17" t="s">
        <v>1163</v>
      </c>
      <c r="F567" s="17" t="s">
        <v>75</v>
      </c>
      <c r="G567" s="17" t="s">
        <v>114</v>
      </c>
      <c r="H567" s="17">
        <v>0</v>
      </c>
      <c r="I567" s="17">
        <v>0</v>
      </c>
      <c r="J567" s="17">
        <v>0</v>
      </c>
      <c r="K567" s="17" t="s">
        <v>59</v>
      </c>
      <c r="L567" s="18">
        <v>66319.78</v>
      </c>
      <c r="M567" s="18">
        <v>20035.419999999998</v>
      </c>
      <c r="N567" s="18">
        <v>2656.8</v>
      </c>
      <c r="O567" s="18">
        <v>89012</v>
      </c>
      <c r="P567" s="18">
        <v>250.4</v>
      </c>
      <c r="Q567" s="18">
        <v>711.6</v>
      </c>
      <c r="R567" s="18">
        <v>0</v>
      </c>
      <c r="S567" s="18">
        <v>962</v>
      </c>
      <c r="T567" s="18">
        <v>0</v>
      </c>
      <c r="U567" s="18">
        <v>0</v>
      </c>
      <c r="V567" s="18">
        <v>0</v>
      </c>
      <c r="W567" s="18">
        <v>0</v>
      </c>
      <c r="X567" s="18"/>
      <c r="Y567" s="18">
        <v>66570.179999999993</v>
      </c>
      <c r="Z567" s="18">
        <v>20747.02</v>
      </c>
      <c r="AA567" s="18">
        <v>2656.8</v>
      </c>
      <c r="AB567" s="18">
        <v>89974</v>
      </c>
    </row>
    <row r="568" spans="1:28" s="15" customFormat="1" x14ac:dyDescent="0.25">
      <c r="A568" s="17">
        <v>12</v>
      </c>
      <c r="B568" s="17" t="s">
        <v>1108</v>
      </c>
      <c r="C568" s="17" t="s">
        <v>1663</v>
      </c>
      <c r="D568" s="17" t="s">
        <v>1164</v>
      </c>
      <c r="E568" s="17" t="s">
        <v>1165</v>
      </c>
      <c r="F568" s="17" t="s">
        <v>75</v>
      </c>
      <c r="G568" s="17" t="s">
        <v>114</v>
      </c>
      <c r="H568" s="17">
        <v>0</v>
      </c>
      <c r="I568" s="17">
        <v>0</v>
      </c>
      <c r="J568" s="17">
        <v>0</v>
      </c>
      <c r="K568" s="17" t="s">
        <v>59</v>
      </c>
      <c r="L568" s="18">
        <v>66320.53</v>
      </c>
      <c r="M568" s="18">
        <v>20035.669999999998</v>
      </c>
      <c r="N568" s="18">
        <v>2656.8</v>
      </c>
      <c r="O568" s="18">
        <v>89013</v>
      </c>
      <c r="P568" s="18">
        <v>250.4</v>
      </c>
      <c r="Q568" s="18">
        <v>711.6</v>
      </c>
      <c r="R568" s="18">
        <v>0</v>
      </c>
      <c r="S568" s="18">
        <v>962</v>
      </c>
      <c r="T568" s="18">
        <v>0</v>
      </c>
      <c r="U568" s="18">
        <v>0</v>
      </c>
      <c r="V568" s="18">
        <v>0</v>
      </c>
      <c r="W568" s="18">
        <v>0</v>
      </c>
      <c r="X568" s="18"/>
      <c r="Y568" s="18">
        <v>66570.929999999993</v>
      </c>
      <c r="Z568" s="18">
        <v>20747.27</v>
      </c>
      <c r="AA568" s="18">
        <v>2656.8</v>
      </c>
      <c r="AB568" s="18">
        <v>89975</v>
      </c>
    </row>
    <row r="569" spans="1:28" s="15" customFormat="1" x14ac:dyDescent="0.25">
      <c r="A569" s="17">
        <v>13</v>
      </c>
      <c r="B569" s="17" t="s">
        <v>1103</v>
      </c>
      <c r="C569" s="17" t="s">
        <v>1663</v>
      </c>
      <c r="D569" s="17" t="s">
        <v>1166</v>
      </c>
      <c r="E569" s="17" t="s">
        <v>1167</v>
      </c>
      <c r="F569" s="17" t="s">
        <v>75</v>
      </c>
      <c r="G569" s="17" t="s">
        <v>114</v>
      </c>
      <c r="H569" s="17">
        <v>0</v>
      </c>
      <c r="I569" s="17">
        <v>0</v>
      </c>
      <c r="J569" s="17">
        <v>0</v>
      </c>
      <c r="K569" s="17" t="s">
        <v>59</v>
      </c>
      <c r="L569" s="18">
        <v>66320.56</v>
      </c>
      <c r="M569" s="18">
        <v>20035.64</v>
      </c>
      <c r="N569" s="18">
        <v>2656.8</v>
      </c>
      <c r="O569" s="18">
        <v>89013</v>
      </c>
      <c r="P569" s="18">
        <v>250.4</v>
      </c>
      <c r="Q569" s="18">
        <v>711.6</v>
      </c>
      <c r="R569" s="18">
        <v>0</v>
      </c>
      <c r="S569" s="18">
        <v>962</v>
      </c>
      <c r="T569" s="18">
        <v>0</v>
      </c>
      <c r="U569" s="18">
        <v>0</v>
      </c>
      <c r="V569" s="18">
        <v>0</v>
      </c>
      <c r="W569" s="18">
        <v>0</v>
      </c>
      <c r="X569" s="18"/>
      <c r="Y569" s="18">
        <v>66570.960000000006</v>
      </c>
      <c r="Z569" s="18">
        <v>20747.240000000002</v>
      </c>
      <c r="AA569" s="18">
        <v>2656.8</v>
      </c>
      <c r="AB569" s="18">
        <v>89975</v>
      </c>
    </row>
    <row r="570" spans="1:28" s="15" customFormat="1" x14ac:dyDescent="0.25">
      <c r="A570" s="17">
        <v>14</v>
      </c>
      <c r="B570" s="17" t="s">
        <v>1121</v>
      </c>
      <c r="C570" s="17" t="s">
        <v>1663</v>
      </c>
      <c r="D570" s="17" t="s">
        <v>1168</v>
      </c>
      <c r="E570" s="17" t="s">
        <v>1169</v>
      </c>
      <c r="F570" s="17" t="s">
        <v>75</v>
      </c>
      <c r="G570" s="17" t="s">
        <v>114</v>
      </c>
      <c r="H570" s="17">
        <v>0</v>
      </c>
      <c r="I570" s="17">
        <v>0</v>
      </c>
      <c r="J570" s="17">
        <v>0</v>
      </c>
      <c r="K570" s="17" t="s">
        <v>59</v>
      </c>
      <c r="L570" s="18">
        <v>71668.31</v>
      </c>
      <c r="M570" s="18">
        <v>16105.89</v>
      </c>
      <c r="N570" s="18">
        <v>1414.8</v>
      </c>
      <c r="O570" s="18">
        <v>89189</v>
      </c>
      <c r="P570" s="18">
        <v>249.97</v>
      </c>
      <c r="Q570" s="18">
        <v>754.03</v>
      </c>
      <c r="R570" s="18">
        <v>0</v>
      </c>
      <c r="S570" s="18">
        <v>1004</v>
      </c>
      <c r="T570" s="18">
        <v>0</v>
      </c>
      <c r="U570" s="18">
        <v>0</v>
      </c>
      <c r="V570" s="18">
        <v>0</v>
      </c>
      <c r="W570" s="18">
        <v>0</v>
      </c>
      <c r="X570" s="18"/>
      <c r="Y570" s="18">
        <v>71918.28</v>
      </c>
      <c r="Z570" s="18">
        <v>16859.919999999998</v>
      </c>
      <c r="AA570" s="18">
        <v>1414.8</v>
      </c>
      <c r="AB570" s="18">
        <v>90193</v>
      </c>
    </row>
    <row r="571" spans="1:28" s="15" customFormat="1" x14ac:dyDescent="0.25">
      <c r="A571" s="17">
        <v>15</v>
      </c>
      <c r="B571" s="17" t="s">
        <v>1099</v>
      </c>
      <c r="C571" s="17" t="s">
        <v>1663</v>
      </c>
      <c r="D571" s="17" t="s">
        <v>1170</v>
      </c>
      <c r="E571" s="17" t="s">
        <v>1171</v>
      </c>
      <c r="F571" s="17" t="s">
        <v>75</v>
      </c>
      <c r="G571" s="17" t="s">
        <v>114</v>
      </c>
      <c r="H571" s="17">
        <v>0</v>
      </c>
      <c r="I571" s="17">
        <v>0</v>
      </c>
      <c r="J571" s="17">
        <v>0</v>
      </c>
      <c r="K571" s="17" t="s">
        <v>59</v>
      </c>
      <c r="L571" s="18">
        <v>28082.78</v>
      </c>
      <c r="M571" s="18">
        <v>4341.54</v>
      </c>
      <c r="N571" s="18">
        <v>427.68</v>
      </c>
      <c r="O571" s="18">
        <v>32852</v>
      </c>
      <c r="P571" s="18">
        <v>249.55</v>
      </c>
      <c r="Q571" s="18">
        <v>293.45</v>
      </c>
      <c r="R571" s="18">
        <v>0</v>
      </c>
      <c r="S571" s="18">
        <v>543</v>
      </c>
      <c r="T571" s="18">
        <v>0</v>
      </c>
      <c r="U571" s="18">
        <v>0</v>
      </c>
      <c r="V571" s="18">
        <v>0</v>
      </c>
      <c r="W571" s="18">
        <v>0</v>
      </c>
      <c r="X571" s="18"/>
      <c r="Y571" s="18">
        <v>28332.33</v>
      </c>
      <c r="Z571" s="18">
        <v>4634.99</v>
      </c>
      <c r="AA571" s="18">
        <v>427.68</v>
      </c>
      <c r="AB571" s="18">
        <v>33395</v>
      </c>
    </row>
    <row r="572" spans="1:28" s="12" customFormat="1" ht="16.5" customHeight="1" x14ac:dyDescent="0.25">
      <c r="A572" s="10"/>
      <c r="B572" s="10"/>
      <c r="C572" s="10" t="s">
        <v>71</v>
      </c>
      <c r="D572" s="10"/>
      <c r="E572" s="10"/>
      <c r="F572" s="10"/>
      <c r="G572" s="10"/>
      <c r="H572" s="10"/>
      <c r="I572" s="10"/>
      <c r="J572" s="11">
        <f>SUM(J557:J571)</f>
        <v>2529</v>
      </c>
      <c r="K572" s="10"/>
      <c r="L572" s="11">
        <f t="shared" ref="L572:AB572" si="68">SUM(L557:L571)</f>
        <v>765816.9700000002</v>
      </c>
      <c r="M572" s="11">
        <f t="shared" si="68"/>
        <v>208891.49000000002</v>
      </c>
      <c r="N572" s="11">
        <f t="shared" si="68"/>
        <v>39995.540000000015</v>
      </c>
      <c r="O572" s="11">
        <f t="shared" si="68"/>
        <v>1014704</v>
      </c>
      <c r="P572" s="11">
        <f t="shared" si="68"/>
        <v>22878.890000000003</v>
      </c>
      <c r="Q572" s="11">
        <f t="shared" si="68"/>
        <v>8212.49</v>
      </c>
      <c r="R572" s="11">
        <f t="shared" si="68"/>
        <v>1513.6200000000001</v>
      </c>
      <c r="S572" s="11">
        <f t="shared" si="68"/>
        <v>32605</v>
      </c>
      <c r="T572" s="11">
        <f t="shared" si="68"/>
        <v>730</v>
      </c>
      <c r="U572" s="11">
        <f t="shared" si="68"/>
        <v>0</v>
      </c>
      <c r="V572" s="11">
        <f t="shared" si="68"/>
        <v>0</v>
      </c>
      <c r="W572" s="11">
        <f t="shared" si="68"/>
        <v>0</v>
      </c>
      <c r="X572" s="11">
        <f t="shared" si="68"/>
        <v>0</v>
      </c>
      <c r="Y572" s="11">
        <f t="shared" si="68"/>
        <v>788695.86</v>
      </c>
      <c r="Z572" s="11">
        <f t="shared" si="68"/>
        <v>217103.97999999998</v>
      </c>
      <c r="AA572" s="11">
        <f t="shared" si="68"/>
        <v>41509.160000000018</v>
      </c>
      <c r="AB572" s="11">
        <f t="shared" si="68"/>
        <v>1047309</v>
      </c>
    </row>
    <row r="573" spans="1:28" s="12" customFormat="1" ht="16.5" customHeight="1" x14ac:dyDescent="0.25">
      <c r="A573" s="10"/>
      <c r="B573" s="10"/>
      <c r="C573" s="10" t="s">
        <v>119</v>
      </c>
      <c r="D573" s="10"/>
      <c r="E573" s="10"/>
      <c r="F573" s="10"/>
      <c r="G573" s="10"/>
      <c r="H573" s="10"/>
      <c r="I573" s="10"/>
      <c r="J573" s="11">
        <f>J572+J556</f>
        <v>8078</v>
      </c>
      <c r="K573" s="11"/>
      <c r="L573" s="11">
        <f t="shared" ref="L573:AB573" si="69">L572+L556</f>
        <v>1913169.0600000003</v>
      </c>
      <c r="M573" s="11">
        <f t="shared" si="69"/>
        <v>355766.19</v>
      </c>
      <c r="N573" s="11">
        <f t="shared" si="69"/>
        <v>86426.75</v>
      </c>
      <c r="O573" s="11">
        <f t="shared" si="69"/>
        <v>2355362</v>
      </c>
      <c r="P573" s="11">
        <f t="shared" si="69"/>
        <v>69597.170000000013</v>
      </c>
      <c r="Q573" s="11">
        <f t="shared" si="69"/>
        <v>20270.16</v>
      </c>
      <c r="R573" s="11">
        <f t="shared" si="69"/>
        <v>4010.67</v>
      </c>
      <c r="S573" s="11">
        <f t="shared" si="69"/>
        <v>93878</v>
      </c>
      <c r="T573" s="11">
        <f t="shared" si="69"/>
        <v>22380</v>
      </c>
      <c r="U573" s="11">
        <f t="shared" si="69"/>
        <v>0</v>
      </c>
      <c r="V573" s="11">
        <f t="shared" si="69"/>
        <v>0</v>
      </c>
      <c r="W573" s="11">
        <f t="shared" si="69"/>
        <v>0</v>
      </c>
      <c r="X573" s="11">
        <f t="shared" si="69"/>
        <v>0</v>
      </c>
      <c r="Y573" s="11">
        <f t="shared" si="69"/>
        <v>1982766.23</v>
      </c>
      <c r="Z573" s="11">
        <f t="shared" si="69"/>
        <v>376036.35</v>
      </c>
      <c r="AA573" s="11">
        <f t="shared" si="69"/>
        <v>90437.420000000013</v>
      </c>
      <c r="AB573" s="11">
        <f t="shared" si="69"/>
        <v>2449240</v>
      </c>
    </row>
    <row r="574" spans="1:28" ht="18" customHeight="1" x14ac:dyDescent="0.25">
      <c r="O574" s="34"/>
    </row>
    <row r="575" spans="1:28" ht="18" customHeight="1" x14ac:dyDescent="0.25">
      <c r="O575" s="34"/>
    </row>
    <row r="578" spans="1:31" ht="15.75" x14ac:dyDescent="0.25">
      <c r="E578" s="13" t="s">
        <v>120</v>
      </c>
      <c r="G578" s="14"/>
      <c r="H578" s="14"/>
      <c r="I578" s="14"/>
      <c r="J578" s="14"/>
      <c r="K578" s="14"/>
      <c r="L578" s="13" t="s">
        <v>122</v>
      </c>
      <c r="M578" s="13"/>
      <c r="N578" s="13"/>
      <c r="O578" s="14"/>
      <c r="Q578" s="14"/>
      <c r="R578" s="13" t="s">
        <v>121</v>
      </c>
      <c r="T578" s="14"/>
      <c r="U578" s="14"/>
      <c r="W578" s="14"/>
      <c r="X578" s="14"/>
      <c r="Y578" s="13" t="s">
        <v>123</v>
      </c>
      <c r="Z578" s="14"/>
      <c r="AA578" s="14"/>
      <c r="AB578" s="14"/>
    </row>
    <row r="579" spans="1:31" ht="15.75" x14ac:dyDescent="0.25">
      <c r="E579" s="13" t="s">
        <v>124</v>
      </c>
      <c r="G579" s="14"/>
      <c r="H579" s="14"/>
      <c r="I579" s="14"/>
      <c r="J579" s="14"/>
      <c r="K579" s="14"/>
      <c r="L579" s="13" t="s">
        <v>124</v>
      </c>
      <c r="M579" s="13"/>
      <c r="N579" s="13"/>
      <c r="O579" s="14"/>
      <c r="Q579" s="14"/>
      <c r="R579" s="13" t="s">
        <v>124</v>
      </c>
      <c r="T579" s="14"/>
      <c r="U579" s="14"/>
      <c r="W579" s="14"/>
      <c r="X579" s="14"/>
      <c r="Y579" s="13" t="s">
        <v>124</v>
      </c>
      <c r="Z579" s="14"/>
      <c r="AA579" s="14"/>
      <c r="AB579" s="14"/>
    </row>
    <row r="580" spans="1:31" ht="32.25" customHeight="1" x14ac:dyDescent="0.55000000000000004">
      <c r="A580" s="75" t="s">
        <v>0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1"/>
      <c r="AD580" s="1"/>
      <c r="AE580" s="1"/>
    </row>
    <row r="581" spans="1:31" ht="21.75" customHeight="1" x14ac:dyDescent="0.4">
      <c r="A581" s="76" t="s">
        <v>1727</v>
      </c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2"/>
      <c r="AD581" s="2"/>
      <c r="AE581" s="2"/>
    </row>
    <row r="582" spans="1:31" s="5" customFormat="1" ht="20.25" customHeight="1" x14ac:dyDescent="0.35">
      <c r="A582" s="3" t="s">
        <v>1</v>
      </c>
      <c r="B582" s="4"/>
      <c r="C582" s="3"/>
      <c r="D582" s="3"/>
      <c r="F582" s="3" t="s">
        <v>1172</v>
      </c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s="7" customFormat="1" ht="90" x14ac:dyDescent="0.25">
      <c r="A583" s="6" t="s">
        <v>3</v>
      </c>
      <c r="B583" s="6" t="s">
        <v>4</v>
      </c>
      <c r="C583" s="6" t="s">
        <v>5</v>
      </c>
      <c r="D583" s="6" t="s">
        <v>6</v>
      </c>
      <c r="E583" s="6" t="s">
        <v>7</v>
      </c>
      <c r="F583" s="6" t="s">
        <v>8</v>
      </c>
      <c r="G583" s="6" t="s">
        <v>9</v>
      </c>
      <c r="H583" s="6" t="s">
        <v>10</v>
      </c>
      <c r="I583" s="6" t="s">
        <v>11</v>
      </c>
      <c r="J583" s="6" t="s">
        <v>12</v>
      </c>
      <c r="K583" s="6" t="s">
        <v>13</v>
      </c>
      <c r="L583" s="6" t="s">
        <v>14</v>
      </c>
      <c r="M583" s="6" t="s">
        <v>15</v>
      </c>
      <c r="N583" s="6" t="s">
        <v>16</v>
      </c>
      <c r="O583" s="6" t="s">
        <v>17</v>
      </c>
      <c r="P583" s="6" t="s">
        <v>18</v>
      </c>
      <c r="Q583" s="6" t="s">
        <v>19</v>
      </c>
      <c r="R583" s="6" t="s">
        <v>20</v>
      </c>
      <c r="S583" s="6" t="s">
        <v>21</v>
      </c>
      <c r="T583" s="6" t="s">
        <v>22</v>
      </c>
      <c r="U583" s="6" t="s">
        <v>23</v>
      </c>
      <c r="V583" s="6" t="s">
        <v>24</v>
      </c>
      <c r="W583" s="6" t="s">
        <v>25</v>
      </c>
      <c r="X583" s="6" t="s">
        <v>26</v>
      </c>
      <c r="Y583" s="6" t="s">
        <v>27</v>
      </c>
      <c r="Z583" s="6" t="s">
        <v>28</v>
      </c>
      <c r="AA583" s="6" t="s">
        <v>29</v>
      </c>
      <c r="AB583" s="6" t="s">
        <v>30</v>
      </c>
    </row>
    <row r="584" spans="1:31" s="15" customFormat="1" x14ac:dyDescent="0.25">
      <c r="A584" s="17">
        <v>1</v>
      </c>
      <c r="B584" s="17" t="s">
        <v>1099</v>
      </c>
      <c r="C584" s="17" t="s">
        <v>1663</v>
      </c>
      <c r="D584" s="17" t="s">
        <v>1101</v>
      </c>
      <c r="E584" s="17" t="s">
        <v>1102</v>
      </c>
      <c r="F584" s="17" t="s">
        <v>35</v>
      </c>
      <c r="G584" s="17" t="s">
        <v>1055</v>
      </c>
      <c r="H584" s="17">
        <v>4918</v>
      </c>
      <c r="I584" s="17">
        <v>4673</v>
      </c>
      <c r="J584" s="17">
        <v>735</v>
      </c>
      <c r="K584" s="17" t="s">
        <v>37</v>
      </c>
      <c r="L584" s="18">
        <v>55574.87</v>
      </c>
      <c r="M584" s="18">
        <v>3902.4</v>
      </c>
      <c r="N584" s="18">
        <v>4204.7299999999996</v>
      </c>
      <c r="O584" s="18">
        <v>63682</v>
      </c>
      <c r="P584" s="18">
        <v>5027.1499999999996</v>
      </c>
      <c r="Q584" s="18">
        <v>591.1</v>
      </c>
      <c r="R584" s="18">
        <v>330.75</v>
      </c>
      <c r="S584" s="18">
        <v>5949</v>
      </c>
      <c r="T584" s="18">
        <v>0</v>
      </c>
      <c r="U584" s="18">
        <v>0</v>
      </c>
      <c r="V584" s="18">
        <v>0</v>
      </c>
      <c r="W584" s="18">
        <v>0</v>
      </c>
      <c r="X584" s="18"/>
      <c r="Y584" s="18">
        <v>60602.02</v>
      </c>
      <c r="Z584" s="18">
        <v>4795.83</v>
      </c>
      <c r="AA584" s="18">
        <v>4233.1499999999996</v>
      </c>
      <c r="AB584" s="18">
        <v>69631</v>
      </c>
    </row>
    <row r="585" spans="1:31" s="15" customFormat="1" x14ac:dyDescent="0.25">
      <c r="A585" s="17">
        <v>2</v>
      </c>
      <c r="B585" s="17" t="s">
        <v>1103</v>
      </c>
      <c r="C585" s="17" t="s">
        <v>1663</v>
      </c>
      <c r="D585" s="17" t="s">
        <v>1104</v>
      </c>
      <c r="E585" s="17" t="s">
        <v>1105</v>
      </c>
      <c r="F585" s="17" t="s">
        <v>35</v>
      </c>
      <c r="G585" s="17" t="s">
        <v>750</v>
      </c>
      <c r="H585" s="17">
        <v>83827</v>
      </c>
      <c r="I585" s="17">
        <v>81209</v>
      </c>
      <c r="J585" s="17">
        <v>2618</v>
      </c>
      <c r="K585" s="17" t="s">
        <v>37</v>
      </c>
      <c r="L585" s="18">
        <v>109229.04</v>
      </c>
      <c r="M585" s="18">
        <v>8131.1</v>
      </c>
      <c r="N585" s="18">
        <v>12268.86</v>
      </c>
      <c r="O585" s="18">
        <v>129629</v>
      </c>
      <c r="P585" s="18">
        <v>16842.32</v>
      </c>
      <c r="Q585" s="18">
        <v>1180.58</v>
      </c>
      <c r="R585" s="18">
        <v>1178.0999999999999</v>
      </c>
      <c r="S585" s="18">
        <v>19201</v>
      </c>
      <c r="T585" s="18">
        <v>0</v>
      </c>
      <c r="U585" s="18">
        <v>0</v>
      </c>
      <c r="V585" s="18">
        <v>0</v>
      </c>
      <c r="W585" s="18">
        <v>0</v>
      </c>
      <c r="X585" s="18"/>
      <c r="Y585" s="18">
        <v>126071.36</v>
      </c>
      <c r="Z585" s="18">
        <v>13449.44</v>
      </c>
      <c r="AA585" s="18">
        <v>9309.2000000000007</v>
      </c>
      <c r="AB585" s="18">
        <v>148830</v>
      </c>
    </row>
    <row r="586" spans="1:31" s="15" customFormat="1" x14ac:dyDescent="0.25">
      <c r="A586" s="17">
        <v>3</v>
      </c>
      <c r="B586" s="17" t="s">
        <v>1103</v>
      </c>
      <c r="C586" s="17" t="s">
        <v>1663</v>
      </c>
      <c r="D586" s="17" t="s">
        <v>1106</v>
      </c>
      <c r="E586" s="17" t="s">
        <v>1107</v>
      </c>
      <c r="F586" s="17" t="s">
        <v>35</v>
      </c>
      <c r="G586" s="17" t="s">
        <v>1055</v>
      </c>
      <c r="H586" s="17">
        <v>26820</v>
      </c>
      <c r="I586" s="17">
        <v>26625</v>
      </c>
      <c r="J586" s="17">
        <v>585</v>
      </c>
      <c r="K586" s="17" t="s">
        <v>37</v>
      </c>
      <c r="L586" s="18">
        <v>128710.44</v>
      </c>
      <c r="M586" s="18">
        <v>2879.55</v>
      </c>
      <c r="N586" s="18">
        <v>8242.01</v>
      </c>
      <c r="O586" s="18">
        <v>139832</v>
      </c>
      <c r="P586" s="18">
        <v>5819.6</v>
      </c>
      <c r="Q586" s="18">
        <v>1326.15</v>
      </c>
      <c r="R586" s="18">
        <v>263.25</v>
      </c>
      <c r="S586" s="18">
        <v>7409</v>
      </c>
      <c r="T586" s="18">
        <v>0</v>
      </c>
      <c r="U586" s="18">
        <v>0</v>
      </c>
      <c r="V586" s="18">
        <v>0</v>
      </c>
      <c r="W586" s="18">
        <v>0</v>
      </c>
      <c r="X586" s="18"/>
      <c r="Y586" s="18">
        <v>134530.04</v>
      </c>
      <c r="Z586" s="18">
        <v>9568.16</v>
      </c>
      <c r="AA586" s="18">
        <v>3142.8</v>
      </c>
      <c r="AB586" s="18">
        <v>147241</v>
      </c>
    </row>
    <row r="587" spans="1:31" s="15" customFormat="1" x14ac:dyDescent="0.25">
      <c r="A587" s="17">
        <v>4</v>
      </c>
      <c r="B587" s="17" t="s">
        <v>1108</v>
      </c>
      <c r="C587" s="17" t="s">
        <v>1663</v>
      </c>
      <c r="D587" s="17" t="s">
        <v>1109</v>
      </c>
      <c r="E587" s="17" t="s">
        <v>1110</v>
      </c>
      <c r="F587" s="17" t="s">
        <v>35</v>
      </c>
      <c r="G587" s="17" t="s">
        <v>1055</v>
      </c>
      <c r="H587" s="17">
        <v>53912</v>
      </c>
      <c r="I587" s="17">
        <v>53912</v>
      </c>
      <c r="J587" s="17">
        <v>0</v>
      </c>
      <c r="K587" s="17" t="s">
        <v>37</v>
      </c>
      <c r="L587" s="18">
        <v>39280.400000000001</v>
      </c>
      <c r="M587" s="18">
        <v>3889.53</v>
      </c>
      <c r="N587" s="18">
        <v>8475.07</v>
      </c>
      <c r="O587" s="18">
        <v>51645</v>
      </c>
      <c r="P587" s="18">
        <v>577.61</v>
      </c>
      <c r="Q587" s="18">
        <v>443.39</v>
      </c>
      <c r="R587" s="18">
        <v>0</v>
      </c>
      <c r="S587" s="18">
        <v>1021</v>
      </c>
      <c r="T587" s="18">
        <v>720</v>
      </c>
      <c r="U587" s="18">
        <v>0</v>
      </c>
      <c r="V587" s="18">
        <v>0</v>
      </c>
      <c r="W587" s="18">
        <v>0</v>
      </c>
      <c r="X587" s="18"/>
      <c r="Y587" s="18">
        <v>39858.01</v>
      </c>
      <c r="Z587" s="18">
        <v>8918.4599999999991</v>
      </c>
      <c r="AA587" s="18">
        <v>3889.53</v>
      </c>
      <c r="AB587" s="18">
        <v>52666</v>
      </c>
    </row>
    <row r="588" spans="1:31" s="15" customFormat="1" x14ac:dyDescent="0.25">
      <c r="A588" s="17">
        <v>5</v>
      </c>
      <c r="B588" s="17" t="s">
        <v>1111</v>
      </c>
      <c r="C588" s="17" t="s">
        <v>1663</v>
      </c>
      <c r="D588" s="17" t="s">
        <v>1112</v>
      </c>
      <c r="E588" s="17" t="s">
        <v>1113</v>
      </c>
      <c r="F588" s="17" t="s">
        <v>35</v>
      </c>
      <c r="G588" s="17" t="s">
        <v>1055</v>
      </c>
      <c r="H588" s="17">
        <v>138063</v>
      </c>
      <c r="I588" s="17">
        <v>130392</v>
      </c>
      <c r="J588" s="17">
        <v>7671</v>
      </c>
      <c r="K588" s="17" t="s">
        <v>37</v>
      </c>
      <c r="L588" s="18">
        <v>140617.9</v>
      </c>
      <c r="M588" s="18">
        <v>8832.6</v>
      </c>
      <c r="N588" s="18">
        <v>7360.5</v>
      </c>
      <c r="O588" s="18">
        <v>156811</v>
      </c>
      <c r="P588" s="18">
        <v>44180.24</v>
      </c>
      <c r="Q588" s="18">
        <v>1529.81</v>
      </c>
      <c r="R588" s="18">
        <v>3451.95</v>
      </c>
      <c r="S588" s="18">
        <v>49162</v>
      </c>
      <c r="T588" s="18">
        <v>13390</v>
      </c>
      <c r="U588" s="18">
        <v>0</v>
      </c>
      <c r="V588" s="18">
        <v>0</v>
      </c>
      <c r="W588" s="18">
        <v>0</v>
      </c>
      <c r="X588" s="18"/>
      <c r="Y588" s="18">
        <v>184798.14</v>
      </c>
      <c r="Z588" s="18">
        <v>8890.31</v>
      </c>
      <c r="AA588" s="18">
        <v>12284.55</v>
      </c>
      <c r="AB588" s="18">
        <v>205973</v>
      </c>
    </row>
    <row r="589" spans="1:31" s="15" customFormat="1" x14ac:dyDescent="0.25">
      <c r="A589" s="17">
        <v>6</v>
      </c>
      <c r="B589" s="17" t="s">
        <v>1108</v>
      </c>
      <c r="C589" s="17" t="s">
        <v>1663</v>
      </c>
      <c r="D589" s="17" t="s">
        <v>1115</v>
      </c>
      <c r="E589" s="17" t="s">
        <v>1116</v>
      </c>
      <c r="F589" s="17" t="s">
        <v>35</v>
      </c>
      <c r="G589" s="17" t="s">
        <v>1055</v>
      </c>
      <c r="H589" s="17">
        <v>55942</v>
      </c>
      <c r="I589" s="17">
        <v>55814</v>
      </c>
      <c r="J589" s="17">
        <v>128</v>
      </c>
      <c r="K589" s="17" t="s">
        <v>37</v>
      </c>
      <c r="L589" s="18">
        <v>108179.58</v>
      </c>
      <c r="M589" s="18">
        <v>727.2</v>
      </c>
      <c r="N589" s="18">
        <v>6371.22</v>
      </c>
      <c r="O589" s="18">
        <v>115278</v>
      </c>
      <c r="P589" s="18">
        <v>1284.94</v>
      </c>
      <c r="Q589" s="18">
        <v>1119.46</v>
      </c>
      <c r="R589" s="18">
        <v>57.6</v>
      </c>
      <c r="S589" s="18">
        <v>2462</v>
      </c>
      <c r="T589" s="18">
        <v>1550</v>
      </c>
      <c r="U589" s="18">
        <v>0</v>
      </c>
      <c r="V589" s="18">
        <v>0</v>
      </c>
      <c r="W589" s="18">
        <v>0</v>
      </c>
      <c r="X589" s="18"/>
      <c r="Y589" s="18">
        <v>109464.52</v>
      </c>
      <c r="Z589" s="18">
        <v>7490.68</v>
      </c>
      <c r="AA589" s="18">
        <v>784.8</v>
      </c>
      <c r="AB589" s="18">
        <v>117740</v>
      </c>
    </row>
    <row r="590" spans="1:31" s="15" customFormat="1" x14ac:dyDescent="0.25">
      <c r="A590" s="17">
        <v>7</v>
      </c>
      <c r="B590" s="17" t="s">
        <v>1108</v>
      </c>
      <c r="C590" s="17" t="s">
        <v>1663</v>
      </c>
      <c r="D590" s="17" t="s">
        <v>1117</v>
      </c>
      <c r="E590" s="17" t="s">
        <v>1118</v>
      </c>
      <c r="F590" s="17" t="s">
        <v>35</v>
      </c>
      <c r="G590" s="17" t="s">
        <v>1055</v>
      </c>
      <c r="H590" s="17">
        <v>4900</v>
      </c>
      <c r="I590" s="17">
        <v>4900</v>
      </c>
      <c r="J590" s="17">
        <v>0</v>
      </c>
      <c r="K590" s="17" t="s">
        <v>37</v>
      </c>
      <c r="L590" s="18">
        <v>71618.48</v>
      </c>
      <c r="M590" s="18">
        <v>7162.88</v>
      </c>
      <c r="N590" s="18">
        <v>26016.639999999999</v>
      </c>
      <c r="O590" s="18">
        <v>104798</v>
      </c>
      <c r="P590" s="18">
        <v>1760.46</v>
      </c>
      <c r="Q590" s="18">
        <v>812.54</v>
      </c>
      <c r="R590" s="18">
        <v>0</v>
      </c>
      <c r="S590" s="18">
        <v>2573</v>
      </c>
      <c r="T590" s="18">
        <v>50</v>
      </c>
      <c r="U590" s="18">
        <v>0</v>
      </c>
      <c r="V590" s="18">
        <v>0</v>
      </c>
      <c r="W590" s="18">
        <v>0</v>
      </c>
      <c r="X590" s="18"/>
      <c r="Y590" s="18">
        <v>73378.94</v>
      </c>
      <c r="Z590" s="18">
        <v>26829.18</v>
      </c>
      <c r="AA590" s="18">
        <v>7162.88</v>
      </c>
      <c r="AB590" s="18">
        <v>107371</v>
      </c>
    </row>
    <row r="591" spans="1:31" s="15" customFormat="1" x14ac:dyDescent="0.25">
      <c r="A591" s="17">
        <v>8</v>
      </c>
      <c r="B591" s="17" t="s">
        <v>1108</v>
      </c>
      <c r="C591" s="17" t="s">
        <v>1663</v>
      </c>
      <c r="D591" s="17" t="s">
        <v>1119</v>
      </c>
      <c r="E591" s="17" t="s">
        <v>1120</v>
      </c>
      <c r="F591" s="17" t="s">
        <v>35</v>
      </c>
      <c r="G591" s="17" t="s">
        <v>215</v>
      </c>
      <c r="H591" s="17">
        <v>86806</v>
      </c>
      <c r="I591" s="17">
        <v>86471</v>
      </c>
      <c r="J591" s="17">
        <v>1005</v>
      </c>
      <c r="K591" s="17" t="s">
        <v>37</v>
      </c>
      <c r="L591" s="18">
        <v>127488.73</v>
      </c>
      <c r="M591" s="18">
        <v>4345.6499999999996</v>
      </c>
      <c r="N591" s="18">
        <v>8047.62</v>
      </c>
      <c r="O591" s="18">
        <v>139882</v>
      </c>
      <c r="P591" s="18">
        <v>6410.38</v>
      </c>
      <c r="Q591" s="18">
        <v>1332.37</v>
      </c>
      <c r="R591" s="18">
        <v>452.25</v>
      </c>
      <c r="S591" s="18">
        <v>8195</v>
      </c>
      <c r="T591" s="18">
        <v>670</v>
      </c>
      <c r="U591" s="18">
        <v>0</v>
      </c>
      <c r="V591" s="18">
        <v>0</v>
      </c>
      <c r="W591" s="18">
        <v>0</v>
      </c>
      <c r="X591" s="18"/>
      <c r="Y591" s="18">
        <v>133899.10999999999</v>
      </c>
      <c r="Z591" s="18">
        <v>9379.99</v>
      </c>
      <c r="AA591" s="18">
        <v>4797.8999999999996</v>
      </c>
      <c r="AB591" s="18">
        <v>148077</v>
      </c>
    </row>
    <row r="592" spans="1:31" s="15" customFormat="1" x14ac:dyDescent="0.25">
      <c r="A592" s="17">
        <v>9</v>
      </c>
      <c r="B592" s="17" t="s">
        <v>1121</v>
      </c>
      <c r="C592" s="17" t="s">
        <v>1663</v>
      </c>
      <c r="D592" s="17" t="s">
        <v>1122</v>
      </c>
      <c r="E592" s="17" t="s">
        <v>1123</v>
      </c>
      <c r="F592" s="17" t="s">
        <v>35</v>
      </c>
      <c r="G592" s="17" t="s">
        <v>1124</v>
      </c>
      <c r="H592" s="17">
        <v>37587</v>
      </c>
      <c r="I592" s="17">
        <v>37587</v>
      </c>
      <c r="J592" s="17">
        <v>0</v>
      </c>
      <c r="K592" s="17" t="s">
        <v>37</v>
      </c>
      <c r="L592" s="18">
        <v>25274.34</v>
      </c>
      <c r="M592" s="18">
        <v>873.45</v>
      </c>
      <c r="N592" s="18">
        <v>1798.21</v>
      </c>
      <c r="O592" s="18">
        <v>27946</v>
      </c>
      <c r="P592" s="18">
        <v>577.13</v>
      </c>
      <c r="Q592" s="18">
        <v>238.87</v>
      </c>
      <c r="R592" s="18">
        <v>0</v>
      </c>
      <c r="S592" s="18">
        <v>816</v>
      </c>
      <c r="T592" s="18">
        <v>4150</v>
      </c>
      <c r="U592" s="18">
        <v>0</v>
      </c>
      <c r="V592" s="18">
        <v>0</v>
      </c>
      <c r="W592" s="18">
        <v>0</v>
      </c>
      <c r="X592" s="18"/>
      <c r="Y592" s="18">
        <v>25851.47</v>
      </c>
      <c r="Z592" s="18">
        <v>2037.08</v>
      </c>
      <c r="AA592" s="18">
        <v>873.45</v>
      </c>
      <c r="AB592" s="18">
        <v>28762</v>
      </c>
    </row>
    <row r="593" spans="1:28" s="15" customFormat="1" x14ac:dyDescent="0.25">
      <c r="A593" s="17">
        <v>10</v>
      </c>
      <c r="B593" s="17" t="s">
        <v>1099</v>
      </c>
      <c r="C593" s="17" t="s">
        <v>1663</v>
      </c>
      <c r="D593" s="17" t="s">
        <v>1125</v>
      </c>
      <c r="E593" s="17" t="s">
        <v>1126</v>
      </c>
      <c r="F593" s="17" t="s">
        <v>35</v>
      </c>
      <c r="G593" s="17" t="s">
        <v>1127</v>
      </c>
      <c r="H593" s="17">
        <v>17433</v>
      </c>
      <c r="I593" s="17">
        <v>17433</v>
      </c>
      <c r="J593" s="17">
        <v>0</v>
      </c>
      <c r="K593" s="17" t="s">
        <v>37</v>
      </c>
      <c r="L593" s="18">
        <v>73122.850000000006</v>
      </c>
      <c r="M593" s="18">
        <v>0</v>
      </c>
      <c r="N593" s="18">
        <v>6176.15</v>
      </c>
      <c r="O593" s="18">
        <v>79299</v>
      </c>
      <c r="P593" s="18">
        <v>577.09</v>
      </c>
      <c r="Q593" s="18">
        <v>752.91</v>
      </c>
      <c r="R593" s="18">
        <v>0</v>
      </c>
      <c r="S593" s="18">
        <v>1330</v>
      </c>
      <c r="T593" s="18">
        <v>0</v>
      </c>
      <c r="U593" s="18">
        <v>0</v>
      </c>
      <c r="V593" s="18">
        <v>0</v>
      </c>
      <c r="W593" s="18">
        <v>0</v>
      </c>
      <c r="X593" s="18"/>
      <c r="Y593" s="18">
        <v>73699.94</v>
      </c>
      <c r="Z593" s="18">
        <v>6929.06</v>
      </c>
      <c r="AA593" s="18">
        <v>0</v>
      </c>
      <c r="AB593" s="18">
        <v>80629</v>
      </c>
    </row>
    <row r="594" spans="1:28" s="15" customFormat="1" x14ac:dyDescent="0.25">
      <c r="A594" s="17">
        <v>11</v>
      </c>
      <c r="B594" s="17" t="s">
        <v>1103</v>
      </c>
      <c r="C594" s="17" t="s">
        <v>1663</v>
      </c>
      <c r="D594" s="17" t="s">
        <v>1128</v>
      </c>
      <c r="E594" s="17" t="s">
        <v>1129</v>
      </c>
      <c r="F594" s="17" t="s">
        <v>35</v>
      </c>
      <c r="G594" s="17" t="s">
        <v>215</v>
      </c>
      <c r="H594" s="17">
        <v>1903</v>
      </c>
      <c r="I594" s="17">
        <v>1399</v>
      </c>
      <c r="J594" s="17">
        <v>504</v>
      </c>
      <c r="K594" s="17" t="s">
        <v>37</v>
      </c>
      <c r="L594" s="18">
        <v>85453.11</v>
      </c>
      <c r="M594" s="18">
        <v>1458.64</v>
      </c>
      <c r="N594" s="18">
        <v>23668.25</v>
      </c>
      <c r="O594" s="18">
        <v>110580</v>
      </c>
      <c r="P594" s="18">
        <v>4354.32</v>
      </c>
      <c r="Q594" s="18">
        <v>881.88</v>
      </c>
      <c r="R594" s="18">
        <v>226.8</v>
      </c>
      <c r="S594" s="18">
        <v>5463</v>
      </c>
      <c r="T594" s="18">
        <v>0</v>
      </c>
      <c r="U594" s="18">
        <v>0</v>
      </c>
      <c r="V594" s="18">
        <v>0</v>
      </c>
      <c r="W594" s="18">
        <v>0</v>
      </c>
      <c r="X594" s="18"/>
      <c r="Y594" s="18">
        <v>89807.43</v>
      </c>
      <c r="Z594" s="18">
        <v>24550.13</v>
      </c>
      <c r="AA594" s="18">
        <v>1685.44</v>
      </c>
      <c r="AB594" s="18">
        <v>116043</v>
      </c>
    </row>
    <row r="595" spans="1:28" s="15" customFormat="1" x14ac:dyDescent="0.25">
      <c r="A595" s="17">
        <v>12</v>
      </c>
      <c r="B595" s="17" t="s">
        <v>1111</v>
      </c>
      <c r="C595" s="17" t="s">
        <v>1663</v>
      </c>
      <c r="D595" s="17" t="s">
        <v>1130</v>
      </c>
      <c r="E595" s="17" t="s">
        <v>1131</v>
      </c>
      <c r="F595" s="17" t="s">
        <v>35</v>
      </c>
      <c r="G595" s="17" t="s">
        <v>1132</v>
      </c>
      <c r="H595" s="17">
        <v>608</v>
      </c>
      <c r="I595" s="17">
        <v>490</v>
      </c>
      <c r="J595" s="17">
        <v>118</v>
      </c>
      <c r="K595" s="17" t="s">
        <v>37</v>
      </c>
      <c r="L595" s="18">
        <v>74487.89</v>
      </c>
      <c r="M595" s="18">
        <v>3163.58</v>
      </c>
      <c r="N595" s="18">
        <v>21042.53</v>
      </c>
      <c r="O595" s="18">
        <v>98694</v>
      </c>
      <c r="P595" s="18">
        <v>2275.4</v>
      </c>
      <c r="Q595" s="18">
        <v>798.5</v>
      </c>
      <c r="R595" s="18">
        <v>53.1</v>
      </c>
      <c r="S595" s="18">
        <v>3127</v>
      </c>
      <c r="T595" s="18">
        <v>0</v>
      </c>
      <c r="U595" s="18">
        <v>0</v>
      </c>
      <c r="V595" s="18">
        <v>0</v>
      </c>
      <c r="W595" s="18">
        <v>0</v>
      </c>
      <c r="X595" s="18"/>
      <c r="Y595" s="18">
        <v>76763.289999999994</v>
      </c>
      <c r="Z595" s="18">
        <v>21841.03</v>
      </c>
      <c r="AA595" s="18">
        <v>3216.68</v>
      </c>
      <c r="AB595" s="18">
        <v>101821</v>
      </c>
    </row>
    <row r="596" spans="1:28" s="15" customFormat="1" x14ac:dyDescent="0.25">
      <c r="A596" s="17">
        <v>13</v>
      </c>
      <c r="B596" s="17" t="s">
        <v>1103</v>
      </c>
      <c r="C596" s="17" t="s">
        <v>1663</v>
      </c>
      <c r="D596" s="17" t="s">
        <v>1669</v>
      </c>
      <c r="E596" s="17" t="s">
        <v>1670</v>
      </c>
      <c r="F596" s="17" t="s">
        <v>35</v>
      </c>
      <c r="G596" s="17" t="s">
        <v>1671</v>
      </c>
      <c r="H596" s="17">
        <v>343</v>
      </c>
      <c r="I596" s="17">
        <v>329</v>
      </c>
      <c r="J596" s="17">
        <v>14</v>
      </c>
      <c r="K596" s="17" t="s">
        <v>37</v>
      </c>
      <c r="L596" s="18">
        <v>10783</v>
      </c>
      <c r="M596" s="18">
        <v>125.46</v>
      </c>
      <c r="N596" s="18">
        <v>391.54</v>
      </c>
      <c r="O596" s="18">
        <v>11300</v>
      </c>
      <c r="P596" s="18">
        <v>1589.56</v>
      </c>
      <c r="Q596" s="18">
        <v>105.14</v>
      </c>
      <c r="R596" s="18">
        <v>6.3</v>
      </c>
      <c r="S596" s="18">
        <v>1701</v>
      </c>
      <c r="T596" s="18">
        <v>0</v>
      </c>
      <c r="U596" s="18">
        <v>0</v>
      </c>
      <c r="V596" s="18">
        <v>0</v>
      </c>
      <c r="W596" s="18">
        <v>0</v>
      </c>
      <c r="X596" s="18"/>
      <c r="Y596" s="18">
        <v>12372.56</v>
      </c>
      <c r="Z596" s="18">
        <v>496.68</v>
      </c>
      <c r="AA596" s="18">
        <v>131.76</v>
      </c>
      <c r="AB596" s="18">
        <v>13001</v>
      </c>
    </row>
    <row r="597" spans="1:28" s="15" customFormat="1" x14ac:dyDescent="0.25">
      <c r="A597" s="17">
        <v>14</v>
      </c>
      <c r="B597" s="17" t="s">
        <v>1121</v>
      </c>
      <c r="C597" s="17" t="s">
        <v>1663</v>
      </c>
      <c r="D597" s="17" t="s">
        <v>1133</v>
      </c>
      <c r="E597" s="17" t="s">
        <v>1134</v>
      </c>
      <c r="F597" s="17" t="s">
        <v>35</v>
      </c>
      <c r="G597" s="17" t="s">
        <v>114</v>
      </c>
      <c r="H597" s="17">
        <v>21341</v>
      </c>
      <c r="I597" s="17">
        <v>21306</v>
      </c>
      <c r="J597" s="17">
        <v>35</v>
      </c>
      <c r="K597" s="17" t="s">
        <v>37</v>
      </c>
      <c r="L597" s="18">
        <v>88805</v>
      </c>
      <c r="M597" s="18">
        <v>1619.11</v>
      </c>
      <c r="N597" s="18">
        <v>19438.89</v>
      </c>
      <c r="O597" s="18">
        <v>109863</v>
      </c>
      <c r="P597" s="18">
        <v>853.41</v>
      </c>
      <c r="Q597" s="18">
        <v>927.84</v>
      </c>
      <c r="R597" s="18">
        <v>15.75</v>
      </c>
      <c r="S597" s="18">
        <v>1797</v>
      </c>
      <c r="T597" s="18">
        <v>0</v>
      </c>
      <c r="U597" s="18">
        <v>0</v>
      </c>
      <c r="V597" s="18">
        <v>0</v>
      </c>
      <c r="W597" s="18">
        <v>0</v>
      </c>
      <c r="X597" s="18"/>
      <c r="Y597" s="18">
        <v>89658.41</v>
      </c>
      <c r="Z597" s="18">
        <v>20366.73</v>
      </c>
      <c r="AA597" s="18">
        <v>1634.86</v>
      </c>
      <c r="AB597" s="18">
        <v>111660</v>
      </c>
    </row>
    <row r="598" spans="1:28" s="15" customFormat="1" x14ac:dyDescent="0.25">
      <c r="A598" s="17">
        <v>15</v>
      </c>
      <c r="B598" s="17" t="s">
        <v>1135</v>
      </c>
      <c r="C598" s="17" t="s">
        <v>1663</v>
      </c>
      <c r="D598" s="17" t="s">
        <v>1136</v>
      </c>
      <c r="E598" s="17" t="s">
        <v>1137</v>
      </c>
      <c r="F598" s="17" t="s">
        <v>35</v>
      </c>
      <c r="G598" s="17" t="s">
        <v>1006</v>
      </c>
      <c r="H598" s="17">
        <v>3890</v>
      </c>
      <c r="I598" s="17">
        <v>3781</v>
      </c>
      <c r="J598" s="17">
        <v>109</v>
      </c>
      <c r="K598" s="17" t="s">
        <v>37</v>
      </c>
      <c r="L598" s="18">
        <v>33420.85</v>
      </c>
      <c r="M598" s="18">
        <v>1760.3</v>
      </c>
      <c r="N598" s="18">
        <v>2364.85</v>
      </c>
      <c r="O598" s="18">
        <v>37546</v>
      </c>
      <c r="P598" s="18">
        <v>2032.92</v>
      </c>
      <c r="Q598" s="18">
        <v>349.03</v>
      </c>
      <c r="R598" s="18">
        <v>49.05</v>
      </c>
      <c r="S598" s="18">
        <v>2431</v>
      </c>
      <c r="T598" s="18">
        <v>1120</v>
      </c>
      <c r="U598" s="18">
        <v>0</v>
      </c>
      <c r="V598" s="18">
        <v>0</v>
      </c>
      <c r="W598" s="18">
        <v>0</v>
      </c>
      <c r="X598" s="18"/>
      <c r="Y598" s="18">
        <v>35453.769999999997</v>
      </c>
      <c r="Z598" s="18">
        <v>2713.88</v>
      </c>
      <c r="AA598" s="18">
        <v>1809.35</v>
      </c>
      <c r="AB598" s="18">
        <v>39977</v>
      </c>
    </row>
    <row r="599" spans="1:28" s="15" customFormat="1" x14ac:dyDescent="0.25">
      <c r="A599" s="17">
        <v>16</v>
      </c>
      <c r="B599" s="17" t="s">
        <v>1135</v>
      </c>
      <c r="C599" s="17" t="s">
        <v>1663</v>
      </c>
      <c r="D599" s="17" t="s">
        <v>1138</v>
      </c>
      <c r="E599" s="17" t="s">
        <v>1139</v>
      </c>
      <c r="F599" s="17" t="s">
        <v>35</v>
      </c>
      <c r="G599" s="17" t="s">
        <v>1010</v>
      </c>
      <c r="H599" s="17">
        <v>100</v>
      </c>
      <c r="I599" s="17">
        <v>100</v>
      </c>
      <c r="J599" s="17">
        <v>0</v>
      </c>
      <c r="K599" s="17" t="s">
        <v>37</v>
      </c>
      <c r="L599" s="18">
        <v>22023.89</v>
      </c>
      <c r="M599" s="18">
        <v>56.81</v>
      </c>
      <c r="N599" s="18">
        <v>3065.3</v>
      </c>
      <c r="O599" s="18">
        <v>25146</v>
      </c>
      <c r="P599" s="18">
        <v>659.91</v>
      </c>
      <c r="Q599" s="18">
        <v>225.09</v>
      </c>
      <c r="R599" s="18">
        <v>0</v>
      </c>
      <c r="S599" s="18">
        <v>885</v>
      </c>
      <c r="T599" s="18">
        <v>0</v>
      </c>
      <c r="U599" s="18">
        <v>0</v>
      </c>
      <c r="V599" s="18">
        <v>0</v>
      </c>
      <c r="W599" s="18">
        <v>0</v>
      </c>
      <c r="X599" s="18"/>
      <c r="Y599" s="18">
        <v>22683.8</v>
      </c>
      <c r="Z599" s="18">
        <v>3290.39</v>
      </c>
      <c r="AA599" s="18">
        <v>56.81</v>
      </c>
      <c r="AB599" s="18">
        <v>26031</v>
      </c>
    </row>
    <row r="600" spans="1:28" s="22" customFormat="1" x14ac:dyDescent="0.25">
      <c r="A600" s="19"/>
      <c r="B600" s="19"/>
      <c r="C600" s="10" t="s">
        <v>71</v>
      </c>
      <c r="D600" s="19"/>
      <c r="E600" s="19"/>
      <c r="F600" s="19"/>
      <c r="G600" s="19"/>
      <c r="H600" s="19"/>
      <c r="I600" s="19"/>
      <c r="J600" s="19">
        <f>SUM(J584:J599)</f>
        <v>13522</v>
      </c>
      <c r="K600" s="19"/>
      <c r="L600" s="19">
        <f t="shared" ref="L600:AB600" si="70">SUM(L584:L599)</f>
        <v>1194070.3699999999</v>
      </c>
      <c r="M600" s="19">
        <f t="shared" si="70"/>
        <v>48928.26</v>
      </c>
      <c r="N600" s="19">
        <f t="shared" si="70"/>
        <v>158932.36999999997</v>
      </c>
      <c r="O600" s="19">
        <f t="shared" si="70"/>
        <v>1401931</v>
      </c>
      <c r="P600" s="19">
        <f t="shared" si="70"/>
        <v>94822.440000000017</v>
      </c>
      <c r="Q600" s="19">
        <f t="shared" si="70"/>
        <v>12614.66</v>
      </c>
      <c r="R600" s="19">
        <f t="shared" si="70"/>
        <v>6084.9000000000005</v>
      </c>
      <c r="S600" s="19">
        <f t="shared" si="70"/>
        <v>113522</v>
      </c>
      <c r="T600" s="19">
        <f t="shared" si="70"/>
        <v>21650</v>
      </c>
      <c r="U600" s="19">
        <f t="shared" si="70"/>
        <v>0</v>
      </c>
      <c r="V600" s="19">
        <f t="shared" si="70"/>
        <v>0</v>
      </c>
      <c r="W600" s="19">
        <f t="shared" si="70"/>
        <v>0</v>
      </c>
      <c r="X600" s="19">
        <f t="shared" si="70"/>
        <v>0</v>
      </c>
      <c r="Y600" s="19">
        <f t="shared" si="70"/>
        <v>1288892.81</v>
      </c>
      <c r="Z600" s="19">
        <f t="shared" si="70"/>
        <v>171547.03000000003</v>
      </c>
      <c r="AA600" s="19">
        <f t="shared" si="70"/>
        <v>55013.159999999996</v>
      </c>
      <c r="AB600" s="19">
        <f t="shared" si="70"/>
        <v>1515453</v>
      </c>
    </row>
    <row r="601" spans="1:28" s="15" customFormat="1" x14ac:dyDescent="0.25">
      <c r="A601" s="17">
        <v>1</v>
      </c>
      <c r="B601" s="17" t="s">
        <v>1121</v>
      </c>
      <c r="C601" s="17" t="s">
        <v>1663</v>
      </c>
      <c r="D601" s="17" t="s">
        <v>1140</v>
      </c>
      <c r="E601" s="17" t="s">
        <v>1141</v>
      </c>
      <c r="F601" s="17" t="s">
        <v>75</v>
      </c>
      <c r="G601" s="17" t="s">
        <v>1142</v>
      </c>
      <c r="H601" s="17">
        <v>5988</v>
      </c>
      <c r="I601" s="17">
        <v>5902</v>
      </c>
      <c r="J601" s="17">
        <v>86</v>
      </c>
      <c r="K601" s="17" t="s">
        <v>37</v>
      </c>
      <c r="L601" s="18">
        <v>35073</v>
      </c>
      <c r="M601" s="18">
        <v>2134.8000000000002</v>
      </c>
      <c r="N601" s="18">
        <v>7775.2</v>
      </c>
      <c r="O601" s="18">
        <v>44983</v>
      </c>
      <c r="P601" s="18">
        <v>898.84</v>
      </c>
      <c r="Q601" s="18">
        <v>380.69</v>
      </c>
      <c r="R601" s="18">
        <v>51.47</v>
      </c>
      <c r="S601" s="18">
        <v>1331</v>
      </c>
      <c r="T601" s="18">
        <v>730</v>
      </c>
      <c r="U601" s="18">
        <v>0</v>
      </c>
      <c r="V601" s="18">
        <v>0</v>
      </c>
      <c r="W601" s="18">
        <v>0</v>
      </c>
      <c r="X601" s="18"/>
      <c r="Y601" s="18">
        <v>35971.839999999997</v>
      </c>
      <c r="Z601" s="18">
        <v>8155.89</v>
      </c>
      <c r="AA601" s="18">
        <v>2186.27</v>
      </c>
      <c r="AB601" s="18">
        <v>46314</v>
      </c>
    </row>
    <row r="602" spans="1:28" s="15" customFormat="1" x14ac:dyDescent="0.25">
      <c r="A602" s="17">
        <v>2</v>
      </c>
      <c r="B602" s="17" t="s">
        <v>1121</v>
      </c>
      <c r="C602" s="17" t="s">
        <v>1663</v>
      </c>
      <c r="D602" s="17" t="s">
        <v>1143</v>
      </c>
      <c r="E602" s="17" t="s">
        <v>1144</v>
      </c>
      <c r="F602" s="17" t="s">
        <v>75</v>
      </c>
      <c r="G602" s="17" t="s">
        <v>1142</v>
      </c>
      <c r="H602" s="17">
        <v>1119</v>
      </c>
      <c r="I602" s="17">
        <v>1099</v>
      </c>
      <c r="J602" s="17">
        <v>20</v>
      </c>
      <c r="K602" s="17" t="s">
        <v>37</v>
      </c>
      <c r="L602" s="18">
        <v>17220.46</v>
      </c>
      <c r="M602" s="18">
        <v>429.09</v>
      </c>
      <c r="N602" s="18">
        <v>4684.45</v>
      </c>
      <c r="O602" s="18">
        <v>22334</v>
      </c>
      <c r="P602" s="18">
        <v>456.11</v>
      </c>
      <c r="Q602" s="18">
        <v>180.92</v>
      </c>
      <c r="R602" s="18">
        <v>11.97</v>
      </c>
      <c r="S602" s="18">
        <v>649</v>
      </c>
      <c r="T602" s="18">
        <v>0</v>
      </c>
      <c r="U602" s="18">
        <v>0</v>
      </c>
      <c r="V602" s="18">
        <v>0</v>
      </c>
      <c r="W602" s="18">
        <v>0</v>
      </c>
      <c r="X602" s="18"/>
      <c r="Y602" s="18">
        <v>17676.57</v>
      </c>
      <c r="Z602" s="18">
        <v>4865.37</v>
      </c>
      <c r="AA602" s="18">
        <v>441.06</v>
      </c>
      <c r="AB602" s="18">
        <v>22983</v>
      </c>
    </row>
    <row r="603" spans="1:28" s="15" customFormat="1" x14ac:dyDescent="0.25">
      <c r="A603" s="17">
        <v>3</v>
      </c>
      <c r="B603" s="17" t="s">
        <v>1103</v>
      </c>
      <c r="C603" s="17" t="s">
        <v>1663</v>
      </c>
      <c r="D603" s="17" t="s">
        <v>1145</v>
      </c>
      <c r="E603" s="17" t="s">
        <v>1146</v>
      </c>
      <c r="F603" s="17" t="s">
        <v>75</v>
      </c>
      <c r="G603" s="17" t="s">
        <v>1147</v>
      </c>
      <c r="H603" s="17">
        <v>27</v>
      </c>
      <c r="I603" s="17">
        <v>1</v>
      </c>
      <c r="J603" s="17">
        <v>26</v>
      </c>
      <c r="K603" s="17" t="s">
        <v>37</v>
      </c>
      <c r="L603" s="18">
        <v>78098.600000000006</v>
      </c>
      <c r="M603" s="18">
        <v>5315.46</v>
      </c>
      <c r="N603" s="18">
        <v>17897.939999999999</v>
      </c>
      <c r="O603" s="18">
        <v>101312</v>
      </c>
      <c r="P603" s="18">
        <v>624.59</v>
      </c>
      <c r="Q603" s="18">
        <v>812.85</v>
      </c>
      <c r="R603" s="18">
        <v>15.56</v>
      </c>
      <c r="S603" s="18">
        <v>1453</v>
      </c>
      <c r="T603" s="18">
        <v>0</v>
      </c>
      <c r="U603" s="18">
        <v>0</v>
      </c>
      <c r="V603" s="18">
        <v>0</v>
      </c>
      <c r="W603" s="18">
        <v>0</v>
      </c>
      <c r="X603" s="18"/>
      <c r="Y603" s="18">
        <v>78723.19</v>
      </c>
      <c r="Z603" s="18">
        <v>18710.79</v>
      </c>
      <c r="AA603" s="18">
        <v>5331.02</v>
      </c>
      <c r="AB603" s="18">
        <v>102765</v>
      </c>
    </row>
    <row r="604" spans="1:28" s="15" customFormat="1" x14ac:dyDescent="0.25">
      <c r="A604" s="17">
        <v>4</v>
      </c>
      <c r="B604" s="17" t="s">
        <v>1099</v>
      </c>
      <c r="C604" s="17" t="s">
        <v>1663</v>
      </c>
      <c r="D604" s="17" t="s">
        <v>1148</v>
      </c>
      <c r="E604" s="17" t="s">
        <v>1149</v>
      </c>
      <c r="F604" s="17" t="s">
        <v>75</v>
      </c>
      <c r="G604" s="17" t="s">
        <v>1142</v>
      </c>
      <c r="H604" s="17">
        <v>18413</v>
      </c>
      <c r="I604" s="17">
        <v>18413</v>
      </c>
      <c r="J604" s="17">
        <v>0</v>
      </c>
      <c r="K604" s="17" t="s">
        <v>37</v>
      </c>
      <c r="L604" s="18">
        <v>45471.8</v>
      </c>
      <c r="M604" s="18">
        <v>3476</v>
      </c>
      <c r="N604" s="18">
        <v>14262.2</v>
      </c>
      <c r="O604" s="18">
        <v>63210</v>
      </c>
      <c r="P604" s="18">
        <v>155.93</v>
      </c>
      <c r="Q604" s="18">
        <v>505.07</v>
      </c>
      <c r="R604" s="18">
        <v>0</v>
      </c>
      <c r="S604" s="18">
        <v>661</v>
      </c>
      <c r="T604" s="18">
        <v>0</v>
      </c>
      <c r="U604" s="18">
        <v>0</v>
      </c>
      <c r="V604" s="18">
        <v>0</v>
      </c>
      <c r="W604" s="18">
        <v>0</v>
      </c>
      <c r="X604" s="18"/>
      <c r="Y604" s="18">
        <v>45627.73</v>
      </c>
      <c r="Z604" s="18">
        <v>14767.27</v>
      </c>
      <c r="AA604" s="18">
        <v>3476</v>
      </c>
      <c r="AB604" s="18">
        <v>63871</v>
      </c>
    </row>
    <row r="605" spans="1:28" s="15" customFormat="1" x14ac:dyDescent="0.25">
      <c r="A605" s="17">
        <v>5</v>
      </c>
      <c r="B605" s="17" t="s">
        <v>1111</v>
      </c>
      <c r="C605" s="17" t="s">
        <v>1663</v>
      </c>
      <c r="D605" s="17" t="s">
        <v>1150</v>
      </c>
      <c r="E605" s="17" t="s">
        <v>1151</v>
      </c>
      <c r="F605" s="17" t="s">
        <v>75</v>
      </c>
      <c r="G605" s="17" t="s">
        <v>1142</v>
      </c>
      <c r="H605" s="17">
        <v>58</v>
      </c>
      <c r="I605" s="17">
        <v>58</v>
      </c>
      <c r="J605" s="17">
        <v>0</v>
      </c>
      <c r="K605" s="17" t="s">
        <v>37</v>
      </c>
      <c r="L605" s="18">
        <v>77085.95</v>
      </c>
      <c r="M605" s="18">
        <v>5943.17</v>
      </c>
      <c r="N605" s="18">
        <v>21777.88</v>
      </c>
      <c r="O605" s="18">
        <v>104807</v>
      </c>
      <c r="P605" s="18">
        <v>343.86</v>
      </c>
      <c r="Q605" s="18">
        <v>856.14</v>
      </c>
      <c r="R605" s="18">
        <v>0</v>
      </c>
      <c r="S605" s="18">
        <v>1200</v>
      </c>
      <c r="T605" s="18">
        <v>0</v>
      </c>
      <c r="U605" s="18">
        <v>0</v>
      </c>
      <c r="V605" s="18">
        <v>0</v>
      </c>
      <c r="W605" s="18">
        <v>0</v>
      </c>
      <c r="X605" s="18"/>
      <c r="Y605" s="18">
        <v>77429.81</v>
      </c>
      <c r="Z605" s="18">
        <v>22634.02</v>
      </c>
      <c r="AA605" s="18">
        <v>5943.17</v>
      </c>
      <c r="AB605" s="18">
        <v>106007</v>
      </c>
    </row>
    <row r="606" spans="1:28" s="15" customFormat="1" x14ac:dyDescent="0.25">
      <c r="A606" s="17">
        <v>6</v>
      </c>
      <c r="B606" s="17" t="s">
        <v>1108</v>
      </c>
      <c r="C606" s="17" t="s">
        <v>1663</v>
      </c>
      <c r="D606" s="17" t="s">
        <v>1152</v>
      </c>
      <c r="E606" s="17" t="s">
        <v>1153</v>
      </c>
      <c r="F606" s="17" t="s">
        <v>75</v>
      </c>
      <c r="G606" s="17" t="s">
        <v>1142</v>
      </c>
      <c r="H606" s="17">
        <v>5220</v>
      </c>
      <c r="I606" s="17">
        <v>5220</v>
      </c>
      <c r="J606" s="17">
        <v>0</v>
      </c>
      <c r="K606" s="17" t="s">
        <v>37</v>
      </c>
      <c r="L606" s="18">
        <v>25192.97</v>
      </c>
      <c r="M606" s="18">
        <v>755.31</v>
      </c>
      <c r="N606" s="18">
        <v>7050.72</v>
      </c>
      <c r="O606" s="18">
        <v>32999</v>
      </c>
      <c r="P606" s="18">
        <v>437.91</v>
      </c>
      <c r="Q606" s="18">
        <v>266.08999999999997</v>
      </c>
      <c r="R606" s="18">
        <v>0</v>
      </c>
      <c r="S606" s="18">
        <v>704</v>
      </c>
      <c r="T606" s="18">
        <v>0</v>
      </c>
      <c r="U606" s="18">
        <v>0</v>
      </c>
      <c r="V606" s="18">
        <v>0</v>
      </c>
      <c r="W606" s="18">
        <v>0</v>
      </c>
      <c r="X606" s="18"/>
      <c r="Y606" s="18">
        <v>25630.880000000001</v>
      </c>
      <c r="Z606" s="18">
        <v>7316.81</v>
      </c>
      <c r="AA606" s="18">
        <v>755.31</v>
      </c>
      <c r="AB606" s="18">
        <v>33703</v>
      </c>
    </row>
    <row r="607" spans="1:28" s="15" customFormat="1" x14ac:dyDescent="0.25">
      <c r="A607" s="17">
        <v>7</v>
      </c>
      <c r="B607" s="17" t="s">
        <v>1108</v>
      </c>
      <c r="C607" s="17" t="s">
        <v>1663</v>
      </c>
      <c r="D607" s="17" t="s">
        <v>1154</v>
      </c>
      <c r="E607" s="17" t="s">
        <v>1155</v>
      </c>
      <c r="F607" s="17" t="s">
        <v>75</v>
      </c>
      <c r="G607" s="17" t="s">
        <v>1142</v>
      </c>
      <c r="H607" s="17">
        <v>22756</v>
      </c>
      <c r="I607" s="17">
        <v>21970</v>
      </c>
      <c r="J607" s="17">
        <v>786</v>
      </c>
      <c r="K607" s="17" t="s">
        <v>37</v>
      </c>
      <c r="L607" s="18">
        <v>23336.06</v>
      </c>
      <c r="M607" s="18">
        <v>927.74</v>
      </c>
      <c r="N607" s="18">
        <v>5837.2</v>
      </c>
      <c r="O607" s="18">
        <v>30101</v>
      </c>
      <c r="P607" s="18">
        <v>5987.43</v>
      </c>
      <c r="Q607" s="18">
        <v>248.15</v>
      </c>
      <c r="R607" s="18">
        <v>470.42</v>
      </c>
      <c r="S607" s="18">
        <v>6706</v>
      </c>
      <c r="T607" s="18">
        <v>0</v>
      </c>
      <c r="U607" s="18">
        <v>0</v>
      </c>
      <c r="V607" s="18">
        <v>0</v>
      </c>
      <c r="W607" s="18">
        <v>0</v>
      </c>
      <c r="X607" s="18"/>
      <c r="Y607" s="18">
        <v>29323.49</v>
      </c>
      <c r="Z607" s="18">
        <v>6085.35</v>
      </c>
      <c r="AA607" s="18">
        <v>1398.16</v>
      </c>
      <c r="AB607" s="18">
        <v>36807</v>
      </c>
    </row>
    <row r="608" spans="1:28" s="15" customFormat="1" x14ac:dyDescent="0.25">
      <c r="A608" s="17">
        <v>8</v>
      </c>
      <c r="B608" s="17" t="s">
        <v>1103</v>
      </c>
      <c r="C608" s="17" t="s">
        <v>1663</v>
      </c>
      <c r="D608" s="17" t="s">
        <v>1156</v>
      </c>
      <c r="E608" s="17" t="s">
        <v>1157</v>
      </c>
      <c r="F608" s="17" t="s">
        <v>75</v>
      </c>
      <c r="G608" s="17" t="s">
        <v>1142</v>
      </c>
      <c r="H608" s="17">
        <v>13489</v>
      </c>
      <c r="I608" s="17">
        <v>13292</v>
      </c>
      <c r="J608" s="17">
        <v>197</v>
      </c>
      <c r="K608" s="17" t="s">
        <v>37</v>
      </c>
      <c r="L608" s="18">
        <v>79448.09</v>
      </c>
      <c r="M608" s="18">
        <v>5660.82</v>
      </c>
      <c r="N608" s="18">
        <v>22930.09</v>
      </c>
      <c r="O608" s="18">
        <v>108039</v>
      </c>
      <c r="P608" s="18">
        <v>1820.66</v>
      </c>
      <c r="Q608" s="18">
        <v>870.44</v>
      </c>
      <c r="R608" s="18">
        <v>117.9</v>
      </c>
      <c r="S608" s="18">
        <v>2809</v>
      </c>
      <c r="T608" s="18">
        <v>0</v>
      </c>
      <c r="U608" s="18">
        <v>0</v>
      </c>
      <c r="V608" s="18">
        <v>0</v>
      </c>
      <c r="W608" s="18">
        <v>0</v>
      </c>
      <c r="X608" s="18"/>
      <c r="Y608" s="18">
        <v>81268.75</v>
      </c>
      <c r="Z608" s="18">
        <v>23800.53</v>
      </c>
      <c r="AA608" s="18">
        <v>5778.72</v>
      </c>
      <c r="AB608" s="18">
        <v>110848</v>
      </c>
    </row>
    <row r="609" spans="1:28" s="15" customFormat="1" x14ac:dyDescent="0.25">
      <c r="A609" s="17">
        <v>9</v>
      </c>
      <c r="B609" s="17" t="s">
        <v>1103</v>
      </c>
      <c r="C609" s="17" t="s">
        <v>1663</v>
      </c>
      <c r="D609" s="17" t="s">
        <v>1158</v>
      </c>
      <c r="E609" s="17" t="s">
        <v>1159</v>
      </c>
      <c r="F609" s="17" t="s">
        <v>75</v>
      </c>
      <c r="G609" s="17" t="s">
        <v>1142</v>
      </c>
      <c r="H609" s="17">
        <v>1</v>
      </c>
      <c r="I609" s="17">
        <v>1</v>
      </c>
      <c r="J609" s="17">
        <v>0</v>
      </c>
      <c r="K609" s="17" t="s">
        <v>37</v>
      </c>
      <c r="L609" s="18">
        <v>66772.259999999995</v>
      </c>
      <c r="M609" s="18">
        <v>4882.47</v>
      </c>
      <c r="N609" s="18">
        <v>18981.27</v>
      </c>
      <c r="O609" s="18">
        <v>90636</v>
      </c>
      <c r="P609" s="18">
        <v>312</v>
      </c>
      <c r="Q609" s="18">
        <v>705</v>
      </c>
      <c r="R609" s="18">
        <v>0</v>
      </c>
      <c r="S609" s="18">
        <v>1017</v>
      </c>
      <c r="T609" s="18">
        <v>0</v>
      </c>
      <c r="U609" s="18">
        <v>0</v>
      </c>
      <c r="V609" s="18">
        <v>0</v>
      </c>
      <c r="W609" s="18">
        <v>0</v>
      </c>
      <c r="X609" s="18"/>
      <c r="Y609" s="18">
        <v>67084.259999999995</v>
      </c>
      <c r="Z609" s="18">
        <v>19686.27</v>
      </c>
      <c r="AA609" s="18">
        <v>4882.47</v>
      </c>
      <c r="AB609" s="18">
        <v>91653</v>
      </c>
    </row>
    <row r="610" spans="1:28" s="15" customFormat="1" x14ac:dyDescent="0.25">
      <c r="A610" s="17">
        <v>10</v>
      </c>
      <c r="B610" s="17" t="s">
        <v>1111</v>
      </c>
      <c r="C610" s="17" t="s">
        <v>1663</v>
      </c>
      <c r="D610" s="17" t="s">
        <v>1160</v>
      </c>
      <c r="E610" s="17" t="s">
        <v>1161</v>
      </c>
      <c r="F610" s="17" t="s">
        <v>75</v>
      </c>
      <c r="G610" s="17" t="s">
        <v>1142</v>
      </c>
      <c r="H610" s="17">
        <v>12550</v>
      </c>
      <c r="I610" s="17">
        <v>12550</v>
      </c>
      <c r="J610" s="17">
        <v>0</v>
      </c>
      <c r="K610" s="17" t="s">
        <v>37</v>
      </c>
      <c r="L610" s="18">
        <v>41033.99</v>
      </c>
      <c r="M610" s="18">
        <v>2171.42</v>
      </c>
      <c r="N610" s="18">
        <v>12170.59</v>
      </c>
      <c r="O610" s="18">
        <v>55376</v>
      </c>
      <c r="P610" s="18">
        <v>437.58</v>
      </c>
      <c r="Q610" s="18">
        <v>444.42</v>
      </c>
      <c r="R610" s="18">
        <v>0</v>
      </c>
      <c r="S610" s="18">
        <v>882</v>
      </c>
      <c r="T610" s="18">
        <v>0</v>
      </c>
      <c r="U610" s="18">
        <v>0</v>
      </c>
      <c r="V610" s="18">
        <v>0</v>
      </c>
      <c r="W610" s="18">
        <v>0</v>
      </c>
      <c r="X610" s="18"/>
      <c r="Y610" s="18">
        <v>41471.57</v>
      </c>
      <c r="Z610" s="18">
        <v>12615.01</v>
      </c>
      <c r="AA610" s="18">
        <v>2171.42</v>
      </c>
      <c r="AB610" s="18">
        <v>56258</v>
      </c>
    </row>
    <row r="611" spans="1:28" s="15" customFormat="1" x14ac:dyDescent="0.25">
      <c r="A611" s="17">
        <v>11</v>
      </c>
      <c r="B611" s="17" t="s">
        <v>1111</v>
      </c>
      <c r="C611" s="17" t="s">
        <v>1663</v>
      </c>
      <c r="D611" s="17" t="s">
        <v>1162</v>
      </c>
      <c r="E611" s="17" t="s">
        <v>1163</v>
      </c>
      <c r="F611" s="17" t="s">
        <v>75</v>
      </c>
      <c r="G611" s="17" t="s">
        <v>114</v>
      </c>
      <c r="H611" s="17">
        <v>0</v>
      </c>
      <c r="I611" s="17">
        <v>0</v>
      </c>
      <c r="J611" s="17">
        <v>0</v>
      </c>
      <c r="K611" s="17" t="s">
        <v>59</v>
      </c>
      <c r="L611" s="18">
        <v>66570.179999999993</v>
      </c>
      <c r="M611" s="18">
        <v>2656.8</v>
      </c>
      <c r="N611" s="18">
        <v>20747.02</v>
      </c>
      <c r="O611" s="18">
        <v>89974</v>
      </c>
      <c r="P611" s="18">
        <v>249.82</v>
      </c>
      <c r="Q611" s="18">
        <v>714.18</v>
      </c>
      <c r="R611" s="18">
        <v>0</v>
      </c>
      <c r="S611" s="18">
        <v>964</v>
      </c>
      <c r="T611" s="18">
        <v>0</v>
      </c>
      <c r="U611" s="18">
        <v>0</v>
      </c>
      <c r="V611" s="18">
        <v>0</v>
      </c>
      <c r="W611" s="18">
        <v>0</v>
      </c>
      <c r="X611" s="18"/>
      <c r="Y611" s="18">
        <v>66820</v>
      </c>
      <c r="Z611" s="18">
        <v>21461.200000000001</v>
      </c>
      <c r="AA611" s="18">
        <v>2656.8</v>
      </c>
      <c r="AB611" s="18">
        <v>90938</v>
      </c>
    </row>
    <row r="612" spans="1:28" s="15" customFormat="1" x14ac:dyDescent="0.25">
      <c r="A612" s="17">
        <v>12</v>
      </c>
      <c r="B612" s="17" t="s">
        <v>1108</v>
      </c>
      <c r="C612" s="17" t="s">
        <v>1663</v>
      </c>
      <c r="D612" s="17" t="s">
        <v>1164</v>
      </c>
      <c r="E612" s="17" t="s">
        <v>1165</v>
      </c>
      <c r="F612" s="17" t="s">
        <v>75</v>
      </c>
      <c r="G612" s="17" t="s">
        <v>114</v>
      </c>
      <c r="H612" s="17">
        <v>0</v>
      </c>
      <c r="I612" s="17">
        <v>0</v>
      </c>
      <c r="J612" s="17">
        <v>0</v>
      </c>
      <c r="K612" s="17" t="s">
        <v>59</v>
      </c>
      <c r="L612" s="18">
        <v>66570.929999999993</v>
      </c>
      <c r="M612" s="18">
        <v>2656.8</v>
      </c>
      <c r="N612" s="18">
        <v>20747.27</v>
      </c>
      <c r="O612" s="18">
        <v>89975</v>
      </c>
      <c r="P612" s="18">
        <v>249.81</v>
      </c>
      <c r="Q612" s="18">
        <v>714.19</v>
      </c>
      <c r="R612" s="18">
        <v>0</v>
      </c>
      <c r="S612" s="18">
        <v>964</v>
      </c>
      <c r="T612" s="18">
        <v>0</v>
      </c>
      <c r="U612" s="18">
        <v>0</v>
      </c>
      <c r="V612" s="18">
        <v>0</v>
      </c>
      <c r="W612" s="18">
        <v>0</v>
      </c>
      <c r="X612" s="18"/>
      <c r="Y612" s="18">
        <v>66820.740000000005</v>
      </c>
      <c r="Z612" s="18">
        <v>21461.46</v>
      </c>
      <c r="AA612" s="18">
        <v>2656.8</v>
      </c>
      <c r="AB612" s="18">
        <v>90939</v>
      </c>
    </row>
    <row r="613" spans="1:28" s="15" customFormat="1" x14ac:dyDescent="0.25">
      <c r="A613" s="17">
        <v>13</v>
      </c>
      <c r="B613" s="17" t="s">
        <v>1103</v>
      </c>
      <c r="C613" s="17" t="s">
        <v>1663</v>
      </c>
      <c r="D613" s="17" t="s">
        <v>1166</v>
      </c>
      <c r="E613" s="17" t="s">
        <v>1167</v>
      </c>
      <c r="F613" s="17" t="s">
        <v>75</v>
      </c>
      <c r="G613" s="17" t="s">
        <v>114</v>
      </c>
      <c r="H613" s="17">
        <v>0</v>
      </c>
      <c r="I613" s="17">
        <v>0</v>
      </c>
      <c r="J613" s="17">
        <v>0</v>
      </c>
      <c r="K613" s="17" t="s">
        <v>59</v>
      </c>
      <c r="L613" s="18">
        <v>66570.960000000006</v>
      </c>
      <c r="M613" s="18">
        <v>2656.8</v>
      </c>
      <c r="N613" s="18">
        <v>20747.240000000002</v>
      </c>
      <c r="O613" s="18">
        <v>89975</v>
      </c>
      <c r="P613" s="18">
        <v>249.81</v>
      </c>
      <c r="Q613" s="18">
        <v>714.19</v>
      </c>
      <c r="R613" s="18">
        <v>0</v>
      </c>
      <c r="S613" s="18">
        <v>964</v>
      </c>
      <c r="T613" s="18">
        <v>0</v>
      </c>
      <c r="U613" s="18">
        <v>0</v>
      </c>
      <c r="V613" s="18">
        <v>0</v>
      </c>
      <c r="W613" s="18">
        <v>0</v>
      </c>
      <c r="X613" s="18"/>
      <c r="Y613" s="18">
        <v>66820.77</v>
      </c>
      <c r="Z613" s="18">
        <v>21461.43</v>
      </c>
      <c r="AA613" s="18">
        <v>2656.8</v>
      </c>
      <c r="AB613" s="18">
        <v>90939</v>
      </c>
    </row>
    <row r="614" spans="1:28" s="15" customFormat="1" x14ac:dyDescent="0.25">
      <c r="A614" s="17">
        <v>14</v>
      </c>
      <c r="B614" s="17" t="s">
        <v>1121</v>
      </c>
      <c r="C614" s="17" t="s">
        <v>1663</v>
      </c>
      <c r="D614" s="17" t="s">
        <v>1168</v>
      </c>
      <c r="E614" s="17" t="s">
        <v>1169</v>
      </c>
      <c r="F614" s="17" t="s">
        <v>75</v>
      </c>
      <c r="G614" s="17" t="s">
        <v>114</v>
      </c>
      <c r="H614" s="17">
        <v>0</v>
      </c>
      <c r="I614" s="17">
        <v>0</v>
      </c>
      <c r="J614" s="17">
        <v>0</v>
      </c>
      <c r="K614" s="17" t="s">
        <v>59</v>
      </c>
      <c r="L614" s="18">
        <v>71918.28</v>
      </c>
      <c r="M614" s="18">
        <v>1414.8</v>
      </c>
      <c r="N614" s="18">
        <v>16859.919999999998</v>
      </c>
      <c r="O614" s="18">
        <v>90193</v>
      </c>
      <c r="P614" s="18">
        <v>250.39</v>
      </c>
      <c r="Q614" s="18">
        <v>756.61</v>
      </c>
      <c r="R614" s="18">
        <v>0</v>
      </c>
      <c r="S614" s="18">
        <v>1007</v>
      </c>
      <c r="T614" s="18">
        <v>0</v>
      </c>
      <c r="U614" s="18">
        <v>0</v>
      </c>
      <c r="V614" s="18">
        <v>0</v>
      </c>
      <c r="W614" s="18">
        <v>0</v>
      </c>
      <c r="X614" s="18"/>
      <c r="Y614" s="18">
        <v>72168.67</v>
      </c>
      <c r="Z614" s="18">
        <v>17616.53</v>
      </c>
      <c r="AA614" s="18">
        <v>1414.8</v>
      </c>
      <c r="AB614" s="18">
        <v>91200</v>
      </c>
    </row>
    <row r="615" spans="1:28" s="15" customFormat="1" x14ac:dyDescent="0.25">
      <c r="A615" s="17">
        <v>15</v>
      </c>
      <c r="B615" s="17" t="s">
        <v>1099</v>
      </c>
      <c r="C615" s="17" t="s">
        <v>1663</v>
      </c>
      <c r="D615" s="17" t="s">
        <v>1170</v>
      </c>
      <c r="E615" s="17" t="s">
        <v>1171</v>
      </c>
      <c r="F615" s="17" t="s">
        <v>75</v>
      </c>
      <c r="G615" s="17" t="s">
        <v>114</v>
      </c>
      <c r="H615" s="17">
        <v>0</v>
      </c>
      <c r="I615" s="17">
        <v>0</v>
      </c>
      <c r="J615" s="17">
        <v>0</v>
      </c>
      <c r="K615" s="17" t="s">
        <v>59</v>
      </c>
      <c r="L615" s="18">
        <v>28332.33</v>
      </c>
      <c r="M615" s="18">
        <v>427.68</v>
      </c>
      <c r="N615" s="18">
        <v>4634.99</v>
      </c>
      <c r="O615" s="18">
        <v>33395</v>
      </c>
      <c r="P615" s="18">
        <v>249.97</v>
      </c>
      <c r="Q615" s="18">
        <v>296.02999999999997</v>
      </c>
      <c r="R615" s="18">
        <v>0</v>
      </c>
      <c r="S615" s="18">
        <v>546</v>
      </c>
      <c r="T615" s="18">
        <v>0</v>
      </c>
      <c r="U615" s="18">
        <v>0</v>
      </c>
      <c r="V615" s="18">
        <v>0</v>
      </c>
      <c r="W615" s="18">
        <v>0</v>
      </c>
      <c r="X615" s="18"/>
      <c r="Y615" s="18">
        <v>28582.3</v>
      </c>
      <c r="Z615" s="18">
        <v>4931.0200000000004</v>
      </c>
      <c r="AA615" s="18">
        <v>427.68</v>
      </c>
      <c r="AB615" s="18">
        <v>33941</v>
      </c>
    </row>
    <row r="616" spans="1:28" s="12" customFormat="1" ht="16.5" customHeight="1" x14ac:dyDescent="0.25">
      <c r="A616" s="10"/>
      <c r="B616" s="10"/>
      <c r="C616" s="10" t="s">
        <v>71</v>
      </c>
      <c r="D616" s="10"/>
      <c r="E616" s="10"/>
      <c r="F616" s="10"/>
      <c r="G616" s="10"/>
      <c r="H616" s="10"/>
      <c r="I616" s="10"/>
      <c r="J616" s="11">
        <f>SUM(J601:J615)</f>
        <v>1115</v>
      </c>
      <c r="K616" s="10"/>
      <c r="L616" s="11">
        <f t="shared" ref="L616:AB616" si="71">SUM(L601:L615)</f>
        <v>788695.86</v>
      </c>
      <c r="M616" s="11">
        <f t="shared" si="71"/>
        <v>41509.160000000018</v>
      </c>
      <c r="N616" s="11">
        <f t="shared" si="71"/>
        <v>217103.97999999998</v>
      </c>
      <c r="O616" s="11">
        <f t="shared" si="71"/>
        <v>1047309</v>
      </c>
      <c r="P616" s="11">
        <f t="shared" si="71"/>
        <v>12724.709999999997</v>
      </c>
      <c r="Q616" s="11">
        <f t="shared" si="71"/>
        <v>8464.9700000000012</v>
      </c>
      <c r="R616" s="11">
        <f t="shared" si="71"/>
        <v>667.32</v>
      </c>
      <c r="S616" s="11">
        <f t="shared" si="71"/>
        <v>21857</v>
      </c>
      <c r="T616" s="11">
        <f t="shared" si="71"/>
        <v>730</v>
      </c>
      <c r="U616" s="11">
        <f t="shared" si="71"/>
        <v>0</v>
      </c>
      <c r="V616" s="11">
        <f t="shared" si="71"/>
        <v>0</v>
      </c>
      <c r="W616" s="11">
        <f t="shared" si="71"/>
        <v>0</v>
      </c>
      <c r="X616" s="11">
        <f t="shared" si="71"/>
        <v>0</v>
      </c>
      <c r="Y616" s="11">
        <f t="shared" si="71"/>
        <v>801420.57000000018</v>
      </c>
      <c r="Z616" s="11">
        <f t="shared" si="71"/>
        <v>225568.95</v>
      </c>
      <c r="AA616" s="11">
        <f t="shared" si="71"/>
        <v>42176.480000000018</v>
      </c>
      <c r="AB616" s="11">
        <f t="shared" si="71"/>
        <v>1069166</v>
      </c>
    </row>
    <row r="617" spans="1:28" s="12" customFormat="1" ht="16.5" customHeight="1" x14ac:dyDescent="0.25">
      <c r="A617" s="10"/>
      <c r="B617" s="10"/>
      <c r="C617" s="10" t="s">
        <v>119</v>
      </c>
      <c r="D617" s="10"/>
      <c r="E617" s="10"/>
      <c r="F617" s="10"/>
      <c r="G617" s="10"/>
      <c r="H617" s="10"/>
      <c r="I617" s="10"/>
      <c r="J617" s="11">
        <f>J616+J600</f>
        <v>14637</v>
      </c>
      <c r="K617" s="11"/>
      <c r="L617" s="11">
        <f t="shared" ref="L617:AB617" si="72">L616+L600</f>
        <v>1982766.23</v>
      </c>
      <c r="M617" s="11">
        <f t="shared" si="72"/>
        <v>90437.420000000013</v>
      </c>
      <c r="N617" s="11">
        <f t="shared" si="72"/>
        <v>376036.35</v>
      </c>
      <c r="O617" s="11">
        <f t="shared" si="72"/>
        <v>2449240</v>
      </c>
      <c r="P617" s="11">
        <f t="shared" si="72"/>
        <v>107547.15000000001</v>
      </c>
      <c r="Q617" s="11">
        <f t="shared" si="72"/>
        <v>21079.63</v>
      </c>
      <c r="R617" s="11">
        <f t="shared" si="72"/>
        <v>6752.22</v>
      </c>
      <c r="S617" s="11">
        <f t="shared" si="72"/>
        <v>135379</v>
      </c>
      <c r="T617" s="11">
        <f t="shared" si="72"/>
        <v>22380</v>
      </c>
      <c r="U617" s="11">
        <f t="shared" si="72"/>
        <v>0</v>
      </c>
      <c r="V617" s="11">
        <f t="shared" si="72"/>
        <v>0</v>
      </c>
      <c r="W617" s="11">
        <f t="shared" si="72"/>
        <v>0</v>
      </c>
      <c r="X617" s="11">
        <f t="shared" si="72"/>
        <v>0</v>
      </c>
      <c r="Y617" s="11">
        <f t="shared" si="72"/>
        <v>2090313.3800000004</v>
      </c>
      <c r="Z617" s="11">
        <f t="shared" si="72"/>
        <v>397115.98000000004</v>
      </c>
      <c r="AA617" s="11">
        <f t="shared" si="72"/>
        <v>97189.640000000014</v>
      </c>
      <c r="AB617" s="11">
        <f t="shared" si="72"/>
        <v>2584619</v>
      </c>
    </row>
    <row r="618" spans="1:28" ht="18" customHeight="1" x14ac:dyDescent="0.25">
      <c r="O618" s="34"/>
    </row>
    <row r="619" spans="1:28" ht="18" customHeight="1" x14ac:dyDescent="0.25">
      <c r="O619" s="34"/>
    </row>
    <row r="622" spans="1:28" ht="15.75" x14ac:dyDescent="0.25">
      <c r="E622" s="13" t="s">
        <v>120</v>
      </c>
      <c r="G622" s="14"/>
      <c r="H622" s="14"/>
      <c r="I622" s="14"/>
      <c r="J622" s="14"/>
      <c r="K622" s="14"/>
      <c r="L622" s="13" t="s">
        <v>122</v>
      </c>
      <c r="M622" s="13"/>
      <c r="N622" s="13"/>
      <c r="O622" s="14"/>
      <c r="Q622" s="14"/>
      <c r="R622" s="13" t="s">
        <v>121</v>
      </c>
      <c r="T622" s="14"/>
      <c r="U622" s="14"/>
      <c r="W622" s="14"/>
      <c r="X622" s="14"/>
      <c r="Y622" s="13" t="s">
        <v>123</v>
      </c>
      <c r="Z622" s="14"/>
      <c r="AA622" s="14"/>
      <c r="AB622" s="14"/>
    </row>
    <row r="623" spans="1:28" ht="15.75" x14ac:dyDescent="0.25">
      <c r="E623" s="13" t="s">
        <v>124</v>
      </c>
      <c r="G623" s="14"/>
      <c r="H623" s="14"/>
      <c r="I623" s="14"/>
      <c r="J623" s="14"/>
      <c r="K623" s="14"/>
      <c r="L623" s="13" t="s">
        <v>124</v>
      </c>
      <c r="M623" s="13"/>
      <c r="N623" s="13"/>
      <c r="O623" s="14"/>
      <c r="Q623" s="14"/>
      <c r="R623" s="13" t="s">
        <v>124</v>
      </c>
      <c r="T623" s="14"/>
      <c r="U623" s="14"/>
      <c r="W623" s="14"/>
      <c r="X623" s="14"/>
      <c r="Y623" s="13" t="s">
        <v>124</v>
      </c>
      <c r="Z623" s="14"/>
      <c r="AA623" s="14"/>
      <c r="AB623" s="14"/>
    </row>
    <row r="624" spans="1:28" s="15" customFormat="1" x14ac:dyDescent="0.25">
      <c r="A624" s="17">
        <v>4</v>
      </c>
      <c r="B624" s="17" t="s">
        <v>1103</v>
      </c>
      <c r="C624" s="17" t="s">
        <v>1666</v>
      </c>
      <c r="D624" s="17" t="s">
        <v>1174</v>
      </c>
      <c r="E624" s="17" t="s">
        <v>1173</v>
      </c>
      <c r="F624" s="17" t="s">
        <v>75</v>
      </c>
      <c r="G624" s="17" t="s">
        <v>1147</v>
      </c>
      <c r="H624" s="17">
        <v>11255</v>
      </c>
      <c r="I624" s="17">
        <v>11255</v>
      </c>
      <c r="J624" s="17">
        <v>3</v>
      </c>
      <c r="K624" s="17" t="s">
        <v>769</v>
      </c>
      <c r="L624" s="18">
        <v>37710.720000000001</v>
      </c>
      <c r="M624" s="18">
        <v>13218.27</v>
      </c>
      <c r="N624" s="18">
        <v>2232.0100000000002</v>
      </c>
      <c r="O624" s="18">
        <v>53161</v>
      </c>
      <c r="P624" s="18">
        <v>365.48</v>
      </c>
      <c r="Q624" s="18">
        <v>397.72</v>
      </c>
      <c r="R624" s="18">
        <v>1.8</v>
      </c>
      <c r="S624" s="18">
        <v>765</v>
      </c>
      <c r="T624" s="18">
        <v>0</v>
      </c>
      <c r="U624" s="18">
        <v>0</v>
      </c>
      <c r="V624" s="18">
        <v>0</v>
      </c>
      <c r="W624" s="18">
        <v>0</v>
      </c>
      <c r="X624" s="18"/>
      <c r="Y624" s="18">
        <v>38076.199999999997</v>
      </c>
      <c r="Z624" s="18">
        <v>13615.99</v>
      </c>
      <c r="AA624" s="18">
        <v>2233.81</v>
      </c>
      <c r="AB624" s="18">
        <v>53926</v>
      </c>
    </row>
    <row r="626" spans="1:28" s="15" customFormat="1" x14ac:dyDescent="0.25">
      <c r="A626" s="17">
        <v>4</v>
      </c>
      <c r="B626" s="17" t="s">
        <v>1103</v>
      </c>
      <c r="C626" s="17" t="s">
        <v>1666</v>
      </c>
      <c r="D626" s="17" t="s">
        <v>1174</v>
      </c>
      <c r="E626" s="17" t="s">
        <v>1173</v>
      </c>
      <c r="F626" s="17" t="s">
        <v>75</v>
      </c>
      <c r="G626" s="17" t="s">
        <v>1147</v>
      </c>
      <c r="H626" s="17">
        <v>11255</v>
      </c>
      <c r="I626" s="17">
        <v>11255</v>
      </c>
      <c r="J626" s="17">
        <v>3</v>
      </c>
      <c r="K626" s="17" t="s">
        <v>769</v>
      </c>
      <c r="L626" s="18">
        <v>37345.760000000002</v>
      </c>
      <c r="M626" s="18">
        <v>12811.03</v>
      </c>
      <c r="N626" s="18">
        <v>2230.21</v>
      </c>
      <c r="O626" s="18">
        <v>52387</v>
      </c>
      <c r="P626" s="18">
        <v>364.96</v>
      </c>
      <c r="Q626" s="18">
        <v>407.24</v>
      </c>
      <c r="R626" s="18">
        <v>1.8</v>
      </c>
      <c r="S626" s="18">
        <v>774</v>
      </c>
      <c r="T626" s="18">
        <v>0</v>
      </c>
      <c r="U626" s="18">
        <v>0</v>
      </c>
      <c r="V626" s="18">
        <v>0</v>
      </c>
      <c r="W626" s="18">
        <v>0</v>
      </c>
      <c r="X626" s="18"/>
      <c r="Y626" s="18">
        <v>37710.720000000001</v>
      </c>
      <c r="Z626" s="18">
        <v>13218.27</v>
      </c>
      <c r="AA626" s="18">
        <v>2232.0100000000002</v>
      </c>
      <c r="AB626" s="18">
        <v>53161</v>
      </c>
    </row>
    <row r="629" spans="1:28" s="15" customFormat="1" x14ac:dyDescent="0.25">
      <c r="A629" s="15">
        <v>26</v>
      </c>
      <c r="B629" s="15" t="s">
        <v>1108</v>
      </c>
      <c r="C629" s="15" t="s">
        <v>1100</v>
      </c>
      <c r="D629" s="15" t="s">
        <v>1177</v>
      </c>
      <c r="E629" s="15" t="s">
        <v>1176</v>
      </c>
      <c r="F629" s="15" t="s">
        <v>208</v>
      </c>
      <c r="G629" s="15" t="s">
        <v>1175</v>
      </c>
      <c r="L629" s="15">
        <v>2473.63</v>
      </c>
      <c r="M629" s="15">
        <v>68.13</v>
      </c>
      <c r="N629" s="15">
        <v>724.53</v>
      </c>
      <c r="O629" s="15">
        <v>3266.29</v>
      </c>
      <c r="P629" s="15">
        <v>0</v>
      </c>
      <c r="Q629" s="15">
        <v>0</v>
      </c>
      <c r="R629" s="15">
        <v>0</v>
      </c>
      <c r="T629" s="15">
        <v>0</v>
      </c>
      <c r="U629" s="15">
        <v>0</v>
      </c>
      <c r="V629" s="15">
        <v>0</v>
      </c>
      <c r="W629" s="15">
        <v>0</v>
      </c>
      <c r="Y629" s="15">
        <v>2473.63</v>
      </c>
      <c r="Z629" s="15">
        <v>724.53</v>
      </c>
      <c r="AA629" s="15">
        <v>68.13</v>
      </c>
      <c r="AB629" s="15">
        <v>3266.29</v>
      </c>
    </row>
    <row r="631" spans="1:28" s="15" customFormat="1" x14ac:dyDescent="0.25">
      <c r="A631" s="17">
        <v>4</v>
      </c>
      <c r="B631" s="17" t="s">
        <v>1103</v>
      </c>
      <c r="C631" s="17" t="s">
        <v>1666</v>
      </c>
      <c r="D631" s="17" t="s">
        <v>1174</v>
      </c>
      <c r="E631" s="17" t="s">
        <v>1173</v>
      </c>
      <c r="F631" s="17" t="s">
        <v>75</v>
      </c>
      <c r="G631" s="17" t="s">
        <v>1147</v>
      </c>
      <c r="H631" s="17">
        <v>11255</v>
      </c>
      <c r="I631" s="17">
        <v>11255</v>
      </c>
      <c r="J631" s="17">
        <v>0</v>
      </c>
      <c r="K631" s="17" t="s">
        <v>59</v>
      </c>
      <c r="L631" s="18">
        <v>35046.35</v>
      </c>
      <c r="M631" s="18">
        <v>10095.61</v>
      </c>
      <c r="N631" s="18">
        <v>2223.0100000000002</v>
      </c>
      <c r="O631" s="18">
        <v>47364.97</v>
      </c>
      <c r="P631" s="18">
        <v>302.32</v>
      </c>
      <c r="Q631" s="18">
        <v>383.71</v>
      </c>
      <c r="R631" s="18">
        <v>0</v>
      </c>
      <c r="S631" s="18">
        <v>686.03</v>
      </c>
      <c r="T631" s="18">
        <v>0</v>
      </c>
      <c r="U631" s="18">
        <v>0</v>
      </c>
      <c r="V631" s="18">
        <v>0</v>
      </c>
      <c r="W631" s="18">
        <v>0</v>
      </c>
      <c r="X631" s="18"/>
      <c r="Y631" s="18">
        <v>35348.67</v>
      </c>
      <c r="Z631" s="18">
        <v>10479.32</v>
      </c>
      <c r="AA631" s="18">
        <v>2223.0100000000002</v>
      </c>
      <c r="AB631" s="18">
        <v>48051</v>
      </c>
    </row>
    <row r="633" spans="1:28" s="15" customFormat="1" x14ac:dyDescent="0.25">
      <c r="A633" s="15">
        <v>4</v>
      </c>
      <c r="B633" s="15" t="s">
        <v>1103</v>
      </c>
      <c r="C633" s="15" t="s">
        <v>1666</v>
      </c>
      <c r="D633" s="15" t="s">
        <v>1174</v>
      </c>
      <c r="E633" s="15" t="s">
        <v>1173</v>
      </c>
      <c r="F633" s="15" t="s">
        <v>75</v>
      </c>
      <c r="G633" s="15" t="s">
        <v>1147</v>
      </c>
      <c r="H633" s="15">
        <v>11255</v>
      </c>
      <c r="I633" s="15">
        <v>11255</v>
      </c>
      <c r="J633" s="15">
        <v>3</v>
      </c>
      <c r="K633" s="15" t="s">
        <v>769</v>
      </c>
      <c r="L633" s="16">
        <v>35348.67</v>
      </c>
      <c r="M633" s="16">
        <v>10479.32</v>
      </c>
      <c r="N633" s="16">
        <v>2223.0100000000002</v>
      </c>
      <c r="O633" s="16">
        <v>48051</v>
      </c>
      <c r="P633" s="16">
        <v>363.9</v>
      </c>
      <c r="Q633" s="16">
        <v>374.3</v>
      </c>
      <c r="R633" s="16">
        <v>1.8</v>
      </c>
      <c r="S633" s="16">
        <v>740</v>
      </c>
      <c r="T633" s="16">
        <v>0</v>
      </c>
      <c r="U633" s="16">
        <v>0</v>
      </c>
      <c r="V633" s="16">
        <v>0</v>
      </c>
      <c r="W633" s="16">
        <v>0</v>
      </c>
      <c r="X633" s="16"/>
      <c r="Y633" s="16">
        <v>35712.57</v>
      </c>
      <c r="Z633" s="16">
        <v>10853.62</v>
      </c>
      <c r="AA633" s="16">
        <v>2224.81</v>
      </c>
      <c r="AB633" s="16">
        <v>48791</v>
      </c>
    </row>
    <row r="635" spans="1:28" s="15" customFormat="1" x14ac:dyDescent="0.25">
      <c r="A635" s="17">
        <v>4</v>
      </c>
      <c r="B635" s="17" t="s">
        <v>1103</v>
      </c>
      <c r="C635" s="17" t="s">
        <v>1666</v>
      </c>
      <c r="D635" s="17" t="s">
        <v>1174</v>
      </c>
      <c r="E635" s="17" t="s">
        <v>1173</v>
      </c>
      <c r="F635" s="17" t="s">
        <v>75</v>
      </c>
      <c r="G635" s="17" t="s">
        <v>1147</v>
      </c>
      <c r="H635" s="17">
        <v>11255</v>
      </c>
      <c r="I635" s="17">
        <v>11255</v>
      </c>
      <c r="J635" s="17">
        <v>0</v>
      </c>
      <c r="K635" s="17" t="s">
        <v>59</v>
      </c>
      <c r="L635" s="18">
        <v>35712.57</v>
      </c>
      <c r="M635" s="18">
        <v>2224.81</v>
      </c>
      <c r="N635" s="18">
        <v>10853.62</v>
      </c>
      <c r="O635" s="18">
        <v>48791</v>
      </c>
      <c r="P635" s="18">
        <v>343.69</v>
      </c>
      <c r="Q635" s="18">
        <v>390.31</v>
      </c>
      <c r="R635" s="18">
        <v>0</v>
      </c>
      <c r="S635" s="18">
        <v>734</v>
      </c>
      <c r="T635" s="18">
        <v>0</v>
      </c>
      <c r="U635" s="18">
        <v>148</v>
      </c>
      <c r="V635" s="18">
        <v>0</v>
      </c>
      <c r="W635" s="18">
        <v>0</v>
      </c>
      <c r="X635" s="18">
        <v>148</v>
      </c>
      <c r="Y635" s="18">
        <v>35908.26</v>
      </c>
      <c r="Z635" s="18">
        <v>11243.93</v>
      </c>
      <c r="AA635" s="18">
        <v>2224.81</v>
      </c>
      <c r="AB635" s="18">
        <v>49377</v>
      </c>
    </row>
    <row r="637" spans="1:28" s="15" customFormat="1" x14ac:dyDescent="0.25">
      <c r="A637" s="15">
        <v>4</v>
      </c>
      <c r="B637" s="15" t="s">
        <v>1103</v>
      </c>
      <c r="C637" s="15" t="s">
        <v>1666</v>
      </c>
      <c r="D637" s="15" t="s">
        <v>1174</v>
      </c>
      <c r="E637" s="15" t="s">
        <v>1173</v>
      </c>
      <c r="F637" s="15" t="s">
        <v>75</v>
      </c>
      <c r="G637" s="15" t="s">
        <v>1147</v>
      </c>
      <c r="H637" s="15">
        <v>11255</v>
      </c>
      <c r="I637" s="15">
        <v>11255</v>
      </c>
      <c r="J637" s="15">
        <v>0</v>
      </c>
      <c r="K637" s="15" t="s">
        <v>59</v>
      </c>
      <c r="L637" s="16">
        <v>35908.26</v>
      </c>
      <c r="M637" s="16">
        <v>2224.81</v>
      </c>
      <c r="N637" s="16">
        <v>11243.93</v>
      </c>
      <c r="O637" s="16">
        <v>49377</v>
      </c>
      <c r="P637" s="16">
        <v>343.94</v>
      </c>
      <c r="Q637" s="16">
        <v>381.06</v>
      </c>
      <c r="R637" s="16">
        <v>0</v>
      </c>
      <c r="S637" s="16">
        <v>725</v>
      </c>
      <c r="T637" s="16">
        <v>0</v>
      </c>
      <c r="U637" s="16">
        <v>0</v>
      </c>
      <c r="V637" s="16">
        <v>0</v>
      </c>
      <c r="W637" s="16">
        <v>0</v>
      </c>
      <c r="X637" s="16"/>
      <c r="Y637" s="16">
        <v>36252.199999999997</v>
      </c>
      <c r="Z637" s="16">
        <v>11624.99</v>
      </c>
      <c r="AA637" s="16">
        <v>2224.81</v>
      </c>
      <c r="AB637" s="16">
        <v>50102</v>
      </c>
    </row>
  </sheetData>
  <mergeCells count="28">
    <mergeCell ref="A580:AB580"/>
    <mergeCell ref="A581:AB581"/>
    <mergeCell ref="A96:AB96"/>
    <mergeCell ref="A228:AB228"/>
    <mergeCell ref="A229:AB229"/>
    <mergeCell ref="A183:AB183"/>
    <mergeCell ref="A404:AB404"/>
    <mergeCell ref="A184:AB184"/>
    <mergeCell ref="A139:AB139"/>
    <mergeCell ref="A140:AB140"/>
    <mergeCell ref="A360:AB360"/>
    <mergeCell ref="A361:AB361"/>
    <mergeCell ref="A316:AB316"/>
    <mergeCell ref="A317:AB317"/>
    <mergeCell ref="A272:AB272"/>
    <mergeCell ref="A536:AB536"/>
    <mergeCell ref="A1:AB1"/>
    <mergeCell ref="A2:AB2"/>
    <mergeCell ref="A45:AB45"/>
    <mergeCell ref="A46:AB46"/>
    <mergeCell ref="A95:AB95"/>
    <mergeCell ref="A537:AB537"/>
    <mergeCell ref="A492:AB492"/>
    <mergeCell ref="A493:AB493"/>
    <mergeCell ref="A273:AB273"/>
    <mergeCell ref="A448:AB448"/>
    <mergeCell ref="A449:AB449"/>
    <mergeCell ref="A405:AB405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4" manualBreakCount="14">
    <brk id="44" max="16383" man="1"/>
    <brk id="94" max="16383" man="1"/>
    <brk id="138" max="16383" man="1"/>
    <brk id="182" max="16383" man="1"/>
    <brk id="227" max="16383" man="1"/>
    <brk id="271" max="16383" man="1"/>
    <brk id="315" max="16383" man="1"/>
    <brk id="359" max="16383" man="1"/>
    <brk id="403" max="16383" man="1"/>
    <brk id="447" max="16383" man="1"/>
    <brk id="491" max="16383" man="1"/>
    <brk id="535" max="16383" man="1"/>
    <brk id="579" max="16383" man="1"/>
    <brk id="62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481"/>
  <sheetViews>
    <sheetView view="pageBreakPreview" topLeftCell="A418" zoomScaleNormal="100" zoomScaleSheetLayoutView="100" workbookViewId="0">
      <selection activeCell="N435" sqref="N435"/>
    </sheetView>
  </sheetViews>
  <sheetFormatPr defaultRowHeight="15" x14ac:dyDescent="0.25"/>
  <cols>
    <col min="1" max="1" width="4.140625" customWidth="1"/>
    <col min="2" max="2" width="8.85546875" customWidth="1"/>
    <col min="3" max="3" width="8.42578125" customWidth="1"/>
    <col min="4" max="4" width="9.140625" hidden="1" customWidth="1"/>
    <col min="5" max="5" width="14.140625" customWidth="1"/>
    <col min="6" max="6" width="9.28515625" customWidth="1"/>
    <col min="7" max="7" width="13.140625" customWidth="1"/>
    <col min="8" max="9" width="9.140625" hidden="1" customWidth="1"/>
    <col min="10" max="10" width="6.7109375" customWidth="1"/>
    <col min="11" max="11" width="8" customWidth="1"/>
    <col min="12" max="12" width="7.7109375" customWidth="1"/>
    <col min="13" max="13" width="7.140625" customWidth="1"/>
    <col min="14" max="14" width="6.85546875" customWidth="1"/>
    <col min="15" max="15" width="9.140625" customWidth="1"/>
    <col min="16" max="16" width="7.28515625" customWidth="1"/>
    <col min="17" max="17" width="6.85546875" customWidth="1"/>
    <col min="18" max="18" width="5.7109375" customWidth="1"/>
    <col min="19" max="19" width="6.85546875" customWidth="1"/>
    <col min="20" max="20" width="6.140625" customWidth="1"/>
    <col min="21" max="21" width="6" customWidth="1"/>
    <col min="22" max="22" width="6.140625" customWidth="1"/>
    <col min="23" max="23" width="5.7109375" customWidth="1"/>
    <col min="24" max="24" width="6.140625" customWidth="1"/>
    <col min="25" max="25" width="8.7109375" customWidth="1"/>
    <col min="26" max="26" width="6.85546875" customWidth="1"/>
    <col min="27" max="27" width="7.140625" customWidth="1"/>
    <col min="28" max="28" width="8.7109375" customWidth="1"/>
  </cols>
  <sheetData>
    <row r="1" spans="1:31" ht="32.25" customHeight="1" x14ac:dyDescent="0.55000000000000004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1"/>
      <c r="AD1" s="1"/>
      <c r="AE1" s="1"/>
    </row>
    <row r="2" spans="1:31" ht="21.75" customHeight="1" x14ac:dyDescent="0.4">
      <c r="A2" s="76" t="s">
        <v>306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2"/>
      <c r="AD2" s="2"/>
      <c r="AE2" s="2"/>
    </row>
    <row r="3" spans="1:31" s="5" customFormat="1" ht="20.25" customHeight="1" x14ac:dyDescent="0.35">
      <c r="A3" s="3" t="s">
        <v>1</v>
      </c>
      <c r="B3" s="4"/>
      <c r="C3" s="3"/>
      <c r="D3" s="3"/>
      <c r="F3" s="3" t="s">
        <v>1098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s="7" customFormat="1" ht="90" x14ac:dyDescent="0.25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6" t="s">
        <v>15</v>
      </c>
      <c r="N4" s="6" t="s">
        <v>16</v>
      </c>
      <c r="O4" s="6" t="s">
        <v>17</v>
      </c>
      <c r="P4" s="6" t="s">
        <v>18</v>
      </c>
      <c r="Q4" s="6" t="s">
        <v>19</v>
      </c>
      <c r="R4" s="6" t="s">
        <v>20</v>
      </c>
      <c r="S4" s="6" t="s">
        <v>21</v>
      </c>
      <c r="T4" s="6" t="s">
        <v>22</v>
      </c>
      <c r="U4" s="6" t="s">
        <v>23</v>
      </c>
      <c r="V4" s="6" t="s">
        <v>24</v>
      </c>
      <c r="W4" s="6" t="s">
        <v>25</v>
      </c>
      <c r="X4" s="6" t="s">
        <v>26</v>
      </c>
      <c r="Y4" s="6" t="s">
        <v>27</v>
      </c>
      <c r="Z4" s="6" t="s">
        <v>28</v>
      </c>
      <c r="AA4" s="6" t="s">
        <v>29</v>
      </c>
      <c r="AB4" s="6" t="s">
        <v>30</v>
      </c>
    </row>
    <row r="5" spans="1:31" x14ac:dyDescent="0.25">
      <c r="A5" s="17">
        <v>1</v>
      </c>
      <c r="B5" s="17" t="s">
        <v>1043</v>
      </c>
      <c r="C5" s="17" t="s">
        <v>1044</v>
      </c>
      <c r="D5" s="17" t="s">
        <v>1045</v>
      </c>
      <c r="E5" s="17" t="s">
        <v>1046</v>
      </c>
      <c r="F5" s="17" t="s">
        <v>35</v>
      </c>
      <c r="G5" s="17" t="s">
        <v>1047</v>
      </c>
      <c r="H5" s="17">
        <v>289002</v>
      </c>
      <c r="I5" s="17">
        <v>284136</v>
      </c>
      <c r="J5" s="17">
        <v>4866</v>
      </c>
      <c r="K5" s="17" t="s">
        <v>37</v>
      </c>
      <c r="L5" s="18">
        <v>147744.87</v>
      </c>
      <c r="M5" s="18">
        <v>1452.02</v>
      </c>
      <c r="N5" s="18">
        <v>1952.63</v>
      </c>
      <c r="O5" s="18">
        <v>151149.51999999999</v>
      </c>
      <c r="P5" s="18">
        <v>25362.240000000002</v>
      </c>
      <c r="Q5" s="18">
        <v>1543.62</v>
      </c>
      <c r="R5" s="18">
        <v>2167.8000000000002</v>
      </c>
      <c r="S5" s="18">
        <v>29073.66</v>
      </c>
      <c r="T5" s="18">
        <v>0</v>
      </c>
      <c r="U5" s="18">
        <v>0</v>
      </c>
      <c r="V5" s="18">
        <v>0</v>
      </c>
      <c r="W5" s="18">
        <v>0</v>
      </c>
      <c r="X5" s="18"/>
      <c r="Y5" s="9">
        <f t="shared" ref="Y5:Y13" si="0">L5+P5-U5</f>
        <v>173107.11</v>
      </c>
      <c r="Z5" s="9">
        <f t="shared" ref="Z5:Z13" si="1">M5+Q5-V5</f>
        <v>2995.64</v>
      </c>
      <c r="AA5" s="9">
        <f t="shared" ref="AA5:AA13" si="2">N5+R5-W5</f>
        <v>4120.43</v>
      </c>
      <c r="AB5" s="9">
        <f t="shared" ref="AB5:AB13" si="3">O5+S5-X5</f>
        <v>180223.18</v>
      </c>
    </row>
    <row r="6" spans="1:31" x14ac:dyDescent="0.25">
      <c r="A6" s="17">
        <v>2</v>
      </c>
      <c r="B6" s="17" t="s">
        <v>1048</v>
      </c>
      <c r="C6" s="17" t="s">
        <v>1044</v>
      </c>
      <c r="D6" s="17" t="s">
        <v>1049</v>
      </c>
      <c r="E6" s="17" t="s">
        <v>1050</v>
      </c>
      <c r="F6" s="17" t="s">
        <v>35</v>
      </c>
      <c r="G6" s="17" t="s">
        <v>45</v>
      </c>
      <c r="H6" s="17">
        <v>108026</v>
      </c>
      <c r="I6" s="17">
        <v>96108</v>
      </c>
      <c r="J6" s="17">
        <v>11918</v>
      </c>
      <c r="K6" s="17" t="s">
        <v>37</v>
      </c>
      <c r="L6" s="18">
        <v>135653.01999999999</v>
      </c>
      <c r="M6" s="18">
        <v>2345.65</v>
      </c>
      <c r="N6" s="18">
        <v>7573.5</v>
      </c>
      <c r="O6" s="18">
        <v>145572.17000000001</v>
      </c>
      <c r="P6" s="18">
        <v>60297.77</v>
      </c>
      <c r="Q6" s="18">
        <v>1391.93</v>
      </c>
      <c r="R6" s="18">
        <v>5309.47</v>
      </c>
      <c r="S6" s="18">
        <v>66999.17</v>
      </c>
      <c r="T6" s="18">
        <v>0</v>
      </c>
      <c r="U6" s="18">
        <v>0</v>
      </c>
      <c r="V6" s="18">
        <v>0</v>
      </c>
      <c r="W6" s="18">
        <v>0</v>
      </c>
      <c r="X6" s="18"/>
      <c r="Y6" s="9">
        <f t="shared" si="0"/>
        <v>195950.78999999998</v>
      </c>
      <c r="Z6" s="9">
        <f t="shared" si="1"/>
        <v>3737.58</v>
      </c>
      <c r="AA6" s="9">
        <f t="shared" si="2"/>
        <v>12882.970000000001</v>
      </c>
      <c r="AB6" s="9">
        <f t="shared" si="3"/>
        <v>212571.34000000003</v>
      </c>
    </row>
    <row r="7" spans="1:31" x14ac:dyDescent="0.25">
      <c r="A7" s="17">
        <v>3</v>
      </c>
      <c r="B7" s="17" t="s">
        <v>1048</v>
      </c>
      <c r="C7" s="17" t="s">
        <v>1044</v>
      </c>
      <c r="D7" s="17" t="s">
        <v>1051</v>
      </c>
      <c r="E7" s="17" t="s">
        <v>1052</v>
      </c>
      <c r="F7" s="17" t="s">
        <v>35</v>
      </c>
      <c r="G7" s="17" t="s">
        <v>45</v>
      </c>
      <c r="H7" s="17">
        <v>380</v>
      </c>
      <c r="I7" s="17">
        <v>371</v>
      </c>
      <c r="J7" s="17">
        <v>27</v>
      </c>
      <c r="K7" s="17" t="s">
        <v>37</v>
      </c>
      <c r="L7" s="18">
        <v>3204.57</v>
      </c>
      <c r="M7" s="18">
        <v>434.78</v>
      </c>
      <c r="N7" s="18">
        <v>1.24</v>
      </c>
      <c r="O7" s="18">
        <v>3640.59</v>
      </c>
      <c r="P7" s="18">
        <v>263.52999999999997</v>
      </c>
      <c r="Q7" s="18">
        <v>30.36</v>
      </c>
      <c r="R7" s="18">
        <v>12.03</v>
      </c>
      <c r="S7" s="18">
        <v>305.92</v>
      </c>
      <c r="T7" s="18">
        <v>0</v>
      </c>
      <c r="U7" s="18">
        <v>0</v>
      </c>
      <c r="V7" s="18">
        <v>0</v>
      </c>
      <c r="W7" s="18">
        <v>0</v>
      </c>
      <c r="X7" s="18"/>
      <c r="Y7" s="9">
        <f t="shared" si="0"/>
        <v>3468.1000000000004</v>
      </c>
      <c r="Z7" s="9">
        <f t="shared" si="1"/>
        <v>465.14</v>
      </c>
      <c r="AA7" s="9">
        <f t="shared" si="2"/>
        <v>13.27</v>
      </c>
      <c r="AB7" s="9">
        <f t="shared" si="3"/>
        <v>3946.51</v>
      </c>
    </row>
    <row r="8" spans="1:31" x14ac:dyDescent="0.25">
      <c r="A8" s="17">
        <v>4</v>
      </c>
      <c r="B8" s="17" t="s">
        <v>1048</v>
      </c>
      <c r="C8" s="17" t="s">
        <v>1044</v>
      </c>
      <c r="D8" s="17" t="s">
        <v>1053</v>
      </c>
      <c r="E8" s="17" t="s">
        <v>1054</v>
      </c>
      <c r="F8" s="17" t="s">
        <v>35</v>
      </c>
      <c r="G8" s="17" t="s">
        <v>1055</v>
      </c>
      <c r="H8" s="17">
        <v>25300</v>
      </c>
      <c r="I8" s="17">
        <v>25212</v>
      </c>
      <c r="J8" s="17">
        <v>88</v>
      </c>
      <c r="K8" s="17" t="s">
        <v>37</v>
      </c>
      <c r="L8" s="18">
        <v>16010.13</v>
      </c>
      <c r="M8" s="18">
        <v>1625.47</v>
      </c>
      <c r="N8" s="18">
        <v>639.64</v>
      </c>
      <c r="O8" s="18">
        <v>18275.240000000002</v>
      </c>
      <c r="P8" s="18">
        <v>1404.07</v>
      </c>
      <c r="Q8" s="18">
        <v>151.88</v>
      </c>
      <c r="R8" s="18">
        <v>39.200000000000003</v>
      </c>
      <c r="S8" s="18">
        <v>1595.15</v>
      </c>
      <c r="T8" s="18">
        <v>0</v>
      </c>
      <c r="U8" s="18">
        <v>0</v>
      </c>
      <c r="V8" s="18">
        <v>0</v>
      </c>
      <c r="W8" s="18">
        <v>0</v>
      </c>
      <c r="X8" s="18"/>
      <c r="Y8" s="9">
        <f t="shared" si="0"/>
        <v>17414.2</v>
      </c>
      <c r="Z8" s="9">
        <f t="shared" si="1"/>
        <v>1777.35</v>
      </c>
      <c r="AA8" s="9">
        <f t="shared" si="2"/>
        <v>678.84</v>
      </c>
      <c r="AB8" s="9">
        <f t="shared" si="3"/>
        <v>19870.390000000003</v>
      </c>
    </row>
    <row r="9" spans="1:31" x14ac:dyDescent="0.25">
      <c r="A9" s="17">
        <v>5</v>
      </c>
      <c r="B9" s="17" t="s">
        <v>1048</v>
      </c>
      <c r="C9" s="17" t="s">
        <v>1044</v>
      </c>
      <c r="D9" s="17" t="s">
        <v>1056</v>
      </c>
      <c r="E9" s="17" t="s">
        <v>1057</v>
      </c>
      <c r="F9" s="17" t="s">
        <v>35</v>
      </c>
      <c r="G9" s="17" t="s">
        <v>45</v>
      </c>
      <c r="H9" s="17">
        <v>7185</v>
      </c>
      <c r="I9" s="17">
        <v>7185</v>
      </c>
      <c r="J9" s="17">
        <v>0</v>
      </c>
      <c r="K9" s="17" t="s">
        <v>302</v>
      </c>
      <c r="L9" s="18">
        <v>10424.6</v>
      </c>
      <c r="M9" s="18">
        <v>1086.6600000000001</v>
      </c>
      <c r="N9" s="18">
        <v>0</v>
      </c>
      <c r="O9" s="18">
        <v>11511.26</v>
      </c>
      <c r="P9" s="18">
        <v>118.75</v>
      </c>
      <c r="Q9" s="18">
        <v>103.12</v>
      </c>
      <c r="R9" s="18">
        <v>0</v>
      </c>
      <c r="S9" s="18">
        <v>221.87</v>
      </c>
      <c r="T9" s="18">
        <v>0</v>
      </c>
      <c r="U9" s="18">
        <v>0</v>
      </c>
      <c r="V9" s="18">
        <v>0</v>
      </c>
      <c r="W9" s="18">
        <v>0</v>
      </c>
      <c r="X9" s="18"/>
      <c r="Y9" s="9">
        <f t="shared" si="0"/>
        <v>10543.35</v>
      </c>
      <c r="Z9" s="9">
        <f t="shared" si="1"/>
        <v>1189.7800000000002</v>
      </c>
      <c r="AA9" s="9">
        <f t="shared" si="2"/>
        <v>0</v>
      </c>
      <c r="AB9" s="9">
        <f t="shared" si="3"/>
        <v>11733.130000000001</v>
      </c>
    </row>
    <row r="10" spans="1:31" x14ac:dyDescent="0.25">
      <c r="A10" s="17">
        <v>6</v>
      </c>
      <c r="B10" s="17" t="s">
        <v>1048</v>
      </c>
      <c r="C10" s="17" t="s">
        <v>1044</v>
      </c>
      <c r="D10" s="17" t="s">
        <v>1058</v>
      </c>
      <c r="E10" s="17" t="s">
        <v>1059</v>
      </c>
      <c r="F10" s="17" t="s">
        <v>35</v>
      </c>
      <c r="G10" s="17" t="s">
        <v>45</v>
      </c>
      <c r="H10" s="17">
        <v>73758</v>
      </c>
      <c r="I10" s="17">
        <v>73246</v>
      </c>
      <c r="J10" s="17">
        <v>512</v>
      </c>
      <c r="K10" s="17" t="s">
        <v>37</v>
      </c>
      <c r="L10" s="18">
        <v>33633.42</v>
      </c>
      <c r="M10" s="18">
        <v>2034.95</v>
      </c>
      <c r="N10" s="18">
        <v>2642.98</v>
      </c>
      <c r="O10" s="18">
        <v>38311.35</v>
      </c>
      <c r="P10" s="18">
        <v>3239.93</v>
      </c>
      <c r="Q10" s="18">
        <v>342.87</v>
      </c>
      <c r="R10" s="18">
        <v>228.1</v>
      </c>
      <c r="S10" s="18">
        <v>3810.9</v>
      </c>
      <c r="T10" s="18">
        <v>0</v>
      </c>
      <c r="U10" s="18">
        <v>0</v>
      </c>
      <c r="V10" s="18">
        <v>0</v>
      </c>
      <c r="W10" s="18">
        <v>0</v>
      </c>
      <c r="X10" s="18"/>
      <c r="Y10" s="9">
        <f t="shared" si="0"/>
        <v>36873.35</v>
      </c>
      <c r="Z10" s="9">
        <f t="shared" si="1"/>
        <v>2377.8200000000002</v>
      </c>
      <c r="AA10" s="9">
        <f t="shared" si="2"/>
        <v>2871.08</v>
      </c>
      <c r="AB10" s="9">
        <f t="shared" si="3"/>
        <v>42122.25</v>
      </c>
    </row>
    <row r="11" spans="1:31" x14ac:dyDescent="0.25">
      <c r="A11" s="17">
        <v>7</v>
      </c>
      <c r="B11" s="17" t="s">
        <v>1048</v>
      </c>
      <c r="C11" s="17" t="s">
        <v>1044</v>
      </c>
      <c r="D11" s="17" t="s">
        <v>1060</v>
      </c>
      <c r="E11" s="17" t="s">
        <v>1061</v>
      </c>
      <c r="F11" s="17" t="s">
        <v>35</v>
      </c>
      <c r="G11" s="17" t="s">
        <v>45</v>
      </c>
      <c r="H11" s="17">
        <v>48135</v>
      </c>
      <c r="I11" s="17">
        <v>48135</v>
      </c>
      <c r="J11" s="17">
        <v>0</v>
      </c>
      <c r="K11" s="17" t="s">
        <v>59</v>
      </c>
      <c r="L11" s="18">
        <v>118727.39</v>
      </c>
      <c r="M11" s="18">
        <v>3417.69</v>
      </c>
      <c r="N11" s="18">
        <v>10108.86</v>
      </c>
      <c r="O11" s="18">
        <v>132253.94</v>
      </c>
      <c r="P11" s="18">
        <v>498.75</v>
      </c>
      <c r="Q11" s="18">
        <v>1238.75</v>
      </c>
      <c r="R11" s="18">
        <v>0</v>
      </c>
      <c r="S11" s="18">
        <v>1737.5</v>
      </c>
      <c r="T11" s="18">
        <v>0</v>
      </c>
      <c r="U11" s="18">
        <v>0</v>
      </c>
      <c r="V11" s="18">
        <v>0</v>
      </c>
      <c r="W11" s="18">
        <v>0</v>
      </c>
      <c r="X11" s="18"/>
      <c r="Y11" s="9">
        <f t="shared" si="0"/>
        <v>119226.14</v>
      </c>
      <c r="Z11" s="9">
        <f t="shared" si="1"/>
        <v>4656.4400000000005</v>
      </c>
      <c r="AA11" s="9">
        <f t="shared" si="2"/>
        <v>10108.86</v>
      </c>
      <c r="AB11" s="9">
        <f t="shared" si="3"/>
        <v>133991.44</v>
      </c>
    </row>
    <row r="12" spans="1:31" x14ac:dyDescent="0.25">
      <c r="A12" s="17">
        <v>8</v>
      </c>
      <c r="B12" s="17" t="s">
        <v>1048</v>
      </c>
      <c r="C12" s="17" t="s">
        <v>1044</v>
      </c>
      <c r="D12" s="17" t="s">
        <v>1062</v>
      </c>
      <c r="E12" s="17" t="s">
        <v>1063</v>
      </c>
      <c r="F12" s="17" t="s">
        <v>35</v>
      </c>
      <c r="G12" s="17" t="s">
        <v>58</v>
      </c>
      <c r="H12" s="17">
        <v>8804</v>
      </c>
      <c r="I12" s="17">
        <v>8734</v>
      </c>
      <c r="J12" s="17">
        <v>210</v>
      </c>
      <c r="K12" s="17" t="s">
        <v>37</v>
      </c>
      <c r="L12" s="18">
        <v>24134.26</v>
      </c>
      <c r="M12" s="18">
        <v>2017.96</v>
      </c>
      <c r="N12" s="18">
        <v>1486.56</v>
      </c>
      <c r="O12" s="18">
        <v>27638.78</v>
      </c>
      <c r="P12" s="18">
        <v>1525.65</v>
      </c>
      <c r="Q12" s="18">
        <v>247.3</v>
      </c>
      <c r="R12" s="18">
        <v>93.56</v>
      </c>
      <c r="S12" s="18">
        <v>1866.51</v>
      </c>
      <c r="T12" s="18">
        <v>0</v>
      </c>
      <c r="U12" s="18">
        <v>0</v>
      </c>
      <c r="V12" s="18">
        <v>0</v>
      </c>
      <c r="W12" s="18">
        <v>0</v>
      </c>
      <c r="X12" s="18"/>
      <c r="Y12" s="9">
        <f t="shared" si="0"/>
        <v>25659.91</v>
      </c>
      <c r="Z12" s="9">
        <f t="shared" si="1"/>
        <v>2265.2600000000002</v>
      </c>
      <c r="AA12" s="9">
        <f t="shared" si="2"/>
        <v>1580.12</v>
      </c>
      <c r="AB12" s="9">
        <f t="shared" si="3"/>
        <v>29505.289999999997</v>
      </c>
    </row>
    <row r="13" spans="1:31" x14ac:dyDescent="0.25">
      <c r="A13" s="17">
        <v>9</v>
      </c>
      <c r="B13" s="17" t="s">
        <v>1064</v>
      </c>
      <c r="C13" s="17" t="s">
        <v>1044</v>
      </c>
      <c r="D13" s="17" t="s">
        <v>1065</v>
      </c>
      <c r="E13" s="17" t="s">
        <v>1066</v>
      </c>
      <c r="F13" s="17" t="s">
        <v>35</v>
      </c>
      <c r="G13" s="17" t="s">
        <v>221</v>
      </c>
      <c r="H13" s="17">
        <v>17733</v>
      </c>
      <c r="I13" s="17">
        <v>13111</v>
      </c>
      <c r="J13" s="17">
        <v>13866</v>
      </c>
      <c r="K13" s="17" t="s">
        <v>37</v>
      </c>
      <c r="L13" s="18">
        <v>133220.94</v>
      </c>
      <c r="M13" s="18">
        <v>1246.42</v>
      </c>
      <c r="N13" s="18">
        <v>4717.8500000000004</v>
      </c>
      <c r="O13" s="18">
        <v>139185.21</v>
      </c>
      <c r="P13" s="18">
        <v>74478.490000000005</v>
      </c>
      <c r="Q13" s="18">
        <v>1378.16</v>
      </c>
      <c r="R13" s="18">
        <v>6177.3</v>
      </c>
      <c r="S13" s="18">
        <v>82033.95</v>
      </c>
      <c r="T13" s="18">
        <v>0</v>
      </c>
      <c r="U13" s="18">
        <v>0</v>
      </c>
      <c r="V13" s="18">
        <v>0</v>
      </c>
      <c r="W13" s="18">
        <v>0</v>
      </c>
      <c r="X13" s="18"/>
      <c r="Y13" s="9">
        <f t="shared" si="0"/>
        <v>207699.43</v>
      </c>
      <c r="Z13" s="9">
        <f t="shared" si="1"/>
        <v>2624.58</v>
      </c>
      <c r="AA13" s="9">
        <f t="shared" si="2"/>
        <v>10895.150000000001</v>
      </c>
      <c r="AB13" s="9">
        <f t="shared" si="3"/>
        <v>221219.15999999997</v>
      </c>
    </row>
    <row r="14" spans="1:31" s="12" customFormat="1" x14ac:dyDescent="0.25">
      <c r="A14" s="19"/>
      <c r="B14" s="19"/>
      <c r="C14" s="10" t="s">
        <v>71</v>
      </c>
      <c r="D14" s="19"/>
      <c r="E14" s="19"/>
      <c r="F14" s="19"/>
      <c r="G14" s="19"/>
      <c r="H14" s="19"/>
      <c r="I14" s="19"/>
      <c r="J14" s="19">
        <f>SUM(J5:J13)</f>
        <v>31487</v>
      </c>
      <c r="K14" s="19"/>
      <c r="L14" s="20">
        <f t="shared" ref="L14:AB14" si="4">SUM(L5:L13)</f>
        <v>622753.19999999995</v>
      </c>
      <c r="M14" s="20">
        <f t="shared" si="4"/>
        <v>15661.6</v>
      </c>
      <c r="N14" s="20">
        <f t="shared" si="4"/>
        <v>29123.260000000002</v>
      </c>
      <c r="O14" s="20">
        <f t="shared" si="4"/>
        <v>667538.05999999994</v>
      </c>
      <c r="P14" s="20">
        <f t="shared" si="4"/>
        <v>167189.18</v>
      </c>
      <c r="Q14" s="20">
        <f t="shared" si="4"/>
        <v>6427.9900000000007</v>
      </c>
      <c r="R14" s="20">
        <f t="shared" si="4"/>
        <v>14027.460000000001</v>
      </c>
      <c r="S14" s="20">
        <f t="shared" si="4"/>
        <v>187644.62999999998</v>
      </c>
      <c r="T14" s="20">
        <f t="shared" si="4"/>
        <v>0</v>
      </c>
      <c r="U14" s="20">
        <f t="shared" si="4"/>
        <v>0</v>
      </c>
      <c r="V14" s="20">
        <f t="shared" si="4"/>
        <v>0</v>
      </c>
      <c r="W14" s="20">
        <f t="shared" si="4"/>
        <v>0</v>
      </c>
      <c r="X14" s="20">
        <f t="shared" si="4"/>
        <v>0</v>
      </c>
      <c r="Y14" s="20">
        <f t="shared" si="4"/>
        <v>789942.37999999989</v>
      </c>
      <c r="Z14" s="20">
        <f t="shared" si="4"/>
        <v>22089.590000000004</v>
      </c>
      <c r="AA14" s="20">
        <f t="shared" si="4"/>
        <v>43150.720000000001</v>
      </c>
      <c r="AB14" s="20">
        <f t="shared" si="4"/>
        <v>855182.69</v>
      </c>
    </row>
    <row r="15" spans="1:31" x14ac:dyDescent="0.25">
      <c r="A15" s="17">
        <v>1</v>
      </c>
      <c r="B15" s="17" t="s">
        <v>1064</v>
      </c>
      <c r="C15" s="17" t="s">
        <v>1044</v>
      </c>
      <c r="D15" s="17" t="s">
        <v>1079</v>
      </c>
      <c r="E15" s="17" t="s">
        <v>1080</v>
      </c>
      <c r="F15" s="17" t="s">
        <v>75</v>
      </c>
      <c r="G15" s="17" t="s">
        <v>1081</v>
      </c>
      <c r="H15" s="17">
        <v>10510</v>
      </c>
      <c r="I15" s="17">
        <v>10151</v>
      </c>
      <c r="J15" s="17">
        <v>359</v>
      </c>
      <c r="K15" s="17" t="s">
        <v>37</v>
      </c>
      <c r="L15" s="18">
        <v>25557.58</v>
      </c>
      <c r="M15" s="18">
        <v>2062.75</v>
      </c>
      <c r="N15" s="18">
        <v>1728.68</v>
      </c>
      <c r="O15" s="18">
        <v>29349.01</v>
      </c>
      <c r="P15" s="18">
        <v>2732.86</v>
      </c>
      <c r="Q15" s="18">
        <v>259.48</v>
      </c>
      <c r="R15" s="18">
        <v>213.25</v>
      </c>
      <c r="S15" s="18">
        <v>3205.59</v>
      </c>
      <c r="T15" s="18">
        <v>0</v>
      </c>
      <c r="U15" s="18">
        <v>0</v>
      </c>
      <c r="V15" s="18">
        <v>0</v>
      </c>
      <c r="W15" s="18">
        <v>0</v>
      </c>
      <c r="X15" s="18"/>
      <c r="Y15" s="9">
        <f t="shared" ref="Y15:Y23" si="5">L15+P15-U15</f>
        <v>28290.440000000002</v>
      </c>
      <c r="Z15" s="9">
        <f t="shared" ref="Z15:Z23" si="6">M15+Q15-V15</f>
        <v>2322.23</v>
      </c>
      <c r="AA15" s="9">
        <f t="shared" ref="AA15:AA23" si="7">N15+R15-W15</f>
        <v>1941.93</v>
      </c>
      <c r="AB15" s="9">
        <f t="shared" ref="AB15:AB23" si="8">O15+S15-X15</f>
        <v>32554.6</v>
      </c>
    </row>
    <row r="16" spans="1:31" x14ac:dyDescent="0.25">
      <c r="A16" s="17">
        <v>2</v>
      </c>
      <c r="B16" s="17" t="s">
        <v>1048</v>
      </c>
      <c r="C16" s="17" t="s">
        <v>1044</v>
      </c>
      <c r="D16" s="17" t="s">
        <v>1082</v>
      </c>
      <c r="E16" s="17" t="s">
        <v>1083</v>
      </c>
      <c r="F16" s="17" t="s">
        <v>75</v>
      </c>
      <c r="G16" s="17" t="s">
        <v>1072</v>
      </c>
      <c r="H16" s="17">
        <v>4556</v>
      </c>
      <c r="I16" s="17">
        <v>4492</v>
      </c>
      <c r="J16" s="17">
        <v>64</v>
      </c>
      <c r="K16" s="17" t="s">
        <v>37</v>
      </c>
      <c r="L16" s="18">
        <v>13584.84</v>
      </c>
      <c r="M16" s="18">
        <v>1179.6500000000001</v>
      </c>
      <c r="N16" s="18">
        <v>573.54</v>
      </c>
      <c r="O16" s="18">
        <v>15338.03</v>
      </c>
      <c r="P16" s="18">
        <v>858.56</v>
      </c>
      <c r="Q16" s="18">
        <v>137</v>
      </c>
      <c r="R16" s="18">
        <v>38.020000000000003</v>
      </c>
      <c r="S16" s="18">
        <v>1033.58</v>
      </c>
      <c r="T16" s="18">
        <v>0</v>
      </c>
      <c r="U16" s="18">
        <v>0</v>
      </c>
      <c r="V16" s="18">
        <v>0</v>
      </c>
      <c r="W16" s="18">
        <v>0</v>
      </c>
      <c r="X16" s="18"/>
      <c r="Y16" s="9">
        <f t="shared" si="5"/>
        <v>14443.4</v>
      </c>
      <c r="Z16" s="9">
        <f t="shared" si="6"/>
        <v>1316.65</v>
      </c>
      <c r="AA16" s="9">
        <f t="shared" si="7"/>
        <v>611.55999999999995</v>
      </c>
      <c r="AB16" s="9">
        <f t="shared" si="8"/>
        <v>16371.61</v>
      </c>
    </row>
    <row r="17" spans="1:28" x14ac:dyDescent="0.25">
      <c r="A17" s="17">
        <v>3</v>
      </c>
      <c r="B17" s="17" t="s">
        <v>1048</v>
      </c>
      <c r="C17" s="17" t="s">
        <v>1044</v>
      </c>
      <c r="D17" s="17" t="s">
        <v>1084</v>
      </c>
      <c r="E17" s="17" t="s">
        <v>1085</v>
      </c>
      <c r="F17" s="17" t="s">
        <v>75</v>
      </c>
      <c r="G17" s="17" t="s">
        <v>1072</v>
      </c>
      <c r="H17" s="17">
        <v>8897</v>
      </c>
      <c r="I17" s="17">
        <v>8649</v>
      </c>
      <c r="J17" s="17">
        <v>248</v>
      </c>
      <c r="K17" s="17" t="s">
        <v>37</v>
      </c>
      <c r="L17" s="18">
        <v>22625.89</v>
      </c>
      <c r="M17" s="18">
        <v>1733.79</v>
      </c>
      <c r="N17" s="18">
        <v>1635.39</v>
      </c>
      <c r="O17" s="18">
        <v>25995.07</v>
      </c>
      <c r="P17" s="18">
        <v>1924.42</v>
      </c>
      <c r="Q17" s="18">
        <v>233.78</v>
      </c>
      <c r="R17" s="18">
        <v>147.31</v>
      </c>
      <c r="S17" s="18">
        <v>2305.5100000000002</v>
      </c>
      <c r="T17" s="18">
        <v>0</v>
      </c>
      <c r="U17" s="18">
        <v>0</v>
      </c>
      <c r="V17" s="18">
        <v>0</v>
      </c>
      <c r="W17" s="18">
        <v>0</v>
      </c>
      <c r="X17" s="18"/>
      <c r="Y17" s="9">
        <f t="shared" si="5"/>
        <v>24550.309999999998</v>
      </c>
      <c r="Z17" s="9">
        <f t="shared" si="6"/>
        <v>1967.57</v>
      </c>
      <c r="AA17" s="9">
        <f t="shared" si="7"/>
        <v>1782.7</v>
      </c>
      <c r="AB17" s="9">
        <f t="shared" si="8"/>
        <v>28300.58</v>
      </c>
    </row>
    <row r="18" spans="1:28" x14ac:dyDescent="0.25">
      <c r="A18" s="17">
        <v>4</v>
      </c>
      <c r="B18" s="17" t="s">
        <v>1048</v>
      </c>
      <c r="C18" s="17" t="s">
        <v>1044</v>
      </c>
      <c r="D18" s="17" t="s">
        <v>1086</v>
      </c>
      <c r="E18" s="17" t="s">
        <v>1087</v>
      </c>
      <c r="F18" s="17" t="s">
        <v>75</v>
      </c>
      <c r="G18" s="17" t="s">
        <v>1072</v>
      </c>
      <c r="H18" s="17">
        <v>6392</v>
      </c>
      <c r="I18" s="17">
        <v>6311</v>
      </c>
      <c r="J18" s="17">
        <v>81</v>
      </c>
      <c r="K18" s="17" t="s">
        <v>37</v>
      </c>
      <c r="L18" s="18">
        <v>12686.88</v>
      </c>
      <c r="M18" s="18">
        <v>1166.3499999999999</v>
      </c>
      <c r="N18" s="18">
        <v>530.97</v>
      </c>
      <c r="O18" s="18">
        <v>14384.2</v>
      </c>
      <c r="P18" s="18">
        <v>942.24</v>
      </c>
      <c r="Q18" s="18">
        <v>129.12</v>
      </c>
      <c r="R18" s="18">
        <v>48.11</v>
      </c>
      <c r="S18" s="18">
        <v>1119.47</v>
      </c>
      <c r="T18" s="18">
        <v>0</v>
      </c>
      <c r="U18" s="18">
        <v>0</v>
      </c>
      <c r="V18" s="18">
        <v>0</v>
      </c>
      <c r="W18" s="18">
        <v>0</v>
      </c>
      <c r="X18" s="18"/>
      <c r="Y18" s="9">
        <f t="shared" si="5"/>
        <v>13629.119999999999</v>
      </c>
      <c r="Z18" s="9">
        <f t="shared" si="6"/>
        <v>1295.4699999999998</v>
      </c>
      <c r="AA18" s="9">
        <f t="shared" si="7"/>
        <v>579.08000000000004</v>
      </c>
      <c r="AB18" s="9">
        <f t="shared" si="8"/>
        <v>15503.67</v>
      </c>
    </row>
    <row r="19" spans="1:28" x14ac:dyDescent="0.25">
      <c r="A19" s="17">
        <v>5</v>
      </c>
      <c r="B19" s="17" t="s">
        <v>1048</v>
      </c>
      <c r="C19" s="17" t="s">
        <v>1044</v>
      </c>
      <c r="D19" s="17" t="s">
        <v>1088</v>
      </c>
      <c r="E19" s="17" t="s">
        <v>1089</v>
      </c>
      <c r="F19" s="17" t="s">
        <v>75</v>
      </c>
      <c r="G19" s="17" t="s">
        <v>1072</v>
      </c>
      <c r="H19" s="17">
        <v>6860</v>
      </c>
      <c r="I19" s="17">
        <v>6860</v>
      </c>
      <c r="J19" s="17">
        <v>0</v>
      </c>
      <c r="K19" s="17" t="s">
        <v>37</v>
      </c>
      <c r="L19" s="18">
        <v>15738.15</v>
      </c>
      <c r="M19" s="18">
        <v>1674.75</v>
      </c>
      <c r="N19" s="18">
        <v>842.18</v>
      </c>
      <c r="O19" s="18">
        <v>18255.080000000002</v>
      </c>
      <c r="P19" s="18">
        <v>420.54</v>
      </c>
      <c r="Q19" s="18">
        <v>164</v>
      </c>
      <c r="R19" s="18">
        <v>0</v>
      </c>
      <c r="S19" s="18">
        <v>584.54</v>
      </c>
      <c r="T19" s="18">
        <v>0</v>
      </c>
      <c r="U19" s="18">
        <v>0</v>
      </c>
      <c r="V19" s="18">
        <v>0</v>
      </c>
      <c r="W19" s="18">
        <v>0</v>
      </c>
      <c r="X19" s="18"/>
      <c r="Y19" s="9">
        <f t="shared" si="5"/>
        <v>16158.69</v>
      </c>
      <c r="Z19" s="9">
        <f t="shared" si="6"/>
        <v>1838.75</v>
      </c>
      <c r="AA19" s="9">
        <f t="shared" si="7"/>
        <v>842.18</v>
      </c>
      <c r="AB19" s="9">
        <f t="shared" si="8"/>
        <v>18839.620000000003</v>
      </c>
    </row>
    <row r="20" spans="1:28" x14ac:dyDescent="0.25">
      <c r="A20" s="17">
        <v>6</v>
      </c>
      <c r="B20" s="17" t="s">
        <v>1048</v>
      </c>
      <c r="C20" s="17" t="s">
        <v>1044</v>
      </c>
      <c r="D20" s="17" t="s">
        <v>1088</v>
      </c>
      <c r="E20" s="17" t="s">
        <v>1089</v>
      </c>
      <c r="F20" s="17" t="s">
        <v>75</v>
      </c>
      <c r="G20" s="17" t="s">
        <v>1072</v>
      </c>
      <c r="H20" s="17">
        <v>6860</v>
      </c>
      <c r="I20" s="17">
        <v>6860</v>
      </c>
      <c r="J20" s="17">
        <v>3</v>
      </c>
      <c r="K20" s="17" t="s">
        <v>1090</v>
      </c>
      <c r="L20" s="18">
        <v>15738.15</v>
      </c>
      <c r="M20" s="18">
        <v>1674.75</v>
      </c>
      <c r="N20" s="18">
        <v>842.18</v>
      </c>
      <c r="O20" s="18">
        <v>18255.080000000002</v>
      </c>
      <c r="P20" s="18">
        <v>420.54</v>
      </c>
      <c r="Q20" s="18">
        <v>164</v>
      </c>
      <c r="R20" s="18">
        <v>0</v>
      </c>
      <c r="S20" s="18">
        <v>584.54</v>
      </c>
      <c r="T20" s="18">
        <v>0</v>
      </c>
      <c r="U20" s="18">
        <v>0</v>
      </c>
      <c r="V20" s="18">
        <v>0</v>
      </c>
      <c r="W20" s="18">
        <v>0</v>
      </c>
      <c r="X20" s="18"/>
      <c r="Y20" s="9">
        <f t="shared" si="5"/>
        <v>16158.69</v>
      </c>
      <c r="Z20" s="9">
        <f t="shared" si="6"/>
        <v>1838.75</v>
      </c>
      <c r="AA20" s="9">
        <f t="shared" si="7"/>
        <v>842.18</v>
      </c>
      <c r="AB20" s="9">
        <f t="shared" si="8"/>
        <v>18839.620000000003</v>
      </c>
    </row>
    <row r="21" spans="1:28" x14ac:dyDescent="0.25">
      <c r="A21" s="17">
        <v>7</v>
      </c>
      <c r="B21" s="17" t="s">
        <v>1043</v>
      </c>
      <c r="C21" s="17" t="s">
        <v>1091</v>
      </c>
      <c r="D21" s="17" t="s">
        <v>1092</v>
      </c>
      <c r="E21" s="17" t="s">
        <v>1093</v>
      </c>
      <c r="F21" s="17" t="s">
        <v>75</v>
      </c>
      <c r="G21" s="17" t="s">
        <v>114</v>
      </c>
      <c r="H21" s="17">
        <v>0</v>
      </c>
      <c r="I21" s="17">
        <v>0</v>
      </c>
      <c r="J21" s="17">
        <v>200</v>
      </c>
      <c r="K21" s="17" t="s">
        <v>107</v>
      </c>
      <c r="L21" s="18">
        <v>25081</v>
      </c>
      <c r="M21" s="18">
        <v>2044.06</v>
      </c>
      <c r="N21" s="18">
        <v>2081.42</v>
      </c>
      <c r="O21" s="18">
        <v>29206.48</v>
      </c>
      <c r="P21" s="18">
        <v>1569.8</v>
      </c>
      <c r="Q21" s="18">
        <v>263.94</v>
      </c>
      <c r="R21" s="18">
        <v>118.8</v>
      </c>
      <c r="S21" s="18">
        <v>1952.54</v>
      </c>
      <c r="T21" s="18">
        <v>0</v>
      </c>
      <c r="U21" s="18">
        <v>0</v>
      </c>
      <c r="V21" s="18">
        <v>0</v>
      </c>
      <c r="W21" s="18">
        <v>0</v>
      </c>
      <c r="X21" s="18"/>
      <c r="Y21" s="9">
        <f t="shared" si="5"/>
        <v>26650.799999999999</v>
      </c>
      <c r="Z21" s="9">
        <f t="shared" si="6"/>
        <v>2308</v>
      </c>
      <c r="AA21" s="9">
        <f t="shared" si="7"/>
        <v>2200.2200000000003</v>
      </c>
      <c r="AB21" s="9">
        <f t="shared" si="8"/>
        <v>31159.02</v>
      </c>
    </row>
    <row r="22" spans="1:28" x14ac:dyDescent="0.25">
      <c r="A22" s="17">
        <v>8</v>
      </c>
      <c r="B22" s="17" t="s">
        <v>1043</v>
      </c>
      <c r="C22" s="17" t="s">
        <v>1043</v>
      </c>
      <c r="D22" s="17" t="s">
        <v>1094</v>
      </c>
      <c r="E22" s="17" t="s">
        <v>1095</v>
      </c>
      <c r="F22" s="17" t="s">
        <v>75</v>
      </c>
      <c r="G22" s="17" t="s">
        <v>114</v>
      </c>
      <c r="H22" s="17">
        <v>0</v>
      </c>
      <c r="I22" s="17">
        <v>0</v>
      </c>
      <c r="J22" s="17">
        <v>200</v>
      </c>
      <c r="K22" s="17" t="s">
        <v>107</v>
      </c>
      <c r="L22" s="18">
        <v>25911</v>
      </c>
      <c r="M22" s="18">
        <v>2139.39</v>
      </c>
      <c r="N22" s="18">
        <v>2081.39</v>
      </c>
      <c r="O22" s="18">
        <v>30131.78</v>
      </c>
      <c r="P22" s="18">
        <v>1569.8</v>
      </c>
      <c r="Q22" s="18">
        <v>272.24</v>
      </c>
      <c r="R22" s="18">
        <v>118.8</v>
      </c>
      <c r="S22" s="18">
        <v>1960.84</v>
      </c>
      <c r="T22" s="18">
        <v>0</v>
      </c>
      <c r="U22" s="18">
        <v>0</v>
      </c>
      <c r="V22" s="18">
        <v>0</v>
      </c>
      <c r="W22" s="18">
        <v>0</v>
      </c>
      <c r="X22" s="18"/>
      <c r="Y22" s="9">
        <f t="shared" si="5"/>
        <v>27480.799999999999</v>
      </c>
      <c r="Z22" s="9">
        <f t="shared" si="6"/>
        <v>2411.63</v>
      </c>
      <c r="AA22" s="9">
        <f t="shared" si="7"/>
        <v>2200.19</v>
      </c>
      <c r="AB22" s="9">
        <f t="shared" si="8"/>
        <v>32092.62</v>
      </c>
    </row>
    <row r="23" spans="1:28" x14ac:dyDescent="0.25">
      <c r="A23" s="17">
        <v>9</v>
      </c>
      <c r="B23" s="17" t="s">
        <v>1048</v>
      </c>
      <c r="C23" s="17" t="s">
        <v>1044</v>
      </c>
      <c r="D23" s="17" t="s">
        <v>1096</v>
      </c>
      <c r="E23" s="17" t="s">
        <v>1097</v>
      </c>
      <c r="F23" s="17" t="s">
        <v>75</v>
      </c>
      <c r="G23" s="17" t="s">
        <v>114</v>
      </c>
      <c r="H23" s="17">
        <v>0</v>
      </c>
      <c r="I23" s="17">
        <v>0</v>
      </c>
      <c r="J23" s="17">
        <v>460</v>
      </c>
      <c r="K23" s="17" t="s">
        <v>107</v>
      </c>
      <c r="L23" s="18">
        <v>58667.28</v>
      </c>
      <c r="M23" s="18">
        <v>5115.7299999999996</v>
      </c>
      <c r="N23" s="18">
        <v>5046.66</v>
      </c>
      <c r="O23" s="18">
        <v>68829.67</v>
      </c>
      <c r="P23" s="18">
        <v>3358.54</v>
      </c>
      <c r="Q23" s="18">
        <v>620.54</v>
      </c>
      <c r="R23" s="18">
        <v>273.24</v>
      </c>
      <c r="S23" s="18">
        <v>4252.32</v>
      </c>
      <c r="T23" s="18">
        <v>0</v>
      </c>
      <c r="U23" s="18">
        <v>0</v>
      </c>
      <c r="V23" s="18">
        <v>0</v>
      </c>
      <c r="W23" s="18">
        <v>0</v>
      </c>
      <c r="X23" s="18"/>
      <c r="Y23" s="9">
        <f t="shared" si="5"/>
        <v>62025.82</v>
      </c>
      <c r="Z23" s="9">
        <f t="shared" si="6"/>
        <v>5736.2699999999995</v>
      </c>
      <c r="AA23" s="9">
        <f t="shared" si="7"/>
        <v>5319.9</v>
      </c>
      <c r="AB23" s="9">
        <f t="shared" si="8"/>
        <v>73081.989999999991</v>
      </c>
    </row>
    <row r="24" spans="1:28" s="12" customFormat="1" ht="16.5" customHeight="1" x14ac:dyDescent="0.25">
      <c r="A24" s="10"/>
      <c r="B24" s="10"/>
      <c r="C24" s="10" t="s">
        <v>71</v>
      </c>
      <c r="D24" s="10"/>
      <c r="E24" s="10"/>
      <c r="F24" s="10"/>
      <c r="G24" s="10"/>
      <c r="H24" s="10"/>
      <c r="I24" s="10"/>
      <c r="J24" s="11">
        <f>SUM(J15:J23)</f>
        <v>1615</v>
      </c>
      <c r="K24" s="10"/>
      <c r="L24" s="11">
        <f t="shared" ref="L24:AB24" si="9">SUM(L15:L23)</f>
        <v>215590.77</v>
      </c>
      <c r="M24" s="11">
        <f t="shared" si="9"/>
        <v>18791.22</v>
      </c>
      <c r="N24" s="11">
        <f t="shared" si="9"/>
        <v>15362.41</v>
      </c>
      <c r="O24" s="11">
        <f t="shared" si="9"/>
        <v>249744.40000000002</v>
      </c>
      <c r="P24" s="11">
        <f t="shared" si="9"/>
        <v>13797.3</v>
      </c>
      <c r="Q24" s="11">
        <f t="shared" si="9"/>
        <v>2244.1000000000004</v>
      </c>
      <c r="R24" s="11">
        <f t="shared" si="9"/>
        <v>957.53</v>
      </c>
      <c r="S24" s="11">
        <f t="shared" si="9"/>
        <v>16998.93</v>
      </c>
      <c r="T24" s="11">
        <f t="shared" si="9"/>
        <v>0</v>
      </c>
      <c r="U24" s="11">
        <f t="shared" si="9"/>
        <v>0</v>
      </c>
      <c r="V24" s="11">
        <f t="shared" si="9"/>
        <v>0</v>
      </c>
      <c r="W24" s="11">
        <f t="shared" si="9"/>
        <v>0</v>
      </c>
      <c r="X24" s="11">
        <f t="shared" si="9"/>
        <v>0</v>
      </c>
      <c r="Y24" s="11">
        <f t="shared" si="9"/>
        <v>229388.06999999998</v>
      </c>
      <c r="Z24" s="11">
        <f t="shared" si="9"/>
        <v>21035.32</v>
      </c>
      <c r="AA24" s="11">
        <f t="shared" si="9"/>
        <v>16319.94</v>
      </c>
      <c r="AB24" s="11">
        <f t="shared" si="9"/>
        <v>266743.32999999996</v>
      </c>
    </row>
    <row r="25" spans="1:28" s="12" customFormat="1" ht="16.5" customHeight="1" x14ac:dyDescent="0.25">
      <c r="A25" s="10"/>
      <c r="B25" s="10"/>
      <c r="C25" s="10" t="s">
        <v>119</v>
      </c>
      <c r="D25" s="10"/>
      <c r="E25" s="10"/>
      <c r="F25" s="10"/>
      <c r="G25" s="10"/>
      <c r="H25" s="10"/>
      <c r="I25" s="10"/>
      <c r="J25" s="11">
        <f>J24+J14</f>
        <v>33102</v>
      </c>
      <c r="K25" s="11"/>
      <c r="L25" s="11">
        <f t="shared" ref="L25:AB25" si="10">L24+L14</f>
        <v>838343.97</v>
      </c>
      <c r="M25" s="11">
        <f t="shared" si="10"/>
        <v>34452.82</v>
      </c>
      <c r="N25" s="11">
        <f t="shared" si="10"/>
        <v>44485.67</v>
      </c>
      <c r="O25" s="11">
        <f t="shared" si="10"/>
        <v>917282.46</v>
      </c>
      <c r="P25" s="11">
        <f t="shared" si="10"/>
        <v>180986.47999999998</v>
      </c>
      <c r="Q25" s="11">
        <f t="shared" si="10"/>
        <v>8672.09</v>
      </c>
      <c r="R25" s="11">
        <f t="shared" si="10"/>
        <v>14984.990000000002</v>
      </c>
      <c r="S25" s="11">
        <f t="shared" si="10"/>
        <v>204643.55999999997</v>
      </c>
      <c r="T25" s="11">
        <f t="shared" si="10"/>
        <v>0</v>
      </c>
      <c r="U25" s="11">
        <f t="shared" si="10"/>
        <v>0</v>
      </c>
      <c r="V25" s="11">
        <f t="shared" si="10"/>
        <v>0</v>
      </c>
      <c r="W25" s="11">
        <f t="shared" si="10"/>
        <v>0</v>
      </c>
      <c r="X25" s="11">
        <f t="shared" si="10"/>
        <v>0</v>
      </c>
      <c r="Y25" s="11">
        <f t="shared" si="10"/>
        <v>1019330.4499999998</v>
      </c>
      <c r="Z25" s="11">
        <f t="shared" si="10"/>
        <v>43124.91</v>
      </c>
      <c r="AA25" s="11">
        <f t="shared" si="10"/>
        <v>59470.66</v>
      </c>
      <c r="AB25" s="11">
        <f t="shared" si="10"/>
        <v>1121926.02</v>
      </c>
    </row>
    <row r="26" spans="1:28" ht="18" customHeight="1" x14ac:dyDescent="0.25"/>
    <row r="27" spans="1:28" ht="18" customHeight="1" x14ac:dyDescent="0.25"/>
    <row r="30" spans="1:28" ht="15.75" x14ac:dyDescent="0.25">
      <c r="E30" s="13" t="s">
        <v>120</v>
      </c>
      <c r="G30" s="14"/>
      <c r="H30" s="14"/>
      <c r="I30" s="14"/>
      <c r="J30" s="14"/>
      <c r="K30" s="14"/>
      <c r="L30" s="13" t="s">
        <v>122</v>
      </c>
      <c r="M30" s="13"/>
      <c r="O30" s="14"/>
      <c r="Q30" s="14"/>
      <c r="R30" s="13" t="s">
        <v>121</v>
      </c>
      <c r="T30" s="14"/>
      <c r="U30" s="14"/>
      <c r="W30" s="14"/>
      <c r="X30" s="14"/>
      <c r="Y30" s="13" t="s">
        <v>123</v>
      </c>
      <c r="Z30" s="14"/>
      <c r="AA30" s="14"/>
      <c r="AB30" s="14"/>
    </row>
    <row r="31" spans="1:28" ht="15.75" x14ac:dyDescent="0.25">
      <c r="E31" s="13" t="s">
        <v>124</v>
      </c>
      <c r="G31" s="14"/>
      <c r="H31" s="14"/>
      <c r="I31" s="14"/>
      <c r="J31" s="14"/>
      <c r="K31" s="14"/>
      <c r="L31" s="13" t="s">
        <v>124</v>
      </c>
      <c r="M31" s="13"/>
      <c r="O31" s="14"/>
      <c r="Q31" s="14"/>
      <c r="R31" s="13" t="s">
        <v>124</v>
      </c>
      <c r="T31" s="14"/>
      <c r="U31" s="14"/>
      <c r="W31" s="14"/>
      <c r="X31" s="14"/>
      <c r="Y31" s="13" t="s">
        <v>124</v>
      </c>
      <c r="Z31" s="14"/>
      <c r="AA31" s="14"/>
      <c r="AB31" s="14"/>
    </row>
    <row r="33" spans="1:31" ht="32.25" customHeight="1" x14ac:dyDescent="0.55000000000000004">
      <c r="A33" s="75" t="s">
        <v>0</v>
      </c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1"/>
      <c r="AD33" s="1"/>
      <c r="AE33" s="1"/>
    </row>
    <row r="34" spans="1:31" ht="21.75" customHeight="1" x14ac:dyDescent="0.4">
      <c r="A34" s="76" t="s">
        <v>1575</v>
      </c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2"/>
      <c r="AD34" s="2"/>
      <c r="AE34" s="2"/>
    </row>
    <row r="35" spans="1:31" s="5" customFormat="1" ht="20.25" customHeight="1" x14ac:dyDescent="0.35">
      <c r="A35" s="3" t="s">
        <v>1</v>
      </c>
      <c r="B35" s="4"/>
      <c r="C35" s="3"/>
      <c r="D35" s="3"/>
      <c r="F35" s="3" t="s">
        <v>1098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s="7" customFormat="1" ht="90" x14ac:dyDescent="0.25">
      <c r="A36" s="6" t="s">
        <v>3</v>
      </c>
      <c r="B36" s="6" t="s">
        <v>4</v>
      </c>
      <c r="C36" s="6" t="s">
        <v>5</v>
      </c>
      <c r="D36" s="6" t="s">
        <v>6</v>
      </c>
      <c r="E36" s="6" t="s">
        <v>7</v>
      </c>
      <c r="F36" s="6" t="s">
        <v>8</v>
      </c>
      <c r="G36" s="6" t="s">
        <v>9</v>
      </c>
      <c r="H36" s="6" t="s">
        <v>10</v>
      </c>
      <c r="I36" s="6" t="s">
        <v>11</v>
      </c>
      <c r="J36" s="6" t="s">
        <v>12</v>
      </c>
      <c r="K36" s="6" t="s">
        <v>13</v>
      </c>
      <c r="L36" s="6" t="s">
        <v>14</v>
      </c>
      <c r="M36" s="6" t="s">
        <v>15</v>
      </c>
      <c r="N36" s="6" t="s">
        <v>16</v>
      </c>
      <c r="O36" s="6" t="s">
        <v>17</v>
      </c>
      <c r="P36" s="6" t="s">
        <v>18</v>
      </c>
      <c r="Q36" s="6" t="s">
        <v>19</v>
      </c>
      <c r="R36" s="6" t="s">
        <v>20</v>
      </c>
      <c r="S36" s="6" t="s">
        <v>21</v>
      </c>
      <c r="T36" s="6" t="s">
        <v>22</v>
      </c>
      <c r="U36" s="6" t="s">
        <v>23</v>
      </c>
      <c r="V36" s="6" t="s">
        <v>24</v>
      </c>
      <c r="W36" s="6" t="s">
        <v>25</v>
      </c>
      <c r="X36" s="6" t="s">
        <v>26</v>
      </c>
      <c r="Y36" s="6" t="s">
        <v>27</v>
      </c>
      <c r="Z36" s="6" t="s">
        <v>28</v>
      </c>
      <c r="AA36" s="6" t="s">
        <v>29</v>
      </c>
      <c r="AB36" s="6" t="s">
        <v>30</v>
      </c>
    </row>
    <row r="37" spans="1:31" s="15" customFormat="1" x14ac:dyDescent="0.25">
      <c r="A37" s="17">
        <v>1</v>
      </c>
      <c r="B37" s="17" t="s">
        <v>1043</v>
      </c>
      <c r="C37" s="17" t="s">
        <v>1599</v>
      </c>
      <c r="D37" s="17" t="s">
        <v>1045</v>
      </c>
      <c r="E37" s="17" t="s">
        <v>1046</v>
      </c>
      <c r="F37" s="17" t="s">
        <v>35</v>
      </c>
      <c r="G37" s="17" t="s">
        <v>1047</v>
      </c>
      <c r="H37" s="17">
        <v>293297</v>
      </c>
      <c r="I37" s="17">
        <v>289002</v>
      </c>
      <c r="J37" s="17">
        <v>4295</v>
      </c>
      <c r="K37" s="17" t="s">
        <v>37</v>
      </c>
      <c r="L37" s="18">
        <v>173107.11</v>
      </c>
      <c r="M37" s="18">
        <v>2995.64</v>
      </c>
      <c r="N37" s="18">
        <v>4120.43</v>
      </c>
      <c r="O37" s="18">
        <v>180223.18</v>
      </c>
      <c r="P37" s="18">
        <v>21014.3</v>
      </c>
      <c r="Q37" s="18">
        <v>1702.87</v>
      </c>
      <c r="R37" s="18">
        <v>1913.42</v>
      </c>
      <c r="S37" s="18">
        <v>24630.59</v>
      </c>
      <c r="T37" s="18">
        <v>0</v>
      </c>
      <c r="U37" s="18">
        <v>33843.93</v>
      </c>
      <c r="V37" s="18">
        <v>2995.64</v>
      </c>
      <c r="W37" s="18">
        <v>4120.43</v>
      </c>
      <c r="X37" s="18">
        <v>40960</v>
      </c>
      <c r="Y37" s="9">
        <f t="shared" ref="Y37:Y45" si="11">L37+P37-U37</f>
        <v>160277.47999999998</v>
      </c>
      <c r="Z37" s="9">
        <f t="shared" ref="Z37:Z45" si="12">M37+Q37-V37</f>
        <v>1702.8700000000003</v>
      </c>
      <c r="AA37" s="9">
        <f t="shared" ref="AA37:AA45" si="13">N37+R37-W37</f>
        <v>1913.42</v>
      </c>
      <c r="AB37" s="9">
        <f t="shared" ref="AB37:AB45" si="14">O37+S37-X37</f>
        <v>163893.76999999999</v>
      </c>
    </row>
    <row r="38" spans="1:31" s="15" customFormat="1" x14ac:dyDescent="0.25">
      <c r="A38" s="17">
        <v>2</v>
      </c>
      <c r="B38" s="17" t="s">
        <v>1048</v>
      </c>
      <c r="C38" s="17" t="s">
        <v>1599</v>
      </c>
      <c r="D38" s="17" t="s">
        <v>1049</v>
      </c>
      <c r="E38" s="17" t="s">
        <v>1050</v>
      </c>
      <c r="F38" s="17" t="s">
        <v>35</v>
      </c>
      <c r="G38" s="17" t="s">
        <v>45</v>
      </c>
      <c r="H38" s="17">
        <v>108026</v>
      </c>
      <c r="I38" s="17">
        <v>108026</v>
      </c>
      <c r="J38" s="17">
        <v>0</v>
      </c>
      <c r="K38" s="17" t="s">
        <v>59</v>
      </c>
      <c r="L38" s="18">
        <v>195950.79</v>
      </c>
      <c r="M38" s="18">
        <v>3737.58</v>
      </c>
      <c r="N38" s="18">
        <v>12882.97</v>
      </c>
      <c r="O38" s="18">
        <v>212571.34</v>
      </c>
      <c r="P38" s="18">
        <v>1192.73</v>
      </c>
      <c r="Q38" s="18">
        <v>1851.78</v>
      </c>
      <c r="R38" s="18">
        <v>0</v>
      </c>
      <c r="S38" s="18">
        <v>3044.51</v>
      </c>
      <c r="T38" s="18">
        <v>0</v>
      </c>
      <c r="U38" s="18">
        <v>31690.45</v>
      </c>
      <c r="V38" s="18">
        <v>3737.58</v>
      </c>
      <c r="W38" s="18">
        <v>12882.97</v>
      </c>
      <c r="X38" s="18">
        <v>48311</v>
      </c>
      <c r="Y38" s="9">
        <f t="shared" si="11"/>
        <v>165453.07</v>
      </c>
      <c r="Z38" s="9">
        <f t="shared" si="12"/>
        <v>1851.7799999999997</v>
      </c>
      <c r="AA38" s="9">
        <f t="shared" si="13"/>
        <v>0</v>
      </c>
      <c r="AB38" s="9">
        <f t="shared" si="14"/>
        <v>167304.85</v>
      </c>
    </row>
    <row r="39" spans="1:31" s="15" customFormat="1" x14ac:dyDescent="0.25">
      <c r="A39" s="17">
        <v>3</v>
      </c>
      <c r="B39" s="17" t="s">
        <v>1048</v>
      </c>
      <c r="C39" s="17" t="s">
        <v>1599</v>
      </c>
      <c r="D39" s="17" t="s">
        <v>1051</v>
      </c>
      <c r="E39" s="17" t="s">
        <v>1052</v>
      </c>
      <c r="F39" s="17" t="s">
        <v>35</v>
      </c>
      <c r="G39" s="17" t="s">
        <v>45</v>
      </c>
      <c r="H39" s="17">
        <v>380</v>
      </c>
      <c r="I39" s="17">
        <v>380</v>
      </c>
      <c r="J39" s="17">
        <v>0</v>
      </c>
      <c r="K39" s="17" t="s">
        <v>59</v>
      </c>
      <c r="L39" s="18">
        <v>3468.1</v>
      </c>
      <c r="M39" s="18">
        <v>465.14</v>
      </c>
      <c r="N39" s="18">
        <v>13.27</v>
      </c>
      <c r="O39" s="18">
        <v>3946.51</v>
      </c>
      <c r="P39" s="18">
        <v>131.5</v>
      </c>
      <c r="Q39" s="18">
        <v>34.69</v>
      </c>
      <c r="R39" s="18">
        <v>0</v>
      </c>
      <c r="S39" s="18">
        <v>166.19</v>
      </c>
      <c r="T39" s="18">
        <v>0</v>
      </c>
      <c r="U39" s="18">
        <v>0</v>
      </c>
      <c r="V39" s="18">
        <v>0</v>
      </c>
      <c r="W39" s="18">
        <v>0</v>
      </c>
      <c r="X39" s="18"/>
      <c r="Y39" s="9">
        <f t="shared" si="11"/>
        <v>3599.6</v>
      </c>
      <c r="Z39" s="9">
        <f t="shared" si="12"/>
        <v>499.83</v>
      </c>
      <c r="AA39" s="9">
        <f t="shared" si="13"/>
        <v>13.27</v>
      </c>
      <c r="AB39" s="9">
        <f t="shared" si="14"/>
        <v>4112.7</v>
      </c>
    </row>
    <row r="40" spans="1:31" s="15" customFormat="1" x14ac:dyDescent="0.25">
      <c r="A40" s="17">
        <v>4</v>
      </c>
      <c r="B40" s="17" t="s">
        <v>1048</v>
      </c>
      <c r="C40" s="17" t="s">
        <v>1599</v>
      </c>
      <c r="D40" s="17" t="s">
        <v>1053</v>
      </c>
      <c r="E40" s="17" t="s">
        <v>1054</v>
      </c>
      <c r="F40" s="17" t="s">
        <v>35</v>
      </c>
      <c r="G40" s="17" t="s">
        <v>1055</v>
      </c>
      <c r="H40" s="17">
        <v>25350</v>
      </c>
      <c r="I40" s="17">
        <v>25300</v>
      </c>
      <c r="J40" s="17">
        <v>50</v>
      </c>
      <c r="K40" s="17" t="s">
        <v>37</v>
      </c>
      <c r="L40" s="18">
        <v>17414.2</v>
      </c>
      <c r="M40" s="18">
        <v>1777.35</v>
      </c>
      <c r="N40" s="18">
        <v>678.84</v>
      </c>
      <c r="O40" s="18">
        <v>19870.39</v>
      </c>
      <c r="P40" s="18">
        <v>802.49</v>
      </c>
      <c r="Q40" s="18">
        <v>180.23</v>
      </c>
      <c r="R40" s="18">
        <v>22.28</v>
      </c>
      <c r="S40" s="18">
        <v>1005</v>
      </c>
      <c r="T40" s="18">
        <v>0</v>
      </c>
      <c r="U40" s="18">
        <v>0</v>
      </c>
      <c r="V40" s="18">
        <v>0</v>
      </c>
      <c r="W40" s="18">
        <v>0</v>
      </c>
      <c r="X40" s="18"/>
      <c r="Y40" s="9">
        <f t="shared" si="11"/>
        <v>18216.690000000002</v>
      </c>
      <c r="Z40" s="9">
        <f t="shared" si="12"/>
        <v>1957.58</v>
      </c>
      <c r="AA40" s="9">
        <f t="shared" si="13"/>
        <v>701.12</v>
      </c>
      <c r="AB40" s="9">
        <f t="shared" si="14"/>
        <v>20875.39</v>
      </c>
    </row>
    <row r="41" spans="1:31" s="15" customFormat="1" x14ac:dyDescent="0.25">
      <c r="A41" s="17">
        <v>5</v>
      </c>
      <c r="B41" s="17" t="s">
        <v>1048</v>
      </c>
      <c r="C41" s="17" t="s">
        <v>1599</v>
      </c>
      <c r="D41" s="17" t="s">
        <v>1056</v>
      </c>
      <c r="E41" s="17" t="s">
        <v>1057</v>
      </c>
      <c r="F41" s="17" t="s">
        <v>35</v>
      </c>
      <c r="G41" s="17" t="s">
        <v>45</v>
      </c>
      <c r="H41" s="17">
        <v>7185</v>
      </c>
      <c r="I41" s="17">
        <v>7185</v>
      </c>
      <c r="J41" s="17">
        <v>0</v>
      </c>
      <c r="K41" s="17" t="s">
        <v>59</v>
      </c>
      <c r="L41" s="18">
        <v>10543.35</v>
      </c>
      <c r="M41" s="18">
        <v>1189.78</v>
      </c>
      <c r="N41" s="18">
        <v>0</v>
      </c>
      <c r="O41" s="18">
        <v>11733.13</v>
      </c>
      <c r="P41" s="18">
        <v>-498.5</v>
      </c>
      <c r="Q41" s="18">
        <v>108.39</v>
      </c>
      <c r="R41" s="18">
        <v>0</v>
      </c>
      <c r="S41" s="18">
        <v>-390.11</v>
      </c>
      <c r="T41" s="18">
        <v>0</v>
      </c>
      <c r="U41" s="18">
        <v>0</v>
      </c>
      <c r="V41" s="18">
        <v>0</v>
      </c>
      <c r="W41" s="18">
        <v>0</v>
      </c>
      <c r="X41" s="18"/>
      <c r="Y41" s="9">
        <f t="shared" si="11"/>
        <v>10044.85</v>
      </c>
      <c r="Z41" s="9">
        <f t="shared" si="12"/>
        <v>1298.17</v>
      </c>
      <c r="AA41" s="9">
        <f t="shared" si="13"/>
        <v>0</v>
      </c>
      <c r="AB41" s="9">
        <f t="shared" si="14"/>
        <v>11343.019999999999</v>
      </c>
    </row>
    <row r="42" spans="1:31" s="15" customFormat="1" x14ac:dyDescent="0.25">
      <c r="A42" s="17">
        <v>6</v>
      </c>
      <c r="B42" s="17" t="s">
        <v>1048</v>
      </c>
      <c r="C42" s="17" t="s">
        <v>1599</v>
      </c>
      <c r="D42" s="17" t="s">
        <v>1058</v>
      </c>
      <c r="E42" s="17" t="s">
        <v>1059</v>
      </c>
      <c r="F42" s="17" t="s">
        <v>35</v>
      </c>
      <c r="G42" s="17" t="s">
        <v>45</v>
      </c>
      <c r="H42" s="17">
        <v>74257</v>
      </c>
      <c r="I42" s="17">
        <v>73758</v>
      </c>
      <c r="J42" s="17">
        <v>499</v>
      </c>
      <c r="K42" s="17" t="s">
        <v>37</v>
      </c>
      <c r="L42" s="18">
        <v>36873.35</v>
      </c>
      <c r="M42" s="18">
        <v>2377.8200000000002</v>
      </c>
      <c r="N42" s="18">
        <v>2871.08</v>
      </c>
      <c r="O42" s="18">
        <v>42122.25</v>
      </c>
      <c r="P42" s="18">
        <v>3266.75</v>
      </c>
      <c r="Q42" s="18">
        <v>394.51</v>
      </c>
      <c r="R42" s="18">
        <v>222.3</v>
      </c>
      <c r="S42" s="18">
        <v>3883.56</v>
      </c>
      <c r="T42" s="18">
        <v>0</v>
      </c>
      <c r="U42" s="18">
        <v>0</v>
      </c>
      <c r="V42" s="18">
        <v>0</v>
      </c>
      <c r="W42" s="18">
        <v>0</v>
      </c>
      <c r="X42" s="18"/>
      <c r="Y42" s="9">
        <f t="shared" si="11"/>
        <v>40140.1</v>
      </c>
      <c r="Z42" s="9">
        <f t="shared" si="12"/>
        <v>2772.33</v>
      </c>
      <c r="AA42" s="9">
        <f t="shared" si="13"/>
        <v>3093.38</v>
      </c>
      <c r="AB42" s="9">
        <f t="shared" si="14"/>
        <v>46005.81</v>
      </c>
    </row>
    <row r="43" spans="1:31" s="15" customFormat="1" x14ac:dyDescent="0.25">
      <c r="A43" s="17">
        <v>7</v>
      </c>
      <c r="B43" s="17" t="s">
        <v>1048</v>
      </c>
      <c r="C43" s="17" t="s">
        <v>1599</v>
      </c>
      <c r="D43" s="17" t="s">
        <v>1060</v>
      </c>
      <c r="E43" s="17" t="s">
        <v>1061</v>
      </c>
      <c r="F43" s="17" t="s">
        <v>35</v>
      </c>
      <c r="G43" s="17" t="s">
        <v>45</v>
      </c>
      <c r="H43" s="17">
        <v>48135</v>
      </c>
      <c r="I43" s="17">
        <v>48135</v>
      </c>
      <c r="J43" s="17">
        <v>0</v>
      </c>
      <c r="K43" s="17" t="s">
        <v>37</v>
      </c>
      <c r="L43" s="18">
        <v>119226.14</v>
      </c>
      <c r="M43" s="18">
        <v>4656.4399999999996</v>
      </c>
      <c r="N43" s="18">
        <v>10108.86</v>
      </c>
      <c r="O43" s="18">
        <v>133991.44</v>
      </c>
      <c r="P43" s="18">
        <v>191.83</v>
      </c>
      <c r="Q43" s="18">
        <v>1334.14</v>
      </c>
      <c r="R43" s="18">
        <v>0</v>
      </c>
      <c r="S43" s="18">
        <v>1525.97</v>
      </c>
      <c r="T43" s="18">
        <v>0</v>
      </c>
      <c r="U43" s="18">
        <v>15686.7</v>
      </c>
      <c r="V43" s="18">
        <v>4656.4399999999996</v>
      </c>
      <c r="W43" s="18">
        <v>10108.86</v>
      </c>
      <c r="X43" s="18">
        <v>30452</v>
      </c>
      <c r="Y43" s="9">
        <f t="shared" si="11"/>
        <v>103731.27</v>
      </c>
      <c r="Z43" s="9">
        <f t="shared" si="12"/>
        <v>1334.1400000000003</v>
      </c>
      <c r="AA43" s="9">
        <f t="shared" si="13"/>
        <v>0</v>
      </c>
      <c r="AB43" s="9">
        <f t="shared" si="14"/>
        <v>105065.41</v>
      </c>
    </row>
    <row r="44" spans="1:31" s="15" customFormat="1" x14ac:dyDescent="0.25">
      <c r="A44" s="17">
        <v>8</v>
      </c>
      <c r="B44" s="17" t="s">
        <v>1048</v>
      </c>
      <c r="C44" s="17" t="s">
        <v>1599</v>
      </c>
      <c r="D44" s="17" t="s">
        <v>1062</v>
      </c>
      <c r="E44" s="17" t="s">
        <v>1063</v>
      </c>
      <c r="F44" s="17" t="s">
        <v>35</v>
      </c>
      <c r="G44" s="17" t="s">
        <v>58</v>
      </c>
      <c r="H44" s="17">
        <v>8935</v>
      </c>
      <c r="I44" s="17">
        <v>8804</v>
      </c>
      <c r="J44" s="17">
        <v>393</v>
      </c>
      <c r="K44" s="17" t="s">
        <v>37</v>
      </c>
      <c r="L44" s="18">
        <v>25659.91</v>
      </c>
      <c r="M44" s="18">
        <v>2265.2600000000002</v>
      </c>
      <c r="N44" s="18">
        <v>1580.12</v>
      </c>
      <c r="O44" s="18">
        <v>29505.29</v>
      </c>
      <c r="P44" s="18">
        <v>2536.09</v>
      </c>
      <c r="Q44" s="18">
        <v>273.93</v>
      </c>
      <c r="R44" s="18">
        <v>175.08</v>
      </c>
      <c r="S44" s="18">
        <v>2985.1</v>
      </c>
      <c r="T44" s="18">
        <v>0</v>
      </c>
      <c r="U44" s="18">
        <v>0</v>
      </c>
      <c r="V44" s="18">
        <v>0</v>
      </c>
      <c r="W44" s="18">
        <v>0</v>
      </c>
      <c r="X44" s="18"/>
      <c r="Y44" s="9">
        <f t="shared" si="11"/>
        <v>28196</v>
      </c>
      <c r="Z44" s="9">
        <f t="shared" si="12"/>
        <v>2539.19</v>
      </c>
      <c r="AA44" s="9">
        <f t="shared" si="13"/>
        <v>1755.1999999999998</v>
      </c>
      <c r="AB44" s="9">
        <f t="shared" si="14"/>
        <v>32490.39</v>
      </c>
    </row>
    <row r="45" spans="1:31" s="15" customFormat="1" x14ac:dyDescent="0.25">
      <c r="A45" s="17">
        <v>9</v>
      </c>
      <c r="B45" s="17" t="s">
        <v>1064</v>
      </c>
      <c r="C45" s="17" t="s">
        <v>1599</v>
      </c>
      <c r="D45" s="17" t="s">
        <v>1065</v>
      </c>
      <c r="E45" s="17" t="s">
        <v>1066</v>
      </c>
      <c r="F45" s="17" t="s">
        <v>35</v>
      </c>
      <c r="G45" s="17" t="s">
        <v>221</v>
      </c>
      <c r="H45" s="17">
        <v>17833</v>
      </c>
      <c r="I45" s="17">
        <v>17733</v>
      </c>
      <c r="J45" s="17">
        <v>300</v>
      </c>
      <c r="K45" s="17" t="s">
        <v>37</v>
      </c>
      <c r="L45" s="18">
        <v>207699.43</v>
      </c>
      <c r="M45" s="18">
        <v>2624.58</v>
      </c>
      <c r="N45" s="18">
        <v>10895.15</v>
      </c>
      <c r="O45" s="18">
        <v>221219.16</v>
      </c>
      <c r="P45" s="18">
        <v>1589.77</v>
      </c>
      <c r="Q45" s="18">
        <v>1882.42</v>
      </c>
      <c r="R45" s="18">
        <v>133.65</v>
      </c>
      <c r="S45" s="18">
        <v>3605.84</v>
      </c>
      <c r="T45" s="18">
        <v>0</v>
      </c>
      <c r="U45" s="18">
        <v>36757.269999999997</v>
      </c>
      <c r="V45" s="18">
        <v>2624.58</v>
      </c>
      <c r="W45" s="18">
        <v>10895.15</v>
      </c>
      <c r="X45" s="18">
        <v>50277</v>
      </c>
      <c r="Y45" s="9">
        <f t="shared" si="11"/>
        <v>172531.93</v>
      </c>
      <c r="Z45" s="9">
        <f t="shared" si="12"/>
        <v>1882.42</v>
      </c>
      <c r="AA45" s="9">
        <f t="shared" si="13"/>
        <v>133.64999999999964</v>
      </c>
      <c r="AB45" s="9">
        <f t="shared" si="14"/>
        <v>174548</v>
      </c>
    </row>
    <row r="46" spans="1:31" s="22" customFormat="1" x14ac:dyDescent="0.25">
      <c r="A46" s="19"/>
      <c r="B46" s="19"/>
      <c r="C46" s="10" t="s">
        <v>71</v>
      </c>
      <c r="D46" s="19"/>
      <c r="E46" s="19"/>
      <c r="F46" s="19"/>
      <c r="G46" s="19"/>
      <c r="H46" s="19"/>
      <c r="I46" s="19"/>
      <c r="J46" s="19">
        <f>SUM(J37:J45)</f>
        <v>5537</v>
      </c>
      <c r="K46" s="19"/>
      <c r="L46" s="20">
        <f>SUM(L37:L45)</f>
        <v>789942.37999999989</v>
      </c>
      <c r="M46" s="20">
        <f t="shared" ref="M46:AB46" si="15">SUM(M37:M45)</f>
        <v>22089.590000000004</v>
      </c>
      <c r="N46" s="20">
        <f t="shared" si="15"/>
        <v>43150.720000000001</v>
      </c>
      <c r="O46" s="20">
        <f t="shared" si="15"/>
        <v>855182.69000000006</v>
      </c>
      <c r="P46" s="20">
        <f t="shared" si="15"/>
        <v>30226.960000000003</v>
      </c>
      <c r="Q46" s="20">
        <f t="shared" si="15"/>
        <v>7762.96</v>
      </c>
      <c r="R46" s="20">
        <f t="shared" si="15"/>
        <v>2466.73</v>
      </c>
      <c r="S46" s="20">
        <f t="shared" si="15"/>
        <v>40456.649999999994</v>
      </c>
      <c r="T46" s="20">
        <f t="shared" si="15"/>
        <v>0</v>
      </c>
      <c r="U46" s="20">
        <f t="shared" si="15"/>
        <v>117978.35</v>
      </c>
      <c r="V46" s="20">
        <f t="shared" si="15"/>
        <v>14014.24</v>
      </c>
      <c r="W46" s="20">
        <f t="shared" si="15"/>
        <v>38007.410000000003</v>
      </c>
      <c r="X46" s="20">
        <f t="shared" si="15"/>
        <v>170000</v>
      </c>
      <c r="Y46" s="20">
        <f t="shared" si="15"/>
        <v>702190.99</v>
      </c>
      <c r="Z46" s="20">
        <f t="shared" si="15"/>
        <v>15838.310000000001</v>
      </c>
      <c r="AA46" s="20">
        <f t="shared" si="15"/>
        <v>7610.04</v>
      </c>
      <c r="AB46" s="20">
        <f t="shared" si="15"/>
        <v>725639.34000000008</v>
      </c>
    </row>
    <row r="47" spans="1:31" s="15" customFormat="1" x14ac:dyDescent="0.25">
      <c r="A47" s="17">
        <v>1</v>
      </c>
      <c r="B47" s="17" t="s">
        <v>1064</v>
      </c>
      <c r="C47" s="17" t="s">
        <v>1599</v>
      </c>
      <c r="D47" s="17" t="s">
        <v>1079</v>
      </c>
      <c r="E47" s="17" t="s">
        <v>1080</v>
      </c>
      <c r="F47" s="17" t="s">
        <v>75</v>
      </c>
      <c r="G47" s="17" t="s">
        <v>1081</v>
      </c>
      <c r="H47" s="17">
        <v>10820</v>
      </c>
      <c r="I47" s="17">
        <v>10510</v>
      </c>
      <c r="J47" s="17">
        <v>310</v>
      </c>
      <c r="K47" s="17" t="s">
        <v>37</v>
      </c>
      <c r="L47" s="18">
        <v>28290.44</v>
      </c>
      <c r="M47" s="18">
        <v>2322.23</v>
      </c>
      <c r="N47" s="18">
        <v>1941.93</v>
      </c>
      <c r="O47" s="18">
        <v>32554.6</v>
      </c>
      <c r="P47" s="18">
        <v>2466.54</v>
      </c>
      <c r="Q47" s="18">
        <v>298.64999999999998</v>
      </c>
      <c r="R47" s="18">
        <v>184.14</v>
      </c>
      <c r="S47" s="18">
        <v>2949.33</v>
      </c>
      <c r="T47" s="18">
        <v>0</v>
      </c>
      <c r="U47" s="18">
        <v>0</v>
      </c>
      <c r="V47" s="18">
        <v>0</v>
      </c>
      <c r="W47" s="18">
        <v>0</v>
      </c>
      <c r="X47" s="18"/>
      <c r="Y47" s="9">
        <f t="shared" ref="Y47:Y55" si="16">L47+P47-U47</f>
        <v>30756.98</v>
      </c>
      <c r="Z47" s="9">
        <f t="shared" ref="Z47:Z55" si="17">M47+Q47-V47</f>
        <v>2620.88</v>
      </c>
      <c r="AA47" s="9">
        <f t="shared" ref="AA47:AA55" si="18">N47+R47-W47</f>
        <v>2126.0700000000002</v>
      </c>
      <c r="AB47" s="9">
        <f t="shared" ref="AB47:AB55" si="19">O47+S47-X47</f>
        <v>35503.93</v>
      </c>
    </row>
    <row r="48" spans="1:31" s="15" customFormat="1" x14ac:dyDescent="0.25">
      <c r="A48" s="17">
        <v>2</v>
      </c>
      <c r="B48" s="17" t="s">
        <v>1048</v>
      </c>
      <c r="C48" s="17" t="s">
        <v>1599</v>
      </c>
      <c r="D48" s="17" t="s">
        <v>1082</v>
      </c>
      <c r="E48" s="17" t="s">
        <v>1083</v>
      </c>
      <c r="F48" s="17" t="s">
        <v>75</v>
      </c>
      <c r="G48" s="17" t="s">
        <v>1072</v>
      </c>
      <c r="H48" s="17">
        <v>4637</v>
      </c>
      <c r="I48" s="17">
        <v>4556</v>
      </c>
      <c r="J48" s="17">
        <v>81</v>
      </c>
      <c r="K48" s="17" t="s">
        <v>37</v>
      </c>
      <c r="L48" s="18">
        <v>14443.4</v>
      </c>
      <c r="M48" s="18">
        <v>1316.65</v>
      </c>
      <c r="N48" s="18">
        <v>611.55999999999995</v>
      </c>
      <c r="O48" s="18">
        <v>16371.61</v>
      </c>
      <c r="P48" s="18">
        <v>1014.7</v>
      </c>
      <c r="Q48" s="18">
        <v>151.38</v>
      </c>
      <c r="R48" s="18">
        <v>48.11</v>
      </c>
      <c r="S48" s="18">
        <v>1214.19</v>
      </c>
      <c r="T48" s="18">
        <v>0</v>
      </c>
      <c r="U48" s="18">
        <v>0</v>
      </c>
      <c r="V48" s="18">
        <v>0</v>
      </c>
      <c r="W48" s="18">
        <v>0</v>
      </c>
      <c r="X48" s="18"/>
      <c r="Y48" s="9">
        <f t="shared" si="16"/>
        <v>15458.1</v>
      </c>
      <c r="Z48" s="9">
        <f t="shared" si="17"/>
        <v>1468.0300000000002</v>
      </c>
      <c r="AA48" s="9">
        <f t="shared" si="18"/>
        <v>659.67</v>
      </c>
      <c r="AB48" s="9">
        <f t="shared" si="19"/>
        <v>17585.8</v>
      </c>
    </row>
    <row r="49" spans="1:31" s="15" customFormat="1" x14ac:dyDescent="0.25">
      <c r="A49" s="17">
        <v>3</v>
      </c>
      <c r="B49" s="17" t="s">
        <v>1048</v>
      </c>
      <c r="C49" s="17" t="s">
        <v>1599</v>
      </c>
      <c r="D49" s="17" t="s">
        <v>1084</v>
      </c>
      <c r="E49" s="17" t="s">
        <v>1085</v>
      </c>
      <c r="F49" s="17" t="s">
        <v>75</v>
      </c>
      <c r="G49" s="17" t="s">
        <v>1072</v>
      </c>
      <c r="H49" s="17">
        <v>9114</v>
      </c>
      <c r="I49" s="17">
        <v>8897</v>
      </c>
      <c r="J49" s="17">
        <v>217</v>
      </c>
      <c r="K49" s="17" t="s">
        <v>37</v>
      </c>
      <c r="L49" s="18">
        <v>24550.31</v>
      </c>
      <c r="M49" s="18">
        <v>1967.57</v>
      </c>
      <c r="N49" s="18">
        <v>1782.7</v>
      </c>
      <c r="O49" s="18">
        <v>28300.58</v>
      </c>
      <c r="P49" s="18">
        <v>1771.36</v>
      </c>
      <c r="Q49" s="18">
        <v>262.44</v>
      </c>
      <c r="R49" s="18">
        <v>128.9</v>
      </c>
      <c r="S49" s="18">
        <v>2162.6999999999998</v>
      </c>
      <c r="T49" s="18">
        <v>0</v>
      </c>
      <c r="U49" s="18">
        <v>0</v>
      </c>
      <c r="V49" s="18">
        <v>0</v>
      </c>
      <c r="W49" s="18">
        <v>0</v>
      </c>
      <c r="X49" s="18"/>
      <c r="Y49" s="9">
        <f t="shared" si="16"/>
        <v>26321.670000000002</v>
      </c>
      <c r="Z49" s="9">
        <f t="shared" si="17"/>
        <v>2230.0099999999998</v>
      </c>
      <c r="AA49" s="9">
        <f t="shared" si="18"/>
        <v>1911.6000000000001</v>
      </c>
      <c r="AB49" s="9">
        <f t="shared" si="19"/>
        <v>30463.280000000002</v>
      </c>
    </row>
    <row r="50" spans="1:31" s="15" customFormat="1" x14ac:dyDescent="0.25">
      <c r="A50" s="17">
        <v>4</v>
      </c>
      <c r="B50" s="17" t="s">
        <v>1048</v>
      </c>
      <c r="C50" s="17" t="s">
        <v>1599</v>
      </c>
      <c r="D50" s="17" t="s">
        <v>1086</v>
      </c>
      <c r="E50" s="17" t="s">
        <v>1087</v>
      </c>
      <c r="F50" s="17" t="s">
        <v>75</v>
      </c>
      <c r="G50" s="17" t="s">
        <v>1072</v>
      </c>
      <c r="H50" s="17">
        <v>6721</v>
      </c>
      <c r="I50" s="17">
        <v>6392</v>
      </c>
      <c r="J50" s="17">
        <v>329</v>
      </c>
      <c r="K50" s="17" t="s">
        <v>37</v>
      </c>
      <c r="L50" s="18">
        <v>13629.12</v>
      </c>
      <c r="M50" s="18">
        <v>1295.47</v>
      </c>
      <c r="N50" s="18">
        <v>579.08000000000004</v>
      </c>
      <c r="O50" s="18">
        <v>15503.67</v>
      </c>
      <c r="P50" s="18">
        <v>2621.62</v>
      </c>
      <c r="Q50" s="18">
        <v>142.19</v>
      </c>
      <c r="R50" s="18">
        <v>195.43</v>
      </c>
      <c r="S50" s="18">
        <v>2959.24</v>
      </c>
      <c r="T50" s="18">
        <v>0</v>
      </c>
      <c r="U50" s="18">
        <v>0</v>
      </c>
      <c r="V50" s="18">
        <v>0</v>
      </c>
      <c r="W50" s="18">
        <v>0</v>
      </c>
      <c r="X50" s="18"/>
      <c r="Y50" s="9">
        <f t="shared" si="16"/>
        <v>16250.740000000002</v>
      </c>
      <c r="Z50" s="9">
        <f t="shared" si="17"/>
        <v>1437.66</v>
      </c>
      <c r="AA50" s="9">
        <f t="shared" si="18"/>
        <v>774.51</v>
      </c>
      <c r="AB50" s="9">
        <f t="shared" si="19"/>
        <v>18462.91</v>
      </c>
    </row>
    <row r="51" spans="1:31" s="15" customFormat="1" x14ac:dyDescent="0.25">
      <c r="A51" s="17">
        <v>5</v>
      </c>
      <c r="B51" s="17" t="s">
        <v>1048</v>
      </c>
      <c r="C51" s="17" t="s">
        <v>1599</v>
      </c>
      <c r="D51" s="17" t="s">
        <v>1088</v>
      </c>
      <c r="E51" s="17" t="s">
        <v>1089</v>
      </c>
      <c r="F51" s="17" t="s">
        <v>75</v>
      </c>
      <c r="G51" s="17" t="s">
        <v>1072</v>
      </c>
      <c r="H51" s="17">
        <v>6860</v>
      </c>
      <c r="I51" s="17">
        <v>6860</v>
      </c>
      <c r="J51" s="17">
        <v>18</v>
      </c>
      <c r="K51" s="17" t="s">
        <v>1090</v>
      </c>
      <c r="L51" s="18">
        <v>16158.69</v>
      </c>
      <c r="M51" s="18">
        <v>1838.75</v>
      </c>
      <c r="N51" s="18">
        <v>842.18</v>
      </c>
      <c r="O51" s="18">
        <v>18839.62</v>
      </c>
      <c r="P51" s="18">
        <v>519.54</v>
      </c>
      <c r="Q51" s="18">
        <v>173.71</v>
      </c>
      <c r="R51" s="18">
        <v>8.91</v>
      </c>
      <c r="S51" s="18">
        <v>702.16</v>
      </c>
      <c r="T51" s="18">
        <v>0</v>
      </c>
      <c r="U51" s="18">
        <v>0</v>
      </c>
      <c r="V51" s="18">
        <v>0</v>
      </c>
      <c r="W51" s="18">
        <v>0</v>
      </c>
      <c r="X51" s="18"/>
      <c r="Y51" s="9">
        <f t="shared" si="16"/>
        <v>16678.23</v>
      </c>
      <c r="Z51" s="9">
        <f t="shared" si="17"/>
        <v>2012.46</v>
      </c>
      <c r="AA51" s="9">
        <f t="shared" si="18"/>
        <v>851.08999999999992</v>
      </c>
      <c r="AB51" s="9">
        <f t="shared" si="19"/>
        <v>19541.78</v>
      </c>
    </row>
    <row r="52" spans="1:31" s="15" customFormat="1" x14ac:dyDescent="0.25">
      <c r="A52" s="17">
        <v>6</v>
      </c>
      <c r="B52" s="17" t="s">
        <v>1048</v>
      </c>
      <c r="C52" s="17" t="s">
        <v>1599</v>
      </c>
      <c r="D52" s="17" t="s">
        <v>1088</v>
      </c>
      <c r="E52" s="17" t="s">
        <v>1089</v>
      </c>
      <c r="F52" s="17" t="s">
        <v>75</v>
      </c>
      <c r="G52" s="17" t="s">
        <v>1072</v>
      </c>
      <c r="H52" s="17">
        <v>6875</v>
      </c>
      <c r="I52" s="17">
        <v>6860</v>
      </c>
      <c r="J52" s="17">
        <v>15</v>
      </c>
      <c r="K52" s="17" t="s">
        <v>37</v>
      </c>
      <c r="L52" s="18">
        <v>16158.69</v>
      </c>
      <c r="M52" s="18">
        <v>1838.75</v>
      </c>
      <c r="N52" s="18">
        <v>842.18</v>
      </c>
      <c r="O52" s="18">
        <v>18839.62</v>
      </c>
      <c r="P52" s="18">
        <v>519.54</v>
      </c>
      <c r="Q52" s="18">
        <v>173.71</v>
      </c>
      <c r="R52" s="18">
        <v>8.91</v>
      </c>
      <c r="S52" s="18">
        <v>702.16</v>
      </c>
      <c r="T52" s="18">
        <v>0</v>
      </c>
      <c r="U52" s="18">
        <v>0</v>
      </c>
      <c r="V52" s="18">
        <v>0</v>
      </c>
      <c r="W52" s="18">
        <v>0</v>
      </c>
      <c r="X52" s="18"/>
      <c r="Y52" s="9">
        <f t="shared" si="16"/>
        <v>16678.23</v>
      </c>
      <c r="Z52" s="9">
        <f t="shared" si="17"/>
        <v>2012.46</v>
      </c>
      <c r="AA52" s="9">
        <f t="shared" si="18"/>
        <v>851.08999999999992</v>
      </c>
      <c r="AB52" s="9">
        <f t="shared" si="19"/>
        <v>19541.78</v>
      </c>
    </row>
    <row r="53" spans="1:31" s="15" customFormat="1" x14ac:dyDescent="0.25">
      <c r="A53" s="17">
        <v>7</v>
      </c>
      <c r="B53" s="17" t="s">
        <v>1043</v>
      </c>
      <c r="C53" s="17" t="s">
        <v>1599</v>
      </c>
      <c r="D53" s="17" t="s">
        <v>1092</v>
      </c>
      <c r="E53" s="17" t="s">
        <v>1093</v>
      </c>
      <c r="F53" s="17" t="s">
        <v>75</v>
      </c>
      <c r="G53" s="17" t="s">
        <v>114</v>
      </c>
      <c r="H53" s="17">
        <v>0</v>
      </c>
      <c r="I53" s="17">
        <v>0</v>
      </c>
      <c r="J53" s="17">
        <v>0</v>
      </c>
      <c r="K53" s="17" t="s">
        <v>37</v>
      </c>
      <c r="L53" s="18">
        <v>26650.799999999999</v>
      </c>
      <c r="M53" s="18">
        <v>2308</v>
      </c>
      <c r="N53" s="18">
        <v>2200.2199999999998</v>
      </c>
      <c r="O53" s="18">
        <v>31159.02</v>
      </c>
      <c r="P53" s="18">
        <v>261.8</v>
      </c>
      <c r="Q53" s="18">
        <v>290.25</v>
      </c>
      <c r="R53" s="18">
        <v>0</v>
      </c>
      <c r="S53" s="18">
        <v>552.04999999999995</v>
      </c>
      <c r="T53" s="18">
        <v>0</v>
      </c>
      <c r="U53" s="18">
        <v>0</v>
      </c>
      <c r="V53" s="18">
        <v>0</v>
      </c>
      <c r="W53" s="18">
        <v>0</v>
      </c>
      <c r="X53" s="18"/>
      <c r="Y53" s="9">
        <f t="shared" si="16"/>
        <v>26912.6</v>
      </c>
      <c r="Z53" s="9">
        <f t="shared" si="17"/>
        <v>2598.25</v>
      </c>
      <c r="AA53" s="9">
        <f t="shared" si="18"/>
        <v>2200.2199999999998</v>
      </c>
      <c r="AB53" s="9">
        <f t="shared" si="19"/>
        <v>31711.07</v>
      </c>
    </row>
    <row r="54" spans="1:31" s="15" customFormat="1" x14ac:dyDescent="0.25">
      <c r="A54" s="17">
        <v>8</v>
      </c>
      <c r="B54" s="17" t="s">
        <v>1043</v>
      </c>
      <c r="C54" s="17" t="s">
        <v>1599</v>
      </c>
      <c r="D54" s="17" t="s">
        <v>1094</v>
      </c>
      <c r="E54" s="17" t="s">
        <v>1095</v>
      </c>
      <c r="F54" s="17" t="s">
        <v>75</v>
      </c>
      <c r="G54" s="17" t="s">
        <v>114</v>
      </c>
      <c r="H54" s="17">
        <v>0</v>
      </c>
      <c r="I54" s="17">
        <v>0</v>
      </c>
      <c r="J54" s="17">
        <v>0</v>
      </c>
      <c r="K54" s="17" t="s">
        <v>37</v>
      </c>
      <c r="L54" s="18">
        <v>27480.799999999999</v>
      </c>
      <c r="M54" s="18">
        <v>2411.63</v>
      </c>
      <c r="N54" s="18">
        <v>2200.19</v>
      </c>
      <c r="O54" s="18">
        <v>32092.62</v>
      </c>
      <c r="P54" s="18">
        <v>261.8</v>
      </c>
      <c r="Q54" s="18">
        <v>298.82</v>
      </c>
      <c r="R54" s="18">
        <v>0</v>
      </c>
      <c r="S54" s="18">
        <v>560.62</v>
      </c>
      <c r="T54" s="18">
        <v>0</v>
      </c>
      <c r="U54" s="18">
        <v>0</v>
      </c>
      <c r="V54" s="18">
        <v>0</v>
      </c>
      <c r="W54" s="18">
        <v>0</v>
      </c>
      <c r="X54" s="18"/>
      <c r="Y54" s="9">
        <f t="shared" si="16"/>
        <v>27742.6</v>
      </c>
      <c r="Z54" s="9">
        <f t="shared" si="17"/>
        <v>2710.4500000000003</v>
      </c>
      <c r="AA54" s="9">
        <f t="shared" si="18"/>
        <v>2200.19</v>
      </c>
      <c r="AB54" s="9">
        <f t="shared" si="19"/>
        <v>32653.239999999998</v>
      </c>
    </row>
    <row r="55" spans="1:31" s="15" customFormat="1" x14ac:dyDescent="0.25">
      <c r="A55" s="17">
        <v>9</v>
      </c>
      <c r="B55" s="17" t="s">
        <v>1048</v>
      </c>
      <c r="C55" s="17" t="s">
        <v>1599</v>
      </c>
      <c r="D55" s="17" t="s">
        <v>1096</v>
      </c>
      <c r="E55" s="17" t="s">
        <v>1097</v>
      </c>
      <c r="F55" s="17" t="s">
        <v>75</v>
      </c>
      <c r="G55" s="17" t="s">
        <v>114</v>
      </c>
      <c r="H55" s="17">
        <v>0</v>
      </c>
      <c r="I55" s="17">
        <v>0</v>
      </c>
      <c r="J55" s="17">
        <v>0</v>
      </c>
      <c r="K55" s="17" t="s">
        <v>37</v>
      </c>
      <c r="L55" s="18">
        <v>62025.82</v>
      </c>
      <c r="M55" s="18">
        <v>5736.27</v>
      </c>
      <c r="N55" s="18">
        <v>5319.9</v>
      </c>
      <c r="O55" s="18">
        <v>73081.990000000005</v>
      </c>
      <c r="P55" s="18">
        <v>350.14</v>
      </c>
      <c r="Q55" s="18">
        <v>678.96</v>
      </c>
      <c r="R55" s="18">
        <v>0</v>
      </c>
      <c r="S55" s="18">
        <v>1029.0999999999999</v>
      </c>
      <c r="T55" s="18">
        <v>0</v>
      </c>
      <c r="U55" s="18">
        <v>0</v>
      </c>
      <c r="V55" s="18">
        <v>0</v>
      </c>
      <c r="W55" s="18">
        <v>0</v>
      </c>
      <c r="X55" s="18"/>
      <c r="Y55" s="9">
        <f t="shared" si="16"/>
        <v>62375.96</v>
      </c>
      <c r="Z55" s="9">
        <f t="shared" si="17"/>
        <v>6415.2300000000005</v>
      </c>
      <c r="AA55" s="9">
        <f t="shared" si="18"/>
        <v>5319.9</v>
      </c>
      <c r="AB55" s="9">
        <f t="shared" si="19"/>
        <v>74111.090000000011</v>
      </c>
    </row>
    <row r="56" spans="1:31" s="12" customFormat="1" ht="16.5" customHeight="1" x14ac:dyDescent="0.25">
      <c r="A56" s="10"/>
      <c r="B56" s="10"/>
      <c r="C56" s="10" t="s">
        <v>71</v>
      </c>
      <c r="D56" s="10"/>
      <c r="E56" s="10"/>
      <c r="F56" s="10"/>
      <c r="G56" s="10"/>
      <c r="H56" s="10"/>
      <c r="I56" s="10"/>
      <c r="J56" s="11">
        <f>SUM(J47:J55)</f>
        <v>970</v>
      </c>
      <c r="K56" s="10"/>
      <c r="L56" s="11">
        <f t="shared" ref="L56:AA56" si="20">SUM(L47:L55)</f>
        <v>229388.06999999998</v>
      </c>
      <c r="M56" s="11">
        <f t="shared" si="20"/>
        <v>21035.32</v>
      </c>
      <c r="N56" s="11">
        <f t="shared" si="20"/>
        <v>16319.94</v>
      </c>
      <c r="O56" s="11">
        <f t="shared" si="20"/>
        <v>266743.33</v>
      </c>
      <c r="P56" s="11">
        <f t="shared" si="20"/>
        <v>9787.0399999999972</v>
      </c>
      <c r="Q56" s="11">
        <f t="shared" si="20"/>
        <v>2470.11</v>
      </c>
      <c r="R56" s="11">
        <f t="shared" si="20"/>
        <v>574.39999999999986</v>
      </c>
      <c r="S56" s="11">
        <f t="shared" si="20"/>
        <v>12831.55</v>
      </c>
      <c r="T56" s="11">
        <f t="shared" si="20"/>
        <v>0</v>
      </c>
      <c r="U56" s="11">
        <f t="shared" si="20"/>
        <v>0</v>
      </c>
      <c r="V56" s="11">
        <f t="shared" si="20"/>
        <v>0</v>
      </c>
      <c r="W56" s="11">
        <f t="shared" si="20"/>
        <v>0</v>
      </c>
      <c r="X56" s="11">
        <f t="shared" si="20"/>
        <v>0</v>
      </c>
      <c r="Y56" s="11">
        <f t="shared" si="20"/>
        <v>239175.11</v>
      </c>
      <c r="Z56" s="11">
        <f t="shared" si="20"/>
        <v>23505.43</v>
      </c>
      <c r="AA56" s="11">
        <f t="shared" si="20"/>
        <v>16894.34</v>
      </c>
      <c r="AB56" s="11">
        <f>SUM(AB47:AB55)</f>
        <v>279574.88</v>
      </c>
    </row>
    <row r="57" spans="1:31" s="12" customFormat="1" ht="16.5" customHeight="1" x14ac:dyDescent="0.25">
      <c r="A57" s="10"/>
      <c r="B57" s="10"/>
      <c r="C57" s="10" t="s">
        <v>119</v>
      </c>
      <c r="D57" s="10"/>
      <c r="E57" s="10"/>
      <c r="F57" s="10"/>
      <c r="G57" s="10"/>
      <c r="H57" s="10"/>
      <c r="I57" s="10"/>
      <c r="J57" s="11">
        <f>J56+J46</f>
        <v>6507</v>
      </c>
      <c r="K57" s="11"/>
      <c r="L57" s="11">
        <f t="shared" ref="L57:AB57" si="21">L56+L46</f>
        <v>1019330.4499999998</v>
      </c>
      <c r="M57" s="11">
        <f t="shared" si="21"/>
        <v>43124.91</v>
      </c>
      <c r="N57" s="11">
        <f t="shared" si="21"/>
        <v>59470.66</v>
      </c>
      <c r="O57" s="11">
        <f t="shared" si="21"/>
        <v>1121926.02</v>
      </c>
      <c r="P57" s="11">
        <f t="shared" si="21"/>
        <v>40014</v>
      </c>
      <c r="Q57" s="11">
        <f t="shared" si="21"/>
        <v>10233.07</v>
      </c>
      <c r="R57" s="11">
        <f t="shared" si="21"/>
        <v>3041.13</v>
      </c>
      <c r="S57" s="11">
        <f t="shared" si="21"/>
        <v>53288.2</v>
      </c>
      <c r="T57" s="11">
        <f t="shared" si="21"/>
        <v>0</v>
      </c>
      <c r="U57" s="11">
        <f t="shared" si="21"/>
        <v>117978.35</v>
      </c>
      <c r="V57" s="11">
        <f t="shared" si="21"/>
        <v>14014.24</v>
      </c>
      <c r="W57" s="11">
        <f t="shared" si="21"/>
        <v>38007.410000000003</v>
      </c>
      <c r="X57" s="11">
        <f t="shared" si="21"/>
        <v>170000</v>
      </c>
      <c r="Y57" s="11">
        <f t="shared" si="21"/>
        <v>941366.1</v>
      </c>
      <c r="Z57" s="11">
        <f t="shared" si="21"/>
        <v>39343.740000000005</v>
      </c>
      <c r="AA57" s="11">
        <f t="shared" si="21"/>
        <v>24504.38</v>
      </c>
      <c r="AB57" s="11">
        <f t="shared" si="21"/>
        <v>1005214.2200000001</v>
      </c>
    </row>
    <row r="58" spans="1:31" ht="18" customHeight="1" x14ac:dyDescent="0.25"/>
    <row r="59" spans="1:31" ht="18" customHeight="1" x14ac:dyDescent="0.25"/>
    <row r="62" spans="1:31" ht="15.75" x14ac:dyDescent="0.25">
      <c r="E62" s="13" t="s">
        <v>120</v>
      </c>
      <c r="G62" s="14"/>
      <c r="H62" s="14"/>
      <c r="I62" s="14"/>
      <c r="J62" s="14"/>
      <c r="K62" s="14"/>
      <c r="L62" s="13" t="s">
        <v>122</v>
      </c>
      <c r="M62" s="13"/>
      <c r="O62" s="14"/>
      <c r="Q62" s="14"/>
      <c r="R62" s="13" t="s">
        <v>121</v>
      </c>
      <c r="T62" s="14"/>
      <c r="U62" s="14"/>
      <c r="W62" s="14"/>
      <c r="X62" s="14"/>
      <c r="Y62" s="13" t="s">
        <v>123</v>
      </c>
      <c r="Z62" s="14"/>
      <c r="AA62" s="14"/>
      <c r="AB62" s="14"/>
    </row>
    <row r="63" spans="1:31" ht="15.75" x14ac:dyDescent="0.25">
      <c r="E63" s="13" t="s">
        <v>124</v>
      </c>
      <c r="G63" s="14"/>
      <c r="H63" s="14"/>
      <c r="I63" s="14"/>
      <c r="J63" s="14"/>
      <c r="K63" s="14"/>
      <c r="L63" s="13" t="s">
        <v>124</v>
      </c>
      <c r="M63" s="13"/>
      <c r="O63" s="14"/>
      <c r="Q63" s="14"/>
      <c r="R63" s="13" t="s">
        <v>124</v>
      </c>
      <c r="T63" s="14"/>
      <c r="U63" s="14"/>
      <c r="W63" s="14"/>
      <c r="X63" s="14"/>
      <c r="Y63" s="13" t="s">
        <v>124</v>
      </c>
      <c r="Z63" s="14"/>
      <c r="AA63" s="14"/>
      <c r="AB63" s="14"/>
    </row>
    <row r="64" spans="1:31" ht="32.25" customHeight="1" x14ac:dyDescent="0.55000000000000004">
      <c r="A64" s="75" t="s">
        <v>0</v>
      </c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1"/>
      <c r="AD64" s="1"/>
      <c r="AE64" s="1"/>
    </row>
    <row r="65" spans="1:31" ht="21.75" customHeight="1" x14ac:dyDescent="0.4">
      <c r="A65" s="76" t="s">
        <v>1650</v>
      </c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2"/>
      <c r="AD65" s="2"/>
      <c r="AE65" s="2"/>
    </row>
    <row r="66" spans="1:31" s="5" customFormat="1" ht="20.25" customHeight="1" x14ac:dyDescent="0.35">
      <c r="A66" s="3" t="s">
        <v>1</v>
      </c>
      <c r="B66" s="4"/>
      <c r="C66" s="3"/>
      <c r="D66" s="3"/>
      <c r="F66" s="3" t="s">
        <v>1098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s="7" customFormat="1" ht="90" x14ac:dyDescent="0.25">
      <c r="A67" s="6" t="s">
        <v>3</v>
      </c>
      <c r="B67" s="6" t="s">
        <v>4</v>
      </c>
      <c r="C67" s="6" t="s">
        <v>5</v>
      </c>
      <c r="D67" s="6" t="s">
        <v>6</v>
      </c>
      <c r="E67" s="6" t="s">
        <v>7</v>
      </c>
      <c r="F67" s="6" t="s">
        <v>8</v>
      </c>
      <c r="G67" s="6" t="s">
        <v>9</v>
      </c>
      <c r="H67" s="6" t="s">
        <v>10</v>
      </c>
      <c r="I67" s="6" t="s">
        <v>11</v>
      </c>
      <c r="J67" s="6" t="s">
        <v>12</v>
      </c>
      <c r="K67" s="6" t="s">
        <v>13</v>
      </c>
      <c r="L67" s="6" t="s">
        <v>14</v>
      </c>
      <c r="M67" s="6" t="s">
        <v>15</v>
      </c>
      <c r="N67" s="6" t="s">
        <v>16</v>
      </c>
      <c r="O67" s="6" t="s">
        <v>17</v>
      </c>
      <c r="P67" s="6" t="s">
        <v>18</v>
      </c>
      <c r="Q67" s="6" t="s">
        <v>19</v>
      </c>
      <c r="R67" s="6" t="s">
        <v>20</v>
      </c>
      <c r="S67" s="6" t="s">
        <v>21</v>
      </c>
      <c r="T67" s="6" t="s">
        <v>22</v>
      </c>
      <c r="U67" s="6" t="s">
        <v>23</v>
      </c>
      <c r="V67" s="6" t="s">
        <v>24</v>
      </c>
      <c r="W67" s="6" t="s">
        <v>25</v>
      </c>
      <c r="X67" s="6" t="s">
        <v>26</v>
      </c>
      <c r="Y67" s="6" t="s">
        <v>27</v>
      </c>
      <c r="Z67" s="6" t="s">
        <v>28</v>
      </c>
      <c r="AA67" s="6" t="s">
        <v>29</v>
      </c>
      <c r="AB67" s="6" t="s">
        <v>30</v>
      </c>
    </row>
    <row r="68" spans="1:31" s="15" customFormat="1" x14ac:dyDescent="0.25">
      <c r="A68" s="17">
        <v>1</v>
      </c>
      <c r="B68" s="17" t="s">
        <v>1043</v>
      </c>
      <c r="C68" s="17" t="s">
        <v>1044</v>
      </c>
      <c r="D68" s="17" t="s">
        <v>1045</v>
      </c>
      <c r="E68" s="17" t="s">
        <v>1046</v>
      </c>
      <c r="F68" s="17" t="s">
        <v>35</v>
      </c>
      <c r="G68" s="17" t="s">
        <v>1047</v>
      </c>
      <c r="H68" s="17">
        <v>297856</v>
      </c>
      <c r="I68" s="17">
        <v>293297</v>
      </c>
      <c r="J68" s="17">
        <v>4559</v>
      </c>
      <c r="K68" s="17" t="s">
        <v>37</v>
      </c>
      <c r="L68" s="18">
        <v>160277.48000000001</v>
      </c>
      <c r="M68" s="18">
        <v>1702.87</v>
      </c>
      <c r="N68" s="18">
        <v>1913.42</v>
      </c>
      <c r="O68" s="18">
        <v>163893.76999999999</v>
      </c>
      <c r="P68" s="18">
        <v>24182.05</v>
      </c>
      <c r="Q68" s="18">
        <v>1784.11</v>
      </c>
      <c r="R68" s="18">
        <v>2031.03</v>
      </c>
      <c r="S68" s="18">
        <v>27997.19</v>
      </c>
      <c r="T68" s="18">
        <v>0</v>
      </c>
      <c r="U68" s="18">
        <v>0</v>
      </c>
      <c r="V68" s="18">
        <v>0</v>
      </c>
      <c r="W68" s="18">
        <v>0</v>
      </c>
      <c r="X68" s="18"/>
      <c r="Y68" s="18">
        <v>184459.53</v>
      </c>
      <c r="Z68" s="18">
        <v>3486.98</v>
      </c>
      <c r="AA68" s="18">
        <v>3944.45</v>
      </c>
      <c r="AB68" s="18">
        <v>191890.96</v>
      </c>
    </row>
    <row r="69" spans="1:31" s="15" customFormat="1" x14ac:dyDescent="0.25">
      <c r="A69" s="17">
        <v>2</v>
      </c>
      <c r="B69" s="17" t="s">
        <v>1048</v>
      </c>
      <c r="C69" s="17" t="s">
        <v>1044</v>
      </c>
      <c r="D69" s="17" t="s">
        <v>1049</v>
      </c>
      <c r="E69" s="17" t="s">
        <v>1050</v>
      </c>
      <c r="F69" s="17" t="s">
        <v>35</v>
      </c>
      <c r="G69" s="17" t="s">
        <v>45</v>
      </c>
      <c r="H69" s="17">
        <v>121523</v>
      </c>
      <c r="I69" s="17">
        <v>108026</v>
      </c>
      <c r="J69" s="17">
        <v>13497</v>
      </c>
      <c r="K69" s="17" t="s">
        <v>37</v>
      </c>
      <c r="L69" s="18">
        <v>165453.07</v>
      </c>
      <c r="M69" s="18">
        <v>1851.78</v>
      </c>
      <c r="N69" s="18">
        <v>0</v>
      </c>
      <c r="O69" s="18">
        <v>167304.85</v>
      </c>
      <c r="P69" s="18">
        <v>68923.899999999994</v>
      </c>
      <c r="Q69" s="18">
        <v>1956.7</v>
      </c>
      <c r="R69" s="18">
        <v>6012.91</v>
      </c>
      <c r="S69" s="18">
        <v>76893.509999999995</v>
      </c>
      <c r="T69" s="18">
        <v>0</v>
      </c>
      <c r="U69" s="18">
        <v>0</v>
      </c>
      <c r="V69" s="18">
        <v>0</v>
      </c>
      <c r="W69" s="18">
        <v>0</v>
      </c>
      <c r="X69" s="18"/>
      <c r="Y69" s="18">
        <v>234376.97</v>
      </c>
      <c r="Z69" s="18">
        <v>3808.48</v>
      </c>
      <c r="AA69" s="18">
        <v>6012.91</v>
      </c>
      <c r="AB69" s="18">
        <v>244198.36</v>
      </c>
    </row>
    <row r="70" spans="1:31" s="15" customFormat="1" x14ac:dyDescent="0.25">
      <c r="A70" s="17">
        <v>3</v>
      </c>
      <c r="B70" s="17" t="s">
        <v>1048</v>
      </c>
      <c r="C70" s="17" t="s">
        <v>1044</v>
      </c>
      <c r="D70" s="17" t="s">
        <v>1051</v>
      </c>
      <c r="E70" s="17" t="s">
        <v>1052</v>
      </c>
      <c r="F70" s="17" t="s">
        <v>35</v>
      </c>
      <c r="G70" s="17" t="s">
        <v>45</v>
      </c>
      <c r="H70" s="17">
        <v>380</v>
      </c>
      <c r="I70" s="17">
        <v>380</v>
      </c>
      <c r="J70" s="17">
        <v>0</v>
      </c>
      <c r="K70" s="17" t="s">
        <v>302</v>
      </c>
      <c r="L70" s="18">
        <v>3599.6</v>
      </c>
      <c r="M70" s="18">
        <v>499.83</v>
      </c>
      <c r="N70" s="18">
        <v>13.27</v>
      </c>
      <c r="O70" s="18">
        <v>4112.7</v>
      </c>
      <c r="P70" s="18">
        <v>118.75</v>
      </c>
      <c r="Q70" s="18">
        <v>36.72</v>
      </c>
      <c r="R70" s="18">
        <v>0</v>
      </c>
      <c r="S70" s="18">
        <v>155.47</v>
      </c>
      <c r="T70" s="18">
        <v>0</v>
      </c>
      <c r="U70" s="18">
        <v>0</v>
      </c>
      <c r="V70" s="18">
        <v>0</v>
      </c>
      <c r="W70" s="18">
        <v>0</v>
      </c>
      <c r="X70" s="18"/>
      <c r="Y70" s="18">
        <v>3718.35</v>
      </c>
      <c r="Z70" s="18">
        <v>536.54999999999995</v>
      </c>
      <c r="AA70" s="18">
        <v>13.27</v>
      </c>
      <c r="AB70" s="18">
        <v>4268.17</v>
      </c>
    </row>
    <row r="71" spans="1:31" s="15" customFormat="1" x14ac:dyDescent="0.25">
      <c r="A71" s="17">
        <v>4</v>
      </c>
      <c r="B71" s="17" t="s">
        <v>1048</v>
      </c>
      <c r="C71" s="17" t="s">
        <v>1044</v>
      </c>
      <c r="D71" s="17" t="s">
        <v>1053</v>
      </c>
      <c r="E71" s="17" t="s">
        <v>1054</v>
      </c>
      <c r="F71" s="17" t="s">
        <v>35</v>
      </c>
      <c r="G71" s="17" t="s">
        <v>1055</v>
      </c>
      <c r="H71" s="17">
        <v>25470</v>
      </c>
      <c r="I71" s="17">
        <v>25350</v>
      </c>
      <c r="J71" s="17">
        <v>120</v>
      </c>
      <c r="K71" s="17" t="s">
        <v>37</v>
      </c>
      <c r="L71" s="18">
        <v>18216.689999999999</v>
      </c>
      <c r="M71" s="18">
        <v>1957.58</v>
      </c>
      <c r="N71" s="18">
        <v>701.12</v>
      </c>
      <c r="O71" s="18">
        <v>20875.39</v>
      </c>
      <c r="P71" s="18">
        <v>1615.25</v>
      </c>
      <c r="Q71" s="18">
        <v>191.63</v>
      </c>
      <c r="R71" s="18">
        <v>53.46</v>
      </c>
      <c r="S71" s="18">
        <v>1860.34</v>
      </c>
      <c r="T71" s="18">
        <v>0</v>
      </c>
      <c r="U71" s="18">
        <v>0</v>
      </c>
      <c r="V71" s="18">
        <v>0</v>
      </c>
      <c r="W71" s="18">
        <v>0</v>
      </c>
      <c r="X71" s="18"/>
      <c r="Y71" s="18">
        <v>19831.939999999999</v>
      </c>
      <c r="Z71" s="18">
        <v>2149.21</v>
      </c>
      <c r="AA71" s="18">
        <v>754.58</v>
      </c>
      <c r="AB71" s="18">
        <v>22735.73</v>
      </c>
    </row>
    <row r="72" spans="1:31" s="15" customFormat="1" x14ac:dyDescent="0.25">
      <c r="A72" s="17">
        <v>5</v>
      </c>
      <c r="B72" s="17" t="s">
        <v>1048</v>
      </c>
      <c r="C72" s="17" t="s">
        <v>1044</v>
      </c>
      <c r="D72" s="17" t="s">
        <v>1056</v>
      </c>
      <c r="E72" s="17" t="s">
        <v>1057</v>
      </c>
      <c r="F72" s="17" t="s">
        <v>35</v>
      </c>
      <c r="G72" s="17" t="s">
        <v>45</v>
      </c>
      <c r="H72" s="17">
        <v>7185</v>
      </c>
      <c r="I72" s="17">
        <v>7185</v>
      </c>
      <c r="J72" s="17">
        <v>0</v>
      </c>
      <c r="K72" s="17" t="s">
        <v>59</v>
      </c>
      <c r="L72" s="18">
        <v>10044.85</v>
      </c>
      <c r="M72" s="18">
        <v>1298.17</v>
      </c>
      <c r="N72" s="18">
        <v>0</v>
      </c>
      <c r="O72" s="18">
        <v>11343.02</v>
      </c>
      <c r="P72" s="18">
        <v>118.75</v>
      </c>
      <c r="Q72" s="18">
        <v>108.95</v>
      </c>
      <c r="R72" s="18">
        <v>0</v>
      </c>
      <c r="S72" s="18">
        <v>227.7</v>
      </c>
      <c r="T72" s="18">
        <v>0</v>
      </c>
      <c r="U72" s="18">
        <v>0</v>
      </c>
      <c r="V72" s="18">
        <v>0</v>
      </c>
      <c r="W72" s="18">
        <v>0</v>
      </c>
      <c r="X72" s="18"/>
      <c r="Y72" s="18">
        <v>10163.6</v>
      </c>
      <c r="Z72" s="18">
        <v>1407.12</v>
      </c>
      <c r="AA72" s="18">
        <v>0</v>
      </c>
      <c r="AB72" s="18">
        <v>11570.72</v>
      </c>
    </row>
    <row r="73" spans="1:31" s="15" customFormat="1" x14ac:dyDescent="0.25">
      <c r="A73" s="17">
        <v>6</v>
      </c>
      <c r="B73" s="17" t="s">
        <v>1048</v>
      </c>
      <c r="C73" s="17" t="s">
        <v>1044</v>
      </c>
      <c r="D73" s="17" t="s">
        <v>1058</v>
      </c>
      <c r="E73" s="17" t="s">
        <v>1059</v>
      </c>
      <c r="F73" s="17" t="s">
        <v>35</v>
      </c>
      <c r="G73" s="17" t="s">
        <v>45</v>
      </c>
      <c r="H73" s="17">
        <v>74834</v>
      </c>
      <c r="I73" s="17">
        <v>74257</v>
      </c>
      <c r="J73" s="17">
        <v>577</v>
      </c>
      <c r="K73" s="17" t="s">
        <v>37</v>
      </c>
      <c r="L73" s="18">
        <v>40140.1</v>
      </c>
      <c r="M73" s="18">
        <v>2772.33</v>
      </c>
      <c r="N73" s="18">
        <v>3093.38</v>
      </c>
      <c r="O73" s="18">
        <v>46005.81</v>
      </c>
      <c r="P73" s="18">
        <v>3592.4</v>
      </c>
      <c r="Q73" s="18">
        <v>430.46</v>
      </c>
      <c r="R73" s="18">
        <v>257.05</v>
      </c>
      <c r="S73" s="18">
        <v>4279.91</v>
      </c>
      <c r="T73" s="18">
        <v>0</v>
      </c>
      <c r="U73" s="18">
        <v>0</v>
      </c>
      <c r="V73" s="18">
        <v>0</v>
      </c>
      <c r="W73" s="18">
        <v>0</v>
      </c>
      <c r="X73" s="18"/>
      <c r="Y73" s="18">
        <v>43732.5</v>
      </c>
      <c r="Z73" s="18">
        <v>3202.79</v>
      </c>
      <c r="AA73" s="18">
        <v>3350.43</v>
      </c>
      <c r="AB73" s="18">
        <v>50285.72</v>
      </c>
    </row>
    <row r="74" spans="1:31" s="15" customFormat="1" x14ac:dyDescent="0.25">
      <c r="A74" s="17">
        <v>7</v>
      </c>
      <c r="B74" s="17" t="s">
        <v>1048</v>
      </c>
      <c r="C74" s="17" t="s">
        <v>1044</v>
      </c>
      <c r="D74" s="17" t="s">
        <v>1060</v>
      </c>
      <c r="E74" s="17" t="s">
        <v>1061</v>
      </c>
      <c r="F74" s="17" t="s">
        <v>35</v>
      </c>
      <c r="G74" s="17" t="s">
        <v>45</v>
      </c>
      <c r="H74" s="17">
        <v>48135</v>
      </c>
      <c r="I74" s="17">
        <v>48135</v>
      </c>
      <c r="J74" s="17">
        <v>0</v>
      </c>
      <c r="K74" s="17" t="s">
        <v>37</v>
      </c>
      <c r="L74" s="18">
        <v>103731.27</v>
      </c>
      <c r="M74" s="18">
        <v>1334.14</v>
      </c>
      <c r="N74" s="18">
        <v>0</v>
      </c>
      <c r="O74" s="18">
        <v>105065.41</v>
      </c>
      <c r="P74" s="18">
        <v>498.75</v>
      </c>
      <c r="Q74" s="18">
        <v>1217.17</v>
      </c>
      <c r="R74" s="18">
        <v>0</v>
      </c>
      <c r="S74" s="18">
        <v>1715.92</v>
      </c>
      <c r="T74" s="18">
        <v>0</v>
      </c>
      <c r="U74" s="18">
        <v>0</v>
      </c>
      <c r="V74" s="18">
        <v>0</v>
      </c>
      <c r="W74" s="18">
        <v>0</v>
      </c>
      <c r="X74" s="18"/>
      <c r="Y74" s="18">
        <v>104230.02</v>
      </c>
      <c r="Z74" s="18">
        <v>2551.31</v>
      </c>
      <c r="AA74" s="18">
        <v>0</v>
      </c>
      <c r="AB74" s="18">
        <v>106781.33</v>
      </c>
    </row>
    <row r="75" spans="1:31" s="15" customFormat="1" x14ac:dyDescent="0.25">
      <c r="A75" s="17">
        <v>8</v>
      </c>
      <c r="B75" s="17" t="s">
        <v>1048</v>
      </c>
      <c r="C75" s="17" t="s">
        <v>1044</v>
      </c>
      <c r="D75" s="17" t="s">
        <v>1062</v>
      </c>
      <c r="E75" s="17" t="s">
        <v>1063</v>
      </c>
      <c r="F75" s="17" t="s">
        <v>35</v>
      </c>
      <c r="G75" s="17" t="s">
        <v>58</v>
      </c>
      <c r="H75" s="17">
        <v>9070</v>
      </c>
      <c r="I75" s="17">
        <v>8935</v>
      </c>
      <c r="J75" s="17">
        <v>405</v>
      </c>
      <c r="K75" s="17" t="s">
        <v>37</v>
      </c>
      <c r="L75" s="18">
        <v>28196</v>
      </c>
      <c r="M75" s="18">
        <v>2539.19</v>
      </c>
      <c r="N75" s="18">
        <v>1755.2</v>
      </c>
      <c r="O75" s="18">
        <v>32490.39</v>
      </c>
      <c r="P75" s="18">
        <v>2503.5</v>
      </c>
      <c r="Q75" s="18">
        <v>296.83999999999997</v>
      </c>
      <c r="R75" s="18">
        <v>180.43</v>
      </c>
      <c r="S75" s="18">
        <v>2980.77</v>
      </c>
      <c r="T75" s="18">
        <v>0</v>
      </c>
      <c r="U75" s="18">
        <v>0</v>
      </c>
      <c r="V75" s="18">
        <v>0</v>
      </c>
      <c r="W75" s="18">
        <v>0</v>
      </c>
      <c r="X75" s="18"/>
      <c r="Y75" s="18">
        <v>30699.5</v>
      </c>
      <c r="Z75" s="18">
        <v>2836.03</v>
      </c>
      <c r="AA75" s="18">
        <v>1935.63</v>
      </c>
      <c r="AB75" s="18">
        <v>35471.160000000003</v>
      </c>
    </row>
    <row r="76" spans="1:31" s="15" customFormat="1" x14ac:dyDescent="0.25">
      <c r="A76" s="17">
        <v>9</v>
      </c>
      <c r="B76" s="17" t="s">
        <v>1064</v>
      </c>
      <c r="C76" s="17" t="s">
        <v>1044</v>
      </c>
      <c r="D76" s="17" t="s">
        <v>1065</v>
      </c>
      <c r="E76" s="17" t="s">
        <v>1066</v>
      </c>
      <c r="F76" s="17" t="s">
        <v>35</v>
      </c>
      <c r="G76" s="17" t="s">
        <v>221</v>
      </c>
      <c r="H76" s="17">
        <v>27663</v>
      </c>
      <c r="I76" s="17">
        <v>17833</v>
      </c>
      <c r="J76" s="17">
        <v>29490</v>
      </c>
      <c r="K76" s="17" t="s">
        <v>37</v>
      </c>
      <c r="L76" s="18">
        <v>172531.93</v>
      </c>
      <c r="M76" s="18">
        <v>1882.42</v>
      </c>
      <c r="N76" s="18">
        <v>133.65</v>
      </c>
      <c r="O76" s="18">
        <v>174548</v>
      </c>
      <c r="P76" s="18">
        <v>152934.25</v>
      </c>
      <c r="Q76" s="18">
        <v>2046.19</v>
      </c>
      <c r="R76" s="18">
        <v>13137.8</v>
      </c>
      <c r="S76" s="18">
        <v>168118.24</v>
      </c>
      <c r="T76" s="18">
        <v>0</v>
      </c>
      <c r="U76" s="18">
        <v>0</v>
      </c>
      <c r="V76" s="18">
        <v>0</v>
      </c>
      <c r="W76" s="18">
        <v>0</v>
      </c>
      <c r="X76" s="18"/>
      <c r="Y76" s="18">
        <v>325466.18</v>
      </c>
      <c r="Z76" s="18">
        <v>3928.61</v>
      </c>
      <c r="AA76" s="18">
        <v>13271.45</v>
      </c>
      <c r="AB76" s="18">
        <v>342666.23999999999</v>
      </c>
    </row>
    <row r="77" spans="1:31" s="22" customFormat="1" x14ac:dyDescent="0.25">
      <c r="A77" s="19"/>
      <c r="B77" s="19"/>
      <c r="C77" s="10" t="s">
        <v>71</v>
      </c>
      <c r="D77" s="19"/>
      <c r="E77" s="19"/>
      <c r="F77" s="19"/>
      <c r="G77" s="19"/>
      <c r="H77" s="19"/>
      <c r="I77" s="19"/>
      <c r="J77" s="19">
        <f>SUM(J68:J76)</f>
        <v>48648</v>
      </c>
      <c r="K77" s="19"/>
      <c r="L77" s="19">
        <f t="shared" ref="L77:AB77" si="22">SUM(L68:L76)</f>
        <v>702190.99</v>
      </c>
      <c r="M77" s="19">
        <f t="shared" si="22"/>
        <v>15838.31</v>
      </c>
      <c r="N77" s="19">
        <f t="shared" si="22"/>
        <v>7610.04</v>
      </c>
      <c r="O77" s="19">
        <f t="shared" si="22"/>
        <v>725639.34000000008</v>
      </c>
      <c r="P77" s="19">
        <f t="shared" si="22"/>
        <v>254487.59999999998</v>
      </c>
      <c r="Q77" s="19">
        <f t="shared" si="22"/>
        <v>8068.77</v>
      </c>
      <c r="R77" s="19">
        <f t="shared" si="22"/>
        <v>21672.68</v>
      </c>
      <c r="S77" s="19">
        <f t="shared" si="22"/>
        <v>284229.05</v>
      </c>
      <c r="T77" s="19">
        <f t="shared" si="22"/>
        <v>0</v>
      </c>
      <c r="U77" s="19">
        <f t="shared" si="22"/>
        <v>0</v>
      </c>
      <c r="V77" s="19">
        <f t="shared" si="22"/>
        <v>0</v>
      </c>
      <c r="W77" s="19">
        <f t="shared" si="22"/>
        <v>0</v>
      </c>
      <c r="X77" s="19">
        <f t="shared" si="22"/>
        <v>0</v>
      </c>
      <c r="Y77" s="19">
        <f t="shared" si="22"/>
        <v>956678.58999999985</v>
      </c>
      <c r="Z77" s="19">
        <f t="shared" si="22"/>
        <v>23907.08</v>
      </c>
      <c r="AA77" s="19">
        <f t="shared" si="22"/>
        <v>29282.720000000001</v>
      </c>
      <c r="AB77" s="19">
        <f t="shared" si="22"/>
        <v>1009868.3899999999</v>
      </c>
    </row>
    <row r="78" spans="1:31" s="15" customFormat="1" x14ac:dyDescent="0.25">
      <c r="A78" s="17">
        <v>1</v>
      </c>
      <c r="B78" s="17" t="s">
        <v>1064</v>
      </c>
      <c r="C78" s="17" t="s">
        <v>1044</v>
      </c>
      <c r="D78" s="17" t="s">
        <v>1079</v>
      </c>
      <c r="E78" s="17" t="s">
        <v>1080</v>
      </c>
      <c r="F78" s="17" t="s">
        <v>75</v>
      </c>
      <c r="G78" s="17" t="s">
        <v>1081</v>
      </c>
      <c r="H78" s="17">
        <v>11181</v>
      </c>
      <c r="I78" s="17">
        <v>10820</v>
      </c>
      <c r="J78" s="17">
        <v>361</v>
      </c>
      <c r="K78" s="17" t="s">
        <v>37</v>
      </c>
      <c r="L78" s="18">
        <v>30756.98</v>
      </c>
      <c r="M78" s="18">
        <v>2620.88</v>
      </c>
      <c r="N78" s="18">
        <v>2126.0700000000002</v>
      </c>
      <c r="O78" s="18">
        <v>35503.93</v>
      </c>
      <c r="P78" s="18">
        <v>2767.6</v>
      </c>
      <c r="Q78" s="18">
        <v>327.42</v>
      </c>
      <c r="R78" s="18">
        <v>214.43</v>
      </c>
      <c r="S78" s="18">
        <v>3309.45</v>
      </c>
      <c r="T78" s="18">
        <v>0</v>
      </c>
      <c r="U78" s="18">
        <v>0</v>
      </c>
      <c r="V78" s="18">
        <v>0</v>
      </c>
      <c r="W78" s="18">
        <v>0</v>
      </c>
      <c r="X78" s="18"/>
      <c r="Y78" s="18">
        <v>33524.58</v>
      </c>
      <c r="Z78" s="18">
        <v>2948.3</v>
      </c>
      <c r="AA78" s="18">
        <v>2340.5</v>
      </c>
      <c r="AB78" s="18">
        <v>38813.379999999997</v>
      </c>
    </row>
    <row r="79" spans="1:31" s="15" customFormat="1" x14ac:dyDescent="0.25">
      <c r="A79" s="17">
        <v>2</v>
      </c>
      <c r="B79" s="17" t="s">
        <v>1048</v>
      </c>
      <c r="C79" s="17" t="s">
        <v>1044</v>
      </c>
      <c r="D79" s="17" t="s">
        <v>1082</v>
      </c>
      <c r="E79" s="17" t="s">
        <v>1083</v>
      </c>
      <c r="F79" s="17" t="s">
        <v>75</v>
      </c>
      <c r="G79" s="17" t="s">
        <v>1072</v>
      </c>
      <c r="H79" s="17">
        <v>4731</v>
      </c>
      <c r="I79" s="17">
        <v>4637</v>
      </c>
      <c r="J79" s="17">
        <v>94</v>
      </c>
      <c r="K79" s="17" t="s">
        <v>37</v>
      </c>
      <c r="L79" s="18">
        <v>15458.1</v>
      </c>
      <c r="M79" s="18">
        <v>1468.03</v>
      </c>
      <c r="N79" s="18">
        <v>659.67</v>
      </c>
      <c r="O79" s="18">
        <v>17585.8</v>
      </c>
      <c r="P79" s="18">
        <v>1060.4000000000001</v>
      </c>
      <c r="Q79" s="18">
        <v>161.59</v>
      </c>
      <c r="R79" s="18">
        <v>55.84</v>
      </c>
      <c r="S79" s="18">
        <v>1277.83</v>
      </c>
      <c r="T79" s="18">
        <v>0</v>
      </c>
      <c r="U79" s="18">
        <v>0</v>
      </c>
      <c r="V79" s="18">
        <v>0</v>
      </c>
      <c r="W79" s="18">
        <v>0</v>
      </c>
      <c r="X79" s="18"/>
      <c r="Y79" s="18">
        <v>16518.5</v>
      </c>
      <c r="Z79" s="18">
        <v>1629.62</v>
      </c>
      <c r="AA79" s="18">
        <v>715.51</v>
      </c>
      <c r="AB79" s="18">
        <v>18863.63</v>
      </c>
    </row>
    <row r="80" spans="1:31" s="15" customFormat="1" x14ac:dyDescent="0.25">
      <c r="A80" s="17">
        <v>3</v>
      </c>
      <c r="B80" s="17" t="s">
        <v>1048</v>
      </c>
      <c r="C80" s="17" t="s">
        <v>1044</v>
      </c>
      <c r="D80" s="17" t="s">
        <v>1084</v>
      </c>
      <c r="E80" s="17" t="s">
        <v>1085</v>
      </c>
      <c r="F80" s="17" t="s">
        <v>75</v>
      </c>
      <c r="G80" s="17" t="s">
        <v>1072</v>
      </c>
      <c r="H80" s="17">
        <v>9364</v>
      </c>
      <c r="I80" s="17">
        <v>9114</v>
      </c>
      <c r="J80" s="17">
        <v>250</v>
      </c>
      <c r="K80" s="17" t="s">
        <v>37</v>
      </c>
      <c r="L80" s="18">
        <v>26321.67</v>
      </c>
      <c r="M80" s="18">
        <v>2230.0100000000002</v>
      </c>
      <c r="N80" s="18">
        <v>1911.6</v>
      </c>
      <c r="O80" s="18">
        <v>30463.279999999999</v>
      </c>
      <c r="P80" s="18">
        <v>1952.5</v>
      </c>
      <c r="Q80" s="18">
        <v>282.88</v>
      </c>
      <c r="R80" s="18">
        <v>148.5</v>
      </c>
      <c r="S80" s="18">
        <v>2383.88</v>
      </c>
      <c r="T80" s="18">
        <v>0</v>
      </c>
      <c r="U80" s="18">
        <v>0</v>
      </c>
      <c r="V80" s="18">
        <v>0</v>
      </c>
      <c r="W80" s="18">
        <v>0</v>
      </c>
      <c r="X80" s="18"/>
      <c r="Y80" s="18">
        <v>28274.17</v>
      </c>
      <c r="Z80" s="18">
        <v>2512.89</v>
      </c>
      <c r="AA80" s="18">
        <v>2060.1</v>
      </c>
      <c r="AB80" s="18">
        <v>32847.160000000003</v>
      </c>
    </row>
    <row r="81" spans="1:31" s="15" customFormat="1" x14ac:dyDescent="0.25">
      <c r="A81" s="17">
        <v>4</v>
      </c>
      <c r="B81" s="17" t="s">
        <v>1048</v>
      </c>
      <c r="C81" s="17" t="s">
        <v>1044</v>
      </c>
      <c r="D81" s="17" t="s">
        <v>1086</v>
      </c>
      <c r="E81" s="17" t="s">
        <v>1087</v>
      </c>
      <c r="F81" s="17" t="s">
        <v>75</v>
      </c>
      <c r="G81" s="17" t="s">
        <v>1072</v>
      </c>
      <c r="H81" s="17">
        <v>6750</v>
      </c>
      <c r="I81" s="17">
        <v>6721</v>
      </c>
      <c r="J81" s="17">
        <v>29</v>
      </c>
      <c r="K81" s="17" t="s">
        <v>37</v>
      </c>
      <c r="L81" s="18">
        <v>16250.74</v>
      </c>
      <c r="M81" s="18">
        <v>1437.66</v>
      </c>
      <c r="N81" s="18">
        <v>774.51</v>
      </c>
      <c r="O81" s="18">
        <v>18462.91</v>
      </c>
      <c r="P81" s="18">
        <v>603.9</v>
      </c>
      <c r="Q81" s="18">
        <v>162.78</v>
      </c>
      <c r="R81" s="18">
        <v>17.23</v>
      </c>
      <c r="S81" s="18">
        <v>783.91</v>
      </c>
      <c r="T81" s="18">
        <v>0</v>
      </c>
      <c r="U81" s="18">
        <v>0</v>
      </c>
      <c r="V81" s="18">
        <v>0</v>
      </c>
      <c r="W81" s="18">
        <v>0</v>
      </c>
      <c r="X81" s="18"/>
      <c r="Y81" s="18">
        <v>16854.64</v>
      </c>
      <c r="Z81" s="18">
        <v>1600.44</v>
      </c>
      <c r="AA81" s="18">
        <v>791.74</v>
      </c>
      <c r="AB81" s="18">
        <v>19246.82</v>
      </c>
    </row>
    <row r="82" spans="1:31" s="15" customFormat="1" x14ac:dyDescent="0.25">
      <c r="A82" s="17">
        <v>5</v>
      </c>
      <c r="B82" s="17" t="s">
        <v>1048</v>
      </c>
      <c r="C82" s="17" t="s">
        <v>1044</v>
      </c>
      <c r="D82" s="17" t="s">
        <v>1088</v>
      </c>
      <c r="E82" s="17" t="s">
        <v>1089</v>
      </c>
      <c r="F82" s="17" t="s">
        <v>75</v>
      </c>
      <c r="G82" s="17" t="s">
        <v>1072</v>
      </c>
      <c r="H82" s="17">
        <v>6875</v>
      </c>
      <c r="I82" s="17">
        <v>6875</v>
      </c>
      <c r="J82" s="17">
        <v>5</v>
      </c>
      <c r="K82" s="17" t="s">
        <v>1090</v>
      </c>
      <c r="L82" s="18">
        <v>16678.23</v>
      </c>
      <c r="M82" s="18">
        <v>2012.46</v>
      </c>
      <c r="N82" s="18">
        <v>851.09</v>
      </c>
      <c r="O82" s="18">
        <v>19541.78</v>
      </c>
      <c r="P82" s="18">
        <v>384.55</v>
      </c>
      <c r="Q82" s="18">
        <v>178.67</v>
      </c>
      <c r="R82" s="18">
        <v>0</v>
      </c>
      <c r="S82" s="18">
        <v>563.22</v>
      </c>
      <c r="T82" s="18">
        <v>0</v>
      </c>
      <c r="U82" s="18">
        <v>0</v>
      </c>
      <c r="V82" s="18">
        <v>0</v>
      </c>
      <c r="W82" s="18">
        <v>0</v>
      </c>
      <c r="X82" s="18"/>
      <c r="Y82" s="18">
        <v>17062.78</v>
      </c>
      <c r="Z82" s="18">
        <v>2191.13</v>
      </c>
      <c r="AA82" s="18">
        <v>851.09</v>
      </c>
      <c r="AB82" s="18">
        <v>20105</v>
      </c>
    </row>
    <row r="83" spans="1:31" s="15" customFormat="1" x14ac:dyDescent="0.25">
      <c r="A83" s="17">
        <v>6</v>
      </c>
      <c r="B83" s="17" t="s">
        <v>1048</v>
      </c>
      <c r="C83" s="17" t="s">
        <v>1044</v>
      </c>
      <c r="D83" s="17" t="s">
        <v>1088</v>
      </c>
      <c r="E83" s="17" t="s">
        <v>1089</v>
      </c>
      <c r="F83" s="17" t="s">
        <v>75</v>
      </c>
      <c r="G83" s="17" t="s">
        <v>1072</v>
      </c>
      <c r="H83" s="17">
        <v>6875</v>
      </c>
      <c r="I83" s="17">
        <v>6875</v>
      </c>
      <c r="J83" s="17">
        <v>0</v>
      </c>
      <c r="K83" s="17" t="s">
        <v>59</v>
      </c>
      <c r="L83" s="18">
        <v>16678.23</v>
      </c>
      <c r="M83" s="18">
        <v>2012.46</v>
      </c>
      <c r="N83" s="18">
        <v>851.09</v>
      </c>
      <c r="O83" s="18">
        <v>19541.78</v>
      </c>
      <c r="P83" s="18">
        <v>384.55</v>
      </c>
      <c r="Q83" s="18">
        <v>178.67</v>
      </c>
      <c r="R83" s="18">
        <v>0</v>
      </c>
      <c r="S83" s="18">
        <v>563.22</v>
      </c>
      <c r="T83" s="18">
        <v>0</v>
      </c>
      <c r="U83" s="18">
        <v>0</v>
      </c>
      <c r="V83" s="18">
        <v>0</v>
      </c>
      <c r="W83" s="18">
        <v>0</v>
      </c>
      <c r="X83" s="18"/>
      <c r="Y83" s="18">
        <v>17062.78</v>
      </c>
      <c r="Z83" s="18">
        <v>2191.13</v>
      </c>
      <c r="AA83" s="18">
        <v>851.09</v>
      </c>
      <c r="AB83" s="18">
        <v>20105</v>
      </c>
    </row>
    <row r="84" spans="1:31" s="15" customFormat="1" x14ac:dyDescent="0.25">
      <c r="A84" s="17">
        <v>7</v>
      </c>
      <c r="B84" s="17" t="s">
        <v>1043</v>
      </c>
      <c r="C84" s="17" t="s">
        <v>1091</v>
      </c>
      <c r="D84" s="17" t="s">
        <v>1092</v>
      </c>
      <c r="E84" s="17" t="s">
        <v>1093</v>
      </c>
      <c r="F84" s="17" t="s">
        <v>75</v>
      </c>
      <c r="G84" s="17" t="s">
        <v>114</v>
      </c>
      <c r="H84" s="17">
        <v>0</v>
      </c>
      <c r="I84" s="17">
        <v>0</v>
      </c>
      <c r="J84" s="17">
        <v>200</v>
      </c>
      <c r="K84" s="17" t="s">
        <v>107</v>
      </c>
      <c r="L84" s="18">
        <v>26912.6</v>
      </c>
      <c r="M84" s="18">
        <v>2598.25</v>
      </c>
      <c r="N84" s="18">
        <v>2200.2199999999998</v>
      </c>
      <c r="O84" s="18">
        <v>31711.07</v>
      </c>
      <c r="P84" s="18">
        <v>1540</v>
      </c>
      <c r="Q84" s="18">
        <v>299.61</v>
      </c>
      <c r="R84" s="18">
        <v>118.8</v>
      </c>
      <c r="S84" s="18">
        <v>1958.41</v>
      </c>
      <c r="T84" s="18">
        <v>0</v>
      </c>
      <c r="U84" s="18">
        <v>0</v>
      </c>
      <c r="V84" s="18">
        <v>0</v>
      </c>
      <c r="W84" s="18">
        <v>0</v>
      </c>
      <c r="X84" s="18"/>
      <c r="Y84" s="18">
        <v>28452.6</v>
      </c>
      <c r="Z84" s="18">
        <v>2897.86</v>
      </c>
      <c r="AA84" s="18">
        <v>2319.02</v>
      </c>
      <c r="AB84" s="18">
        <v>33669.480000000003</v>
      </c>
    </row>
    <row r="85" spans="1:31" s="15" customFormat="1" x14ac:dyDescent="0.25">
      <c r="A85" s="17">
        <v>8</v>
      </c>
      <c r="B85" s="17" t="s">
        <v>1043</v>
      </c>
      <c r="C85" s="17" t="s">
        <v>1043</v>
      </c>
      <c r="D85" s="17" t="s">
        <v>1094</v>
      </c>
      <c r="E85" s="17" t="s">
        <v>1095</v>
      </c>
      <c r="F85" s="17" t="s">
        <v>75</v>
      </c>
      <c r="G85" s="17" t="s">
        <v>114</v>
      </c>
      <c r="H85" s="17">
        <v>0</v>
      </c>
      <c r="I85" s="17">
        <v>0</v>
      </c>
      <c r="J85" s="17">
        <v>200</v>
      </c>
      <c r="K85" s="17" t="s">
        <v>107</v>
      </c>
      <c r="L85" s="18">
        <v>27742.6</v>
      </c>
      <c r="M85" s="18">
        <v>2710.45</v>
      </c>
      <c r="N85" s="18">
        <v>2200.19</v>
      </c>
      <c r="O85" s="18">
        <v>32653.24</v>
      </c>
      <c r="P85" s="18">
        <v>1540</v>
      </c>
      <c r="Q85" s="18">
        <v>308.18</v>
      </c>
      <c r="R85" s="18">
        <v>118.8</v>
      </c>
      <c r="S85" s="18">
        <v>1966.98</v>
      </c>
      <c r="T85" s="18">
        <v>0</v>
      </c>
      <c r="U85" s="18">
        <v>0</v>
      </c>
      <c r="V85" s="18">
        <v>0</v>
      </c>
      <c r="W85" s="18">
        <v>0</v>
      </c>
      <c r="X85" s="18"/>
      <c r="Y85" s="18">
        <v>29282.6</v>
      </c>
      <c r="Z85" s="18">
        <v>3018.63</v>
      </c>
      <c r="AA85" s="18">
        <v>2318.9899999999998</v>
      </c>
      <c r="AB85" s="18">
        <v>34620.22</v>
      </c>
    </row>
    <row r="86" spans="1:31" s="15" customFormat="1" x14ac:dyDescent="0.25">
      <c r="A86" s="17">
        <v>9</v>
      </c>
      <c r="B86" s="17" t="s">
        <v>1048</v>
      </c>
      <c r="C86" s="17" t="s">
        <v>1044</v>
      </c>
      <c r="D86" s="17" t="s">
        <v>1096</v>
      </c>
      <c r="E86" s="17" t="s">
        <v>1097</v>
      </c>
      <c r="F86" s="17" t="s">
        <v>75</v>
      </c>
      <c r="G86" s="17" t="s">
        <v>114</v>
      </c>
      <c r="H86" s="17">
        <v>0</v>
      </c>
      <c r="I86" s="17">
        <v>0</v>
      </c>
      <c r="J86" s="17">
        <v>460</v>
      </c>
      <c r="K86" s="17" t="s">
        <v>107</v>
      </c>
      <c r="L86" s="18">
        <v>62375.96</v>
      </c>
      <c r="M86" s="18">
        <v>6415.23</v>
      </c>
      <c r="N86" s="18">
        <v>5319.9</v>
      </c>
      <c r="O86" s="18">
        <v>74111.09</v>
      </c>
      <c r="P86" s="18">
        <v>3311</v>
      </c>
      <c r="Q86" s="18">
        <v>697.89</v>
      </c>
      <c r="R86" s="18">
        <v>273.24</v>
      </c>
      <c r="S86" s="18">
        <v>4282.13</v>
      </c>
      <c r="T86" s="18">
        <v>0</v>
      </c>
      <c r="U86" s="18">
        <v>0</v>
      </c>
      <c r="V86" s="18">
        <v>0</v>
      </c>
      <c r="W86" s="18">
        <v>0</v>
      </c>
      <c r="X86" s="18"/>
      <c r="Y86" s="18">
        <v>65686.960000000006</v>
      </c>
      <c r="Z86" s="18">
        <v>7113.12</v>
      </c>
      <c r="AA86" s="18">
        <v>5593.14</v>
      </c>
      <c r="AB86" s="18">
        <v>78393.22</v>
      </c>
    </row>
    <row r="87" spans="1:31" s="12" customFormat="1" ht="16.5" customHeight="1" x14ac:dyDescent="0.25">
      <c r="A87" s="10"/>
      <c r="B87" s="10"/>
      <c r="C87" s="10" t="s">
        <v>71</v>
      </c>
      <c r="D87" s="10"/>
      <c r="E87" s="10"/>
      <c r="F87" s="10"/>
      <c r="G87" s="10"/>
      <c r="H87" s="10"/>
      <c r="I87" s="10"/>
      <c r="J87" s="11">
        <f>SUM(J78:J86)</f>
        <v>1599</v>
      </c>
      <c r="K87" s="10"/>
      <c r="L87" s="11">
        <f t="shared" ref="L87:AA87" si="23">SUM(L78:L86)</f>
        <v>239175.11</v>
      </c>
      <c r="M87" s="11">
        <f t="shared" si="23"/>
        <v>23505.43</v>
      </c>
      <c r="N87" s="11">
        <f t="shared" si="23"/>
        <v>16894.34</v>
      </c>
      <c r="O87" s="11">
        <f t="shared" si="23"/>
        <v>279574.88</v>
      </c>
      <c r="P87" s="11">
        <f t="shared" si="23"/>
        <v>13544.5</v>
      </c>
      <c r="Q87" s="11">
        <f t="shared" si="23"/>
        <v>2597.69</v>
      </c>
      <c r="R87" s="11">
        <f t="shared" si="23"/>
        <v>946.83999999999992</v>
      </c>
      <c r="S87" s="11">
        <f t="shared" si="23"/>
        <v>17089.03</v>
      </c>
      <c r="T87" s="11">
        <f t="shared" si="23"/>
        <v>0</v>
      </c>
      <c r="U87" s="11">
        <f t="shared" si="23"/>
        <v>0</v>
      </c>
      <c r="V87" s="11">
        <f t="shared" si="23"/>
        <v>0</v>
      </c>
      <c r="W87" s="11">
        <f t="shared" si="23"/>
        <v>0</v>
      </c>
      <c r="X87" s="11">
        <f t="shared" si="23"/>
        <v>0</v>
      </c>
      <c r="Y87" s="11">
        <f t="shared" si="23"/>
        <v>252719.61</v>
      </c>
      <c r="Z87" s="11">
        <f t="shared" si="23"/>
        <v>26103.120000000003</v>
      </c>
      <c r="AA87" s="11">
        <f t="shared" si="23"/>
        <v>17841.18</v>
      </c>
      <c r="AB87" s="11">
        <f>SUM(AB78:AB86)</f>
        <v>296663.91000000003</v>
      </c>
    </row>
    <row r="88" spans="1:31" s="12" customFormat="1" ht="16.5" customHeight="1" x14ac:dyDescent="0.25">
      <c r="A88" s="10"/>
      <c r="B88" s="10"/>
      <c r="C88" s="10" t="s">
        <v>119</v>
      </c>
      <c r="D88" s="10"/>
      <c r="E88" s="10"/>
      <c r="F88" s="10"/>
      <c r="G88" s="10"/>
      <c r="H88" s="10"/>
      <c r="I88" s="10"/>
      <c r="J88" s="11">
        <f>J87+J77</f>
        <v>50247</v>
      </c>
      <c r="K88" s="11"/>
      <c r="L88" s="11">
        <f t="shared" ref="L88:AB88" si="24">L87+L77</f>
        <v>941366.1</v>
      </c>
      <c r="M88" s="11">
        <f t="shared" si="24"/>
        <v>39343.74</v>
      </c>
      <c r="N88" s="11">
        <f t="shared" si="24"/>
        <v>24504.38</v>
      </c>
      <c r="O88" s="11">
        <f t="shared" si="24"/>
        <v>1005214.2200000001</v>
      </c>
      <c r="P88" s="11">
        <f t="shared" si="24"/>
        <v>268032.09999999998</v>
      </c>
      <c r="Q88" s="11">
        <f t="shared" si="24"/>
        <v>10666.460000000001</v>
      </c>
      <c r="R88" s="11">
        <f t="shared" si="24"/>
        <v>22619.52</v>
      </c>
      <c r="S88" s="11">
        <f t="shared" si="24"/>
        <v>301318.07999999996</v>
      </c>
      <c r="T88" s="11">
        <f t="shared" si="24"/>
        <v>0</v>
      </c>
      <c r="U88" s="11">
        <f t="shared" si="24"/>
        <v>0</v>
      </c>
      <c r="V88" s="11">
        <f t="shared" si="24"/>
        <v>0</v>
      </c>
      <c r="W88" s="11">
        <f t="shared" si="24"/>
        <v>0</v>
      </c>
      <c r="X88" s="11">
        <f t="shared" si="24"/>
        <v>0</v>
      </c>
      <c r="Y88" s="11">
        <f t="shared" si="24"/>
        <v>1209398.1999999997</v>
      </c>
      <c r="Z88" s="11">
        <f t="shared" si="24"/>
        <v>50010.200000000004</v>
      </c>
      <c r="AA88" s="11">
        <f t="shared" si="24"/>
        <v>47123.9</v>
      </c>
      <c r="AB88" s="11">
        <f t="shared" si="24"/>
        <v>1306532.2999999998</v>
      </c>
    </row>
    <row r="89" spans="1:31" ht="18" customHeight="1" x14ac:dyDescent="0.25"/>
    <row r="90" spans="1:31" ht="18" customHeight="1" x14ac:dyDescent="0.25"/>
    <row r="93" spans="1:31" ht="15.75" x14ac:dyDescent="0.25">
      <c r="E93" s="13" t="s">
        <v>120</v>
      </c>
      <c r="G93" s="14"/>
      <c r="H93" s="14"/>
      <c r="I93" s="14"/>
      <c r="J93" s="14"/>
      <c r="K93" s="14"/>
      <c r="L93" s="13" t="s">
        <v>122</v>
      </c>
      <c r="M93" s="13"/>
      <c r="O93" s="14"/>
      <c r="Q93" s="14"/>
      <c r="R93" s="13" t="s">
        <v>121</v>
      </c>
      <c r="T93" s="14"/>
      <c r="U93" s="14"/>
      <c r="W93" s="14"/>
      <c r="X93" s="14"/>
      <c r="Y93" s="13" t="s">
        <v>123</v>
      </c>
      <c r="Z93" s="14"/>
      <c r="AA93" s="14"/>
      <c r="AB93" s="14"/>
    </row>
    <row r="94" spans="1:31" ht="15.75" x14ac:dyDescent="0.25">
      <c r="E94" s="13" t="s">
        <v>124</v>
      </c>
      <c r="G94" s="14"/>
      <c r="H94" s="14"/>
      <c r="I94" s="14"/>
      <c r="J94" s="14"/>
      <c r="K94" s="14"/>
      <c r="L94" s="13" t="s">
        <v>124</v>
      </c>
      <c r="M94" s="13"/>
      <c r="O94" s="14"/>
      <c r="Q94" s="14"/>
      <c r="R94" s="13" t="s">
        <v>124</v>
      </c>
      <c r="T94" s="14"/>
      <c r="U94" s="14"/>
      <c r="W94" s="14"/>
      <c r="X94" s="14"/>
      <c r="Y94" s="13" t="s">
        <v>124</v>
      </c>
      <c r="Z94" s="14"/>
      <c r="AA94" s="14"/>
      <c r="AB94" s="14"/>
    </row>
    <row r="95" spans="1:31" ht="32.25" customHeight="1" x14ac:dyDescent="0.55000000000000004">
      <c r="A95" s="75" t="s">
        <v>0</v>
      </c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1"/>
      <c r="AD95" s="1"/>
      <c r="AE95" s="1"/>
    </row>
    <row r="96" spans="1:31" ht="21.75" customHeight="1" x14ac:dyDescent="0.4">
      <c r="A96" s="76" t="s">
        <v>1668</v>
      </c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2"/>
      <c r="AD96" s="2"/>
      <c r="AE96" s="2"/>
    </row>
    <row r="97" spans="1:31" s="5" customFormat="1" ht="20.25" customHeight="1" x14ac:dyDescent="0.35">
      <c r="A97" s="3" t="s">
        <v>1</v>
      </c>
      <c r="B97" s="4"/>
      <c r="C97" s="3"/>
      <c r="D97" s="3"/>
      <c r="F97" s="3" t="s">
        <v>1098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s="7" customFormat="1" ht="90" x14ac:dyDescent="0.25">
      <c r="A98" s="6" t="s">
        <v>3</v>
      </c>
      <c r="B98" s="6" t="s">
        <v>4</v>
      </c>
      <c r="C98" s="6" t="s">
        <v>5</v>
      </c>
      <c r="D98" s="6" t="s">
        <v>6</v>
      </c>
      <c r="E98" s="6" t="s">
        <v>7</v>
      </c>
      <c r="F98" s="6" t="s">
        <v>8</v>
      </c>
      <c r="G98" s="6" t="s">
        <v>9</v>
      </c>
      <c r="H98" s="6" t="s">
        <v>10</v>
      </c>
      <c r="I98" s="6" t="s">
        <v>11</v>
      </c>
      <c r="J98" s="6" t="s">
        <v>12</v>
      </c>
      <c r="K98" s="6" t="s">
        <v>13</v>
      </c>
      <c r="L98" s="6" t="s">
        <v>14</v>
      </c>
      <c r="M98" s="6" t="s">
        <v>15</v>
      </c>
      <c r="N98" s="6" t="s">
        <v>16</v>
      </c>
      <c r="O98" s="6" t="s">
        <v>17</v>
      </c>
      <c r="P98" s="6" t="s">
        <v>18</v>
      </c>
      <c r="Q98" s="6" t="s">
        <v>19</v>
      </c>
      <c r="R98" s="6" t="s">
        <v>20</v>
      </c>
      <c r="S98" s="6" t="s">
        <v>21</v>
      </c>
      <c r="T98" s="6" t="s">
        <v>22</v>
      </c>
      <c r="U98" s="6" t="s">
        <v>23</v>
      </c>
      <c r="V98" s="6" t="s">
        <v>24</v>
      </c>
      <c r="W98" s="6" t="s">
        <v>25</v>
      </c>
      <c r="X98" s="6" t="s">
        <v>26</v>
      </c>
      <c r="Y98" s="6" t="s">
        <v>27</v>
      </c>
      <c r="Z98" s="6" t="s">
        <v>28</v>
      </c>
      <c r="AA98" s="6" t="s">
        <v>29</v>
      </c>
      <c r="AB98" s="6" t="s">
        <v>30</v>
      </c>
    </row>
    <row r="99" spans="1:31" s="15" customFormat="1" x14ac:dyDescent="0.25">
      <c r="A99" s="17">
        <v>1</v>
      </c>
      <c r="B99" s="17" t="s">
        <v>1043</v>
      </c>
      <c r="C99" s="17" t="s">
        <v>1044</v>
      </c>
      <c r="D99" s="17" t="s">
        <v>1045</v>
      </c>
      <c r="E99" s="17" t="s">
        <v>1046</v>
      </c>
      <c r="F99" s="17" t="s">
        <v>35</v>
      </c>
      <c r="G99" s="17" t="s">
        <v>1047</v>
      </c>
      <c r="H99" s="17">
        <v>306473</v>
      </c>
      <c r="I99" s="17">
        <v>302194</v>
      </c>
      <c r="J99" s="17">
        <v>4279</v>
      </c>
      <c r="K99" s="17" t="s">
        <v>37</v>
      </c>
      <c r="L99" s="18">
        <v>207547.41</v>
      </c>
      <c r="M99" s="18">
        <v>5877.03</v>
      </c>
      <c r="N99" s="18">
        <v>5123.09</v>
      </c>
      <c r="O99" s="18">
        <v>218547.53</v>
      </c>
      <c r="P99" s="18">
        <v>22795.56</v>
      </c>
      <c r="Q99" s="18">
        <v>2088.62</v>
      </c>
      <c r="R99" s="18">
        <v>1906.29</v>
      </c>
      <c r="S99" s="18">
        <v>26790.47</v>
      </c>
      <c r="T99" s="18">
        <v>0</v>
      </c>
      <c r="U99" s="18">
        <v>0</v>
      </c>
      <c r="V99" s="18">
        <v>0</v>
      </c>
      <c r="W99" s="18">
        <v>0</v>
      </c>
      <c r="X99" s="18"/>
      <c r="Y99" s="18">
        <v>230342.97</v>
      </c>
      <c r="Z99" s="18">
        <v>7211.71</v>
      </c>
      <c r="AA99" s="18">
        <v>7783.32</v>
      </c>
      <c r="AB99" s="18">
        <v>245338</v>
      </c>
    </row>
    <row r="100" spans="1:31" s="15" customFormat="1" x14ac:dyDescent="0.25">
      <c r="A100" s="17">
        <v>2</v>
      </c>
      <c r="B100" s="17" t="s">
        <v>1048</v>
      </c>
      <c r="C100" s="17" t="s">
        <v>1044</v>
      </c>
      <c r="D100" s="17" t="s">
        <v>1049</v>
      </c>
      <c r="E100" s="17" t="s">
        <v>1050</v>
      </c>
      <c r="F100" s="17" t="s">
        <v>35</v>
      </c>
      <c r="G100" s="17" t="s">
        <v>45</v>
      </c>
      <c r="H100" s="17">
        <v>166877</v>
      </c>
      <c r="I100" s="17">
        <v>157881</v>
      </c>
      <c r="J100" s="17">
        <v>8996</v>
      </c>
      <c r="K100" s="17" t="s">
        <v>37</v>
      </c>
      <c r="L100" s="18">
        <v>416700.15</v>
      </c>
      <c r="M100" s="18">
        <v>22210.400000000001</v>
      </c>
      <c r="N100" s="18">
        <v>5702.42</v>
      </c>
      <c r="O100" s="18">
        <v>444612.97</v>
      </c>
      <c r="P100" s="18">
        <v>46834.33</v>
      </c>
      <c r="Q100" s="18">
        <v>3608.98</v>
      </c>
      <c r="R100" s="18">
        <v>4007.72</v>
      </c>
      <c r="S100" s="18">
        <v>54451.03</v>
      </c>
      <c r="T100" s="18">
        <v>0</v>
      </c>
      <c r="U100" s="18">
        <v>0</v>
      </c>
      <c r="V100" s="18">
        <v>0</v>
      </c>
      <c r="W100" s="18">
        <v>0</v>
      </c>
      <c r="X100" s="18"/>
      <c r="Y100" s="18">
        <v>463534.48</v>
      </c>
      <c r="Z100" s="18">
        <v>9311.4</v>
      </c>
      <c r="AA100" s="18">
        <v>26218.12</v>
      </c>
      <c r="AB100" s="18">
        <v>499064</v>
      </c>
    </row>
    <row r="101" spans="1:31" s="15" customFormat="1" x14ac:dyDescent="0.25">
      <c r="A101" s="17">
        <v>3</v>
      </c>
      <c r="B101" s="17" t="s">
        <v>1048</v>
      </c>
      <c r="C101" s="17" t="s">
        <v>1044</v>
      </c>
      <c r="D101" s="17" t="s">
        <v>1051</v>
      </c>
      <c r="E101" s="17" t="s">
        <v>1052</v>
      </c>
      <c r="F101" s="17" t="s">
        <v>35</v>
      </c>
      <c r="G101" s="17" t="s">
        <v>45</v>
      </c>
      <c r="H101" s="17">
        <v>380</v>
      </c>
      <c r="I101" s="17">
        <v>380</v>
      </c>
      <c r="J101" s="17">
        <v>0</v>
      </c>
      <c r="K101" s="17" t="s">
        <v>59</v>
      </c>
      <c r="L101" s="18">
        <v>3836.91</v>
      </c>
      <c r="M101" s="18">
        <v>13.27</v>
      </c>
      <c r="N101" s="18">
        <v>570.82000000000005</v>
      </c>
      <c r="O101" s="18">
        <v>4421</v>
      </c>
      <c r="P101" s="18">
        <v>118.77</v>
      </c>
      <c r="Q101" s="18">
        <v>39.229999999999997</v>
      </c>
      <c r="R101" s="18">
        <v>0</v>
      </c>
      <c r="S101" s="18">
        <v>158</v>
      </c>
      <c r="T101" s="18">
        <v>0</v>
      </c>
      <c r="U101" s="18">
        <v>0</v>
      </c>
      <c r="V101" s="18">
        <v>0</v>
      </c>
      <c r="W101" s="18">
        <v>0</v>
      </c>
      <c r="X101" s="18"/>
      <c r="Y101" s="18">
        <v>3955.68</v>
      </c>
      <c r="Z101" s="18">
        <v>610.04999999999995</v>
      </c>
      <c r="AA101" s="18">
        <v>13.27</v>
      </c>
      <c r="AB101" s="18">
        <v>4579</v>
      </c>
    </row>
    <row r="102" spans="1:31" s="15" customFormat="1" x14ac:dyDescent="0.25">
      <c r="A102" s="17">
        <v>4</v>
      </c>
      <c r="B102" s="17" t="s">
        <v>1048</v>
      </c>
      <c r="C102" s="17" t="s">
        <v>1044</v>
      </c>
      <c r="D102" s="17" t="s">
        <v>1053</v>
      </c>
      <c r="E102" s="17" t="s">
        <v>1054</v>
      </c>
      <c r="F102" s="17" t="s">
        <v>35</v>
      </c>
      <c r="G102" s="17" t="s">
        <v>1055</v>
      </c>
      <c r="H102" s="17">
        <v>25570</v>
      </c>
      <c r="I102" s="17">
        <v>25470</v>
      </c>
      <c r="J102" s="17">
        <v>100</v>
      </c>
      <c r="K102" s="17" t="s">
        <v>37</v>
      </c>
      <c r="L102" s="18">
        <v>20330.89</v>
      </c>
      <c r="M102" s="18">
        <v>754.58</v>
      </c>
      <c r="N102" s="18">
        <v>2333.5700000000002</v>
      </c>
      <c r="O102" s="18">
        <v>23419.040000000001</v>
      </c>
      <c r="P102" s="18">
        <v>1563.85</v>
      </c>
      <c r="Q102" s="18">
        <v>215.56</v>
      </c>
      <c r="R102" s="18">
        <v>44.55</v>
      </c>
      <c r="S102" s="18">
        <v>1823.96</v>
      </c>
      <c r="T102" s="18">
        <v>0</v>
      </c>
      <c r="U102" s="18">
        <v>0</v>
      </c>
      <c r="V102" s="18">
        <v>0</v>
      </c>
      <c r="W102" s="18">
        <v>0</v>
      </c>
      <c r="X102" s="18"/>
      <c r="Y102" s="18">
        <v>21894.74</v>
      </c>
      <c r="Z102" s="18">
        <v>2549.13</v>
      </c>
      <c r="AA102" s="18">
        <v>799.13</v>
      </c>
      <c r="AB102" s="18">
        <v>25243</v>
      </c>
    </row>
    <row r="103" spans="1:31" s="15" customFormat="1" x14ac:dyDescent="0.25">
      <c r="A103" s="17">
        <v>5</v>
      </c>
      <c r="B103" s="17" t="s">
        <v>1048</v>
      </c>
      <c r="C103" s="17" t="s">
        <v>1044</v>
      </c>
      <c r="D103" s="17" t="s">
        <v>1056</v>
      </c>
      <c r="E103" s="17" t="s">
        <v>1057</v>
      </c>
      <c r="F103" s="17" t="s">
        <v>35</v>
      </c>
      <c r="G103" s="17" t="s">
        <v>45</v>
      </c>
      <c r="H103" s="17">
        <v>7185</v>
      </c>
      <c r="I103" s="17">
        <v>7185</v>
      </c>
      <c r="J103" s="17">
        <v>0</v>
      </c>
      <c r="K103" s="17" t="s">
        <v>302</v>
      </c>
      <c r="L103" s="18">
        <v>10435.77</v>
      </c>
      <c r="M103" s="18">
        <v>13.81</v>
      </c>
      <c r="N103" s="18">
        <v>1501.42</v>
      </c>
      <c r="O103" s="18">
        <v>11951</v>
      </c>
      <c r="P103" s="18">
        <v>118.36</v>
      </c>
      <c r="Q103" s="18">
        <v>106.64</v>
      </c>
      <c r="R103" s="18">
        <v>0</v>
      </c>
      <c r="S103" s="18">
        <v>225</v>
      </c>
      <c r="T103" s="18">
        <v>0</v>
      </c>
      <c r="U103" s="18">
        <v>0</v>
      </c>
      <c r="V103" s="18">
        <v>0</v>
      </c>
      <c r="W103" s="18">
        <v>0</v>
      </c>
      <c r="X103" s="18"/>
      <c r="Y103" s="18">
        <v>10554.13</v>
      </c>
      <c r="Z103" s="18">
        <v>1608.06</v>
      </c>
      <c r="AA103" s="18">
        <v>13.81</v>
      </c>
      <c r="AB103" s="18">
        <v>12176</v>
      </c>
    </row>
    <row r="104" spans="1:31" s="15" customFormat="1" x14ac:dyDescent="0.25">
      <c r="A104" s="17">
        <v>6</v>
      </c>
      <c r="B104" s="17" t="s">
        <v>1048</v>
      </c>
      <c r="C104" s="17" t="s">
        <v>1044</v>
      </c>
      <c r="D104" s="17" t="s">
        <v>1058</v>
      </c>
      <c r="E104" s="17" t="s">
        <v>1059</v>
      </c>
      <c r="F104" s="17" t="s">
        <v>35</v>
      </c>
      <c r="G104" s="17" t="s">
        <v>45</v>
      </c>
      <c r="H104" s="17">
        <v>75688</v>
      </c>
      <c r="I104" s="17">
        <v>75309</v>
      </c>
      <c r="J104" s="17">
        <v>379</v>
      </c>
      <c r="K104" s="17" t="s">
        <v>37</v>
      </c>
      <c r="L104" s="18">
        <v>46819.7</v>
      </c>
      <c r="M104" s="18">
        <v>3562.04</v>
      </c>
      <c r="N104" s="18">
        <v>3624.26</v>
      </c>
      <c r="O104" s="18">
        <v>54006</v>
      </c>
      <c r="P104" s="18">
        <v>2611.9499999999998</v>
      </c>
      <c r="Q104" s="18">
        <v>505.21</v>
      </c>
      <c r="R104" s="18">
        <v>168.84</v>
      </c>
      <c r="S104" s="18">
        <v>3286</v>
      </c>
      <c r="T104" s="18">
        <v>0</v>
      </c>
      <c r="U104" s="18">
        <v>0</v>
      </c>
      <c r="V104" s="18">
        <v>0</v>
      </c>
      <c r="W104" s="18">
        <v>0</v>
      </c>
      <c r="X104" s="18"/>
      <c r="Y104" s="18">
        <v>49431.65</v>
      </c>
      <c r="Z104" s="18">
        <v>4129.47</v>
      </c>
      <c r="AA104" s="18">
        <v>3730.88</v>
      </c>
      <c r="AB104" s="18">
        <v>57292</v>
      </c>
    </row>
    <row r="105" spans="1:31" s="15" customFormat="1" x14ac:dyDescent="0.25">
      <c r="A105" s="17">
        <v>7</v>
      </c>
      <c r="B105" s="17" t="s">
        <v>1048</v>
      </c>
      <c r="C105" s="17" t="s">
        <v>1044</v>
      </c>
      <c r="D105" s="17" t="s">
        <v>1060</v>
      </c>
      <c r="E105" s="17" t="s">
        <v>1061</v>
      </c>
      <c r="F105" s="17" t="s">
        <v>35</v>
      </c>
      <c r="G105" s="17" t="s">
        <v>45</v>
      </c>
      <c r="H105" s="17">
        <v>48135</v>
      </c>
      <c r="I105" s="17">
        <v>48135</v>
      </c>
      <c r="J105" s="17">
        <v>0</v>
      </c>
      <c r="K105" s="17" t="s">
        <v>37</v>
      </c>
      <c r="L105" s="18">
        <v>104729.22</v>
      </c>
      <c r="M105" s="18">
        <v>0</v>
      </c>
      <c r="N105" s="18">
        <v>3521.8</v>
      </c>
      <c r="O105" s="18">
        <v>108251.02</v>
      </c>
      <c r="P105" s="18">
        <v>499.11</v>
      </c>
      <c r="Q105" s="18">
        <v>1079.8699999999999</v>
      </c>
      <c r="R105" s="18">
        <v>0</v>
      </c>
      <c r="S105" s="18">
        <v>1578.98</v>
      </c>
      <c r="T105" s="18">
        <v>0</v>
      </c>
      <c r="U105" s="18">
        <v>0</v>
      </c>
      <c r="V105" s="18">
        <v>0</v>
      </c>
      <c r="W105" s="18">
        <v>0</v>
      </c>
      <c r="X105" s="18"/>
      <c r="Y105" s="18">
        <v>105228.33</v>
      </c>
      <c r="Z105" s="18">
        <v>4601.67</v>
      </c>
      <c r="AA105" s="18">
        <v>0</v>
      </c>
      <c r="AB105" s="18">
        <v>109830</v>
      </c>
    </row>
    <row r="106" spans="1:31" s="15" customFormat="1" x14ac:dyDescent="0.25">
      <c r="A106" s="17">
        <v>8</v>
      </c>
      <c r="B106" s="17" t="s">
        <v>1048</v>
      </c>
      <c r="C106" s="17" t="s">
        <v>1044</v>
      </c>
      <c r="D106" s="17" t="s">
        <v>1062</v>
      </c>
      <c r="E106" s="17" t="s">
        <v>1063</v>
      </c>
      <c r="F106" s="17" t="s">
        <v>35</v>
      </c>
      <c r="G106" s="17" t="s">
        <v>58</v>
      </c>
      <c r="H106" s="17">
        <v>9399</v>
      </c>
      <c r="I106" s="17">
        <v>9212</v>
      </c>
      <c r="J106" s="17">
        <v>561</v>
      </c>
      <c r="K106" s="17" t="s">
        <v>37</v>
      </c>
      <c r="L106" s="18">
        <v>33306.49</v>
      </c>
      <c r="M106" s="18">
        <v>2125.41</v>
      </c>
      <c r="N106" s="18">
        <v>3128.1</v>
      </c>
      <c r="O106" s="18">
        <v>38560</v>
      </c>
      <c r="P106" s="18">
        <v>3275.99</v>
      </c>
      <c r="Q106" s="18">
        <v>353.08</v>
      </c>
      <c r="R106" s="18">
        <v>249.93</v>
      </c>
      <c r="S106" s="18">
        <v>3879</v>
      </c>
      <c r="T106" s="18">
        <v>0</v>
      </c>
      <c r="U106" s="18">
        <v>0</v>
      </c>
      <c r="V106" s="18">
        <v>0</v>
      </c>
      <c r="W106" s="18">
        <v>0</v>
      </c>
      <c r="X106" s="18"/>
      <c r="Y106" s="18">
        <v>36582.480000000003</v>
      </c>
      <c r="Z106" s="18">
        <v>3481.18</v>
      </c>
      <c r="AA106" s="18">
        <v>2375.34</v>
      </c>
      <c r="AB106" s="18">
        <v>42439</v>
      </c>
    </row>
    <row r="107" spans="1:31" s="15" customFormat="1" x14ac:dyDescent="0.25">
      <c r="A107" s="17">
        <v>9</v>
      </c>
      <c r="B107" s="17" t="s">
        <v>1064</v>
      </c>
      <c r="C107" s="17" t="s">
        <v>1044</v>
      </c>
      <c r="D107" s="17" t="s">
        <v>1065</v>
      </c>
      <c r="E107" s="17" t="s">
        <v>1066</v>
      </c>
      <c r="F107" s="17" t="s">
        <v>35</v>
      </c>
      <c r="G107" s="17" t="s">
        <v>221</v>
      </c>
      <c r="H107" s="17">
        <v>37555</v>
      </c>
      <c r="I107" s="17">
        <v>32773</v>
      </c>
      <c r="J107" s="17">
        <v>14346</v>
      </c>
      <c r="K107" s="17" t="s">
        <v>37</v>
      </c>
      <c r="L107" s="18">
        <v>408451.05</v>
      </c>
      <c r="M107" s="18">
        <v>20100.97</v>
      </c>
      <c r="N107" s="18">
        <v>6315.16</v>
      </c>
      <c r="O107" s="18">
        <v>434867.18</v>
      </c>
      <c r="P107" s="18">
        <v>78019.44</v>
      </c>
      <c r="Q107" s="18">
        <v>4009.24</v>
      </c>
      <c r="R107" s="18">
        <v>6391.14</v>
      </c>
      <c r="S107" s="18">
        <v>88419.82</v>
      </c>
      <c r="T107" s="18">
        <v>0</v>
      </c>
      <c r="U107" s="18">
        <v>0</v>
      </c>
      <c r="V107" s="18">
        <v>0</v>
      </c>
      <c r="W107" s="18">
        <v>0</v>
      </c>
      <c r="X107" s="18"/>
      <c r="Y107" s="18">
        <v>486470.49</v>
      </c>
      <c r="Z107" s="18">
        <v>10324.4</v>
      </c>
      <c r="AA107" s="18">
        <v>26492.11</v>
      </c>
      <c r="AB107" s="18">
        <v>523287</v>
      </c>
    </row>
    <row r="108" spans="1:31" s="22" customFormat="1" x14ac:dyDescent="0.25">
      <c r="A108" s="19"/>
      <c r="B108" s="19"/>
      <c r="C108" s="10" t="s">
        <v>71</v>
      </c>
      <c r="D108" s="19"/>
      <c r="E108" s="19"/>
      <c r="F108" s="19"/>
      <c r="G108" s="19"/>
      <c r="H108" s="19"/>
      <c r="I108" s="19"/>
      <c r="J108" s="19">
        <f>SUM(J99:J107)</f>
        <v>28661</v>
      </c>
      <c r="K108" s="19"/>
      <c r="L108" s="20">
        <f t="shared" ref="L108:AB108" si="25">SUM(L99:L107)</f>
        <v>1252157.5900000001</v>
      </c>
      <c r="M108" s="20">
        <f t="shared" si="25"/>
        <v>54657.510000000009</v>
      </c>
      <c r="N108" s="20">
        <f t="shared" si="25"/>
        <v>31820.639999999999</v>
      </c>
      <c r="O108" s="20">
        <f t="shared" si="25"/>
        <v>1338635.74</v>
      </c>
      <c r="P108" s="20">
        <f t="shared" si="25"/>
        <v>155837.36000000002</v>
      </c>
      <c r="Q108" s="20">
        <f t="shared" si="25"/>
        <v>12006.43</v>
      </c>
      <c r="R108" s="20">
        <f t="shared" si="25"/>
        <v>12768.470000000001</v>
      </c>
      <c r="S108" s="20">
        <f t="shared" si="25"/>
        <v>180612.26</v>
      </c>
      <c r="T108" s="20">
        <f t="shared" si="25"/>
        <v>0</v>
      </c>
      <c r="U108" s="20">
        <f t="shared" si="25"/>
        <v>0</v>
      </c>
      <c r="V108" s="20">
        <f t="shared" si="25"/>
        <v>0</v>
      </c>
      <c r="W108" s="20">
        <f t="shared" si="25"/>
        <v>0</v>
      </c>
      <c r="X108" s="20">
        <f t="shared" si="25"/>
        <v>0</v>
      </c>
      <c r="Y108" s="20">
        <f t="shared" si="25"/>
        <v>1407994.95</v>
      </c>
      <c r="Z108" s="20">
        <f t="shared" si="25"/>
        <v>43827.070000000007</v>
      </c>
      <c r="AA108" s="20">
        <f t="shared" si="25"/>
        <v>67425.98</v>
      </c>
      <c r="AB108" s="20">
        <f t="shared" si="25"/>
        <v>1519248</v>
      </c>
    </row>
    <row r="109" spans="1:31" s="15" customFormat="1" x14ac:dyDescent="0.25">
      <c r="A109" s="17">
        <v>1</v>
      </c>
      <c r="B109" s="17" t="s">
        <v>1064</v>
      </c>
      <c r="C109" s="17" t="s">
        <v>1044</v>
      </c>
      <c r="D109" s="17" t="s">
        <v>1079</v>
      </c>
      <c r="E109" s="17" t="s">
        <v>1080</v>
      </c>
      <c r="F109" s="17" t="s">
        <v>75</v>
      </c>
      <c r="G109" s="17" t="s">
        <v>1081</v>
      </c>
      <c r="H109" s="17">
        <v>12327</v>
      </c>
      <c r="I109" s="17">
        <v>11858</v>
      </c>
      <c r="J109" s="17">
        <v>469</v>
      </c>
      <c r="K109" s="17" t="s">
        <v>37</v>
      </c>
      <c r="L109" s="18">
        <v>41623.21</v>
      </c>
      <c r="M109" s="18">
        <v>2742.64</v>
      </c>
      <c r="N109" s="18">
        <v>3269.13</v>
      </c>
      <c r="O109" s="18">
        <v>47634.98</v>
      </c>
      <c r="P109" s="18">
        <v>3480.65</v>
      </c>
      <c r="Q109" s="18">
        <v>418.78</v>
      </c>
      <c r="R109" s="18">
        <v>278.58999999999997</v>
      </c>
      <c r="S109" s="18">
        <v>4178.0200000000004</v>
      </c>
      <c r="T109" s="18">
        <v>0</v>
      </c>
      <c r="U109" s="18">
        <v>0</v>
      </c>
      <c r="V109" s="18">
        <v>0</v>
      </c>
      <c r="W109" s="18">
        <v>0</v>
      </c>
      <c r="X109" s="18"/>
      <c r="Y109" s="18">
        <v>45103.86</v>
      </c>
      <c r="Z109" s="18">
        <v>3687.91</v>
      </c>
      <c r="AA109" s="18">
        <v>3021.23</v>
      </c>
      <c r="AB109" s="18">
        <v>51813</v>
      </c>
    </row>
    <row r="110" spans="1:31" s="15" customFormat="1" x14ac:dyDescent="0.25">
      <c r="A110" s="17">
        <v>2</v>
      </c>
      <c r="B110" s="17" t="s">
        <v>1048</v>
      </c>
      <c r="C110" s="17" t="s">
        <v>1044</v>
      </c>
      <c r="D110" s="17" t="s">
        <v>1082</v>
      </c>
      <c r="E110" s="17" t="s">
        <v>1083</v>
      </c>
      <c r="F110" s="17" t="s">
        <v>75</v>
      </c>
      <c r="G110" s="17" t="s">
        <v>1072</v>
      </c>
      <c r="H110" s="17">
        <v>4883</v>
      </c>
      <c r="I110" s="17">
        <v>4812</v>
      </c>
      <c r="J110" s="17">
        <v>71</v>
      </c>
      <c r="K110" s="17" t="s">
        <v>37</v>
      </c>
      <c r="L110" s="18">
        <v>17493.12</v>
      </c>
      <c r="M110" s="18">
        <v>763.62</v>
      </c>
      <c r="N110" s="18">
        <v>1785.26</v>
      </c>
      <c r="O110" s="18">
        <v>20042</v>
      </c>
      <c r="P110" s="18">
        <v>908.95</v>
      </c>
      <c r="Q110" s="18">
        <v>183.88</v>
      </c>
      <c r="R110" s="18">
        <v>42.17</v>
      </c>
      <c r="S110" s="18">
        <v>1135</v>
      </c>
      <c r="T110" s="18">
        <v>0</v>
      </c>
      <c r="U110" s="18">
        <v>0</v>
      </c>
      <c r="V110" s="18">
        <v>0</v>
      </c>
      <c r="W110" s="18">
        <v>0</v>
      </c>
      <c r="X110" s="18"/>
      <c r="Y110" s="18">
        <v>18402.07</v>
      </c>
      <c r="Z110" s="18">
        <v>1969.14</v>
      </c>
      <c r="AA110" s="18">
        <v>805.79</v>
      </c>
      <c r="AB110" s="18">
        <v>21177</v>
      </c>
    </row>
    <row r="111" spans="1:31" s="15" customFormat="1" x14ac:dyDescent="0.25">
      <c r="A111" s="17">
        <v>3</v>
      </c>
      <c r="B111" s="17" t="s">
        <v>1048</v>
      </c>
      <c r="C111" s="17" t="s">
        <v>1044</v>
      </c>
      <c r="D111" s="17" t="s">
        <v>1084</v>
      </c>
      <c r="E111" s="17" t="s">
        <v>1085</v>
      </c>
      <c r="F111" s="17" t="s">
        <v>75</v>
      </c>
      <c r="G111" s="17" t="s">
        <v>1072</v>
      </c>
      <c r="H111" s="17">
        <v>9856</v>
      </c>
      <c r="I111" s="17">
        <v>9637</v>
      </c>
      <c r="J111" s="17">
        <v>219</v>
      </c>
      <c r="K111" s="17" t="s">
        <v>37</v>
      </c>
      <c r="L111" s="18">
        <v>30378.51</v>
      </c>
      <c r="M111" s="18">
        <v>2222.2600000000002</v>
      </c>
      <c r="N111" s="18">
        <v>2786.2</v>
      </c>
      <c r="O111" s="18">
        <v>35386.97</v>
      </c>
      <c r="P111" s="18">
        <v>1747.65</v>
      </c>
      <c r="Q111" s="18">
        <v>326.29000000000002</v>
      </c>
      <c r="R111" s="18">
        <v>130.09</v>
      </c>
      <c r="S111" s="18">
        <v>2204.0300000000002</v>
      </c>
      <c r="T111" s="18">
        <v>0</v>
      </c>
      <c r="U111" s="18">
        <v>0</v>
      </c>
      <c r="V111" s="18">
        <v>0</v>
      </c>
      <c r="W111" s="18">
        <v>0</v>
      </c>
      <c r="X111" s="18"/>
      <c r="Y111" s="18">
        <v>32126.16</v>
      </c>
      <c r="Z111" s="18">
        <v>3112.49</v>
      </c>
      <c r="AA111" s="18">
        <v>2352.35</v>
      </c>
      <c r="AB111" s="18">
        <v>37591</v>
      </c>
    </row>
    <row r="112" spans="1:31" s="15" customFormat="1" x14ac:dyDescent="0.25">
      <c r="A112" s="17">
        <v>4</v>
      </c>
      <c r="B112" s="17" t="s">
        <v>1048</v>
      </c>
      <c r="C112" s="17" t="s">
        <v>1044</v>
      </c>
      <c r="D112" s="17" t="s">
        <v>1086</v>
      </c>
      <c r="E112" s="17" t="s">
        <v>1087</v>
      </c>
      <c r="F112" s="17" t="s">
        <v>75</v>
      </c>
      <c r="G112" s="17" t="s">
        <v>1072</v>
      </c>
      <c r="H112" s="17">
        <v>6802</v>
      </c>
      <c r="I112" s="17">
        <v>6800</v>
      </c>
      <c r="J112" s="17">
        <v>2</v>
      </c>
      <c r="K112" s="17" t="s">
        <v>37</v>
      </c>
      <c r="L112" s="18">
        <v>17597.36</v>
      </c>
      <c r="M112" s="18">
        <v>821.44</v>
      </c>
      <c r="N112" s="18">
        <v>1762.24</v>
      </c>
      <c r="O112" s="18">
        <v>20181.04</v>
      </c>
      <c r="P112" s="18">
        <v>426.04</v>
      </c>
      <c r="Q112" s="18">
        <v>186.73</v>
      </c>
      <c r="R112" s="18">
        <v>1.19</v>
      </c>
      <c r="S112" s="18">
        <v>613.96</v>
      </c>
      <c r="T112" s="18">
        <v>0</v>
      </c>
      <c r="U112" s="18">
        <v>0</v>
      </c>
      <c r="V112" s="18">
        <v>0</v>
      </c>
      <c r="W112" s="18">
        <v>0</v>
      </c>
      <c r="X112" s="18"/>
      <c r="Y112" s="18">
        <v>18023.400000000001</v>
      </c>
      <c r="Z112" s="18">
        <v>1948.97</v>
      </c>
      <c r="AA112" s="18">
        <v>822.63</v>
      </c>
      <c r="AB112" s="18">
        <v>20795</v>
      </c>
    </row>
    <row r="113" spans="1:31" s="15" customFormat="1" x14ac:dyDescent="0.25">
      <c r="A113" s="17">
        <v>5</v>
      </c>
      <c r="B113" s="17" t="s">
        <v>1048</v>
      </c>
      <c r="C113" s="17" t="s">
        <v>1044</v>
      </c>
      <c r="D113" s="17" t="s">
        <v>1088</v>
      </c>
      <c r="E113" s="17" t="s">
        <v>1089</v>
      </c>
      <c r="F113" s="17" t="s">
        <v>75</v>
      </c>
      <c r="G113" s="17" t="s">
        <v>1072</v>
      </c>
      <c r="H113" s="17">
        <v>136</v>
      </c>
      <c r="I113" s="17">
        <v>18</v>
      </c>
      <c r="J113" s="17">
        <v>118</v>
      </c>
      <c r="K113" s="17" t="s">
        <v>37</v>
      </c>
      <c r="L113" s="18">
        <v>17566.66</v>
      </c>
      <c r="M113" s="18">
        <v>861.78</v>
      </c>
      <c r="N113" s="18">
        <v>2356.54</v>
      </c>
      <c r="O113" s="18">
        <v>20784.98</v>
      </c>
      <c r="P113" s="18">
        <v>1163.9000000000001</v>
      </c>
      <c r="Q113" s="18">
        <v>188.03</v>
      </c>
      <c r="R113" s="18">
        <v>70.09</v>
      </c>
      <c r="S113" s="18">
        <v>1422.02</v>
      </c>
      <c r="T113" s="18">
        <v>0</v>
      </c>
      <c r="U113" s="18">
        <v>0</v>
      </c>
      <c r="V113" s="18">
        <v>0</v>
      </c>
      <c r="W113" s="18">
        <v>0</v>
      </c>
      <c r="X113" s="18"/>
      <c r="Y113" s="18">
        <v>18730.560000000001</v>
      </c>
      <c r="Z113" s="18">
        <v>2544.5700000000002</v>
      </c>
      <c r="AA113" s="18">
        <v>931.87</v>
      </c>
      <c r="AB113" s="18">
        <v>22207</v>
      </c>
    </row>
    <row r="114" spans="1:31" s="15" customFormat="1" x14ac:dyDescent="0.25">
      <c r="A114" s="17">
        <v>6</v>
      </c>
      <c r="B114" s="17" t="s">
        <v>1043</v>
      </c>
      <c r="C114" s="17" t="s">
        <v>1091</v>
      </c>
      <c r="D114" s="17" t="s">
        <v>1092</v>
      </c>
      <c r="E114" s="17" t="s">
        <v>1093</v>
      </c>
      <c r="F114" s="17" t="s">
        <v>75</v>
      </c>
      <c r="G114" s="17" t="s">
        <v>114</v>
      </c>
      <c r="H114" s="17">
        <v>0</v>
      </c>
      <c r="I114" s="17">
        <v>0</v>
      </c>
      <c r="J114" s="17">
        <v>200</v>
      </c>
      <c r="K114" s="17" t="s">
        <v>107</v>
      </c>
      <c r="L114" s="18">
        <v>29992.86</v>
      </c>
      <c r="M114" s="18">
        <v>2437.8200000000002</v>
      </c>
      <c r="N114" s="18">
        <v>3177.32</v>
      </c>
      <c r="O114" s="18">
        <v>35608</v>
      </c>
      <c r="P114" s="18">
        <v>1539.83</v>
      </c>
      <c r="Q114" s="18">
        <v>327.37</v>
      </c>
      <c r="R114" s="18">
        <v>118.8</v>
      </c>
      <c r="S114" s="18">
        <v>1986</v>
      </c>
      <c r="T114" s="18">
        <v>0</v>
      </c>
      <c r="U114" s="18">
        <v>0</v>
      </c>
      <c r="V114" s="18">
        <v>0</v>
      </c>
      <c r="W114" s="18">
        <v>0</v>
      </c>
      <c r="X114" s="18"/>
      <c r="Y114" s="18">
        <v>31532.69</v>
      </c>
      <c r="Z114" s="18">
        <v>3504.69</v>
      </c>
      <c r="AA114" s="18">
        <v>2556.62</v>
      </c>
      <c r="AB114" s="18">
        <v>37594</v>
      </c>
    </row>
    <row r="115" spans="1:31" s="15" customFormat="1" x14ac:dyDescent="0.25">
      <c r="A115" s="17">
        <v>7</v>
      </c>
      <c r="B115" s="17" t="s">
        <v>1043</v>
      </c>
      <c r="C115" s="17" t="s">
        <v>1043</v>
      </c>
      <c r="D115" s="17" t="s">
        <v>1094</v>
      </c>
      <c r="E115" s="17" t="s">
        <v>1095</v>
      </c>
      <c r="F115" s="17" t="s">
        <v>75</v>
      </c>
      <c r="G115" s="17" t="s">
        <v>114</v>
      </c>
      <c r="H115" s="17">
        <v>20</v>
      </c>
      <c r="I115" s="17">
        <v>20</v>
      </c>
      <c r="J115" s="17">
        <v>7</v>
      </c>
      <c r="K115" s="17" t="s">
        <v>107</v>
      </c>
      <c r="L115" s="18">
        <v>29634.29</v>
      </c>
      <c r="M115" s="18">
        <v>2330.87</v>
      </c>
      <c r="N115" s="18">
        <v>3305.84</v>
      </c>
      <c r="O115" s="18">
        <v>35271</v>
      </c>
      <c r="P115" s="18">
        <v>266.23</v>
      </c>
      <c r="Q115" s="18">
        <v>328.61</v>
      </c>
      <c r="R115" s="18">
        <v>4.16</v>
      </c>
      <c r="S115" s="18">
        <v>599</v>
      </c>
      <c r="T115" s="18">
        <v>0</v>
      </c>
      <c r="U115" s="18">
        <v>0</v>
      </c>
      <c r="V115" s="18">
        <v>0</v>
      </c>
      <c r="W115" s="18">
        <v>0</v>
      </c>
      <c r="X115" s="18"/>
      <c r="Y115" s="18">
        <v>29900.52</v>
      </c>
      <c r="Z115" s="18">
        <v>3634.45</v>
      </c>
      <c r="AA115" s="18">
        <v>2335.0300000000002</v>
      </c>
      <c r="AB115" s="18">
        <v>35870</v>
      </c>
    </row>
    <row r="116" spans="1:31" s="15" customFormat="1" x14ac:dyDescent="0.25">
      <c r="A116" s="17">
        <v>8</v>
      </c>
      <c r="B116" s="17" t="s">
        <v>1048</v>
      </c>
      <c r="C116" s="17" t="s">
        <v>1044</v>
      </c>
      <c r="D116" s="17" t="s">
        <v>1096</v>
      </c>
      <c r="E116" s="17" t="s">
        <v>1097</v>
      </c>
      <c r="F116" s="17" t="s">
        <v>75</v>
      </c>
      <c r="G116" s="17" t="s">
        <v>114</v>
      </c>
      <c r="H116" s="17">
        <v>0</v>
      </c>
      <c r="I116" s="17">
        <v>0</v>
      </c>
      <c r="J116" s="17">
        <v>460</v>
      </c>
      <c r="K116" s="17" t="s">
        <v>107</v>
      </c>
      <c r="L116" s="18">
        <v>68997.94</v>
      </c>
      <c r="M116" s="18">
        <v>5866.38</v>
      </c>
      <c r="N116" s="18">
        <v>7761.68</v>
      </c>
      <c r="O116" s="18">
        <v>82626</v>
      </c>
      <c r="P116" s="18">
        <v>3310.89</v>
      </c>
      <c r="Q116" s="18">
        <v>756.87</v>
      </c>
      <c r="R116" s="18">
        <v>273.24</v>
      </c>
      <c r="S116" s="18">
        <v>4341</v>
      </c>
      <c r="T116" s="18">
        <v>0</v>
      </c>
      <c r="U116" s="18">
        <v>0</v>
      </c>
      <c r="V116" s="18">
        <v>0</v>
      </c>
      <c r="W116" s="18">
        <v>0</v>
      </c>
      <c r="X116" s="18"/>
      <c r="Y116" s="18">
        <v>72308.83</v>
      </c>
      <c r="Z116" s="18">
        <v>8518.5499999999993</v>
      </c>
      <c r="AA116" s="18">
        <v>6139.62</v>
      </c>
      <c r="AB116" s="18">
        <v>86967</v>
      </c>
    </row>
    <row r="117" spans="1:31" s="12" customFormat="1" ht="16.5" customHeight="1" x14ac:dyDescent="0.25">
      <c r="A117" s="10"/>
      <c r="B117" s="10"/>
      <c r="C117" s="10" t="s">
        <v>71</v>
      </c>
      <c r="D117" s="10"/>
      <c r="E117" s="10"/>
      <c r="F117" s="10"/>
      <c r="G117" s="10"/>
      <c r="H117" s="10"/>
      <c r="I117" s="10"/>
      <c r="J117" s="11">
        <f>SUM(J109:J116)</f>
        <v>1546</v>
      </c>
      <c r="K117" s="10"/>
      <c r="L117" s="11">
        <f t="shared" ref="L117:AB117" si="26">SUM(L109:L116)</f>
        <v>253283.95</v>
      </c>
      <c r="M117" s="11">
        <f t="shared" si="26"/>
        <v>18046.810000000001</v>
      </c>
      <c r="N117" s="11">
        <f t="shared" si="26"/>
        <v>26204.21</v>
      </c>
      <c r="O117" s="11">
        <f t="shared" si="26"/>
        <v>297534.97000000003</v>
      </c>
      <c r="P117" s="11">
        <f t="shared" si="26"/>
        <v>12844.14</v>
      </c>
      <c r="Q117" s="11">
        <f t="shared" si="26"/>
        <v>2716.56</v>
      </c>
      <c r="R117" s="11">
        <f t="shared" si="26"/>
        <v>918.32999999999993</v>
      </c>
      <c r="S117" s="11">
        <f t="shared" si="26"/>
        <v>16479.03</v>
      </c>
      <c r="T117" s="11">
        <f t="shared" si="26"/>
        <v>0</v>
      </c>
      <c r="U117" s="11">
        <f t="shared" si="26"/>
        <v>0</v>
      </c>
      <c r="V117" s="11">
        <f t="shared" si="26"/>
        <v>0</v>
      </c>
      <c r="W117" s="11">
        <f t="shared" si="26"/>
        <v>0</v>
      </c>
      <c r="X117" s="11">
        <f t="shared" si="26"/>
        <v>0</v>
      </c>
      <c r="Y117" s="11">
        <f t="shared" si="26"/>
        <v>266128.08999999997</v>
      </c>
      <c r="Z117" s="11">
        <f t="shared" si="26"/>
        <v>28920.77</v>
      </c>
      <c r="AA117" s="11">
        <f t="shared" si="26"/>
        <v>18965.14</v>
      </c>
      <c r="AB117" s="11">
        <f t="shared" si="26"/>
        <v>314014</v>
      </c>
    </row>
    <row r="118" spans="1:31" s="12" customFormat="1" ht="16.5" customHeight="1" x14ac:dyDescent="0.25">
      <c r="A118" s="10"/>
      <c r="B118" s="10"/>
      <c r="C118" s="10" t="s">
        <v>119</v>
      </c>
      <c r="D118" s="10"/>
      <c r="E118" s="10"/>
      <c r="F118" s="10"/>
      <c r="G118" s="10"/>
      <c r="H118" s="10"/>
      <c r="I118" s="10"/>
      <c r="J118" s="11">
        <f>J117+J108</f>
        <v>30207</v>
      </c>
      <c r="K118" s="11"/>
      <c r="L118" s="11">
        <f t="shared" ref="L118:AB118" si="27">L117+L108</f>
        <v>1505441.54</v>
      </c>
      <c r="M118" s="11">
        <f t="shared" si="27"/>
        <v>72704.320000000007</v>
      </c>
      <c r="N118" s="11">
        <f t="shared" si="27"/>
        <v>58024.85</v>
      </c>
      <c r="O118" s="11">
        <f t="shared" si="27"/>
        <v>1636170.71</v>
      </c>
      <c r="P118" s="11">
        <f t="shared" si="27"/>
        <v>168681.5</v>
      </c>
      <c r="Q118" s="11">
        <f t="shared" si="27"/>
        <v>14722.99</v>
      </c>
      <c r="R118" s="11">
        <f t="shared" si="27"/>
        <v>13686.800000000001</v>
      </c>
      <c r="S118" s="11">
        <f t="shared" si="27"/>
        <v>197091.29</v>
      </c>
      <c r="T118" s="11">
        <f t="shared" si="27"/>
        <v>0</v>
      </c>
      <c r="U118" s="11">
        <f t="shared" si="27"/>
        <v>0</v>
      </c>
      <c r="V118" s="11">
        <f t="shared" si="27"/>
        <v>0</v>
      </c>
      <c r="W118" s="11">
        <f t="shared" si="27"/>
        <v>0</v>
      </c>
      <c r="X118" s="11">
        <f t="shared" si="27"/>
        <v>0</v>
      </c>
      <c r="Y118" s="11">
        <f t="shared" si="27"/>
        <v>1674123.04</v>
      </c>
      <c r="Z118" s="11">
        <f t="shared" si="27"/>
        <v>72747.840000000011</v>
      </c>
      <c r="AA118" s="11">
        <f t="shared" si="27"/>
        <v>86391.12</v>
      </c>
      <c r="AB118" s="11">
        <f t="shared" si="27"/>
        <v>1833262</v>
      </c>
    </row>
    <row r="119" spans="1:31" ht="18" customHeight="1" x14ac:dyDescent="0.25"/>
    <row r="120" spans="1:31" ht="18" customHeight="1" x14ac:dyDescent="0.25"/>
    <row r="123" spans="1:31" ht="15.75" x14ac:dyDescent="0.25">
      <c r="E123" s="13" t="s">
        <v>120</v>
      </c>
      <c r="G123" s="14"/>
      <c r="H123" s="14"/>
      <c r="I123" s="14"/>
      <c r="J123" s="14"/>
      <c r="K123" s="14"/>
      <c r="L123" s="13" t="s">
        <v>122</v>
      </c>
      <c r="M123" s="13"/>
      <c r="O123" s="14"/>
      <c r="Q123" s="14"/>
      <c r="R123" s="13" t="s">
        <v>121</v>
      </c>
      <c r="T123" s="14"/>
      <c r="U123" s="14"/>
      <c r="W123" s="14"/>
      <c r="X123" s="14"/>
      <c r="Y123" s="13" t="s">
        <v>123</v>
      </c>
      <c r="Z123" s="14"/>
      <c r="AA123" s="14"/>
      <c r="AB123" s="14"/>
    </row>
    <row r="124" spans="1:31" ht="15.75" x14ac:dyDescent="0.25">
      <c r="E124" s="13" t="s">
        <v>124</v>
      </c>
      <c r="G124" s="14"/>
      <c r="H124" s="14"/>
      <c r="I124" s="14"/>
      <c r="J124" s="14"/>
      <c r="K124" s="14"/>
      <c r="L124" s="13" t="s">
        <v>124</v>
      </c>
      <c r="M124" s="13"/>
      <c r="O124" s="14"/>
      <c r="Q124" s="14"/>
      <c r="R124" s="13" t="s">
        <v>124</v>
      </c>
      <c r="T124" s="14"/>
      <c r="U124" s="14"/>
      <c r="W124" s="14"/>
      <c r="X124" s="14"/>
      <c r="Y124" s="13" t="s">
        <v>124</v>
      </c>
      <c r="Z124" s="14"/>
      <c r="AA124" s="14"/>
      <c r="AB124" s="14"/>
    </row>
    <row r="125" spans="1:31" ht="4.5" customHeight="1" x14ac:dyDescent="0.25"/>
    <row r="126" spans="1:31" ht="32.25" customHeight="1" x14ac:dyDescent="0.55000000000000004">
      <c r="A126" s="75" t="s">
        <v>0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1"/>
      <c r="AD126" s="1"/>
      <c r="AE126" s="1"/>
    </row>
    <row r="127" spans="1:31" ht="21.75" customHeight="1" x14ac:dyDescent="0.4">
      <c r="A127" s="76" t="s">
        <v>1680</v>
      </c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2"/>
      <c r="AD127" s="2"/>
      <c r="AE127" s="2"/>
    </row>
    <row r="128" spans="1:31" s="5" customFormat="1" ht="20.25" customHeight="1" x14ac:dyDescent="0.35">
      <c r="A128" s="3" t="s">
        <v>1</v>
      </c>
      <c r="B128" s="4"/>
      <c r="C128" s="3"/>
      <c r="D128" s="3"/>
      <c r="F128" s="3" t="s">
        <v>1098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28" s="7" customFormat="1" ht="90" x14ac:dyDescent="0.25">
      <c r="A129" s="6" t="s">
        <v>3</v>
      </c>
      <c r="B129" s="6" t="s">
        <v>4</v>
      </c>
      <c r="C129" s="6" t="s">
        <v>5</v>
      </c>
      <c r="D129" s="6" t="s">
        <v>6</v>
      </c>
      <c r="E129" s="6" t="s">
        <v>7</v>
      </c>
      <c r="F129" s="6" t="s">
        <v>8</v>
      </c>
      <c r="G129" s="6" t="s">
        <v>9</v>
      </c>
      <c r="H129" s="6" t="s">
        <v>10</v>
      </c>
      <c r="I129" s="6" t="s">
        <v>11</v>
      </c>
      <c r="J129" s="6" t="s">
        <v>12</v>
      </c>
      <c r="K129" s="6" t="s">
        <v>13</v>
      </c>
      <c r="L129" s="6" t="s">
        <v>14</v>
      </c>
      <c r="M129" s="6" t="s">
        <v>15</v>
      </c>
      <c r="N129" s="6" t="s">
        <v>16</v>
      </c>
      <c r="O129" s="6" t="s">
        <v>17</v>
      </c>
      <c r="P129" s="6" t="s">
        <v>18</v>
      </c>
      <c r="Q129" s="6" t="s">
        <v>19</v>
      </c>
      <c r="R129" s="6" t="s">
        <v>20</v>
      </c>
      <c r="S129" s="6" t="s">
        <v>21</v>
      </c>
      <c r="T129" s="6" t="s">
        <v>22</v>
      </c>
      <c r="U129" s="6" t="s">
        <v>23</v>
      </c>
      <c r="V129" s="6" t="s">
        <v>24</v>
      </c>
      <c r="W129" s="6" t="s">
        <v>25</v>
      </c>
      <c r="X129" s="6" t="s">
        <v>26</v>
      </c>
      <c r="Y129" s="6" t="s">
        <v>27</v>
      </c>
      <c r="Z129" s="6" t="s">
        <v>28</v>
      </c>
      <c r="AA129" s="6" t="s">
        <v>29</v>
      </c>
      <c r="AB129" s="6" t="s">
        <v>30</v>
      </c>
    </row>
    <row r="130" spans="1:28" s="15" customFormat="1" x14ac:dyDescent="0.25">
      <c r="A130" s="17">
        <v>1</v>
      </c>
      <c r="B130" s="17" t="s">
        <v>1043</v>
      </c>
      <c r="C130" s="17" t="s">
        <v>1044</v>
      </c>
      <c r="D130" s="17" t="s">
        <v>1045</v>
      </c>
      <c r="E130" s="17" t="s">
        <v>1046</v>
      </c>
      <c r="F130" s="17" t="s">
        <v>35</v>
      </c>
      <c r="G130" s="17" t="s">
        <v>1047</v>
      </c>
      <c r="H130" s="17"/>
      <c r="I130" s="17"/>
      <c r="J130" s="17"/>
      <c r="K130" s="17"/>
      <c r="L130" s="18">
        <v>230342.97</v>
      </c>
      <c r="M130" s="18">
        <v>7211.71</v>
      </c>
      <c r="N130" s="18">
        <v>7783.32</v>
      </c>
      <c r="O130" s="18">
        <v>245338</v>
      </c>
      <c r="P130" s="18">
        <v>0</v>
      </c>
      <c r="Q130" s="18">
        <v>0</v>
      </c>
      <c r="R130" s="18">
        <v>0</v>
      </c>
      <c r="S130" s="18"/>
      <c r="T130" s="18">
        <v>6210</v>
      </c>
      <c r="U130" s="18">
        <v>0</v>
      </c>
      <c r="V130" s="18">
        <v>0</v>
      </c>
      <c r="W130" s="18">
        <v>0</v>
      </c>
      <c r="X130" s="18"/>
      <c r="Y130" s="18">
        <v>230342.97</v>
      </c>
      <c r="Z130" s="18">
        <v>7211.71</v>
      </c>
      <c r="AA130" s="18">
        <v>7783.32</v>
      </c>
      <c r="AB130" s="18">
        <v>245338</v>
      </c>
    </row>
    <row r="131" spans="1:28" s="15" customFormat="1" x14ac:dyDescent="0.25">
      <c r="A131" s="17">
        <v>2</v>
      </c>
      <c r="B131" s="17" t="s">
        <v>1048</v>
      </c>
      <c r="C131" s="17" t="s">
        <v>1044</v>
      </c>
      <c r="D131" s="17" t="s">
        <v>1049</v>
      </c>
      <c r="E131" s="17" t="s">
        <v>1050</v>
      </c>
      <c r="F131" s="17" t="s">
        <v>35</v>
      </c>
      <c r="G131" s="17" t="s">
        <v>45</v>
      </c>
      <c r="H131" s="17">
        <v>175159</v>
      </c>
      <c r="I131" s="17">
        <v>166877</v>
      </c>
      <c r="J131" s="17">
        <v>8282</v>
      </c>
      <c r="K131" s="17" t="s">
        <v>37</v>
      </c>
      <c r="L131" s="18">
        <v>463534.48</v>
      </c>
      <c r="M131" s="18">
        <v>9311.4</v>
      </c>
      <c r="N131" s="18">
        <v>26218.12</v>
      </c>
      <c r="O131" s="18">
        <v>499064</v>
      </c>
      <c r="P131" s="18">
        <v>43087.83</v>
      </c>
      <c r="Q131" s="18">
        <v>4660.2700000000004</v>
      </c>
      <c r="R131" s="18">
        <v>3726.9</v>
      </c>
      <c r="S131" s="18">
        <v>51475</v>
      </c>
      <c r="T131" s="18">
        <v>0</v>
      </c>
      <c r="U131" s="18">
        <v>0</v>
      </c>
      <c r="V131" s="18">
        <v>0</v>
      </c>
      <c r="W131" s="18">
        <v>0</v>
      </c>
      <c r="X131" s="18"/>
      <c r="Y131" s="18">
        <v>506622.31</v>
      </c>
      <c r="Z131" s="18">
        <v>13971.67</v>
      </c>
      <c r="AA131" s="18">
        <v>29945.02</v>
      </c>
      <c r="AB131" s="18">
        <v>550539</v>
      </c>
    </row>
    <row r="132" spans="1:28" s="15" customFormat="1" x14ac:dyDescent="0.25">
      <c r="A132" s="17">
        <v>3</v>
      </c>
      <c r="B132" s="17" t="s">
        <v>1048</v>
      </c>
      <c r="C132" s="17" t="s">
        <v>1044</v>
      </c>
      <c r="D132" s="17" t="s">
        <v>1051</v>
      </c>
      <c r="E132" s="17" t="s">
        <v>1052</v>
      </c>
      <c r="F132" s="17" t="s">
        <v>35</v>
      </c>
      <c r="G132" s="17" t="s">
        <v>45</v>
      </c>
      <c r="H132" s="17">
        <v>380</v>
      </c>
      <c r="I132" s="17">
        <v>380</v>
      </c>
      <c r="J132" s="17">
        <v>0</v>
      </c>
      <c r="K132" s="17" t="s">
        <v>59</v>
      </c>
      <c r="L132" s="18">
        <v>3955.68</v>
      </c>
      <c r="M132" s="18">
        <v>610.04999999999995</v>
      </c>
      <c r="N132" s="18">
        <v>13.27</v>
      </c>
      <c r="O132" s="18">
        <v>4579</v>
      </c>
      <c r="P132" s="18">
        <v>137.87</v>
      </c>
      <c r="Q132" s="18">
        <v>39.130000000000003</v>
      </c>
      <c r="R132" s="18">
        <v>0</v>
      </c>
      <c r="S132" s="18">
        <v>177</v>
      </c>
      <c r="T132" s="18">
        <v>140</v>
      </c>
      <c r="U132" s="18">
        <v>0</v>
      </c>
      <c r="V132" s="18">
        <v>0</v>
      </c>
      <c r="W132" s="18">
        <v>0</v>
      </c>
      <c r="X132" s="18"/>
      <c r="Y132" s="18">
        <v>4093.55</v>
      </c>
      <c r="Z132" s="18">
        <v>649.17999999999995</v>
      </c>
      <c r="AA132" s="18">
        <v>13.27</v>
      </c>
      <c r="AB132" s="18">
        <v>4756</v>
      </c>
    </row>
    <row r="133" spans="1:28" s="15" customFormat="1" x14ac:dyDescent="0.25">
      <c r="A133" s="17">
        <v>4</v>
      </c>
      <c r="B133" s="17" t="s">
        <v>1048</v>
      </c>
      <c r="C133" s="17" t="s">
        <v>1044</v>
      </c>
      <c r="D133" s="17" t="s">
        <v>1053</v>
      </c>
      <c r="E133" s="17" t="s">
        <v>1054</v>
      </c>
      <c r="F133" s="17" t="s">
        <v>35</v>
      </c>
      <c r="G133" s="17" t="s">
        <v>1055</v>
      </c>
      <c r="H133" s="17">
        <v>25670</v>
      </c>
      <c r="I133" s="17">
        <v>25570</v>
      </c>
      <c r="J133" s="17">
        <v>100</v>
      </c>
      <c r="K133" s="17" t="s">
        <v>37</v>
      </c>
      <c r="L133" s="18">
        <v>21894.74</v>
      </c>
      <c r="M133" s="18">
        <v>2549.13</v>
      </c>
      <c r="N133" s="18">
        <v>799.13</v>
      </c>
      <c r="O133" s="18">
        <v>25243</v>
      </c>
      <c r="P133" s="18">
        <v>1077.57</v>
      </c>
      <c r="Q133" s="18">
        <v>219.43</v>
      </c>
      <c r="R133" s="18">
        <v>45</v>
      </c>
      <c r="S133" s="18">
        <v>1342</v>
      </c>
      <c r="T133" s="18">
        <v>0</v>
      </c>
      <c r="U133" s="18">
        <v>0</v>
      </c>
      <c r="V133" s="18">
        <v>0</v>
      </c>
      <c r="W133" s="18">
        <v>0</v>
      </c>
      <c r="X133" s="18"/>
      <c r="Y133" s="18">
        <v>22972.31</v>
      </c>
      <c r="Z133" s="18">
        <v>2768.56</v>
      </c>
      <c r="AA133" s="18">
        <v>844.13</v>
      </c>
      <c r="AB133" s="18">
        <v>26585</v>
      </c>
    </row>
    <row r="134" spans="1:28" s="15" customFormat="1" x14ac:dyDescent="0.25">
      <c r="A134" s="17">
        <v>5</v>
      </c>
      <c r="B134" s="17" t="s">
        <v>1048</v>
      </c>
      <c r="C134" s="17" t="s">
        <v>1044</v>
      </c>
      <c r="D134" s="17" t="s">
        <v>1056</v>
      </c>
      <c r="E134" s="17" t="s">
        <v>1057</v>
      </c>
      <c r="F134" s="17" t="s">
        <v>35</v>
      </c>
      <c r="G134" s="17" t="s">
        <v>45</v>
      </c>
      <c r="H134" s="17">
        <v>7185</v>
      </c>
      <c r="I134" s="17">
        <v>7185</v>
      </c>
      <c r="J134" s="17">
        <v>0</v>
      </c>
      <c r="K134" s="17" t="s">
        <v>59</v>
      </c>
      <c r="L134" s="18">
        <v>10554.13</v>
      </c>
      <c r="M134" s="18">
        <v>1608.06</v>
      </c>
      <c r="N134" s="18">
        <v>13.81</v>
      </c>
      <c r="O134" s="18">
        <v>12176</v>
      </c>
      <c r="P134" s="18">
        <v>137.87</v>
      </c>
      <c r="Q134" s="18">
        <v>105.13</v>
      </c>
      <c r="R134" s="18">
        <v>0</v>
      </c>
      <c r="S134" s="18">
        <v>243</v>
      </c>
      <c r="T134" s="18">
        <v>0</v>
      </c>
      <c r="U134" s="18">
        <v>0</v>
      </c>
      <c r="V134" s="18">
        <v>0</v>
      </c>
      <c r="W134" s="18">
        <v>0</v>
      </c>
      <c r="X134" s="18"/>
      <c r="Y134" s="18">
        <v>10692</v>
      </c>
      <c r="Z134" s="18">
        <v>1713.19</v>
      </c>
      <c r="AA134" s="18">
        <v>13.81</v>
      </c>
      <c r="AB134" s="18">
        <v>12419</v>
      </c>
    </row>
    <row r="135" spans="1:28" s="15" customFormat="1" x14ac:dyDescent="0.25">
      <c r="A135" s="17">
        <v>6</v>
      </c>
      <c r="B135" s="17" t="s">
        <v>1048</v>
      </c>
      <c r="C135" s="17" t="s">
        <v>1044</v>
      </c>
      <c r="D135" s="17" t="s">
        <v>1058</v>
      </c>
      <c r="E135" s="17" t="s">
        <v>1059</v>
      </c>
      <c r="F135" s="17" t="s">
        <v>35</v>
      </c>
      <c r="G135" s="17" t="s">
        <v>45</v>
      </c>
      <c r="H135" s="17">
        <v>76027</v>
      </c>
      <c r="I135" s="17">
        <v>75688</v>
      </c>
      <c r="J135" s="17">
        <v>339</v>
      </c>
      <c r="K135" s="17" t="s">
        <v>37</v>
      </c>
      <c r="L135" s="18">
        <v>49431.65</v>
      </c>
      <c r="M135" s="18">
        <v>4129.47</v>
      </c>
      <c r="N135" s="18">
        <v>3730.88</v>
      </c>
      <c r="O135" s="18">
        <v>57292</v>
      </c>
      <c r="P135" s="18">
        <v>2547.8000000000002</v>
      </c>
      <c r="Q135" s="18">
        <v>518.65</v>
      </c>
      <c r="R135" s="18">
        <v>152.55000000000001</v>
      </c>
      <c r="S135" s="18">
        <v>3219</v>
      </c>
      <c r="T135" s="18">
        <v>0</v>
      </c>
      <c r="U135" s="18">
        <v>0</v>
      </c>
      <c r="V135" s="18">
        <v>0</v>
      </c>
      <c r="W135" s="18">
        <v>0</v>
      </c>
      <c r="X135" s="18"/>
      <c r="Y135" s="18">
        <v>51979.45</v>
      </c>
      <c r="Z135" s="18">
        <v>4648.12</v>
      </c>
      <c r="AA135" s="18">
        <v>3883.43</v>
      </c>
      <c r="AB135" s="18">
        <v>60511</v>
      </c>
    </row>
    <row r="136" spans="1:28" s="15" customFormat="1" x14ac:dyDescent="0.25">
      <c r="A136" s="17">
        <v>7</v>
      </c>
      <c r="B136" s="17" t="s">
        <v>1048</v>
      </c>
      <c r="C136" s="17" t="s">
        <v>1044</v>
      </c>
      <c r="D136" s="17" t="s">
        <v>1060</v>
      </c>
      <c r="E136" s="17" t="s">
        <v>1061</v>
      </c>
      <c r="F136" s="17" t="s">
        <v>35</v>
      </c>
      <c r="G136" s="17" t="s">
        <v>45</v>
      </c>
      <c r="H136" s="17">
        <v>48135</v>
      </c>
      <c r="I136" s="17">
        <v>48135</v>
      </c>
      <c r="J136" s="17">
        <v>0</v>
      </c>
      <c r="K136" s="17" t="s">
        <v>37</v>
      </c>
      <c r="L136" s="18">
        <v>105228.33</v>
      </c>
      <c r="M136" s="18">
        <v>4601.67</v>
      </c>
      <c r="N136" s="18">
        <v>0</v>
      </c>
      <c r="O136" s="18">
        <v>109830</v>
      </c>
      <c r="P136" s="18">
        <v>577.04999999999995</v>
      </c>
      <c r="Q136" s="18">
        <v>1049.95</v>
      </c>
      <c r="R136" s="18">
        <v>0</v>
      </c>
      <c r="S136" s="18">
        <v>1627</v>
      </c>
      <c r="T136" s="18">
        <v>15660</v>
      </c>
      <c r="U136" s="18">
        <v>0</v>
      </c>
      <c r="V136" s="18">
        <v>0</v>
      </c>
      <c r="W136" s="18">
        <v>0</v>
      </c>
      <c r="X136" s="18"/>
      <c r="Y136" s="18">
        <v>105805.38</v>
      </c>
      <c r="Z136" s="18">
        <v>5651.62</v>
      </c>
      <c r="AA136" s="18">
        <v>0</v>
      </c>
      <c r="AB136" s="18">
        <v>111457</v>
      </c>
    </row>
    <row r="137" spans="1:28" s="15" customFormat="1" x14ac:dyDescent="0.25">
      <c r="A137" s="17">
        <v>8</v>
      </c>
      <c r="B137" s="17" t="s">
        <v>1048</v>
      </c>
      <c r="C137" s="17" t="s">
        <v>1044</v>
      </c>
      <c r="D137" s="17" t="s">
        <v>1062</v>
      </c>
      <c r="E137" s="17" t="s">
        <v>1063</v>
      </c>
      <c r="F137" s="17" t="s">
        <v>35</v>
      </c>
      <c r="G137" s="17" t="s">
        <v>58</v>
      </c>
      <c r="H137" s="17"/>
      <c r="I137" s="17"/>
      <c r="J137" s="17"/>
      <c r="K137" s="17"/>
      <c r="L137" s="18">
        <v>36582.480000000003</v>
      </c>
      <c r="M137" s="18">
        <v>3481.18</v>
      </c>
      <c r="N137" s="18">
        <v>2375.34</v>
      </c>
      <c r="O137" s="18">
        <v>42439</v>
      </c>
      <c r="P137" s="18">
        <v>0</v>
      </c>
      <c r="Q137" s="18">
        <v>0</v>
      </c>
      <c r="R137" s="18">
        <v>0</v>
      </c>
      <c r="S137" s="18"/>
      <c r="T137" s="18">
        <v>0</v>
      </c>
      <c r="U137" s="18">
        <v>0</v>
      </c>
      <c r="V137" s="18">
        <v>0</v>
      </c>
      <c r="W137" s="18">
        <v>0</v>
      </c>
      <c r="X137" s="18"/>
      <c r="Y137" s="18">
        <v>36582.480000000003</v>
      </c>
      <c r="Z137" s="18">
        <v>3481.18</v>
      </c>
      <c r="AA137" s="18">
        <v>2375.34</v>
      </c>
      <c r="AB137" s="18">
        <v>42439</v>
      </c>
    </row>
    <row r="138" spans="1:28" s="15" customFormat="1" x14ac:dyDescent="0.25">
      <c r="A138" s="17">
        <v>9</v>
      </c>
      <c r="B138" s="17" t="s">
        <v>1064</v>
      </c>
      <c r="C138" s="17" t="s">
        <v>1044</v>
      </c>
      <c r="D138" s="17" t="s">
        <v>1065</v>
      </c>
      <c r="E138" s="17" t="s">
        <v>1066</v>
      </c>
      <c r="F138" s="17" t="s">
        <v>35</v>
      </c>
      <c r="G138" s="17" t="s">
        <v>221</v>
      </c>
      <c r="H138" s="17">
        <v>42119</v>
      </c>
      <c r="I138" s="17">
        <v>37555</v>
      </c>
      <c r="J138" s="17">
        <v>13692</v>
      </c>
      <c r="K138" s="17" t="s">
        <v>37</v>
      </c>
      <c r="L138" s="18">
        <v>486470.49</v>
      </c>
      <c r="M138" s="18">
        <v>10324.4</v>
      </c>
      <c r="N138" s="18">
        <v>26492.11</v>
      </c>
      <c r="O138" s="18">
        <v>523287</v>
      </c>
      <c r="P138" s="18">
        <v>69037.89</v>
      </c>
      <c r="Q138" s="18">
        <v>4735.71</v>
      </c>
      <c r="R138" s="18">
        <v>6161.4</v>
      </c>
      <c r="S138" s="18">
        <v>79935</v>
      </c>
      <c r="T138" s="18">
        <v>10760</v>
      </c>
      <c r="U138" s="18">
        <v>133183.49</v>
      </c>
      <c r="V138" s="18">
        <v>10324.4</v>
      </c>
      <c r="W138" s="18">
        <v>26492.11</v>
      </c>
      <c r="X138" s="18">
        <v>170000</v>
      </c>
      <c r="Y138" s="18">
        <v>422324.89</v>
      </c>
      <c r="Z138" s="18">
        <v>4735.71</v>
      </c>
      <c r="AA138" s="18">
        <v>6161.4</v>
      </c>
      <c r="AB138" s="18">
        <v>433222</v>
      </c>
    </row>
    <row r="139" spans="1:28" s="15" customFormat="1" x14ac:dyDescent="0.25">
      <c r="A139" s="17">
        <v>10</v>
      </c>
      <c r="B139" s="17" t="s">
        <v>1072</v>
      </c>
      <c r="C139" s="17" t="s">
        <v>1044</v>
      </c>
      <c r="D139" s="17" t="s">
        <v>1076</v>
      </c>
      <c r="E139" s="17" t="s">
        <v>1077</v>
      </c>
      <c r="F139" s="17" t="s">
        <v>35</v>
      </c>
      <c r="G139" s="17" t="s">
        <v>1078</v>
      </c>
      <c r="H139" s="17"/>
      <c r="I139" s="17"/>
      <c r="J139" s="17"/>
      <c r="K139" s="17"/>
      <c r="L139" s="18">
        <v>5749.36</v>
      </c>
      <c r="M139" s="18">
        <v>197.76</v>
      </c>
      <c r="N139" s="18">
        <v>88.88</v>
      </c>
      <c r="O139" s="18">
        <v>6036</v>
      </c>
      <c r="P139" s="18">
        <v>0</v>
      </c>
      <c r="Q139" s="18">
        <v>0</v>
      </c>
      <c r="R139" s="18">
        <v>0</v>
      </c>
      <c r="S139" s="18"/>
      <c r="T139" s="18">
        <v>0</v>
      </c>
      <c r="U139" s="18">
        <v>0</v>
      </c>
      <c r="V139" s="18">
        <v>0</v>
      </c>
      <c r="W139" s="18">
        <v>0</v>
      </c>
      <c r="X139" s="18"/>
      <c r="Y139" s="18">
        <v>5749.36</v>
      </c>
      <c r="Z139" s="18">
        <v>197.76</v>
      </c>
      <c r="AA139" s="18">
        <v>88.88</v>
      </c>
      <c r="AB139" s="18">
        <v>6036</v>
      </c>
    </row>
    <row r="140" spans="1:28" s="22" customFormat="1" x14ac:dyDescent="0.25">
      <c r="A140" s="19"/>
      <c r="B140" s="19"/>
      <c r="C140" s="10" t="s">
        <v>71</v>
      </c>
      <c r="D140" s="19"/>
      <c r="E140" s="19"/>
      <c r="F140" s="19"/>
      <c r="G140" s="19"/>
      <c r="H140" s="19"/>
      <c r="I140" s="19"/>
      <c r="J140" s="19">
        <f>SUM(J130:J139)</f>
        <v>22413</v>
      </c>
      <c r="K140" s="19"/>
      <c r="L140" s="19">
        <f t="shared" ref="L140:AB140" si="28">SUM(L130:L139)</f>
        <v>1413744.31</v>
      </c>
      <c r="M140" s="19">
        <f t="shared" si="28"/>
        <v>44024.830000000009</v>
      </c>
      <c r="N140" s="19">
        <f t="shared" si="28"/>
        <v>67514.86</v>
      </c>
      <c r="O140" s="19">
        <f t="shared" si="28"/>
        <v>1525284</v>
      </c>
      <c r="P140" s="19">
        <f t="shared" si="28"/>
        <v>116603.88</v>
      </c>
      <c r="Q140" s="19">
        <f t="shared" si="28"/>
        <v>11328.27</v>
      </c>
      <c r="R140" s="19">
        <f t="shared" si="28"/>
        <v>10085.85</v>
      </c>
      <c r="S140" s="19">
        <f t="shared" si="28"/>
        <v>138018</v>
      </c>
      <c r="T140" s="19">
        <f t="shared" si="28"/>
        <v>32770</v>
      </c>
      <c r="U140" s="19">
        <f t="shared" si="28"/>
        <v>133183.49</v>
      </c>
      <c r="V140" s="19">
        <f t="shared" si="28"/>
        <v>10324.4</v>
      </c>
      <c r="W140" s="19">
        <f t="shared" si="28"/>
        <v>26492.11</v>
      </c>
      <c r="X140" s="19">
        <f t="shared" si="28"/>
        <v>170000</v>
      </c>
      <c r="Y140" s="19">
        <f t="shared" si="28"/>
        <v>1397164.7000000002</v>
      </c>
      <c r="Z140" s="19">
        <f t="shared" si="28"/>
        <v>45028.700000000004</v>
      </c>
      <c r="AA140" s="19">
        <f t="shared" si="28"/>
        <v>51108.599999999991</v>
      </c>
      <c r="AB140" s="19">
        <f t="shared" si="28"/>
        <v>1493302</v>
      </c>
    </row>
    <row r="141" spans="1:28" s="15" customFormat="1" x14ac:dyDescent="0.25">
      <c r="A141" s="17">
        <v>1</v>
      </c>
      <c r="B141" s="17" t="s">
        <v>1064</v>
      </c>
      <c r="C141" s="17" t="s">
        <v>1044</v>
      </c>
      <c r="D141" s="17" t="s">
        <v>1079</v>
      </c>
      <c r="E141" s="17" t="s">
        <v>1080</v>
      </c>
      <c r="F141" s="17" t="s">
        <v>75</v>
      </c>
      <c r="G141" s="17" t="s">
        <v>1081</v>
      </c>
      <c r="H141" s="17">
        <v>12332</v>
      </c>
      <c r="I141" s="17">
        <v>12327</v>
      </c>
      <c r="J141" s="17">
        <v>5</v>
      </c>
      <c r="K141" s="17" t="s">
        <v>37</v>
      </c>
      <c r="L141" s="18">
        <v>45103.86</v>
      </c>
      <c r="M141" s="18">
        <v>3687.91</v>
      </c>
      <c r="N141" s="18">
        <v>3021.23</v>
      </c>
      <c r="O141" s="18">
        <v>51813</v>
      </c>
      <c r="P141" s="18">
        <v>470.3</v>
      </c>
      <c r="Q141" s="18">
        <v>463.71</v>
      </c>
      <c r="R141" s="18">
        <v>2.99</v>
      </c>
      <c r="S141" s="18">
        <v>937</v>
      </c>
      <c r="T141" s="18">
        <v>750</v>
      </c>
      <c r="U141" s="18">
        <v>0</v>
      </c>
      <c r="V141" s="18">
        <v>0</v>
      </c>
      <c r="W141" s="18">
        <v>0</v>
      </c>
      <c r="X141" s="18"/>
      <c r="Y141" s="18">
        <v>45574.16</v>
      </c>
      <c r="Z141" s="18">
        <v>4151.62</v>
      </c>
      <c r="AA141" s="18">
        <v>3024.22</v>
      </c>
      <c r="AB141" s="18">
        <v>52750</v>
      </c>
    </row>
    <row r="142" spans="1:28" s="15" customFormat="1" x14ac:dyDescent="0.25">
      <c r="A142" s="17">
        <v>2</v>
      </c>
      <c r="B142" s="17" t="s">
        <v>1048</v>
      </c>
      <c r="C142" s="17" t="s">
        <v>1044</v>
      </c>
      <c r="D142" s="17" t="s">
        <v>1082</v>
      </c>
      <c r="E142" s="17" t="s">
        <v>1083</v>
      </c>
      <c r="F142" s="17" t="s">
        <v>75</v>
      </c>
      <c r="G142" s="17" t="s">
        <v>1072</v>
      </c>
      <c r="H142" s="17">
        <v>4953</v>
      </c>
      <c r="I142" s="17">
        <v>4883</v>
      </c>
      <c r="J142" s="17">
        <v>70</v>
      </c>
      <c r="K142" s="17" t="s">
        <v>37</v>
      </c>
      <c r="L142" s="18">
        <v>18402.07</v>
      </c>
      <c r="M142" s="18">
        <v>1969.14</v>
      </c>
      <c r="N142" s="18">
        <v>805.79</v>
      </c>
      <c r="O142" s="18">
        <v>21177</v>
      </c>
      <c r="P142" s="18">
        <v>965.46</v>
      </c>
      <c r="Q142" s="18">
        <v>187.64</v>
      </c>
      <c r="R142" s="18">
        <v>41.9</v>
      </c>
      <c r="S142" s="18">
        <v>1195</v>
      </c>
      <c r="T142" s="18">
        <v>0</v>
      </c>
      <c r="U142" s="18">
        <v>0</v>
      </c>
      <c r="V142" s="18">
        <v>0</v>
      </c>
      <c r="W142" s="18">
        <v>0</v>
      </c>
      <c r="X142" s="18"/>
      <c r="Y142" s="18">
        <v>19367.53</v>
      </c>
      <c r="Z142" s="18">
        <v>2156.7800000000002</v>
      </c>
      <c r="AA142" s="18">
        <v>847.69</v>
      </c>
      <c r="AB142" s="18">
        <v>22372</v>
      </c>
    </row>
    <row r="143" spans="1:28" s="15" customFormat="1" x14ac:dyDescent="0.25">
      <c r="A143" s="17">
        <v>3</v>
      </c>
      <c r="B143" s="17" t="s">
        <v>1048</v>
      </c>
      <c r="C143" s="17" t="s">
        <v>1044</v>
      </c>
      <c r="D143" s="17" t="s">
        <v>1084</v>
      </c>
      <c r="E143" s="17" t="s">
        <v>1085</v>
      </c>
      <c r="F143" s="17" t="s">
        <v>75</v>
      </c>
      <c r="G143" s="17" t="s">
        <v>1072</v>
      </c>
      <c r="H143" s="17">
        <v>10050</v>
      </c>
      <c r="I143" s="17">
        <v>9856</v>
      </c>
      <c r="J143" s="17">
        <v>194</v>
      </c>
      <c r="K143" s="17" t="s">
        <v>37</v>
      </c>
      <c r="L143" s="18">
        <v>32126.16</v>
      </c>
      <c r="M143" s="18">
        <v>3112.49</v>
      </c>
      <c r="N143" s="18">
        <v>2352.35</v>
      </c>
      <c r="O143" s="18">
        <v>37591</v>
      </c>
      <c r="P143" s="18">
        <v>1633.86</v>
      </c>
      <c r="Q143" s="18">
        <v>336.03</v>
      </c>
      <c r="R143" s="18">
        <v>116.11</v>
      </c>
      <c r="S143" s="18">
        <v>2086</v>
      </c>
      <c r="T143" s="18">
        <v>0</v>
      </c>
      <c r="U143" s="18">
        <v>0</v>
      </c>
      <c r="V143" s="18">
        <v>0</v>
      </c>
      <c r="W143" s="18">
        <v>0</v>
      </c>
      <c r="X143" s="18"/>
      <c r="Y143" s="18">
        <v>33760.019999999997</v>
      </c>
      <c r="Z143" s="18">
        <v>3448.52</v>
      </c>
      <c r="AA143" s="18">
        <v>2468.46</v>
      </c>
      <c r="AB143" s="18">
        <v>39677</v>
      </c>
    </row>
    <row r="144" spans="1:28" s="15" customFormat="1" x14ac:dyDescent="0.25">
      <c r="A144" s="17">
        <v>4</v>
      </c>
      <c r="B144" s="17" t="s">
        <v>1048</v>
      </c>
      <c r="C144" s="17" t="s">
        <v>1044</v>
      </c>
      <c r="D144" s="17" t="s">
        <v>1086</v>
      </c>
      <c r="E144" s="17" t="s">
        <v>1087</v>
      </c>
      <c r="F144" s="17" t="s">
        <v>75</v>
      </c>
      <c r="G144" s="17" t="s">
        <v>1072</v>
      </c>
      <c r="H144" s="17">
        <v>6802</v>
      </c>
      <c r="I144" s="17">
        <v>6802</v>
      </c>
      <c r="J144" s="17">
        <v>0</v>
      </c>
      <c r="K144" s="17" t="s">
        <v>37</v>
      </c>
      <c r="L144" s="18">
        <v>18023.400000000001</v>
      </c>
      <c r="M144" s="18">
        <v>1948.97</v>
      </c>
      <c r="N144" s="18">
        <v>822.63</v>
      </c>
      <c r="O144" s="18">
        <v>20795</v>
      </c>
      <c r="P144" s="18">
        <v>468.53</v>
      </c>
      <c r="Q144" s="18">
        <v>186.47</v>
      </c>
      <c r="R144" s="18">
        <v>0</v>
      </c>
      <c r="S144" s="18">
        <v>655</v>
      </c>
      <c r="T144" s="18">
        <v>0</v>
      </c>
      <c r="U144" s="18">
        <v>0</v>
      </c>
      <c r="V144" s="18">
        <v>0</v>
      </c>
      <c r="W144" s="18">
        <v>0</v>
      </c>
      <c r="X144" s="18"/>
      <c r="Y144" s="18">
        <v>18491.93</v>
      </c>
      <c r="Z144" s="18">
        <v>2135.44</v>
      </c>
      <c r="AA144" s="18">
        <v>822.63</v>
      </c>
      <c r="AB144" s="18">
        <v>21450</v>
      </c>
    </row>
    <row r="145" spans="1:31" s="15" customFormat="1" x14ac:dyDescent="0.25">
      <c r="A145" s="17">
        <v>5</v>
      </c>
      <c r="B145" s="17" t="s">
        <v>1048</v>
      </c>
      <c r="C145" s="17" t="s">
        <v>1044</v>
      </c>
      <c r="D145" s="17" t="s">
        <v>1088</v>
      </c>
      <c r="E145" s="17" t="s">
        <v>1089</v>
      </c>
      <c r="F145" s="17" t="s">
        <v>75</v>
      </c>
      <c r="G145" s="17" t="s">
        <v>1072</v>
      </c>
      <c r="H145" s="17">
        <v>236</v>
      </c>
      <c r="I145" s="17">
        <v>136</v>
      </c>
      <c r="J145" s="17">
        <v>100</v>
      </c>
      <c r="K145" s="17" t="s">
        <v>37</v>
      </c>
      <c r="L145" s="18">
        <v>18730.560000000001</v>
      </c>
      <c r="M145" s="18">
        <v>2544.5700000000002</v>
      </c>
      <c r="N145" s="18">
        <v>931.87</v>
      </c>
      <c r="O145" s="18">
        <v>22207</v>
      </c>
      <c r="P145" s="18">
        <v>1102.29</v>
      </c>
      <c r="Q145" s="18">
        <v>190.86</v>
      </c>
      <c r="R145" s="18">
        <v>59.85</v>
      </c>
      <c r="S145" s="18">
        <v>1353</v>
      </c>
      <c r="T145" s="18">
        <v>0</v>
      </c>
      <c r="U145" s="18">
        <v>0</v>
      </c>
      <c r="V145" s="18">
        <v>0</v>
      </c>
      <c r="W145" s="18">
        <v>0</v>
      </c>
      <c r="X145" s="18"/>
      <c r="Y145" s="18">
        <v>19832.849999999999</v>
      </c>
      <c r="Z145" s="18">
        <v>2735.43</v>
      </c>
      <c r="AA145" s="18">
        <v>991.72</v>
      </c>
      <c r="AB145" s="18">
        <v>23560</v>
      </c>
    </row>
    <row r="146" spans="1:31" s="15" customFormat="1" x14ac:dyDescent="0.25">
      <c r="A146" s="17">
        <v>6</v>
      </c>
      <c r="B146" s="17" t="s">
        <v>1043</v>
      </c>
      <c r="C146" s="17" t="s">
        <v>1091</v>
      </c>
      <c r="D146" s="17" t="s">
        <v>1092</v>
      </c>
      <c r="E146" s="17" t="s">
        <v>1093</v>
      </c>
      <c r="F146" s="17" t="s">
        <v>75</v>
      </c>
      <c r="G146" s="17" t="s">
        <v>114</v>
      </c>
      <c r="H146" s="17"/>
      <c r="I146" s="17"/>
      <c r="J146" s="17"/>
      <c r="K146" s="17"/>
      <c r="L146" s="18">
        <v>31532.69</v>
      </c>
      <c r="M146" s="18">
        <v>3504.69</v>
      </c>
      <c r="N146" s="18">
        <v>2556.62</v>
      </c>
      <c r="O146" s="18">
        <v>37594</v>
      </c>
      <c r="P146" s="18">
        <v>0</v>
      </c>
      <c r="Q146" s="18">
        <v>0</v>
      </c>
      <c r="R146" s="18">
        <v>0</v>
      </c>
      <c r="S146" s="18"/>
      <c r="T146" s="18">
        <v>0</v>
      </c>
      <c r="U146" s="18">
        <v>0</v>
      </c>
      <c r="V146" s="18">
        <v>0</v>
      </c>
      <c r="W146" s="18">
        <v>0</v>
      </c>
      <c r="X146" s="18"/>
      <c r="Y146" s="18">
        <v>31532.69</v>
      </c>
      <c r="Z146" s="18">
        <v>3504.69</v>
      </c>
      <c r="AA146" s="18">
        <v>2556.62</v>
      </c>
      <c r="AB146" s="18">
        <v>37594</v>
      </c>
    </row>
    <row r="147" spans="1:31" s="15" customFormat="1" x14ac:dyDescent="0.25">
      <c r="A147" s="17">
        <v>7</v>
      </c>
      <c r="B147" s="17" t="s">
        <v>1043</v>
      </c>
      <c r="C147" s="17" t="s">
        <v>1043</v>
      </c>
      <c r="D147" s="17" t="s">
        <v>1094</v>
      </c>
      <c r="E147" s="17" t="s">
        <v>1095</v>
      </c>
      <c r="F147" s="17" t="s">
        <v>75</v>
      </c>
      <c r="G147" s="17" t="s">
        <v>114</v>
      </c>
      <c r="H147" s="17"/>
      <c r="I147" s="17"/>
      <c r="J147" s="17"/>
      <c r="K147" s="17"/>
      <c r="L147" s="18">
        <v>29900.52</v>
      </c>
      <c r="M147" s="18">
        <v>3634.45</v>
      </c>
      <c r="N147" s="18">
        <v>2335.0300000000002</v>
      </c>
      <c r="O147" s="18">
        <v>35870</v>
      </c>
      <c r="P147" s="18">
        <v>0</v>
      </c>
      <c r="Q147" s="18">
        <v>0</v>
      </c>
      <c r="R147" s="18">
        <v>0</v>
      </c>
      <c r="S147" s="18"/>
      <c r="T147" s="18">
        <v>0</v>
      </c>
      <c r="U147" s="18">
        <v>0</v>
      </c>
      <c r="V147" s="18">
        <v>0</v>
      </c>
      <c r="W147" s="18">
        <v>0</v>
      </c>
      <c r="X147" s="18"/>
      <c r="Y147" s="18">
        <v>29900.52</v>
      </c>
      <c r="Z147" s="18">
        <v>3634.45</v>
      </c>
      <c r="AA147" s="18">
        <v>2335.0300000000002</v>
      </c>
      <c r="AB147" s="18">
        <v>35870</v>
      </c>
    </row>
    <row r="148" spans="1:31" s="15" customFormat="1" x14ac:dyDescent="0.25">
      <c r="A148" s="17">
        <v>8</v>
      </c>
      <c r="B148" s="17" t="s">
        <v>1048</v>
      </c>
      <c r="C148" s="17" t="s">
        <v>1044</v>
      </c>
      <c r="D148" s="17" t="s">
        <v>1096</v>
      </c>
      <c r="E148" s="17" t="s">
        <v>1097</v>
      </c>
      <c r="F148" s="17" t="s">
        <v>75</v>
      </c>
      <c r="G148" s="17" t="s">
        <v>114</v>
      </c>
      <c r="H148" s="17"/>
      <c r="I148" s="17"/>
      <c r="J148" s="17"/>
      <c r="K148" s="17"/>
      <c r="L148" s="18">
        <v>72308.83</v>
      </c>
      <c r="M148" s="18">
        <v>8518.5499999999993</v>
      </c>
      <c r="N148" s="18">
        <v>6139.62</v>
      </c>
      <c r="O148" s="18">
        <v>86967</v>
      </c>
      <c r="P148" s="18">
        <v>0</v>
      </c>
      <c r="Q148" s="18">
        <v>0</v>
      </c>
      <c r="R148" s="18">
        <v>0</v>
      </c>
      <c r="S148" s="18"/>
      <c r="T148" s="18">
        <v>0</v>
      </c>
      <c r="U148" s="18">
        <v>0</v>
      </c>
      <c r="V148" s="18">
        <v>0</v>
      </c>
      <c r="W148" s="18">
        <v>0</v>
      </c>
      <c r="X148" s="18"/>
      <c r="Y148" s="18">
        <v>72308.83</v>
      </c>
      <c r="Z148" s="18">
        <v>8518.5499999999993</v>
      </c>
      <c r="AA148" s="18">
        <v>6139.62</v>
      </c>
      <c r="AB148" s="18">
        <v>86967</v>
      </c>
    </row>
    <row r="149" spans="1:31" s="12" customFormat="1" ht="16.5" customHeight="1" x14ac:dyDescent="0.25">
      <c r="A149" s="10"/>
      <c r="B149" s="10"/>
      <c r="C149" s="10" t="s">
        <v>71</v>
      </c>
      <c r="D149" s="10"/>
      <c r="E149" s="10"/>
      <c r="F149" s="10"/>
      <c r="G149" s="10"/>
      <c r="H149" s="10"/>
      <c r="I149" s="10"/>
      <c r="J149" s="11">
        <f>SUM(J141:J148)</f>
        <v>369</v>
      </c>
      <c r="K149" s="11"/>
      <c r="L149" s="11">
        <f t="shared" ref="L149:AB149" si="29">SUM(L141:L148)</f>
        <v>266128.08999999997</v>
      </c>
      <c r="M149" s="11">
        <f t="shared" si="29"/>
        <v>28920.77</v>
      </c>
      <c r="N149" s="11">
        <f t="shared" si="29"/>
        <v>18965.14</v>
      </c>
      <c r="O149" s="11">
        <f t="shared" si="29"/>
        <v>314014</v>
      </c>
      <c r="P149" s="11">
        <f t="shared" si="29"/>
        <v>4640.4399999999996</v>
      </c>
      <c r="Q149" s="11">
        <f t="shared" si="29"/>
        <v>1364.71</v>
      </c>
      <c r="R149" s="11">
        <f t="shared" si="29"/>
        <v>220.85</v>
      </c>
      <c r="S149" s="11">
        <f t="shared" si="29"/>
        <v>6226</v>
      </c>
      <c r="T149" s="11">
        <f t="shared" si="29"/>
        <v>750</v>
      </c>
      <c r="U149" s="11">
        <f t="shared" si="29"/>
        <v>0</v>
      </c>
      <c r="V149" s="11">
        <f t="shared" si="29"/>
        <v>0</v>
      </c>
      <c r="W149" s="11">
        <f t="shared" si="29"/>
        <v>0</v>
      </c>
      <c r="X149" s="11">
        <f t="shared" si="29"/>
        <v>0</v>
      </c>
      <c r="Y149" s="11">
        <f t="shared" si="29"/>
        <v>270768.52999999997</v>
      </c>
      <c r="Z149" s="11">
        <f t="shared" si="29"/>
        <v>30285.48</v>
      </c>
      <c r="AA149" s="11">
        <f t="shared" si="29"/>
        <v>19185.990000000002</v>
      </c>
      <c r="AB149" s="11">
        <f t="shared" si="29"/>
        <v>320240</v>
      </c>
    </row>
    <row r="150" spans="1:31" s="12" customFormat="1" ht="16.5" customHeight="1" x14ac:dyDescent="0.25">
      <c r="A150" s="10"/>
      <c r="B150" s="10"/>
      <c r="C150" s="10" t="s">
        <v>119</v>
      </c>
      <c r="D150" s="10"/>
      <c r="E150" s="10"/>
      <c r="F150" s="10"/>
      <c r="G150" s="10"/>
      <c r="H150" s="10"/>
      <c r="I150" s="10"/>
      <c r="J150" s="11">
        <f>J149+J140</f>
        <v>22782</v>
      </c>
      <c r="K150" s="11"/>
      <c r="L150" s="11">
        <f t="shared" ref="L150:AB150" si="30">L149+L140</f>
        <v>1679872.4</v>
      </c>
      <c r="M150" s="11">
        <f t="shared" si="30"/>
        <v>72945.600000000006</v>
      </c>
      <c r="N150" s="11">
        <f t="shared" si="30"/>
        <v>86480</v>
      </c>
      <c r="O150" s="11">
        <f t="shared" si="30"/>
        <v>1839298</v>
      </c>
      <c r="P150" s="11">
        <f t="shared" si="30"/>
        <v>121244.32</v>
      </c>
      <c r="Q150" s="11">
        <f t="shared" si="30"/>
        <v>12692.98</v>
      </c>
      <c r="R150" s="11">
        <f t="shared" si="30"/>
        <v>10306.700000000001</v>
      </c>
      <c r="S150" s="11">
        <f t="shared" si="30"/>
        <v>144244</v>
      </c>
      <c r="T150" s="11">
        <f t="shared" si="30"/>
        <v>33520</v>
      </c>
      <c r="U150" s="11">
        <f t="shared" si="30"/>
        <v>133183.49</v>
      </c>
      <c r="V150" s="11">
        <f t="shared" si="30"/>
        <v>10324.4</v>
      </c>
      <c r="W150" s="11">
        <f t="shared" si="30"/>
        <v>26492.11</v>
      </c>
      <c r="X150" s="11">
        <f t="shared" si="30"/>
        <v>170000</v>
      </c>
      <c r="Y150" s="11">
        <f t="shared" si="30"/>
        <v>1667933.2300000002</v>
      </c>
      <c r="Z150" s="11">
        <f t="shared" si="30"/>
        <v>75314.180000000008</v>
      </c>
      <c r="AA150" s="11">
        <f t="shared" si="30"/>
        <v>70294.59</v>
      </c>
      <c r="AB150" s="11">
        <f t="shared" si="30"/>
        <v>1813542</v>
      </c>
    </row>
    <row r="151" spans="1:31" ht="18" customHeight="1" x14ac:dyDescent="0.25"/>
    <row r="152" spans="1:31" ht="18" customHeight="1" x14ac:dyDescent="0.25"/>
    <row r="155" spans="1:31" ht="15.75" x14ac:dyDescent="0.25">
      <c r="E155" s="13" t="s">
        <v>120</v>
      </c>
      <c r="G155" s="14"/>
      <c r="H155" s="14"/>
      <c r="I155" s="14"/>
      <c r="J155" s="14"/>
      <c r="K155" s="14"/>
      <c r="L155" s="13" t="s">
        <v>122</v>
      </c>
      <c r="M155" s="13"/>
      <c r="O155" s="14"/>
      <c r="Q155" s="14"/>
      <c r="R155" s="13" t="s">
        <v>121</v>
      </c>
      <c r="T155" s="14"/>
      <c r="U155" s="14"/>
      <c r="W155" s="14"/>
      <c r="X155" s="14"/>
      <c r="Y155" s="13" t="s">
        <v>123</v>
      </c>
      <c r="Z155" s="14"/>
      <c r="AA155" s="14"/>
      <c r="AB155" s="14"/>
    </row>
    <row r="156" spans="1:31" ht="15.75" x14ac:dyDescent="0.25">
      <c r="E156" s="13" t="s">
        <v>124</v>
      </c>
      <c r="G156" s="14"/>
      <c r="H156" s="14"/>
      <c r="I156" s="14"/>
      <c r="J156" s="14"/>
      <c r="K156" s="14"/>
      <c r="L156" s="13" t="s">
        <v>124</v>
      </c>
      <c r="M156" s="13"/>
      <c r="O156" s="14"/>
      <c r="Q156" s="14"/>
      <c r="R156" s="13" t="s">
        <v>124</v>
      </c>
      <c r="T156" s="14"/>
      <c r="U156" s="14"/>
      <c r="W156" s="14"/>
      <c r="X156" s="14"/>
      <c r="Y156" s="13" t="s">
        <v>124</v>
      </c>
      <c r="Z156" s="14"/>
      <c r="AA156" s="14"/>
      <c r="AB156" s="14"/>
    </row>
    <row r="157" spans="1:31" ht="32.25" customHeight="1" x14ac:dyDescent="0.55000000000000004">
      <c r="A157" s="75" t="s">
        <v>0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1"/>
      <c r="AD157" s="1"/>
      <c r="AE157" s="1"/>
    </row>
    <row r="158" spans="1:31" ht="21.75" customHeight="1" x14ac:dyDescent="0.4">
      <c r="A158" s="76" t="s">
        <v>1681</v>
      </c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2"/>
      <c r="AD158" s="2"/>
      <c r="AE158" s="2"/>
    </row>
    <row r="159" spans="1:31" s="5" customFormat="1" ht="20.25" customHeight="1" x14ac:dyDescent="0.35">
      <c r="A159" s="3" t="s">
        <v>1</v>
      </c>
      <c r="B159" s="4"/>
      <c r="C159" s="3"/>
      <c r="D159" s="3"/>
      <c r="F159" s="3" t="s">
        <v>1098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s="7" customFormat="1" ht="90" x14ac:dyDescent="0.25">
      <c r="A160" s="6" t="s">
        <v>3</v>
      </c>
      <c r="B160" s="6" t="s">
        <v>4</v>
      </c>
      <c r="C160" s="6" t="s">
        <v>5</v>
      </c>
      <c r="D160" s="6" t="s">
        <v>6</v>
      </c>
      <c r="E160" s="6" t="s">
        <v>7</v>
      </c>
      <c r="F160" s="6" t="s">
        <v>8</v>
      </c>
      <c r="G160" s="6" t="s">
        <v>9</v>
      </c>
      <c r="H160" s="6" t="s">
        <v>10</v>
      </c>
      <c r="I160" s="6" t="s">
        <v>11</v>
      </c>
      <c r="J160" s="6" t="s">
        <v>12</v>
      </c>
      <c r="K160" s="6" t="s">
        <v>13</v>
      </c>
      <c r="L160" s="6" t="s">
        <v>14</v>
      </c>
      <c r="M160" s="6" t="s">
        <v>15</v>
      </c>
      <c r="N160" s="6" t="s">
        <v>16</v>
      </c>
      <c r="O160" s="6" t="s">
        <v>17</v>
      </c>
      <c r="P160" s="6" t="s">
        <v>18</v>
      </c>
      <c r="Q160" s="6" t="s">
        <v>19</v>
      </c>
      <c r="R160" s="6" t="s">
        <v>20</v>
      </c>
      <c r="S160" s="6" t="s">
        <v>21</v>
      </c>
      <c r="T160" s="6" t="s">
        <v>22</v>
      </c>
      <c r="U160" s="6" t="s">
        <v>23</v>
      </c>
      <c r="V160" s="6" t="s">
        <v>24</v>
      </c>
      <c r="W160" s="6" t="s">
        <v>25</v>
      </c>
      <c r="X160" s="6" t="s">
        <v>26</v>
      </c>
      <c r="Y160" s="6" t="s">
        <v>27</v>
      </c>
      <c r="Z160" s="6" t="s">
        <v>28</v>
      </c>
      <c r="AA160" s="6" t="s">
        <v>29</v>
      </c>
      <c r="AB160" s="6" t="s">
        <v>30</v>
      </c>
    </row>
    <row r="161" spans="1:28" s="15" customFormat="1" x14ac:dyDescent="0.25">
      <c r="A161" s="17">
        <v>1</v>
      </c>
      <c r="B161" s="17" t="s">
        <v>1043</v>
      </c>
      <c r="C161" s="17" t="s">
        <v>1044</v>
      </c>
      <c r="D161" s="17" t="s">
        <v>1045</v>
      </c>
      <c r="E161" s="17" t="s">
        <v>1046</v>
      </c>
      <c r="F161" s="17" t="s">
        <v>35</v>
      </c>
      <c r="G161" s="17" t="s">
        <v>1047</v>
      </c>
      <c r="H161" s="17">
        <v>314252</v>
      </c>
      <c r="I161" s="17">
        <v>306473</v>
      </c>
      <c r="J161" s="17">
        <v>7779</v>
      </c>
      <c r="K161" s="17" t="s">
        <v>37</v>
      </c>
      <c r="L161" s="18">
        <v>230342.97</v>
      </c>
      <c r="M161" s="18">
        <v>7211.71</v>
      </c>
      <c r="N161" s="18">
        <v>7783.32</v>
      </c>
      <c r="O161" s="18">
        <v>245338</v>
      </c>
      <c r="P161" s="18">
        <v>39554.82</v>
      </c>
      <c r="Q161" s="18">
        <v>4726.63</v>
      </c>
      <c r="R161" s="18">
        <v>3500.55</v>
      </c>
      <c r="S161" s="18">
        <v>47782</v>
      </c>
      <c r="T161" s="18">
        <v>6210</v>
      </c>
      <c r="U161" s="18">
        <v>0</v>
      </c>
      <c r="V161" s="18">
        <v>0</v>
      </c>
      <c r="W161" s="18">
        <v>0</v>
      </c>
      <c r="X161" s="18"/>
      <c r="Y161" s="18">
        <v>269897.78999999998</v>
      </c>
      <c r="Z161" s="18">
        <v>11938.34</v>
      </c>
      <c r="AA161" s="18">
        <v>11283.87</v>
      </c>
      <c r="AB161" s="18">
        <v>293120</v>
      </c>
    </row>
    <row r="162" spans="1:28" s="15" customFormat="1" x14ac:dyDescent="0.25">
      <c r="A162" s="17">
        <v>2</v>
      </c>
      <c r="B162" s="17" t="s">
        <v>1048</v>
      </c>
      <c r="C162" s="17" t="s">
        <v>1044</v>
      </c>
      <c r="D162" s="17" t="s">
        <v>1049</v>
      </c>
      <c r="E162" s="17" t="s">
        <v>1050</v>
      </c>
      <c r="F162" s="17" t="s">
        <v>35</v>
      </c>
      <c r="G162" s="17" t="s">
        <v>45</v>
      </c>
      <c r="H162" s="17">
        <v>183742</v>
      </c>
      <c r="I162" s="17">
        <v>175159</v>
      </c>
      <c r="J162" s="17">
        <v>8583</v>
      </c>
      <c r="K162" s="17" t="s">
        <v>37</v>
      </c>
      <c r="L162" s="18">
        <v>506622.31</v>
      </c>
      <c r="M162" s="18">
        <v>13971.67</v>
      </c>
      <c r="N162" s="18">
        <v>29945.02</v>
      </c>
      <c r="O162" s="18">
        <v>550539</v>
      </c>
      <c r="P162" s="18">
        <v>45802.59</v>
      </c>
      <c r="Q162" s="18">
        <v>5326.06</v>
      </c>
      <c r="R162" s="18">
        <v>3862.35</v>
      </c>
      <c r="S162" s="18">
        <v>54991</v>
      </c>
      <c r="T162" s="18">
        <v>0</v>
      </c>
      <c r="U162" s="18">
        <v>0</v>
      </c>
      <c r="V162" s="18">
        <v>0</v>
      </c>
      <c r="W162" s="18">
        <v>0</v>
      </c>
      <c r="X162" s="18"/>
      <c r="Y162" s="18">
        <v>552424.9</v>
      </c>
      <c r="Z162" s="18">
        <v>19297.73</v>
      </c>
      <c r="AA162" s="18">
        <v>33807.370000000003</v>
      </c>
      <c r="AB162" s="18">
        <v>605530</v>
      </c>
    </row>
    <row r="163" spans="1:28" s="15" customFormat="1" x14ac:dyDescent="0.25">
      <c r="A163" s="17">
        <v>3</v>
      </c>
      <c r="B163" s="17" t="s">
        <v>1048</v>
      </c>
      <c r="C163" s="17" t="s">
        <v>1044</v>
      </c>
      <c r="D163" s="17" t="s">
        <v>1051</v>
      </c>
      <c r="E163" s="17" t="s">
        <v>1052</v>
      </c>
      <c r="F163" s="17" t="s">
        <v>35</v>
      </c>
      <c r="G163" s="17" t="s">
        <v>45</v>
      </c>
      <c r="H163" s="17">
        <v>380</v>
      </c>
      <c r="I163" s="17">
        <v>380</v>
      </c>
      <c r="J163" s="17">
        <v>0</v>
      </c>
      <c r="K163" s="17" t="s">
        <v>59</v>
      </c>
      <c r="L163" s="18">
        <v>4093.55</v>
      </c>
      <c r="M163" s="18">
        <v>649.17999999999995</v>
      </c>
      <c r="N163" s="18">
        <v>13.27</v>
      </c>
      <c r="O163" s="18">
        <v>4756</v>
      </c>
      <c r="P163" s="18">
        <v>137.21</v>
      </c>
      <c r="Q163" s="18">
        <v>41.79</v>
      </c>
      <c r="R163" s="18">
        <v>0</v>
      </c>
      <c r="S163" s="18">
        <v>179</v>
      </c>
      <c r="T163" s="18">
        <v>140</v>
      </c>
      <c r="U163" s="18">
        <v>0</v>
      </c>
      <c r="V163" s="18">
        <v>0</v>
      </c>
      <c r="W163" s="18">
        <v>0</v>
      </c>
      <c r="X163" s="18"/>
      <c r="Y163" s="18">
        <v>4230.76</v>
      </c>
      <c r="Z163" s="18">
        <v>690.97</v>
      </c>
      <c r="AA163" s="18">
        <v>13.27</v>
      </c>
      <c r="AB163" s="18">
        <v>4935</v>
      </c>
    </row>
    <row r="164" spans="1:28" s="15" customFormat="1" x14ac:dyDescent="0.25">
      <c r="A164" s="17">
        <v>4</v>
      </c>
      <c r="B164" s="17" t="s">
        <v>1048</v>
      </c>
      <c r="C164" s="17" t="s">
        <v>1044</v>
      </c>
      <c r="D164" s="17" t="s">
        <v>1053</v>
      </c>
      <c r="E164" s="17" t="s">
        <v>1054</v>
      </c>
      <c r="F164" s="17" t="s">
        <v>35</v>
      </c>
      <c r="G164" s="17" t="s">
        <v>1055</v>
      </c>
      <c r="H164" s="17">
        <v>25814</v>
      </c>
      <c r="I164" s="17">
        <v>25670</v>
      </c>
      <c r="J164" s="17">
        <v>144</v>
      </c>
      <c r="K164" s="17" t="s">
        <v>37</v>
      </c>
      <c r="L164" s="18">
        <v>22972.31</v>
      </c>
      <c r="M164" s="18">
        <v>2768.56</v>
      </c>
      <c r="N164" s="18">
        <v>844.13</v>
      </c>
      <c r="O164" s="18">
        <v>26585</v>
      </c>
      <c r="P164" s="18">
        <v>2012.34</v>
      </c>
      <c r="Q164" s="18">
        <v>240.86</v>
      </c>
      <c r="R164" s="18">
        <v>64.8</v>
      </c>
      <c r="S164" s="18">
        <v>2318</v>
      </c>
      <c r="T164" s="18">
        <v>0</v>
      </c>
      <c r="U164" s="18">
        <v>0</v>
      </c>
      <c r="V164" s="18">
        <v>0</v>
      </c>
      <c r="W164" s="18">
        <v>0</v>
      </c>
      <c r="X164" s="18"/>
      <c r="Y164" s="18">
        <v>24984.65</v>
      </c>
      <c r="Z164" s="18">
        <v>3009.42</v>
      </c>
      <c r="AA164" s="18">
        <v>908.93</v>
      </c>
      <c r="AB164" s="18">
        <v>28903</v>
      </c>
    </row>
    <row r="165" spans="1:28" s="15" customFormat="1" x14ac:dyDescent="0.25">
      <c r="A165" s="17">
        <v>5</v>
      </c>
      <c r="B165" s="17" t="s">
        <v>1048</v>
      </c>
      <c r="C165" s="17" t="s">
        <v>1044</v>
      </c>
      <c r="D165" s="17" t="s">
        <v>1056</v>
      </c>
      <c r="E165" s="17" t="s">
        <v>1057</v>
      </c>
      <c r="F165" s="17" t="s">
        <v>35</v>
      </c>
      <c r="G165" s="17" t="s">
        <v>45</v>
      </c>
      <c r="H165" s="17">
        <v>7185</v>
      </c>
      <c r="I165" s="17">
        <v>7185</v>
      </c>
      <c r="J165" s="17">
        <v>0</v>
      </c>
      <c r="K165" s="17" t="s">
        <v>59</v>
      </c>
      <c r="L165" s="18">
        <v>10692</v>
      </c>
      <c r="M165" s="18">
        <v>1713.19</v>
      </c>
      <c r="N165" s="18">
        <v>13.81</v>
      </c>
      <c r="O165" s="18">
        <v>12419</v>
      </c>
      <c r="P165" s="18">
        <v>137.02000000000001</v>
      </c>
      <c r="Q165" s="18">
        <v>109.98</v>
      </c>
      <c r="R165" s="18">
        <v>0</v>
      </c>
      <c r="S165" s="18">
        <v>247</v>
      </c>
      <c r="T165" s="18">
        <v>0</v>
      </c>
      <c r="U165" s="18">
        <v>0</v>
      </c>
      <c r="V165" s="18">
        <v>0</v>
      </c>
      <c r="W165" s="18">
        <v>0</v>
      </c>
      <c r="X165" s="18"/>
      <c r="Y165" s="18">
        <v>10829.02</v>
      </c>
      <c r="Z165" s="18">
        <v>1823.17</v>
      </c>
      <c r="AA165" s="18">
        <v>13.81</v>
      </c>
      <c r="AB165" s="18">
        <v>12666</v>
      </c>
    </row>
    <row r="166" spans="1:28" s="15" customFormat="1" x14ac:dyDescent="0.25">
      <c r="A166" s="17">
        <v>6</v>
      </c>
      <c r="B166" s="17" t="s">
        <v>1048</v>
      </c>
      <c r="C166" s="17" t="s">
        <v>1044</v>
      </c>
      <c r="D166" s="17" t="s">
        <v>1058</v>
      </c>
      <c r="E166" s="17" t="s">
        <v>1059</v>
      </c>
      <c r="F166" s="17" t="s">
        <v>35</v>
      </c>
      <c r="G166" s="17" t="s">
        <v>45</v>
      </c>
      <c r="H166" s="17">
        <v>76387</v>
      </c>
      <c r="I166" s="17">
        <v>76027</v>
      </c>
      <c r="J166" s="17">
        <v>360</v>
      </c>
      <c r="K166" s="17" t="s">
        <v>37</v>
      </c>
      <c r="L166" s="18">
        <v>51979.45</v>
      </c>
      <c r="M166" s="18">
        <v>4648.12</v>
      </c>
      <c r="N166" s="18">
        <v>3883.43</v>
      </c>
      <c r="O166" s="18">
        <v>60511</v>
      </c>
      <c r="P166" s="18">
        <v>2652.35</v>
      </c>
      <c r="Q166" s="18">
        <v>564.65</v>
      </c>
      <c r="R166" s="18">
        <v>162</v>
      </c>
      <c r="S166" s="18">
        <v>3379</v>
      </c>
      <c r="T166" s="18">
        <v>0</v>
      </c>
      <c r="U166" s="18">
        <v>0</v>
      </c>
      <c r="V166" s="18">
        <v>0</v>
      </c>
      <c r="W166" s="18">
        <v>0</v>
      </c>
      <c r="X166" s="18"/>
      <c r="Y166" s="18">
        <v>54631.8</v>
      </c>
      <c r="Z166" s="18">
        <v>5212.7700000000004</v>
      </c>
      <c r="AA166" s="18">
        <v>4045.43</v>
      </c>
      <c r="AB166" s="18">
        <v>63890</v>
      </c>
    </row>
    <row r="167" spans="1:28" s="15" customFormat="1" x14ac:dyDescent="0.25">
      <c r="A167" s="17">
        <v>7</v>
      </c>
      <c r="B167" s="17" t="s">
        <v>1048</v>
      </c>
      <c r="C167" s="17" t="s">
        <v>1044</v>
      </c>
      <c r="D167" s="17" t="s">
        <v>1060</v>
      </c>
      <c r="E167" s="17" t="s">
        <v>1061</v>
      </c>
      <c r="F167" s="17" t="s">
        <v>35</v>
      </c>
      <c r="G167" s="17" t="s">
        <v>45</v>
      </c>
      <c r="H167" s="17">
        <v>48135</v>
      </c>
      <c r="I167" s="17">
        <v>48135</v>
      </c>
      <c r="J167" s="17">
        <v>0</v>
      </c>
      <c r="K167" s="17" t="s">
        <v>37</v>
      </c>
      <c r="L167" s="18">
        <v>105805.38</v>
      </c>
      <c r="M167" s="18">
        <v>5651.62</v>
      </c>
      <c r="N167" s="18">
        <v>0</v>
      </c>
      <c r="O167" s="18">
        <v>111457</v>
      </c>
      <c r="P167" s="18">
        <v>577.37</v>
      </c>
      <c r="Q167" s="18">
        <v>1090.6300000000001</v>
      </c>
      <c r="R167" s="18">
        <v>0</v>
      </c>
      <c r="S167" s="18">
        <v>1668</v>
      </c>
      <c r="T167" s="18">
        <v>15660</v>
      </c>
      <c r="U167" s="18">
        <v>0</v>
      </c>
      <c r="V167" s="18">
        <v>0</v>
      </c>
      <c r="W167" s="18">
        <v>0</v>
      </c>
      <c r="X167" s="18"/>
      <c r="Y167" s="18">
        <v>106382.75</v>
      </c>
      <c r="Z167" s="18">
        <v>6742.25</v>
      </c>
      <c r="AA167" s="18">
        <v>0</v>
      </c>
      <c r="AB167" s="18">
        <v>113125</v>
      </c>
    </row>
    <row r="168" spans="1:28" s="15" customFormat="1" x14ac:dyDescent="0.25">
      <c r="A168" s="17">
        <v>8</v>
      </c>
      <c r="B168" s="17" t="s">
        <v>1048</v>
      </c>
      <c r="C168" s="17" t="s">
        <v>1044</v>
      </c>
      <c r="D168" s="17" t="s">
        <v>1062</v>
      </c>
      <c r="E168" s="17" t="s">
        <v>1063</v>
      </c>
      <c r="F168" s="17" t="s">
        <v>35</v>
      </c>
      <c r="G168" s="17" t="s">
        <v>58</v>
      </c>
      <c r="H168" s="17">
        <v>9659</v>
      </c>
      <c r="I168" s="17">
        <v>9399</v>
      </c>
      <c r="J168" s="17">
        <v>780</v>
      </c>
      <c r="K168" s="17" t="s">
        <v>37</v>
      </c>
      <c r="L168" s="18">
        <v>36582.480000000003</v>
      </c>
      <c r="M168" s="18">
        <v>3481.18</v>
      </c>
      <c r="N168" s="18">
        <v>2375.34</v>
      </c>
      <c r="O168" s="18">
        <v>42439</v>
      </c>
      <c r="P168" s="18">
        <v>5055.32</v>
      </c>
      <c r="Q168" s="18">
        <v>775.68</v>
      </c>
      <c r="R168" s="18">
        <v>351</v>
      </c>
      <c r="S168" s="18">
        <v>6182</v>
      </c>
      <c r="T168" s="18">
        <v>0</v>
      </c>
      <c r="U168" s="18">
        <v>0</v>
      </c>
      <c r="V168" s="18">
        <v>0</v>
      </c>
      <c r="W168" s="18">
        <v>0</v>
      </c>
      <c r="X168" s="18"/>
      <c r="Y168" s="18">
        <v>41637.800000000003</v>
      </c>
      <c r="Z168" s="18">
        <v>4256.8599999999997</v>
      </c>
      <c r="AA168" s="18">
        <v>2726.34</v>
      </c>
      <c r="AB168" s="18">
        <v>48621</v>
      </c>
    </row>
    <row r="169" spans="1:28" s="15" customFormat="1" x14ac:dyDescent="0.25">
      <c r="A169" s="17">
        <v>9</v>
      </c>
      <c r="B169" s="17" t="s">
        <v>1064</v>
      </c>
      <c r="C169" s="17" t="s">
        <v>1044</v>
      </c>
      <c r="D169" s="17" t="s">
        <v>1065</v>
      </c>
      <c r="E169" s="17" t="s">
        <v>1066</v>
      </c>
      <c r="F169" s="17" t="s">
        <v>35</v>
      </c>
      <c r="G169" s="17" t="s">
        <v>221</v>
      </c>
      <c r="H169" s="17">
        <v>47074</v>
      </c>
      <c r="I169" s="17">
        <v>42119</v>
      </c>
      <c r="J169" s="17">
        <v>14865</v>
      </c>
      <c r="K169" s="17" t="s">
        <v>37</v>
      </c>
      <c r="L169" s="18">
        <v>422324.89</v>
      </c>
      <c r="M169" s="18">
        <v>4735.71</v>
      </c>
      <c r="N169" s="18">
        <v>6161.4</v>
      </c>
      <c r="O169" s="18">
        <v>433222</v>
      </c>
      <c r="P169" s="18">
        <v>82272.92</v>
      </c>
      <c r="Q169" s="18">
        <v>142.83000000000001</v>
      </c>
      <c r="R169" s="18">
        <v>6689.25</v>
      </c>
      <c r="S169" s="18">
        <v>89105</v>
      </c>
      <c r="T169" s="18">
        <v>10760</v>
      </c>
      <c r="U169" s="18">
        <v>0</v>
      </c>
      <c r="V169" s="18">
        <v>0</v>
      </c>
      <c r="W169" s="18">
        <v>0</v>
      </c>
      <c r="X169" s="18"/>
      <c r="Y169" s="18">
        <v>504597.81</v>
      </c>
      <c r="Z169" s="18">
        <v>4878.54</v>
      </c>
      <c r="AA169" s="18">
        <v>12850.65</v>
      </c>
      <c r="AB169" s="18">
        <v>522327</v>
      </c>
    </row>
    <row r="170" spans="1:28" s="15" customFormat="1" x14ac:dyDescent="0.25">
      <c r="A170" s="17">
        <v>10</v>
      </c>
      <c r="B170" s="17" t="s">
        <v>1072</v>
      </c>
      <c r="C170" s="17" t="s">
        <v>1044</v>
      </c>
      <c r="D170" s="17" t="s">
        <v>1076</v>
      </c>
      <c r="E170" s="17" t="s">
        <v>1077</v>
      </c>
      <c r="F170" s="17" t="s">
        <v>35</v>
      </c>
      <c r="G170" s="17" t="s">
        <v>1078</v>
      </c>
      <c r="H170" s="17"/>
      <c r="I170" s="17"/>
      <c r="J170" s="17"/>
      <c r="K170" s="17"/>
      <c r="L170" s="18">
        <v>5749.36</v>
      </c>
      <c r="M170" s="18">
        <v>197.76</v>
      </c>
      <c r="N170" s="18">
        <v>88.88</v>
      </c>
      <c r="O170" s="18">
        <v>6036</v>
      </c>
      <c r="P170" s="18">
        <v>0</v>
      </c>
      <c r="Q170" s="18">
        <v>0</v>
      </c>
      <c r="R170" s="18">
        <v>0</v>
      </c>
      <c r="S170" s="18"/>
      <c r="T170" s="18">
        <v>0</v>
      </c>
      <c r="U170" s="18">
        <v>0</v>
      </c>
      <c r="V170" s="18">
        <v>0</v>
      </c>
      <c r="W170" s="18">
        <v>0</v>
      </c>
      <c r="X170" s="18"/>
      <c r="Y170" s="18">
        <v>5749.36</v>
      </c>
      <c r="Z170" s="18">
        <v>197.76</v>
      </c>
      <c r="AA170" s="18">
        <v>88.88</v>
      </c>
      <c r="AB170" s="18">
        <v>6036</v>
      </c>
    </row>
    <row r="171" spans="1:28" s="22" customFormat="1" x14ac:dyDescent="0.25">
      <c r="A171" s="19"/>
      <c r="B171" s="19"/>
      <c r="C171" s="10" t="s">
        <v>71</v>
      </c>
      <c r="D171" s="19"/>
      <c r="E171" s="19"/>
      <c r="F171" s="19"/>
      <c r="G171" s="19"/>
      <c r="H171" s="19"/>
      <c r="I171" s="19"/>
      <c r="J171" s="19">
        <f>SUM(J161:J170)</f>
        <v>32511</v>
      </c>
      <c r="K171" s="19"/>
      <c r="L171" s="19">
        <f t="shared" ref="L171:AB171" si="31">SUM(L161:L170)</f>
        <v>1397164.7000000002</v>
      </c>
      <c r="M171" s="19">
        <f t="shared" si="31"/>
        <v>45028.700000000004</v>
      </c>
      <c r="N171" s="19">
        <f t="shared" si="31"/>
        <v>51108.599999999991</v>
      </c>
      <c r="O171" s="19">
        <f t="shared" si="31"/>
        <v>1493302</v>
      </c>
      <c r="P171" s="19">
        <f t="shared" si="31"/>
        <v>178201.94</v>
      </c>
      <c r="Q171" s="19">
        <f t="shared" si="31"/>
        <v>13019.110000000002</v>
      </c>
      <c r="R171" s="19">
        <f t="shared" si="31"/>
        <v>14629.95</v>
      </c>
      <c r="S171" s="19">
        <f t="shared" si="31"/>
        <v>205851</v>
      </c>
      <c r="T171" s="19">
        <f t="shared" si="31"/>
        <v>32770</v>
      </c>
      <c r="U171" s="19">
        <f t="shared" si="31"/>
        <v>0</v>
      </c>
      <c r="V171" s="19">
        <f t="shared" si="31"/>
        <v>0</v>
      </c>
      <c r="W171" s="19">
        <f t="shared" si="31"/>
        <v>0</v>
      </c>
      <c r="X171" s="19">
        <f t="shared" si="31"/>
        <v>0</v>
      </c>
      <c r="Y171" s="19">
        <f t="shared" si="31"/>
        <v>1575366.6400000001</v>
      </c>
      <c r="Z171" s="19">
        <f t="shared" si="31"/>
        <v>58047.81</v>
      </c>
      <c r="AA171" s="19">
        <f t="shared" si="31"/>
        <v>65738.55</v>
      </c>
      <c r="AB171" s="19">
        <f t="shared" si="31"/>
        <v>1699153</v>
      </c>
    </row>
    <row r="172" spans="1:28" s="15" customFormat="1" x14ac:dyDescent="0.25">
      <c r="A172" s="17">
        <v>1</v>
      </c>
      <c r="B172" s="17" t="s">
        <v>1064</v>
      </c>
      <c r="C172" s="17" t="s">
        <v>1044</v>
      </c>
      <c r="D172" s="17" t="s">
        <v>1079</v>
      </c>
      <c r="E172" s="17" t="s">
        <v>1080</v>
      </c>
      <c r="F172" s="17" t="s">
        <v>75</v>
      </c>
      <c r="G172" s="17" t="s">
        <v>1081</v>
      </c>
      <c r="H172" s="17">
        <v>12982</v>
      </c>
      <c r="I172" s="17">
        <v>12332</v>
      </c>
      <c r="J172" s="17">
        <v>650</v>
      </c>
      <c r="K172" s="17" t="s">
        <v>37</v>
      </c>
      <c r="L172" s="18">
        <v>45574.16</v>
      </c>
      <c r="M172" s="18">
        <v>4151.62</v>
      </c>
      <c r="N172" s="18">
        <v>3024.22</v>
      </c>
      <c r="O172" s="18">
        <v>52750</v>
      </c>
      <c r="P172" s="18">
        <v>4760</v>
      </c>
      <c r="Q172" s="18">
        <v>499.97</v>
      </c>
      <c r="R172" s="18">
        <v>389.03</v>
      </c>
      <c r="S172" s="18">
        <v>5649</v>
      </c>
      <c r="T172" s="18">
        <v>750</v>
      </c>
      <c r="U172" s="18">
        <v>0</v>
      </c>
      <c r="V172" s="18">
        <v>0</v>
      </c>
      <c r="W172" s="18">
        <v>0</v>
      </c>
      <c r="X172" s="18"/>
      <c r="Y172" s="18">
        <v>50334.16</v>
      </c>
      <c r="Z172" s="18">
        <v>4651.59</v>
      </c>
      <c r="AA172" s="18">
        <v>3413.25</v>
      </c>
      <c r="AB172" s="18">
        <v>58399</v>
      </c>
    </row>
    <row r="173" spans="1:28" s="15" customFormat="1" x14ac:dyDescent="0.25">
      <c r="A173" s="17">
        <v>2</v>
      </c>
      <c r="B173" s="17" t="s">
        <v>1048</v>
      </c>
      <c r="C173" s="17" t="s">
        <v>1044</v>
      </c>
      <c r="D173" s="17" t="s">
        <v>1082</v>
      </c>
      <c r="E173" s="17" t="s">
        <v>1083</v>
      </c>
      <c r="F173" s="17" t="s">
        <v>75</v>
      </c>
      <c r="G173" s="17" t="s">
        <v>1072</v>
      </c>
      <c r="H173" s="17">
        <v>5020</v>
      </c>
      <c r="I173" s="17">
        <v>4953</v>
      </c>
      <c r="J173" s="17">
        <v>67</v>
      </c>
      <c r="K173" s="17" t="s">
        <v>37</v>
      </c>
      <c r="L173" s="18">
        <v>19367.53</v>
      </c>
      <c r="M173" s="18">
        <v>2156.7800000000002</v>
      </c>
      <c r="N173" s="18">
        <v>847.69</v>
      </c>
      <c r="O173" s="18">
        <v>22372</v>
      </c>
      <c r="P173" s="18">
        <v>945.71</v>
      </c>
      <c r="Q173" s="18">
        <v>204.19</v>
      </c>
      <c r="R173" s="18">
        <v>40.1</v>
      </c>
      <c r="S173" s="18">
        <v>1190</v>
      </c>
      <c r="T173" s="18">
        <v>0</v>
      </c>
      <c r="U173" s="18">
        <v>0</v>
      </c>
      <c r="V173" s="18">
        <v>0</v>
      </c>
      <c r="W173" s="18">
        <v>0</v>
      </c>
      <c r="X173" s="18"/>
      <c r="Y173" s="18">
        <v>20313.240000000002</v>
      </c>
      <c r="Z173" s="18">
        <v>2360.9699999999998</v>
      </c>
      <c r="AA173" s="18">
        <v>887.79</v>
      </c>
      <c r="AB173" s="18">
        <v>23562</v>
      </c>
    </row>
    <row r="174" spans="1:28" s="15" customFormat="1" x14ac:dyDescent="0.25">
      <c r="A174" s="17">
        <v>3</v>
      </c>
      <c r="B174" s="17" t="s">
        <v>1048</v>
      </c>
      <c r="C174" s="17" t="s">
        <v>1044</v>
      </c>
      <c r="D174" s="17" t="s">
        <v>1084</v>
      </c>
      <c r="E174" s="17" t="s">
        <v>1085</v>
      </c>
      <c r="F174" s="17" t="s">
        <v>75</v>
      </c>
      <c r="G174" s="17" t="s">
        <v>1072</v>
      </c>
      <c r="H174" s="17">
        <v>10221</v>
      </c>
      <c r="I174" s="17">
        <v>10050</v>
      </c>
      <c r="J174" s="17">
        <v>171</v>
      </c>
      <c r="K174" s="17" t="s">
        <v>37</v>
      </c>
      <c r="L174" s="18">
        <v>33760.019999999997</v>
      </c>
      <c r="M174" s="18">
        <v>3448.52</v>
      </c>
      <c r="N174" s="18">
        <v>2468.46</v>
      </c>
      <c r="O174" s="18">
        <v>39677</v>
      </c>
      <c r="P174" s="18">
        <v>1480.46</v>
      </c>
      <c r="Q174" s="18">
        <v>366.2</v>
      </c>
      <c r="R174" s="18">
        <v>102.34</v>
      </c>
      <c r="S174" s="18">
        <v>1949</v>
      </c>
      <c r="T174" s="18">
        <v>0</v>
      </c>
      <c r="U174" s="18">
        <v>0</v>
      </c>
      <c r="V174" s="18">
        <v>0</v>
      </c>
      <c r="W174" s="18">
        <v>0</v>
      </c>
      <c r="X174" s="18"/>
      <c r="Y174" s="18">
        <v>35240.480000000003</v>
      </c>
      <c r="Z174" s="18">
        <v>3814.72</v>
      </c>
      <c r="AA174" s="18">
        <v>2570.8000000000002</v>
      </c>
      <c r="AB174" s="18">
        <v>41626</v>
      </c>
    </row>
    <row r="175" spans="1:28" s="15" customFormat="1" x14ac:dyDescent="0.25">
      <c r="A175" s="17">
        <v>4</v>
      </c>
      <c r="B175" s="17" t="s">
        <v>1048</v>
      </c>
      <c r="C175" s="17" t="s">
        <v>1044</v>
      </c>
      <c r="D175" s="17" t="s">
        <v>1086</v>
      </c>
      <c r="E175" s="17" t="s">
        <v>1087</v>
      </c>
      <c r="F175" s="17" t="s">
        <v>75</v>
      </c>
      <c r="G175" s="17" t="s">
        <v>1072</v>
      </c>
      <c r="H175" s="17">
        <v>6900</v>
      </c>
      <c r="I175" s="17">
        <v>6802</v>
      </c>
      <c r="J175" s="17">
        <v>98</v>
      </c>
      <c r="K175" s="17" t="s">
        <v>37</v>
      </c>
      <c r="L175" s="18">
        <v>18491.93</v>
      </c>
      <c r="M175" s="18">
        <v>2135.44</v>
      </c>
      <c r="N175" s="18">
        <v>822.63</v>
      </c>
      <c r="O175" s="18">
        <v>21450</v>
      </c>
      <c r="P175" s="18">
        <v>1120.95</v>
      </c>
      <c r="Q175" s="18">
        <v>197.4</v>
      </c>
      <c r="R175" s="18">
        <v>58.65</v>
      </c>
      <c r="S175" s="18">
        <v>1377</v>
      </c>
      <c r="T175" s="18">
        <v>0</v>
      </c>
      <c r="U175" s="18">
        <v>0</v>
      </c>
      <c r="V175" s="18">
        <v>0</v>
      </c>
      <c r="W175" s="18">
        <v>0</v>
      </c>
      <c r="X175" s="18"/>
      <c r="Y175" s="18">
        <v>19612.88</v>
      </c>
      <c r="Z175" s="18">
        <v>2332.84</v>
      </c>
      <c r="AA175" s="18">
        <v>881.28</v>
      </c>
      <c r="AB175" s="18">
        <v>22827</v>
      </c>
    </row>
    <row r="176" spans="1:28" s="15" customFormat="1" x14ac:dyDescent="0.25">
      <c r="A176" s="17">
        <v>5</v>
      </c>
      <c r="B176" s="17" t="s">
        <v>1048</v>
      </c>
      <c r="C176" s="17" t="s">
        <v>1044</v>
      </c>
      <c r="D176" s="17" t="s">
        <v>1088</v>
      </c>
      <c r="E176" s="17" t="s">
        <v>1089</v>
      </c>
      <c r="F176" s="17" t="s">
        <v>75</v>
      </c>
      <c r="G176" s="17" t="s">
        <v>1072</v>
      </c>
      <c r="H176" s="17">
        <v>344</v>
      </c>
      <c r="I176" s="17">
        <v>236</v>
      </c>
      <c r="J176" s="17">
        <v>108</v>
      </c>
      <c r="K176" s="17" t="s">
        <v>37</v>
      </c>
      <c r="L176" s="18">
        <v>19832.849999999999</v>
      </c>
      <c r="M176" s="18">
        <v>2735.43</v>
      </c>
      <c r="N176" s="18">
        <v>991.72</v>
      </c>
      <c r="O176" s="18">
        <v>23560</v>
      </c>
      <c r="P176" s="18">
        <v>8030.59</v>
      </c>
      <c r="Q176" s="18">
        <v>209.77</v>
      </c>
      <c r="R176" s="18">
        <v>64.64</v>
      </c>
      <c r="S176" s="18">
        <v>8305</v>
      </c>
      <c r="T176" s="18">
        <v>0</v>
      </c>
      <c r="U176" s="18">
        <v>0</v>
      </c>
      <c r="V176" s="18">
        <v>0</v>
      </c>
      <c r="W176" s="18">
        <v>0</v>
      </c>
      <c r="X176" s="18"/>
      <c r="Y176" s="18">
        <v>27863.439999999999</v>
      </c>
      <c r="Z176" s="18">
        <v>2945.2</v>
      </c>
      <c r="AA176" s="18">
        <v>1056.3599999999999</v>
      </c>
      <c r="AB176" s="18">
        <v>31865</v>
      </c>
    </row>
    <row r="177" spans="1:31" s="15" customFormat="1" x14ac:dyDescent="0.25">
      <c r="A177" s="17">
        <v>6</v>
      </c>
      <c r="B177" s="17" t="s">
        <v>1043</v>
      </c>
      <c r="C177" s="17" t="s">
        <v>1091</v>
      </c>
      <c r="D177" s="17" t="s">
        <v>1092</v>
      </c>
      <c r="E177" s="17" t="s">
        <v>1093</v>
      </c>
      <c r="F177" s="17" t="s">
        <v>75</v>
      </c>
      <c r="G177" s="17" t="s">
        <v>114</v>
      </c>
      <c r="H177" s="17">
        <v>0</v>
      </c>
      <c r="I177" s="17">
        <v>0</v>
      </c>
      <c r="J177" s="17">
        <v>400</v>
      </c>
      <c r="K177" s="17" t="s">
        <v>107</v>
      </c>
      <c r="L177" s="18">
        <v>31532.69</v>
      </c>
      <c r="M177" s="18">
        <v>3504.69</v>
      </c>
      <c r="N177" s="18">
        <v>2556.62</v>
      </c>
      <c r="O177" s="18">
        <v>37594</v>
      </c>
      <c r="P177" s="18">
        <v>3160.19</v>
      </c>
      <c r="Q177" s="18">
        <v>685.41</v>
      </c>
      <c r="R177" s="18">
        <v>239.4</v>
      </c>
      <c r="S177" s="18">
        <v>4085</v>
      </c>
      <c r="T177" s="18">
        <v>0</v>
      </c>
      <c r="U177" s="18">
        <v>0</v>
      </c>
      <c r="V177" s="18">
        <v>0</v>
      </c>
      <c r="W177" s="18">
        <v>0</v>
      </c>
      <c r="X177" s="18"/>
      <c r="Y177" s="18">
        <v>34692.879999999997</v>
      </c>
      <c r="Z177" s="18">
        <v>4190.1000000000004</v>
      </c>
      <c r="AA177" s="18">
        <v>2796.02</v>
      </c>
      <c r="AB177" s="18">
        <v>41679</v>
      </c>
    </row>
    <row r="178" spans="1:31" s="15" customFormat="1" x14ac:dyDescent="0.25">
      <c r="A178" s="17">
        <v>7</v>
      </c>
      <c r="B178" s="17" t="s">
        <v>1043</v>
      </c>
      <c r="C178" s="17" t="s">
        <v>1043</v>
      </c>
      <c r="D178" s="17" t="s">
        <v>1094</v>
      </c>
      <c r="E178" s="17" t="s">
        <v>1095</v>
      </c>
      <c r="F178" s="17" t="s">
        <v>75</v>
      </c>
      <c r="G178" s="17" t="s">
        <v>114</v>
      </c>
      <c r="H178" s="17">
        <v>20</v>
      </c>
      <c r="I178" s="17">
        <v>20</v>
      </c>
      <c r="J178" s="17">
        <v>14</v>
      </c>
      <c r="K178" s="17" t="s">
        <v>107</v>
      </c>
      <c r="L178" s="18">
        <v>29900.52</v>
      </c>
      <c r="M178" s="18">
        <v>3634.45</v>
      </c>
      <c r="N178" s="18">
        <v>2335.0300000000002</v>
      </c>
      <c r="O178" s="18">
        <v>35870</v>
      </c>
      <c r="P178" s="18">
        <v>593.41999999999996</v>
      </c>
      <c r="Q178" s="18">
        <v>654.20000000000005</v>
      </c>
      <c r="R178" s="18">
        <v>8.3800000000000008</v>
      </c>
      <c r="S178" s="18">
        <v>1256</v>
      </c>
      <c r="T178" s="18">
        <v>0</v>
      </c>
      <c r="U178" s="18">
        <v>0</v>
      </c>
      <c r="V178" s="18">
        <v>0</v>
      </c>
      <c r="W178" s="18">
        <v>0</v>
      </c>
      <c r="X178" s="18"/>
      <c r="Y178" s="18">
        <v>30493.94</v>
      </c>
      <c r="Z178" s="18">
        <v>4288.6499999999996</v>
      </c>
      <c r="AA178" s="18">
        <v>2343.41</v>
      </c>
      <c r="AB178" s="18">
        <v>37126</v>
      </c>
    </row>
    <row r="179" spans="1:31" s="15" customFormat="1" x14ac:dyDescent="0.25">
      <c r="A179" s="17">
        <v>8</v>
      </c>
      <c r="B179" s="17" t="s">
        <v>1048</v>
      </c>
      <c r="C179" s="17" t="s">
        <v>1044</v>
      </c>
      <c r="D179" s="17" t="s">
        <v>1096</v>
      </c>
      <c r="E179" s="17" t="s">
        <v>1097</v>
      </c>
      <c r="F179" s="17" t="s">
        <v>75</v>
      </c>
      <c r="G179" s="17" t="s">
        <v>114</v>
      </c>
      <c r="H179" s="17">
        <v>0</v>
      </c>
      <c r="I179" s="17">
        <v>0</v>
      </c>
      <c r="J179" s="17">
        <v>920</v>
      </c>
      <c r="K179" s="17" t="s">
        <v>107</v>
      </c>
      <c r="L179" s="18">
        <v>72308.83</v>
      </c>
      <c r="M179" s="18">
        <v>8518.5499999999993</v>
      </c>
      <c r="N179" s="18">
        <v>6139.62</v>
      </c>
      <c r="O179" s="18">
        <v>86967</v>
      </c>
      <c r="P179" s="18">
        <v>6742.99</v>
      </c>
      <c r="Q179" s="18">
        <v>1578.39</v>
      </c>
      <c r="R179" s="18">
        <v>550.62</v>
      </c>
      <c r="S179" s="18">
        <v>8872</v>
      </c>
      <c r="T179" s="18">
        <v>0</v>
      </c>
      <c r="U179" s="18">
        <v>0</v>
      </c>
      <c r="V179" s="18">
        <v>0</v>
      </c>
      <c r="W179" s="18">
        <v>0</v>
      </c>
      <c r="X179" s="18"/>
      <c r="Y179" s="18">
        <v>79051.820000000007</v>
      </c>
      <c r="Z179" s="18">
        <v>10096.94</v>
      </c>
      <c r="AA179" s="18">
        <v>6690.24</v>
      </c>
      <c r="AB179" s="18">
        <v>95839</v>
      </c>
    </row>
    <row r="180" spans="1:31" s="12" customFormat="1" ht="16.5" customHeight="1" x14ac:dyDescent="0.25">
      <c r="A180" s="10"/>
      <c r="B180" s="10"/>
      <c r="C180" s="10" t="s">
        <v>71</v>
      </c>
      <c r="D180" s="10"/>
      <c r="E180" s="10"/>
      <c r="F180" s="10"/>
      <c r="G180" s="10"/>
      <c r="H180" s="10"/>
      <c r="I180" s="10"/>
      <c r="J180" s="11">
        <f>SUM(J172:J179)</f>
        <v>2428</v>
      </c>
      <c r="K180" s="11"/>
      <c r="L180" s="11">
        <f t="shared" ref="L180:AB180" si="32">SUM(L172:L179)</f>
        <v>270768.52999999997</v>
      </c>
      <c r="M180" s="11">
        <f t="shared" si="32"/>
        <v>30285.48</v>
      </c>
      <c r="N180" s="11">
        <f t="shared" si="32"/>
        <v>19185.990000000002</v>
      </c>
      <c r="O180" s="11">
        <f t="shared" si="32"/>
        <v>320240</v>
      </c>
      <c r="P180" s="11">
        <f t="shared" si="32"/>
        <v>26834.309999999998</v>
      </c>
      <c r="Q180" s="11">
        <f t="shared" si="32"/>
        <v>4395.5300000000007</v>
      </c>
      <c r="R180" s="11">
        <f t="shared" si="32"/>
        <v>1453.1599999999999</v>
      </c>
      <c r="S180" s="11">
        <f t="shared" si="32"/>
        <v>32683</v>
      </c>
      <c r="T180" s="11">
        <f t="shared" si="32"/>
        <v>750</v>
      </c>
      <c r="U180" s="11">
        <f t="shared" si="32"/>
        <v>0</v>
      </c>
      <c r="V180" s="11">
        <f t="shared" si="32"/>
        <v>0</v>
      </c>
      <c r="W180" s="11">
        <f t="shared" si="32"/>
        <v>0</v>
      </c>
      <c r="X180" s="11">
        <f t="shared" si="32"/>
        <v>0</v>
      </c>
      <c r="Y180" s="11">
        <f t="shared" si="32"/>
        <v>297602.84000000003</v>
      </c>
      <c r="Z180" s="11">
        <f t="shared" si="32"/>
        <v>34681.01</v>
      </c>
      <c r="AA180" s="11">
        <f t="shared" si="32"/>
        <v>20639.150000000001</v>
      </c>
      <c r="AB180" s="11">
        <f t="shared" si="32"/>
        <v>352923</v>
      </c>
    </row>
    <row r="181" spans="1:31" s="12" customFormat="1" ht="16.5" customHeight="1" x14ac:dyDescent="0.25">
      <c r="A181" s="10"/>
      <c r="B181" s="10"/>
      <c r="C181" s="10" t="s">
        <v>119</v>
      </c>
      <c r="D181" s="10"/>
      <c r="E181" s="10"/>
      <c r="F181" s="10"/>
      <c r="G181" s="10"/>
      <c r="H181" s="10"/>
      <c r="I181" s="10"/>
      <c r="J181" s="11">
        <f>J180+J171</f>
        <v>34939</v>
      </c>
      <c r="K181" s="11"/>
      <c r="L181" s="11">
        <f t="shared" ref="L181:AB181" si="33">L180+L171</f>
        <v>1667933.2300000002</v>
      </c>
      <c r="M181" s="11">
        <f t="shared" si="33"/>
        <v>75314.180000000008</v>
      </c>
      <c r="N181" s="11">
        <f t="shared" si="33"/>
        <v>70294.59</v>
      </c>
      <c r="O181" s="11">
        <f t="shared" si="33"/>
        <v>1813542</v>
      </c>
      <c r="P181" s="11">
        <f t="shared" si="33"/>
        <v>205036.25</v>
      </c>
      <c r="Q181" s="11">
        <f t="shared" si="33"/>
        <v>17414.640000000003</v>
      </c>
      <c r="R181" s="11">
        <f t="shared" si="33"/>
        <v>16083.11</v>
      </c>
      <c r="S181" s="11">
        <f t="shared" si="33"/>
        <v>238534</v>
      </c>
      <c r="T181" s="11">
        <f t="shared" si="33"/>
        <v>33520</v>
      </c>
      <c r="U181" s="11">
        <f t="shared" si="33"/>
        <v>0</v>
      </c>
      <c r="V181" s="11">
        <f t="shared" si="33"/>
        <v>0</v>
      </c>
      <c r="W181" s="11">
        <f t="shared" si="33"/>
        <v>0</v>
      </c>
      <c r="X181" s="11">
        <f t="shared" si="33"/>
        <v>0</v>
      </c>
      <c r="Y181" s="11">
        <f t="shared" si="33"/>
        <v>1872969.4800000002</v>
      </c>
      <c r="Z181" s="11">
        <f t="shared" si="33"/>
        <v>92728.82</v>
      </c>
      <c r="AA181" s="11">
        <f t="shared" si="33"/>
        <v>86377.700000000012</v>
      </c>
      <c r="AB181" s="11">
        <f t="shared" si="33"/>
        <v>2052076</v>
      </c>
    </row>
    <row r="182" spans="1:31" ht="18" customHeight="1" x14ac:dyDescent="0.25"/>
    <row r="183" spans="1:31" ht="32.25" customHeight="1" x14ac:dyDescent="0.55000000000000004">
      <c r="A183" s="75" t="s">
        <v>0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1"/>
      <c r="AD183" s="1"/>
      <c r="AE183" s="1"/>
    </row>
    <row r="184" spans="1:31" ht="21.75" customHeight="1" x14ac:dyDescent="0.4">
      <c r="A184" s="76" t="s">
        <v>1681</v>
      </c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2"/>
      <c r="AD184" s="2"/>
      <c r="AE184" s="2"/>
    </row>
    <row r="185" spans="1:31" s="5" customFormat="1" ht="20.25" customHeight="1" x14ac:dyDescent="0.35">
      <c r="A185" s="3" t="s">
        <v>1</v>
      </c>
      <c r="B185" s="4"/>
      <c r="C185" s="3"/>
      <c r="D185" s="3"/>
      <c r="F185" s="3" t="s">
        <v>1098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s="7" customFormat="1" ht="90" x14ac:dyDescent="0.25">
      <c r="A186" s="6" t="s">
        <v>3</v>
      </c>
      <c r="B186" s="6" t="s">
        <v>4</v>
      </c>
      <c r="C186" s="6" t="s">
        <v>5</v>
      </c>
      <c r="D186" s="6" t="s">
        <v>6</v>
      </c>
      <c r="E186" s="6" t="s">
        <v>7</v>
      </c>
      <c r="F186" s="6" t="s">
        <v>8</v>
      </c>
      <c r="G186" s="6" t="s">
        <v>9</v>
      </c>
      <c r="H186" s="6" t="s">
        <v>10</v>
      </c>
      <c r="I186" s="6" t="s">
        <v>11</v>
      </c>
      <c r="J186" s="6" t="s">
        <v>12</v>
      </c>
      <c r="K186" s="6" t="s">
        <v>13</v>
      </c>
      <c r="L186" s="6" t="s">
        <v>14</v>
      </c>
      <c r="M186" s="6" t="s">
        <v>15</v>
      </c>
      <c r="N186" s="6" t="s">
        <v>16</v>
      </c>
      <c r="O186" s="6" t="s">
        <v>17</v>
      </c>
      <c r="P186" s="6" t="s">
        <v>18</v>
      </c>
      <c r="Q186" s="6" t="s">
        <v>19</v>
      </c>
      <c r="R186" s="6" t="s">
        <v>20</v>
      </c>
      <c r="S186" s="6" t="s">
        <v>21</v>
      </c>
      <c r="T186" s="6" t="s">
        <v>22</v>
      </c>
      <c r="U186" s="6" t="s">
        <v>23</v>
      </c>
      <c r="V186" s="6" t="s">
        <v>24</v>
      </c>
      <c r="W186" s="6" t="s">
        <v>25</v>
      </c>
      <c r="X186" s="6" t="s">
        <v>26</v>
      </c>
      <c r="Y186" s="6" t="s">
        <v>27</v>
      </c>
      <c r="Z186" s="6" t="s">
        <v>28</v>
      </c>
      <c r="AA186" s="6" t="s">
        <v>29</v>
      </c>
      <c r="AB186" s="6" t="s">
        <v>30</v>
      </c>
    </row>
    <row r="187" spans="1:31" s="15" customFormat="1" x14ac:dyDescent="0.25">
      <c r="A187" s="17">
        <v>1</v>
      </c>
      <c r="B187" s="17" t="s">
        <v>1043</v>
      </c>
      <c r="C187" s="17" t="s">
        <v>1044</v>
      </c>
      <c r="D187" s="17" t="s">
        <v>1045</v>
      </c>
      <c r="E187" s="17" t="s">
        <v>1046</v>
      </c>
      <c r="F187" s="17" t="s">
        <v>35</v>
      </c>
      <c r="G187" s="17" t="s">
        <v>1047</v>
      </c>
      <c r="H187" s="17">
        <v>314252</v>
      </c>
      <c r="I187" s="17">
        <v>306473</v>
      </c>
      <c r="J187" s="17">
        <v>7779</v>
      </c>
      <c r="K187" s="17" t="s">
        <v>37</v>
      </c>
      <c r="L187" s="18">
        <v>230342.97</v>
      </c>
      <c r="M187" s="18">
        <v>7783.32</v>
      </c>
      <c r="N187" s="18">
        <v>7211.71</v>
      </c>
      <c r="O187" s="18">
        <v>245338</v>
      </c>
      <c r="P187" s="18">
        <v>39554.82</v>
      </c>
      <c r="Q187" s="18">
        <v>4726.63</v>
      </c>
      <c r="R187" s="18">
        <v>3500.55</v>
      </c>
      <c r="S187" s="18">
        <v>47782</v>
      </c>
      <c r="T187" s="18">
        <v>6210</v>
      </c>
      <c r="U187" s="18">
        <v>1506</v>
      </c>
      <c r="V187" s="18">
        <v>0</v>
      </c>
      <c r="W187" s="18">
        <v>0</v>
      </c>
      <c r="X187" s="18">
        <v>1506</v>
      </c>
      <c r="Y187" s="18">
        <v>268391.78999999998</v>
      </c>
      <c r="Z187" s="18">
        <v>11938.34</v>
      </c>
      <c r="AA187" s="18">
        <v>11283.87</v>
      </c>
      <c r="AB187" s="18">
        <v>291614</v>
      </c>
    </row>
    <row r="188" spans="1:31" s="15" customFormat="1" x14ac:dyDescent="0.25">
      <c r="A188" s="17">
        <v>2</v>
      </c>
      <c r="B188" s="17" t="s">
        <v>1048</v>
      </c>
      <c r="C188" s="17" t="s">
        <v>1044</v>
      </c>
      <c r="D188" s="17" t="s">
        <v>1049</v>
      </c>
      <c r="E188" s="17" t="s">
        <v>1050</v>
      </c>
      <c r="F188" s="17" t="s">
        <v>35</v>
      </c>
      <c r="G188" s="17" t="s">
        <v>45</v>
      </c>
      <c r="H188" s="17">
        <v>183742</v>
      </c>
      <c r="I188" s="17">
        <v>175159</v>
      </c>
      <c r="J188" s="17">
        <v>8583</v>
      </c>
      <c r="K188" s="17" t="s">
        <v>37</v>
      </c>
      <c r="L188" s="18">
        <v>506622.31</v>
      </c>
      <c r="M188" s="18">
        <v>29945.02</v>
      </c>
      <c r="N188" s="18">
        <v>13971.67</v>
      </c>
      <c r="O188" s="18">
        <v>550539</v>
      </c>
      <c r="P188" s="18">
        <v>45802.59</v>
      </c>
      <c r="Q188" s="18">
        <v>5326.06</v>
      </c>
      <c r="R188" s="18">
        <v>3862.35</v>
      </c>
      <c r="S188" s="18">
        <v>54991</v>
      </c>
      <c r="T188" s="18">
        <v>0</v>
      </c>
      <c r="U188" s="18">
        <v>3374</v>
      </c>
      <c r="V188" s="18">
        <v>0</v>
      </c>
      <c r="W188" s="18">
        <v>0</v>
      </c>
      <c r="X188" s="18">
        <v>3374</v>
      </c>
      <c r="Y188" s="18">
        <v>549050.9</v>
      </c>
      <c r="Z188" s="18">
        <v>19297.73</v>
      </c>
      <c r="AA188" s="18">
        <v>33807.370000000003</v>
      </c>
      <c r="AB188" s="18">
        <v>602156</v>
      </c>
    </row>
    <row r="189" spans="1:31" s="15" customFormat="1" x14ac:dyDescent="0.25">
      <c r="A189" s="17">
        <v>3</v>
      </c>
      <c r="B189" s="17" t="s">
        <v>1048</v>
      </c>
      <c r="C189" s="17" t="s">
        <v>1044</v>
      </c>
      <c r="D189" s="17" t="s">
        <v>1051</v>
      </c>
      <c r="E189" s="17" t="s">
        <v>1052</v>
      </c>
      <c r="F189" s="17" t="s">
        <v>35</v>
      </c>
      <c r="G189" s="17" t="s">
        <v>45</v>
      </c>
      <c r="H189" s="17">
        <v>380</v>
      </c>
      <c r="I189" s="17">
        <v>380</v>
      </c>
      <c r="J189" s="17">
        <v>0</v>
      </c>
      <c r="K189" s="17" t="s">
        <v>59</v>
      </c>
      <c r="L189" s="18">
        <v>4093.55</v>
      </c>
      <c r="M189" s="18">
        <v>13.27</v>
      </c>
      <c r="N189" s="18">
        <v>649.17999999999995</v>
      </c>
      <c r="O189" s="18">
        <v>4756</v>
      </c>
      <c r="P189" s="18">
        <v>137.21</v>
      </c>
      <c r="Q189" s="18">
        <v>41.79</v>
      </c>
      <c r="R189" s="18">
        <v>0</v>
      </c>
      <c r="S189" s="18">
        <v>179</v>
      </c>
      <c r="T189" s="18">
        <v>140</v>
      </c>
      <c r="U189" s="18">
        <v>8</v>
      </c>
      <c r="V189" s="18">
        <v>0</v>
      </c>
      <c r="W189" s="18">
        <v>0</v>
      </c>
      <c r="X189" s="18">
        <v>8</v>
      </c>
      <c r="Y189" s="18">
        <v>4222.76</v>
      </c>
      <c r="Z189" s="18">
        <v>690.97</v>
      </c>
      <c r="AA189" s="18">
        <v>13.27</v>
      </c>
      <c r="AB189" s="18">
        <v>4927</v>
      </c>
    </row>
    <row r="190" spans="1:31" s="15" customFormat="1" x14ac:dyDescent="0.25">
      <c r="A190" s="17">
        <v>4</v>
      </c>
      <c r="B190" s="17" t="s">
        <v>1048</v>
      </c>
      <c r="C190" s="17" t="s">
        <v>1044</v>
      </c>
      <c r="D190" s="17" t="s">
        <v>1053</v>
      </c>
      <c r="E190" s="17" t="s">
        <v>1054</v>
      </c>
      <c r="F190" s="17" t="s">
        <v>35</v>
      </c>
      <c r="G190" s="17" t="s">
        <v>1055</v>
      </c>
      <c r="H190" s="17">
        <v>25814</v>
      </c>
      <c r="I190" s="17">
        <v>25670</v>
      </c>
      <c r="J190" s="17">
        <v>144</v>
      </c>
      <c r="K190" s="17" t="s">
        <v>37</v>
      </c>
      <c r="L190" s="18">
        <v>22972.31</v>
      </c>
      <c r="M190" s="18">
        <v>844.13</v>
      </c>
      <c r="N190" s="18">
        <v>2768.56</v>
      </c>
      <c r="O190" s="18">
        <v>26585</v>
      </c>
      <c r="P190" s="18">
        <v>2012.34</v>
      </c>
      <c r="Q190" s="18">
        <v>240.86</v>
      </c>
      <c r="R190" s="18">
        <v>64.8</v>
      </c>
      <c r="S190" s="18">
        <v>2318</v>
      </c>
      <c r="T190" s="18">
        <v>0</v>
      </c>
      <c r="U190" s="18">
        <v>387</v>
      </c>
      <c r="V190" s="18">
        <v>0</v>
      </c>
      <c r="W190" s="18">
        <v>0</v>
      </c>
      <c r="X190" s="18">
        <v>387</v>
      </c>
      <c r="Y190" s="18">
        <v>24597.65</v>
      </c>
      <c r="Z190" s="18">
        <v>3009.42</v>
      </c>
      <c r="AA190" s="18">
        <v>908.93</v>
      </c>
      <c r="AB190" s="18">
        <v>28516</v>
      </c>
    </row>
    <row r="191" spans="1:31" s="15" customFormat="1" x14ac:dyDescent="0.25">
      <c r="A191" s="17">
        <v>5</v>
      </c>
      <c r="B191" s="17" t="s">
        <v>1048</v>
      </c>
      <c r="C191" s="17" t="s">
        <v>1044</v>
      </c>
      <c r="D191" s="17" t="s">
        <v>1056</v>
      </c>
      <c r="E191" s="17" t="s">
        <v>1057</v>
      </c>
      <c r="F191" s="17" t="s">
        <v>35</v>
      </c>
      <c r="G191" s="17" t="s">
        <v>45</v>
      </c>
      <c r="H191" s="17">
        <v>7185</v>
      </c>
      <c r="I191" s="17">
        <v>7185</v>
      </c>
      <c r="J191" s="17">
        <v>0</v>
      </c>
      <c r="K191" s="17" t="s">
        <v>59</v>
      </c>
      <c r="L191" s="18">
        <v>10692</v>
      </c>
      <c r="M191" s="18">
        <v>13.81</v>
      </c>
      <c r="N191" s="18">
        <v>1713.19</v>
      </c>
      <c r="O191" s="18">
        <v>12419</v>
      </c>
      <c r="P191" s="18">
        <v>137.02000000000001</v>
      </c>
      <c r="Q191" s="18">
        <v>109.98</v>
      </c>
      <c r="R191" s="18">
        <v>0</v>
      </c>
      <c r="S191" s="18">
        <v>247</v>
      </c>
      <c r="T191" s="18">
        <v>0</v>
      </c>
      <c r="U191" s="18">
        <v>390</v>
      </c>
      <c r="V191" s="18">
        <v>0</v>
      </c>
      <c r="W191" s="18">
        <v>0</v>
      </c>
      <c r="X191" s="18">
        <v>390</v>
      </c>
      <c r="Y191" s="18">
        <v>10439.02</v>
      </c>
      <c r="Z191" s="18">
        <v>1823.17</v>
      </c>
      <c r="AA191" s="18">
        <v>13.81</v>
      </c>
      <c r="AB191" s="18">
        <v>12276</v>
      </c>
    </row>
    <row r="192" spans="1:31" s="15" customFormat="1" x14ac:dyDescent="0.25">
      <c r="A192" s="17">
        <v>6</v>
      </c>
      <c r="B192" s="17" t="s">
        <v>1048</v>
      </c>
      <c r="C192" s="17" t="s">
        <v>1044</v>
      </c>
      <c r="D192" s="17" t="s">
        <v>1058</v>
      </c>
      <c r="E192" s="17" t="s">
        <v>1059</v>
      </c>
      <c r="F192" s="17" t="s">
        <v>35</v>
      </c>
      <c r="G192" s="17" t="s">
        <v>45</v>
      </c>
      <c r="H192" s="17">
        <v>76387</v>
      </c>
      <c r="I192" s="17">
        <v>76027</v>
      </c>
      <c r="J192" s="17">
        <v>360</v>
      </c>
      <c r="K192" s="17" t="s">
        <v>37</v>
      </c>
      <c r="L192" s="18">
        <v>51979.45</v>
      </c>
      <c r="M192" s="18">
        <v>3883.43</v>
      </c>
      <c r="N192" s="18">
        <v>4648.12</v>
      </c>
      <c r="O192" s="18">
        <v>60511</v>
      </c>
      <c r="P192" s="18">
        <v>2652.35</v>
      </c>
      <c r="Q192" s="18">
        <v>564.65</v>
      </c>
      <c r="R192" s="18">
        <v>162</v>
      </c>
      <c r="S192" s="18">
        <v>3379</v>
      </c>
      <c r="T192" s="18">
        <v>0</v>
      </c>
      <c r="U192" s="18">
        <v>555</v>
      </c>
      <c r="V192" s="18">
        <v>0</v>
      </c>
      <c r="W192" s="18">
        <v>0</v>
      </c>
      <c r="X192" s="18">
        <v>555</v>
      </c>
      <c r="Y192" s="18">
        <v>54076.800000000003</v>
      </c>
      <c r="Z192" s="18">
        <v>5212.7700000000004</v>
      </c>
      <c r="AA192" s="18">
        <v>4045.43</v>
      </c>
      <c r="AB192" s="18">
        <v>63335</v>
      </c>
    </row>
    <row r="193" spans="1:28" s="15" customFormat="1" x14ac:dyDescent="0.25">
      <c r="A193" s="17">
        <v>7</v>
      </c>
      <c r="B193" s="17" t="s">
        <v>1048</v>
      </c>
      <c r="C193" s="17" t="s">
        <v>1044</v>
      </c>
      <c r="D193" s="17" t="s">
        <v>1060</v>
      </c>
      <c r="E193" s="17" t="s">
        <v>1061</v>
      </c>
      <c r="F193" s="17" t="s">
        <v>35</v>
      </c>
      <c r="G193" s="17" t="s">
        <v>45</v>
      </c>
      <c r="H193" s="17">
        <v>48135</v>
      </c>
      <c r="I193" s="17">
        <v>48135</v>
      </c>
      <c r="J193" s="17">
        <v>0</v>
      </c>
      <c r="K193" s="17" t="s">
        <v>37</v>
      </c>
      <c r="L193" s="18">
        <v>105805.38</v>
      </c>
      <c r="M193" s="18">
        <v>0</v>
      </c>
      <c r="N193" s="18">
        <v>5651.62</v>
      </c>
      <c r="O193" s="18">
        <v>111457</v>
      </c>
      <c r="P193" s="18">
        <v>577.37</v>
      </c>
      <c r="Q193" s="18">
        <v>1090.6300000000001</v>
      </c>
      <c r="R193" s="18">
        <v>0</v>
      </c>
      <c r="S193" s="18">
        <v>1668</v>
      </c>
      <c r="T193" s="18">
        <v>15660</v>
      </c>
      <c r="U193" s="18">
        <v>419</v>
      </c>
      <c r="V193" s="18">
        <v>0</v>
      </c>
      <c r="W193" s="18">
        <v>0</v>
      </c>
      <c r="X193" s="18">
        <v>419</v>
      </c>
      <c r="Y193" s="18">
        <v>105963.75</v>
      </c>
      <c r="Z193" s="18">
        <v>6742.25</v>
      </c>
      <c r="AA193" s="18">
        <v>0</v>
      </c>
      <c r="AB193" s="18">
        <v>112706</v>
      </c>
    </row>
    <row r="194" spans="1:28" s="15" customFormat="1" x14ac:dyDescent="0.25">
      <c r="A194" s="17">
        <v>8</v>
      </c>
      <c r="B194" s="17" t="s">
        <v>1048</v>
      </c>
      <c r="C194" s="17" t="s">
        <v>1044</v>
      </c>
      <c r="D194" s="17" t="s">
        <v>1062</v>
      </c>
      <c r="E194" s="17" t="s">
        <v>1063</v>
      </c>
      <c r="F194" s="17" t="s">
        <v>35</v>
      </c>
      <c r="G194" s="17" t="s">
        <v>58</v>
      </c>
      <c r="H194" s="17">
        <v>9659</v>
      </c>
      <c r="I194" s="17">
        <v>9399</v>
      </c>
      <c r="J194" s="17">
        <v>780</v>
      </c>
      <c r="K194" s="17" t="s">
        <v>37</v>
      </c>
      <c r="L194" s="18">
        <v>36582.480000000003</v>
      </c>
      <c r="M194" s="18">
        <v>2375.34</v>
      </c>
      <c r="N194" s="18">
        <v>3481.18</v>
      </c>
      <c r="O194" s="18">
        <v>42439</v>
      </c>
      <c r="P194" s="18">
        <v>5055.32</v>
      </c>
      <c r="Q194" s="18">
        <v>775.68</v>
      </c>
      <c r="R194" s="18">
        <v>351</v>
      </c>
      <c r="S194" s="18">
        <v>6182</v>
      </c>
      <c r="T194" s="18">
        <v>0</v>
      </c>
      <c r="U194" s="18">
        <v>204</v>
      </c>
      <c r="V194" s="18">
        <v>0</v>
      </c>
      <c r="W194" s="18">
        <v>0</v>
      </c>
      <c r="X194" s="18">
        <v>204</v>
      </c>
      <c r="Y194" s="18">
        <v>41433.800000000003</v>
      </c>
      <c r="Z194" s="18">
        <v>4256.8599999999997</v>
      </c>
      <c r="AA194" s="18">
        <v>2726.34</v>
      </c>
      <c r="AB194" s="18">
        <v>48417</v>
      </c>
    </row>
    <row r="195" spans="1:28" s="15" customFormat="1" x14ac:dyDescent="0.25">
      <c r="A195" s="17">
        <v>9</v>
      </c>
      <c r="B195" s="17" t="s">
        <v>1064</v>
      </c>
      <c r="C195" s="17" t="s">
        <v>1044</v>
      </c>
      <c r="D195" s="17" t="s">
        <v>1065</v>
      </c>
      <c r="E195" s="17" t="s">
        <v>1066</v>
      </c>
      <c r="F195" s="17" t="s">
        <v>35</v>
      </c>
      <c r="G195" s="17" t="s">
        <v>221</v>
      </c>
      <c r="H195" s="17">
        <v>47074</v>
      </c>
      <c r="I195" s="17">
        <v>42119</v>
      </c>
      <c r="J195" s="17">
        <v>14865</v>
      </c>
      <c r="K195" s="17" t="s">
        <v>37</v>
      </c>
      <c r="L195" s="18">
        <v>422324.89</v>
      </c>
      <c r="M195" s="18">
        <v>6161.4</v>
      </c>
      <c r="N195" s="18">
        <v>4735.71</v>
      </c>
      <c r="O195" s="18">
        <v>433222</v>
      </c>
      <c r="P195" s="18">
        <v>82272.92</v>
      </c>
      <c r="Q195" s="18">
        <v>142.83000000000001</v>
      </c>
      <c r="R195" s="18">
        <v>6689.25</v>
      </c>
      <c r="S195" s="18">
        <v>89105</v>
      </c>
      <c r="T195" s="18">
        <v>10760</v>
      </c>
      <c r="U195" s="18">
        <v>2040</v>
      </c>
      <c r="V195" s="18">
        <v>0</v>
      </c>
      <c r="W195" s="18">
        <v>0</v>
      </c>
      <c r="X195" s="18">
        <v>2040</v>
      </c>
      <c r="Y195" s="18">
        <v>502557.81</v>
      </c>
      <c r="Z195" s="18">
        <v>4878.54</v>
      </c>
      <c r="AA195" s="18">
        <v>12850.65</v>
      </c>
      <c r="AB195" s="18">
        <v>520287</v>
      </c>
    </row>
    <row r="196" spans="1:28" s="15" customFormat="1" x14ac:dyDescent="0.25">
      <c r="A196" s="17">
        <v>10</v>
      </c>
      <c r="B196" s="17" t="s">
        <v>1072</v>
      </c>
      <c r="C196" s="17" t="s">
        <v>1068</v>
      </c>
      <c r="D196" s="17" t="s">
        <v>1076</v>
      </c>
      <c r="E196" s="17" t="s">
        <v>1077</v>
      </c>
      <c r="F196" s="17" t="s">
        <v>35</v>
      </c>
      <c r="G196" s="17" t="s">
        <v>1078</v>
      </c>
      <c r="H196" s="17">
        <v>285</v>
      </c>
      <c r="I196" s="17">
        <v>200</v>
      </c>
      <c r="J196" s="17">
        <v>85</v>
      </c>
      <c r="K196" s="17" t="s">
        <v>37</v>
      </c>
      <c r="L196" s="18">
        <v>5749.36</v>
      </c>
      <c r="M196" s="18">
        <v>88.88</v>
      </c>
      <c r="N196" s="18">
        <v>197.76</v>
      </c>
      <c r="O196" s="18">
        <v>6036</v>
      </c>
      <c r="P196" s="18">
        <v>1304.71</v>
      </c>
      <c r="Q196" s="18">
        <v>114.04</v>
      </c>
      <c r="R196" s="18">
        <v>38.25</v>
      </c>
      <c r="S196" s="18">
        <v>1457</v>
      </c>
      <c r="T196" s="18">
        <v>0</v>
      </c>
      <c r="U196" s="18">
        <v>154</v>
      </c>
      <c r="V196" s="18">
        <v>0</v>
      </c>
      <c r="W196" s="18">
        <v>0</v>
      </c>
      <c r="X196" s="18">
        <v>154</v>
      </c>
      <c r="Y196" s="18">
        <v>6900.07</v>
      </c>
      <c r="Z196" s="18">
        <v>311.8</v>
      </c>
      <c r="AA196" s="18">
        <v>127.13</v>
      </c>
      <c r="AB196" s="18">
        <v>7339</v>
      </c>
    </row>
    <row r="197" spans="1:28" s="22" customForma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>
        <f>SUM(J187:J196)</f>
        <v>32596</v>
      </c>
      <c r="K197" s="19"/>
      <c r="L197" s="20">
        <f t="shared" ref="L197:AB197" si="34">SUM(L187:L196)</f>
        <v>1397164.7000000002</v>
      </c>
      <c r="M197" s="20">
        <f t="shared" si="34"/>
        <v>51108.599999999991</v>
      </c>
      <c r="N197" s="20">
        <f t="shared" si="34"/>
        <v>45028.700000000004</v>
      </c>
      <c r="O197" s="20">
        <f t="shared" si="34"/>
        <v>1493302</v>
      </c>
      <c r="P197" s="20">
        <f t="shared" si="34"/>
        <v>179506.65</v>
      </c>
      <c r="Q197" s="20">
        <f t="shared" si="34"/>
        <v>13133.150000000003</v>
      </c>
      <c r="R197" s="20">
        <f t="shared" si="34"/>
        <v>14668.2</v>
      </c>
      <c r="S197" s="20">
        <f t="shared" si="34"/>
        <v>207308</v>
      </c>
      <c r="T197" s="20">
        <f t="shared" si="34"/>
        <v>32770</v>
      </c>
      <c r="U197" s="20">
        <f t="shared" si="34"/>
        <v>9037</v>
      </c>
      <c r="V197" s="20">
        <f t="shared" si="34"/>
        <v>0</v>
      </c>
      <c r="W197" s="20">
        <f t="shared" si="34"/>
        <v>0</v>
      </c>
      <c r="X197" s="20">
        <f t="shared" si="34"/>
        <v>9037</v>
      </c>
      <c r="Y197" s="20">
        <f t="shared" si="34"/>
        <v>1567634.35</v>
      </c>
      <c r="Z197" s="20">
        <f t="shared" si="34"/>
        <v>58161.85</v>
      </c>
      <c r="AA197" s="20">
        <f t="shared" si="34"/>
        <v>65776.800000000003</v>
      </c>
      <c r="AB197" s="20">
        <f t="shared" si="34"/>
        <v>1691573</v>
      </c>
    </row>
    <row r="198" spans="1:28" s="15" customFormat="1" x14ac:dyDescent="0.25">
      <c r="A198" s="17">
        <v>1</v>
      </c>
      <c r="B198" s="17" t="s">
        <v>1064</v>
      </c>
      <c r="C198" s="17" t="s">
        <v>1044</v>
      </c>
      <c r="D198" s="17" t="s">
        <v>1079</v>
      </c>
      <c r="E198" s="17" t="s">
        <v>1080</v>
      </c>
      <c r="F198" s="17" t="s">
        <v>75</v>
      </c>
      <c r="G198" s="17" t="s">
        <v>1081</v>
      </c>
      <c r="H198" s="17">
        <v>12982</v>
      </c>
      <c r="I198" s="17">
        <v>12332</v>
      </c>
      <c r="J198" s="17">
        <v>650</v>
      </c>
      <c r="K198" s="17" t="s">
        <v>37</v>
      </c>
      <c r="L198" s="18">
        <v>45574.16</v>
      </c>
      <c r="M198" s="18">
        <v>3024.22</v>
      </c>
      <c r="N198" s="18">
        <v>4151.62</v>
      </c>
      <c r="O198" s="18">
        <v>52750</v>
      </c>
      <c r="P198" s="18">
        <v>4760</v>
      </c>
      <c r="Q198" s="18">
        <v>499.97</v>
      </c>
      <c r="R198" s="18">
        <v>389.03</v>
      </c>
      <c r="S198" s="18">
        <v>5649</v>
      </c>
      <c r="T198" s="18">
        <v>750</v>
      </c>
      <c r="U198" s="18">
        <v>123</v>
      </c>
      <c r="V198" s="18">
        <v>0</v>
      </c>
      <c r="W198" s="18">
        <v>0</v>
      </c>
      <c r="X198" s="18">
        <v>123</v>
      </c>
      <c r="Y198" s="18">
        <v>50211.16</v>
      </c>
      <c r="Z198" s="18">
        <v>4651.59</v>
      </c>
      <c r="AA198" s="18">
        <v>3413.25</v>
      </c>
      <c r="AB198" s="18">
        <v>58276</v>
      </c>
    </row>
    <row r="199" spans="1:28" s="15" customFormat="1" x14ac:dyDescent="0.25">
      <c r="A199" s="17">
        <v>2</v>
      </c>
      <c r="B199" s="17" t="s">
        <v>1048</v>
      </c>
      <c r="C199" s="17" t="s">
        <v>1044</v>
      </c>
      <c r="D199" s="17" t="s">
        <v>1082</v>
      </c>
      <c r="E199" s="17" t="s">
        <v>1083</v>
      </c>
      <c r="F199" s="17" t="s">
        <v>75</v>
      </c>
      <c r="G199" s="17" t="s">
        <v>1072</v>
      </c>
      <c r="H199" s="17">
        <v>5020</v>
      </c>
      <c r="I199" s="17">
        <v>4953</v>
      </c>
      <c r="J199" s="17">
        <v>67</v>
      </c>
      <c r="K199" s="17" t="s">
        <v>37</v>
      </c>
      <c r="L199" s="18">
        <v>19367.53</v>
      </c>
      <c r="M199" s="18">
        <v>847.69</v>
      </c>
      <c r="N199" s="18">
        <v>2156.7800000000002</v>
      </c>
      <c r="O199" s="18">
        <v>22372</v>
      </c>
      <c r="P199" s="18">
        <v>945.71</v>
      </c>
      <c r="Q199" s="18">
        <v>204.19</v>
      </c>
      <c r="R199" s="18">
        <v>40.1</v>
      </c>
      <c r="S199" s="18">
        <v>1190</v>
      </c>
      <c r="T199" s="18">
        <v>0</v>
      </c>
      <c r="U199" s="18">
        <v>96</v>
      </c>
      <c r="V199" s="18">
        <v>0</v>
      </c>
      <c r="W199" s="18">
        <v>0</v>
      </c>
      <c r="X199" s="18">
        <v>96</v>
      </c>
      <c r="Y199" s="18">
        <v>20217.240000000002</v>
      </c>
      <c r="Z199" s="18">
        <v>2360.9699999999998</v>
      </c>
      <c r="AA199" s="18">
        <v>887.79</v>
      </c>
      <c r="AB199" s="18">
        <v>23466</v>
      </c>
    </row>
    <row r="200" spans="1:28" s="15" customFormat="1" x14ac:dyDescent="0.25">
      <c r="A200" s="17">
        <v>3</v>
      </c>
      <c r="B200" s="17" t="s">
        <v>1048</v>
      </c>
      <c r="C200" s="17" t="s">
        <v>1044</v>
      </c>
      <c r="D200" s="17" t="s">
        <v>1084</v>
      </c>
      <c r="E200" s="17" t="s">
        <v>1085</v>
      </c>
      <c r="F200" s="17" t="s">
        <v>75</v>
      </c>
      <c r="G200" s="17" t="s">
        <v>1072</v>
      </c>
      <c r="H200" s="17">
        <v>10221</v>
      </c>
      <c r="I200" s="17">
        <v>10050</v>
      </c>
      <c r="J200" s="17">
        <v>171</v>
      </c>
      <c r="K200" s="17" t="s">
        <v>37</v>
      </c>
      <c r="L200" s="18">
        <v>33760.019999999997</v>
      </c>
      <c r="M200" s="18">
        <v>2468.46</v>
      </c>
      <c r="N200" s="18">
        <v>3448.52</v>
      </c>
      <c r="O200" s="18">
        <v>39677</v>
      </c>
      <c r="P200" s="18">
        <v>1480.46</v>
      </c>
      <c r="Q200" s="18">
        <v>366.2</v>
      </c>
      <c r="R200" s="18">
        <v>102.34</v>
      </c>
      <c r="S200" s="18">
        <v>1949</v>
      </c>
      <c r="T200" s="18">
        <v>0</v>
      </c>
      <c r="U200" s="18">
        <v>159</v>
      </c>
      <c r="V200" s="18">
        <v>0</v>
      </c>
      <c r="W200" s="18">
        <v>0</v>
      </c>
      <c r="X200" s="18">
        <v>159</v>
      </c>
      <c r="Y200" s="18">
        <v>35081.480000000003</v>
      </c>
      <c r="Z200" s="18">
        <v>3814.72</v>
      </c>
      <c r="AA200" s="18">
        <v>2570.8000000000002</v>
      </c>
      <c r="AB200" s="18">
        <v>41467</v>
      </c>
    </row>
    <row r="201" spans="1:28" s="15" customFormat="1" x14ac:dyDescent="0.25">
      <c r="A201" s="17">
        <v>4</v>
      </c>
      <c r="B201" s="17" t="s">
        <v>1048</v>
      </c>
      <c r="C201" s="17" t="s">
        <v>1044</v>
      </c>
      <c r="D201" s="17" t="s">
        <v>1086</v>
      </c>
      <c r="E201" s="17" t="s">
        <v>1087</v>
      </c>
      <c r="F201" s="17" t="s">
        <v>75</v>
      </c>
      <c r="G201" s="17" t="s">
        <v>1072</v>
      </c>
      <c r="H201" s="17">
        <v>6900</v>
      </c>
      <c r="I201" s="17">
        <v>6802</v>
      </c>
      <c r="J201" s="17">
        <v>98</v>
      </c>
      <c r="K201" s="17" t="s">
        <v>37</v>
      </c>
      <c r="L201" s="18">
        <v>18491.93</v>
      </c>
      <c r="M201" s="18">
        <v>822.63</v>
      </c>
      <c r="N201" s="18">
        <v>2135.44</v>
      </c>
      <c r="O201" s="18">
        <v>21450</v>
      </c>
      <c r="P201" s="18">
        <v>1120.95</v>
      </c>
      <c r="Q201" s="18">
        <v>197.4</v>
      </c>
      <c r="R201" s="18">
        <v>58.65</v>
      </c>
      <c r="S201" s="18">
        <v>1377</v>
      </c>
      <c r="T201" s="18">
        <v>0</v>
      </c>
      <c r="U201" s="18">
        <v>81</v>
      </c>
      <c r="V201" s="18">
        <v>0</v>
      </c>
      <c r="W201" s="18">
        <v>0</v>
      </c>
      <c r="X201" s="18">
        <v>81</v>
      </c>
      <c r="Y201" s="18">
        <v>19531.88</v>
      </c>
      <c r="Z201" s="18">
        <v>2332.84</v>
      </c>
      <c r="AA201" s="18">
        <v>881.28</v>
      </c>
      <c r="AB201" s="18">
        <v>22746</v>
      </c>
    </row>
    <row r="202" spans="1:28" s="15" customFormat="1" x14ac:dyDescent="0.25">
      <c r="A202" s="17">
        <v>5</v>
      </c>
      <c r="B202" s="17" t="s">
        <v>1048</v>
      </c>
      <c r="C202" s="17" t="s">
        <v>1044</v>
      </c>
      <c r="D202" s="17" t="s">
        <v>1088</v>
      </c>
      <c r="E202" s="17" t="s">
        <v>1089</v>
      </c>
      <c r="F202" s="17" t="s">
        <v>75</v>
      </c>
      <c r="G202" s="17" t="s">
        <v>1072</v>
      </c>
      <c r="H202" s="17">
        <v>344</v>
      </c>
      <c r="I202" s="17">
        <v>236</v>
      </c>
      <c r="J202" s="17">
        <v>108</v>
      </c>
      <c r="K202" s="17" t="s">
        <v>37</v>
      </c>
      <c r="L202" s="18">
        <v>19832.849999999999</v>
      </c>
      <c r="M202" s="18">
        <v>991.72</v>
      </c>
      <c r="N202" s="18">
        <v>2735.43</v>
      </c>
      <c r="O202" s="18">
        <v>23560</v>
      </c>
      <c r="P202" s="18">
        <v>8030.59</v>
      </c>
      <c r="Q202" s="18">
        <v>209.77</v>
      </c>
      <c r="R202" s="18">
        <v>64.64</v>
      </c>
      <c r="S202" s="18">
        <v>8305</v>
      </c>
      <c r="T202" s="18">
        <v>0</v>
      </c>
      <c r="U202" s="18">
        <v>94</v>
      </c>
      <c r="V202" s="18">
        <v>0</v>
      </c>
      <c r="W202" s="18">
        <v>0</v>
      </c>
      <c r="X202" s="18">
        <v>94</v>
      </c>
      <c r="Y202" s="18">
        <v>27769.439999999999</v>
      </c>
      <c r="Z202" s="18">
        <v>2945.2</v>
      </c>
      <c r="AA202" s="18">
        <v>1056.3599999999999</v>
      </c>
      <c r="AB202" s="18">
        <v>31771</v>
      </c>
    </row>
    <row r="203" spans="1:28" s="15" customFormat="1" x14ac:dyDescent="0.25">
      <c r="A203" s="17">
        <v>6</v>
      </c>
      <c r="B203" s="17" t="s">
        <v>1043</v>
      </c>
      <c r="C203" s="17" t="s">
        <v>1091</v>
      </c>
      <c r="D203" s="17" t="s">
        <v>1092</v>
      </c>
      <c r="E203" s="17" t="s">
        <v>1093</v>
      </c>
      <c r="F203" s="17" t="s">
        <v>75</v>
      </c>
      <c r="G203" s="17" t="s">
        <v>114</v>
      </c>
      <c r="H203" s="17">
        <v>0</v>
      </c>
      <c r="I203" s="17">
        <v>0</v>
      </c>
      <c r="J203" s="17">
        <v>400</v>
      </c>
      <c r="K203" s="17" t="s">
        <v>107</v>
      </c>
      <c r="L203" s="18">
        <v>31532.69</v>
      </c>
      <c r="M203" s="18">
        <v>2556.62</v>
      </c>
      <c r="N203" s="18">
        <v>3504.69</v>
      </c>
      <c r="O203" s="18">
        <v>37594</v>
      </c>
      <c r="P203" s="18">
        <v>3160.19</v>
      </c>
      <c r="Q203" s="18">
        <v>685.41</v>
      </c>
      <c r="R203" s="18">
        <v>239.4</v>
      </c>
      <c r="S203" s="18">
        <v>4085</v>
      </c>
      <c r="T203" s="18">
        <v>0</v>
      </c>
      <c r="U203" s="18">
        <v>725</v>
      </c>
      <c r="V203" s="18">
        <v>0</v>
      </c>
      <c r="W203" s="18">
        <v>0</v>
      </c>
      <c r="X203" s="18">
        <v>725</v>
      </c>
      <c r="Y203" s="18">
        <v>33967.879999999997</v>
      </c>
      <c r="Z203" s="18">
        <v>4190.1000000000004</v>
      </c>
      <c r="AA203" s="18">
        <v>2796.02</v>
      </c>
      <c r="AB203" s="18">
        <v>40954</v>
      </c>
    </row>
    <row r="204" spans="1:28" s="15" customFormat="1" x14ac:dyDescent="0.25">
      <c r="A204" s="17">
        <v>7</v>
      </c>
      <c r="B204" s="17" t="s">
        <v>1043</v>
      </c>
      <c r="C204" s="17" t="s">
        <v>1043</v>
      </c>
      <c r="D204" s="17" t="s">
        <v>1094</v>
      </c>
      <c r="E204" s="17" t="s">
        <v>1095</v>
      </c>
      <c r="F204" s="17" t="s">
        <v>75</v>
      </c>
      <c r="G204" s="17" t="s">
        <v>114</v>
      </c>
      <c r="H204" s="17">
        <v>20</v>
      </c>
      <c r="I204" s="17">
        <v>20</v>
      </c>
      <c r="J204" s="17">
        <v>14</v>
      </c>
      <c r="K204" s="17" t="s">
        <v>107</v>
      </c>
      <c r="L204" s="18">
        <v>29900.52</v>
      </c>
      <c r="M204" s="18">
        <v>2335.0300000000002</v>
      </c>
      <c r="N204" s="18">
        <v>3634.45</v>
      </c>
      <c r="O204" s="18">
        <v>35870</v>
      </c>
      <c r="P204" s="18">
        <v>593.41999999999996</v>
      </c>
      <c r="Q204" s="18">
        <v>654.20000000000005</v>
      </c>
      <c r="R204" s="18">
        <v>8.3800000000000008</v>
      </c>
      <c r="S204" s="18">
        <v>1256</v>
      </c>
      <c r="T204" s="18">
        <v>0</v>
      </c>
      <c r="U204" s="18">
        <v>376</v>
      </c>
      <c r="V204" s="18">
        <v>0</v>
      </c>
      <c r="W204" s="18">
        <v>0</v>
      </c>
      <c r="X204" s="18">
        <v>376</v>
      </c>
      <c r="Y204" s="18">
        <v>30117.94</v>
      </c>
      <c r="Z204" s="18">
        <v>4288.6499999999996</v>
      </c>
      <c r="AA204" s="18">
        <v>2343.41</v>
      </c>
      <c r="AB204" s="18">
        <v>36750</v>
      </c>
    </row>
    <row r="205" spans="1:28" s="15" customFormat="1" x14ac:dyDescent="0.25">
      <c r="A205" s="17">
        <v>8</v>
      </c>
      <c r="B205" s="17" t="s">
        <v>1048</v>
      </c>
      <c r="C205" s="17" t="s">
        <v>1044</v>
      </c>
      <c r="D205" s="17" t="s">
        <v>1096</v>
      </c>
      <c r="E205" s="17" t="s">
        <v>1097</v>
      </c>
      <c r="F205" s="17" t="s">
        <v>75</v>
      </c>
      <c r="G205" s="17" t="s">
        <v>114</v>
      </c>
      <c r="H205" s="17">
        <v>0</v>
      </c>
      <c r="I205" s="17">
        <v>0</v>
      </c>
      <c r="J205" s="17">
        <v>920</v>
      </c>
      <c r="K205" s="17" t="s">
        <v>107</v>
      </c>
      <c r="L205" s="18">
        <v>72308.83</v>
      </c>
      <c r="M205" s="18">
        <v>6139.62</v>
      </c>
      <c r="N205" s="18">
        <v>8518.5499999999993</v>
      </c>
      <c r="O205" s="18">
        <v>86967</v>
      </c>
      <c r="P205" s="18">
        <v>6742.99</v>
      </c>
      <c r="Q205" s="18">
        <v>1578.39</v>
      </c>
      <c r="R205" s="18">
        <v>550.62</v>
      </c>
      <c r="S205" s="18">
        <v>8872</v>
      </c>
      <c r="T205" s="18">
        <v>0</v>
      </c>
      <c r="U205" s="18">
        <v>1059</v>
      </c>
      <c r="V205" s="18">
        <v>0</v>
      </c>
      <c r="W205" s="18">
        <v>0</v>
      </c>
      <c r="X205" s="18">
        <v>1059</v>
      </c>
      <c r="Y205" s="18">
        <v>77992.820000000007</v>
      </c>
      <c r="Z205" s="18">
        <v>10096.94</v>
      </c>
      <c r="AA205" s="18">
        <v>6690.24</v>
      </c>
      <c r="AB205" s="18">
        <v>94780</v>
      </c>
    </row>
    <row r="206" spans="1:28" s="12" customFormat="1" ht="16.5" customHeight="1" x14ac:dyDescent="0.25">
      <c r="A206" s="10"/>
      <c r="B206" s="10"/>
      <c r="C206" s="10" t="s">
        <v>71</v>
      </c>
      <c r="D206" s="10"/>
      <c r="E206" s="10"/>
      <c r="F206" s="10"/>
      <c r="G206" s="10"/>
      <c r="H206" s="10"/>
      <c r="I206" s="10"/>
      <c r="J206" s="11">
        <f>SUM(J198:J205)</f>
        <v>2428</v>
      </c>
      <c r="K206" s="11"/>
      <c r="L206" s="11">
        <f t="shared" ref="L206:AB206" si="35">SUM(L198:L205)</f>
        <v>270768.52999999997</v>
      </c>
      <c r="M206" s="11">
        <f t="shared" si="35"/>
        <v>19185.990000000002</v>
      </c>
      <c r="N206" s="11">
        <f t="shared" si="35"/>
        <v>30285.48</v>
      </c>
      <c r="O206" s="11">
        <f t="shared" si="35"/>
        <v>320240</v>
      </c>
      <c r="P206" s="11">
        <f t="shared" si="35"/>
        <v>26834.309999999998</v>
      </c>
      <c r="Q206" s="11">
        <f t="shared" si="35"/>
        <v>4395.5300000000007</v>
      </c>
      <c r="R206" s="11">
        <f t="shared" si="35"/>
        <v>1453.1599999999999</v>
      </c>
      <c r="S206" s="11">
        <f t="shared" si="35"/>
        <v>32683</v>
      </c>
      <c r="T206" s="11">
        <f t="shared" si="35"/>
        <v>750</v>
      </c>
      <c r="U206" s="11">
        <f t="shared" si="35"/>
        <v>2713</v>
      </c>
      <c r="V206" s="11">
        <f t="shared" si="35"/>
        <v>0</v>
      </c>
      <c r="W206" s="11">
        <f t="shared" si="35"/>
        <v>0</v>
      </c>
      <c r="X206" s="11">
        <f t="shared" si="35"/>
        <v>2713</v>
      </c>
      <c r="Y206" s="11">
        <f t="shared" si="35"/>
        <v>294889.84000000003</v>
      </c>
      <c r="Z206" s="11">
        <f t="shared" si="35"/>
        <v>34681.01</v>
      </c>
      <c r="AA206" s="11">
        <f t="shared" si="35"/>
        <v>20639.150000000001</v>
      </c>
      <c r="AB206" s="11">
        <f t="shared" si="35"/>
        <v>350210</v>
      </c>
    </row>
    <row r="207" spans="1:28" s="12" customFormat="1" ht="16.5" customHeight="1" x14ac:dyDescent="0.25">
      <c r="A207" s="10"/>
      <c r="B207" s="10"/>
      <c r="C207" s="10" t="s">
        <v>119</v>
      </c>
      <c r="D207" s="10"/>
      <c r="E207" s="10"/>
      <c r="F207" s="10"/>
      <c r="G207" s="10"/>
      <c r="H207" s="10"/>
      <c r="I207" s="10"/>
      <c r="J207" s="11">
        <f>J206+J197</f>
        <v>35024</v>
      </c>
      <c r="K207" s="11"/>
      <c r="L207" s="11">
        <f t="shared" ref="L207:AB207" si="36">L206+L197</f>
        <v>1667933.2300000002</v>
      </c>
      <c r="M207" s="11">
        <f t="shared" si="36"/>
        <v>70294.59</v>
      </c>
      <c r="N207" s="11">
        <f t="shared" si="36"/>
        <v>75314.180000000008</v>
      </c>
      <c r="O207" s="11">
        <f t="shared" si="36"/>
        <v>1813542</v>
      </c>
      <c r="P207" s="11">
        <f t="shared" si="36"/>
        <v>206340.96</v>
      </c>
      <c r="Q207" s="11">
        <f t="shared" si="36"/>
        <v>17528.680000000004</v>
      </c>
      <c r="R207" s="11">
        <f t="shared" si="36"/>
        <v>16121.36</v>
      </c>
      <c r="S207" s="11">
        <f t="shared" si="36"/>
        <v>239991</v>
      </c>
      <c r="T207" s="11">
        <f t="shared" si="36"/>
        <v>33520</v>
      </c>
      <c r="U207" s="11">
        <f t="shared" si="36"/>
        <v>11750</v>
      </c>
      <c r="V207" s="11">
        <f t="shared" si="36"/>
        <v>0</v>
      </c>
      <c r="W207" s="11">
        <f t="shared" si="36"/>
        <v>0</v>
      </c>
      <c r="X207" s="11">
        <f t="shared" si="36"/>
        <v>11750</v>
      </c>
      <c r="Y207" s="11">
        <f t="shared" si="36"/>
        <v>1862524.1900000002</v>
      </c>
      <c r="Z207" s="11">
        <f t="shared" si="36"/>
        <v>92842.86</v>
      </c>
      <c r="AA207" s="11">
        <f t="shared" si="36"/>
        <v>86415.950000000012</v>
      </c>
      <c r="AB207" s="11">
        <f t="shared" si="36"/>
        <v>2041783</v>
      </c>
    </row>
    <row r="208" spans="1:28" x14ac:dyDescent="0.25">
      <c r="O208" s="34"/>
    </row>
    <row r="209" spans="1:31" x14ac:dyDescent="0.25">
      <c r="O209" s="34"/>
    </row>
    <row r="212" spans="1:31" ht="15.75" x14ac:dyDescent="0.25">
      <c r="E212" s="13" t="s">
        <v>120</v>
      </c>
      <c r="G212" s="14"/>
      <c r="H212" s="14"/>
      <c r="I212" s="14"/>
      <c r="J212" s="14"/>
      <c r="K212" s="14"/>
      <c r="L212" s="13" t="s">
        <v>122</v>
      </c>
      <c r="M212" s="13"/>
      <c r="O212" s="14"/>
      <c r="Q212" s="14"/>
      <c r="R212" s="13" t="s">
        <v>121</v>
      </c>
      <c r="T212" s="14"/>
      <c r="U212" s="14"/>
      <c r="W212" s="14"/>
      <c r="X212" s="14"/>
      <c r="Y212" s="13" t="s">
        <v>123</v>
      </c>
      <c r="Z212" s="14"/>
      <c r="AA212" s="14"/>
      <c r="AB212" s="14"/>
    </row>
    <row r="213" spans="1:31" ht="15.75" x14ac:dyDescent="0.25">
      <c r="E213" s="13" t="s">
        <v>124</v>
      </c>
      <c r="G213" s="14"/>
      <c r="H213" s="14"/>
      <c r="I213" s="14"/>
      <c r="J213" s="14"/>
      <c r="K213" s="14"/>
      <c r="L213" s="13" t="s">
        <v>124</v>
      </c>
      <c r="M213" s="13"/>
      <c r="O213" s="14"/>
      <c r="Q213" s="14"/>
      <c r="R213" s="13" t="s">
        <v>124</v>
      </c>
      <c r="T213" s="14"/>
      <c r="U213" s="14"/>
      <c r="W213" s="14"/>
      <c r="X213" s="14"/>
      <c r="Y213" s="13" t="s">
        <v>124</v>
      </c>
      <c r="Z213" s="14"/>
      <c r="AA213" s="14"/>
      <c r="AB213" s="14"/>
    </row>
    <row r="214" spans="1:31" ht="32.25" customHeight="1" x14ac:dyDescent="0.55000000000000004">
      <c r="A214" s="75" t="s">
        <v>0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1"/>
      <c r="AD214" s="1"/>
      <c r="AE214" s="1"/>
    </row>
    <row r="215" spans="1:31" ht="21.75" customHeight="1" x14ac:dyDescent="0.4">
      <c r="A215" s="76" t="s">
        <v>1699</v>
      </c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2"/>
      <c r="AD215" s="2"/>
      <c r="AE215" s="2"/>
    </row>
    <row r="216" spans="1:31" s="5" customFormat="1" ht="20.25" customHeight="1" x14ac:dyDescent="0.35">
      <c r="A216" s="3" t="s">
        <v>1</v>
      </c>
      <c r="B216" s="4"/>
      <c r="C216" s="3"/>
      <c r="D216" s="3"/>
      <c r="F216" s="3" t="s">
        <v>1098</v>
      </c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s="7" customFormat="1" ht="90" x14ac:dyDescent="0.25">
      <c r="A217" s="6" t="s">
        <v>3</v>
      </c>
      <c r="B217" s="6" t="s">
        <v>4</v>
      </c>
      <c r="C217" s="6" t="s">
        <v>5</v>
      </c>
      <c r="D217" s="6" t="s">
        <v>6</v>
      </c>
      <c r="E217" s="6" t="s">
        <v>7</v>
      </c>
      <c r="F217" s="6" t="s">
        <v>8</v>
      </c>
      <c r="G217" s="6" t="s">
        <v>9</v>
      </c>
      <c r="H217" s="6" t="s">
        <v>10</v>
      </c>
      <c r="I217" s="6" t="s">
        <v>11</v>
      </c>
      <c r="J217" s="6" t="s">
        <v>12</v>
      </c>
      <c r="K217" s="6" t="s">
        <v>13</v>
      </c>
      <c r="L217" s="6" t="s">
        <v>14</v>
      </c>
      <c r="M217" s="6" t="s">
        <v>15</v>
      </c>
      <c r="N217" s="6" t="s">
        <v>16</v>
      </c>
      <c r="O217" s="6" t="s">
        <v>17</v>
      </c>
      <c r="P217" s="6" t="s">
        <v>18</v>
      </c>
      <c r="Q217" s="6" t="s">
        <v>19</v>
      </c>
      <c r="R217" s="6" t="s">
        <v>20</v>
      </c>
      <c r="S217" s="6" t="s">
        <v>21</v>
      </c>
      <c r="T217" s="6" t="s">
        <v>22</v>
      </c>
      <c r="U217" s="6" t="s">
        <v>23</v>
      </c>
      <c r="V217" s="6" t="s">
        <v>24</v>
      </c>
      <c r="W217" s="6" t="s">
        <v>25</v>
      </c>
      <c r="X217" s="6" t="s">
        <v>26</v>
      </c>
      <c r="Y217" s="6" t="s">
        <v>27</v>
      </c>
      <c r="Z217" s="6" t="s">
        <v>28</v>
      </c>
      <c r="AA217" s="6" t="s">
        <v>29</v>
      </c>
      <c r="AB217" s="6" t="s">
        <v>30</v>
      </c>
    </row>
    <row r="218" spans="1:31" s="15" customFormat="1" x14ac:dyDescent="0.25">
      <c r="A218" s="17">
        <v>1</v>
      </c>
      <c r="B218" s="17" t="s">
        <v>1043</v>
      </c>
      <c r="C218" s="17" t="s">
        <v>1044</v>
      </c>
      <c r="D218" s="17" t="s">
        <v>1045</v>
      </c>
      <c r="E218" s="17" t="s">
        <v>1046</v>
      </c>
      <c r="F218" s="17" t="s">
        <v>35</v>
      </c>
      <c r="G218" s="17" t="s">
        <v>1047</v>
      </c>
      <c r="H218" s="17">
        <v>318516</v>
      </c>
      <c r="I218" s="17">
        <v>314252</v>
      </c>
      <c r="J218" s="17">
        <v>4264</v>
      </c>
      <c r="K218" s="17" t="s">
        <v>37</v>
      </c>
      <c r="L218" s="18">
        <v>268391.78999999998</v>
      </c>
      <c r="M218" s="18">
        <v>11283.87</v>
      </c>
      <c r="N218" s="18">
        <v>11938.34</v>
      </c>
      <c r="O218" s="18">
        <v>291614</v>
      </c>
      <c r="P218" s="18">
        <v>22460.36</v>
      </c>
      <c r="Q218" s="18">
        <v>2596.84</v>
      </c>
      <c r="R218" s="18">
        <v>1918.8</v>
      </c>
      <c r="S218" s="18">
        <v>26976</v>
      </c>
      <c r="T218" s="18">
        <v>6210</v>
      </c>
      <c r="U218" s="18">
        <v>0</v>
      </c>
      <c r="V218" s="18">
        <v>0</v>
      </c>
      <c r="W218" s="18">
        <v>0</v>
      </c>
      <c r="X218" s="18"/>
      <c r="Y218" s="18">
        <v>290852.15000000002</v>
      </c>
      <c r="Z218" s="18">
        <v>14535.18</v>
      </c>
      <c r="AA218" s="18">
        <v>13202.67</v>
      </c>
      <c r="AB218" s="18">
        <v>318590</v>
      </c>
    </row>
    <row r="219" spans="1:31" s="15" customFormat="1" x14ac:dyDescent="0.25">
      <c r="A219" s="17">
        <v>2</v>
      </c>
      <c r="B219" s="17" t="s">
        <v>1048</v>
      </c>
      <c r="C219" s="17" t="s">
        <v>1044</v>
      </c>
      <c r="D219" s="17" t="s">
        <v>1049</v>
      </c>
      <c r="E219" s="17" t="s">
        <v>1050</v>
      </c>
      <c r="F219" s="17" t="s">
        <v>35</v>
      </c>
      <c r="G219" s="17" t="s">
        <v>45</v>
      </c>
      <c r="H219" s="17">
        <v>193099</v>
      </c>
      <c r="I219" s="17">
        <v>183742</v>
      </c>
      <c r="J219" s="17">
        <v>9357</v>
      </c>
      <c r="K219" s="17" t="s">
        <v>37</v>
      </c>
      <c r="L219" s="18">
        <v>549050.9</v>
      </c>
      <c r="M219" s="18">
        <v>33807.370000000003</v>
      </c>
      <c r="N219" s="18">
        <v>19297.73</v>
      </c>
      <c r="O219" s="18">
        <v>602156</v>
      </c>
      <c r="P219" s="18">
        <v>51285.29</v>
      </c>
      <c r="Q219" s="18">
        <v>5599.06</v>
      </c>
      <c r="R219" s="18">
        <v>4210.6499999999996</v>
      </c>
      <c r="S219" s="18">
        <v>61095</v>
      </c>
      <c r="T219" s="18">
        <v>0</v>
      </c>
      <c r="U219" s="18">
        <v>96894.9</v>
      </c>
      <c r="V219" s="18">
        <v>19297.73</v>
      </c>
      <c r="W219" s="18">
        <v>33807.370000000003</v>
      </c>
      <c r="X219" s="18">
        <v>150000</v>
      </c>
      <c r="Y219" s="18">
        <v>503441.29</v>
      </c>
      <c r="Z219" s="18">
        <v>5599.06</v>
      </c>
      <c r="AA219" s="18">
        <v>4210.6499999999996</v>
      </c>
      <c r="AB219" s="18">
        <v>513251</v>
      </c>
    </row>
    <row r="220" spans="1:31" s="15" customFormat="1" x14ac:dyDescent="0.25">
      <c r="A220" s="17">
        <v>3</v>
      </c>
      <c r="B220" s="17" t="s">
        <v>1048</v>
      </c>
      <c r="C220" s="17" t="s">
        <v>1044</v>
      </c>
      <c r="D220" s="17" t="s">
        <v>1051</v>
      </c>
      <c r="E220" s="17" t="s">
        <v>1052</v>
      </c>
      <c r="F220" s="17" t="s">
        <v>35</v>
      </c>
      <c r="G220" s="17" t="s">
        <v>45</v>
      </c>
      <c r="H220" s="17">
        <v>380</v>
      </c>
      <c r="I220" s="17">
        <v>380</v>
      </c>
      <c r="J220" s="17">
        <v>0</v>
      </c>
      <c r="K220" s="17" t="s">
        <v>59</v>
      </c>
      <c r="L220" s="18">
        <v>4222.76</v>
      </c>
      <c r="M220" s="18">
        <v>13.27</v>
      </c>
      <c r="N220" s="18">
        <v>690.97</v>
      </c>
      <c r="O220" s="18">
        <v>4927</v>
      </c>
      <c r="P220" s="18">
        <v>137.27000000000001</v>
      </c>
      <c r="Q220" s="18">
        <v>41.73</v>
      </c>
      <c r="R220" s="18">
        <v>0</v>
      </c>
      <c r="S220" s="18">
        <v>179</v>
      </c>
      <c r="T220" s="18">
        <v>140</v>
      </c>
      <c r="U220" s="18">
        <v>0</v>
      </c>
      <c r="V220" s="18">
        <v>0</v>
      </c>
      <c r="W220" s="18">
        <v>0</v>
      </c>
      <c r="X220" s="18"/>
      <c r="Y220" s="18">
        <v>4360.03</v>
      </c>
      <c r="Z220" s="18">
        <v>732.7</v>
      </c>
      <c r="AA220" s="18">
        <v>13.27</v>
      </c>
      <c r="AB220" s="18">
        <v>5106</v>
      </c>
    </row>
    <row r="221" spans="1:31" s="15" customFormat="1" x14ac:dyDescent="0.25">
      <c r="A221" s="17">
        <v>4</v>
      </c>
      <c r="B221" s="17" t="s">
        <v>1048</v>
      </c>
      <c r="C221" s="17" t="s">
        <v>1044</v>
      </c>
      <c r="D221" s="17" t="s">
        <v>1053</v>
      </c>
      <c r="E221" s="17" t="s">
        <v>1054</v>
      </c>
      <c r="F221" s="17" t="s">
        <v>35</v>
      </c>
      <c r="G221" s="17" t="s">
        <v>1055</v>
      </c>
      <c r="H221" s="17">
        <v>26286</v>
      </c>
      <c r="I221" s="17">
        <v>25814</v>
      </c>
      <c r="J221" s="17">
        <v>472</v>
      </c>
      <c r="K221" s="17" t="s">
        <v>37</v>
      </c>
      <c r="L221" s="18">
        <v>24597.65</v>
      </c>
      <c r="M221" s="18">
        <v>908.93</v>
      </c>
      <c r="N221" s="18">
        <v>3009.42</v>
      </c>
      <c r="O221" s="18">
        <v>28516</v>
      </c>
      <c r="P221" s="18">
        <v>3741.97</v>
      </c>
      <c r="Q221" s="18">
        <v>245.63</v>
      </c>
      <c r="R221" s="18">
        <v>212.4</v>
      </c>
      <c r="S221" s="18">
        <v>4200</v>
      </c>
      <c r="T221" s="18">
        <v>0</v>
      </c>
      <c r="U221" s="18">
        <v>0</v>
      </c>
      <c r="V221" s="18">
        <v>0</v>
      </c>
      <c r="W221" s="18">
        <v>0</v>
      </c>
      <c r="X221" s="18"/>
      <c r="Y221" s="18">
        <v>28339.62</v>
      </c>
      <c r="Z221" s="18">
        <v>3255.05</v>
      </c>
      <c r="AA221" s="18">
        <v>1121.33</v>
      </c>
      <c r="AB221" s="18">
        <v>32716</v>
      </c>
    </row>
    <row r="222" spans="1:31" s="15" customFormat="1" x14ac:dyDescent="0.25">
      <c r="A222" s="17">
        <v>5</v>
      </c>
      <c r="B222" s="17" t="s">
        <v>1048</v>
      </c>
      <c r="C222" s="17" t="s">
        <v>1044</v>
      </c>
      <c r="D222" s="17" t="s">
        <v>1056</v>
      </c>
      <c r="E222" s="17" t="s">
        <v>1057</v>
      </c>
      <c r="F222" s="17" t="s">
        <v>35</v>
      </c>
      <c r="G222" s="17" t="s">
        <v>45</v>
      </c>
      <c r="H222" s="17">
        <v>7185</v>
      </c>
      <c r="I222" s="17">
        <v>7185</v>
      </c>
      <c r="J222" s="17">
        <v>0</v>
      </c>
      <c r="K222" s="17" t="s">
        <v>59</v>
      </c>
      <c r="L222" s="18">
        <v>10439.02</v>
      </c>
      <c r="M222" s="18">
        <v>13.81</v>
      </c>
      <c r="N222" s="18">
        <v>1823.17</v>
      </c>
      <c r="O222" s="18">
        <v>12276</v>
      </c>
      <c r="P222" s="18">
        <v>137.85</v>
      </c>
      <c r="Q222" s="18">
        <v>104.15</v>
      </c>
      <c r="R222" s="18">
        <v>0</v>
      </c>
      <c r="S222" s="18">
        <v>242</v>
      </c>
      <c r="T222" s="18">
        <v>0</v>
      </c>
      <c r="U222" s="18">
        <v>0</v>
      </c>
      <c r="V222" s="18">
        <v>0</v>
      </c>
      <c r="W222" s="18">
        <v>0</v>
      </c>
      <c r="X222" s="18"/>
      <c r="Y222" s="18">
        <v>10576.87</v>
      </c>
      <c r="Z222" s="18">
        <v>1927.32</v>
      </c>
      <c r="AA222" s="18">
        <v>13.81</v>
      </c>
      <c r="AB222" s="18">
        <v>12518</v>
      </c>
    </row>
    <row r="223" spans="1:31" s="15" customFormat="1" x14ac:dyDescent="0.25">
      <c r="A223" s="17">
        <v>6</v>
      </c>
      <c r="B223" s="17" t="s">
        <v>1048</v>
      </c>
      <c r="C223" s="17" t="s">
        <v>1044</v>
      </c>
      <c r="D223" s="17" t="s">
        <v>1058</v>
      </c>
      <c r="E223" s="17" t="s">
        <v>1059</v>
      </c>
      <c r="F223" s="17" t="s">
        <v>35</v>
      </c>
      <c r="G223" s="17" t="s">
        <v>45</v>
      </c>
      <c r="H223" s="17">
        <v>76768</v>
      </c>
      <c r="I223" s="17">
        <v>76387</v>
      </c>
      <c r="J223" s="17">
        <v>381</v>
      </c>
      <c r="K223" s="17" t="s">
        <v>37</v>
      </c>
      <c r="L223" s="18">
        <v>54076.800000000003</v>
      </c>
      <c r="M223" s="18">
        <v>4045.43</v>
      </c>
      <c r="N223" s="18">
        <v>5212.7700000000004</v>
      </c>
      <c r="O223" s="18">
        <v>63335</v>
      </c>
      <c r="P223" s="18">
        <v>2830.09</v>
      </c>
      <c r="Q223" s="18">
        <v>568.46</v>
      </c>
      <c r="R223" s="18">
        <v>171.45</v>
      </c>
      <c r="S223" s="18">
        <v>3570</v>
      </c>
      <c r="T223" s="18">
        <v>0</v>
      </c>
      <c r="U223" s="18">
        <v>0</v>
      </c>
      <c r="V223" s="18">
        <v>0</v>
      </c>
      <c r="W223" s="18">
        <v>0</v>
      </c>
      <c r="X223" s="18"/>
      <c r="Y223" s="18">
        <v>56906.89</v>
      </c>
      <c r="Z223" s="18">
        <v>5781.23</v>
      </c>
      <c r="AA223" s="18">
        <v>4216.88</v>
      </c>
      <c r="AB223" s="18">
        <v>66905</v>
      </c>
    </row>
    <row r="224" spans="1:31" s="15" customFormat="1" x14ac:dyDescent="0.25">
      <c r="A224" s="17">
        <v>7</v>
      </c>
      <c r="B224" s="17" t="s">
        <v>1048</v>
      </c>
      <c r="C224" s="17" t="s">
        <v>1044</v>
      </c>
      <c r="D224" s="17" t="s">
        <v>1060</v>
      </c>
      <c r="E224" s="17" t="s">
        <v>1061</v>
      </c>
      <c r="F224" s="17" t="s">
        <v>35</v>
      </c>
      <c r="G224" s="17" t="s">
        <v>45</v>
      </c>
      <c r="H224" s="17">
        <v>48135</v>
      </c>
      <c r="I224" s="17">
        <v>48135</v>
      </c>
      <c r="J224" s="17">
        <v>0</v>
      </c>
      <c r="K224" s="17" t="s">
        <v>37</v>
      </c>
      <c r="L224" s="18">
        <v>105963.75</v>
      </c>
      <c r="M224" s="18">
        <v>0</v>
      </c>
      <c r="N224" s="18">
        <v>6742.25</v>
      </c>
      <c r="O224" s="18">
        <v>112706</v>
      </c>
      <c r="P224" s="18">
        <v>577.77</v>
      </c>
      <c r="Q224" s="18">
        <v>1057.23</v>
      </c>
      <c r="R224" s="18">
        <v>0</v>
      </c>
      <c r="S224" s="18">
        <v>1635</v>
      </c>
      <c r="T224" s="18">
        <v>15660</v>
      </c>
      <c r="U224" s="18">
        <v>0</v>
      </c>
      <c r="V224" s="18">
        <v>0</v>
      </c>
      <c r="W224" s="18">
        <v>0</v>
      </c>
      <c r="X224" s="18"/>
      <c r="Y224" s="18">
        <v>106541.52</v>
      </c>
      <c r="Z224" s="18">
        <v>7799.48</v>
      </c>
      <c r="AA224" s="18">
        <v>0</v>
      </c>
      <c r="AB224" s="18">
        <v>114341</v>
      </c>
    </row>
    <row r="225" spans="1:28" s="15" customFormat="1" x14ac:dyDescent="0.25">
      <c r="A225" s="17">
        <v>8</v>
      </c>
      <c r="B225" s="17" t="s">
        <v>1048</v>
      </c>
      <c r="C225" s="17" t="s">
        <v>1044</v>
      </c>
      <c r="D225" s="17" t="s">
        <v>1062</v>
      </c>
      <c r="E225" s="17" t="s">
        <v>1063</v>
      </c>
      <c r="F225" s="17" t="s">
        <v>35</v>
      </c>
      <c r="G225" s="17" t="s">
        <v>58</v>
      </c>
      <c r="H225" s="17">
        <v>9852</v>
      </c>
      <c r="I225" s="17">
        <v>9659</v>
      </c>
      <c r="J225" s="17">
        <v>579</v>
      </c>
      <c r="K225" s="17" t="s">
        <v>37</v>
      </c>
      <c r="L225" s="18">
        <v>41433.800000000003</v>
      </c>
      <c r="M225" s="18">
        <v>2726.34</v>
      </c>
      <c r="N225" s="18">
        <v>4256.8599999999997</v>
      </c>
      <c r="O225" s="18">
        <v>48417</v>
      </c>
      <c r="P225" s="18">
        <v>3582.95</v>
      </c>
      <c r="Q225" s="18">
        <v>416.5</v>
      </c>
      <c r="R225" s="18">
        <v>260.55</v>
      </c>
      <c r="S225" s="18">
        <v>4260</v>
      </c>
      <c r="T225" s="18">
        <v>0</v>
      </c>
      <c r="U225" s="18">
        <v>0</v>
      </c>
      <c r="V225" s="18">
        <v>0</v>
      </c>
      <c r="W225" s="18">
        <v>0</v>
      </c>
      <c r="X225" s="18"/>
      <c r="Y225" s="18">
        <v>45016.75</v>
      </c>
      <c r="Z225" s="18">
        <v>4673.3599999999997</v>
      </c>
      <c r="AA225" s="18">
        <v>2986.89</v>
      </c>
      <c r="AB225" s="18">
        <v>52677</v>
      </c>
    </row>
    <row r="226" spans="1:28" s="15" customFormat="1" x14ac:dyDescent="0.25">
      <c r="A226" s="17">
        <v>9</v>
      </c>
      <c r="B226" s="17" t="s">
        <v>1064</v>
      </c>
      <c r="C226" s="17" t="s">
        <v>1044</v>
      </c>
      <c r="D226" s="17" t="s">
        <v>1065</v>
      </c>
      <c r="E226" s="17" t="s">
        <v>1066</v>
      </c>
      <c r="F226" s="17" t="s">
        <v>35</v>
      </c>
      <c r="G226" s="17" t="s">
        <v>221</v>
      </c>
      <c r="H226" s="17">
        <v>51282</v>
      </c>
      <c r="I226" s="17">
        <v>47074</v>
      </c>
      <c r="J226" s="17">
        <v>12624</v>
      </c>
      <c r="K226" s="17" t="s">
        <v>37</v>
      </c>
      <c r="L226" s="18">
        <v>502557.81</v>
      </c>
      <c r="M226" s="18">
        <v>12850.65</v>
      </c>
      <c r="N226" s="18">
        <v>4878.54</v>
      </c>
      <c r="O226" s="18">
        <v>520287</v>
      </c>
      <c r="P226" s="18">
        <v>75390.91</v>
      </c>
      <c r="Q226" s="18">
        <v>4740.29</v>
      </c>
      <c r="R226" s="18">
        <v>5680.8</v>
      </c>
      <c r="S226" s="18">
        <v>85812</v>
      </c>
      <c r="T226" s="18">
        <v>10760</v>
      </c>
      <c r="U226" s="18">
        <v>0</v>
      </c>
      <c r="V226" s="18">
        <v>0</v>
      </c>
      <c r="W226" s="18">
        <v>0</v>
      </c>
      <c r="X226" s="18"/>
      <c r="Y226" s="18">
        <v>577948.72</v>
      </c>
      <c r="Z226" s="18">
        <v>9618.83</v>
      </c>
      <c r="AA226" s="18">
        <v>18531.45</v>
      </c>
      <c r="AB226" s="18">
        <v>606099</v>
      </c>
    </row>
    <row r="227" spans="1:28" s="15" customFormat="1" x14ac:dyDescent="0.25">
      <c r="A227" s="17">
        <v>10</v>
      </c>
      <c r="B227" s="17" t="s">
        <v>1072</v>
      </c>
      <c r="C227" s="17" t="s">
        <v>1044</v>
      </c>
      <c r="D227" s="17" t="s">
        <v>1076</v>
      </c>
      <c r="E227" s="17" t="s">
        <v>1077</v>
      </c>
      <c r="F227" s="17" t="s">
        <v>35</v>
      </c>
      <c r="G227" s="17" t="s">
        <v>1078</v>
      </c>
      <c r="H227" s="17"/>
      <c r="I227" s="17"/>
      <c r="J227" s="17"/>
      <c r="K227" s="17"/>
      <c r="L227" s="18">
        <v>6900.07</v>
      </c>
      <c r="M227" s="18">
        <v>127.13</v>
      </c>
      <c r="N227" s="18">
        <v>311.8</v>
      </c>
      <c r="O227" s="18">
        <v>7339</v>
      </c>
      <c r="P227" s="18">
        <v>0</v>
      </c>
      <c r="Q227" s="18">
        <v>0</v>
      </c>
      <c r="R227" s="18">
        <v>0</v>
      </c>
      <c r="S227" s="18"/>
      <c r="T227" s="18">
        <v>0</v>
      </c>
      <c r="U227" s="18">
        <v>0</v>
      </c>
      <c r="V227" s="18">
        <v>0</v>
      </c>
      <c r="W227" s="18">
        <v>0</v>
      </c>
      <c r="X227" s="18"/>
      <c r="Y227" s="18">
        <v>6900.07</v>
      </c>
      <c r="Z227" s="18">
        <v>311.8</v>
      </c>
      <c r="AA227" s="18">
        <v>127.13</v>
      </c>
      <c r="AB227" s="18">
        <v>7339</v>
      </c>
    </row>
    <row r="228" spans="1:28" s="22" customFormat="1" x14ac:dyDescent="0.25">
      <c r="A228" s="19"/>
      <c r="B228" s="19"/>
      <c r="C228" s="10" t="s">
        <v>71</v>
      </c>
      <c r="D228" s="19"/>
      <c r="E228" s="19"/>
      <c r="F228" s="19"/>
      <c r="G228" s="19"/>
      <c r="H228" s="19"/>
      <c r="I228" s="19"/>
      <c r="J228" s="19">
        <f>SUM(J218:J227)</f>
        <v>27677</v>
      </c>
      <c r="K228" s="19"/>
      <c r="L228" s="19">
        <f t="shared" ref="L228:AB228" si="37">SUM(L218:L227)</f>
        <v>1567634.35</v>
      </c>
      <c r="M228" s="19">
        <f t="shared" si="37"/>
        <v>65776.800000000003</v>
      </c>
      <c r="N228" s="19">
        <f t="shared" si="37"/>
        <v>58161.85</v>
      </c>
      <c r="O228" s="19">
        <f t="shared" si="37"/>
        <v>1691573</v>
      </c>
      <c r="P228" s="19">
        <f t="shared" si="37"/>
        <v>160144.46000000002</v>
      </c>
      <c r="Q228" s="19">
        <f t="shared" si="37"/>
        <v>15369.89</v>
      </c>
      <c r="R228" s="19">
        <f t="shared" si="37"/>
        <v>12454.65</v>
      </c>
      <c r="S228" s="19">
        <f t="shared" si="37"/>
        <v>187969</v>
      </c>
      <c r="T228" s="19">
        <f t="shared" si="37"/>
        <v>32770</v>
      </c>
      <c r="U228" s="19">
        <f t="shared" si="37"/>
        <v>96894.9</v>
      </c>
      <c r="V228" s="19">
        <f t="shared" si="37"/>
        <v>19297.73</v>
      </c>
      <c r="W228" s="19">
        <f t="shared" si="37"/>
        <v>33807.370000000003</v>
      </c>
      <c r="X228" s="19">
        <f t="shared" si="37"/>
        <v>150000</v>
      </c>
      <c r="Y228" s="19">
        <f t="shared" si="37"/>
        <v>1630883.91</v>
      </c>
      <c r="Z228" s="19">
        <f t="shared" si="37"/>
        <v>54234.010000000009</v>
      </c>
      <c r="AA228" s="19">
        <f t="shared" si="37"/>
        <v>44424.079999999994</v>
      </c>
      <c r="AB228" s="19">
        <f t="shared" si="37"/>
        <v>1729542</v>
      </c>
    </row>
    <row r="229" spans="1:28" s="15" customFormat="1" x14ac:dyDescent="0.25">
      <c r="A229" s="17">
        <v>1</v>
      </c>
      <c r="B229" s="17" t="s">
        <v>1064</v>
      </c>
      <c r="C229" s="17" t="s">
        <v>1044</v>
      </c>
      <c r="D229" s="17" t="s">
        <v>1079</v>
      </c>
      <c r="E229" s="17" t="s">
        <v>1080</v>
      </c>
      <c r="F229" s="17" t="s">
        <v>75</v>
      </c>
      <c r="G229" s="17" t="s">
        <v>1081</v>
      </c>
      <c r="H229" s="17">
        <v>13326</v>
      </c>
      <c r="I229" s="17">
        <v>12982</v>
      </c>
      <c r="J229" s="17">
        <v>344</v>
      </c>
      <c r="K229" s="17" t="s">
        <v>37</v>
      </c>
      <c r="L229" s="18">
        <v>50211.16</v>
      </c>
      <c r="M229" s="18">
        <v>3413.25</v>
      </c>
      <c r="N229" s="18">
        <v>4651.59</v>
      </c>
      <c r="O229" s="18">
        <v>58276</v>
      </c>
      <c r="P229" s="18">
        <v>2790.82</v>
      </c>
      <c r="Q229" s="18">
        <v>512.29999999999995</v>
      </c>
      <c r="R229" s="18">
        <v>205.88</v>
      </c>
      <c r="S229" s="18">
        <v>3509</v>
      </c>
      <c r="T229" s="18">
        <v>750</v>
      </c>
      <c r="U229" s="18">
        <v>0</v>
      </c>
      <c r="V229" s="18">
        <v>0</v>
      </c>
      <c r="W229" s="18">
        <v>0</v>
      </c>
      <c r="X229" s="18"/>
      <c r="Y229" s="18">
        <v>53001.98</v>
      </c>
      <c r="Z229" s="18">
        <v>5163.8900000000003</v>
      </c>
      <c r="AA229" s="18">
        <v>3619.13</v>
      </c>
      <c r="AB229" s="18">
        <v>61785</v>
      </c>
    </row>
    <row r="230" spans="1:28" s="15" customFormat="1" x14ac:dyDescent="0.25">
      <c r="A230" s="17">
        <v>2</v>
      </c>
      <c r="B230" s="17" t="s">
        <v>1048</v>
      </c>
      <c r="C230" s="17" t="s">
        <v>1044</v>
      </c>
      <c r="D230" s="17" t="s">
        <v>1082</v>
      </c>
      <c r="E230" s="17" t="s">
        <v>1083</v>
      </c>
      <c r="F230" s="17" t="s">
        <v>75</v>
      </c>
      <c r="G230" s="17" t="s">
        <v>1072</v>
      </c>
      <c r="H230" s="17">
        <v>5125</v>
      </c>
      <c r="I230" s="17">
        <v>5020</v>
      </c>
      <c r="J230" s="17">
        <v>105</v>
      </c>
      <c r="K230" s="17" t="s">
        <v>37</v>
      </c>
      <c r="L230" s="18">
        <v>20217.240000000002</v>
      </c>
      <c r="M230" s="18">
        <v>887.79</v>
      </c>
      <c r="N230" s="18">
        <v>2360.9699999999998</v>
      </c>
      <c r="O230" s="18">
        <v>23466</v>
      </c>
      <c r="P230" s="18">
        <v>1218.6400000000001</v>
      </c>
      <c r="Q230" s="18">
        <v>206.52</v>
      </c>
      <c r="R230" s="18">
        <v>62.84</v>
      </c>
      <c r="S230" s="18">
        <v>1488</v>
      </c>
      <c r="T230" s="18">
        <v>0</v>
      </c>
      <c r="U230" s="18">
        <v>0</v>
      </c>
      <c r="V230" s="18">
        <v>0</v>
      </c>
      <c r="W230" s="18">
        <v>0</v>
      </c>
      <c r="X230" s="18"/>
      <c r="Y230" s="18">
        <v>21435.88</v>
      </c>
      <c r="Z230" s="18">
        <v>2567.4899999999998</v>
      </c>
      <c r="AA230" s="18">
        <v>950.63</v>
      </c>
      <c r="AB230" s="18">
        <v>24954</v>
      </c>
    </row>
    <row r="231" spans="1:28" s="15" customFormat="1" x14ac:dyDescent="0.25">
      <c r="A231" s="17">
        <v>3</v>
      </c>
      <c r="B231" s="17" t="s">
        <v>1048</v>
      </c>
      <c r="C231" s="17" t="s">
        <v>1044</v>
      </c>
      <c r="D231" s="17" t="s">
        <v>1084</v>
      </c>
      <c r="E231" s="17" t="s">
        <v>1085</v>
      </c>
      <c r="F231" s="17" t="s">
        <v>75</v>
      </c>
      <c r="G231" s="17" t="s">
        <v>1072</v>
      </c>
      <c r="H231" s="17">
        <v>10403</v>
      </c>
      <c r="I231" s="17">
        <v>10221</v>
      </c>
      <c r="J231" s="17">
        <v>182</v>
      </c>
      <c r="K231" s="17" t="s">
        <v>37</v>
      </c>
      <c r="L231" s="18">
        <v>35081.480000000003</v>
      </c>
      <c r="M231" s="18">
        <v>2570.8000000000002</v>
      </c>
      <c r="N231" s="18">
        <v>3814.72</v>
      </c>
      <c r="O231" s="18">
        <v>41467</v>
      </c>
      <c r="P231" s="18">
        <v>1588.83</v>
      </c>
      <c r="Q231" s="18">
        <v>369.24</v>
      </c>
      <c r="R231" s="18">
        <v>108.93</v>
      </c>
      <c r="S231" s="18">
        <v>2067</v>
      </c>
      <c r="T231" s="18">
        <v>0</v>
      </c>
      <c r="U231" s="18">
        <v>0</v>
      </c>
      <c r="V231" s="18">
        <v>0</v>
      </c>
      <c r="W231" s="18">
        <v>0</v>
      </c>
      <c r="X231" s="18"/>
      <c r="Y231" s="18">
        <v>36670.31</v>
      </c>
      <c r="Z231" s="18">
        <v>4183.96</v>
      </c>
      <c r="AA231" s="18">
        <v>2679.73</v>
      </c>
      <c r="AB231" s="18">
        <v>43534</v>
      </c>
    </row>
    <row r="232" spans="1:28" s="15" customFormat="1" x14ac:dyDescent="0.25">
      <c r="A232" s="17">
        <v>4</v>
      </c>
      <c r="B232" s="17" t="s">
        <v>1048</v>
      </c>
      <c r="C232" s="17" t="s">
        <v>1044</v>
      </c>
      <c r="D232" s="17" t="s">
        <v>1086</v>
      </c>
      <c r="E232" s="17" t="s">
        <v>1087</v>
      </c>
      <c r="F232" s="17" t="s">
        <v>75</v>
      </c>
      <c r="G232" s="17" t="s">
        <v>1072</v>
      </c>
      <c r="H232" s="17">
        <v>6920</v>
      </c>
      <c r="I232" s="17">
        <v>6900</v>
      </c>
      <c r="J232" s="17">
        <v>20</v>
      </c>
      <c r="K232" s="17" t="s">
        <v>37</v>
      </c>
      <c r="L232" s="18">
        <v>19531.88</v>
      </c>
      <c r="M232" s="18">
        <v>881.28</v>
      </c>
      <c r="N232" s="18">
        <v>2332.84</v>
      </c>
      <c r="O232" s="18">
        <v>22746</v>
      </c>
      <c r="P232" s="18">
        <v>605.35</v>
      </c>
      <c r="Q232" s="18">
        <v>198.68</v>
      </c>
      <c r="R232" s="18">
        <v>11.97</v>
      </c>
      <c r="S232" s="18">
        <v>816</v>
      </c>
      <c r="T232" s="18">
        <v>0</v>
      </c>
      <c r="U232" s="18">
        <v>0</v>
      </c>
      <c r="V232" s="18">
        <v>0</v>
      </c>
      <c r="W232" s="18">
        <v>0</v>
      </c>
      <c r="X232" s="18"/>
      <c r="Y232" s="18">
        <v>20137.23</v>
      </c>
      <c r="Z232" s="18">
        <v>2531.52</v>
      </c>
      <c r="AA232" s="18">
        <v>893.25</v>
      </c>
      <c r="AB232" s="18">
        <v>23562</v>
      </c>
    </row>
    <row r="233" spans="1:28" s="15" customFormat="1" x14ac:dyDescent="0.25">
      <c r="A233" s="17">
        <v>5</v>
      </c>
      <c r="B233" s="17" t="s">
        <v>1048</v>
      </c>
      <c r="C233" s="17" t="s">
        <v>1044</v>
      </c>
      <c r="D233" s="17" t="s">
        <v>1088</v>
      </c>
      <c r="E233" s="17" t="s">
        <v>1089</v>
      </c>
      <c r="F233" s="17" t="s">
        <v>75</v>
      </c>
      <c r="G233" s="17" t="s">
        <v>1072</v>
      </c>
      <c r="H233" s="17">
        <v>524</v>
      </c>
      <c r="I233" s="17">
        <v>344</v>
      </c>
      <c r="J233" s="17">
        <v>180</v>
      </c>
      <c r="K233" s="17" t="s">
        <v>37</v>
      </c>
      <c r="L233" s="18">
        <v>27769.439999999999</v>
      </c>
      <c r="M233" s="18">
        <v>1056.3599999999999</v>
      </c>
      <c r="N233" s="18">
        <v>2945.2</v>
      </c>
      <c r="O233" s="18">
        <v>31771</v>
      </c>
      <c r="P233" s="18">
        <v>1668.72</v>
      </c>
      <c r="Q233" s="18">
        <v>250.55</v>
      </c>
      <c r="R233" s="18">
        <v>107.73</v>
      </c>
      <c r="S233" s="18">
        <v>2027</v>
      </c>
      <c r="T233" s="18">
        <v>0</v>
      </c>
      <c r="U233" s="18">
        <v>0</v>
      </c>
      <c r="V233" s="18">
        <v>0</v>
      </c>
      <c r="W233" s="18">
        <v>0</v>
      </c>
      <c r="X233" s="18"/>
      <c r="Y233" s="18">
        <v>29438.16</v>
      </c>
      <c r="Z233" s="18">
        <v>3195.75</v>
      </c>
      <c r="AA233" s="18">
        <v>1164.0899999999999</v>
      </c>
      <c r="AB233" s="18">
        <v>33798</v>
      </c>
    </row>
    <row r="234" spans="1:28" s="15" customFormat="1" x14ac:dyDescent="0.25">
      <c r="A234" s="17">
        <v>6</v>
      </c>
      <c r="B234" s="17" t="s">
        <v>1043</v>
      </c>
      <c r="C234" s="17" t="s">
        <v>1091</v>
      </c>
      <c r="D234" s="17" t="s">
        <v>1092</v>
      </c>
      <c r="E234" s="17" t="s">
        <v>1093</v>
      </c>
      <c r="F234" s="17" t="s">
        <v>75</v>
      </c>
      <c r="G234" s="17" t="s">
        <v>114</v>
      </c>
      <c r="H234" s="17">
        <v>0</v>
      </c>
      <c r="I234" s="17">
        <v>0</v>
      </c>
      <c r="J234" s="17">
        <v>360</v>
      </c>
      <c r="K234" s="17" t="s">
        <v>107</v>
      </c>
      <c r="L234" s="18">
        <v>33967.879999999997</v>
      </c>
      <c r="M234" s="18">
        <v>2796.02</v>
      </c>
      <c r="N234" s="18">
        <v>4190.1000000000004</v>
      </c>
      <c r="O234" s="18">
        <v>40954</v>
      </c>
      <c r="P234" s="18">
        <v>2712.59</v>
      </c>
      <c r="Q234" s="18">
        <v>353.95</v>
      </c>
      <c r="R234" s="18">
        <v>215.46</v>
      </c>
      <c r="S234" s="18">
        <v>3282</v>
      </c>
      <c r="T234" s="18">
        <v>0</v>
      </c>
      <c r="U234" s="18">
        <v>0</v>
      </c>
      <c r="V234" s="18">
        <v>0</v>
      </c>
      <c r="W234" s="18">
        <v>0</v>
      </c>
      <c r="X234" s="18"/>
      <c r="Y234" s="18">
        <v>36680.47</v>
      </c>
      <c r="Z234" s="18">
        <v>4544.05</v>
      </c>
      <c r="AA234" s="18">
        <v>3011.48</v>
      </c>
      <c r="AB234" s="18">
        <v>44236</v>
      </c>
    </row>
    <row r="235" spans="1:28" s="15" customFormat="1" x14ac:dyDescent="0.25">
      <c r="A235" s="17">
        <v>7</v>
      </c>
      <c r="B235" s="17" t="s">
        <v>1043</v>
      </c>
      <c r="C235" s="17" t="s">
        <v>1043</v>
      </c>
      <c r="D235" s="17" t="s">
        <v>1094</v>
      </c>
      <c r="E235" s="17" t="s">
        <v>1095</v>
      </c>
      <c r="F235" s="17" t="s">
        <v>75</v>
      </c>
      <c r="G235" s="17" t="s">
        <v>114</v>
      </c>
      <c r="H235" s="17">
        <v>20</v>
      </c>
      <c r="I235" s="17">
        <v>20</v>
      </c>
      <c r="J235" s="17">
        <v>7</v>
      </c>
      <c r="K235" s="17" t="s">
        <v>107</v>
      </c>
      <c r="L235" s="18">
        <v>30117.94</v>
      </c>
      <c r="M235" s="18">
        <v>2343.41</v>
      </c>
      <c r="N235" s="18">
        <v>4288.6499999999996</v>
      </c>
      <c r="O235" s="18">
        <v>36750</v>
      </c>
      <c r="P235" s="18">
        <v>297.87</v>
      </c>
      <c r="Q235" s="18">
        <v>322.94</v>
      </c>
      <c r="R235" s="18">
        <v>4.1900000000000004</v>
      </c>
      <c r="S235" s="18">
        <v>625</v>
      </c>
      <c r="T235" s="18">
        <v>0</v>
      </c>
      <c r="U235" s="18">
        <v>0</v>
      </c>
      <c r="V235" s="18">
        <v>0</v>
      </c>
      <c r="W235" s="18">
        <v>0</v>
      </c>
      <c r="X235" s="18"/>
      <c r="Y235" s="18">
        <v>30415.81</v>
      </c>
      <c r="Z235" s="18">
        <v>4611.59</v>
      </c>
      <c r="AA235" s="18">
        <v>2347.6</v>
      </c>
      <c r="AB235" s="18">
        <v>37375</v>
      </c>
    </row>
    <row r="236" spans="1:28" s="15" customFormat="1" x14ac:dyDescent="0.25">
      <c r="A236" s="17">
        <v>8</v>
      </c>
      <c r="B236" s="17" t="s">
        <v>1048</v>
      </c>
      <c r="C236" s="17" t="s">
        <v>1044</v>
      </c>
      <c r="D236" s="17" t="s">
        <v>1096</v>
      </c>
      <c r="E236" s="17" t="s">
        <v>1097</v>
      </c>
      <c r="F236" s="17" t="s">
        <v>75</v>
      </c>
      <c r="G236" s="17" t="s">
        <v>114</v>
      </c>
      <c r="H236" s="17">
        <v>0</v>
      </c>
      <c r="I236" s="17">
        <v>0</v>
      </c>
      <c r="J236" s="17">
        <v>360</v>
      </c>
      <c r="K236" s="17" t="s">
        <v>107</v>
      </c>
      <c r="L236" s="18">
        <v>77992.820000000007</v>
      </c>
      <c r="M236" s="18">
        <v>6690.24</v>
      </c>
      <c r="N236" s="18">
        <v>10096.94</v>
      </c>
      <c r="O236" s="18">
        <v>94780</v>
      </c>
      <c r="P236" s="18">
        <v>2774.56</v>
      </c>
      <c r="Q236" s="18">
        <v>815.98</v>
      </c>
      <c r="R236" s="18">
        <v>215.46</v>
      </c>
      <c r="S236" s="18">
        <v>3806</v>
      </c>
      <c r="T236" s="18">
        <v>0</v>
      </c>
      <c r="U236" s="18">
        <v>0</v>
      </c>
      <c r="V236" s="18">
        <v>0</v>
      </c>
      <c r="W236" s="18">
        <v>0</v>
      </c>
      <c r="X236" s="18"/>
      <c r="Y236" s="18">
        <v>80767.38</v>
      </c>
      <c r="Z236" s="18">
        <v>10912.92</v>
      </c>
      <c r="AA236" s="18">
        <v>6905.7</v>
      </c>
      <c r="AB236" s="18">
        <v>98586</v>
      </c>
    </row>
    <row r="237" spans="1:28" s="12" customFormat="1" ht="16.5" customHeight="1" x14ac:dyDescent="0.25">
      <c r="A237" s="10"/>
      <c r="B237" s="10"/>
      <c r="C237" s="10" t="s">
        <v>71</v>
      </c>
      <c r="D237" s="10"/>
      <c r="E237" s="10"/>
      <c r="F237" s="10"/>
      <c r="G237" s="10"/>
      <c r="H237" s="10"/>
      <c r="I237" s="10"/>
      <c r="J237" s="11">
        <f>SUM(J229:J236)</f>
        <v>1558</v>
      </c>
      <c r="K237" s="11"/>
      <c r="L237" s="11">
        <f t="shared" ref="L237:AB237" si="38">SUM(L229:L236)</f>
        <v>294889.84000000003</v>
      </c>
      <c r="M237" s="11">
        <f t="shared" si="38"/>
        <v>20639.150000000001</v>
      </c>
      <c r="N237" s="11">
        <f t="shared" si="38"/>
        <v>34681.01</v>
      </c>
      <c r="O237" s="11">
        <f t="shared" si="38"/>
        <v>350210</v>
      </c>
      <c r="P237" s="11">
        <f t="shared" si="38"/>
        <v>13657.380000000001</v>
      </c>
      <c r="Q237" s="11">
        <f t="shared" si="38"/>
        <v>3030.16</v>
      </c>
      <c r="R237" s="11">
        <f t="shared" si="38"/>
        <v>932.46000000000015</v>
      </c>
      <c r="S237" s="11">
        <f t="shared" si="38"/>
        <v>17620</v>
      </c>
      <c r="T237" s="11">
        <f t="shared" si="38"/>
        <v>750</v>
      </c>
      <c r="U237" s="11">
        <f t="shared" si="38"/>
        <v>0</v>
      </c>
      <c r="V237" s="11">
        <f t="shared" si="38"/>
        <v>0</v>
      </c>
      <c r="W237" s="11">
        <f t="shared" si="38"/>
        <v>0</v>
      </c>
      <c r="X237" s="11">
        <f t="shared" si="38"/>
        <v>0</v>
      </c>
      <c r="Y237" s="11">
        <f t="shared" si="38"/>
        <v>308547.21999999997</v>
      </c>
      <c r="Z237" s="11">
        <f t="shared" si="38"/>
        <v>37711.17</v>
      </c>
      <c r="AA237" s="11">
        <f t="shared" si="38"/>
        <v>21571.61</v>
      </c>
      <c r="AB237" s="11">
        <f t="shared" si="38"/>
        <v>367830</v>
      </c>
    </row>
    <row r="238" spans="1:28" s="12" customFormat="1" ht="16.5" customHeight="1" x14ac:dyDescent="0.25">
      <c r="A238" s="10"/>
      <c r="B238" s="10"/>
      <c r="C238" s="10" t="s">
        <v>119</v>
      </c>
      <c r="D238" s="10"/>
      <c r="E238" s="10"/>
      <c r="F238" s="10"/>
      <c r="G238" s="10"/>
      <c r="H238" s="10"/>
      <c r="I238" s="10"/>
      <c r="J238" s="11">
        <f>J237+J228</f>
        <v>29235</v>
      </c>
      <c r="K238" s="11"/>
      <c r="L238" s="11">
        <f t="shared" ref="L238:AB238" si="39">L237+L228</f>
        <v>1862524.1900000002</v>
      </c>
      <c r="M238" s="11">
        <f t="shared" si="39"/>
        <v>86415.950000000012</v>
      </c>
      <c r="N238" s="11">
        <f t="shared" si="39"/>
        <v>92842.86</v>
      </c>
      <c r="O238" s="11">
        <f t="shared" si="39"/>
        <v>2041783</v>
      </c>
      <c r="P238" s="11">
        <f t="shared" si="39"/>
        <v>173801.84000000003</v>
      </c>
      <c r="Q238" s="11">
        <f t="shared" si="39"/>
        <v>18400.05</v>
      </c>
      <c r="R238" s="11">
        <f t="shared" si="39"/>
        <v>13387.11</v>
      </c>
      <c r="S238" s="11">
        <f t="shared" si="39"/>
        <v>205589</v>
      </c>
      <c r="T238" s="11">
        <f t="shared" si="39"/>
        <v>33520</v>
      </c>
      <c r="U238" s="11">
        <f t="shared" si="39"/>
        <v>96894.9</v>
      </c>
      <c r="V238" s="11">
        <f t="shared" si="39"/>
        <v>19297.73</v>
      </c>
      <c r="W238" s="11">
        <f t="shared" si="39"/>
        <v>33807.370000000003</v>
      </c>
      <c r="X238" s="11">
        <f t="shared" si="39"/>
        <v>150000</v>
      </c>
      <c r="Y238" s="11">
        <f t="shared" si="39"/>
        <v>1939431.13</v>
      </c>
      <c r="Z238" s="11">
        <f t="shared" si="39"/>
        <v>91945.180000000008</v>
      </c>
      <c r="AA238" s="11">
        <f t="shared" si="39"/>
        <v>65995.69</v>
      </c>
      <c r="AB238" s="11">
        <f t="shared" si="39"/>
        <v>2097372</v>
      </c>
    </row>
    <row r="239" spans="1:28" x14ac:dyDescent="0.25">
      <c r="O239" s="34"/>
    </row>
    <row r="240" spans="1:28" x14ac:dyDescent="0.25">
      <c r="O240" s="34"/>
    </row>
    <row r="243" spans="1:31" ht="15.75" x14ac:dyDescent="0.25">
      <c r="E243" s="13" t="s">
        <v>120</v>
      </c>
      <c r="G243" s="14"/>
      <c r="H243" s="14"/>
      <c r="I243" s="14"/>
      <c r="J243" s="14"/>
      <c r="K243" s="14"/>
      <c r="L243" s="13" t="s">
        <v>122</v>
      </c>
      <c r="M243" s="13"/>
      <c r="O243" s="14"/>
      <c r="Q243" s="14"/>
      <c r="R243" s="13" t="s">
        <v>121</v>
      </c>
      <c r="T243" s="14"/>
      <c r="U243" s="14"/>
      <c r="W243" s="14"/>
      <c r="X243" s="14"/>
      <c r="Y243" s="13" t="s">
        <v>123</v>
      </c>
      <c r="Z243" s="14"/>
      <c r="AA243" s="14"/>
      <c r="AB243" s="14"/>
    </row>
    <row r="244" spans="1:31" ht="15.75" x14ac:dyDescent="0.25">
      <c r="E244" s="13" t="s">
        <v>124</v>
      </c>
      <c r="G244" s="14"/>
      <c r="H244" s="14"/>
      <c r="I244" s="14"/>
      <c r="J244" s="14"/>
      <c r="K244" s="14"/>
      <c r="L244" s="13" t="s">
        <v>124</v>
      </c>
      <c r="M244" s="13"/>
      <c r="O244" s="14"/>
      <c r="Q244" s="14"/>
      <c r="R244" s="13" t="s">
        <v>124</v>
      </c>
      <c r="T244" s="14"/>
      <c r="U244" s="14"/>
      <c r="W244" s="14"/>
      <c r="X244" s="14"/>
      <c r="Y244" s="13" t="s">
        <v>124</v>
      </c>
      <c r="Z244" s="14"/>
      <c r="AA244" s="14"/>
      <c r="AB244" s="14"/>
    </row>
    <row r="245" spans="1:31" ht="32.25" customHeight="1" x14ac:dyDescent="0.55000000000000004">
      <c r="A245" s="75" t="s">
        <v>0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1"/>
      <c r="AD245" s="1"/>
      <c r="AE245" s="1"/>
    </row>
    <row r="246" spans="1:31" ht="21.75" customHeight="1" x14ac:dyDescent="0.4">
      <c r="A246" s="76" t="s">
        <v>1701</v>
      </c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2"/>
      <c r="AD246" s="2"/>
      <c r="AE246" s="2"/>
    </row>
    <row r="247" spans="1:31" s="5" customFormat="1" ht="20.25" customHeight="1" x14ac:dyDescent="0.35">
      <c r="A247" s="3" t="s">
        <v>1</v>
      </c>
      <c r="B247" s="4"/>
      <c r="C247" s="3"/>
      <c r="D247" s="3"/>
      <c r="F247" s="3" t="s">
        <v>1098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s="7" customFormat="1" ht="90" x14ac:dyDescent="0.25">
      <c r="A248" s="6" t="s">
        <v>3</v>
      </c>
      <c r="B248" s="6" t="s">
        <v>4</v>
      </c>
      <c r="C248" s="6" t="s">
        <v>5</v>
      </c>
      <c r="D248" s="6" t="s">
        <v>6</v>
      </c>
      <c r="E248" s="6" t="s">
        <v>7</v>
      </c>
      <c r="F248" s="6" t="s">
        <v>8</v>
      </c>
      <c r="G248" s="6" t="s">
        <v>9</v>
      </c>
      <c r="H248" s="6" t="s">
        <v>10</v>
      </c>
      <c r="I248" s="6" t="s">
        <v>11</v>
      </c>
      <c r="J248" s="6" t="s">
        <v>12</v>
      </c>
      <c r="K248" s="6" t="s">
        <v>13</v>
      </c>
      <c r="L248" s="6" t="s">
        <v>14</v>
      </c>
      <c r="M248" s="6" t="s">
        <v>15</v>
      </c>
      <c r="N248" s="6" t="s">
        <v>16</v>
      </c>
      <c r="O248" s="6" t="s">
        <v>17</v>
      </c>
      <c r="P248" s="6" t="s">
        <v>18</v>
      </c>
      <c r="Q248" s="6" t="s">
        <v>19</v>
      </c>
      <c r="R248" s="6" t="s">
        <v>20</v>
      </c>
      <c r="S248" s="6" t="s">
        <v>21</v>
      </c>
      <c r="T248" s="6" t="s">
        <v>22</v>
      </c>
      <c r="U248" s="6" t="s">
        <v>23</v>
      </c>
      <c r="V248" s="6" t="s">
        <v>24</v>
      </c>
      <c r="W248" s="6" t="s">
        <v>25</v>
      </c>
      <c r="X248" s="6" t="s">
        <v>26</v>
      </c>
      <c r="Y248" s="6" t="s">
        <v>27</v>
      </c>
      <c r="Z248" s="6" t="s">
        <v>28</v>
      </c>
      <c r="AA248" s="6" t="s">
        <v>29</v>
      </c>
      <c r="AB248" s="6" t="s">
        <v>30</v>
      </c>
    </row>
    <row r="249" spans="1:31" s="15" customFormat="1" x14ac:dyDescent="0.25">
      <c r="A249" s="17">
        <v>1</v>
      </c>
      <c r="B249" s="17" t="s">
        <v>1043</v>
      </c>
      <c r="C249" s="17" t="s">
        <v>1044</v>
      </c>
      <c r="D249" s="17" t="s">
        <v>1045</v>
      </c>
      <c r="E249" s="17" t="s">
        <v>1046</v>
      </c>
      <c r="F249" s="17" t="s">
        <v>35</v>
      </c>
      <c r="G249" s="17" t="s">
        <v>1047</v>
      </c>
      <c r="H249" s="17">
        <v>322769</v>
      </c>
      <c r="I249" s="17">
        <v>318516</v>
      </c>
      <c r="J249" s="17">
        <v>4253</v>
      </c>
      <c r="K249" s="17" t="s">
        <v>37</v>
      </c>
      <c r="L249" s="18">
        <v>290852.15000000002</v>
      </c>
      <c r="M249" s="18">
        <v>14535.18</v>
      </c>
      <c r="N249" s="18">
        <v>13202.67</v>
      </c>
      <c r="O249" s="18">
        <v>318590</v>
      </c>
      <c r="P249" s="18">
        <v>23943.02</v>
      </c>
      <c r="Q249" s="18">
        <v>3028.13</v>
      </c>
      <c r="R249" s="18">
        <v>1913.85</v>
      </c>
      <c r="S249" s="18">
        <v>28885</v>
      </c>
      <c r="T249" s="18">
        <v>6210</v>
      </c>
      <c r="U249" s="18">
        <v>0</v>
      </c>
      <c r="V249" s="18">
        <v>0</v>
      </c>
      <c r="W249" s="18">
        <v>0</v>
      </c>
      <c r="X249" s="18"/>
      <c r="Y249" s="18">
        <v>314795.17</v>
      </c>
      <c r="Z249" s="18">
        <v>17563.310000000001</v>
      </c>
      <c r="AA249" s="18">
        <v>15116.52</v>
      </c>
      <c r="AB249" s="18">
        <v>347475</v>
      </c>
    </row>
    <row r="250" spans="1:31" s="15" customFormat="1" x14ac:dyDescent="0.25">
      <c r="A250" s="17">
        <v>2</v>
      </c>
      <c r="B250" s="17" t="s">
        <v>1048</v>
      </c>
      <c r="C250" s="17" t="s">
        <v>1044</v>
      </c>
      <c r="D250" s="17" t="s">
        <v>1049</v>
      </c>
      <c r="E250" s="17" t="s">
        <v>1050</v>
      </c>
      <c r="F250" s="17" t="s">
        <v>35</v>
      </c>
      <c r="G250" s="17" t="s">
        <v>45</v>
      </c>
      <c r="H250" s="17">
        <v>202667</v>
      </c>
      <c r="I250" s="17">
        <v>193099</v>
      </c>
      <c r="J250" s="17">
        <v>9568</v>
      </c>
      <c r="K250" s="17" t="s">
        <v>37</v>
      </c>
      <c r="L250" s="18">
        <v>503441.29</v>
      </c>
      <c r="M250" s="18">
        <v>5599.06</v>
      </c>
      <c r="N250" s="18">
        <v>4210.6499999999996</v>
      </c>
      <c r="O250" s="18">
        <v>513251</v>
      </c>
      <c r="P250" s="18">
        <v>52435.34</v>
      </c>
      <c r="Q250" s="18">
        <v>6163.06</v>
      </c>
      <c r="R250" s="18">
        <v>4305.6000000000004</v>
      </c>
      <c r="S250" s="18">
        <v>62904</v>
      </c>
      <c r="T250" s="18">
        <v>0</v>
      </c>
      <c r="U250" s="18">
        <v>0</v>
      </c>
      <c r="V250" s="18">
        <v>0</v>
      </c>
      <c r="W250" s="18">
        <v>0</v>
      </c>
      <c r="X250" s="18"/>
      <c r="Y250" s="18">
        <v>555876.63</v>
      </c>
      <c r="Z250" s="18">
        <v>11762.12</v>
      </c>
      <c r="AA250" s="18">
        <v>8516.25</v>
      </c>
      <c r="AB250" s="18">
        <v>576155</v>
      </c>
    </row>
    <row r="251" spans="1:31" s="15" customFormat="1" x14ac:dyDescent="0.25">
      <c r="A251" s="17">
        <v>3</v>
      </c>
      <c r="B251" s="17" t="s">
        <v>1048</v>
      </c>
      <c r="C251" s="17" t="s">
        <v>1044</v>
      </c>
      <c r="D251" s="17" t="s">
        <v>1051</v>
      </c>
      <c r="E251" s="17" t="s">
        <v>1052</v>
      </c>
      <c r="F251" s="17" t="s">
        <v>35</v>
      </c>
      <c r="G251" s="17" t="s">
        <v>45</v>
      </c>
      <c r="H251" s="17">
        <v>380</v>
      </c>
      <c r="I251" s="17">
        <v>380</v>
      </c>
      <c r="J251" s="17">
        <v>0</v>
      </c>
      <c r="K251" s="17" t="s">
        <v>59</v>
      </c>
      <c r="L251" s="18">
        <v>4360.03</v>
      </c>
      <c r="M251" s="18">
        <v>732.7</v>
      </c>
      <c r="N251" s="18">
        <v>13.27</v>
      </c>
      <c r="O251" s="18">
        <v>5106</v>
      </c>
      <c r="P251" s="18">
        <v>137.44999999999999</v>
      </c>
      <c r="Q251" s="18">
        <v>44.55</v>
      </c>
      <c r="R251" s="18">
        <v>0</v>
      </c>
      <c r="S251" s="18">
        <v>182</v>
      </c>
      <c r="T251" s="18">
        <v>140</v>
      </c>
      <c r="U251" s="18">
        <v>0</v>
      </c>
      <c r="V251" s="18">
        <v>0</v>
      </c>
      <c r="W251" s="18">
        <v>0</v>
      </c>
      <c r="X251" s="18"/>
      <c r="Y251" s="18">
        <v>4497.4799999999996</v>
      </c>
      <c r="Z251" s="18">
        <v>777.25</v>
      </c>
      <c r="AA251" s="18">
        <v>13.27</v>
      </c>
      <c r="AB251" s="18">
        <v>5288</v>
      </c>
    </row>
    <row r="252" spans="1:31" s="15" customFormat="1" x14ac:dyDescent="0.25">
      <c r="A252" s="17">
        <v>4</v>
      </c>
      <c r="B252" s="17" t="s">
        <v>1048</v>
      </c>
      <c r="C252" s="17" t="s">
        <v>1044</v>
      </c>
      <c r="D252" s="17" t="s">
        <v>1053</v>
      </c>
      <c r="E252" s="17" t="s">
        <v>1054</v>
      </c>
      <c r="F252" s="17" t="s">
        <v>35</v>
      </c>
      <c r="G252" s="17" t="s">
        <v>1055</v>
      </c>
      <c r="H252" s="17">
        <v>26873</v>
      </c>
      <c r="I252" s="17">
        <v>26286</v>
      </c>
      <c r="J252" s="17">
        <v>587</v>
      </c>
      <c r="K252" s="17" t="s">
        <v>37</v>
      </c>
      <c r="L252" s="18">
        <v>28339.62</v>
      </c>
      <c r="M252" s="18">
        <v>3255.05</v>
      </c>
      <c r="N252" s="18">
        <v>1121.33</v>
      </c>
      <c r="O252" s="18">
        <v>32716</v>
      </c>
      <c r="P252" s="18">
        <v>4338.87</v>
      </c>
      <c r="Q252" s="18">
        <v>285.98</v>
      </c>
      <c r="R252" s="18">
        <v>264.14999999999998</v>
      </c>
      <c r="S252" s="18">
        <v>4889</v>
      </c>
      <c r="T252" s="18">
        <v>0</v>
      </c>
      <c r="U252" s="18">
        <v>0</v>
      </c>
      <c r="V252" s="18">
        <v>0</v>
      </c>
      <c r="W252" s="18">
        <v>0</v>
      </c>
      <c r="X252" s="18"/>
      <c r="Y252" s="18">
        <v>32678.49</v>
      </c>
      <c r="Z252" s="18">
        <v>3541.03</v>
      </c>
      <c r="AA252" s="18">
        <v>1385.48</v>
      </c>
      <c r="AB252" s="18">
        <v>37605</v>
      </c>
    </row>
    <row r="253" spans="1:31" s="15" customFormat="1" x14ac:dyDescent="0.25">
      <c r="A253" s="17">
        <v>5</v>
      </c>
      <c r="B253" s="17" t="s">
        <v>1048</v>
      </c>
      <c r="C253" s="17" t="s">
        <v>1044</v>
      </c>
      <c r="D253" s="17" t="s">
        <v>1056</v>
      </c>
      <c r="E253" s="17" t="s">
        <v>1057</v>
      </c>
      <c r="F253" s="17" t="s">
        <v>35</v>
      </c>
      <c r="G253" s="17" t="s">
        <v>45</v>
      </c>
      <c r="H253" s="17">
        <v>7185</v>
      </c>
      <c r="I253" s="17">
        <v>7185</v>
      </c>
      <c r="J253" s="17">
        <v>0</v>
      </c>
      <c r="K253" s="17" t="s">
        <v>302</v>
      </c>
      <c r="L253" s="18">
        <v>10576.87</v>
      </c>
      <c r="M253" s="18">
        <v>1927.32</v>
      </c>
      <c r="N253" s="18">
        <v>13.81</v>
      </c>
      <c r="O253" s="18">
        <v>12518</v>
      </c>
      <c r="P253" s="18">
        <v>137.21</v>
      </c>
      <c r="Q253" s="18">
        <v>108.79</v>
      </c>
      <c r="R253" s="18">
        <v>0</v>
      </c>
      <c r="S253" s="18">
        <v>246</v>
      </c>
      <c r="T253" s="18">
        <v>0</v>
      </c>
      <c r="U253" s="18">
        <v>0</v>
      </c>
      <c r="V253" s="18">
        <v>0</v>
      </c>
      <c r="W253" s="18">
        <v>0</v>
      </c>
      <c r="X253" s="18"/>
      <c r="Y253" s="18">
        <v>10714.08</v>
      </c>
      <c r="Z253" s="18">
        <v>2036.11</v>
      </c>
      <c r="AA253" s="18">
        <v>13.81</v>
      </c>
      <c r="AB253" s="18">
        <v>12764</v>
      </c>
    </row>
    <row r="254" spans="1:31" s="15" customFormat="1" x14ac:dyDescent="0.25">
      <c r="A254" s="17">
        <v>6</v>
      </c>
      <c r="B254" s="17" t="s">
        <v>1048</v>
      </c>
      <c r="C254" s="17" t="s">
        <v>1044</v>
      </c>
      <c r="D254" s="17" t="s">
        <v>1058</v>
      </c>
      <c r="E254" s="17" t="s">
        <v>1059</v>
      </c>
      <c r="F254" s="17" t="s">
        <v>35</v>
      </c>
      <c r="G254" s="17" t="s">
        <v>45</v>
      </c>
      <c r="H254" s="17">
        <v>77137</v>
      </c>
      <c r="I254" s="17">
        <v>76768</v>
      </c>
      <c r="J254" s="17">
        <v>369</v>
      </c>
      <c r="K254" s="17" t="s">
        <v>37</v>
      </c>
      <c r="L254" s="18">
        <v>56906.89</v>
      </c>
      <c r="M254" s="18">
        <v>5781.23</v>
      </c>
      <c r="N254" s="18">
        <v>4216.88</v>
      </c>
      <c r="O254" s="18">
        <v>66905</v>
      </c>
      <c r="P254" s="18">
        <v>2767.34</v>
      </c>
      <c r="Q254" s="18">
        <v>617.61</v>
      </c>
      <c r="R254" s="18">
        <v>166.05</v>
      </c>
      <c r="S254" s="18">
        <v>3551</v>
      </c>
      <c r="T254" s="18">
        <v>0</v>
      </c>
      <c r="U254" s="18">
        <v>0</v>
      </c>
      <c r="V254" s="18">
        <v>0</v>
      </c>
      <c r="W254" s="18">
        <v>0</v>
      </c>
      <c r="X254" s="18"/>
      <c r="Y254" s="18">
        <v>59674.23</v>
      </c>
      <c r="Z254" s="18">
        <v>6398.84</v>
      </c>
      <c r="AA254" s="18">
        <v>4382.93</v>
      </c>
      <c r="AB254" s="18">
        <v>70456</v>
      </c>
    </row>
    <row r="255" spans="1:31" s="15" customFormat="1" x14ac:dyDescent="0.25">
      <c r="A255" s="17">
        <v>7</v>
      </c>
      <c r="B255" s="17" t="s">
        <v>1048</v>
      </c>
      <c r="C255" s="17" t="s">
        <v>1044</v>
      </c>
      <c r="D255" s="17" t="s">
        <v>1060</v>
      </c>
      <c r="E255" s="17" t="s">
        <v>1061</v>
      </c>
      <c r="F255" s="17" t="s">
        <v>35</v>
      </c>
      <c r="G255" s="17" t="s">
        <v>45</v>
      </c>
      <c r="H255" s="17">
        <v>48135</v>
      </c>
      <c r="I255" s="17">
        <v>48135</v>
      </c>
      <c r="J255" s="17">
        <v>0</v>
      </c>
      <c r="K255" s="17" t="s">
        <v>37</v>
      </c>
      <c r="L255" s="18">
        <v>106541.52</v>
      </c>
      <c r="M255" s="18">
        <v>7799.48</v>
      </c>
      <c r="N255" s="18">
        <v>0</v>
      </c>
      <c r="O255" s="18">
        <v>114341</v>
      </c>
      <c r="P255" s="18">
        <v>577.77</v>
      </c>
      <c r="Q255" s="18">
        <v>1098.23</v>
      </c>
      <c r="R255" s="18">
        <v>0</v>
      </c>
      <c r="S255" s="18">
        <v>1676</v>
      </c>
      <c r="T255" s="18">
        <v>15660</v>
      </c>
      <c r="U255" s="18">
        <v>0</v>
      </c>
      <c r="V255" s="18">
        <v>0</v>
      </c>
      <c r="W255" s="18">
        <v>0</v>
      </c>
      <c r="X255" s="18"/>
      <c r="Y255" s="18">
        <v>107119.29</v>
      </c>
      <c r="Z255" s="18">
        <v>8897.7099999999991</v>
      </c>
      <c r="AA255" s="18">
        <v>0</v>
      </c>
      <c r="AB255" s="18">
        <v>116017</v>
      </c>
    </row>
    <row r="256" spans="1:31" s="15" customFormat="1" x14ac:dyDescent="0.25">
      <c r="A256" s="17">
        <v>8</v>
      </c>
      <c r="B256" s="17" t="s">
        <v>1048</v>
      </c>
      <c r="C256" s="17" t="s">
        <v>1044</v>
      </c>
      <c r="D256" s="17" t="s">
        <v>1062</v>
      </c>
      <c r="E256" s="17" t="s">
        <v>1063</v>
      </c>
      <c r="F256" s="17" t="s">
        <v>35</v>
      </c>
      <c r="G256" s="17" t="s">
        <v>58</v>
      </c>
      <c r="H256" s="17">
        <v>9957</v>
      </c>
      <c r="I256" s="17">
        <v>9852</v>
      </c>
      <c r="J256" s="17">
        <v>315</v>
      </c>
      <c r="K256" s="17" t="s">
        <v>37</v>
      </c>
      <c r="L256" s="18">
        <v>45016.75</v>
      </c>
      <c r="M256" s="18">
        <v>4673.3599999999997</v>
      </c>
      <c r="N256" s="18">
        <v>2986.89</v>
      </c>
      <c r="O256" s="18">
        <v>52677</v>
      </c>
      <c r="P256" s="18">
        <v>2212.15</v>
      </c>
      <c r="Q256" s="18">
        <v>478.1</v>
      </c>
      <c r="R256" s="18">
        <v>141.75</v>
      </c>
      <c r="S256" s="18">
        <v>2832</v>
      </c>
      <c r="T256" s="18">
        <v>0</v>
      </c>
      <c r="U256" s="18">
        <v>0</v>
      </c>
      <c r="V256" s="18">
        <v>0</v>
      </c>
      <c r="W256" s="18">
        <v>0</v>
      </c>
      <c r="X256" s="18"/>
      <c r="Y256" s="18">
        <v>47228.9</v>
      </c>
      <c r="Z256" s="18">
        <v>5151.46</v>
      </c>
      <c r="AA256" s="18">
        <v>3128.64</v>
      </c>
      <c r="AB256" s="18">
        <v>55509</v>
      </c>
    </row>
    <row r="257" spans="1:28" s="15" customFormat="1" x14ac:dyDescent="0.25">
      <c r="A257" s="17">
        <v>9</v>
      </c>
      <c r="B257" s="17" t="s">
        <v>1064</v>
      </c>
      <c r="C257" s="17" t="s">
        <v>1044</v>
      </c>
      <c r="D257" s="17" t="s">
        <v>1065</v>
      </c>
      <c r="E257" s="17" t="s">
        <v>1066</v>
      </c>
      <c r="F257" s="17" t="s">
        <v>35</v>
      </c>
      <c r="G257" s="17" t="s">
        <v>221</v>
      </c>
      <c r="H257" s="17">
        <v>55261</v>
      </c>
      <c r="I257" s="17">
        <v>51282</v>
      </c>
      <c r="J257" s="17">
        <v>11937</v>
      </c>
      <c r="K257" s="17" t="s">
        <v>37</v>
      </c>
      <c r="L257" s="18">
        <v>577948.72</v>
      </c>
      <c r="M257" s="18">
        <v>9618.83</v>
      </c>
      <c r="N257" s="18">
        <v>18531.45</v>
      </c>
      <c r="O257" s="18">
        <v>606099</v>
      </c>
      <c r="P257" s="18">
        <v>62530.05</v>
      </c>
      <c r="Q257" s="18">
        <v>5785.3</v>
      </c>
      <c r="R257" s="18">
        <v>5371.65</v>
      </c>
      <c r="S257" s="18">
        <v>73687</v>
      </c>
      <c r="T257" s="18">
        <v>10760</v>
      </c>
      <c r="U257" s="18">
        <v>0</v>
      </c>
      <c r="V257" s="18">
        <v>0</v>
      </c>
      <c r="W257" s="18">
        <v>0</v>
      </c>
      <c r="X257" s="18"/>
      <c r="Y257" s="18">
        <v>640478.77</v>
      </c>
      <c r="Z257" s="18">
        <v>15404.13</v>
      </c>
      <c r="AA257" s="18">
        <v>23903.1</v>
      </c>
      <c r="AB257" s="18">
        <v>679786</v>
      </c>
    </row>
    <row r="258" spans="1:28" s="15" customFormat="1" x14ac:dyDescent="0.25">
      <c r="A258" s="17">
        <v>10</v>
      </c>
      <c r="B258" s="17" t="s">
        <v>1072</v>
      </c>
      <c r="C258" s="17" t="s">
        <v>1068</v>
      </c>
      <c r="D258" s="17" t="s">
        <v>1076</v>
      </c>
      <c r="E258" s="17" t="s">
        <v>1077</v>
      </c>
      <c r="F258" s="17" t="s">
        <v>35</v>
      </c>
      <c r="G258" s="17" t="s">
        <v>1078</v>
      </c>
      <c r="H258" s="17">
        <v>390</v>
      </c>
      <c r="I258" s="17">
        <v>285</v>
      </c>
      <c r="J258" s="17">
        <v>105</v>
      </c>
      <c r="K258" s="17" t="s">
        <v>37</v>
      </c>
      <c r="L258" s="18">
        <v>6900.07</v>
      </c>
      <c r="M258" s="18">
        <v>311.8</v>
      </c>
      <c r="N258" s="18">
        <v>127.13</v>
      </c>
      <c r="O258" s="18">
        <v>7339</v>
      </c>
      <c r="P258" s="18">
        <v>1425</v>
      </c>
      <c r="Q258" s="18">
        <v>137.75</v>
      </c>
      <c r="R258" s="18">
        <v>47.25</v>
      </c>
      <c r="S258" s="18">
        <v>1610</v>
      </c>
      <c r="T258" s="18">
        <v>0</v>
      </c>
      <c r="U258" s="18">
        <v>0</v>
      </c>
      <c r="V258" s="18">
        <v>0</v>
      </c>
      <c r="W258" s="18">
        <v>0</v>
      </c>
      <c r="X258" s="18"/>
      <c r="Y258" s="18">
        <v>8325.07</v>
      </c>
      <c r="Z258" s="18">
        <v>449.55</v>
      </c>
      <c r="AA258" s="18">
        <v>174.38</v>
      </c>
      <c r="AB258" s="18">
        <v>8949</v>
      </c>
    </row>
    <row r="259" spans="1:28" s="28" customFormat="1" x14ac:dyDescent="0.25">
      <c r="A259" s="29"/>
      <c r="B259" s="29"/>
      <c r="C259" s="29"/>
      <c r="D259" s="29"/>
      <c r="E259" s="29"/>
      <c r="F259" s="29"/>
      <c r="G259" s="29"/>
      <c r="H259" s="29"/>
      <c r="I259" s="29"/>
      <c r="J259" s="29">
        <f>SUM(J249:J258)</f>
        <v>27134</v>
      </c>
      <c r="K259" s="29"/>
      <c r="L259" s="30">
        <f t="shared" ref="L259:AB259" si="40">SUM(L249:L258)</f>
        <v>1630883.91</v>
      </c>
      <c r="M259" s="30">
        <f t="shared" si="40"/>
        <v>54234.010000000009</v>
      </c>
      <c r="N259" s="30">
        <f t="shared" si="40"/>
        <v>44424.079999999994</v>
      </c>
      <c r="O259" s="30">
        <f t="shared" si="40"/>
        <v>1729542</v>
      </c>
      <c r="P259" s="30">
        <f t="shared" si="40"/>
        <v>150504.20000000001</v>
      </c>
      <c r="Q259" s="30">
        <f t="shared" si="40"/>
        <v>17747.5</v>
      </c>
      <c r="R259" s="30">
        <f t="shared" si="40"/>
        <v>12210.3</v>
      </c>
      <c r="S259" s="30">
        <f t="shared" si="40"/>
        <v>180462</v>
      </c>
      <c r="T259" s="30">
        <f t="shared" si="40"/>
        <v>32770</v>
      </c>
      <c r="U259" s="30">
        <f t="shared" si="40"/>
        <v>0</v>
      </c>
      <c r="V259" s="30">
        <f t="shared" si="40"/>
        <v>0</v>
      </c>
      <c r="W259" s="30">
        <f t="shared" si="40"/>
        <v>0</v>
      </c>
      <c r="X259" s="30">
        <f t="shared" si="40"/>
        <v>0</v>
      </c>
      <c r="Y259" s="30">
        <f t="shared" si="40"/>
        <v>1781388.1099999999</v>
      </c>
      <c r="Z259" s="30">
        <f t="shared" si="40"/>
        <v>71981.510000000009</v>
      </c>
      <c r="AA259" s="30">
        <f t="shared" si="40"/>
        <v>56634.38</v>
      </c>
      <c r="AB259" s="30">
        <f t="shared" si="40"/>
        <v>1910004</v>
      </c>
    </row>
    <row r="260" spans="1:28" s="15" customFormat="1" x14ac:dyDescent="0.25">
      <c r="A260" s="17">
        <v>1</v>
      </c>
      <c r="B260" s="17" t="s">
        <v>1064</v>
      </c>
      <c r="C260" s="17" t="s">
        <v>1044</v>
      </c>
      <c r="D260" s="17" t="s">
        <v>1079</v>
      </c>
      <c r="E260" s="17" t="s">
        <v>1080</v>
      </c>
      <c r="F260" s="17" t="s">
        <v>75</v>
      </c>
      <c r="G260" s="17" t="s">
        <v>1081</v>
      </c>
      <c r="H260" s="17">
        <v>13632</v>
      </c>
      <c r="I260" s="17">
        <v>13326</v>
      </c>
      <c r="J260" s="17">
        <v>306</v>
      </c>
      <c r="K260" s="17" t="s">
        <v>37</v>
      </c>
      <c r="L260" s="18">
        <v>53001.98</v>
      </c>
      <c r="M260" s="18">
        <v>5163.8900000000003</v>
      </c>
      <c r="N260" s="18">
        <v>3619.13</v>
      </c>
      <c r="O260" s="18">
        <v>61785</v>
      </c>
      <c r="P260" s="18">
        <v>2530.7600000000002</v>
      </c>
      <c r="Q260" s="18">
        <v>571.1</v>
      </c>
      <c r="R260" s="18">
        <v>183.14</v>
      </c>
      <c r="S260" s="18">
        <v>3285</v>
      </c>
      <c r="T260" s="18">
        <v>750</v>
      </c>
      <c r="U260" s="18">
        <v>0</v>
      </c>
      <c r="V260" s="18">
        <v>0</v>
      </c>
      <c r="W260" s="18">
        <v>0</v>
      </c>
      <c r="X260" s="18"/>
      <c r="Y260" s="18">
        <v>55532.74</v>
      </c>
      <c r="Z260" s="18">
        <v>5734.99</v>
      </c>
      <c r="AA260" s="18">
        <v>3802.27</v>
      </c>
      <c r="AB260" s="18">
        <v>65070</v>
      </c>
    </row>
    <row r="261" spans="1:28" s="15" customFormat="1" x14ac:dyDescent="0.25">
      <c r="A261" s="17">
        <v>2</v>
      </c>
      <c r="B261" s="17" t="s">
        <v>1048</v>
      </c>
      <c r="C261" s="17" t="s">
        <v>1044</v>
      </c>
      <c r="D261" s="17" t="s">
        <v>1082</v>
      </c>
      <c r="E261" s="17" t="s">
        <v>1083</v>
      </c>
      <c r="F261" s="17" t="s">
        <v>75</v>
      </c>
      <c r="G261" s="17" t="s">
        <v>1072</v>
      </c>
      <c r="H261" s="17">
        <v>5155</v>
      </c>
      <c r="I261" s="17">
        <v>5125</v>
      </c>
      <c r="J261" s="17">
        <v>30</v>
      </c>
      <c r="K261" s="17" t="s">
        <v>37</v>
      </c>
      <c r="L261" s="18">
        <v>21435.88</v>
      </c>
      <c r="M261" s="18">
        <v>2567.4899999999998</v>
      </c>
      <c r="N261" s="18">
        <v>950.63</v>
      </c>
      <c r="O261" s="18">
        <v>24954</v>
      </c>
      <c r="P261" s="18">
        <v>705.7</v>
      </c>
      <c r="Q261" s="18">
        <v>225.35</v>
      </c>
      <c r="R261" s="18">
        <v>17.95</v>
      </c>
      <c r="S261" s="18">
        <v>949</v>
      </c>
      <c r="T261" s="18">
        <v>0</v>
      </c>
      <c r="U261" s="18">
        <v>0</v>
      </c>
      <c r="V261" s="18">
        <v>0</v>
      </c>
      <c r="W261" s="18">
        <v>0</v>
      </c>
      <c r="X261" s="18"/>
      <c r="Y261" s="18">
        <v>22141.58</v>
      </c>
      <c r="Z261" s="18">
        <v>2792.84</v>
      </c>
      <c r="AA261" s="18">
        <v>968.58</v>
      </c>
      <c r="AB261" s="18">
        <v>25903</v>
      </c>
    </row>
    <row r="262" spans="1:28" s="15" customFormat="1" x14ac:dyDescent="0.25">
      <c r="A262" s="17">
        <v>3</v>
      </c>
      <c r="B262" s="17" t="s">
        <v>1048</v>
      </c>
      <c r="C262" s="17" t="s">
        <v>1044</v>
      </c>
      <c r="D262" s="17" t="s">
        <v>1084</v>
      </c>
      <c r="E262" s="17" t="s">
        <v>1085</v>
      </c>
      <c r="F262" s="17" t="s">
        <v>75</v>
      </c>
      <c r="G262" s="17" t="s">
        <v>1072</v>
      </c>
      <c r="H262" s="17">
        <v>10601</v>
      </c>
      <c r="I262" s="17">
        <v>10403</v>
      </c>
      <c r="J262" s="17">
        <v>198</v>
      </c>
      <c r="K262" s="17" t="s">
        <v>37</v>
      </c>
      <c r="L262" s="18">
        <v>36670.31</v>
      </c>
      <c r="M262" s="18">
        <v>4183.96</v>
      </c>
      <c r="N262" s="18">
        <v>2679.73</v>
      </c>
      <c r="O262" s="18">
        <v>43534</v>
      </c>
      <c r="P262" s="18">
        <v>1697.81</v>
      </c>
      <c r="Q262" s="18">
        <v>398.69</v>
      </c>
      <c r="R262" s="18">
        <v>118.5</v>
      </c>
      <c r="S262" s="18">
        <v>2215</v>
      </c>
      <c r="T262" s="18">
        <v>0</v>
      </c>
      <c r="U262" s="18">
        <v>0</v>
      </c>
      <c r="V262" s="18">
        <v>0</v>
      </c>
      <c r="W262" s="18">
        <v>0</v>
      </c>
      <c r="X262" s="18"/>
      <c r="Y262" s="18">
        <v>38368.120000000003</v>
      </c>
      <c r="Z262" s="18">
        <v>4582.6499999999996</v>
      </c>
      <c r="AA262" s="18">
        <v>2798.23</v>
      </c>
      <c r="AB262" s="18">
        <v>45749</v>
      </c>
    </row>
    <row r="263" spans="1:28" s="15" customFormat="1" x14ac:dyDescent="0.25">
      <c r="A263" s="17">
        <v>4</v>
      </c>
      <c r="B263" s="17" t="s">
        <v>1048</v>
      </c>
      <c r="C263" s="17" t="s">
        <v>1044</v>
      </c>
      <c r="D263" s="17" t="s">
        <v>1086</v>
      </c>
      <c r="E263" s="17" t="s">
        <v>1087</v>
      </c>
      <c r="F263" s="17" t="s">
        <v>75</v>
      </c>
      <c r="G263" s="17" t="s">
        <v>1072</v>
      </c>
      <c r="H263" s="17">
        <v>6920</v>
      </c>
      <c r="I263" s="17">
        <v>6920</v>
      </c>
      <c r="J263" s="17">
        <v>0</v>
      </c>
      <c r="K263" s="17" t="s">
        <v>37</v>
      </c>
      <c r="L263" s="18">
        <v>20137.23</v>
      </c>
      <c r="M263" s="18">
        <v>2531.52</v>
      </c>
      <c r="N263" s="18">
        <v>893.25</v>
      </c>
      <c r="O263" s="18">
        <v>23562</v>
      </c>
      <c r="P263" s="18">
        <v>468.56</v>
      </c>
      <c r="Q263" s="18">
        <v>214.44</v>
      </c>
      <c r="R263" s="18">
        <v>0</v>
      </c>
      <c r="S263" s="18">
        <v>683</v>
      </c>
      <c r="T263" s="18">
        <v>0</v>
      </c>
      <c r="U263" s="18">
        <v>0</v>
      </c>
      <c r="V263" s="18">
        <v>0</v>
      </c>
      <c r="W263" s="18">
        <v>0</v>
      </c>
      <c r="X263" s="18"/>
      <c r="Y263" s="18">
        <v>20605.79</v>
      </c>
      <c r="Z263" s="18">
        <v>2745.96</v>
      </c>
      <c r="AA263" s="18">
        <v>893.25</v>
      </c>
      <c r="AB263" s="18">
        <v>24245</v>
      </c>
    </row>
    <row r="264" spans="1:28" s="15" customFormat="1" x14ac:dyDescent="0.25">
      <c r="A264" s="17">
        <v>5</v>
      </c>
      <c r="B264" s="17" t="s">
        <v>1048</v>
      </c>
      <c r="C264" s="17" t="s">
        <v>1044</v>
      </c>
      <c r="D264" s="17" t="s">
        <v>1088</v>
      </c>
      <c r="E264" s="17" t="s">
        <v>1089</v>
      </c>
      <c r="F264" s="17" t="s">
        <v>75</v>
      </c>
      <c r="G264" s="17" t="s">
        <v>1072</v>
      </c>
      <c r="H264" s="17">
        <v>653</v>
      </c>
      <c r="I264" s="17">
        <v>524</v>
      </c>
      <c r="J264" s="17">
        <v>129</v>
      </c>
      <c r="K264" s="17" t="s">
        <v>37</v>
      </c>
      <c r="L264" s="18">
        <v>29438.16</v>
      </c>
      <c r="M264" s="18">
        <v>3195.75</v>
      </c>
      <c r="N264" s="18">
        <v>1164.0899999999999</v>
      </c>
      <c r="O264" s="18">
        <v>33798</v>
      </c>
      <c r="P264" s="18">
        <v>1319.85</v>
      </c>
      <c r="Q264" s="18">
        <v>307.94</v>
      </c>
      <c r="R264" s="18">
        <v>77.209999999999994</v>
      </c>
      <c r="S264" s="18">
        <v>1705</v>
      </c>
      <c r="T264" s="18">
        <v>0</v>
      </c>
      <c r="U264" s="18">
        <v>0</v>
      </c>
      <c r="V264" s="18">
        <v>0</v>
      </c>
      <c r="W264" s="18">
        <v>0</v>
      </c>
      <c r="X264" s="18"/>
      <c r="Y264" s="18">
        <v>30758.01</v>
      </c>
      <c r="Z264" s="18">
        <v>3503.69</v>
      </c>
      <c r="AA264" s="18">
        <v>1241.3</v>
      </c>
      <c r="AB264" s="18">
        <v>35503</v>
      </c>
    </row>
    <row r="265" spans="1:28" s="15" customFormat="1" x14ac:dyDescent="0.25">
      <c r="A265" s="17">
        <v>6</v>
      </c>
      <c r="B265" s="17" t="s">
        <v>1043</v>
      </c>
      <c r="C265" s="17" t="s">
        <v>1091</v>
      </c>
      <c r="D265" s="17" t="s">
        <v>1092</v>
      </c>
      <c r="E265" s="17" t="s">
        <v>1093</v>
      </c>
      <c r="F265" s="17" t="s">
        <v>75</v>
      </c>
      <c r="G265" s="17" t="s">
        <v>114</v>
      </c>
      <c r="H265" s="17">
        <v>0</v>
      </c>
      <c r="I265" s="17">
        <v>0</v>
      </c>
      <c r="J265" s="17">
        <v>360</v>
      </c>
      <c r="K265" s="17" t="s">
        <v>107</v>
      </c>
      <c r="L265" s="18">
        <v>36680.47</v>
      </c>
      <c r="M265" s="18">
        <v>4544.05</v>
      </c>
      <c r="N265" s="18">
        <v>3011.48</v>
      </c>
      <c r="O265" s="18">
        <v>44236</v>
      </c>
      <c r="P265" s="18">
        <v>2712.06</v>
      </c>
      <c r="Q265" s="18">
        <v>396.48</v>
      </c>
      <c r="R265" s="18">
        <v>215.46</v>
      </c>
      <c r="S265" s="18">
        <v>3324</v>
      </c>
      <c r="T265" s="18">
        <v>0</v>
      </c>
      <c r="U265" s="18">
        <v>0</v>
      </c>
      <c r="V265" s="18">
        <v>0</v>
      </c>
      <c r="W265" s="18">
        <v>0</v>
      </c>
      <c r="X265" s="18"/>
      <c r="Y265" s="18">
        <v>39392.53</v>
      </c>
      <c r="Z265" s="18">
        <v>4940.53</v>
      </c>
      <c r="AA265" s="18">
        <v>3226.94</v>
      </c>
      <c r="AB265" s="18">
        <v>47560</v>
      </c>
    </row>
    <row r="266" spans="1:28" s="15" customFormat="1" x14ac:dyDescent="0.25">
      <c r="A266" s="17">
        <v>7</v>
      </c>
      <c r="B266" s="17" t="s">
        <v>1043</v>
      </c>
      <c r="C266" s="17" t="s">
        <v>1043</v>
      </c>
      <c r="D266" s="17" t="s">
        <v>1094</v>
      </c>
      <c r="E266" s="17" t="s">
        <v>1095</v>
      </c>
      <c r="F266" s="17" t="s">
        <v>75</v>
      </c>
      <c r="G266" s="17" t="s">
        <v>114</v>
      </c>
      <c r="H266" s="17">
        <v>20</v>
      </c>
      <c r="I266" s="17">
        <v>20</v>
      </c>
      <c r="J266" s="17">
        <v>7</v>
      </c>
      <c r="K266" s="17" t="s">
        <v>107</v>
      </c>
      <c r="L266" s="18">
        <v>30415.81</v>
      </c>
      <c r="M266" s="18">
        <v>4611.59</v>
      </c>
      <c r="N266" s="18">
        <v>2347.6</v>
      </c>
      <c r="O266" s="18">
        <v>37375</v>
      </c>
      <c r="P266" s="18">
        <v>297.67</v>
      </c>
      <c r="Q266" s="18">
        <v>337.14</v>
      </c>
      <c r="R266" s="18">
        <v>4.1900000000000004</v>
      </c>
      <c r="S266" s="18">
        <v>639</v>
      </c>
      <c r="T266" s="18">
        <v>0</v>
      </c>
      <c r="U266" s="18">
        <v>0</v>
      </c>
      <c r="V266" s="18">
        <v>0</v>
      </c>
      <c r="W266" s="18">
        <v>0</v>
      </c>
      <c r="X266" s="18"/>
      <c r="Y266" s="18">
        <v>30713.48</v>
      </c>
      <c r="Z266" s="18">
        <v>4948.7299999999996</v>
      </c>
      <c r="AA266" s="18">
        <v>2351.79</v>
      </c>
      <c r="AB266" s="18">
        <v>38014</v>
      </c>
    </row>
    <row r="267" spans="1:28" s="15" customFormat="1" x14ac:dyDescent="0.25">
      <c r="A267" s="17">
        <v>8</v>
      </c>
      <c r="B267" s="17" t="s">
        <v>1048</v>
      </c>
      <c r="C267" s="17" t="s">
        <v>1044</v>
      </c>
      <c r="D267" s="17" t="s">
        <v>1096</v>
      </c>
      <c r="E267" s="17" t="s">
        <v>1097</v>
      </c>
      <c r="F267" s="17" t="s">
        <v>75</v>
      </c>
      <c r="G267" s="17" t="s">
        <v>114</v>
      </c>
      <c r="H267" s="17">
        <v>0</v>
      </c>
      <c r="I267" s="17">
        <v>0</v>
      </c>
      <c r="J267" s="17">
        <v>360</v>
      </c>
      <c r="K267" s="17" t="s">
        <v>107</v>
      </c>
      <c r="L267" s="18">
        <v>80767.38</v>
      </c>
      <c r="M267" s="18">
        <v>10912.92</v>
      </c>
      <c r="N267" s="18">
        <v>6905.7</v>
      </c>
      <c r="O267" s="18">
        <v>98586</v>
      </c>
      <c r="P267" s="18">
        <v>2774.53</v>
      </c>
      <c r="Q267" s="18">
        <v>892.01</v>
      </c>
      <c r="R267" s="18">
        <v>215.46</v>
      </c>
      <c r="S267" s="18">
        <v>3882</v>
      </c>
      <c r="T267" s="18">
        <v>0</v>
      </c>
      <c r="U267" s="18">
        <v>0</v>
      </c>
      <c r="V267" s="18">
        <v>0</v>
      </c>
      <c r="W267" s="18">
        <v>0</v>
      </c>
      <c r="X267" s="18"/>
      <c r="Y267" s="18">
        <v>83541.91</v>
      </c>
      <c r="Z267" s="18">
        <v>11804.93</v>
      </c>
      <c r="AA267" s="18">
        <v>7121.16</v>
      </c>
      <c r="AB267" s="18">
        <v>102468</v>
      </c>
    </row>
    <row r="268" spans="1:28" s="12" customFormat="1" ht="16.5" customHeight="1" x14ac:dyDescent="0.25">
      <c r="A268" s="10"/>
      <c r="B268" s="10"/>
      <c r="C268" s="10" t="s">
        <v>71</v>
      </c>
      <c r="D268" s="10"/>
      <c r="E268" s="10"/>
      <c r="F268" s="10"/>
      <c r="G268" s="10"/>
      <c r="H268" s="10"/>
      <c r="I268" s="10"/>
      <c r="J268" s="11">
        <f>SUM(J260:J267)</f>
        <v>1390</v>
      </c>
      <c r="K268" s="11"/>
      <c r="L268" s="11">
        <f t="shared" ref="L268:AB268" si="41">SUM(L260:L267)</f>
        <v>308547.21999999997</v>
      </c>
      <c r="M268" s="11">
        <f t="shared" si="41"/>
        <v>37711.17</v>
      </c>
      <c r="N268" s="11">
        <f t="shared" si="41"/>
        <v>21571.61</v>
      </c>
      <c r="O268" s="11">
        <f t="shared" si="41"/>
        <v>367830</v>
      </c>
      <c r="P268" s="11">
        <f t="shared" si="41"/>
        <v>12506.94</v>
      </c>
      <c r="Q268" s="11">
        <f t="shared" si="41"/>
        <v>3343.1499999999996</v>
      </c>
      <c r="R268" s="11">
        <f t="shared" si="41"/>
        <v>831.91000000000008</v>
      </c>
      <c r="S268" s="11">
        <f t="shared" si="41"/>
        <v>16682</v>
      </c>
      <c r="T268" s="11">
        <f t="shared" si="41"/>
        <v>750</v>
      </c>
      <c r="U268" s="11">
        <f t="shared" si="41"/>
        <v>0</v>
      </c>
      <c r="V268" s="11">
        <f t="shared" si="41"/>
        <v>0</v>
      </c>
      <c r="W268" s="11">
        <f t="shared" si="41"/>
        <v>0</v>
      </c>
      <c r="X268" s="11">
        <f t="shared" si="41"/>
        <v>0</v>
      </c>
      <c r="Y268" s="11">
        <f t="shared" si="41"/>
        <v>321054.16000000003</v>
      </c>
      <c r="Z268" s="11">
        <f t="shared" si="41"/>
        <v>41054.319999999992</v>
      </c>
      <c r="AA268" s="11">
        <f t="shared" si="41"/>
        <v>22403.52</v>
      </c>
      <c r="AB268" s="11">
        <f t="shared" si="41"/>
        <v>384512</v>
      </c>
    </row>
    <row r="269" spans="1:28" s="12" customFormat="1" ht="16.5" customHeight="1" x14ac:dyDescent="0.25">
      <c r="A269" s="10"/>
      <c r="B269" s="10"/>
      <c r="C269" s="10" t="s">
        <v>119</v>
      </c>
      <c r="D269" s="10"/>
      <c r="E269" s="10"/>
      <c r="F269" s="10"/>
      <c r="G269" s="10"/>
      <c r="H269" s="10"/>
      <c r="I269" s="10"/>
      <c r="J269" s="11">
        <f>J268+J259</f>
        <v>28524</v>
      </c>
      <c r="K269" s="11"/>
      <c r="L269" s="11">
        <f t="shared" ref="L269:AB269" si="42">L268+L259</f>
        <v>1939431.13</v>
      </c>
      <c r="M269" s="11">
        <f t="shared" si="42"/>
        <v>91945.180000000008</v>
      </c>
      <c r="N269" s="11">
        <f t="shared" si="42"/>
        <v>65995.69</v>
      </c>
      <c r="O269" s="11">
        <f t="shared" si="42"/>
        <v>2097372</v>
      </c>
      <c r="P269" s="11">
        <f t="shared" si="42"/>
        <v>163011.14000000001</v>
      </c>
      <c r="Q269" s="11">
        <f t="shared" si="42"/>
        <v>21090.65</v>
      </c>
      <c r="R269" s="11">
        <f t="shared" si="42"/>
        <v>13042.21</v>
      </c>
      <c r="S269" s="11">
        <f t="shared" si="42"/>
        <v>197144</v>
      </c>
      <c r="T269" s="11">
        <f t="shared" si="42"/>
        <v>33520</v>
      </c>
      <c r="U269" s="11">
        <f t="shared" si="42"/>
        <v>0</v>
      </c>
      <c r="V269" s="11">
        <f t="shared" si="42"/>
        <v>0</v>
      </c>
      <c r="W269" s="11">
        <f t="shared" si="42"/>
        <v>0</v>
      </c>
      <c r="X269" s="11">
        <f t="shared" si="42"/>
        <v>0</v>
      </c>
      <c r="Y269" s="11">
        <f t="shared" si="42"/>
        <v>2102442.27</v>
      </c>
      <c r="Z269" s="11">
        <f t="shared" si="42"/>
        <v>113035.83</v>
      </c>
      <c r="AA269" s="11">
        <f t="shared" si="42"/>
        <v>79037.899999999994</v>
      </c>
      <c r="AB269" s="11">
        <f t="shared" si="42"/>
        <v>2294516</v>
      </c>
    </row>
    <row r="270" spans="1:28" x14ac:dyDescent="0.25">
      <c r="O270" s="34"/>
    </row>
    <row r="271" spans="1:28" x14ac:dyDescent="0.25">
      <c r="O271" s="34"/>
    </row>
    <row r="274" spans="1:31" ht="15.75" x14ac:dyDescent="0.25">
      <c r="E274" s="13" t="s">
        <v>120</v>
      </c>
      <c r="G274" s="14"/>
      <c r="H274" s="14"/>
      <c r="I274" s="14"/>
      <c r="J274" s="14"/>
      <c r="K274" s="14"/>
      <c r="L274" s="13" t="s">
        <v>122</v>
      </c>
      <c r="M274" s="13"/>
      <c r="O274" s="14"/>
      <c r="Q274" s="14"/>
      <c r="R274" s="13" t="s">
        <v>121</v>
      </c>
      <c r="T274" s="14"/>
      <c r="U274" s="14"/>
      <c r="W274" s="14"/>
      <c r="X274" s="14"/>
      <c r="Y274" s="13" t="s">
        <v>123</v>
      </c>
      <c r="Z274" s="14"/>
      <c r="AA274" s="14"/>
      <c r="AB274" s="14"/>
    </row>
    <row r="275" spans="1:31" ht="15.75" x14ac:dyDescent="0.25">
      <c r="E275" s="13" t="s">
        <v>124</v>
      </c>
      <c r="G275" s="14"/>
      <c r="H275" s="14"/>
      <c r="I275" s="14"/>
      <c r="J275" s="14"/>
      <c r="K275" s="14"/>
      <c r="L275" s="13" t="s">
        <v>124</v>
      </c>
      <c r="M275" s="13"/>
      <c r="O275" s="14"/>
      <c r="Q275" s="14"/>
      <c r="R275" s="13" t="s">
        <v>124</v>
      </c>
      <c r="T275" s="14"/>
      <c r="U275" s="14"/>
      <c r="W275" s="14"/>
      <c r="X275" s="14"/>
      <c r="Y275" s="13" t="s">
        <v>124</v>
      </c>
      <c r="Z275" s="14"/>
      <c r="AA275" s="14"/>
      <c r="AB275" s="14"/>
    </row>
    <row r="276" spans="1:31" ht="32.25" customHeight="1" x14ac:dyDescent="0.55000000000000004">
      <c r="A276" s="75" t="s">
        <v>0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1"/>
      <c r="AD276" s="1"/>
      <c r="AE276" s="1"/>
    </row>
    <row r="277" spans="1:31" ht="21.75" customHeight="1" x14ac:dyDescent="0.4">
      <c r="A277" s="76" t="s">
        <v>1704</v>
      </c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2"/>
      <c r="AD277" s="2"/>
      <c r="AE277" s="2"/>
    </row>
    <row r="278" spans="1:31" s="5" customFormat="1" ht="20.25" customHeight="1" x14ac:dyDescent="0.35">
      <c r="A278" s="3" t="s">
        <v>1</v>
      </c>
      <c r="B278" s="4"/>
      <c r="C278" s="3"/>
      <c r="D278" s="3"/>
      <c r="F278" s="3" t="s">
        <v>1098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s="7" customFormat="1" ht="90" x14ac:dyDescent="0.25">
      <c r="A279" s="6" t="s">
        <v>3</v>
      </c>
      <c r="B279" s="6" t="s">
        <v>4</v>
      </c>
      <c r="C279" s="6" t="s">
        <v>5</v>
      </c>
      <c r="D279" s="6" t="s">
        <v>6</v>
      </c>
      <c r="E279" s="6" t="s">
        <v>7</v>
      </c>
      <c r="F279" s="6" t="s">
        <v>8</v>
      </c>
      <c r="G279" s="6" t="s">
        <v>9</v>
      </c>
      <c r="H279" s="6" t="s">
        <v>10</v>
      </c>
      <c r="I279" s="6" t="s">
        <v>11</v>
      </c>
      <c r="J279" s="6" t="s">
        <v>12</v>
      </c>
      <c r="K279" s="6" t="s">
        <v>13</v>
      </c>
      <c r="L279" s="6" t="s">
        <v>14</v>
      </c>
      <c r="M279" s="6" t="s">
        <v>15</v>
      </c>
      <c r="N279" s="6" t="s">
        <v>16</v>
      </c>
      <c r="O279" s="6" t="s">
        <v>17</v>
      </c>
      <c r="P279" s="6" t="s">
        <v>18</v>
      </c>
      <c r="Q279" s="6" t="s">
        <v>19</v>
      </c>
      <c r="R279" s="6" t="s">
        <v>20</v>
      </c>
      <c r="S279" s="6" t="s">
        <v>21</v>
      </c>
      <c r="T279" s="6" t="s">
        <v>22</v>
      </c>
      <c r="U279" s="6" t="s">
        <v>23</v>
      </c>
      <c r="V279" s="6" t="s">
        <v>24</v>
      </c>
      <c r="W279" s="6" t="s">
        <v>25</v>
      </c>
      <c r="X279" s="6" t="s">
        <v>26</v>
      </c>
      <c r="Y279" s="6" t="s">
        <v>27</v>
      </c>
      <c r="Z279" s="6" t="s">
        <v>28</v>
      </c>
      <c r="AA279" s="6" t="s">
        <v>29</v>
      </c>
      <c r="AB279" s="6" t="s">
        <v>30</v>
      </c>
    </row>
    <row r="280" spans="1:31" s="15" customFormat="1" x14ac:dyDescent="0.25">
      <c r="A280" s="17">
        <v>1</v>
      </c>
      <c r="B280" s="17" t="s">
        <v>1043</v>
      </c>
      <c r="C280" s="17" t="s">
        <v>1044</v>
      </c>
      <c r="D280" s="17" t="s">
        <v>1045</v>
      </c>
      <c r="E280" s="17" t="s">
        <v>1046</v>
      </c>
      <c r="F280" s="17" t="s">
        <v>35</v>
      </c>
      <c r="G280" s="17" t="s">
        <v>1047</v>
      </c>
      <c r="H280" s="17">
        <v>326835</v>
      </c>
      <c r="I280" s="17">
        <v>322769</v>
      </c>
      <c r="J280" s="17">
        <v>4066</v>
      </c>
      <c r="K280" s="17" t="s">
        <v>37</v>
      </c>
      <c r="L280" s="18">
        <v>314795.17</v>
      </c>
      <c r="M280" s="18">
        <v>17563.310000000001</v>
      </c>
      <c r="N280" s="18">
        <v>15116.52</v>
      </c>
      <c r="O280" s="18">
        <v>347475</v>
      </c>
      <c r="P280" s="18">
        <v>23137.88</v>
      </c>
      <c r="Q280" s="18">
        <v>3288.42</v>
      </c>
      <c r="R280" s="18">
        <v>1829.7</v>
      </c>
      <c r="S280" s="18">
        <v>28256</v>
      </c>
      <c r="T280" s="18">
        <v>6210</v>
      </c>
      <c r="U280" s="18">
        <v>0</v>
      </c>
      <c r="V280" s="18">
        <v>0</v>
      </c>
      <c r="W280" s="18">
        <v>0</v>
      </c>
      <c r="X280" s="18"/>
      <c r="Y280" s="18">
        <v>337933.05</v>
      </c>
      <c r="Z280" s="18">
        <v>20851.73</v>
      </c>
      <c r="AA280" s="18">
        <v>16946.22</v>
      </c>
      <c r="AB280" s="18">
        <v>375731</v>
      </c>
    </row>
    <row r="281" spans="1:31" s="15" customFormat="1" x14ac:dyDescent="0.25">
      <c r="A281" s="17">
        <v>2</v>
      </c>
      <c r="B281" s="17" t="s">
        <v>1048</v>
      </c>
      <c r="C281" s="17" t="s">
        <v>1044</v>
      </c>
      <c r="D281" s="17" t="s">
        <v>1049</v>
      </c>
      <c r="E281" s="17" t="s">
        <v>1050</v>
      </c>
      <c r="F281" s="17" t="s">
        <v>35</v>
      </c>
      <c r="G281" s="17" t="s">
        <v>45</v>
      </c>
      <c r="H281" s="17">
        <v>212317</v>
      </c>
      <c r="I281" s="17">
        <v>202667</v>
      </c>
      <c r="J281" s="17">
        <v>9650</v>
      </c>
      <c r="K281" s="17" t="s">
        <v>37</v>
      </c>
      <c r="L281" s="18">
        <v>555876.63</v>
      </c>
      <c r="M281" s="18">
        <v>11762.12</v>
      </c>
      <c r="N281" s="18">
        <v>8516.25</v>
      </c>
      <c r="O281" s="18">
        <v>576155</v>
      </c>
      <c r="P281" s="18">
        <v>52916.23</v>
      </c>
      <c r="Q281" s="18">
        <v>5567.27</v>
      </c>
      <c r="R281" s="18">
        <v>4342.5</v>
      </c>
      <c r="S281" s="18">
        <v>62826</v>
      </c>
      <c r="T281" s="18">
        <v>0</v>
      </c>
      <c r="U281" s="18">
        <v>0</v>
      </c>
      <c r="V281" s="18">
        <v>0</v>
      </c>
      <c r="W281" s="18">
        <v>0</v>
      </c>
      <c r="X281" s="18"/>
      <c r="Y281" s="18">
        <v>608792.86</v>
      </c>
      <c r="Z281" s="18">
        <v>17329.39</v>
      </c>
      <c r="AA281" s="18">
        <v>12858.75</v>
      </c>
      <c r="AB281" s="18">
        <v>638981</v>
      </c>
    </row>
    <row r="282" spans="1:31" s="15" customFormat="1" x14ac:dyDescent="0.25">
      <c r="A282" s="17">
        <v>3</v>
      </c>
      <c r="B282" s="17" t="s">
        <v>1048</v>
      </c>
      <c r="C282" s="17" t="s">
        <v>1044</v>
      </c>
      <c r="D282" s="17" t="s">
        <v>1051</v>
      </c>
      <c r="E282" s="17" t="s">
        <v>1052</v>
      </c>
      <c r="F282" s="17" t="s">
        <v>35</v>
      </c>
      <c r="G282" s="17" t="s">
        <v>45</v>
      </c>
      <c r="H282" s="17">
        <v>380</v>
      </c>
      <c r="I282" s="17">
        <v>380</v>
      </c>
      <c r="J282" s="17">
        <v>0</v>
      </c>
      <c r="K282" s="17" t="s">
        <v>59</v>
      </c>
      <c r="L282" s="18">
        <v>4497.4799999999996</v>
      </c>
      <c r="M282" s="18">
        <v>777.25</v>
      </c>
      <c r="N282" s="18">
        <v>13.27</v>
      </c>
      <c r="O282" s="18">
        <v>5288</v>
      </c>
      <c r="P282" s="18">
        <v>137.03</v>
      </c>
      <c r="Q282" s="18">
        <v>45.97</v>
      </c>
      <c r="R282" s="18">
        <v>0</v>
      </c>
      <c r="S282" s="18">
        <v>183</v>
      </c>
      <c r="T282" s="18">
        <v>140</v>
      </c>
      <c r="U282" s="18">
        <v>0</v>
      </c>
      <c r="V282" s="18">
        <v>0</v>
      </c>
      <c r="W282" s="18">
        <v>0</v>
      </c>
      <c r="X282" s="18"/>
      <c r="Y282" s="18">
        <v>4634.51</v>
      </c>
      <c r="Z282" s="18">
        <v>823.22</v>
      </c>
      <c r="AA282" s="18">
        <v>13.27</v>
      </c>
      <c r="AB282" s="18">
        <v>5471</v>
      </c>
    </row>
    <row r="283" spans="1:31" s="15" customFormat="1" x14ac:dyDescent="0.25">
      <c r="A283" s="17">
        <v>4</v>
      </c>
      <c r="B283" s="17" t="s">
        <v>1048</v>
      </c>
      <c r="C283" s="17" t="s">
        <v>1044</v>
      </c>
      <c r="D283" s="17" t="s">
        <v>1053</v>
      </c>
      <c r="E283" s="17" t="s">
        <v>1054</v>
      </c>
      <c r="F283" s="17" t="s">
        <v>35</v>
      </c>
      <c r="G283" s="17" t="s">
        <v>1055</v>
      </c>
      <c r="H283" s="17">
        <v>26873</v>
      </c>
      <c r="I283" s="17">
        <v>26873</v>
      </c>
      <c r="J283" s="17">
        <v>401</v>
      </c>
      <c r="K283" s="17" t="s">
        <v>848</v>
      </c>
      <c r="L283" s="18">
        <v>32678.49</v>
      </c>
      <c r="M283" s="18">
        <v>3541.03</v>
      </c>
      <c r="N283" s="18">
        <v>1385.48</v>
      </c>
      <c r="O283" s="18">
        <v>37605</v>
      </c>
      <c r="P283" s="18">
        <v>2659.04</v>
      </c>
      <c r="Q283" s="18">
        <v>330.51</v>
      </c>
      <c r="R283" s="18">
        <v>180.45</v>
      </c>
      <c r="S283" s="18">
        <v>3170</v>
      </c>
      <c r="T283" s="18">
        <v>0</v>
      </c>
      <c r="U283" s="18">
        <v>0</v>
      </c>
      <c r="V283" s="18">
        <v>0</v>
      </c>
      <c r="W283" s="18">
        <v>0</v>
      </c>
      <c r="X283" s="18"/>
      <c r="Y283" s="18">
        <v>35337.53</v>
      </c>
      <c r="Z283" s="18">
        <v>3871.54</v>
      </c>
      <c r="AA283" s="18">
        <v>1565.93</v>
      </c>
      <c r="AB283" s="18">
        <v>40775</v>
      </c>
    </row>
    <row r="284" spans="1:31" s="15" customFormat="1" x14ac:dyDescent="0.25">
      <c r="A284" s="17">
        <v>5</v>
      </c>
      <c r="B284" s="17" t="s">
        <v>1048</v>
      </c>
      <c r="C284" s="17" t="s">
        <v>1044</v>
      </c>
      <c r="D284" s="17" t="s">
        <v>1056</v>
      </c>
      <c r="E284" s="17" t="s">
        <v>1057</v>
      </c>
      <c r="F284" s="17" t="s">
        <v>35</v>
      </c>
      <c r="G284" s="17" t="s">
        <v>45</v>
      </c>
      <c r="H284" s="17">
        <v>7185</v>
      </c>
      <c r="I284" s="17">
        <v>7185</v>
      </c>
      <c r="J284" s="17">
        <v>0</v>
      </c>
      <c r="K284" s="17" t="s">
        <v>302</v>
      </c>
      <c r="L284" s="18">
        <v>10714.08</v>
      </c>
      <c r="M284" s="18">
        <v>2036.11</v>
      </c>
      <c r="N284" s="18">
        <v>13.81</v>
      </c>
      <c r="O284" s="18">
        <v>12764</v>
      </c>
      <c r="P284" s="18">
        <v>137.78</v>
      </c>
      <c r="Q284" s="18">
        <v>110.22</v>
      </c>
      <c r="R284" s="18">
        <v>0</v>
      </c>
      <c r="S284" s="18">
        <v>248</v>
      </c>
      <c r="T284" s="18">
        <v>0</v>
      </c>
      <c r="U284" s="18">
        <v>0</v>
      </c>
      <c r="V284" s="18">
        <v>0</v>
      </c>
      <c r="W284" s="18">
        <v>0</v>
      </c>
      <c r="X284" s="18"/>
      <c r="Y284" s="18">
        <v>10851.86</v>
      </c>
      <c r="Z284" s="18">
        <v>2146.33</v>
      </c>
      <c r="AA284" s="18">
        <v>13.81</v>
      </c>
      <c r="AB284" s="18">
        <v>13012</v>
      </c>
    </row>
    <row r="285" spans="1:31" s="15" customFormat="1" x14ac:dyDescent="0.25">
      <c r="A285" s="17">
        <v>6</v>
      </c>
      <c r="B285" s="17" t="s">
        <v>1048</v>
      </c>
      <c r="C285" s="17" t="s">
        <v>1044</v>
      </c>
      <c r="D285" s="17" t="s">
        <v>1058</v>
      </c>
      <c r="E285" s="17" t="s">
        <v>1059</v>
      </c>
      <c r="F285" s="17" t="s">
        <v>35</v>
      </c>
      <c r="G285" s="17" t="s">
        <v>45</v>
      </c>
      <c r="H285" s="17">
        <v>77519</v>
      </c>
      <c r="I285" s="17">
        <v>77137</v>
      </c>
      <c r="J285" s="17">
        <v>382</v>
      </c>
      <c r="K285" s="17" t="s">
        <v>37</v>
      </c>
      <c r="L285" s="18">
        <v>59674.23</v>
      </c>
      <c r="M285" s="18">
        <v>6398.84</v>
      </c>
      <c r="N285" s="18">
        <v>4382.93</v>
      </c>
      <c r="O285" s="18">
        <v>70456</v>
      </c>
      <c r="P285" s="18">
        <v>2834.87</v>
      </c>
      <c r="Q285" s="18">
        <v>648.23</v>
      </c>
      <c r="R285" s="18">
        <v>171.9</v>
      </c>
      <c r="S285" s="18">
        <v>3655</v>
      </c>
      <c r="T285" s="18">
        <v>0</v>
      </c>
      <c r="U285" s="18">
        <v>0</v>
      </c>
      <c r="V285" s="18">
        <v>0</v>
      </c>
      <c r="W285" s="18">
        <v>0</v>
      </c>
      <c r="X285" s="18"/>
      <c r="Y285" s="18">
        <v>62509.1</v>
      </c>
      <c r="Z285" s="18">
        <v>7047.07</v>
      </c>
      <c r="AA285" s="18">
        <v>4554.83</v>
      </c>
      <c r="AB285" s="18">
        <v>74111</v>
      </c>
    </row>
    <row r="286" spans="1:31" s="15" customFormat="1" x14ac:dyDescent="0.25">
      <c r="A286" s="17">
        <v>7</v>
      </c>
      <c r="B286" s="17" t="s">
        <v>1048</v>
      </c>
      <c r="C286" s="17" t="s">
        <v>1044</v>
      </c>
      <c r="D286" s="17" t="s">
        <v>1060</v>
      </c>
      <c r="E286" s="17" t="s">
        <v>1061</v>
      </c>
      <c r="F286" s="17" t="s">
        <v>35</v>
      </c>
      <c r="G286" s="17" t="s">
        <v>45</v>
      </c>
      <c r="H286" s="17">
        <v>48135</v>
      </c>
      <c r="I286" s="17">
        <v>48135</v>
      </c>
      <c r="J286" s="17">
        <v>0</v>
      </c>
      <c r="K286" s="17" t="s">
        <v>59</v>
      </c>
      <c r="L286" s="18">
        <v>107119.29</v>
      </c>
      <c r="M286" s="18">
        <v>8897.7099999999991</v>
      </c>
      <c r="N286" s="18">
        <v>0</v>
      </c>
      <c r="O286" s="18">
        <v>116017</v>
      </c>
      <c r="P286" s="18">
        <v>577.79999999999995</v>
      </c>
      <c r="Q286" s="18">
        <v>1104.2</v>
      </c>
      <c r="R286" s="18">
        <v>0</v>
      </c>
      <c r="S286" s="18">
        <v>1682</v>
      </c>
      <c r="T286" s="18">
        <v>15660</v>
      </c>
      <c r="U286" s="18">
        <v>0</v>
      </c>
      <c r="V286" s="18">
        <v>0</v>
      </c>
      <c r="W286" s="18">
        <v>0</v>
      </c>
      <c r="X286" s="18"/>
      <c r="Y286" s="18">
        <v>107697.09</v>
      </c>
      <c r="Z286" s="18">
        <v>10001.91</v>
      </c>
      <c r="AA286" s="18">
        <v>0</v>
      </c>
      <c r="AB286" s="18">
        <v>117699</v>
      </c>
    </row>
    <row r="287" spans="1:31" s="15" customFormat="1" x14ac:dyDescent="0.25">
      <c r="A287" s="17">
        <v>8</v>
      </c>
      <c r="B287" s="17" t="s">
        <v>1048</v>
      </c>
      <c r="C287" s="17" t="s">
        <v>1044</v>
      </c>
      <c r="D287" s="17" t="s">
        <v>1062</v>
      </c>
      <c r="E287" s="17" t="s">
        <v>1063</v>
      </c>
      <c r="F287" s="17" t="s">
        <v>35</v>
      </c>
      <c r="G287" s="17" t="s">
        <v>58</v>
      </c>
      <c r="H287" s="17">
        <v>10065</v>
      </c>
      <c r="I287" s="17">
        <v>9957</v>
      </c>
      <c r="J287" s="17">
        <v>324</v>
      </c>
      <c r="K287" s="17" t="s">
        <v>37</v>
      </c>
      <c r="L287" s="18">
        <v>47228.9</v>
      </c>
      <c r="M287" s="18">
        <v>5151.46</v>
      </c>
      <c r="N287" s="18">
        <v>3128.64</v>
      </c>
      <c r="O287" s="18">
        <v>55509</v>
      </c>
      <c r="P287" s="18">
        <v>2258.8200000000002</v>
      </c>
      <c r="Q287" s="18">
        <v>509.38</v>
      </c>
      <c r="R287" s="18">
        <v>145.80000000000001</v>
      </c>
      <c r="S287" s="18">
        <v>2914</v>
      </c>
      <c r="T287" s="18">
        <v>0</v>
      </c>
      <c r="U287" s="18">
        <v>0</v>
      </c>
      <c r="V287" s="18">
        <v>0</v>
      </c>
      <c r="W287" s="18">
        <v>0</v>
      </c>
      <c r="X287" s="18"/>
      <c r="Y287" s="18">
        <v>49487.72</v>
      </c>
      <c r="Z287" s="18">
        <v>5660.84</v>
      </c>
      <c r="AA287" s="18">
        <v>3274.44</v>
      </c>
      <c r="AB287" s="18">
        <v>58423</v>
      </c>
    </row>
    <row r="288" spans="1:31" s="15" customFormat="1" x14ac:dyDescent="0.25">
      <c r="A288" s="17">
        <v>9</v>
      </c>
      <c r="B288" s="17" t="s">
        <v>1064</v>
      </c>
      <c r="C288" s="17" t="s">
        <v>1044</v>
      </c>
      <c r="D288" s="17" t="s">
        <v>1065</v>
      </c>
      <c r="E288" s="17" t="s">
        <v>1066</v>
      </c>
      <c r="F288" s="17" t="s">
        <v>35</v>
      </c>
      <c r="G288" s="17" t="s">
        <v>221</v>
      </c>
      <c r="H288" s="17">
        <v>59524</v>
      </c>
      <c r="I288" s="17">
        <v>55261</v>
      </c>
      <c r="J288" s="17">
        <v>12789</v>
      </c>
      <c r="K288" s="17" t="s">
        <v>37</v>
      </c>
      <c r="L288" s="18">
        <v>640478.77</v>
      </c>
      <c r="M288" s="18">
        <v>15404.13</v>
      </c>
      <c r="N288" s="18">
        <v>23903.1</v>
      </c>
      <c r="O288" s="18">
        <v>679786</v>
      </c>
      <c r="P288" s="18">
        <v>76082.539999999994</v>
      </c>
      <c r="Q288" s="18">
        <v>6548.41</v>
      </c>
      <c r="R288" s="18">
        <v>5755.05</v>
      </c>
      <c r="S288" s="18">
        <v>88386</v>
      </c>
      <c r="T288" s="18">
        <v>10760</v>
      </c>
      <c r="U288" s="18">
        <v>0</v>
      </c>
      <c r="V288" s="18">
        <v>0</v>
      </c>
      <c r="W288" s="18">
        <v>0</v>
      </c>
      <c r="X288" s="18"/>
      <c r="Y288" s="18">
        <v>716561.31</v>
      </c>
      <c r="Z288" s="18">
        <v>21952.54</v>
      </c>
      <c r="AA288" s="18">
        <v>29658.15</v>
      </c>
      <c r="AB288" s="18">
        <v>768172</v>
      </c>
    </row>
    <row r="289" spans="1:28" s="15" customFormat="1" x14ac:dyDescent="0.25">
      <c r="A289" s="17">
        <v>10</v>
      </c>
      <c r="B289" s="17" t="s">
        <v>1072</v>
      </c>
      <c r="C289" s="17" t="s">
        <v>1068</v>
      </c>
      <c r="D289" s="17" t="s">
        <v>1076</v>
      </c>
      <c r="E289" s="17" t="s">
        <v>1077</v>
      </c>
      <c r="F289" s="17" t="s">
        <v>35</v>
      </c>
      <c r="G289" s="17" t="s">
        <v>1078</v>
      </c>
      <c r="H289" s="17">
        <v>394</v>
      </c>
      <c r="I289" s="17">
        <v>390</v>
      </c>
      <c r="J289" s="17">
        <v>4</v>
      </c>
      <c r="K289" s="17" t="s">
        <v>37</v>
      </c>
      <c r="L289" s="18">
        <v>8325.07</v>
      </c>
      <c r="M289" s="18">
        <v>449.55</v>
      </c>
      <c r="N289" s="18">
        <v>174.38</v>
      </c>
      <c r="O289" s="18">
        <v>8949</v>
      </c>
      <c r="P289" s="18">
        <v>491.58</v>
      </c>
      <c r="Q289" s="18">
        <v>86.62</v>
      </c>
      <c r="R289" s="18">
        <v>1.8</v>
      </c>
      <c r="S289" s="18">
        <v>580</v>
      </c>
      <c r="T289" s="18">
        <v>0</v>
      </c>
      <c r="U289" s="18">
        <v>0</v>
      </c>
      <c r="V289" s="18">
        <v>0</v>
      </c>
      <c r="W289" s="18">
        <v>0</v>
      </c>
      <c r="X289" s="18"/>
      <c r="Y289" s="18">
        <v>8816.65</v>
      </c>
      <c r="Z289" s="18">
        <v>536.16999999999996</v>
      </c>
      <c r="AA289" s="18">
        <v>176.18</v>
      </c>
      <c r="AB289" s="18">
        <v>9529</v>
      </c>
    </row>
    <row r="290" spans="1:28" s="22" customFormat="1" x14ac:dyDescent="0.25">
      <c r="A290" s="19"/>
      <c r="B290" s="19"/>
      <c r="C290" s="10" t="s">
        <v>71</v>
      </c>
      <c r="D290" s="19"/>
      <c r="E290" s="19"/>
      <c r="F290" s="19"/>
      <c r="G290" s="19"/>
      <c r="H290" s="19"/>
      <c r="I290" s="19"/>
      <c r="J290" s="19">
        <f>SUM(J280:J289)</f>
        <v>27616</v>
      </c>
      <c r="K290" s="19"/>
      <c r="L290" s="19">
        <f t="shared" ref="L290:AB290" si="43">SUM(L280:L289)</f>
        <v>1781388.1099999999</v>
      </c>
      <c r="M290" s="19">
        <f t="shared" si="43"/>
        <v>71981.510000000009</v>
      </c>
      <c r="N290" s="19">
        <f t="shared" si="43"/>
        <v>56634.38</v>
      </c>
      <c r="O290" s="19">
        <f t="shared" si="43"/>
        <v>1910004</v>
      </c>
      <c r="P290" s="19">
        <f t="shared" si="43"/>
        <v>161233.56999999998</v>
      </c>
      <c r="Q290" s="19">
        <f t="shared" si="43"/>
        <v>18239.23</v>
      </c>
      <c r="R290" s="19">
        <f t="shared" si="43"/>
        <v>12427.199999999999</v>
      </c>
      <c r="S290" s="19">
        <f t="shared" si="43"/>
        <v>191900</v>
      </c>
      <c r="T290" s="19">
        <f t="shared" si="43"/>
        <v>32770</v>
      </c>
      <c r="U290" s="19">
        <f t="shared" si="43"/>
        <v>0</v>
      </c>
      <c r="V290" s="19">
        <f t="shared" si="43"/>
        <v>0</v>
      </c>
      <c r="W290" s="19">
        <f t="shared" si="43"/>
        <v>0</v>
      </c>
      <c r="X290" s="19">
        <f t="shared" si="43"/>
        <v>0</v>
      </c>
      <c r="Y290" s="19">
        <f t="shared" si="43"/>
        <v>1942621.68</v>
      </c>
      <c r="Z290" s="19">
        <f t="shared" si="43"/>
        <v>90220.74</v>
      </c>
      <c r="AA290" s="19">
        <f t="shared" si="43"/>
        <v>69061.58</v>
      </c>
      <c r="AB290" s="19">
        <f t="shared" si="43"/>
        <v>2101904</v>
      </c>
    </row>
    <row r="291" spans="1:28" s="15" customFormat="1" x14ac:dyDescent="0.25">
      <c r="A291" s="17">
        <v>1</v>
      </c>
      <c r="B291" s="17" t="s">
        <v>1064</v>
      </c>
      <c r="C291" s="17" t="s">
        <v>1044</v>
      </c>
      <c r="D291" s="17" t="s">
        <v>1079</v>
      </c>
      <c r="E291" s="17" t="s">
        <v>1080</v>
      </c>
      <c r="F291" s="17" t="s">
        <v>75</v>
      </c>
      <c r="G291" s="17" t="s">
        <v>1081</v>
      </c>
      <c r="H291" s="17">
        <v>13987</v>
      </c>
      <c r="I291" s="17">
        <v>13632</v>
      </c>
      <c r="J291" s="17">
        <v>355</v>
      </c>
      <c r="K291" s="17" t="s">
        <v>37</v>
      </c>
      <c r="L291" s="18">
        <v>55532.74</v>
      </c>
      <c r="M291" s="18">
        <v>5734.99</v>
      </c>
      <c r="N291" s="18">
        <v>3802.27</v>
      </c>
      <c r="O291" s="18">
        <v>65070</v>
      </c>
      <c r="P291" s="18">
        <v>3178.07</v>
      </c>
      <c r="Q291" s="18">
        <v>600.46</v>
      </c>
      <c r="R291" s="18">
        <v>212.47</v>
      </c>
      <c r="S291" s="18">
        <v>3991</v>
      </c>
      <c r="T291" s="18">
        <v>750</v>
      </c>
      <c r="U291" s="18">
        <v>0</v>
      </c>
      <c r="V291" s="18">
        <v>0</v>
      </c>
      <c r="W291" s="18">
        <v>0</v>
      </c>
      <c r="X291" s="18"/>
      <c r="Y291" s="18">
        <v>58710.81</v>
      </c>
      <c r="Z291" s="18">
        <v>6335.45</v>
      </c>
      <c r="AA291" s="18">
        <v>4014.74</v>
      </c>
      <c r="AB291" s="18">
        <v>69061</v>
      </c>
    </row>
    <row r="292" spans="1:28" s="15" customFormat="1" x14ac:dyDescent="0.25">
      <c r="A292" s="17">
        <v>2</v>
      </c>
      <c r="B292" s="17" t="s">
        <v>1048</v>
      </c>
      <c r="C292" s="17" t="s">
        <v>1044</v>
      </c>
      <c r="D292" s="17" t="s">
        <v>1082</v>
      </c>
      <c r="E292" s="17" t="s">
        <v>1083</v>
      </c>
      <c r="F292" s="17" t="s">
        <v>75</v>
      </c>
      <c r="G292" s="17" t="s">
        <v>1072</v>
      </c>
      <c r="H292" s="17">
        <v>5229</v>
      </c>
      <c r="I292" s="17">
        <v>5155</v>
      </c>
      <c r="J292" s="17">
        <v>74</v>
      </c>
      <c r="K292" s="17" t="s">
        <v>37</v>
      </c>
      <c r="L292" s="18">
        <v>22141.58</v>
      </c>
      <c r="M292" s="18">
        <v>2792.84</v>
      </c>
      <c r="N292" s="18">
        <v>968.58</v>
      </c>
      <c r="O292" s="18">
        <v>25903</v>
      </c>
      <c r="P292" s="18">
        <v>1006.28</v>
      </c>
      <c r="Q292" s="18">
        <v>235.43</v>
      </c>
      <c r="R292" s="18">
        <v>44.29</v>
      </c>
      <c r="S292" s="18">
        <v>1286</v>
      </c>
      <c r="T292" s="18">
        <v>0</v>
      </c>
      <c r="U292" s="18">
        <v>0</v>
      </c>
      <c r="V292" s="18">
        <v>0</v>
      </c>
      <c r="W292" s="18">
        <v>0</v>
      </c>
      <c r="X292" s="18"/>
      <c r="Y292" s="18">
        <v>23147.86</v>
      </c>
      <c r="Z292" s="18">
        <v>3028.27</v>
      </c>
      <c r="AA292" s="18">
        <v>1012.87</v>
      </c>
      <c r="AB292" s="18">
        <v>27189</v>
      </c>
    </row>
    <row r="293" spans="1:28" s="15" customFormat="1" x14ac:dyDescent="0.25">
      <c r="A293" s="17">
        <v>3</v>
      </c>
      <c r="B293" s="17" t="s">
        <v>1048</v>
      </c>
      <c r="C293" s="17" t="s">
        <v>1044</v>
      </c>
      <c r="D293" s="17" t="s">
        <v>1084</v>
      </c>
      <c r="E293" s="17" t="s">
        <v>1085</v>
      </c>
      <c r="F293" s="17" t="s">
        <v>75</v>
      </c>
      <c r="G293" s="17" t="s">
        <v>1072</v>
      </c>
      <c r="H293" s="17">
        <v>10949</v>
      </c>
      <c r="I293" s="17">
        <v>10601</v>
      </c>
      <c r="J293" s="17">
        <v>348</v>
      </c>
      <c r="K293" s="17" t="s">
        <v>37</v>
      </c>
      <c r="L293" s="18">
        <v>38368.120000000003</v>
      </c>
      <c r="M293" s="18">
        <v>4582.6499999999996</v>
      </c>
      <c r="N293" s="18">
        <v>2798.23</v>
      </c>
      <c r="O293" s="18">
        <v>45749</v>
      </c>
      <c r="P293" s="18">
        <v>2723.81</v>
      </c>
      <c r="Q293" s="18">
        <v>416.91</v>
      </c>
      <c r="R293" s="18">
        <v>208.28</v>
      </c>
      <c r="S293" s="18">
        <v>3349</v>
      </c>
      <c r="T293" s="18">
        <v>0</v>
      </c>
      <c r="U293" s="18">
        <v>0</v>
      </c>
      <c r="V293" s="18">
        <v>0</v>
      </c>
      <c r="W293" s="18">
        <v>0</v>
      </c>
      <c r="X293" s="18"/>
      <c r="Y293" s="18">
        <v>41091.93</v>
      </c>
      <c r="Z293" s="18">
        <v>4999.5600000000004</v>
      </c>
      <c r="AA293" s="18">
        <v>3006.51</v>
      </c>
      <c r="AB293" s="18">
        <v>49098</v>
      </c>
    </row>
    <row r="294" spans="1:28" s="15" customFormat="1" x14ac:dyDescent="0.25">
      <c r="A294" s="17">
        <v>4</v>
      </c>
      <c r="B294" s="17" t="s">
        <v>1048</v>
      </c>
      <c r="C294" s="17" t="s">
        <v>1044</v>
      </c>
      <c r="D294" s="17" t="s">
        <v>1086</v>
      </c>
      <c r="E294" s="17" t="s">
        <v>1087</v>
      </c>
      <c r="F294" s="17" t="s">
        <v>75</v>
      </c>
      <c r="G294" s="17" t="s">
        <v>1072</v>
      </c>
      <c r="H294" s="17">
        <v>6950</v>
      </c>
      <c r="I294" s="17">
        <v>6920</v>
      </c>
      <c r="J294" s="17">
        <v>30</v>
      </c>
      <c r="K294" s="17" t="s">
        <v>37</v>
      </c>
      <c r="L294" s="18">
        <v>20605.79</v>
      </c>
      <c r="M294" s="18">
        <v>2745.96</v>
      </c>
      <c r="N294" s="18">
        <v>893.25</v>
      </c>
      <c r="O294" s="18">
        <v>24245</v>
      </c>
      <c r="P294" s="18">
        <v>674.08</v>
      </c>
      <c r="Q294" s="18">
        <v>219.97</v>
      </c>
      <c r="R294" s="18">
        <v>17.95</v>
      </c>
      <c r="S294" s="18">
        <v>912</v>
      </c>
      <c r="T294" s="18">
        <v>0</v>
      </c>
      <c r="U294" s="18">
        <v>0</v>
      </c>
      <c r="V294" s="18">
        <v>0</v>
      </c>
      <c r="W294" s="18">
        <v>0</v>
      </c>
      <c r="X294" s="18"/>
      <c r="Y294" s="18">
        <v>21279.87</v>
      </c>
      <c r="Z294" s="18">
        <v>2965.93</v>
      </c>
      <c r="AA294" s="18">
        <v>911.2</v>
      </c>
      <c r="AB294" s="18">
        <v>25157</v>
      </c>
    </row>
    <row r="295" spans="1:28" s="15" customFormat="1" x14ac:dyDescent="0.25">
      <c r="A295" s="17">
        <v>5</v>
      </c>
      <c r="B295" s="17" t="s">
        <v>1048</v>
      </c>
      <c r="C295" s="17" t="s">
        <v>1044</v>
      </c>
      <c r="D295" s="17" t="s">
        <v>1088</v>
      </c>
      <c r="E295" s="17" t="s">
        <v>1089</v>
      </c>
      <c r="F295" s="17" t="s">
        <v>75</v>
      </c>
      <c r="G295" s="17" t="s">
        <v>1072</v>
      </c>
      <c r="H295" s="17">
        <v>842</v>
      </c>
      <c r="I295" s="17">
        <v>653</v>
      </c>
      <c r="J295" s="17">
        <v>189</v>
      </c>
      <c r="K295" s="17" t="s">
        <v>37</v>
      </c>
      <c r="L295" s="18">
        <v>30758.01</v>
      </c>
      <c r="M295" s="18">
        <v>3503.69</v>
      </c>
      <c r="N295" s="18">
        <v>1241.3</v>
      </c>
      <c r="O295" s="18">
        <v>35503</v>
      </c>
      <c r="P295" s="18">
        <v>1730.74</v>
      </c>
      <c r="Q295" s="18">
        <v>324.14</v>
      </c>
      <c r="R295" s="18">
        <v>113.12</v>
      </c>
      <c r="S295" s="18">
        <v>2168</v>
      </c>
      <c r="T295" s="18">
        <v>0</v>
      </c>
      <c r="U295" s="18">
        <v>0</v>
      </c>
      <c r="V295" s="18">
        <v>0</v>
      </c>
      <c r="W295" s="18">
        <v>0</v>
      </c>
      <c r="X295" s="18"/>
      <c r="Y295" s="18">
        <v>32488.75</v>
      </c>
      <c r="Z295" s="18">
        <v>3827.83</v>
      </c>
      <c r="AA295" s="18">
        <v>1354.42</v>
      </c>
      <c r="AB295" s="18">
        <v>37671</v>
      </c>
    </row>
    <row r="296" spans="1:28" s="15" customFormat="1" x14ac:dyDescent="0.25">
      <c r="A296" s="17">
        <v>6</v>
      </c>
      <c r="B296" s="17" t="s">
        <v>1043</v>
      </c>
      <c r="C296" s="17" t="s">
        <v>1091</v>
      </c>
      <c r="D296" s="17" t="s">
        <v>1092</v>
      </c>
      <c r="E296" s="17" t="s">
        <v>1093</v>
      </c>
      <c r="F296" s="17" t="s">
        <v>75</v>
      </c>
      <c r="G296" s="17" t="s">
        <v>114</v>
      </c>
      <c r="H296" s="17">
        <v>0</v>
      </c>
      <c r="I296" s="17">
        <v>0</v>
      </c>
      <c r="J296" s="17">
        <v>720</v>
      </c>
      <c r="K296" s="17" t="s">
        <v>107</v>
      </c>
      <c r="L296" s="18">
        <v>39392.53</v>
      </c>
      <c r="M296" s="18">
        <v>4940.53</v>
      </c>
      <c r="N296" s="18">
        <v>3226.94</v>
      </c>
      <c r="O296" s="18">
        <v>47560</v>
      </c>
      <c r="P296" s="18">
        <v>5174.34</v>
      </c>
      <c r="Q296" s="18">
        <v>426.74</v>
      </c>
      <c r="R296" s="18">
        <v>430.92</v>
      </c>
      <c r="S296" s="18">
        <v>6032</v>
      </c>
      <c r="T296" s="18">
        <v>0</v>
      </c>
      <c r="U296" s="18">
        <v>0</v>
      </c>
      <c r="V296" s="18">
        <v>0</v>
      </c>
      <c r="W296" s="18">
        <v>0</v>
      </c>
      <c r="X296" s="18"/>
      <c r="Y296" s="18">
        <v>44566.87</v>
      </c>
      <c r="Z296" s="18">
        <v>5367.27</v>
      </c>
      <c r="AA296" s="18">
        <v>3657.86</v>
      </c>
      <c r="AB296" s="18">
        <v>53592</v>
      </c>
    </row>
    <row r="297" spans="1:28" s="15" customFormat="1" x14ac:dyDescent="0.25">
      <c r="A297" s="17">
        <v>7</v>
      </c>
      <c r="B297" s="17" t="s">
        <v>1043</v>
      </c>
      <c r="C297" s="17" t="s">
        <v>1043</v>
      </c>
      <c r="D297" s="17" t="s">
        <v>1094</v>
      </c>
      <c r="E297" s="17" t="s">
        <v>1095</v>
      </c>
      <c r="F297" s="17" t="s">
        <v>75</v>
      </c>
      <c r="G297" s="17" t="s">
        <v>114</v>
      </c>
      <c r="H297" s="17">
        <v>20</v>
      </c>
      <c r="I297" s="17">
        <v>20</v>
      </c>
      <c r="J297" s="17">
        <v>7</v>
      </c>
      <c r="K297" s="17" t="s">
        <v>107</v>
      </c>
      <c r="L297" s="18">
        <v>30713.48</v>
      </c>
      <c r="M297" s="18">
        <v>4948.7299999999996</v>
      </c>
      <c r="N297" s="18">
        <v>2351.79</v>
      </c>
      <c r="O297" s="18">
        <v>38014</v>
      </c>
      <c r="P297" s="18">
        <v>297.54000000000002</v>
      </c>
      <c r="Q297" s="18">
        <v>340.27</v>
      </c>
      <c r="R297" s="18">
        <v>4.1900000000000004</v>
      </c>
      <c r="S297" s="18">
        <v>642</v>
      </c>
      <c r="T297" s="18">
        <v>0</v>
      </c>
      <c r="U297" s="18">
        <v>0</v>
      </c>
      <c r="V297" s="18">
        <v>0</v>
      </c>
      <c r="W297" s="18">
        <v>0</v>
      </c>
      <c r="X297" s="18"/>
      <c r="Y297" s="18">
        <v>31011.02</v>
      </c>
      <c r="Z297" s="18">
        <v>5289</v>
      </c>
      <c r="AA297" s="18">
        <v>2355.98</v>
      </c>
      <c r="AB297" s="18">
        <v>38656</v>
      </c>
    </row>
    <row r="298" spans="1:28" s="15" customFormat="1" x14ac:dyDescent="0.25">
      <c r="A298" s="17">
        <v>8</v>
      </c>
      <c r="B298" s="17" t="s">
        <v>1048</v>
      </c>
      <c r="C298" s="17" t="s">
        <v>1044</v>
      </c>
      <c r="D298" s="17" t="s">
        <v>1096</v>
      </c>
      <c r="E298" s="17" t="s">
        <v>1097</v>
      </c>
      <c r="F298" s="17" t="s">
        <v>75</v>
      </c>
      <c r="G298" s="17" t="s">
        <v>114</v>
      </c>
      <c r="H298" s="17">
        <v>0</v>
      </c>
      <c r="I298" s="17">
        <v>0</v>
      </c>
      <c r="J298" s="17">
        <v>909</v>
      </c>
      <c r="K298" s="17" t="s">
        <v>107</v>
      </c>
      <c r="L298" s="18">
        <v>83541.91</v>
      </c>
      <c r="M298" s="18">
        <v>11804.93</v>
      </c>
      <c r="N298" s="18">
        <v>7121.16</v>
      </c>
      <c r="O298" s="18">
        <v>102468</v>
      </c>
      <c r="P298" s="18">
        <v>6530.05</v>
      </c>
      <c r="Q298" s="18">
        <v>922.91</v>
      </c>
      <c r="R298" s="18">
        <v>544.04</v>
      </c>
      <c r="S298" s="18">
        <v>7997</v>
      </c>
      <c r="T298" s="18">
        <v>0</v>
      </c>
      <c r="U298" s="18">
        <v>0</v>
      </c>
      <c r="V298" s="18">
        <v>0</v>
      </c>
      <c r="W298" s="18">
        <v>0</v>
      </c>
      <c r="X298" s="18"/>
      <c r="Y298" s="18">
        <v>90071.96</v>
      </c>
      <c r="Z298" s="18">
        <v>12727.84</v>
      </c>
      <c r="AA298" s="18">
        <v>7665.2</v>
      </c>
      <c r="AB298" s="18">
        <v>110465</v>
      </c>
    </row>
    <row r="299" spans="1:28" s="12" customFormat="1" ht="16.5" customHeight="1" x14ac:dyDescent="0.25">
      <c r="A299" s="10"/>
      <c r="B299" s="10"/>
      <c r="C299" s="10" t="s">
        <v>71</v>
      </c>
      <c r="D299" s="10"/>
      <c r="E299" s="10"/>
      <c r="F299" s="10"/>
      <c r="G299" s="10"/>
      <c r="H299" s="10"/>
      <c r="I299" s="10"/>
      <c r="J299" s="11">
        <f>SUM(J291:J298)</f>
        <v>2632</v>
      </c>
      <c r="K299" s="11"/>
      <c r="L299" s="11">
        <f t="shared" ref="L299:AB299" si="44">SUM(L291:L298)</f>
        <v>321054.16000000003</v>
      </c>
      <c r="M299" s="11">
        <f t="shared" si="44"/>
        <v>41054.319999999992</v>
      </c>
      <c r="N299" s="11">
        <f t="shared" si="44"/>
        <v>22403.52</v>
      </c>
      <c r="O299" s="11">
        <f t="shared" si="44"/>
        <v>384512</v>
      </c>
      <c r="P299" s="11">
        <f t="shared" si="44"/>
        <v>21314.91</v>
      </c>
      <c r="Q299" s="11">
        <f t="shared" si="44"/>
        <v>3486.8300000000004</v>
      </c>
      <c r="R299" s="11">
        <f t="shared" si="44"/>
        <v>1575.26</v>
      </c>
      <c r="S299" s="11">
        <f t="shared" si="44"/>
        <v>26377</v>
      </c>
      <c r="T299" s="11">
        <f t="shared" si="44"/>
        <v>750</v>
      </c>
      <c r="U299" s="11">
        <f t="shared" si="44"/>
        <v>0</v>
      </c>
      <c r="V299" s="11">
        <f t="shared" si="44"/>
        <v>0</v>
      </c>
      <c r="W299" s="11">
        <f t="shared" si="44"/>
        <v>0</v>
      </c>
      <c r="X299" s="11">
        <f t="shared" si="44"/>
        <v>0</v>
      </c>
      <c r="Y299" s="11">
        <f t="shared" si="44"/>
        <v>342369.07</v>
      </c>
      <c r="Z299" s="11">
        <f t="shared" si="44"/>
        <v>44541.15</v>
      </c>
      <c r="AA299" s="11">
        <f t="shared" si="44"/>
        <v>23978.78</v>
      </c>
      <c r="AB299" s="11">
        <f t="shared" si="44"/>
        <v>410889</v>
      </c>
    </row>
    <row r="300" spans="1:28" s="12" customFormat="1" ht="16.5" customHeight="1" x14ac:dyDescent="0.25">
      <c r="A300" s="10"/>
      <c r="B300" s="10"/>
      <c r="C300" s="10" t="s">
        <v>119</v>
      </c>
      <c r="D300" s="10"/>
      <c r="E300" s="10"/>
      <c r="F300" s="10"/>
      <c r="G300" s="10"/>
      <c r="H300" s="10"/>
      <c r="I300" s="10"/>
      <c r="J300" s="11">
        <f>J299+J290</f>
        <v>30248</v>
      </c>
      <c r="K300" s="11"/>
      <c r="L300" s="11">
        <f t="shared" ref="L300:AB300" si="45">L299+L290</f>
        <v>2102442.27</v>
      </c>
      <c r="M300" s="11">
        <f t="shared" si="45"/>
        <v>113035.83</v>
      </c>
      <c r="N300" s="11">
        <f t="shared" si="45"/>
        <v>79037.899999999994</v>
      </c>
      <c r="O300" s="11">
        <f t="shared" si="45"/>
        <v>2294516</v>
      </c>
      <c r="P300" s="11">
        <f t="shared" si="45"/>
        <v>182548.47999999998</v>
      </c>
      <c r="Q300" s="11">
        <f t="shared" si="45"/>
        <v>21726.06</v>
      </c>
      <c r="R300" s="11">
        <f t="shared" si="45"/>
        <v>14002.46</v>
      </c>
      <c r="S300" s="11">
        <f t="shared" si="45"/>
        <v>218277</v>
      </c>
      <c r="T300" s="11">
        <f t="shared" si="45"/>
        <v>33520</v>
      </c>
      <c r="U300" s="11">
        <f t="shared" si="45"/>
        <v>0</v>
      </c>
      <c r="V300" s="11">
        <f t="shared" si="45"/>
        <v>0</v>
      </c>
      <c r="W300" s="11">
        <f t="shared" si="45"/>
        <v>0</v>
      </c>
      <c r="X300" s="11">
        <f t="shared" si="45"/>
        <v>0</v>
      </c>
      <c r="Y300" s="11">
        <f t="shared" si="45"/>
        <v>2284990.75</v>
      </c>
      <c r="Z300" s="11">
        <f t="shared" si="45"/>
        <v>134761.89000000001</v>
      </c>
      <c r="AA300" s="11">
        <f t="shared" si="45"/>
        <v>93040.36</v>
      </c>
      <c r="AB300" s="11">
        <f t="shared" si="45"/>
        <v>2512793</v>
      </c>
    </row>
    <row r="301" spans="1:28" x14ac:dyDescent="0.25">
      <c r="O301" s="34"/>
    </row>
    <row r="302" spans="1:28" x14ac:dyDescent="0.25">
      <c r="O302" s="34"/>
    </row>
    <row r="305" spans="1:31" ht="15.75" x14ac:dyDescent="0.25">
      <c r="E305" s="13" t="s">
        <v>120</v>
      </c>
      <c r="G305" s="14"/>
      <c r="H305" s="14"/>
      <c r="I305" s="14"/>
      <c r="J305" s="14"/>
      <c r="K305" s="14"/>
      <c r="L305" s="13" t="s">
        <v>122</v>
      </c>
      <c r="M305" s="13"/>
      <c r="O305" s="14"/>
      <c r="Q305" s="14"/>
      <c r="R305" s="13" t="s">
        <v>121</v>
      </c>
      <c r="T305" s="14"/>
      <c r="U305" s="14"/>
      <c r="W305" s="14"/>
      <c r="X305" s="14"/>
      <c r="Y305" s="13" t="s">
        <v>123</v>
      </c>
      <c r="Z305" s="14"/>
      <c r="AA305" s="14"/>
      <c r="AB305" s="14"/>
    </row>
    <row r="306" spans="1:31" ht="15.75" x14ac:dyDescent="0.25">
      <c r="E306" s="13" t="s">
        <v>124</v>
      </c>
      <c r="G306" s="14"/>
      <c r="H306" s="14"/>
      <c r="I306" s="14"/>
      <c r="J306" s="14"/>
      <c r="K306" s="14"/>
      <c r="L306" s="13" t="s">
        <v>124</v>
      </c>
      <c r="M306" s="13"/>
      <c r="O306" s="14"/>
      <c r="Q306" s="14"/>
      <c r="R306" s="13" t="s">
        <v>124</v>
      </c>
      <c r="T306" s="14"/>
      <c r="U306" s="14"/>
      <c r="W306" s="14"/>
      <c r="X306" s="14"/>
      <c r="Y306" s="13" t="s">
        <v>124</v>
      </c>
      <c r="Z306" s="14"/>
      <c r="AA306" s="14"/>
      <c r="AB306" s="14"/>
    </row>
    <row r="307" spans="1:31" ht="32.25" customHeight="1" x14ac:dyDescent="0.55000000000000004">
      <c r="A307" s="75" t="s">
        <v>0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1"/>
      <c r="AD307" s="1"/>
      <c r="AE307" s="1"/>
    </row>
    <row r="308" spans="1:31" ht="21.75" customHeight="1" x14ac:dyDescent="0.4">
      <c r="A308" s="76" t="s">
        <v>1708</v>
      </c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2"/>
      <c r="AD308" s="2"/>
      <c r="AE308" s="2"/>
    </row>
    <row r="309" spans="1:31" s="5" customFormat="1" ht="20.25" customHeight="1" x14ac:dyDescent="0.35">
      <c r="A309" s="3" t="s">
        <v>1</v>
      </c>
      <c r="B309" s="4"/>
      <c r="C309" s="3"/>
      <c r="D309" s="3"/>
      <c r="F309" s="3" t="s">
        <v>1098</v>
      </c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s="7" customFormat="1" ht="90" x14ac:dyDescent="0.25">
      <c r="A310" s="6" t="s">
        <v>3</v>
      </c>
      <c r="B310" s="6" t="s">
        <v>4</v>
      </c>
      <c r="C310" s="6" t="s">
        <v>5</v>
      </c>
      <c r="D310" s="6" t="s">
        <v>6</v>
      </c>
      <c r="E310" s="6" t="s">
        <v>7</v>
      </c>
      <c r="F310" s="6" t="s">
        <v>8</v>
      </c>
      <c r="G310" s="6" t="s">
        <v>9</v>
      </c>
      <c r="H310" s="6" t="s">
        <v>10</v>
      </c>
      <c r="I310" s="6" t="s">
        <v>11</v>
      </c>
      <c r="J310" s="6" t="s">
        <v>12</v>
      </c>
      <c r="K310" s="6" t="s">
        <v>13</v>
      </c>
      <c r="L310" s="6" t="s">
        <v>14</v>
      </c>
      <c r="M310" s="6" t="s">
        <v>15</v>
      </c>
      <c r="N310" s="6" t="s">
        <v>16</v>
      </c>
      <c r="O310" s="6" t="s">
        <v>17</v>
      </c>
      <c r="P310" s="6" t="s">
        <v>18</v>
      </c>
      <c r="Q310" s="6" t="s">
        <v>19</v>
      </c>
      <c r="R310" s="6" t="s">
        <v>20</v>
      </c>
      <c r="S310" s="6" t="s">
        <v>21</v>
      </c>
      <c r="T310" s="6" t="s">
        <v>22</v>
      </c>
      <c r="U310" s="6" t="s">
        <v>23</v>
      </c>
      <c r="V310" s="6" t="s">
        <v>24</v>
      </c>
      <c r="W310" s="6" t="s">
        <v>25</v>
      </c>
      <c r="X310" s="6" t="s">
        <v>26</v>
      </c>
      <c r="Y310" s="6" t="s">
        <v>27</v>
      </c>
      <c r="Z310" s="6" t="s">
        <v>28</v>
      </c>
      <c r="AA310" s="6" t="s">
        <v>29</v>
      </c>
      <c r="AB310" s="6" t="s">
        <v>30</v>
      </c>
    </row>
    <row r="311" spans="1:31" s="15" customFormat="1" x14ac:dyDescent="0.25">
      <c r="A311" s="17">
        <v>1</v>
      </c>
      <c r="B311" s="17" t="s">
        <v>1043</v>
      </c>
      <c r="C311" s="17" t="s">
        <v>1044</v>
      </c>
      <c r="D311" s="17" t="s">
        <v>1045</v>
      </c>
      <c r="E311" s="17" t="s">
        <v>1046</v>
      </c>
      <c r="F311" s="17" t="s">
        <v>35</v>
      </c>
      <c r="G311" s="17" t="s">
        <v>1047</v>
      </c>
      <c r="H311" s="17">
        <v>331250</v>
      </c>
      <c r="I311" s="17">
        <v>326835</v>
      </c>
      <c r="J311" s="17">
        <v>4415</v>
      </c>
      <c r="K311" s="17" t="s">
        <v>37</v>
      </c>
      <c r="L311" s="18">
        <v>337933.05</v>
      </c>
      <c r="M311" s="18">
        <v>20851.73</v>
      </c>
      <c r="N311" s="18">
        <v>16946.22</v>
      </c>
      <c r="O311" s="18">
        <v>375731</v>
      </c>
      <c r="P311" s="18">
        <v>26559.97</v>
      </c>
      <c r="Q311" s="18">
        <v>3432.28</v>
      </c>
      <c r="R311" s="18">
        <v>1986.75</v>
      </c>
      <c r="S311" s="18">
        <v>31979</v>
      </c>
      <c r="T311" s="18">
        <v>6210</v>
      </c>
      <c r="U311" s="18">
        <v>0</v>
      </c>
      <c r="V311" s="18">
        <v>0</v>
      </c>
      <c r="W311" s="18">
        <v>0</v>
      </c>
      <c r="X311" s="18"/>
      <c r="Y311" s="18">
        <v>364493.02</v>
      </c>
      <c r="Z311" s="18">
        <v>24284.01</v>
      </c>
      <c r="AA311" s="18">
        <v>18932.97</v>
      </c>
      <c r="AB311" s="18">
        <v>407710</v>
      </c>
    </row>
    <row r="312" spans="1:31" s="15" customFormat="1" x14ac:dyDescent="0.25">
      <c r="A312" s="17">
        <v>2</v>
      </c>
      <c r="B312" s="17" t="s">
        <v>1048</v>
      </c>
      <c r="C312" s="17" t="s">
        <v>1044</v>
      </c>
      <c r="D312" s="17" t="s">
        <v>1049</v>
      </c>
      <c r="E312" s="17" t="s">
        <v>1050</v>
      </c>
      <c r="F312" s="17" t="s">
        <v>35</v>
      </c>
      <c r="G312" s="17" t="s">
        <v>45</v>
      </c>
      <c r="H312" s="17">
        <v>222164</v>
      </c>
      <c r="I312" s="17">
        <v>212317</v>
      </c>
      <c r="J312" s="17">
        <v>9847</v>
      </c>
      <c r="K312" s="17" t="s">
        <v>37</v>
      </c>
      <c r="L312" s="18">
        <v>608792.86</v>
      </c>
      <c r="M312" s="18">
        <v>17329.39</v>
      </c>
      <c r="N312" s="18">
        <v>12858.75</v>
      </c>
      <c r="O312" s="18">
        <v>638981</v>
      </c>
      <c r="P312" s="18">
        <v>57286.54</v>
      </c>
      <c r="Q312" s="18">
        <v>5949.31</v>
      </c>
      <c r="R312" s="18">
        <v>4431.1499999999996</v>
      </c>
      <c r="S312" s="18">
        <v>67667</v>
      </c>
      <c r="T312" s="18">
        <v>0</v>
      </c>
      <c r="U312" s="18">
        <v>0</v>
      </c>
      <c r="V312" s="18">
        <v>0</v>
      </c>
      <c r="W312" s="18">
        <v>0</v>
      </c>
      <c r="X312" s="18"/>
      <c r="Y312" s="18">
        <v>666079.4</v>
      </c>
      <c r="Z312" s="18">
        <v>23278.7</v>
      </c>
      <c r="AA312" s="18">
        <v>17289.900000000001</v>
      </c>
      <c r="AB312" s="18">
        <v>706648</v>
      </c>
    </row>
    <row r="313" spans="1:31" s="15" customFormat="1" x14ac:dyDescent="0.25">
      <c r="A313" s="17">
        <v>3</v>
      </c>
      <c r="B313" s="17" t="s">
        <v>1048</v>
      </c>
      <c r="C313" s="17" t="s">
        <v>1044</v>
      </c>
      <c r="D313" s="17" t="s">
        <v>1051</v>
      </c>
      <c r="E313" s="17" t="s">
        <v>1052</v>
      </c>
      <c r="F313" s="17" t="s">
        <v>35</v>
      </c>
      <c r="G313" s="17" t="s">
        <v>45</v>
      </c>
      <c r="H313" s="17">
        <v>380</v>
      </c>
      <c r="I313" s="17">
        <v>380</v>
      </c>
      <c r="J313" s="17">
        <v>0</v>
      </c>
      <c r="K313" s="17" t="s">
        <v>59</v>
      </c>
      <c r="L313" s="18">
        <v>4634.51</v>
      </c>
      <c r="M313" s="18">
        <v>823.22</v>
      </c>
      <c r="N313" s="18">
        <v>13.27</v>
      </c>
      <c r="O313" s="18">
        <v>5471</v>
      </c>
      <c r="P313" s="18">
        <v>137.16</v>
      </c>
      <c r="Q313" s="18">
        <v>45.84</v>
      </c>
      <c r="R313" s="18">
        <v>0</v>
      </c>
      <c r="S313" s="18">
        <v>183</v>
      </c>
      <c r="T313" s="18">
        <v>140</v>
      </c>
      <c r="U313" s="18">
        <v>0</v>
      </c>
      <c r="V313" s="18">
        <v>0</v>
      </c>
      <c r="W313" s="18">
        <v>0</v>
      </c>
      <c r="X313" s="18"/>
      <c r="Y313" s="18">
        <v>4771.67</v>
      </c>
      <c r="Z313" s="18">
        <v>869.06</v>
      </c>
      <c r="AA313" s="18">
        <v>13.27</v>
      </c>
      <c r="AB313" s="18">
        <v>5654</v>
      </c>
    </row>
    <row r="314" spans="1:31" s="15" customFormat="1" x14ac:dyDescent="0.25">
      <c r="A314" s="17">
        <v>4</v>
      </c>
      <c r="B314" s="17" t="s">
        <v>1048</v>
      </c>
      <c r="C314" s="17" t="s">
        <v>1044</v>
      </c>
      <c r="D314" s="17" t="s">
        <v>1053</v>
      </c>
      <c r="E314" s="17" t="s">
        <v>1054</v>
      </c>
      <c r="F314" s="17" t="s">
        <v>35</v>
      </c>
      <c r="G314" s="17" t="s">
        <v>1055</v>
      </c>
      <c r="H314" s="17">
        <v>26873</v>
      </c>
      <c r="I314" s="17">
        <v>26873</v>
      </c>
      <c r="J314" s="17">
        <v>401</v>
      </c>
      <c r="K314" s="17" t="s">
        <v>848</v>
      </c>
      <c r="L314" s="18">
        <v>35337.53</v>
      </c>
      <c r="M314" s="18">
        <v>3871.54</v>
      </c>
      <c r="N314" s="18">
        <v>1565.93</v>
      </c>
      <c r="O314" s="18">
        <v>40775</v>
      </c>
      <c r="P314" s="18">
        <v>2794.77</v>
      </c>
      <c r="Q314" s="18">
        <v>355.78</v>
      </c>
      <c r="R314" s="18">
        <v>180.45</v>
      </c>
      <c r="S314" s="18">
        <v>3331</v>
      </c>
      <c r="T314" s="18">
        <v>0</v>
      </c>
      <c r="U314" s="18">
        <v>0</v>
      </c>
      <c r="V314" s="18">
        <v>0</v>
      </c>
      <c r="W314" s="18">
        <v>0</v>
      </c>
      <c r="X314" s="18"/>
      <c r="Y314" s="18">
        <v>38132.300000000003</v>
      </c>
      <c r="Z314" s="18">
        <v>4227.32</v>
      </c>
      <c r="AA314" s="18">
        <v>1746.38</v>
      </c>
      <c r="AB314" s="18">
        <v>44106</v>
      </c>
    </row>
    <row r="315" spans="1:31" s="15" customFormat="1" x14ac:dyDescent="0.25">
      <c r="A315" s="17">
        <v>5</v>
      </c>
      <c r="B315" s="17" t="s">
        <v>1048</v>
      </c>
      <c r="C315" s="17" t="s">
        <v>1044</v>
      </c>
      <c r="D315" s="17" t="s">
        <v>1056</v>
      </c>
      <c r="E315" s="17" t="s">
        <v>1057</v>
      </c>
      <c r="F315" s="17" t="s">
        <v>35</v>
      </c>
      <c r="G315" s="17" t="s">
        <v>45</v>
      </c>
      <c r="H315" s="17">
        <v>7185</v>
      </c>
      <c r="I315" s="17">
        <v>7185</v>
      </c>
      <c r="J315" s="17">
        <v>0</v>
      </c>
      <c r="K315" s="17" t="s">
        <v>302</v>
      </c>
      <c r="L315" s="18">
        <v>10851.86</v>
      </c>
      <c r="M315" s="18">
        <v>2146.33</v>
      </c>
      <c r="N315" s="18">
        <v>13.81</v>
      </c>
      <c r="O315" s="18">
        <v>13012</v>
      </c>
      <c r="P315" s="18">
        <v>137.99</v>
      </c>
      <c r="Q315" s="18">
        <v>108.01</v>
      </c>
      <c r="R315" s="18">
        <v>0</v>
      </c>
      <c r="S315" s="18">
        <v>246</v>
      </c>
      <c r="T315" s="18">
        <v>0</v>
      </c>
      <c r="U315" s="18">
        <v>0</v>
      </c>
      <c r="V315" s="18">
        <v>0</v>
      </c>
      <c r="W315" s="18">
        <v>0</v>
      </c>
      <c r="X315" s="18"/>
      <c r="Y315" s="18">
        <v>10989.85</v>
      </c>
      <c r="Z315" s="18">
        <v>2254.34</v>
      </c>
      <c r="AA315" s="18">
        <v>13.81</v>
      </c>
      <c r="AB315" s="18">
        <v>13258</v>
      </c>
    </row>
    <row r="316" spans="1:31" s="15" customFormat="1" x14ac:dyDescent="0.25">
      <c r="A316" s="17">
        <v>6</v>
      </c>
      <c r="B316" s="17" t="s">
        <v>1048</v>
      </c>
      <c r="C316" s="17" t="s">
        <v>1044</v>
      </c>
      <c r="D316" s="17" t="s">
        <v>1058</v>
      </c>
      <c r="E316" s="17" t="s">
        <v>1059</v>
      </c>
      <c r="F316" s="17" t="s">
        <v>35</v>
      </c>
      <c r="G316" s="17" t="s">
        <v>45</v>
      </c>
      <c r="H316" s="17">
        <v>77983</v>
      </c>
      <c r="I316" s="17">
        <v>77519</v>
      </c>
      <c r="J316" s="17">
        <v>464</v>
      </c>
      <c r="K316" s="17" t="s">
        <v>37</v>
      </c>
      <c r="L316" s="18">
        <v>62509.1</v>
      </c>
      <c r="M316" s="18">
        <v>7047.07</v>
      </c>
      <c r="N316" s="18">
        <v>4554.83</v>
      </c>
      <c r="O316" s="18">
        <v>74111</v>
      </c>
      <c r="P316" s="18">
        <v>3418.59</v>
      </c>
      <c r="Q316" s="18">
        <v>656.61</v>
      </c>
      <c r="R316" s="18">
        <v>208.8</v>
      </c>
      <c r="S316" s="18">
        <v>4284</v>
      </c>
      <c r="T316" s="18">
        <v>0</v>
      </c>
      <c r="U316" s="18">
        <v>0</v>
      </c>
      <c r="V316" s="18">
        <v>0</v>
      </c>
      <c r="W316" s="18">
        <v>0</v>
      </c>
      <c r="X316" s="18"/>
      <c r="Y316" s="18">
        <v>65927.69</v>
      </c>
      <c r="Z316" s="18">
        <v>7703.68</v>
      </c>
      <c r="AA316" s="18">
        <v>4763.63</v>
      </c>
      <c r="AB316" s="18">
        <v>78395</v>
      </c>
    </row>
    <row r="317" spans="1:31" s="15" customFormat="1" x14ac:dyDescent="0.25">
      <c r="A317" s="17">
        <v>7</v>
      </c>
      <c r="B317" s="17" t="s">
        <v>1048</v>
      </c>
      <c r="C317" s="17" t="s">
        <v>1044</v>
      </c>
      <c r="D317" s="17" t="s">
        <v>1060</v>
      </c>
      <c r="E317" s="17" t="s">
        <v>1061</v>
      </c>
      <c r="F317" s="17" t="s">
        <v>35</v>
      </c>
      <c r="G317" s="17" t="s">
        <v>45</v>
      </c>
      <c r="H317" s="17">
        <v>48446</v>
      </c>
      <c r="I317" s="17">
        <v>48135</v>
      </c>
      <c r="J317" s="17">
        <v>311</v>
      </c>
      <c r="K317" s="17" t="s">
        <v>37</v>
      </c>
      <c r="L317" s="18">
        <v>107697.09</v>
      </c>
      <c r="M317" s="18">
        <v>10001.91</v>
      </c>
      <c r="N317" s="18">
        <v>0</v>
      </c>
      <c r="O317" s="18">
        <v>117699</v>
      </c>
      <c r="P317" s="18">
        <v>2297.7800000000002</v>
      </c>
      <c r="Q317" s="18">
        <v>1074.27</v>
      </c>
      <c r="R317" s="18">
        <v>139.94999999999999</v>
      </c>
      <c r="S317" s="18">
        <v>3512</v>
      </c>
      <c r="T317" s="18">
        <v>15660</v>
      </c>
      <c r="U317" s="18">
        <v>0</v>
      </c>
      <c r="V317" s="18">
        <v>0</v>
      </c>
      <c r="W317" s="18">
        <v>0</v>
      </c>
      <c r="X317" s="18"/>
      <c r="Y317" s="18">
        <v>109994.87</v>
      </c>
      <c r="Z317" s="18">
        <v>11076.18</v>
      </c>
      <c r="AA317" s="18">
        <v>139.94999999999999</v>
      </c>
      <c r="AB317" s="18">
        <v>121211</v>
      </c>
    </row>
    <row r="318" spans="1:31" s="15" customFormat="1" x14ac:dyDescent="0.25">
      <c r="A318" s="17">
        <v>8</v>
      </c>
      <c r="B318" s="17" t="s">
        <v>1048</v>
      </c>
      <c r="C318" s="17" t="s">
        <v>1044</v>
      </c>
      <c r="D318" s="17" t="s">
        <v>1062</v>
      </c>
      <c r="E318" s="17" t="s">
        <v>1063</v>
      </c>
      <c r="F318" s="17" t="s">
        <v>35</v>
      </c>
      <c r="G318" s="17" t="s">
        <v>58</v>
      </c>
      <c r="H318" s="17">
        <v>10243</v>
      </c>
      <c r="I318" s="17">
        <v>10065</v>
      </c>
      <c r="J318" s="17">
        <v>534</v>
      </c>
      <c r="K318" s="17" t="s">
        <v>37</v>
      </c>
      <c r="L318" s="18">
        <v>49487.72</v>
      </c>
      <c r="M318" s="18">
        <v>5660.84</v>
      </c>
      <c r="N318" s="18">
        <v>3274.44</v>
      </c>
      <c r="O318" s="18">
        <v>58423</v>
      </c>
      <c r="P318" s="18">
        <v>3530.29</v>
      </c>
      <c r="Q318" s="18">
        <v>516.41</v>
      </c>
      <c r="R318" s="18">
        <v>240.3</v>
      </c>
      <c r="S318" s="18">
        <v>4287</v>
      </c>
      <c r="T318" s="18">
        <v>0</v>
      </c>
      <c r="U318" s="18">
        <v>0</v>
      </c>
      <c r="V318" s="18">
        <v>0</v>
      </c>
      <c r="W318" s="18">
        <v>0</v>
      </c>
      <c r="X318" s="18"/>
      <c r="Y318" s="18">
        <v>53018.01</v>
      </c>
      <c r="Z318" s="18">
        <v>6177.25</v>
      </c>
      <c r="AA318" s="18">
        <v>3514.74</v>
      </c>
      <c r="AB318" s="18">
        <v>62710</v>
      </c>
    </row>
    <row r="319" spans="1:31" s="15" customFormat="1" x14ac:dyDescent="0.25">
      <c r="A319" s="17">
        <v>9</v>
      </c>
      <c r="B319" s="17" t="s">
        <v>1064</v>
      </c>
      <c r="C319" s="17" t="s">
        <v>1044</v>
      </c>
      <c r="D319" s="17" t="s">
        <v>1065</v>
      </c>
      <c r="E319" s="17" t="s">
        <v>1066</v>
      </c>
      <c r="F319" s="17" t="s">
        <v>35</v>
      </c>
      <c r="G319" s="17" t="s">
        <v>221</v>
      </c>
      <c r="H319" s="17">
        <v>64237</v>
      </c>
      <c r="I319" s="17">
        <v>59524</v>
      </c>
      <c r="J319" s="17">
        <v>14139</v>
      </c>
      <c r="K319" s="17" t="s">
        <v>37</v>
      </c>
      <c r="L319" s="18">
        <v>716561.31</v>
      </c>
      <c r="M319" s="18">
        <v>21952.54</v>
      </c>
      <c r="N319" s="18">
        <v>29658.15</v>
      </c>
      <c r="O319" s="18">
        <v>768172</v>
      </c>
      <c r="P319" s="18">
        <v>88336.16</v>
      </c>
      <c r="Q319" s="18">
        <v>7080.29</v>
      </c>
      <c r="R319" s="18">
        <v>6362.55</v>
      </c>
      <c r="S319" s="18">
        <v>101779</v>
      </c>
      <c r="T319" s="18">
        <v>10760</v>
      </c>
      <c r="U319" s="18">
        <v>98389.31</v>
      </c>
      <c r="V319" s="18">
        <v>21952.54</v>
      </c>
      <c r="W319" s="18">
        <v>29658.15</v>
      </c>
      <c r="X319" s="18">
        <v>150000</v>
      </c>
      <c r="Y319" s="18">
        <v>706508.16</v>
      </c>
      <c r="Z319" s="18">
        <v>7080.29</v>
      </c>
      <c r="AA319" s="18">
        <v>6362.55</v>
      </c>
      <c r="AB319" s="18">
        <v>719951</v>
      </c>
    </row>
    <row r="320" spans="1:31" s="15" customFormat="1" x14ac:dyDescent="0.25">
      <c r="A320" s="17">
        <v>10</v>
      </c>
      <c r="B320" s="17" t="s">
        <v>1072</v>
      </c>
      <c r="C320" s="17" t="s">
        <v>1068</v>
      </c>
      <c r="D320" s="17" t="s">
        <v>1076</v>
      </c>
      <c r="E320" s="17" t="s">
        <v>1077</v>
      </c>
      <c r="F320" s="17" t="s">
        <v>35</v>
      </c>
      <c r="G320" s="17" t="s">
        <v>1078</v>
      </c>
      <c r="H320" s="17">
        <v>396</v>
      </c>
      <c r="I320" s="17">
        <v>394</v>
      </c>
      <c r="J320" s="17">
        <v>2</v>
      </c>
      <c r="K320" s="17" t="s">
        <v>37</v>
      </c>
      <c r="L320" s="18">
        <v>8816.65</v>
      </c>
      <c r="M320" s="18">
        <v>536.16999999999996</v>
      </c>
      <c r="N320" s="18">
        <v>176.18</v>
      </c>
      <c r="O320" s="18">
        <v>9529</v>
      </c>
      <c r="P320" s="18">
        <v>349.46</v>
      </c>
      <c r="Q320" s="18">
        <v>66.64</v>
      </c>
      <c r="R320" s="18">
        <v>0.9</v>
      </c>
      <c r="S320" s="18">
        <v>417</v>
      </c>
      <c r="T320" s="18">
        <v>0</v>
      </c>
      <c r="U320" s="18">
        <v>0</v>
      </c>
      <c r="V320" s="18">
        <v>0</v>
      </c>
      <c r="W320" s="18">
        <v>0</v>
      </c>
      <c r="X320" s="18"/>
      <c r="Y320" s="18">
        <v>9166.11</v>
      </c>
      <c r="Z320" s="18">
        <v>602.80999999999995</v>
      </c>
      <c r="AA320" s="18">
        <v>177.08</v>
      </c>
      <c r="AB320" s="18">
        <v>9946</v>
      </c>
    </row>
    <row r="321" spans="1:28" s="22" customFormat="1" x14ac:dyDescent="0.25">
      <c r="A321" s="19"/>
      <c r="B321" s="19"/>
      <c r="C321" s="10" t="s">
        <v>71</v>
      </c>
      <c r="D321" s="19"/>
      <c r="E321" s="19"/>
      <c r="F321" s="19"/>
      <c r="G321" s="19"/>
      <c r="H321" s="19"/>
      <c r="I321" s="19"/>
      <c r="J321" s="19">
        <f>SUM(J311:J320)</f>
        <v>30113</v>
      </c>
      <c r="K321" s="19"/>
      <c r="L321" s="19">
        <f t="shared" ref="L321:AB321" si="46">SUM(L311:L320)</f>
        <v>1942621.68</v>
      </c>
      <c r="M321" s="19">
        <f t="shared" si="46"/>
        <v>90220.74</v>
      </c>
      <c r="N321" s="19">
        <f t="shared" si="46"/>
        <v>69061.58</v>
      </c>
      <c r="O321" s="19">
        <f t="shared" si="46"/>
        <v>2101904</v>
      </c>
      <c r="P321" s="19">
        <f t="shared" si="46"/>
        <v>184848.71</v>
      </c>
      <c r="Q321" s="19">
        <f t="shared" si="46"/>
        <v>19285.440000000002</v>
      </c>
      <c r="R321" s="19">
        <f t="shared" si="46"/>
        <v>13550.85</v>
      </c>
      <c r="S321" s="19">
        <f t="shared" si="46"/>
        <v>217685</v>
      </c>
      <c r="T321" s="19">
        <f t="shared" si="46"/>
        <v>32770</v>
      </c>
      <c r="U321" s="19">
        <f t="shared" si="46"/>
        <v>98389.31</v>
      </c>
      <c r="V321" s="19">
        <f t="shared" si="46"/>
        <v>21952.54</v>
      </c>
      <c r="W321" s="19">
        <f t="shared" si="46"/>
        <v>29658.15</v>
      </c>
      <c r="X321" s="19">
        <f t="shared" si="46"/>
        <v>150000</v>
      </c>
      <c r="Y321" s="19">
        <f t="shared" si="46"/>
        <v>2029081.0800000003</v>
      </c>
      <c r="Z321" s="19">
        <f t="shared" si="46"/>
        <v>87553.639999999985</v>
      </c>
      <c r="AA321" s="19">
        <f t="shared" si="46"/>
        <v>52954.279999999992</v>
      </c>
      <c r="AB321" s="19">
        <f t="shared" si="46"/>
        <v>2169589</v>
      </c>
    </row>
    <row r="322" spans="1:28" s="15" customFormat="1" x14ac:dyDescent="0.25">
      <c r="A322" s="17">
        <v>1</v>
      </c>
      <c r="B322" s="17" t="s">
        <v>1064</v>
      </c>
      <c r="C322" s="17" t="s">
        <v>1044</v>
      </c>
      <c r="D322" s="17" t="s">
        <v>1079</v>
      </c>
      <c r="E322" s="17" t="s">
        <v>1080</v>
      </c>
      <c r="F322" s="17" t="s">
        <v>75</v>
      </c>
      <c r="G322" s="17" t="s">
        <v>1081</v>
      </c>
      <c r="H322" s="17">
        <v>14357</v>
      </c>
      <c r="I322" s="17">
        <v>13987</v>
      </c>
      <c r="J322" s="17">
        <v>370</v>
      </c>
      <c r="K322" s="17" t="s">
        <v>37</v>
      </c>
      <c r="L322" s="18">
        <v>58710.81</v>
      </c>
      <c r="M322" s="18">
        <v>6335.45</v>
      </c>
      <c r="N322" s="18">
        <v>4014.74</v>
      </c>
      <c r="O322" s="18">
        <v>69061</v>
      </c>
      <c r="P322" s="18">
        <v>3094.12</v>
      </c>
      <c r="Q322" s="18">
        <v>611.42999999999995</v>
      </c>
      <c r="R322" s="18">
        <v>221.45</v>
      </c>
      <c r="S322" s="18">
        <v>3927</v>
      </c>
      <c r="T322" s="18">
        <v>750</v>
      </c>
      <c r="U322" s="18">
        <v>0</v>
      </c>
      <c r="V322" s="18">
        <v>0</v>
      </c>
      <c r="W322" s="18">
        <v>0</v>
      </c>
      <c r="X322" s="18"/>
      <c r="Y322" s="18">
        <v>61804.93</v>
      </c>
      <c r="Z322" s="18">
        <v>6946.88</v>
      </c>
      <c r="AA322" s="18">
        <v>4236.1899999999996</v>
      </c>
      <c r="AB322" s="18">
        <v>72988</v>
      </c>
    </row>
    <row r="323" spans="1:28" s="15" customFormat="1" x14ac:dyDescent="0.25">
      <c r="A323" s="17">
        <v>2</v>
      </c>
      <c r="B323" s="17" t="s">
        <v>1048</v>
      </c>
      <c r="C323" s="17" t="s">
        <v>1044</v>
      </c>
      <c r="D323" s="17" t="s">
        <v>1082</v>
      </c>
      <c r="E323" s="17" t="s">
        <v>1083</v>
      </c>
      <c r="F323" s="17" t="s">
        <v>75</v>
      </c>
      <c r="G323" s="17" t="s">
        <v>1072</v>
      </c>
      <c r="H323" s="17">
        <v>5315</v>
      </c>
      <c r="I323" s="17">
        <v>5229</v>
      </c>
      <c r="J323" s="17">
        <v>86</v>
      </c>
      <c r="K323" s="17" t="s">
        <v>37</v>
      </c>
      <c r="L323" s="18">
        <v>23147.86</v>
      </c>
      <c r="M323" s="18">
        <v>3028.27</v>
      </c>
      <c r="N323" s="18">
        <v>1012.87</v>
      </c>
      <c r="O323" s="18">
        <v>27189</v>
      </c>
      <c r="P323" s="18">
        <v>1117.83</v>
      </c>
      <c r="Q323" s="18">
        <v>236.7</v>
      </c>
      <c r="R323" s="18">
        <v>51.47</v>
      </c>
      <c r="S323" s="18">
        <v>1406</v>
      </c>
      <c r="T323" s="18">
        <v>0</v>
      </c>
      <c r="U323" s="18">
        <v>0</v>
      </c>
      <c r="V323" s="18">
        <v>0</v>
      </c>
      <c r="W323" s="18">
        <v>0</v>
      </c>
      <c r="X323" s="18"/>
      <c r="Y323" s="18">
        <v>24265.69</v>
      </c>
      <c r="Z323" s="18">
        <v>3264.97</v>
      </c>
      <c r="AA323" s="18">
        <v>1064.3399999999999</v>
      </c>
      <c r="AB323" s="18">
        <v>28595</v>
      </c>
    </row>
    <row r="324" spans="1:28" s="15" customFormat="1" x14ac:dyDescent="0.25">
      <c r="A324" s="17">
        <v>3</v>
      </c>
      <c r="B324" s="17" t="s">
        <v>1048</v>
      </c>
      <c r="C324" s="17" t="s">
        <v>1044</v>
      </c>
      <c r="D324" s="17" t="s">
        <v>1084</v>
      </c>
      <c r="E324" s="17" t="s">
        <v>1085</v>
      </c>
      <c r="F324" s="17" t="s">
        <v>75</v>
      </c>
      <c r="G324" s="17" t="s">
        <v>1072</v>
      </c>
      <c r="H324" s="17">
        <v>11119</v>
      </c>
      <c r="I324" s="17">
        <v>10949</v>
      </c>
      <c r="J324" s="17">
        <v>170</v>
      </c>
      <c r="K324" s="17" t="s">
        <v>37</v>
      </c>
      <c r="L324" s="18">
        <v>41091.93</v>
      </c>
      <c r="M324" s="18">
        <v>4999.5600000000004</v>
      </c>
      <c r="N324" s="18">
        <v>3006.51</v>
      </c>
      <c r="O324" s="18">
        <v>49098</v>
      </c>
      <c r="P324" s="18">
        <v>1563.96</v>
      </c>
      <c r="Q324" s="18">
        <v>427.3</v>
      </c>
      <c r="R324" s="18">
        <v>101.74</v>
      </c>
      <c r="S324" s="18">
        <v>2093</v>
      </c>
      <c r="T324" s="18">
        <v>0</v>
      </c>
      <c r="U324" s="18">
        <v>0</v>
      </c>
      <c r="V324" s="18">
        <v>0</v>
      </c>
      <c r="W324" s="18">
        <v>0</v>
      </c>
      <c r="X324" s="18"/>
      <c r="Y324" s="18">
        <v>42655.89</v>
      </c>
      <c r="Z324" s="18">
        <v>5426.86</v>
      </c>
      <c r="AA324" s="18">
        <v>3108.25</v>
      </c>
      <c r="AB324" s="18">
        <v>51191</v>
      </c>
    </row>
    <row r="325" spans="1:28" s="15" customFormat="1" x14ac:dyDescent="0.25">
      <c r="A325" s="17">
        <v>4</v>
      </c>
      <c r="B325" s="17" t="s">
        <v>1048</v>
      </c>
      <c r="C325" s="17" t="s">
        <v>1044</v>
      </c>
      <c r="D325" s="17" t="s">
        <v>1086</v>
      </c>
      <c r="E325" s="17" t="s">
        <v>1087</v>
      </c>
      <c r="F325" s="17" t="s">
        <v>75</v>
      </c>
      <c r="G325" s="17" t="s">
        <v>1072</v>
      </c>
      <c r="H325" s="17">
        <v>7038</v>
      </c>
      <c r="I325" s="17">
        <v>6950</v>
      </c>
      <c r="J325" s="17">
        <v>88</v>
      </c>
      <c r="K325" s="17" t="s">
        <v>37</v>
      </c>
      <c r="L325" s="18">
        <v>21279.87</v>
      </c>
      <c r="M325" s="18">
        <v>2965.93</v>
      </c>
      <c r="N325" s="18">
        <v>911.2</v>
      </c>
      <c r="O325" s="18">
        <v>25157</v>
      </c>
      <c r="P325" s="18">
        <v>1100.6500000000001</v>
      </c>
      <c r="Q325" s="18">
        <v>218.68</v>
      </c>
      <c r="R325" s="18">
        <v>52.67</v>
      </c>
      <c r="S325" s="18">
        <v>1372</v>
      </c>
      <c r="T325" s="18">
        <v>0</v>
      </c>
      <c r="U325" s="18">
        <v>0</v>
      </c>
      <c r="V325" s="18">
        <v>0</v>
      </c>
      <c r="W325" s="18">
        <v>0</v>
      </c>
      <c r="X325" s="18"/>
      <c r="Y325" s="18">
        <v>22380.52</v>
      </c>
      <c r="Z325" s="18">
        <v>3184.61</v>
      </c>
      <c r="AA325" s="18">
        <v>963.87</v>
      </c>
      <c r="AB325" s="18">
        <v>26529</v>
      </c>
    </row>
    <row r="326" spans="1:28" s="15" customFormat="1" x14ac:dyDescent="0.25">
      <c r="A326" s="17">
        <v>5</v>
      </c>
      <c r="B326" s="17" t="s">
        <v>1048</v>
      </c>
      <c r="C326" s="17" t="s">
        <v>1044</v>
      </c>
      <c r="D326" s="17" t="s">
        <v>1088</v>
      </c>
      <c r="E326" s="17" t="s">
        <v>1089</v>
      </c>
      <c r="F326" s="17" t="s">
        <v>75</v>
      </c>
      <c r="G326" s="17" t="s">
        <v>1072</v>
      </c>
      <c r="H326" s="17">
        <v>1092</v>
      </c>
      <c r="I326" s="17">
        <v>842</v>
      </c>
      <c r="J326" s="17">
        <v>250</v>
      </c>
      <c r="K326" s="17" t="s">
        <v>37</v>
      </c>
      <c r="L326" s="18">
        <v>32488.75</v>
      </c>
      <c r="M326" s="18">
        <v>3827.83</v>
      </c>
      <c r="N326" s="18">
        <v>1354.42</v>
      </c>
      <c r="O326" s="18">
        <v>37671</v>
      </c>
      <c r="P326" s="18">
        <v>2232.5500000000002</v>
      </c>
      <c r="Q326" s="18">
        <v>329.82</v>
      </c>
      <c r="R326" s="18">
        <v>149.63</v>
      </c>
      <c r="S326" s="18">
        <v>2712</v>
      </c>
      <c r="T326" s="18">
        <v>0</v>
      </c>
      <c r="U326" s="18">
        <v>0</v>
      </c>
      <c r="V326" s="18">
        <v>0</v>
      </c>
      <c r="W326" s="18">
        <v>0</v>
      </c>
      <c r="X326" s="18"/>
      <c r="Y326" s="18">
        <v>34721.300000000003</v>
      </c>
      <c r="Z326" s="18">
        <v>4157.6499999999996</v>
      </c>
      <c r="AA326" s="18">
        <v>1504.05</v>
      </c>
      <c r="AB326" s="18">
        <v>40383</v>
      </c>
    </row>
    <row r="327" spans="1:28" s="15" customFormat="1" x14ac:dyDescent="0.25">
      <c r="A327" s="17">
        <v>6</v>
      </c>
      <c r="B327" s="17" t="s">
        <v>1043</v>
      </c>
      <c r="C327" s="17" t="s">
        <v>1091</v>
      </c>
      <c r="D327" s="17" t="s">
        <v>1092</v>
      </c>
      <c r="E327" s="17" t="s">
        <v>1093</v>
      </c>
      <c r="F327" s="17" t="s">
        <v>75</v>
      </c>
      <c r="G327" s="17" t="s">
        <v>114</v>
      </c>
      <c r="H327" s="17">
        <v>0</v>
      </c>
      <c r="I327" s="17">
        <v>0</v>
      </c>
      <c r="J327" s="17">
        <v>720</v>
      </c>
      <c r="K327" s="17" t="s">
        <v>107</v>
      </c>
      <c r="L327" s="18">
        <v>44566.87</v>
      </c>
      <c r="M327" s="18">
        <v>5367.27</v>
      </c>
      <c r="N327" s="18">
        <v>3657.86</v>
      </c>
      <c r="O327" s="18">
        <v>53592</v>
      </c>
      <c r="P327" s="18">
        <v>5419.99</v>
      </c>
      <c r="Q327" s="18">
        <v>456.09</v>
      </c>
      <c r="R327" s="18">
        <v>430.92</v>
      </c>
      <c r="S327" s="18">
        <v>6307</v>
      </c>
      <c r="T327" s="18">
        <v>0</v>
      </c>
      <c r="U327" s="18">
        <v>0</v>
      </c>
      <c r="V327" s="18">
        <v>0</v>
      </c>
      <c r="W327" s="18">
        <v>0</v>
      </c>
      <c r="X327" s="18"/>
      <c r="Y327" s="18">
        <v>49986.86</v>
      </c>
      <c r="Z327" s="18">
        <v>5823.36</v>
      </c>
      <c r="AA327" s="18">
        <v>4088.78</v>
      </c>
      <c r="AB327" s="18">
        <v>59899</v>
      </c>
    </row>
    <row r="328" spans="1:28" s="15" customFormat="1" x14ac:dyDescent="0.25">
      <c r="A328" s="17">
        <v>7</v>
      </c>
      <c r="B328" s="17" t="s">
        <v>1043</v>
      </c>
      <c r="C328" s="17" t="s">
        <v>1043</v>
      </c>
      <c r="D328" s="17" t="s">
        <v>1094</v>
      </c>
      <c r="E328" s="17" t="s">
        <v>1095</v>
      </c>
      <c r="F328" s="17" t="s">
        <v>75</v>
      </c>
      <c r="G328" s="17" t="s">
        <v>114</v>
      </c>
      <c r="H328" s="17">
        <v>20</v>
      </c>
      <c r="I328" s="17">
        <v>20</v>
      </c>
      <c r="J328" s="17">
        <v>7</v>
      </c>
      <c r="K328" s="17" t="s">
        <v>107</v>
      </c>
      <c r="L328" s="18">
        <v>31011.02</v>
      </c>
      <c r="M328" s="18">
        <v>5289</v>
      </c>
      <c r="N328" s="18">
        <v>2355.98</v>
      </c>
      <c r="O328" s="18">
        <v>38656</v>
      </c>
      <c r="P328" s="18">
        <v>300.55</v>
      </c>
      <c r="Q328" s="18">
        <v>332.26</v>
      </c>
      <c r="R328" s="18">
        <v>4.1900000000000004</v>
      </c>
      <c r="S328" s="18">
        <v>637</v>
      </c>
      <c r="T328" s="18">
        <v>0</v>
      </c>
      <c r="U328" s="18">
        <v>0</v>
      </c>
      <c r="V328" s="18">
        <v>0</v>
      </c>
      <c r="W328" s="18">
        <v>0</v>
      </c>
      <c r="X328" s="18"/>
      <c r="Y328" s="18">
        <v>31311.57</v>
      </c>
      <c r="Z328" s="18">
        <v>5621.26</v>
      </c>
      <c r="AA328" s="18">
        <v>2360.17</v>
      </c>
      <c r="AB328" s="18">
        <v>39293</v>
      </c>
    </row>
    <row r="329" spans="1:28" s="15" customFormat="1" x14ac:dyDescent="0.25">
      <c r="A329" s="17">
        <v>8</v>
      </c>
      <c r="B329" s="17" t="s">
        <v>1048</v>
      </c>
      <c r="C329" s="17" t="s">
        <v>1044</v>
      </c>
      <c r="D329" s="17" t="s">
        <v>1096</v>
      </c>
      <c r="E329" s="17" t="s">
        <v>1097</v>
      </c>
      <c r="F329" s="17" t="s">
        <v>75</v>
      </c>
      <c r="G329" s="17" t="s">
        <v>114</v>
      </c>
      <c r="H329" s="17">
        <v>0</v>
      </c>
      <c r="I329" s="17">
        <v>0</v>
      </c>
      <c r="J329" s="17">
        <v>909</v>
      </c>
      <c r="K329" s="17" t="s">
        <v>107</v>
      </c>
      <c r="L329" s="18">
        <v>90071.96</v>
      </c>
      <c r="M329" s="18">
        <v>12727.84</v>
      </c>
      <c r="N329" s="18">
        <v>7665.2</v>
      </c>
      <c r="O329" s="18">
        <v>110465</v>
      </c>
      <c r="P329" s="18">
        <v>6839.6</v>
      </c>
      <c r="Q329" s="18">
        <v>944.36</v>
      </c>
      <c r="R329" s="18">
        <v>544.04</v>
      </c>
      <c r="S329" s="18">
        <v>8328</v>
      </c>
      <c r="T329" s="18">
        <v>0</v>
      </c>
      <c r="U329" s="18">
        <v>0</v>
      </c>
      <c r="V329" s="18">
        <v>0</v>
      </c>
      <c r="W329" s="18">
        <v>0</v>
      </c>
      <c r="X329" s="18"/>
      <c r="Y329" s="18">
        <v>96911.56</v>
      </c>
      <c r="Z329" s="18">
        <v>13672.2</v>
      </c>
      <c r="AA329" s="18">
        <v>8209.24</v>
      </c>
      <c r="AB329" s="18">
        <v>118793</v>
      </c>
    </row>
    <row r="330" spans="1:28" s="12" customFormat="1" ht="16.5" customHeight="1" x14ac:dyDescent="0.25">
      <c r="A330" s="10"/>
      <c r="B330" s="10"/>
      <c r="C330" s="10" t="s">
        <v>71</v>
      </c>
      <c r="D330" s="10"/>
      <c r="E330" s="10"/>
      <c r="F330" s="10"/>
      <c r="G330" s="10"/>
      <c r="H330" s="10"/>
      <c r="I330" s="10"/>
      <c r="J330" s="11">
        <f>SUM(J322:J329)</f>
        <v>2600</v>
      </c>
      <c r="K330" s="11"/>
      <c r="L330" s="11">
        <f t="shared" ref="L330:AB330" si="47">SUM(L322:L329)</f>
        <v>342369.07</v>
      </c>
      <c r="M330" s="11">
        <f t="shared" si="47"/>
        <v>44541.15</v>
      </c>
      <c r="N330" s="11">
        <f t="shared" si="47"/>
        <v>23978.78</v>
      </c>
      <c r="O330" s="11">
        <f t="shared" si="47"/>
        <v>410889</v>
      </c>
      <c r="P330" s="11">
        <f t="shared" si="47"/>
        <v>21669.25</v>
      </c>
      <c r="Q330" s="11">
        <f t="shared" si="47"/>
        <v>3556.64</v>
      </c>
      <c r="R330" s="11">
        <f t="shared" si="47"/>
        <v>1556.1100000000001</v>
      </c>
      <c r="S330" s="11">
        <f t="shared" si="47"/>
        <v>26782</v>
      </c>
      <c r="T330" s="11">
        <f t="shared" si="47"/>
        <v>750</v>
      </c>
      <c r="U330" s="11">
        <f t="shared" si="47"/>
        <v>0</v>
      </c>
      <c r="V330" s="11">
        <f t="shared" si="47"/>
        <v>0</v>
      </c>
      <c r="W330" s="11">
        <f t="shared" si="47"/>
        <v>0</v>
      </c>
      <c r="X330" s="11">
        <f t="shared" si="47"/>
        <v>0</v>
      </c>
      <c r="Y330" s="11">
        <f t="shared" si="47"/>
        <v>364038.32</v>
      </c>
      <c r="Z330" s="11">
        <f t="shared" si="47"/>
        <v>48097.790000000008</v>
      </c>
      <c r="AA330" s="11">
        <f t="shared" si="47"/>
        <v>25534.89</v>
      </c>
      <c r="AB330" s="11">
        <f t="shared" si="47"/>
        <v>437671</v>
      </c>
    </row>
    <row r="331" spans="1:28" s="12" customFormat="1" ht="16.5" customHeight="1" x14ac:dyDescent="0.25">
      <c r="A331" s="10"/>
      <c r="B331" s="10"/>
      <c r="C331" s="10" t="s">
        <v>119</v>
      </c>
      <c r="D331" s="10"/>
      <c r="E331" s="10"/>
      <c r="F331" s="10"/>
      <c r="G331" s="10"/>
      <c r="H331" s="10"/>
      <c r="I331" s="10"/>
      <c r="J331" s="11">
        <f>J330+J321</f>
        <v>32713</v>
      </c>
      <c r="K331" s="11"/>
      <c r="L331" s="11">
        <f t="shared" ref="L331:AB331" si="48">L330+L321</f>
        <v>2284990.75</v>
      </c>
      <c r="M331" s="11">
        <f t="shared" si="48"/>
        <v>134761.89000000001</v>
      </c>
      <c r="N331" s="11">
        <f t="shared" si="48"/>
        <v>93040.36</v>
      </c>
      <c r="O331" s="11">
        <f t="shared" si="48"/>
        <v>2512793</v>
      </c>
      <c r="P331" s="11">
        <f t="shared" si="48"/>
        <v>206517.96</v>
      </c>
      <c r="Q331" s="11">
        <f t="shared" si="48"/>
        <v>22842.080000000002</v>
      </c>
      <c r="R331" s="11">
        <f t="shared" si="48"/>
        <v>15106.960000000001</v>
      </c>
      <c r="S331" s="11">
        <f t="shared" si="48"/>
        <v>244467</v>
      </c>
      <c r="T331" s="11">
        <f t="shared" si="48"/>
        <v>33520</v>
      </c>
      <c r="U331" s="11">
        <f t="shared" si="48"/>
        <v>98389.31</v>
      </c>
      <c r="V331" s="11">
        <f t="shared" si="48"/>
        <v>21952.54</v>
      </c>
      <c r="W331" s="11">
        <f t="shared" si="48"/>
        <v>29658.15</v>
      </c>
      <c r="X331" s="11">
        <f t="shared" si="48"/>
        <v>150000</v>
      </c>
      <c r="Y331" s="11">
        <f t="shared" si="48"/>
        <v>2393119.4000000004</v>
      </c>
      <c r="Z331" s="11">
        <f t="shared" si="48"/>
        <v>135651.43</v>
      </c>
      <c r="AA331" s="11">
        <f t="shared" si="48"/>
        <v>78489.169999999984</v>
      </c>
      <c r="AB331" s="11">
        <f t="shared" si="48"/>
        <v>2607260</v>
      </c>
    </row>
    <row r="332" spans="1:28" x14ac:dyDescent="0.25">
      <c r="O332" s="34"/>
    </row>
    <row r="333" spans="1:28" x14ac:dyDescent="0.25">
      <c r="O333" s="34"/>
    </row>
    <row r="336" spans="1:28" ht="15.75" x14ac:dyDescent="0.25">
      <c r="E336" s="13" t="s">
        <v>120</v>
      </c>
      <c r="G336" s="14"/>
      <c r="H336" s="14"/>
      <c r="I336" s="14"/>
      <c r="J336" s="14"/>
      <c r="K336" s="14"/>
      <c r="L336" s="13" t="s">
        <v>122</v>
      </c>
      <c r="M336" s="13"/>
      <c r="O336" s="14"/>
      <c r="Q336" s="14"/>
      <c r="R336" s="13" t="s">
        <v>121</v>
      </c>
      <c r="T336" s="14"/>
      <c r="U336" s="14"/>
      <c r="W336" s="14"/>
      <c r="X336" s="14"/>
      <c r="Y336" s="13" t="s">
        <v>123</v>
      </c>
      <c r="Z336" s="14"/>
      <c r="AA336" s="14"/>
      <c r="AB336" s="14"/>
    </row>
    <row r="337" spans="1:31" ht="15.75" x14ac:dyDescent="0.25">
      <c r="E337" s="13" t="s">
        <v>124</v>
      </c>
      <c r="G337" s="14"/>
      <c r="H337" s="14"/>
      <c r="I337" s="14"/>
      <c r="J337" s="14"/>
      <c r="K337" s="14"/>
      <c r="L337" s="13" t="s">
        <v>124</v>
      </c>
      <c r="M337" s="13"/>
      <c r="O337" s="14"/>
      <c r="Q337" s="14"/>
      <c r="R337" s="13" t="s">
        <v>124</v>
      </c>
      <c r="T337" s="14"/>
      <c r="U337" s="14"/>
      <c r="W337" s="14"/>
      <c r="X337" s="14"/>
      <c r="Y337" s="13" t="s">
        <v>124</v>
      </c>
      <c r="Z337" s="14"/>
      <c r="AA337" s="14"/>
      <c r="AB337" s="14"/>
    </row>
    <row r="338" spans="1:31" ht="32.25" customHeight="1" x14ac:dyDescent="0.55000000000000004">
      <c r="A338" s="75" t="s">
        <v>0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1"/>
      <c r="AD338" s="1"/>
      <c r="AE338" s="1"/>
    </row>
    <row r="339" spans="1:31" ht="21.75" customHeight="1" x14ac:dyDescent="0.4">
      <c r="A339" s="76" t="s">
        <v>1709</v>
      </c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2"/>
      <c r="AD339" s="2"/>
      <c r="AE339" s="2"/>
    </row>
    <row r="340" spans="1:31" s="5" customFormat="1" ht="20.25" customHeight="1" x14ac:dyDescent="0.35">
      <c r="A340" s="3" t="s">
        <v>1</v>
      </c>
      <c r="B340" s="4"/>
      <c r="C340" s="3"/>
      <c r="D340" s="3"/>
      <c r="F340" s="3" t="s">
        <v>1098</v>
      </c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s="7" customFormat="1" ht="90" x14ac:dyDescent="0.25">
      <c r="A341" s="6" t="s">
        <v>3</v>
      </c>
      <c r="B341" s="6" t="s">
        <v>4</v>
      </c>
      <c r="C341" s="6" t="s">
        <v>5</v>
      </c>
      <c r="D341" s="6" t="s">
        <v>6</v>
      </c>
      <c r="E341" s="6" t="s">
        <v>7</v>
      </c>
      <c r="F341" s="6" t="s">
        <v>8</v>
      </c>
      <c r="G341" s="6" t="s">
        <v>9</v>
      </c>
      <c r="H341" s="6" t="s">
        <v>10</v>
      </c>
      <c r="I341" s="6" t="s">
        <v>11</v>
      </c>
      <c r="J341" s="6" t="s">
        <v>12</v>
      </c>
      <c r="K341" s="6" t="s">
        <v>13</v>
      </c>
      <c r="L341" s="6" t="s">
        <v>14</v>
      </c>
      <c r="M341" s="6" t="s">
        <v>15</v>
      </c>
      <c r="N341" s="6" t="s">
        <v>16</v>
      </c>
      <c r="O341" s="6" t="s">
        <v>17</v>
      </c>
      <c r="P341" s="6" t="s">
        <v>18</v>
      </c>
      <c r="Q341" s="6" t="s">
        <v>19</v>
      </c>
      <c r="R341" s="6" t="s">
        <v>20</v>
      </c>
      <c r="S341" s="6" t="s">
        <v>21</v>
      </c>
      <c r="T341" s="6" t="s">
        <v>22</v>
      </c>
      <c r="U341" s="6" t="s">
        <v>23</v>
      </c>
      <c r="V341" s="6" t="s">
        <v>24</v>
      </c>
      <c r="W341" s="6" t="s">
        <v>25</v>
      </c>
      <c r="X341" s="6" t="s">
        <v>26</v>
      </c>
      <c r="Y341" s="6" t="s">
        <v>27</v>
      </c>
      <c r="Z341" s="6" t="s">
        <v>28</v>
      </c>
      <c r="AA341" s="6" t="s">
        <v>29</v>
      </c>
      <c r="AB341" s="6" t="s">
        <v>30</v>
      </c>
    </row>
    <row r="342" spans="1:31" s="15" customFormat="1" x14ac:dyDescent="0.25">
      <c r="A342" s="17">
        <v>1</v>
      </c>
      <c r="B342" s="17" t="s">
        <v>1043</v>
      </c>
      <c r="C342" s="17" t="s">
        <v>1044</v>
      </c>
      <c r="D342" s="17" t="s">
        <v>1045</v>
      </c>
      <c r="E342" s="17" t="s">
        <v>1046</v>
      </c>
      <c r="F342" s="17" t="s">
        <v>35</v>
      </c>
      <c r="G342" s="17" t="s">
        <v>1047</v>
      </c>
      <c r="H342" s="17">
        <v>335820</v>
      </c>
      <c r="I342" s="17">
        <v>331250</v>
      </c>
      <c r="J342" s="17">
        <v>4570</v>
      </c>
      <c r="K342" s="17" t="s">
        <v>37</v>
      </c>
      <c r="L342" s="18">
        <v>364493.02</v>
      </c>
      <c r="M342" s="18">
        <v>24284.01</v>
      </c>
      <c r="N342" s="18">
        <v>18932.97</v>
      </c>
      <c r="O342" s="18">
        <v>407710</v>
      </c>
      <c r="P342" s="18">
        <v>27196.65</v>
      </c>
      <c r="Q342" s="18">
        <v>3828.85</v>
      </c>
      <c r="R342" s="18">
        <v>2056.5</v>
      </c>
      <c r="S342" s="18">
        <v>33082</v>
      </c>
      <c r="T342" s="18">
        <v>6210</v>
      </c>
      <c r="U342" s="18">
        <v>0</v>
      </c>
      <c r="V342" s="18">
        <v>0</v>
      </c>
      <c r="W342" s="18">
        <v>0</v>
      </c>
      <c r="X342" s="18"/>
      <c r="Y342" s="18">
        <v>391689.67</v>
      </c>
      <c r="Z342" s="18">
        <v>28112.86</v>
      </c>
      <c r="AA342" s="18">
        <v>20989.47</v>
      </c>
      <c r="AB342" s="18">
        <v>440792</v>
      </c>
    </row>
    <row r="343" spans="1:31" s="15" customFormat="1" x14ac:dyDescent="0.25">
      <c r="A343" s="17">
        <v>2</v>
      </c>
      <c r="B343" s="17" t="s">
        <v>1048</v>
      </c>
      <c r="C343" s="17" t="s">
        <v>1044</v>
      </c>
      <c r="D343" s="17" t="s">
        <v>1049</v>
      </c>
      <c r="E343" s="17" t="s">
        <v>1050</v>
      </c>
      <c r="F343" s="17" t="s">
        <v>35</v>
      </c>
      <c r="G343" s="17" t="s">
        <v>45</v>
      </c>
      <c r="H343" s="17">
        <v>231727</v>
      </c>
      <c r="I343" s="17">
        <v>222164</v>
      </c>
      <c r="J343" s="17">
        <v>9563</v>
      </c>
      <c r="K343" s="17" t="s">
        <v>37</v>
      </c>
      <c r="L343" s="18">
        <v>666079.4</v>
      </c>
      <c r="M343" s="18">
        <v>23278.7</v>
      </c>
      <c r="N343" s="18">
        <v>17289.900000000001</v>
      </c>
      <c r="O343" s="18">
        <v>706648</v>
      </c>
      <c r="P343" s="18">
        <v>55606.19</v>
      </c>
      <c r="Q343" s="18">
        <v>6773.46</v>
      </c>
      <c r="R343" s="18">
        <v>4303.3500000000004</v>
      </c>
      <c r="S343" s="18">
        <v>66683</v>
      </c>
      <c r="T343" s="18">
        <v>0</v>
      </c>
      <c r="U343" s="18">
        <v>0</v>
      </c>
      <c r="V343" s="18">
        <v>0</v>
      </c>
      <c r="W343" s="18">
        <v>0</v>
      </c>
      <c r="X343" s="18"/>
      <c r="Y343" s="18">
        <v>721685.59</v>
      </c>
      <c r="Z343" s="18">
        <v>30052.16</v>
      </c>
      <c r="AA343" s="18">
        <v>21593.25</v>
      </c>
      <c r="AB343" s="18">
        <v>773331</v>
      </c>
    </row>
    <row r="344" spans="1:31" s="15" customFormat="1" x14ac:dyDescent="0.25">
      <c r="A344" s="17">
        <v>3</v>
      </c>
      <c r="B344" s="17" t="s">
        <v>1048</v>
      </c>
      <c r="C344" s="17" t="s">
        <v>1044</v>
      </c>
      <c r="D344" s="17" t="s">
        <v>1051</v>
      </c>
      <c r="E344" s="17" t="s">
        <v>1052</v>
      </c>
      <c r="F344" s="17" t="s">
        <v>35</v>
      </c>
      <c r="G344" s="17" t="s">
        <v>45</v>
      </c>
      <c r="H344" s="17">
        <v>380</v>
      </c>
      <c r="I344" s="17">
        <v>380</v>
      </c>
      <c r="J344" s="17">
        <v>0</v>
      </c>
      <c r="K344" s="17" t="s">
        <v>302</v>
      </c>
      <c r="L344" s="18">
        <v>4771.67</v>
      </c>
      <c r="M344" s="18">
        <v>869.06</v>
      </c>
      <c r="N344" s="18">
        <v>13.27</v>
      </c>
      <c r="O344" s="18">
        <v>5654</v>
      </c>
      <c r="P344" s="18">
        <v>137.19</v>
      </c>
      <c r="Q344" s="18">
        <v>48.81</v>
      </c>
      <c r="R344" s="18">
        <v>0</v>
      </c>
      <c r="S344" s="18">
        <v>186</v>
      </c>
      <c r="T344" s="18">
        <v>140</v>
      </c>
      <c r="U344" s="18">
        <v>0</v>
      </c>
      <c r="V344" s="18">
        <v>0</v>
      </c>
      <c r="W344" s="18">
        <v>0</v>
      </c>
      <c r="X344" s="18"/>
      <c r="Y344" s="18">
        <v>4908.8599999999997</v>
      </c>
      <c r="Z344" s="18">
        <v>917.87</v>
      </c>
      <c r="AA344" s="18">
        <v>13.27</v>
      </c>
      <c r="AB344" s="18">
        <v>5840</v>
      </c>
    </row>
    <row r="345" spans="1:31" s="15" customFormat="1" x14ac:dyDescent="0.25">
      <c r="A345" s="17">
        <v>4</v>
      </c>
      <c r="B345" s="17" t="s">
        <v>1048</v>
      </c>
      <c r="C345" s="17" t="s">
        <v>1044</v>
      </c>
      <c r="D345" s="17" t="s">
        <v>1053</v>
      </c>
      <c r="E345" s="17" t="s">
        <v>1054</v>
      </c>
      <c r="F345" s="17" t="s">
        <v>35</v>
      </c>
      <c r="G345" s="17" t="s">
        <v>1055</v>
      </c>
      <c r="H345" s="17">
        <v>26873</v>
      </c>
      <c r="I345" s="17">
        <v>26873</v>
      </c>
      <c r="J345" s="17">
        <v>401</v>
      </c>
      <c r="K345" s="17" t="s">
        <v>848</v>
      </c>
      <c r="L345" s="18">
        <v>38132.300000000003</v>
      </c>
      <c r="M345" s="18">
        <v>4227.32</v>
      </c>
      <c r="N345" s="18">
        <v>1746.38</v>
      </c>
      <c r="O345" s="18">
        <v>44106</v>
      </c>
      <c r="P345" s="18">
        <v>2795.35</v>
      </c>
      <c r="Q345" s="18">
        <v>398.2</v>
      </c>
      <c r="R345" s="18">
        <v>180.45</v>
      </c>
      <c r="S345" s="18">
        <v>3374</v>
      </c>
      <c r="T345" s="18">
        <v>0</v>
      </c>
      <c r="U345" s="18">
        <v>0</v>
      </c>
      <c r="V345" s="18">
        <v>0</v>
      </c>
      <c r="W345" s="18">
        <v>0</v>
      </c>
      <c r="X345" s="18"/>
      <c r="Y345" s="18">
        <v>40927.65</v>
      </c>
      <c r="Z345" s="18">
        <v>4625.5200000000004</v>
      </c>
      <c r="AA345" s="18">
        <v>1926.83</v>
      </c>
      <c r="AB345" s="18">
        <v>47480</v>
      </c>
    </row>
    <row r="346" spans="1:31" s="15" customFormat="1" x14ac:dyDescent="0.25">
      <c r="A346" s="17">
        <v>5</v>
      </c>
      <c r="B346" s="17" t="s">
        <v>1048</v>
      </c>
      <c r="C346" s="17" t="s">
        <v>1044</v>
      </c>
      <c r="D346" s="17" t="s">
        <v>1056</v>
      </c>
      <c r="E346" s="17" t="s">
        <v>1057</v>
      </c>
      <c r="F346" s="17" t="s">
        <v>35</v>
      </c>
      <c r="G346" s="17" t="s">
        <v>45</v>
      </c>
      <c r="H346" s="17">
        <v>7185</v>
      </c>
      <c r="I346" s="17">
        <v>7185</v>
      </c>
      <c r="J346" s="17">
        <v>0</v>
      </c>
      <c r="K346" s="17" t="s">
        <v>59</v>
      </c>
      <c r="L346" s="18">
        <v>10989.85</v>
      </c>
      <c r="M346" s="18">
        <v>2254.34</v>
      </c>
      <c r="N346" s="18">
        <v>13.81</v>
      </c>
      <c r="O346" s="18">
        <v>13258</v>
      </c>
      <c r="P346" s="18">
        <v>137.94</v>
      </c>
      <c r="Q346" s="18">
        <v>113.06</v>
      </c>
      <c r="R346" s="18">
        <v>0</v>
      </c>
      <c r="S346" s="18">
        <v>251</v>
      </c>
      <c r="T346" s="18">
        <v>0</v>
      </c>
      <c r="U346" s="18">
        <v>0</v>
      </c>
      <c r="V346" s="18">
        <v>0</v>
      </c>
      <c r="W346" s="18">
        <v>0</v>
      </c>
      <c r="X346" s="18"/>
      <c r="Y346" s="18">
        <v>11127.79</v>
      </c>
      <c r="Z346" s="18">
        <v>2367.4</v>
      </c>
      <c r="AA346" s="18">
        <v>13.81</v>
      </c>
      <c r="AB346" s="18">
        <v>13509</v>
      </c>
    </row>
    <row r="347" spans="1:31" s="15" customFormat="1" x14ac:dyDescent="0.25">
      <c r="A347" s="17">
        <v>6</v>
      </c>
      <c r="B347" s="17" t="s">
        <v>1048</v>
      </c>
      <c r="C347" s="17" t="s">
        <v>1044</v>
      </c>
      <c r="D347" s="17" t="s">
        <v>1058</v>
      </c>
      <c r="E347" s="17" t="s">
        <v>1059</v>
      </c>
      <c r="F347" s="17" t="s">
        <v>35</v>
      </c>
      <c r="G347" s="17" t="s">
        <v>45</v>
      </c>
      <c r="H347" s="17">
        <v>78380</v>
      </c>
      <c r="I347" s="17">
        <v>77983</v>
      </c>
      <c r="J347" s="17">
        <v>397</v>
      </c>
      <c r="K347" s="17" t="s">
        <v>37</v>
      </c>
      <c r="L347" s="18">
        <v>65927.69</v>
      </c>
      <c r="M347" s="18">
        <v>7703.68</v>
      </c>
      <c r="N347" s="18">
        <v>4763.63</v>
      </c>
      <c r="O347" s="18">
        <v>78395</v>
      </c>
      <c r="P347" s="18">
        <v>3047.81</v>
      </c>
      <c r="Q347" s="18">
        <v>713.54</v>
      </c>
      <c r="R347" s="18">
        <v>178.65</v>
      </c>
      <c r="S347" s="18">
        <v>3940</v>
      </c>
      <c r="T347" s="18">
        <v>0</v>
      </c>
      <c r="U347" s="18">
        <v>0</v>
      </c>
      <c r="V347" s="18">
        <v>0</v>
      </c>
      <c r="W347" s="18">
        <v>0</v>
      </c>
      <c r="X347" s="18"/>
      <c r="Y347" s="18">
        <v>68975.5</v>
      </c>
      <c r="Z347" s="18">
        <v>8417.2199999999993</v>
      </c>
      <c r="AA347" s="18">
        <v>4942.28</v>
      </c>
      <c r="AB347" s="18">
        <v>82335</v>
      </c>
    </row>
    <row r="348" spans="1:31" s="15" customFormat="1" x14ac:dyDescent="0.25">
      <c r="A348" s="17">
        <v>7</v>
      </c>
      <c r="B348" s="17" t="s">
        <v>1048</v>
      </c>
      <c r="C348" s="17" t="s">
        <v>1044</v>
      </c>
      <c r="D348" s="17" t="s">
        <v>1060</v>
      </c>
      <c r="E348" s="17" t="s">
        <v>1061</v>
      </c>
      <c r="F348" s="17" t="s">
        <v>35</v>
      </c>
      <c r="G348" s="17" t="s">
        <v>45</v>
      </c>
      <c r="H348" s="17">
        <v>49955</v>
      </c>
      <c r="I348" s="17">
        <v>48446</v>
      </c>
      <c r="J348" s="17">
        <v>1509</v>
      </c>
      <c r="K348" s="17" t="s">
        <v>37</v>
      </c>
      <c r="L348" s="18">
        <v>109994.87</v>
      </c>
      <c r="M348" s="18">
        <v>11076.18</v>
      </c>
      <c r="N348" s="18">
        <v>139.94999999999999</v>
      </c>
      <c r="O348" s="18">
        <v>121211</v>
      </c>
      <c r="P348" s="18">
        <v>8922.27</v>
      </c>
      <c r="Q348" s="18">
        <v>1126.68</v>
      </c>
      <c r="R348" s="18">
        <v>679.05</v>
      </c>
      <c r="S348" s="18">
        <v>10728</v>
      </c>
      <c r="T348" s="18">
        <v>15660</v>
      </c>
      <c r="U348" s="18">
        <v>0</v>
      </c>
      <c r="V348" s="18">
        <v>0</v>
      </c>
      <c r="W348" s="18">
        <v>0</v>
      </c>
      <c r="X348" s="18"/>
      <c r="Y348" s="18">
        <v>118917.14</v>
      </c>
      <c r="Z348" s="18">
        <v>12202.86</v>
      </c>
      <c r="AA348" s="18">
        <v>819</v>
      </c>
      <c r="AB348" s="18">
        <v>131939</v>
      </c>
    </row>
    <row r="349" spans="1:31" s="15" customFormat="1" x14ac:dyDescent="0.25">
      <c r="A349" s="17">
        <v>8</v>
      </c>
      <c r="B349" s="17" t="s">
        <v>1048</v>
      </c>
      <c r="C349" s="17" t="s">
        <v>1044</v>
      </c>
      <c r="D349" s="17" t="s">
        <v>1062</v>
      </c>
      <c r="E349" s="17" t="s">
        <v>1063</v>
      </c>
      <c r="F349" s="17" t="s">
        <v>35</v>
      </c>
      <c r="G349" s="17" t="s">
        <v>58</v>
      </c>
      <c r="H349" s="17">
        <v>10404</v>
      </c>
      <c r="I349" s="17">
        <v>10243</v>
      </c>
      <c r="J349" s="17">
        <v>483</v>
      </c>
      <c r="K349" s="17" t="s">
        <v>37</v>
      </c>
      <c r="L349" s="18">
        <v>53018.01</v>
      </c>
      <c r="M349" s="18">
        <v>6177.25</v>
      </c>
      <c r="N349" s="18">
        <v>3514.74</v>
      </c>
      <c r="O349" s="18">
        <v>62710</v>
      </c>
      <c r="P349" s="18">
        <v>3248.07</v>
      </c>
      <c r="Q349" s="18">
        <v>566.58000000000004</v>
      </c>
      <c r="R349" s="18">
        <v>217.35</v>
      </c>
      <c r="S349" s="18">
        <v>4032</v>
      </c>
      <c r="T349" s="18">
        <v>0</v>
      </c>
      <c r="U349" s="18">
        <v>0</v>
      </c>
      <c r="V349" s="18">
        <v>0</v>
      </c>
      <c r="W349" s="18">
        <v>0</v>
      </c>
      <c r="X349" s="18"/>
      <c r="Y349" s="18">
        <v>56266.080000000002</v>
      </c>
      <c r="Z349" s="18">
        <v>6743.83</v>
      </c>
      <c r="AA349" s="18">
        <v>3732.09</v>
      </c>
      <c r="AB349" s="18">
        <v>66742</v>
      </c>
    </row>
    <row r="350" spans="1:31" s="15" customFormat="1" x14ac:dyDescent="0.25">
      <c r="A350" s="17">
        <v>9</v>
      </c>
      <c r="B350" s="17" t="s">
        <v>1064</v>
      </c>
      <c r="C350" s="17" t="s">
        <v>1044</v>
      </c>
      <c r="D350" s="17" t="s">
        <v>1065</v>
      </c>
      <c r="E350" s="17" t="s">
        <v>1066</v>
      </c>
      <c r="F350" s="17" t="s">
        <v>35</v>
      </c>
      <c r="G350" s="17" t="s">
        <v>221</v>
      </c>
      <c r="H350" s="17">
        <v>68301</v>
      </c>
      <c r="I350" s="17">
        <v>64237</v>
      </c>
      <c r="J350" s="17">
        <v>12192</v>
      </c>
      <c r="K350" s="17" t="s">
        <v>37</v>
      </c>
      <c r="L350" s="18">
        <v>706508.16</v>
      </c>
      <c r="M350" s="18">
        <v>7080.29</v>
      </c>
      <c r="N350" s="18">
        <v>6362.55</v>
      </c>
      <c r="O350" s="18">
        <v>719951</v>
      </c>
      <c r="P350" s="18">
        <v>77129.48</v>
      </c>
      <c r="Q350" s="18">
        <v>1188.1199999999999</v>
      </c>
      <c r="R350" s="18">
        <v>5486.4</v>
      </c>
      <c r="S350" s="18">
        <v>83804</v>
      </c>
      <c r="T350" s="18">
        <v>10760</v>
      </c>
      <c r="U350" s="18">
        <v>0</v>
      </c>
      <c r="V350" s="18">
        <v>0</v>
      </c>
      <c r="W350" s="18">
        <v>0</v>
      </c>
      <c r="X350" s="18"/>
      <c r="Y350" s="18">
        <v>783637.64</v>
      </c>
      <c r="Z350" s="18">
        <v>8268.41</v>
      </c>
      <c r="AA350" s="18">
        <v>11848.95</v>
      </c>
      <c r="AB350" s="18">
        <v>803755</v>
      </c>
    </row>
    <row r="351" spans="1:31" s="15" customFormat="1" x14ac:dyDescent="0.25">
      <c r="A351" s="17">
        <v>10</v>
      </c>
      <c r="B351" s="17" t="s">
        <v>1072</v>
      </c>
      <c r="C351" s="17" t="s">
        <v>1068</v>
      </c>
      <c r="D351" s="17" t="s">
        <v>1076</v>
      </c>
      <c r="E351" s="17" t="s">
        <v>1077</v>
      </c>
      <c r="F351" s="17" t="s">
        <v>35</v>
      </c>
      <c r="G351" s="17" t="s">
        <v>1078</v>
      </c>
      <c r="H351" s="17">
        <v>406</v>
      </c>
      <c r="I351" s="17">
        <v>396</v>
      </c>
      <c r="J351" s="17">
        <v>10</v>
      </c>
      <c r="K351" s="17" t="s">
        <v>37</v>
      </c>
      <c r="L351" s="18">
        <v>9166.11</v>
      </c>
      <c r="M351" s="18">
        <v>602.80999999999995</v>
      </c>
      <c r="N351" s="18">
        <v>177.08</v>
      </c>
      <c r="O351" s="18">
        <v>9946</v>
      </c>
      <c r="P351" s="18">
        <v>495.58</v>
      </c>
      <c r="Q351" s="18">
        <v>94.92</v>
      </c>
      <c r="R351" s="18">
        <v>4.5</v>
      </c>
      <c r="S351" s="18">
        <v>595</v>
      </c>
      <c r="T351" s="18">
        <v>0</v>
      </c>
      <c r="U351" s="18">
        <v>0</v>
      </c>
      <c r="V351" s="18">
        <v>0</v>
      </c>
      <c r="W351" s="18">
        <v>0</v>
      </c>
      <c r="X351" s="18"/>
      <c r="Y351" s="18">
        <v>9661.69</v>
      </c>
      <c r="Z351" s="18">
        <v>697.73</v>
      </c>
      <c r="AA351" s="18">
        <v>181.58</v>
      </c>
      <c r="AB351" s="18">
        <v>10541</v>
      </c>
    </row>
    <row r="352" spans="1:31" s="22" customFormat="1" x14ac:dyDescent="0.25">
      <c r="A352" s="19"/>
      <c r="B352" s="19"/>
      <c r="C352" s="10" t="s">
        <v>71</v>
      </c>
      <c r="D352" s="19"/>
      <c r="E352" s="19"/>
      <c r="F352" s="19"/>
      <c r="G352" s="19"/>
      <c r="H352" s="19"/>
      <c r="I352" s="19"/>
      <c r="J352" s="19">
        <f>SUM(J342:J351)</f>
        <v>29125</v>
      </c>
      <c r="K352" s="19"/>
      <c r="L352" s="19">
        <f t="shared" ref="L352:AB352" si="49">SUM(L342:L351)</f>
        <v>2029081.0800000003</v>
      </c>
      <c r="M352" s="19">
        <f t="shared" si="49"/>
        <v>87553.639999999985</v>
      </c>
      <c r="N352" s="19">
        <f t="shared" si="49"/>
        <v>52954.279999999992</v>
      </c>
      <c r="O352" s="19">
        <f t="shared" si="49"/>
        <v>2169589</v>
      </c>
      <c r="P352" s="19">
        <f t="shared" si="49"/>
        <v>178716.53</v>
      </c>
      <c r="Q352" s="19">
        <f t="shared" si="49"/>
        <v>14852.22</v>
      </c>
      <c r="R352" s="19">
        <f t="shared" si="49"/>
        <v>13106.25</v>
      </c>
      <c r="S352" s="19">
        <f t="shared" si="49"/>
        <v>206675</v>
      </c>
      <c r="T352" s="19">
        <f t="shared" si="49"/>
        <v>32770</v>
      </c>
      <c r="U352" s="19">
        <f t="shared" si="49"/>
        <v>0</v>
      </c>
      <c r="V352" s="19">
        <f t="shared" si="49"/>
        <v>0</v>
      </c>
      <c r="W352" s="19">
        <f t="shared" si="49"/>
        <v>0</v>
      </c>
      <c r="X352" s="19">
        <f t="shared" si="49"/>
        <v>0</v>
      </c>
      <c r="Y352" s="19">
        <f t="shared" si="49"/>
        <v>2207797.61</v>
      </c>
      <c r="Z352" s="19">
        <f t="shared" si="49"/>
        <v>102405.86</v>
      </c>
      <c r="AA352" s="19">
        <f t="shared" si="49"/>
        <v>66060.53</v>
      </c>
      <c r="AB352" s="19">
        <f t="shared" si="49"/>
        <v>2376264</v>
      </c>
    </row>
    <row r="353" spans="1:28" s="15" customFormat="1" x14ac:dyDescent="0.25">
      <c r="A353" s="17">
        <v>1</v>
      </c>
      <c r="B353" s="17" t="s">
        <v>1064</v>
      </c>
      <c r="C353" s="17" t="s">
        <v>1044</v>
      </c>
      <c r="D353" s="17" t="s">
        <v>1079</v>
      </c>
      <c r="E353" s="17" t="s">
        <v>1080</v>
      </c>
      <c r="F353" s="17" t="s">
        <v>75</v>
      </c>
      <c r="G353" s="17" t="s">
        <v>1081</v>
      </c>
      <c r="H353" s="17">
        <v>14695</v>
      </c>
      <c r="I353" s="17">
        <v>14357</v>
      </c>
      <c r="J353" s="17">
        <v>338</v>
      </c>
      <c r="K353" s="17" t="s">
        <v>37</v>
      </c>
      <c r="L353" s="18">
        <v>61804.93</v>
      </c>
      <c r="M353" s="18">
        <v>6946.88</v>
      </c>
      <c r="N353" s="18">
        <v>4236.1899999999996</v>
      </c>
      <c r="O353" s="18">
        <v>72988</v>
      </c>
      <c r="P353" s="18">
        <v>2864.76</v>
      </c>
      <c r="Q353" s="18">
        <v>666.95</v>
      </c>
      <c r="R353" s="18">
        <v>202.29</v>
      </c>
      <c r="S353" s="18">
        <v>3734</v>
      </c>
      <c r="T353" s="18">
        <v>750</v>
      </c>
      <c r="U353" s="18">
        <v>0</v>
      </c>
      <c r="V353" s="18">
        <v>0</v>
      </c>
      <c r="W353" s="18">
        <v>0</v>
      </c>
      <c r="X353" s="18"/>
      <c r="Y353" s="18">
        <v>64669.69</v>
      </c>
      <c r="Z353" s="18">
        <v>7613.83</v>
      </c>
      <c r="AA353" s="18">
        <v>4438.4799999999996</v>
      </c>
      <c r="AB353" s="18">
        <v>76722</v>
      </c>
    </row>
    <row r="354" spans="1:28" s="15" customFormat="1" x14ac:dyDescent="0.25">
      <c r="A354" s="17">
        <v>2</v>
      </c>
      <c r="B354" s="17" t="s">
        <v>1048</v>
      </c>
      <c r="C354" s="17" t="s">
        <v>1044</v>
      </c>
      <c r="D354" s="17" t="s">
        <v>1082</v>
      </c>
      <c r="E354" s="17" t="s">
        <v>1083</v>
      </c>
      <c r="F354" s="17" t="s">
        <v>75</v>
      </c>
      <c r="G354" s="17" t="s">
        <v>1072</v>
      </c>
      <c r="H354" s="17">
        <v>5392</v>
      </c>
      <c r="I354" s="17">
        <v>5315</v>
      </c>
      <c r="J354" s="17">
        <v>77</v>
      </c>
      <c r="K354" s="17" t="s">
        <v>37</v>
      </c>
      <c r="L354" s="18">
        <v>24265.69</v>
      </c>
      <c r="M354" s="18">
        <v>3264.97</v>
      </c>
      <c r="N354" s="18">
        <v>1064.3399999999999</v>
      </c>
      <c r="O354" s="18">
        <v>28595</v>
      </c>
      <c r="P354" s="18">
        <v>1052.6400000000001</v>
      </c>
      <c r="Q354" s="18">
        <v>256.27999999999997</v>
      </c>
      <c r="R354" s="18">
        <v>46.08</v>
      </c>
      <c r="S354" s="18">
        <v>1355</v>
      </c>
      <c r="T354" s="18">
        <v>0</v>
      </c>
      <c r="U354" s="18">
        <v>0</v>
      </c>
      <c r="V354" s="18">
        <v>0</v>
      </c>
      <c r="W354" s="18">
        <v>0</v>
      </c>
      <c r="X354" s="18"/>
      <c r="Y354" s="18">
        <v>25318.33</v>
      </c>
      <c r="Z354" s="18">
        <v>3521.25</v>
      </c>
      <c r="AA354" s="18">
        <v>1110.42</v>
      </c>
      <c r="AB354" s="18">
        <v>29950</v>
      </c>
    </row>
    <row r="355" spans="1:28" s="15" customFormat="1" x14ac:dyDescent="0.25">
      <c r="A355" s="17">
        <v>3</v>
      </c>
      <c r="B355" s="17" t="s">
        <v>1048</v>
      </c>
      <c r="C355" s="17" t="s">
        <v>1044</v>
      </c>
      <c r="D355" s="17" t="s">
        <v>1084</v>
      </c>
      <c r="E355" s="17" t="s">
        <v>1085</v>
      </c>
      <c r="F355" s="17" t="s">
        <v>75</v>
      </c>
      <c r="G355" s="17" t="s">
        <v>1072</v>
      </c>
      <c r="H355" s="17">
        <v>11407</v>
      </c>
      <c r="I355" s="17">
        <v>11119</v>
      </c>
      <c r="J355" s="17">
        <v>288</v>
      </c>
      <c r="K355" s="17" t="s">
        <v>37</v>
      </c>
      <c r="L355" s="18">
        <v>42655.89</v>
      </c>
      <c r="M355" s="18">
        <v>5426.86</v>
      </c>
      <c r="N355" s="18">
        <v>3108.25</v>
      </c>
      <c r="O355" s="18">
        <v>51191</v>
      </c>
      <c r="P355" s="18">
        <v>2411.5100000000002</v>
      </c>
      <c r="Q355" s="18">
        <v>465.12</v>
      </c>
      <c r="R355" s="18">
        <v>172.37</v>
      </c>
      <c r="S355" s="18">
        <v>3049</v>
      </c>
      <c r="T355" s="18">
        <v>0</v>
      </c>
      <c r="U355" s="18">
        <v>0</v>
      </c>
      <c r="V355" s="18">
        <v>0</v>
      </c>
      <c r="W355" s="18">
        <v>0</v>
      </c>
      <c r="X355" s="18"/>
      <c r="Y355" s="18">
        <v>45067.4</v>
      </c>
      <c r="Z355" s="18">
        <v>5891.98</v>
      </c>
      <c r="AA355" s="18">
        <v>3280.62</v>
      </c>
      <c r="AB355" s="18">
        <v>54240</v>
      </c>
    </row>
    <row r="356" spans="1:28" s="15" customFormat="1" x14ac:dyDescent="0.25">
      <c r="A356" s="17">
        <v>4</v>
      </c>
      <c r="B356" s="17" t="s">
        <v>1048</v>
      </c>
      <c r="C356" s="17" t="s">
        <v>1044</v>
      </c>
      <c r="D356" s="17" t="s">
        <v>1086</v>
      </c>
      <c r="E356" s="17" t="s">
        <v>1087</v>
      </c>
      <c r="F356" s="17" t="s">
        <v>75</v>
      </c>
      <c r="G356" s="17" t="s">
        <v>1072</v>
      </c>
      <c r="H356" s="17">
        <v>7259</v>
      </c>
      <c r="I356" s="17">
        <v>7038</v>
      </c>
      <c r="J356" s="17">
        <v>221</v>
      </c>
      <c r="K356" s="17" t="s">
        <v>37</v>
      </c>
      <c r="L356" s="18">
        <v>22380.52</v>
      </c>
      <c r="M356" s="18">
        <v>3184.61</v>
      </c>
      <c r="N356" s="18">
        <v>963.87</v>
      </c>
      <c r="O356" s="18">
        <v>26529</v>
      </c>
      <c r="P356" s="18">
        <v>2055.88</v>
      </c>
      <c r="Q356" s="18">
        <v>235.85</v>
      </c>
      <c r="R356" s="18">
        <v>132.27000000000001</v>
      </c>
      <c r="S356" s="18">
        <v>2424</v>
      </c>
      <c r="T356" s="18">
        <v>0</v>
      </c>
      <c r="U356" s="18">
        <v>0</v>
      </c>
      <c r="V356" s="18">
        <v>0</v>
      </c>
      <c r="W356" s="18">
        <v>0</v>
      </c>
      <c r="X356" s="18"/>
      <c r="Y356" s="18">
        <v>24436.400000000001</v>
      </c>
      <c r="Z356" s="18">
        <v>3420.46</v>
      </c>
      <c r="AA356" s="18">
        <v>1096.1400000000001</v>
      </c>
      <c r="AB356" s="18">
        <v>28953</v>
      </c>
    </row>
    <row r="357" spans="1:28" s="15" customFormat="1" x14ac:dyDescent="0.25">
      <c r="A357" s="17">
        <v>5</v>
      </c>
      <c r="B357" s="17" t="s">
        <v>1048</v>
      </c>
      <c r="C357" s="17" t="s">
        <v>1044</v>
      </c>
      <c r="D357" s="17" t="s">
        <v>1088</v>
      </c>
      <c r="E357" s="17" t="s">
        <v>1089</v>
      </c>
      <c r="F357" s="17" t="s">
        <v>75</v>
      </c>
      <c r="G357" s="17" t="s">
        <v>1072</v>
      </c>
      <c r="H357" s="17">
        <v>1332</v>
      </c>
      <c r="I357" s="17">
        <v>1092</v>
      </c>
      <c r="J357" s="17">
        <v>240</v>
      </c>
      <c r="K357" s="17" t="s">
        <v>37</v>
      </c>
      <c r="L357" s="18">
        <v>34721.300000000003</v>
      </c>
      <c r="M357" s="18">
        <v>4157.6499999999996</v>
      </c>
      <c r="N357" s="18">
        <v>1504.05</v>
      </c>
      <c r="O357" s="18">
        <v>40383</v>
      </c>
      <c r="P357" s="18">
        <v>2161.15</v>
      </c>
      <c r="Q357" s="18">
        <v>363.21</v>
      </c>
      <c r="R357" s="18">
        <v>143.63999999999999</v>
      </c>
      <c r="S357" s="18">
        <v>2668</v>
      </c>
      <c r="T357" s="18">
        <v>0</v>
      </c>
      <c r="U357" s="18">
        <v>0</v>
      </c>
      <c r="V357" s="18">
        <v>0</v>
      </c>
      <c r="W357" s="18">
        <v>0</v>
      </c>
      <c r="X357" s="18"/>
      <c r="Y357" s="18">
        <v>36882.449999999997</v>
      </c>
      <c r="Z357" s="18">
        <v>4520.8599999999997</v>
      </c>
      <c r="AA357" s="18">
        <v>1647.69</v>
      </c>
      <c r="AB357" s="18">
        <v>43051</v>
      </c>
    </row>
    <row r="358" spans="1:28" s="15" customFormat="1" x14ac:dyDescent="0.25">
      <c r="A358" s="17">
        <v>6</v>
      </c>
      <c r="B358" s="17" t="s">
        <v>1043</v>
      </c>
      <c r="C358" s="17" t="s">
        <v>1091</v>
      </c>
      <c r="D358" s="17" t="s">
        <v>1092</v>
      </c>
      <c r="E358" s="17" t="s">
        <v>1093</v>
      </c>
      <c r="F358" s="17" t="s">
        <v>75</v>
      </c>
      <c r="G358" s="17" t="s">
        <v>114</v>
      </c>
      <c r="H358" s="17">
        <v>0</v>
      </c>
      <c r="I358" s="17">
        <v>0</v>
      </c>
      <c r="J358" s="17">
        <v>720</v>
      </c>
      <c r="K358" s="17" t="s">
        <v>107</v>
      </c>
      <c r="L358" s="18">
        <v>49986.86</v>
      </c>
      <c r="M358" s="18">
        <v>5823.36</v>
      </c>
      <c r="N358" s="18">
        <v>4088.78</v>
      </c>
      <c r="O358" s="18">
        <v>59899</v>
      </c>
      <c r="P358" s="18">
        <v>5419.61</v>
      </c>
      <c r="Q358" s="18">
        <v>531.47</v>
      </c>
      <c r="R358" s="18">
        <v>430.92</v>
      </c>
      <c r="S358" s="18">
        <v>6382</v>
      </c>
      <c r="T358" s="18">
        <v>0</v>
      </c>
      <c r="U358" s="18">
        <v>0</v>
      </c>
      <c r="V358" s="18">
        <v>0</v>
      </c>
      <c r="W358" s="18">
        <v>0</v>
      </c>
      <c r="X358" s="18"/>
      <c r="Y358" s="18">
        <v>55406.47</v>
      </c>
      <c r="Z358" s="18">
        <v>6354.83</v>
      </c>
      <c r="AA358" s="18">
        <v>4519.7</v>
      </c>
      <c r="AB358" s="18">
        <v>66281</v>
      </c>
    </row>
    <row r="359" spans="1:28" s="15" customFormat="1" x14ac:dyDescent="0.25">
      <c r="A359" s="17">
        <v>7</v>
      </c>
      <c r="B359" s="17" t="s">
        <v>1043</v>
      </c>
      <c r="C359" s="17" t="s">
        <v>1043</v>
      </c>
      <c r="D359" s="17" t="s">
        <v>1094</v>
      </c>
      <c r="E359" s="17" t="s">
        <v>1095</v>
      </c>
      <c r="F359" s="17" t="s">
        <v>75</v>
      </c>
      <c r="G359" s="17" t="s">
        <v>114</v>
      </c>
      <c r="H359" s="17">
        <v>20</v>
      </c>
      <c r="I359" s="17">
        <v>20</v>
      </c>
      <c r="J359" s="17">
        <v>7</v>
      </c>
      <c r="K359" s="17" t="s">
        <v>107</v>
      </c>
      <c r="L359" s="18">
        <v>31311.57</v>
      </c>
      <c r="M359" s="18">
        <v>5621.26</v>
      </c>
      <c r="N359" s="18">
        <v>2360.17</v>
      </c>
      <c r="O359" s="18">
        <v>39293</v>
      </c>
      <c r="P359" s="18">
        <v>300.29000000000002</v>
      </c>
      <c r="Q359" s="18">
        <v>346.52</v>
      </c>
      <c r="R359" s="18">
        <v>4.1900000000000004</v>
      </c>
      <c r="S359" s="18">
        <v>651</v>
      </c>
      <c r="T359" s="18">
        <v>0</v>
      </c>
      <c r="U359" s="18">
        <v>0</v>
      </c>
      <c r="V359" s="18">
        <v>0</v>
      </c>
      <c r="W359" s="18">
        <v>0</v>
      </c>
      <c r="X359" s="18"/>
      <c r="Y359" s="18">
        <v>31611.86</v>
      </c>
      <c r="Z359" s="18">
        <v>5967.78</v>
      </c>
      <c r="AA359" s="18">
        <v>2364.36</v>
      </c>
      <c r="AB359" s="18">
        <v>39944</v>
      </c>
    </row>
    <row r="360" spans="1:28" s="15" customFormat="1" x14ac:dyDescent="0.25">
      <c r="A360" s="17">
        <v>8</v>
      </c>
      <c r="B360" s="17" t="s">
        <v>1048</v>
      </c>
      <c r="C360" s="17" t="s">
        <v>1044</v>
      </c>
      <c r="D360" s="17" t="s">
        <v>1096</v>
      </c>
      <c r="E360" s="17" t="s">
        <v>1097</v>
      </c>
      <c r="F360" s="17" t="s">
        <v>75</v>
      </c>
      <c r="G360" s="17" t="s">
        <v>114</v>
      </c>
      <c r="H360" s="17">
        <v>0</v>
      </c>
      <c r="I360" s="17">
        <v>0</v>
      </c>
      <c r="J360" s="17">
        <v>909</v>
      </c>
      <c r="K360" s="17" t="s">
        <v>107</v>
      </c>
      <c r="L360" s="18">
        <v>96911.56</v>
      </c>
      <c r="M360" s="18">
        <v>13672.2</v>
      </c>
      <c r="N360" s="18">
        <v>8209.24</v>
      </c>
      <c r="O360" s="18">
        <v>118793</v>
      </c>
      <c r="P360" s="18">
        <v>6839.17</v>
      </c>
      <c r="Q360" s="18">
        <v>1051.79</v>
      </c>
      <c r="R360" s="18">
        <v>544.04</v>
      </c>
      <c r="S360" s="18">
        <v>8435</v>
      </c>
      <c r="T360" s="18">
        <v>0</v>
      </c>
      <c r="U360" s="18">
        <v>0</v>
      </c>
      <c r="V360" s="18">
        <v>0</v>
      </c>
      <c r="W360" s="18">
        <v>0</v>
      </c>
      <c r="X360" s="18"/>
      <c r="Y360" s="18">
        <v>103750.73</v>
      </c>
      <c r="Z360" s="18">
        <v>14723.99</v>
      </c>
      <c r="AA360" s="18">
        <v>8753.2800000000007</v>
      </c>
      <c r="AB360" s="18">
        <v>127228</v>
      </c>
    </row>
    <row r="361" spans="1:28" s="12" customFormat="1" ht="16.5" customHeight="1" x14ac:dyDescent="0.25">
      <c r="A361" s="10"/>
      <c r="B361" s="10"/>
      <c r="C361" s="10" t="s">
        <v>71</v>
      </c>
      <c r="D361" s="10"/>
      <c r="E361" s="10"/>
      <c r="F361" s="10"/>
      <c r="G361" s="10"/>
      <c r="H361" s="10"/>
      <c r="I361" s="10"/>
      <c r="J361" s="11">
        <f>SUM(J353:J360)</f>
        <v>2800</v>
      </c>
      <c r="K361" s="11"/>
      <c r="L361" s="11">
        <f t="shared" ref="L361:AB361" si="50">SUM(L353:L360)</f>
        <v>364038.32</v>
      </c>
      <c r="M361" s="11">
        <f t="shared" si="50"/>
        <v>48097.790000000008</v>
      </c>
      <c r="N361" s="11">
        <f t="shared" si="50"/>
        <v>25534.89</v>
      </c>
      <c r="O361" s="11">
        <f t="shared" si="50"/>
        <v>437671</v>
      </c>
      <c r="P361" s="11">
        <f t="shared" si="50"/>
        <v>23105.010000000002</v>
      </c>
      <c r="Q361" s="11">
        <f t="shared" si="50"/>
        <v>3917.19</v>
      </c>
      <c r="R361" s="11">
        <f t="shared" si="50"/>
        <v>1675.8</v>
      </c>
      <c r="S361" s="11">
        <f t="shared" si="50"/>
        <v>28698</v>
      </c>
      <c r="T361" s="11">
        <f t="shared" si="50"/>
        <v>750</v>
      </c>
      <c r="U361" s="11">
        <f t="shared" si="50"/>
        <v>0</v>
      </c>
      <c r="V361" s="11">
        <f t="shared" si="50"/>
        <v>0</v>
      </c>
      <c r="W361" s="11">
        <f t="shared" si="50"/>
        <v>0</v>
      </c>
      <c r="X361" s="11">
        <f t="shared" si="50"/>
        <v>0</v>
      </c>
      <c r="Y361" s="11">
        <f t="shared" si="50"/>
        <v>387143.33</v>
      </c>
      <c r="Z361" s="11">
        <f t="shared" si="50"/>
        <v>52014.979999999996</v>
      </c>
      <c r="AA361" s="11">
        <f t="shared" si="50"/>
        <v>27210.690000000002</v>
      </c>
      <c r="AB361" s="11">
        <f t="shared" si="50"/>
        <v>466369</v>
      </c>
    </row>
    <row r="362" spans="1:28" s="12" customFormat="1" ht="16.5" customHeight="1" x14ac:dyDescent="0.25">
      <c r="A362" s="10"/>
      <c r="B362" s="10"/>
      <c r="C362" s="10" t="s">
        <v>119</v>
      </c>
      <c r="D362" s="10"/>
      <c r="E362" s="10"/>
      <c r="F362" s="10"/>
      <c r="G362" s="10"/>
      <c r="H362" s="10"/>
      <c r="I362" s="10"/>
      <c r="J362" s="11">
        <f>J361+J352</f>
        <v>31925</v>
      </c>
      <c r="K362" s="11"/>
      <c r="L362" s="11">
        <f t="shared" ref="L362:AB362" si="51">L361+L352</f>
        <v>2393119.4000000004</v>
      </c>
      <c r="M362" s="11">
        <f t="shared" si="51"/>
        <v>135651.43</v>
      </c>
      <c r="N362" s="11">
        <f t="shared" si="51"/>
        <v>78489.169999999984</v>
      </c>
      <c r="O362" s="11">
        <f t="shared" si="51"/>
        <v>2607260</v>
      </c>
      <c r="P362" s="11">
        <f t="shared" si="51"/>
        <v>201821.54</v>
      </c>
      <c r="Q362" s="11">
        <f t="shared" si="51"/>
        <v>18769.41</v>
      </c>
      <c r="R362" s="11">
        <f t="shared" si="51"/>
        <v>14782.05</v>
      </c>
      <c r="S362" s="11">
        <f t="shared" si="51"/>
        <v>235373</v>
      </c>
      <c r="T362" s="11">
        <f t="shared" si="51"/>
        <v>33520</v>
      </c>
      <c r="U362" s="11">
        <f t="shared" si="51"/>
        <v>0</v>
      </c>
      <c r="V362" s="11">
        <f t="shared" si="51"/>
        <v>0</v>
      </c>
      <c r="W362" s="11">
        <f t="shared" si="51"/>
        <v>0</v>
      </c>
      <c r="X362" s="11">
        <f t="shared" si="51"/>
        <v>0</v>
      </c>
      <c r="Y362" s="11">
        <f t="shared" si="51"/>
        <v>2594940.94</v>
      </c>
      <c r="Z362" s="11">
        <f t="shared" si="51"/>
        <v>154420.84</v>
      </c>
      <c r="AA362" s="11">
        <f t="shared" si="51"/>
        <v>93271.22</v>
      </c>
      <c r="AB362" s="11">
        <f t="shared" si="51"/>
        <v>2842633</v>
      </c>
    </row>
    <row r="363" spans="1:28" x14ac:dyDescent="0.25">
      <c r="O363" s="34"/>
    </row>
    <row r="364" spans="1:28" x14ac:dyDescent="0.25">
      <c r="O364" s="34"/>
    </row>
    <row r="367" spans="1:28" ht="15.75" x14ac:dyDescent="0.25">
      <c r="E367" s="13" t="s">
        <v>120</v>
      </c>
      <c r="G367" s="14"/>
      <c r="H367" s="14"/>
      <c r="I367" s="14"/>
      <c r="J367" s="14"/>
      <c r="K367" s="14"/>
      <c r="L367" s="13" t="s">
        <v>122</v>
      </c>
      <c r="M367" s="13"/>
      <c r="O367" s="14"/>
      <c r="Q367" s="14"/>
      <c r="R367" s="13" t="s">
        <v>121</v>
      </c>
      <c r="T367" s="14"/>
      <c r="U367" s="14"/>
      <c r="W367" s="14"/>
      <c r="X367" s="14"/>
      <c r="Y367" s="13" t="s">
        <v>123</v>
      </c>
      <c r="Z367" s="14"/>
      <c r="AA367" s="14"/>
      <c r="AB367" s="14"/>
    </row>
    <row r="368" spans="1:28" ht="15.75" x14ac:dyDescent="0.25">
      <c r="E368" s="13" t="s">
        <v>124</v>
      </c>
      <c r="G368" s="14"/>
      <c r="H368" s="14"/>
      <c r="I368" s="14"/>
      <c r="J368" s="14"/>
      <c r="K368" s="14"/>
      <c r="L368" s="13" t="s">
        <v>124</v>
      </c>
      <c r="M368" s="13"/>
      <c r="O368" s="14"/>
      <c r="Q368" s="14"/>
      <c r="R368" s="13" t="s">
        <v>124</v>
      </c>
      <c r="T368" s="14"/>
      <c r="U368" s="14"/>
      <c r="W368" s="14"/>
      <c r="X368" s="14"/>
      <c r="Y368" s="13" t="s">
        <v>124</v>
      </c>
      <c r="Z368" s="14"/>
      <c r="AA368" s="14"/>
      <c r="AB368" s="14"/>
    </row>
    <row r="369" spans="1:31" ht="32.25" customHeight="1" x14ac:dyDescent="0.55000000000000004">
      <c r="A369" s="75" t="s">
        <v>0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1"/>
      <c r="AD369" s="1"/>
      <c r="AE369" s="1"/>
    </row>
    <row r="370" spans="1:31" ht="21.75" customHeight="1" x14ac:dyDescent="0.4">
      <c r="A370" s="76" t="s">
        <v>1711</v>
      </c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2"/>
      <c r="AD370" s="2"/>
      <c r="AE370" s="2"/>
    </row>
    <row r="371" spans="1:31" s="5" customFormat="1" ht="20.25" customHeight="1" x14ac:dyDescent="0.35">
      <c r="A371" s="3" t="s">
        <v>1</v>
      </c>
      <c r="B371" s="4"/>
      <c r="C371" s="3"/>
      <c r="D371" s="3"/>
      <c r="F371" s="3" t="s">
        <v>1098</v>
      </c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s="7" customFormat="1" ht="90" x14ac:dyDescent="0.25">
      <c r="A372" s="6" t="s">
        <v>3</v>
      </c>
      <c r="B372" s="6" t="s">
        <v>4</v>
      </c>
      <c r="C372" s="6" t="s">
        <v>5</v>
      </c>
      <c r="D372" s="6" t="s">
        <v>6</v>
      </c>
      <c r="E372" s="6" t="s">
        <v>7</v>
      </c>
      <c r="F372" s="6" t="s">
        <v>8</v>
      </c>
      <c r="G372" s="6" t="s">
        <v>9</v>
      </c>
      <c r="H372" s="6" t="s">
        <v>10</v>
      </c>
      <c r="I372" s="6" t="s">
        <v>11</v>
      </c>
      <c r="J372" s="6" t="s">
        <v>12</v>
      </c>
      <c r="K372" s="6" t="s">
        <v>13</v>
      </c>
      <c r="L372" s="6" t="s">
        <v>14</v>
      </c>
      <c r="M372" s="6" t="s">
        <v>15</v>
      </c>
      <c r="N372" s="6" t="s">
        <v>16</v>
      </c>
      <c r="O372" s="6" t="s">
        <v>17</v>
      </c>
      <c r="P372" s="6" t="s">
        <v>18</v>
      </c>
      <c r="Q372" s="6" t="s">
        <v>19</v>
      </c>
      <c r="R372" s="6" t="s">
        <v>20</v>
      </c>
      <c r="S372" s="6" t="s">
        <v>21</v>
      </c>
      <c r="T372" s="6" t="s">
        <v>22</v>
      </c>
      <c r="U372" s="6" t="s">
        <v>23</v>
      </c>
      <c r="V372" s="6" t="s">
        <v>24</v>
      </c>
      <c r="W372" s="6" t="s">
        <v>25</v>
      </c>
      <c r="X372" s="6" t="s">
        <v>26</v>
      </c>
      <c r="Y372" s="6" t="s">
        <v>27</v>
      </c>
      <c r="Z372" s="6" t="s">
        <v>28</v>
      </c>
      <c r="AA372" s="6" t="s">
        <v>29</v>
      </c>
      <c r="AB372" s="6" t="s">
        <v>30</v>
      </c>
    </row>
    <row r="373" spans="1:31" s="15" customFormat="1" x14ac:dyDescent="0.25">
      <c r="A373" s="17">
        <v>1</v>
      </c>
      <c r="B373" s="17" t="s">
        <v>1043</v>
      </c>
      <c r="C373" s="17" t="s">
        <v>1044</v>
      </c>
      <c r="D373" s="17" t="s">
        <v>1045</v>
      </c>
      <c r="E373" s="17" t="s">
        <v>1046</v>
      </c>
      <c r="F373" s="17" t="s">
        <v>35</v>
      </c>
      <c r="G373" s="17" t="s">
        <v>1047</v>
      </c>
      <c r="H373" s="17">
        <v>340096</v>
      </c>
      <c r="I373" s="17">
        <v>335820</v>
      </c>
      <c r="J373" s="17">
        <v>4276</v>
      </c>
      <c r="K373" s="17" t="s">
        <v>37</v>
      </c>
      <c r="L373" s="18">
        <v>391689.67</v>
      </c>
      <c r="M373" s="18">
        <v>28112.86</v>
      </c>
      <c r="N373" s="18">
        <v>20989.47</v>
      </c>
      <c r="O373" s="18">
        <v>440792</v>
      </c>
      <c r="P373" s="18">
        <v>25626.52</v>
      </c>
      <c r="Q373" s="18">
        <v>3990.28</v>
      </c>
      <c r="R373" s="18">
        <v>1924.2</v>
      </c>
      <c r="S373" s="18">
        <v>31541</v>
      </c>
      <c r="T373" s="18">
        <v>6210</v>
      </c>
      <c r="U373" s="18">
        <v>0</v>
      </c>
      <c r="V373" s="18">
        <v>0</v>
      </c>
      <c r="W373" s="18">
        <v>0</v>
      </c>
      <c r="X373" s="18"/>
      <c r="Y373" s="18">
        <v>417316.19</v>
      </c>
      <c r="Z373" s="18">
        <v>32103.14</v>
      </c>
      <c r="AA373" s="18">
        <v>22913.67</v>
      </c>
      <c r="AB373" s="18">
        <v>472333</v>
      </c>
    </row>
    <row r="374" spans="1:31" s="15" customFormat="1" x14ac:dyDescent="0.25">
      <c r="A374" s="17">
        <v>2</v>
      </c>
      <c r="B374" s="17" t="s">
        <v>1048</v>
      </c>
      <c r="C374" s="17" t="s">
        <v>1044</v>
      </c>
      <c r="D374" s="17" t="s">
        <v>1049</v>
      </c>
      <c r="E374" s="17" t="s">
        <v>1050</v>
      </c>
      <c r="F374" s="17" t="s">
        <v>35</v>
      </c>
      <c r="G374" s="17" t="s">
        <v>45</v>
      </c>
      <c r="H374" s="17">
        <v>239412</v>
      </c>
      <c r="I374" s="17">
        <v>231727</v>
      </c>
      <c r="J374" s="17">
        <v>7685</v>
      </c>
      <c r="K374" s="17" t="s">
        <v>37</v>
      </c>
      <c r="L374" s="18">
        <v>721685.59</v>
      </c>
      <c r="M374" s="18">
        <v>30052.16</v>
      </c>
      <c r="N374" s="18">
        <v>21593.25</v>
      </c>
      <c r="O374" s="18">
        <v>773331</v>
      </c>
      <c r="P374" s="18">
        <v>45440.54</v>
      </c>
      <c r="Q374" s="18">
        <v>7153.21</v>
      </c>
      <c r="R374" s="18">
        <v>3458.25</v>
      </c>
      <c r="S374" s="18">
        <v>56052</v>
      </c>
      <c r="T374" s="18">
        <v>0</v>
      </c>
      <c r="U374" s="18">
        <v>0</v>
      </c>
      <c r="V374" s="18">
        <v>0</v>
      </c>
      <c r="W374" s="18">
        <v>0</v>
      </c>
      <c r="X374" s="18"/>
      <c r="Y374" s="18">
        <v>767126.13</v>
      </c>
      <c r="Z374" s="18">
        <v>37205.370000000003</v>
      </c>
      <c r="AA374" s="18">
        <v>25051.5</v>
      </c>
      <c r="AB374" s="18">
        <v>829383</v>
      </c>
    </row>
    <row r="375" spans="1:31" s="15" customFormat="1" x14ac:dyDescent="0.25">
      <c r="A375" s="17">
        <v>3</v>
      </c>
      <c r="B375" s="17" t="s">
        <v>1048</v>
      </c>
      <c r="C375" s="17" t="s">
        <v>1044</v>
      </c>
      <c r="D375" s="17" t="s">
        <v>1051</v>
      </c>
      <c r="E375" s="17" t="s">
        <v>1052</v>
      </c>
      <c r="F375" s="17" t="s">
        <v>35</v>
      </c>
      <c r="G375" s="17" t="s">
        <v>45</v>
      </c>
      <c r="H375" s="17">
        <v>380</v>
      </c>
      <c r="I375" s="17">
        <v>380</v>
      </c>
      <c r="J375" s="17">
        <v>0</v>
      </c>
      <c r="K375" s="17" t="s">
        <v>302</v>
      </c>
      <c r="L375" s="18">
        <v>4908.8599999999997</v>
      </c>
      <c r="M375" s="18">
        <v>917.87</v>
      </c>
      <c r="N375" s="18">
        <v>13.27</v>
      </c>
      <c r="O375" s="18">
        <v>5840</v>
      </c>
      <c r="P375" s="18">
        <v>137.41999999999999</v>
      </c>
      <c r="Q375" s="18">
        <v>48.58</v>
      </c>
      <c r="R375" s="18">
        <v>0</v>
      </c>
      <c r="S375" s="18">
        <v>186</v>
      </c>
      <c r="T375" s="18">
        <v>140</v>
      </c>
      <c r="U375" s="18">
        <v>0</v>
      </c>
      <c r="V375" s="18">
        <v>0</v>
      </c>
      <c r="W375" s="18">
        <v>0</v>
      </c>
      <c r="X375" s="18"/>
      <c r="Y375" s="18">
        <v>5046.28</v>
      </c>
      <c r="Z375" s="18">
        <v>966.45</v>
      </c>
      <c r="AA375" s="18">
        <v>13.27</v>
      </c>
      <c r="AB375" s="18">
        <v>6026</v>
      </c>
    </row>
    <row r="376" spans="1:31" s="15" customFormat="1" x14ac:dyDescent="0.25">
      <c r="A376" s="17">
        <v>4</v>
      </c>
      <c r="B376" s="17" t="s">
        <v>1048</v>
      </c>
      <c r="C376" s="17" t="s">
        <v>1044</v>
      </c>
      <c r="D376" s="17" t="s">
        <v>1053</v>
      </c>
      <c r="E376" s="17" t="s">
        <v>1054</v>
      </c>
      <c r="F376" s="17" t="s">
        <v>35</v>
      </c>
      <c r="G376" s="17" t="s">
        <v>1055</v>
      </c>
      <c r="H376" s="17">
        <v>26873</v>
      </c>
      <c r="I376" s="17">
        <v>26873</v>
      </c>
      <c r="J376" s="17">
        <v>401</v>
      </c>
      <c r="K376" s="17" t="s">
        <v>848</v>
      </c>
      <c r="L376" s="18">
        <v>40927.65</v>
      </c>
      <c r="M376" s="18">
        <v>4625.5200000000004</v>
      </c>
      <c r="N376" s="18">
        <v>1926.83</v>
      </c>
      <c r="O376" s="18">
        <v>47480</v>
      </c>
      <c r="P376" s="18">
        <v>2794.89</v>
      </c>
      <c r="Q376" s="18">
        <v>414.66</v>
      </c>
      <c r="R376" s="18">
        <v>180.45</v>
      </c>
      <c r="S376" s="18">
        <v>3390</v>
      </c>
      <c r="T376" s="18">
        <v>0</v>
      </c>
      <c r="U376" s="18">
        <v>0</v>
      </c>
      <c r="V376" s="18">
        <v>0</v>
      </c>
      <c r="W376" s="18">
        <v>0</v>
      </c>
      <c r="X376" s="18"/>
      <c r="Y376" s="18">
        <v>43722.54</v>
      </c>
      <c r="Z376" s="18">
        <v>5040.18</v>
      </c>
      <c r="AA376" s="18">
        <v>2107.2800000000002</v>
      </c>
      <c r="AB376" s="18">
        <v>50870</v>
      </c>
    </row>
    <row r="377" spans="1:31" s="15" customFormat="1" x14ac:dyDescent="0.25">
      <c r="A377" s="17">
        <v>5</v>
      </c>
      <c r="B377" s="17" t="s">
        <v>1048</v>
      </c>
      <c r="C377" s="17" t="s">
        <v>1044</v>
      </c>
      <c r="D377" s="17" t="s">
        <v>1056</v>
      </c>
      <c r="E377" s="17" t="s">
        <v>1057</v>
      </c>
      <c r="F377" s="17" t="s">
        <v>35</v>
      </c>
      <c r="G377" s="17" t="s">
        <v>45</v>
      </c>
      <c r="H377" s="17">
        <v>7185</v>
      </c>
      <c r="I377" s="17">
        <v>7185</v>
      </c>
      <c r="J377" s="17">
        <v>0</v>
      </c>
      <c r="K377" s="17" t="s">
        <v>37</v>
      </c>
      <c r="L377" s="18">
        <v>11127.79</v>
      </c>
      <c r="M377" s="18">
        <v>2367.4</v>
      </c>
      <c r="N377" s="18">
        <v>13.81</v>
      </c>
      <c r="O377" s="18">
        <v>13509</v>
      </c>
      <c r="P377" s="18">
        <v>137.22999999999999</v>
      </c>
      <c r="Q377" s="18">
        <v>110.77</v>
      </c>
      <c r="R377" s="18">
        <v>0</v>
      </c>
      <c r="S377" s="18">
        <v>248</v>
      </c>
      <c r="T377" s="18">
        <v>0</v>
      </c>
      <c r="U377" s="18">
        <v>0</v>
      </c>
      <c r="V377" s="18">
        <v>0</v>
      </c>
      <c r="W377" s="18">
        <v>0</v>
      </c>
      <c r="X377" s="18"/>
      <c r="Y377" s="18">
        <v>11265.02</v>
      </c>
      <c r="Z377" s="18">
        <v>2478.17</v>
      </c>
      <c r="AA377" s="18">
        <v>13.81</v>
      </c>
      <c r="AB377" s="18">
        <v>13757</v>
      </c>
    </row>
    <row r="378" spans="1:31" s="15" customFormat="1" x14ac:dyDescent="0.25">
      <c r="A378" s="17">
        <v>6</v>
      </c>
      <c r="B378" s="17" t="s">
        <v>1048</v>
      </c>
      <c r="C378" s="17" t="s">
        <v>1044</v>
      </c>
      <c r="D378" s="17" t="s">
        <v>1058</v>
      </c>
      <c r="E378" s="17" t="s">
        <v>1059</v>
      </c>
      <c r="F378" s="17" t="s">
        <v>35</v>
      </c>
      <c r="G378" s="17" t="s">
        <v>45</v>
      </c>
      <c r="H378" s="17">
        <v>78754</v>
      </c>
      <c r="I378" s="17">
        <v>78380</v>
      </c>
      <c r="J378" s="17">
        <v>374</v>
      </c>
      <c r="K378" s="17" t="s">
        <v>37</v>
      </c>
      <c r="L378" s="18">
        <v>68975.5</v>
      </c>
      <c r="M378" s="18">
        <v>8417.2199999999993</v>
      </c>
      <c r="N378" s="18">
        <v>4942.28</v>
      </c>
      <c r="O378" s="18">
        <v>82335</v>
      </c>
      <c r="P378" s="18">
        <v>2920.58</v>
      </c>
      <c r="Q378" s="18">
        <v>724.12</v>
      </c>
      <c r="R378" s="18">
        <v>168.3</v>
      </c>
      <c r="S378" s="18">
        <v>3813</v>
      </c>
      <c r="T378" s="18">
        <v>0</v>
      </c>
      <c r="U378" s="18">
        <v>0</v>
      </c>
      <c r="V378" s="18">
        <v>0</v>
      </c>
      <c r="W378" s="18">
        <v>0</v>
      </c>
      <c r="X378" s="18"/>
      <c r="Y378" s="18">
        <v>71896.08</v>
      </c>
      <c r="Z378" s="18">
        <v>9141.34</v>
      </c>
      <c r="AA378" s="18">
        <v>5110.58</v>
      </c>
      <c r="AB378" s="18">
        <v>86148</v>
      </c>
    </row>
    <row r="379" spans="1:31" s="15" customFormat="1" x14ac:dyDescent="0.25">
      <c r="A379" s="17">
        <v>7</v>
      </c>
      <c r="B379" s="17" t="s">
        <v>1048</v>
      </c>
      <c r="C379" s="17" t="s">
        <v>1044</v>
      </c>
      <c r="D379" s="17" t="s">
        <v>1060</v>
      </c>
      <c r="E379" s="17" t="s">
        <v>1061</v>
      </c>
      <c r="F379" s="17" t="s">
        <v>35</v>
      </c>
      <c r="G379" s="17" t="s">
        <v>45</v>
      </c>
      <c r="H379" s="17">
        <v>50726</v>
      </c>
      <c r="I379" s="17">
        <v>49955</v>
      </c>
      <c r="J379" s="17">
        <v>771</v>
      </c>
      <c r="K379" s="17" t="s">
        <v>37</v>
      </c>
      <c r="L379" s="18">
        <v>118917.14</v>
      </c>
      <c r="M379" s="18">
        <v>12202.86</v>
      </c>
      <c r="N379" s="18">
        <v>819</v>
      </c>
      <c r="O379" s="18">
        <v>131939</v>
      </c>
      <c r="P379" s="18">
        <v>4841.49</v>
      </c>
      <c r="Q379" s="18">
        <v>1152.56</v>
      </c>
      <c r="R379" s="18">
        <v>346.95</v>
      </c>
      <c r="S379" s="18">
        <v>6341</v>
      </c>
      <c r="T379" s="18">
        <v>15660</v>
      </c>
      <c r="U379" s="18">
        <v>0</v>
      </c>
      <c r="V379" s="18">
        <v>0</v>
      </c>
      <c r="W379" s="18">
        <v>0</v>
      </c>
      <c r="X379" s="18"/>
      <c r="Y379" s="18">
        <v>123758.63</v>
      </c>
      <c r="Z379" s="18">
        <v>13355.42</v>
      </c>
      <c r="AA379" s="18">
        <v>1165.95</v>
      </c>
      <c r="AB379" s="18">
        <v>138280</v>
      </c>
    </row>
    <row r="380" spans="1:31" s="15" customFormat="1" x14ac:dyDescent="0.25">
      <c r="A380" s="17">
        <v>8</v>
      </c>
      <c r="B380" s="17" t="s">
        <v>1048</v>
      </c>
      <c r="C380" s="17" t="s">
        <v>1044</v>
      </c>
      <c r="D380" s="17" t="s">
        <v>1062</v>
      </c>
      <c r="E380" s="17" t="s">
        <v>1063</v>
      </c>
      <c r="F380" s="17" t="s">
        <v>35</v>
      </c>
      <c r="G380" s="17" t="s">
        <v>58</v>
      </c>
      <c r="H380" s="17">
        <v>10545</v>
      </c>
      <c r="I380" s="17">
        <v>10404</v>
      </c>
      <c r="J380" s="17">
        <v>423</v>
      </c>
      <c r="K380" s="17" t="s">
        <v>37</v>
      </c>
      <c r="L380" s="18">
        <v>56266.080000000002</v>
      </c>
      <c r="M380" s="18">
        <v>6743.83</v>
      </c>
      <c r="N380" s="18">
        <v>3732.09</v>
      </c>
      <c r="O380" s="18">
        <v>66742</v>
      </c>
      <c r="P380" s="18">
        <v>2916.84</v>
      </c>
      <c r="Q380" s="18">
        <v>583.80999999999995</v>
      </c>
      <c r="R380" s="18">
        <v>190.35</v>
      </c>
      <c r="S380" s="18">
        <v>3691</v>
      </c>
      <c r="T380" s="18">
        <v>0</v>
      </c>
      <c r="U380" s="18">
        <v>0</v>
      </c>
      <c r="V380" s="18">
        <v>0</v>
      </c>
      <c r="W380" s="18">
        <v>0</v>
      </c>
      <c r="X380" s="18"/>
      <c r="Y380" s="18">
        <v>59182.92</v>
      </c>
      <c r="Z380" s="18">
        <v>7327.64</v>
      </c>
      <c r="AA380" s="18">
        <v>3922.44</v>
      </c>
      <c r="AB380" s="18">
        <v>70433</v>
      </c>
    </row>
    <row r="381" spans="1:31" s="15" customFormat="1" x14ac:dyDescent="0.25">
      <c r="A381" s="17">
        <v>9</v>
      </c>
      <c r="B381" s="17" t="s">
        <v>1064</v>
      </c>
      <c r="C381" s="17" t="s">
        <v>1044</v>
      </c>
      <c r="D381" s="17" t="s">
        <v>1065</v>
      </c>
      <c r="E381" s="17" t="s">
        <v>1066</v>
      </c>
      <c r="F381" s="17" t="s">
        <v>35</v>
      </c>
      <c r="G381" s="17" t="s">
        <v>221</v>
      </c>
      <c r="H381" s="17">
        <v>70725</v>
      </c>
      <c r="I381" s="17">
        <v>68301</v>
      </c>
      <c r="J381" s="17">
        <v>7272</v>
      </c>
      <c r="K381" s="17" t="s">
        <v>37</v>
      </c>
      <c r="L381" s="18">
        <v>783637.64</v>
      </c>
      <c r="M381" s="18">
        <v>8268.41</v>
      </c>
      <c r="N381" s="18">
        <v>11848.95</v>
      </c>
      <c r="O381" s="18">
        <v>803755</v>
      </c>
      <c r="P381" s="18">
        <v>49811.27</v>
      </c>
      <c r="Q381" s="18">
        <v>7569.33</v>
      </c>
      <c r="R381" s="18">
        <v>3272.4</v>
      </c>
      <c r="S381" s="18">
        <v>60653</v>
      </c>
      <c r="T381" s="18">
        <v>10760</v>
      </c>
      <c r="U381" s="18">
        <v>0</v>
      </c>
      <c r="V381" s="18">
        <v>0</v>
      </c>
      <c r="W381" s="18">
        <v>0</v>
      </c>
      <c r="X381" s="18"/>
      <c r="Y381" s="18">
        <v>833448.91</v>
      </c>
      <c r="Z381" s="18">
        <v>15837.74</v>
      </c>
      <c r="AA381" s="18">
        <v>15121.35</v>
      </c>
      <c r="AB381" s="18">
        <v>864408</v>
      </c>
    </row>
    <row r="382" spans="1:31" s="15" customFormat="1" x14ac:dyDescent="0.25">
      <c r="A382" s="17">
        <v>10</v>
      </c>
      <c r="B382" s="17" t="s">
        <v>1072</v>
      </c>
      <c r="C382" s="17" t="s">
        <v>1044</v>
      </c>
      <c r="D382" s="17" t="s">
        <v>1076</v>
      </c>
      <c r="E382" s="17" t="s">
        <v>1077</v>
      </c>
      <c r="F382" s="17" t="s">
        <v>35</v>
      </c>
      <c r="G382" s="17" t="s">
        <v>1078</v>
      </c>
      <c r="H382" s="17">
        <v>417</v>
      </c>
      <c r="I382" s="17">
        <v>406</v>
      </c>
      <c r="J382" s="17">
        <v>11</v>
      </c>
      <c r="K382" s="17" t="s">
        <v>37</v>
      </c>
      <c r="L382" s="18">
        <v>9661.69</v>
      </c>
      <c r="M382" s="18">
        <v>697.73</v>
      </c>
      <c r="N382" s="18">
        <v>181.58</v>
      </c>
      <c r="O382" s="18">
        <v>10541</v>
      </c>
      <c r="P382" s="18">
        <v>500.95</v>
      </c>
      <c r="Q382" s="18">
        <v>96.1</v>
      </c>
      <c r="R382" s="18">
        <v>4.95</v>
      </c>
      <c r="S382" s="18">
        <v>602</v>
      </c>
      <c r="T382" s="18">
        <v>0</v>
      </c>
      <c r="U382" s="18">
        <v>0</v>
      </c>
      <c r="V382" s="18">
        <v>0</v>
      </c>
      <c r="W382" s="18">
        <v>0</v>
      </c>
      <c r="X382" s="18"/>
      <c r="Y382" s="18">
        <v>10162.64</v>
      </c>
      <c r="Z382" s="18">
        <v>793.83</v>
      </c>
      <c r="AA382" s="18">
        <v>186.53</v>
      </c>
      <c r="AB382" s="18">
        <v>11143</v>
      </c>
    </row>
    <row r="383" spans="1:31" s="22" customFormat="1" x14ac:dyDescent="0.25">
      <c r="A383" s="19"/>
      <c r="B383" s="19"/>
      <c r="C383" s="10" t="s">
        <v>71</v>
      </c>
      <c r="D383" s="19"/>
      <c r="E383" s="19"/>
      <c r="F383" s="19"/>
      <c r="G383" s="19"/>
      <c r="H383" s="19"/>
      <c r="I383" s="19"/>
      <c r="J383" s="19">
        <f>SUM(J373:J382)</f>
        <v>21213</v>
      </c>
      <c r="K383" s="19"/>
      <c r="L383" s="19">
        <f t="shared" ref="L383:AB383" si="52">SUM(L373:L382)</f>
        <v>2207797.61</v>
      </c>
      <c r="M383" s="19">
        <f t="shared" si="52"/>
        <v>102405.86</v>
      </c>
      <c r="N383" s="19">
        <f t="shared" si="52"/>
        <v>66060.53</v>
      </c>
      <c r="O383" s="19">
        <f t="shared" si="52"/>
        <v>2376264</v>
      </c>
      <c r="P383" s="19">
        <f t="shared" si="52"/>
        <v>135127.73000000001</v>
      </c>
      <c r="Q383" s="19">
        <f t="shared" si="52"/>
        <v>21843.42</v>
      </c>
      <c r="R383" s="19">
        <f t="shared" si="52"/>
        <v>9545.85</v>
      </c>
      <c r="S383" s="19">
        <f t="shared" si="52"/>
        <v>166517</v>
      </c>
      <c r="T383" s="19">
        <f t="shared" si="52"/>
        <v>32770</v>
      </c>
      <c r="U383" s="19">
        <f t="shared" si="52"/>
        <v>0</v>
      </c>
      <c r="V383" s="19">
        <f t="shared" si="52"/>
        <v>0</v>
      </c>
      <c r="W383" s="19">
        <f t="shared" si="52"/>
        <v>0</v>
      </c>
      <c r="X383" s="19">
        <f t="shared" si="52"/>
        <v>0</v>
      </c>
      <c r="Y383" s="19">
        <f t="shared" si="52"/>
        <v>2342925.3400000003</v>
      </c>
      <c r="Z383" s="19">
        <f t="shared" si="52"/>
        <v>124249.28000000001</v>
      </c>
      <c r="AA383" s="19">
        <f t="shared" si="52"/>
        <v>75606.37999999999</v>
      </c>
      <c r="AB383" s="19">
        <f t="shared" si="52"/>
        <v>2542781</v>
      </c>
    </row>
    <row r="384" spans="1:31" s="15" customFormat="1" x14ac:dyDescent="0.25">
      <c r="A384" s="17">
        <v>1</v>
      </c>
      <c r="B384" s="17" t="s">
        <v>1064</v>
      </c>
      <c r="C384" s="17" t="s">
        <v>1044</v>
      </c>
      <c r="D384" s="17" t="s">
        <v>1079</v>
      </c>
      <c r="E384" s="17" t="s">
        <v>1080</v>
      </c>
      <c r="F384" s="17" t="s">
        <v>75</v>
      </c>
      <c r="G384" s="17" t="s">
        <v>1081</v>
      </c>
      <c r="H384" s="17">
        <v>15049</v>
      </c>
      <c r="I384" s="17">
        <v>14695</v>
      </c>
      <c r="J384" s="17">
        <v>354</v>
      </c>
      <c r="K384" s="17" t="s">
        <v>37</v>
      </c>
      <c r="L384" s="18">
        <v>64669.69</v>
      </c>
      <c r="M384" s="18">
        <v>7613.83</v>
      </c>
      <c r="N384" s="18">
        <v>4438.4799999999996</v>
      </c>
      <c r="O384" s="18">
        <v>76722</v>
      </c>
      <c r="P384" s="18">
        <v>2979.36</v>
      </c>
      <c r="Q384" s="18">
        <v>676.77</v>
      </c>
      <c r="R384" s="18">
        <v>211.87</v>
      </c>
      <c r="S384" s="18">
        <v>3868</v>
      </c>
      <c r="T384" s="18">
        <v>750</v>
      </c>
      <c r="U384" s="18">
        <v>0</v>
      </c>
      <c r="V384" s="18">
        <v>0</v>
      </c>
      <c r="W384" s="18">
        <v>0</v>
      </c>
      <c r="X384" s="18"/>
      <c r="Y384" s="18">
        <v>67649.05</v>
      </c>
      <c r="Z384" s="18">
        <v>8290.6</v>
      </c>
      <c r="AA384" s="18">
        <v>4650.3500000000004</v>
      </c>
      <c r="AB384" s="18">
        <v>80590</v>
      </c>
    </row>
    <row r="385" spans="1:31" s="15" customFormat="1" x14ac:dyDescent="0.25">
      <c r="A385" s="17">
        <v>2</v>
      </c>
      <c r="B385" s="17" t="s">
        <v>1048</v>
      </c>
      <c r="C385" s="17" t="s">
        <v>1044</v>
      </c>
      <c r="D385" s="17" t="s">
        <v>1082</v>
      </c>
      <c r="E385" s="17" t="s">
        <v>1083</v>
      </c>
      <c r="F385" s="17" t="s">
        <v>75</v>
      </c>
      <c r="G385" s="17" t="s">
        <v>1072</v>
      </c>
      <c r="H385" s="17">
        <v>5470</v>
      </c>
      <c r="I385" s="17">
        <v>5392</v>
      </c>
      <c r="J385" s="17">
        <v>78</v>
      </c>
      <c r="K385" s="17" t="s">
        <v>37</v>
      </c>
      <c r="L385" s="18">
        <v>25318.33</v>
      </c>
      <c r="M385" s="18">
        <v>3521.25</v>
      </c>
      <c r="N385" s="18">
        <v>1110.42</v>
      </c>
      <c r="O385" s="18">
        <v>29950</v>
      </c>
      <c r="P385" s="18">
        <v>1060.1600000000001</v>
      </c>
      <c r="Q385" s="18">
        <v>259.16000000000003</v>
      </c>
      <c r="R385" s="18">
        <v>46.68</v>
      </c>
      <c r="S385" s="18">
        <v>1366</v>
      </c>
      <c r="T385" s="18">
        <v>0</v>
      </c>
      <c r="U385" s="18">
        <v>0</v>
      </c>
      <c r="V385" s="18">
        <v>0</v>
      </c>
      <c r="W385" s="18">
        <v>0</v>
      </c>
      <c r="X385" s="18"/>
      <c r="Y385" s="18">
        <v>26378.49</v>
      </c>
      <c r="Z385" s="18">
        <v>3780.41</v>
      </c>
      <c r="AA385" s="18">
        <v>1157.0999999999999</v>
      </c>
      <c r="AB385" s="18">
        <v>31316</v>
      </c>
    </row>
    <row r="386" spans="1:31" s="15" customFormat="1" x14ac:dyDescent="0.25">
      <c r="A386" s="17">
        <v>3</v>
      </c>
      <c r="B386" s="17" t="s">
        <v>1048</v>
      </c>
      <c r="C386" s="17" t="s">
        <v>1044</v>
      </c>
      <c r="D386" s="17" t="s">
        <v>1084</v>
      </c>
      <c r="E386" s="17" t="s">
        <v>1085</v>
      </c>
      <c r="F386" s="17" t="s">
        <v>75</v>
      </c>
      <c r="G386" s="17" t="s">
        <v>1072</v>
      </c>
      <c r="H386" s="17">
        <v>11721</v>
      </c>
      <c r="I386" s="17">
        <v>11407</v>
      </c>
      <c r="J386" s="17">
        <v>314</v>
      </c>
      <c r="K386" s="17" t="s">
        <v>37</v>
      </c>
      <c r="L386" s="18">
        <v>45067.4</v>
      </c>
      <c r="M386" s="18">
        <v>5891.98</v>
      </c>
      <c r="N386" s="18">
        <v>3280.62</v>
      </c>
      <c r="O386" s="18">
        <v>54240</v>
      </c>
      <c r="P386" s="18">
        <v>2598.65</v>
      </c>
      <c r="Q386" s="18">
        <v>471.42</v>
      </c>
      <c r="R386" s="18">
        <v>187.93</v>
      </c>
      <c r="S386" s="18">
        <v>3258</v>
      </c>
      <c r="T386" s="18">
        <v>0</v>
      </c>
      <c r="U386" s="18">
        <v>0</v>
      </c>
      <c r="V386" s="18">
        <v>0</v>
      </c>
      <c r="W386" s="18">
        <v>0</v>
      </c>
      <c r="X386" s="18"/>
      <c r="Y386" s="18">
        <v>47666.05</v>
      </c>
      <c r="Z386" s="18">
        <v>6363.4</v>
      </c>
      <c r="AA386" s="18">
        <v>3468.55</v>
      </c>
      <c r="AB386" s="18">
        <v>57498</v>
      </c>
    </row>
    <row r="387" spans="1:31" s="15" customFormat="1" x14ac:dyDescent="0.25">
      <c r="A387" s="17">
        <v>4</v>
      </c>
      <c r="B387" s="17" t="s">
        <v>1048</v>
      </c>
      <c r="C387" s="17" t="s">
        <v>1044</v>
      </c>
      <c r="D387" s="17" t="s">
        <v>1086</v>
      </c>
      <c r="E387" s="17" t="s">
        <v>1087</v>
      </c>
      <c r="F387" s="17" t="s">
        <v>75</v>
      </c>
      <c r="G387" s="17" t="s">
        <v>1072</v>
      </c>
      <c r="H387" s="17">
        <v>7265</v>
      </c>
      <c r="I387" s="17">
        <v>7259</v>
      </c>
      <c r="J387" s="17">
        <v>6</v>
      </c>
      <c r="K387" s="17" t="s">
        <v>37</v>
      </c>
      <c r="L387" s="18">
        <v>24436.400000000001</v>
      </c>
      <c r="M387" s="18">
        <v>3420.46</v>
      </c>
      <c r="N387" s="18">
        <v>1096.1400000000001</v>
      </c>
      <c r="O387" s="18">
        <v>28953</v>
      </c>
      <c r="P387" s="18">
        <v>512.29999999999995</v>
      </c>
      <c r="Q387" s="18">
        <v>245.11</v>
      </c>
      <c r="R387" s="18">
        <v>3.59</v>
      </c>
      <c r="S387" s="18">
        <v>761</v>
      </c>
      <c r="T387" s="18">
        <v>0</v>
      </c>
      <c r="U387" s="18">
        <v>0</v>
      </c>
      <c r="V387" s="18">
        <v>0</v>
      </c>
      <c r="W387" s="18">
        <v>0</v>
      </c>
      <c r="X387" s="18"/>
      <c r="Y387" s="18">
        <v>24948.7</v>
      </c>
      <c r="Z387" s="18">
        <v>3665.57</v>
      </c>
      <c r="AA387" s="18">
        <v>1099.73</v>
      </c>
      <c r="AB387" s="18">
        <v>29714</v>
      </c>
    </row>
    <row r="388" spans="1:31" s="15" customFormat="1" x14ac:dyDescent="0.25">
      <c r="A388" s="17">
        <v>5</v>
      </c>
      <c r="B388" s="17" t="s">
        <v>1048</v>
      </c>
      <c r="C388" s="17" t="s">
        <v>1044</v>
      </c>
      <c r="D388" s="17" t="s">
        <v>1088</v>
      </c>
      <c r="E388" s="17" t="s">
        <v>1089</v>
      </c>
      <c r="F388" s="17" t="s">
        <v>75</v>
      </c>
      <c r="G388" s="17" t="s">
        <v>1072</v>
      </c>
      <c r="H388" s="17">
        <v>1577</v>
      </c>
      <c r="I388" s="17">
        <v>1332</v>
      </c>
      <c r="J388" s="17">
        <v>245</v>
      </c>
      <c r="K388" s="17" t="s">
        <v>37</v>
      </c>
      <c r="L388" s="18">
        <v>36882.449999999997</v>
      </c>
      <c r="M388" s="18">
        <v>4520.8599999999997</v>
      </c>
      <c r="N388" s="18">
        <v>1647.69</v>
      </c>
      <c r="O388" s="18">
        <v>43051</v>
      </c>
      <c r="P388" s="18">
        <v>2196.83</v>
      </c>
      <c r="Q388" s="18">
        <v>374.54</v>
      </c>
      <c r="R388" s="18">
        <v>146.63</v>
      </c>
      <c r="S388" s="18">
        <v>2718</v>
      </c>
      <c r="T388" s="18">
        <v>0</v>
      </c>
      <c r="U388" s="18">
        <v>0</v>
      </c>
      <c r="V388" s="18">
        <v>0</v>
      </c>
      <c r="W388" s="18">
        <v>0</v>
      </c>
      <c r="X388" s="18"/>
      <c r="Y388" s="18">
        <v>39079.279999999999</v>
      </c>
      <c r="Z388" s="18">
        <v>4895.3999999999996</v>
      </c>
      <c r="AA388" s="18">
        <v>1794.32</v>
      </c>
      <c r="AB388" s="18">
        <v>45769</v>
      </c>
    </row>
    <row r="389" spans="1:31" s="15" customFormat="1" x14ac:dyDescent="0.25">
      <c r="A389" s="17">
        <v>6</v>
      </c>
      <c r="B389" s="17" t="s">
        <v>1043</v>
      </c>
      <c r="C389" s="17" t="s">
        <v>1091</v>
      </c>
      <c r="D389" s="17" t="s">
        <v>1092</v>
      </c>
      <c r="E389" s="17" t="s">
        <v>1093</v>
      </c>
      <c r="F389" s="17" t="s">
        <v>75</v>
      </c>
      <c r="G389" s="17" t="s">
        <v>114</v>
      </c>
      <c r="H389" s="17">
        <v>0</v>
      </c>
      <c r="I389" s="17">
        <v>0</v>
      </c>
      <c r="J389" s="17">
        <v>720</v>
      </c>
      <c r="K389" s="17" t="s">
        <v>107</v>
      </c>
      <c r="L389" s="18">
        <v>55406.47</v>
      </c>
      <c r="M389" s="18">
        <v>6354.83</v>
      </c>
      <c r="N389" s="18">
        <v>4519.7</v>
      </c>
      <c r="O389" s="18">
        <v>66281</v>
      </c>
      <c r="P389" s="18">
        <v>5419.12</v>
      </c>
      <c r="Q389" s="18">
        <v>571.96</v>
      </c>
      <c r="R389" s="18">
        <v>430.92</v>
      </c>
      <c r="S389" s="18">
        <v>6422</v>
      </c>
      <c r="T389" s="18">
        <v>0</v>
      </c>
      <c r="U389" s="18">
        <v>0</v>
      </c>
      <c r="V389" s="18">
        <v>0</v>
      </c>
      <c r="W389" s="18">
        <v>0</v>
      </c>
      <c r="X389" s="18"/>
      <c r="Y389" s="18">
        <v>60825.59</v>
      </c>
      <c r="Z389" s="18">
        <v>6926.79</v>
      </c>
      <c r="AA389" s="18">
        <v>4950.62</v>
      </c>
      <c r="AB389" s="18">
        <v>72703</v>
      </c>
    </row>
    <row r="390" spans="1:31" s="15" customFormat="1" x14ac:dyDescent="0.25">
      <c r="A390" s="17">
        <v>7</v>
      </c>
      <c r="B390" s="17" t="s">
        <v>1043</v>
      </c>
      <c r="C390" s="17" t="s">
        <v>1043</v>
      </c>
      <c r="D390" s="17" t="s">
        <v>1094</v>
      </c>
      <c r="E390" s="17" t="s">
        <v>1095</v>
      </c>
      <c r="F390" s="17" t="s">
        <v>75</v>
      </c>
      <c r="G390" s="17" t="s">
        <v>114</v>
      </c>
      <c r="H390" s="17">
        <v>20</v>
      </c>
      <c r="I390" s="17">
        <v>20</v>
      </c>
      <c r="J390" s="17">
        <v>7</v>
      </c>
      <c r="K390" s="17" t="s">
        <v>107</v>
      </c>
      <c r="L390" s="18">
        <v>31611.86</v>
      </c>
      <c r="M390" s="18">
        <v>5967.78</v>
      </c>
      <c r="N390" s="18">
        <v>2364.36</v>
      </c>
      <c r="O390" s="18">
        <v>39944</v>
      </c>
      <c r="P390" s="18">
        <v>300.47000000000003</v>
      </c>
      <c r="Q390" s="18">
        <v>338.34</v>
      </c>
      <c r="R390" s="18">
        <v>4.1900000000000004</v>
      </c>
      <c r="S390" s="18">
        <v>643</v>
      </c>
      <c r="T390" s="18">
        <v>0</v>
      </c>
      <c r="U390" s="18">
        <v>0</v>
      </c>
      <c r="V390" s="18">
        <v>0</v>
      </c>
      <c r="W390" s="18">
        <v>0</v>
      </c>
      <c r="X390" s="18"/>
      <c r="Y390" s="18">
        <v>31912.33</v>
      </c>
      <c r="Z390" s="18">
        <v>6306.12</v>
      </c>
      <c r="AA390" s="18">
        <v>2368.5500000000002</v>
      </c>
      <c r="AB390" s="18">
        <v>40587</v>
      </c>
    </row>
    <row r="391" spans="1:31" s="15" customFormat="1" x14ac:dyDescent="0.25">
      <c r="A391" s="17">
        <v>8</v>
      </c>
      <c r="B391" s="17" t="s">
        <v>1048</v>
      </c>
      <c r="C391" s="17" t="s">
        <v>1044</v>
      </c>
      <c r="D391" s="17" t="s">
        <v>1096</v>
      </c>
      <c r="E391" s="17" t="s">
        <v>1097</v>
      </c>
      <c r="F391" s="17" t="s">
        <v>75</v>
      </c>
      <c r="G391" s="17" t="s">
        <v>114</v>
      </c>
      <c r="H391" s="17">
        <v>0</v>
      </c>
      <c r="I391" s="17">
        <v>0</v>
      </c>
      <c r="J391" s="17">
        <v>909</v>
      </c>
      <c r="K391" s="17" t="s">
        <v>107</v>
      </c>
      <c r="L391" s="18">
        <v>103750.73</v>
      </c>
      <c r="M391" s="18">
        <v>14723.99</v>
      </c>
      <c r="N391" s="18">
        <v>8753.2800000000007</v>
      </c>
      <c r="O391" s="18">
        <v>127228</v>
      </c>
      <c r="P391" s="18">
        <v>6839.37</v>
      </c>
      <c r="Q391" s="18">
        <v>1090.5899999999999</v>
      </c>
      <c r="R391" s="18">
        <v>544.04</v>
      </c>
      <c r="S391" s="18">
        <v>8474</v>
      </c>
      <c r="T391" s="18">
        <v>0</v>
      </c>
      <c r="U391" s="18">
        <v>0</v>
      </c>
      <c r="V391" s="18">
        <v>0</v>
      </c>
      <c r="W391" s="18">
        <v>0</v>
      </c>
      <c r="X391" s="18"/>
      <c r="Y391" s="18">
        <v>110590.1</v>
      </c>
      <c r="Z391" s="18">
        <v>15814.58</v>
      </c>
      <c r="AA391" s="18">
        <v>9297.32</v>
      </c>
      <c r="AB391" s="18">
        <v>135702</v>
      </c>
    </row>
    <row r="392" spans="1:31" s="12" customFormat="1" ht="16.5" customHeight="1" x14ac:dyDescent="0.25">
      <c r="A392" s="10"/>
      <c r="B392" s="10"/>
      <c r="C392" s="10" t="s">
        <v>71</v>
      </c>
      <c r="D392" s="10"/>
      <c r="E392" s="10"/>
      <c r="F392" s="10"/>
      <c r="G392" s="10"/>
      <c r="H392" s="10"/>
      <c r="I392" s="10"/>
      <c r="J392" s="11">
        <f>SUM(J384:J391)</f>
        <v>2633</v>
      </c>
      <c r="K392" s="11"/>
      <c r="L392" s="11">
        <f t="shared" ref="L392:AB392" si="53">SUM(L384:L391)</f>
        <v>387143.33</v>
      </c>
      <c r="M392" s="11">
        <f t="shared" si="53"/>
        <v>52014.979999999996</v>
      </c>
      <c r="N392" s="11">
        <f t="shared" si="53"/>
        <v>27210.690000000002</v>
      </c>
      <c r="O392" s="11">
        <f t="shared" si="53"/>
        <v>466369</v>
      </c>
      <c r="P392" s="11">
        <f t="shared" si="53"/>
        <v>21906.26</v>
      </c>
      <c r="Q392" s="11">
        <f t="shared" si="53"/>
        <v>4027.8900000000003</v>
      </c>
      <c r="R392" s="11">
        <f t="shared" si="53"/>
        <v>1575.8500000000001</v>
      </c>
      <c r="S392" s="11">
        <f t="shared" si="53"/>
        <v>27510</v>
      </c>
      <c r="T392" s="11">
        <f t="shared" si="53"/>
        <v>750</v>
      </c>
      <c r="U392" s="11">
        <f t="shared" si="53"/>
        <v>0</v>
      </c>
      <c r="V392" s="11">
        <f t="shared" si="53"/>
        <v>0</v>
      </c>
      <c r="W392" s="11">
        <f t="shared" si="53"/>
        <v>0</v>
      </c>
      <c r="X392" s="11">
        <f t="shared" si="53"/>
        <v>0</v>
      </c>
      <c r="Y392" s="11">
        <f t="shared" si="53"/>
        <v>409049.59000000008</v>
      </c>
      <c r="Z392" s="11">
        <f t="shared" si="53"/>
        <v>56042.87</v>
      </c>
      <c r="AA392" s="11">
        <f t="shared" si="53"/>
        <v>28786.539999999997</v>
      </c>
      <c r="AB392" s="11">
        <f t="shared" si="53"/>
        <v>493879</v>
      </c>
    </row>
    <row r="393" spans="1:31" s="12" customFormat="1" ht="16.5" customHeight="1" x14ac:dyDescent="0.25">
      <c r="A393" s="10"/>
      <c r="B393" s="10"/>
      <c r="C393" s="10" t="s">
        <v>119</v>
      </c>
      <c r="D393" s="10"/>
      <c r="E393" s="10"/>
      <c r="F393" s="10"/>
      <c r="G393" s="10"/>
      <c r="H393" s="10"/>
      <c r="I393" s="10"/>
      <c r="J393" s="11">
        <f>J392+J383</f>
        <v>23846</v>
      </c>
      <c r="K393" s="11"/>
      <c r="L393" s="11">
        <f t="shared" ref="L393:AB393" si="54">L392+L383</f>
        <v>2594940.94</v>
      </c>
      <c r="M393" s="11">
        <f t="shared" si="54"/>
        <v>154420.84</v>
      </c>
      <c r="N393" s="11">
        <f t="shared" si="54"/>
        <v>93271.22</v>
      </c>
      <c r="O393" s="11">
        <f t="shared" si="54"/>
        <v>2842633</v>
      </c>
      <c r="P393" s="11">
        <f t="shared" si="54"/>
        <v>157033.99000000002</v>
      </c>
      <c r="Q393" s="11">
        <f t="shared" si="54"/>
        <v>25871.309999999998</v>
      </c>
      <c r="R393" s="11">
        <f t="shared" si="54"/>
        <v>11121.7</v>
      </c>
      <c r="S393" s="11">
        <f t="shared" si="54"/>
        <v>194027</v>
      </c>
      <c r="T393" s="11">
        <f t="shared" si="54"/>
        <v>33520</v>
      </c>
      <c r="U393" s="11">
        <f t="shared" si="54"/>
        <v>0</v>
      </c>
      <c r="V393" s="11">
        <f t="shared" si="54"/>
        <v>0</v>
      </c>
      <c r="W393" s="11">
        <f t="shared" si="54"/>
        <v>0</v>
      </c>
      <c r="X393" s="11">
        <f t="shared" si="54"/>
        <v>0</v>
      </c>
      <c r="Y393" s="11">
        <f t="shared" si="54"/>
        <v>2751974.9300000006</v>
      </c>
      <c r="Z393" s="11">
        <f t="shared" si="54"/>
        <v>180292.15000000002</v>
      </c>
      <c r="AA393" s="11">
        <f t="shared" si="54"/>
        <v>104392.91999999998</v>
      </c>
      <c r="AB393" s="11">
        <f t="shared" si="54"/>
        <v>3036660</v>
      </c>
    </row>
    <row r="394" spans="1:31" x14ac:dyDescent="0.25">
      <c r="O394" s="34"/>
    </row>
    <row r="395" spans="1:31" x14ac:dyDescent="0.25">
      <c r="O395" s="34"/>
    </row>
    <row r="398" spans="1:31" ht="15.75" x14ac:dyDescent="0.25">
      <c r="E398" s="13" t="s">
        <v>120</v>
      </c>
      <c r="G398" s="14"/>
      <c r="H398" s="14"/>
      <c r="I398" s="14"/>
      <c r="J398" s="14"/>
      <c r="K398" s="14"/>
      <c r="L398" s="13" t="s">
        <v>122</v>
      </c>
      <c r="M398" s="13"/>
      <c r="O398" s="14"/>
      <c r="Q398" s="14"/>
      <c r="R398" s="13" t="s">
        <v>121</v>
      </c>
      <c r="T398" s="14"/>
      <c r="U398" s="14"/>
      <c r="W398" s="14"/>
      <c r="X398" s="14"/>
      <c r="Y398" s="13" t="s">
        <v>123</v>
      </c>
      <c r="Z398" s="14"/>
      <c r="AA398" s="14"/>
      <c r="AB398" s="14"/>
    </row>
    <row r="399" spans="1:31" ht="15.75" x14ac:dyDescent="0.25">
      <c r="E399" s="13" t="s">
        <v>124</v>
      </c>
      <c r="G399" s="14"/>
      <c r="H399" s="14"/>
      <c r="I399" s="14"/>
      <c r="J399" s="14"/>
      <c r="K399" s="14"/>
      <c r="L399" s="13" t="s">
        <v>124</v>
      </c>
      <c r="M399" s="13"/>
      <c r="O399" s="14"/>
      <c r="Q399" s="14"/>
      <c r="R399" s="13" t="s">
        <v>124</v>
      </c>
      <c r="T399" s="14"/>
      <c r="U399" s="14"/>
      <c r="W399" s="14"/>
      <c r="X399" s="14"/>
      <c r="Y399" s="13" t="s">
        <v>124</v>
      </c>
      <c r="Z399" s="14"/>
      <c r="AA399" s="14"/>
      <c r="AB399" s="14"/>
    </row>
    <row r="400" spans="1:31" ht="32.25" customHeight="1" x14ac:dyDescent="0.55000000000000004">
      <c r="A400" s="75" t="s">
        <v>0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1"/>
      <c r="AD400" s="1"/>
      <c r="AE400" s="1"/>
    </row>
    <row r="401" spans="1:31" ht="21.75" customHeight="1" x14ac:dyDescent="0.4">
      <c r="A401" s="76" t="s">
        <v>1714</v>
      </c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2"/>
      <c r="AD401" s="2"/>
      <c r="AE401" s="2"/>
    </row>
    <row r="402" spans="1:31" s="5" customFormat="1" ht="20.25" customHeight="1" x14ac:dyDescent="0.35">
      <c r="A402" s="3" t="s">
        <v>1</v>
      </c>
      <c r="B402" s="4"/>
      <c r="C402" s="3"/>
      <c r="D402" s="3"/>
      <c r="F402" s="3" t="s">
        <v>1098</v>
      </c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s="7" customFormat="1" ht="90" x14ac:dyDescent="0.25">
      <c r="A403" s="6" t="s">
        <v>3</v>
      </c>
      <c r="B403" s="6" t="s">
        <v>4</v>
      </c>
      <c r="C403" s="6" t="s">
        <v>5</v>
      </c>
      <c r="D403" s="6" t="s">
        <v>6</v>
      </c>
      <c r="E403" s="6" t="s">
        <v>7</v>
      </c>
      <c r="F403" s="6" t="s">
        <v>8</v>
      </c>
      <c r="G403" s="6" t="s">
        <v>9</v>
      </c>
      <c r="H403" s="6" t="s">
        <v>10</v>
      </c>
      <c r="I403" s="6" t="s">
        <v>11</v>
      </c>
      <c r="J403" s="6" t="s">
        <v>12</v>
      </c>
      <c r="K403" s="6" t="s">
        <v>13</v>
      </c>
      <c r="L403" s="6" t="s">
        <v>14</v>
      </c>
      <c r="M403" s="6" t="s">
        <v>15</v>
      </c>
      <c r="N403" s="6" t="s">
        <v>16</v>
      </c>
      <c r="O403" s="6" t="s">
        <v>17</v>
      </c>
      <c r="P403" s="6" t="s">
        <v>18</v>
      </c>
      <c r="Q403" s="6" t="s">
        <v>19</v>
      </c>
      <c r="R403" s="6" t="s">
        <v>20</v>
      </c>
      <c r="S403" s="6" t="s">
        <v>21</v>
      </c>
      <c r="T403" s="6" t="s">
        <v>22</v>
      </c>
      <c r="U403" s="6" t="s">
        <v>23</v>
      </c>
      <c r="V403" s="6" t="s">
        <v>24</v>
      </c>
      <c r="W403" s="6" t="s">
        <v>25</v>
      </c>
      <c r="X403" s="6" t="s">
        <v>26</v>
      </c>
      <c r="Y403" s="6" t="s">
        <v>27</v>
      </c>
      <c r="Z403" s="6" t="s">
        <v>28</v>
      </c>
      <c r="AA403" s="6" t="s">
        <v>29</v>
      </c>
      <c r="AB403" s="6" t="s">
        <v>30</v>
      </c>
    </row>
    <row r="404" spans="1:31" s="15" customFormat="1" x14ac:dyDescent="0.25">
      <c r="A404" s="17">
        <v>1</v>
      </c>
      <c r="B404" s="17" t="s">
        <v>1043</v>
      </c>
      <c r="C404" s="17" t="s">
        <v>1044</v>
      </c>
      <c r="D404" s="17" t="s">
        <v>1045</v>
      </c>
      <c r="E404" s="17" t="s">
        <v>1046</v>
      </c>
      <c r="F404" s="17" t="s">
        <v>35</v>
      </c>
      <c r="G404" s="17" t="s">
        <v>1047</v>
      </c>
      <c r="H404" s="17">
        <v>344983</v>
      </c>
      <c r="I404" s="17">
        <v>340096</v>
      </c>
      <c r="J404" s="17">
        <v>4887</v>
      </c>
      <c r="K404" s="17" t="s">
        <v>37</v>
      </c>
      <c r="L404" s="18">
        <v>417316.19</v>
      </c>
      <c r="M404" s="18">
        <v>32103.14</v>
      </c>
      <c r="N404" s="18">
        <v>22913.67</v>
      </c>
      <c r="O404" s="18">
        <v>472333</v>
      </c>
      <c r="P404" s="18">
        <v>28950.38</v>
      </c>
      <c r="Q404" s="18">
        <v>4420.47</v>
      </c>
      <c r="R404" s="18">
        <v>2199.15</v>
      </c>
      <c r="S404" s="18">
        <v>35570</v>
      </c>
      <c r="T404" s="18">
        <v>6210</v>
      </c>
      <c r="U404" s="18">
        <v>0</v>
      </c>
      <c r="V404" s="18">
        <v>0</v>
      </c>
      <c r="W404" s="18">
        <v>0</v>
      </c>
      <c r="X404" s="18"/>
      <c r="Y404" s="18">
        <v>446266.57</v>
      </c>
      <c r="Z404" s="18">
        <v>36523.61</v>
      </c>
      <c r="AA404" s="18">
        <v>25112.82</v>
      </c>
      <c r="AB404" s="18">
        <v>507903</v>
      </c>
      <c r="AC404" s="7"/>
    </row>
    <row r="405" spans="1:31" s="15" customFormat="1" x14ac:dyDescent="0.25">
      <c r="A405" s="17">
        <v>2</v>
      </c>
      <c r="B405" s="17" t="s">
        <v>1048</v>
      </c>
      <c r="C405" s="17" t="s">
        <v>1044</v>
      </c>
      <c r="D405" s="17" t="s">
        <v>1049</v>
      </c>
      <c r="E405" s="17" t="s">
        <v>1050</v>
      </c>
      <c r="F405" s="17" t="s">
        <v>35</v>
      </c>
      <c r="G405" s="17" t="s">
        <v>45</v>
      </c>
      <c r="H405" s="17">
        <v>249176</v>
      </c>
      <c r="I405" s="17">
        <v>239412</v>
      </c>
      <c r="J405" s="17">
        <v>9764</v>
      </c>
      <c r="K405" s="17" t="s">
        <v>37</v>
      </c>
      <c r="L405" s="18">
        <v>767126.13</v>
      </c>
      <c r="M405" s="18">
        <v>37205.370000000003</v>
      </c>
      <c r="N405" s="18">
        <v>25051.5</v>
      </c>
      <c r="O405" s="18">
        <v>829383</v>
      </c>
      <c r="P405" s="18">
        <v>56552.56</v>
      </c>
      <c r="Q405" s="18">
        <v>7957.64</v>
      </c>
      <c r="R405" s="18">
        <v>4393.8</v>
      </c>
      <c r="S405" s="18">
        <v>68904</v>
      </c>
      <c r="T405" s="18">
        <v>0</v>
      </c>
      <c r="U405" s="18">
        <v>0</v>
      </c>
      <c r="V405" s="18">
        <v>0</v>
      </c>
      <c r="W405" s="18">
        <v>0</v>
      </c>
      <c r="X405" s="18"/>
      <c r="Y405" s="18">
        <v>823678.69</v>
      </c>
      <c r="Z405" s="18">
        <v>45163.01</v>
      </c>
      <c r="AA405" s="18">
        <v>29445.3</v>
      </c>
      <c r="AB405" s="18">
        <v>898287</v>
      </c>
      <c r="AC405" s="7"/>
    </row>
    <row r="406" spans="1:31" s="15" customFormat="1" x14ac:dyDescent="0.25">
      <c r="A406" s="17">
        <v>3</v>
      </c>
      <c r="B406" s="17" t="s">
        <v>1048</v>
      </c>
      <c r="C406" s="17" t="s">
        <v>1044</v>
      </c>
      <c r="D406" s="17" t="s">
        <v>1051</v>
      </c>
      <c r="E406" s="17" t="s">
        <v>1052</v>
      </c>
      <c r="F406" s="17" t="s">
        <v>35</v>
      </c>
      <c r="G406" s="17" t="s">
        <v>45</v>
      </c>
      <c r="H406" s="17">
        <v>380</v>
      </c>
      <c r="I406" s="17">
        <v>380</v>
      </c>
      <c r="J406" s="17">
        <v>0</v>
      </c>
      <c r="K406" s="17" t="s">
        <v>302</v>
      </c>
      <c r="L406" s="18">
        <v>5046.28</v>
      </c>
      <c r="M406" s="18">
        <v>966.45</v>
      </c>
      <c r="N406" s="18">
        <v>13.27</v>
      </c>
      <c r="O406" s="18">
        <v>6026</v>
      </c>
      <c r="P406" s="18">
        <v>137.36000000000001</v>
      </c>
      <c r="Q406" s="18">
        <v>51.64</v>
      </c>
      <c r="R406" s="18">
        <v>0</v>
      </c>
      <c r="S406" s="18">
        <v>189</v>
      </c>
      <c r="T406" s="18">
        <v>140</v>
      </c>
      <c r="U406" s="18">
        <v>0</v>
      </c>
      <c r="V406" s="18">
        <v>0</v>
      </c>
      <c r="W406" s="18">
        <v>0</v>
      </c>
      <c r="X406" s="18"/>
      <c r="Y406" s="18">
        <v>5183.6400000000003</v>
      </c>
      <c r="Z406" s="18">
        <v>1018.09</v>
      </c>
      <c r="AA406" s="18">
        <v>13.27</v>
      </c>
      <c r="AB406" s="18">
        <v>6215</v>
      </c>
      <c r="AC406" s="7"/>
    </row>
    <row r="407" spans="1:31" s="15" customFormat="1" x14ac:dyDescent="0.25">
      <c r="A407" s="17">
        <v>4</v>
      </c>
      <c r="B407" s="17" t="s">
        <v>1048</v>
      </c>
      <c r="C407" s="17" t="s">
        <v>1044</v>
      </c>
      <c r="D407" s="17" t="s">
        <v>1053</v>
      </c>
      <c r="E407" s="17" t="s">
        <v>1054</v>
      </c>
      <c r="F407" s="17" t="s">
        <v>35</v>
      </c>
      <c r="G407" s="17" t="s">
        <v>1055</v>
      </c>
      <c r="H407" s="17">
        <v>26873</v>
      </c>
      <c r="I407" s="17">
        <v>26873</v>
      </c>
      <c r="J407" s="17">
        <v>401</v>
      </c>
      <c r="K407" s="17" t="s">
        <v>848</v>
      </c>
      <c r="L407" s="18">
        <v>43722.54</v>
      </c>
      <c r="M407" s="18">
        <v>5040.18</v>
      </c>
      <c r="N407" s="18">
        <v>2107.2800000000002</v>
      </c>
      <c r="O407" s="18">
        <v>50870</v>
      </c>
      <c r="P407" s="18">
        <v>2794.86</v>
      </c>
      <c r="Q407" s="18">
        <v>459.69</v>
      </c>
      <c r="R407" s="18">
        <v>180.45</v>
      </c>
      <c r="S407" s="18">
        <v>3435</v>
      </c>
      <c r="T407" s="18">
        <v>0</v>
      </c>
      <c r="U407" s="18">
        <v>0</v>
      </c>
      <c r="V407" s="18">
        <v>0</v>
      </c>
      <c r="W407" s="18">
        <v>0</v>
      </c>
      <c r="X407" s="18"/>
      <c r="Y407" s="18">
        <v>46517.4</v>
      </c>
      <c r="Z407" s="18">
        <v>5499.87</v>
      </c>
      <c r="AA407" s="18">
        <v>2287.73</v>
      </c>
      <c r="AB407" s="18">
        <v>54305</v>
      </c>
      <c r="AC407" s="7"/>
    </row>
    <row r="408" spans="1:31" s="15" customFormat="1" x14ac:dyDescent="0.25">
      <c r="A408" s="17">
        <v>5</v>
      </c>
      <c r="B408" s="17" t="s">
        <v>1048</v>
      </c>
      <c r="C408" s="17" t="s">
        <v>1044</v>
      </c>
      <c r="D408" s="17" t="s">
        <v>1056</v>
      </c>
      <c r="E408" s="17" t="s">
        <v>1057</v>
      </c>
      <c r="F408" s="17" t="s">
        <v>35</v>
      </c>
      <c r="G408" s="17" t="s">
        <v>45</v>
      </c>
      <c r="H408" s="17">
        <v>7185</v>
      </c>
      <c r="I408" s="17">
        <v>7185</v>
      </c>
      <c r="J408" s="17">
        <v>0</v>
      </c>
      <c r="K408" s="17" t="s">
        <v>302</v>
      </c>
      <c r="L408" s="18">
        <v>11265.02</v>
      </c>
      <c r="M408" s="18">
        <v>2478.17</v>
      </c>
      <c r="N408" s="18">
        <v>13.81</v>
      </c>
      <c r="O408" s="18">
        <v>13757</v>
      </c>
      <c r="P408" s="18">
        <v>137.09</v>
      </c>
      <c r="Q408" s="18">
        <v>115.91</v>
      </c>
      <c r="R408" s="18">
        <v>0</v>
      </c>
      <c r="S408" s="18">
        <v>253</v>
      </c>
      <c r="T408" s="18">
        <v>0</v>
      </c>
      <c r="U408" s="18">
        <v>0</v>
      </c>
      <c r="V408" s="18">
        <v>0</v>
      </c>
      <c r="W408" s="18">
        <v>0</v>
      </c>
      <c r="X408" s="18"/>
      <c r="Y408" s="18">
        <v>11402.11</v>
      </c>
      <c r="Z408" s="18">
        <v>2594.08</v>
      </c>
      <c r="AA408" s="18">
        <v>13.81</v>
      </c>
      <c r="AB408" s="18">
        <v>14010</v>
      </c>
      <c r="AC408" s="7"/>
    </row>
    <row r="409" spans="1:31" s="15" customFormat="1" x14ac:dyDescent="0.25">
      <c r="A409" s="17">
        <v>6</v>
      </c>
      <c r="B409" s="17" t="s">
        <v>1048</v>
      </c>
      <c r="C409" s="17" t="s">
        <v>1044</v>
      </c>
      <c r="D409" s="17" t="s">
        <v>1058</v>
      </c>
      <c r="E409" s="17" t="s">
        <v>1059</v>
      </c>
      <c r="F409" s="17" t="s">
        <v>35</v>
      </c>
      <c r="G409" s="17" t="s">
        <v>45</v>
      </c>
      <c r="H409" s="17">
        <v>79140</v>
      </c>
      <c r="I409" s="17">
        <v>78754</v>
      </c>
      <c r="J409" s="17">
        <v>386</v>
      </c>
      <c r="K409" s="17" t="s">
        <v>37</v>
      </c>
      <c r="L409" s="18">
        <v>71896.08</v>
      </c>
      <c r="M409" s="18">
        <v>9141.34</v>
      </c>
      <c r="N409" s="18">
        <v>5110.58</v>
      </c>
      <c r="O409" s="18">
        <v>86148</v>
      </c>
      <c r="P409" s="18">
        <v>2986.98</v>
      </c>
      <c r="Q409" s="18">
        <v>781.32</v>
      </c>
      <c r="R409" s="18">
        <v>173.7</v>
      </c>
      <c r="S409" s="18">
        <v>3942</v>
      </c>
      <c r="T409" s="18">
        <v>0</v>
      </c>
      <c r="U409" s="18">
        <v>0</v>
      </c>
      <c r="V409" s="18">
        <v>0</v>
      </c>
      <c r="W409" s="18">
        <v>0</v>
      </c>
      <c r="X409" s="18"/>
      <c r="Y409" s="18">
        <v>74883.06</v>
      </c>
      <c r="Z409" s="18">
        <v>9922.66</v>
      </c>
      <c r="AA409" s="18">
        <v>5284.28</v>
      </c>
      <c r="AB409" s="18">
        <v>90090</v>
      </c>
      <c r="AC409" s="7"/>
    </row>
    <row r="410" spans="1:31" s="15" customFormat="1" x14ac:dyDescent="0.25">
      <c r="A410" s="17">
        <v>7</v>
      </c>
      <c r="B410" s="17" t="s">
        <v>1048</v>
      </c>
      <c r="C410" s="17" t="s">
        <v>1044</v>
      </c>
      <c r="D410" s="17" t="s">
        <v>1060</v>
      </c>
      <c r="E410" s="17" t="s">
        <v>1061</v>
      </c>
      <c r="F410" s="17" t="s">
        <v>35</v>
      </c>
      <c r="G410" s="17" t="s">
        <v>45</v>
      </c>
      <c r="H410" s="17">
        <v>51355</v>
      </c>
      <c r="I410" s="17">
        <v>50726</v>
      </c>
      <c r="J410" s="17">
        <v>629</v>
      </c>
      <c r="K410" s="17" t="s">
        <v>37</v>
      </c>
      <c r="L410" s="18">
        <v>123758.63</v>
      </c>
      <c r="M410" s="18">
        <v>13355.42</v>
      </c>
      <c r="N410" s="18">
        <v>1165.95</v>
      </c>
      <c r="O410" s="18">
        <v>138280</v>
      </c>
      <c r="P410" s="18">
        <v>4056.28</v>
      </c>
      <c r="Q410" s="18">
        <v>1266.67</v>
      </c>
      <c r="R410" s="18">
        <v>283.05</v>
      </c>
      <c r="S410" s="18">
        <v>5606</v>
      </c>
      <c r="T410" s="18">
        <v>15660</v>
      </c>
      <c r="U410" s="18">
        <v>0</v>
      </c>
      <c r="V410" s="18">
        <v>0</v>
      </c>
      <c r="W410" s="18">
        <v>0</v>
      </c>
      <c r="X410" s="18"/>
      <c r="Y410" s="18">
        <v>127814.91</v>
      </c>
      <c r="Z410" s="18">
        <v>14622.09</v>
      </c>
      <c r="AA410" s="18">
        <v>1449</v>
      </c>
      <c r="AB410" s="18">
        <v>143886</v>
      </c>
      <c r="AC410" s="7"/>
    </row>
    <row r="411" spans="1:31" s="15" customFormat="1" x14ac:dyDescent="0.25">
      <c r="A411" s="17">
        <v>8</v>
      </c>
      <c r="B411" s="17" t="s">
        <v>1048</v>
      </c>
      <c r="C411" s="17" t="s">
        <v>1044</v>
      </c>
      <c r="D411" s="17" t="s">
        <v>1062</v>
      </c>
      <c r="E411" s="17" t="s">
        <v>1063</v>
      </c>
      <c r="F411" s="17" t="s">
        <v>35</v>
      </c>
      <c r="G411" s="17" t="s">
        <v>58</v>
      </c>
      <c r="H411" s="17">
        <v>10725</v>
      </c>
      <c r="I411" s="17">
        <v>10545</v>
      </c>
      <c r="J411" s="17">
        <v>540</v>
      </c>
      <c r="K411" s="17" t="s">
        <v>37</v>
      </c>
      <c r="L411" s="18">
        <v>59182.92</v>
      </c>
      <c r="M411" s="18">
        <v>7327.64</v>
      </c>
      <c r="N411" s="18">
        <v>3922.44</v>
      </c>
      <c r="O411" s="18">
        <v>70433</v>
      </c>
      <c r="P411" s="18">
        <v>3563.41</v>
      </c>
      <c r="Q411" s="18">
        <v>637.59</v>
      </c>
      <c r="R411" s="18">
        <v>243</v>
      </c>
      <c r="S411" s="18">
        <v>4444</v>
      </c>
      <c r="T411" s="18">
        <v>0</v>
      </c>
      <c r="U411" s="18">
        <v>0</v>
      </c>
      <c r="V411" s="18">
        <v>0</v>
      </c>
      <c r="W411" s="18">
        <v>0</v>
      </c>
      <c r="X411" s="18"/>
      <c r="Y411" s="18">
        <v>62746.33</v>
      </c>
      <c r="Z411" s="18">
        <v>7965.23</v>
      </c>
      <c r="AA411" s="18">
        <v>4165.4399999999996</v>
      </c>
      <c r="AB411" s="18">
        <v>74877</v>
      </c>
      <c r="AC411" s="7"/>
    </row>
    <row r="412" spans="1:31" s="15" customFormat="1" x14ac:dyDescent="0.25">
      <c r="A412" s="17">
        <v>9</v>
      </c>
      <c r="B412" s="17" t="s">
        <v>1064</v>
      </c>
      <c r="C412" s="17" t="s">
        <v>1044</v>
      </c>
      <c r="D412" s="17" t="s">
        <v>1065</v>
      </c>
      <c r="E412" s="17" t="s">
        <v>1066</v>
      </c>
      <c r="F412" s="17" t="s">
        <v>35</v>
      </c>
      <c r="G412" s="17" t="s">
        <v>221</v>
      </c>
      <c r="H412" s="17">
        <v>77414</v>
      </c>
      <c r="I412" s="17">
        <v>70725</v>
      </c>
      <c r="J412" s="17">
        <v>20067</v>
      </c>
      <c r="K412" s="17" t="s">
        <v>37</v>
      </c>
      <c r="L412" s="18">
        <v>833448.91</v>
      </c>
      <c r="M412" s="18">
        <v>15837.74</v>
      </c>
      <c r="N412" s="18">
        <v>15121.35</v>
      </c>
      <c r="O412" s="18">
        <v>864408</v>
      </c>
      <c r="P412" s="18">
        <v>120458.01</v>
      </c>
      <c r="Q412" s="18">
        <v>8520.84</v>
      </c>
      <c r="R412" s="18">
        <v>9030.15</v>
      </c>
      <c r="S412" s="18">
        <v>138009</v>
      </c>
      <c r="T412" s="18">
        <v>10760</v>
      </c>
      <c r="U412" s="18">
        <v>0</v>
      </c>
      <c r="V412" s="18">
        <v>0</v>
      </c>
      <c r="W412" s="18">
        <v>0</v>
      </c>
      <c r="X412" s="18"/>
      <c r="Y412" s="18">
        <v>953906.92</v>
      </c>
      <c r="Z412" s="18">
        <v>24358.58</v>
      </c>
      <c r="AA412" s="18">
        <v>24151.5</v>
      </c>
      <c r="AB412" s="18">
        <v>1002417</v>
      </c>
      <c r="AC412" s="7"/>
    </row>
    <row r="413" spans="1:31" s="15" customFormat="1" x14ac:dyDescent="0.25">
      <c r="A413" s="17">
        <v>10</v>
      </c>
      <c r="B413" s="17" t="s">
        <v>1072</v>
      </c>
      <c r="C413" s="17" t="s">
        <v>1068</v>
      </c>
      <c r="D413" s="17" t="s">
        <v>1076</v>
      </c>
      <c r="E413" s="17" t="s">
        <v>1077</v>
      </c>
      <c r="F413" s="17" t="s">
        <v>35</v>
      </c>
      <c r="G413" s="17" t="s">
        <v>1078</v>
      </c>
      <c r="H413" s="17">
        <v>420</v>
      </c>
      <c r="I413" s="17">
        <v>417</v>
      </c>
      <c r="J413" s="17">
        <v>3</v>
      </c>
      <c r="K413" s="17" t="s">
        <v>37</v>
      </c>
      <c r="L413" s="18">
        <v>10162.64</v>
      </c>
      <c r="M413" s="18">
        <v>793.83</v>
      </c>
      <c r="N413" s="18">
        <v>186.53</v>
      </c>
      <c r="O413" s="18">
        <v>11143</v>
      </c>
      <c r="P413" s="18">
        <v>457.07</v>
      </c>
      <c r="Q413" s="18">
        <v>104.58</v>
      </c>
      <c r="R413" s="18">
        <v>1.35</v>
      </c>
      <c r="S413" s="18">
        <v>563</v>
      </c>
      <c r="T413" s="18">
        <v>0</v>
      </c>
      <c r="U413" s="18">
        <v>0</v>
      </c>
      <c r="V413" s="18">
        <v>0</v>
      </c>
      <c r="W413" s="18">
        <v>0</v>
      </c>
      <c r="X413" s="18"/>
      <c r="Y413" s="18">
        <v>10619.71</v>
      </c>
      <c r="Z413" s="18">
        <v>898.41</v>
      </c>
      <c r="AA413" s="18">
        <v>187.88</v>
      </c>
      <c r="AB413" s="18">
        <v>11706</v>
      </c>
      <c r="AC413" s="7"/>
    </row>
    <row r="414" spans="1:31" s="22" customFormat="1" x14ac:dyDescent="0.25">
      <c r="A414" s="19"/>
      <c r="B414" s="19"/>
      <c r="C414" s="10" t="s">
        <v>71</v>
      </c>
      <c r="D414" s="19"/>
      <c r="E414" s="19"/>
      <c r="F414" s="19"/>
      <c r="G414" s="19"/>
      <c r="H414" s="19"/>
      <c r="I414" s="19"/>
      <c r="J414" s="19">
        <f>SUM(J404:J413)</f>
        <v>36677</v>
      </c>
      <c r="K414" s="19"/>
      <c r="L414" s="19">
        <f t="shared" ref="L414:AB414" si="55">SUM(L404:L413)</f>
        <v>2342925.3400000003</v>
      </c>
      <c r="M414" s="19">
        <f t="shared" ref="M414" si="56">SUM(M404:M413)</f>
        <v>124249.28000000001</v>
      </c>
      <c r="N414" s="19">
        <f t="shared" ref="N414" si="57">SUM(N404:N413)</f>
        <v>75606.37999999999</v>
      </c>
      <c r="O414" s="19">
        <f t="shared" ref="O414" si="58">SUM(O404:O413)</f>
        <v>2542781</v>
      </c>
      <c r="P414" s="19">
        <f t="shared" si="55"/>
        <v>220094</v>
      </c>
      <c r="Q414" s="19">
        <f t="shared" si="55"/>
        <v>24316.350000000002</v>
      </c>
      <c r="R414" s="19">
        <f t="shared" si="55"/>
        <v>16504.649999999998</v>
      </c>
      <c r="S414" s="19">
        <f t="shared" si="55"/>
        <v>260915</v>
      </c>
      <c r="T414" s="19">
        <f t="shared" si="55"/>
        <v>32770</v>
      </c>
      <c r="U414" s="19">
        <f t="shared" si="55"/>
        <v>0</v>
      </c>
      <c r="V414" s="19">
        <f t="shared" si="55"/>
        <v>0</v>
      </c>
      <c r="W414" s="19">
        <f t="shared" si="55"/>
        <v>0</v>
      </c>
      <c r="X414" s="19">
        <f t="shared" si="55"/>
        <v>0</v>
      </c>
      <c r="Y414" s="19">
        <f t="shared" si="55"/>
        <v>2563019.34</v>
      </c>
      <c r="Z414" s="19">
        <f t="shared" si="55"/>
        <v>148565.62999999998</v>
      </c>
      <c r="AA414" s="19">
        <f t="shared" si="55"/>
        <v>92111.03</v>
      </c>
      <c r="AB414" s="19">
        <f t="shared" si="55"/>
        <v>2803696</v>
      </c>
      <c r="AC414" s="7"/>
    </row>
    <row r="415" spans="1:31" s="15" customFormat="1" x14ac:dyDescent="0.25">
      <c r="A415" s="17">
        <v>1</v>
      </c>
      <c r="B415" s="17" t="s">
        <v>1064</v>
      </c>
      <c r="C415" s="17" t="s">
        <v>1044</v>
      </c>
      <c r="D415" s="17" t="s">
        <v>1079</v>
      </c>
      <c r="E415" s="17" t="s">
        <v>1080</v>
      </c>
      <c r="F415" s="17" t="s">
        <v>75</v>
      </c>
      <c r="G415" s="17" t="s">
        <v>1081</v>
      </c>
      <c r="H415" s="17">
        <v>15477</v>
      </c>
      <c r="I415" s="17">
        <v>15049</v>
      </c>
      <c r="J415" s="17">
        <v>428</v>
      </c>
      <c r="K415" s="17" t="s">
        <v>37</v>
      </c>
      <c r="L415" s="18">
        <v>67649.05</v>
      </c>
      <c r="M415" s="18">
        <v>8290.6</v>
      </c>
      <c r="N415" s="18">
        <v>4650.3500000000004</v>
      </c>
      <c r="O415" s="18">
        <v>80590</v>
      </c>
      <c r="P415" s="18">
        <v>3510.64</v>
      </c>
      <c r="Q415" s="18">
        <v>732.2</v>
      </c>
      <c r="R415" s="18">
        <v>256.16000000000003</v>
      </c>
      <c r="S415" s="18">
        <v>4499</v>
      </c>
      <c r="T415" s="18">
        <v>750</v>
      </c>
      <c r="U415" s="18">
        <v>0</v>
      </c>
      <c r="V415" s="18">
        <v>0</v>
      </c>
      <c r="W415" s="18">
        <v>0</v>
      </c>
      <c r="X415" s="18"/>
      <c r="Y415" s="18">
        <v>71159.69</v>
      </c>
      <c r="Z415" s="18">
        <v>9022.7999999999993</v>
      </c>
      <c r="AA415" s="18">
        <v>4906.51</v>
      </c>
      <c r="AB415" s="18">
        <v>85089</v>
      </c>
      <c r="AC415" s="7"/>
    </row>
    <row r="416" spans="1:31" s="15" customFormat="1" x14ac:dyDescent="0.25">
      <c r="A416" s="17">
        <v>2</v>
      </c>
      <c r="B416" s="17" t="s">
        <v>1048</v>
      </c>
      <c r="C416" s="17" t="s">
        <v>1044</v>
      </c>
      <c r="D416" s="17" t="s">
        <v>1082</v>
      </c>
      <c r="E416" s="17" t="s">
        <v>1083</v>
      </c>
      <c r="F416" s="17" t="s">
        <v>75</v>
      </c>
      <c r="G416" s="17" t="s">
        <v>1072</v>
      </c>
      <c r="H416" s="17">
        <v>5563</v>
      </c>
      <c r="I416" s="17">
        <v>5470</v>
      </c>
      <c r="J416" s="17">
        <v>93</v>
      </c>
      <c r="K416" s="17" t="s">
        <v>37</v>
      </c>
      <c r="L416" s="18">
        <v>26378.49</v>
      </c>
      <c r="M416" s="18">
        <v>3780.41</v>
      </c>
      <c r="N416" s="18">
        <v>1157.0999999999999</v>
      </c>
      <c r="O416" s="18">
        <v>31316</v>
      </c>
      <c r="P416" s="18">
        <v>1167.97</v>
      </c>
      <c r="Q416" s="18">
        <v>279.37</v>
      </c>
      <c r="R416" s="18">
        <v>55.66</v>
      </c>
      <c r="S416" s="18">
        <v>1503</v>
      </c>
      <c r="T416" s="18">
        <v>0</v>
      </c>
      <c r="U416" s="18">
        <v>0</v>
      </c>
      <c r="V416" s="18">
        <v>0</v>
      </c>
      <c r="W416" s="18">
        <v>0</v>
      </c>
      <c r="X416" s="18"/>
      <c r="Y416" s="18">
        <v>27546.46</v>
      </c>
      <c r="Z416" s="18">
        <v>4059.78</v>
      </c>
      <c r="AA416" s="18">
        <v>1212.76</v>
      </c>
      <c r="AB416" s="18">
        <v>32819</v>
      </c>
      <c r="AC416" s="7"/>
    </row>
    <row r="417" spans="1:31" s="15" customFormat="1" x14ac:dyDescent="0.25">
      <c r="A417" s="17">
        <v>3</v>
      </c>
      <c r="B417" s="17" t="s">
        <v>1048</v>
      </c>
      <c r="C417" s="17" t="s">
        <v>1044</v>
      </c>
      <c r="D417" s="17" t="s">
        <v>1084</v>
      </c>
      <c r="E417" s="17" t="s">
        <v>1085</v>
      </c>
      <c r="F417" s="17" t="s">
        <v>75</v>
      </c>
      <c r="G417" s="17" t="s">
        <v>1072</v>
      </c>
      <c r="H417" s="17">
        <v>12083</v>
      </c>
      <c r="I417" s="17">
        <v>11721</v>
      </c>
      <c r="J417" s="17">
        <v>362</v>
      </c>
      <c r="K417" s="17" t="s">
        <v>37</v>
      </c>
      <c r="L417" s="18">
        <v>47666.05</v>
      </c>
      <c r="M417" s="18">
        <v>6363.4</v>
      </c>
      <c r="N417" s="18">
        <v>3468.55</v>
      </c>
      <c r="O417" s="18">
        <v>57498</v>
      </c>
      <c r="P417" s="18">
        <v>2942.95</v>
      </c>
      <c r="Q417" s="18">
        <v>515.39</v>
      </c>
      <c r="R417" s="18">
        <v>216.66</v>
      </c>
      <c r="S417" s="18">
        <v>3675</v>
      </c>
      <c r="T417" s="18">
        <v>0</v>
      </c>
      <c r="U417" s="18">
        <v>0</v>
      </c>
      <c r="V417" s="18">
        <v>0</v>
      </c>
      <c r="W417" s="18">
        <v>0</v>
      </c>
      <c r="X417" s="18"/>
      <c r="Y417" s="18">
        <v>50609</v>
      </c>
      <c r="Z417" s="18">
        <v>6878.79</v>
      </c>
      <c r="AA417" s="18">
        <v>3685.21</v>
      </c>
      <c r="AB417" s="18">
        <v>61173</v>
      </c>
      <c r="AC417" s="7"/>
    </row>
    <row r="418" spans="1:31" s="15" customFormat="1" x14ac:dyDescent="0.25">
      <c r="A418" s="17">
        <v>4</v>
      </c>
      <c r="B418" s="17" t="s">
        <v>1048</v>
      </c>
      <c r="C418" s="17" t="s">
        <v>1044</v>
      </c>
      <c r="D418" s="17" t="s">
        <v>1086</v>
      </c>
      <c r="E418" s="17" t="s">
        <v>1087</v>
      </c>
      <c r="F418" s="17" t="s">
        <v>75</v>
      </c>
      <c r="G418" s="17" t="s">
        <v>1072</v>
      </c>
      <c r="H418" s="17">
        <v>7383</v>
      </c>
      <c r="I418" s="17">
        <v>7265</v>
      </c>
      <c r="J418" s="17">
        <v>118</v>
      </c>
      <c r="K418" s="17" t="s">
        <v>37</v>
      </c>
      <c r="L418" s="18">
        <v>24948.7</v>
      </c>
      <c r="M418" s="18">
        <v>3665.57</v>
      </c>
      <c r="N418" s="18">
        <v>1099.73</v>
      </c>
      <c r="O418" s="18">
        <v>29714</v>
      </c>
      <c r="P418" s="18">
        <v>1315.62</v>
      </c>
      <c r="Q418" s="18">
        <v>266.76</v>
      </c>
      <c r="R418" s="18">
        <v>70.62</v>
      </c>
      <c r="S418" s="18">
        <v>1653</v>
      </c>
      <c r="T418" s="18">
        <v>0</v>
      </c>
      <c r="U418" s="18">
        <v>0</v>
      </c>
      <c r="V418" s="18">
        <v>0</v>
      </c>
      <c r="W418" s="18">
        <v>0</v>
      </c>
      <c r="X418" s="18"/>
      <c r="Y418" s="18">
        <v>26264.32</v>
      </c>
      <c r="Z418" s="18">
        <v>3932.33</v>
      </c>
      <c r="AA418" s="18">
        <v>1170.3499999999999</v>
      </c>
      <c r="AB418" s="18">
        <v>31367</v>
      </c>
      <c r="AC418" s="7"/>
    </row>
    <row r="419" spans="1:31" s="15" customFormat="1" x14ac:dyDescent="0.25">
      <c r="A419" s="17">
        <v>5</v>
      </c>
      <c r="B419" s="17" t="s">
        <v>1048</v>
      </c>
      <c r="C419" s="17" t="s">
        <v>1044</v>
      </c>
      <c r="D419" s="17" t="s">
        <v>1088</v>
      </c>
      <c r="E419" s="17" t="s">
        <v>1089</v>
      </c>
      <c r="F419" s="17" t="s">
        <v>75</v>
      </c>
      <c r="G419" s="17" t="s">
        <v>1072</v>
      </c>
      <c r="H419" s="17">
        <v>1812</v>
      </c>
      <c r="I419" s="17">
        <v>1577</v>
      </c>
      <c r="J419" s="17">
        <v>235</v>
      </c>
      <c r="K419" s="17" t="s">
        <v>37</v>
      </c>
      <c r="L419" s="18">
        <v>39079.279999999999</v>
      </c>
      <c r="M419" s="18">
        <v>4895.3999999999996</v>
      </c>
      <c r="N419" s="18">
        <v>1794.32</v>
      </c>
      <c r="O419" s="18">
        <v>45769</v>
      </c>
      <c r="P419" s="18">
        <v>2124.9299999999998</v>
      </c>
      <c r="Q419" s="18">
        <v>411.42</v>
      </c>
      <c r="R419" s="18">
        <v>140.65</v>
      </c>
      <c r="S419" s="18">
        <v>2677</v>
      </c>
      <c r="T419" s="18">
        <v>0</v>
      </c>
      <c r="U419" s="18">
        <v>0</v>
      </c>
      <c r="V419" s="18">
        <v>0</v>
      </c>
      <c r="W419" s="18">
        <v>0</v>
      </c>
      <c r="X419" s="18"/>
      <c r="Y419" s="18">
        <v>41204.21</v>
      </c>
      <c r="Z419" s="18">
        <v>5306.82</v>
      </c>
      <c r="AA419" s="18">
        <v>1934.97</v>
      </c>
      <c r="AB419" s="18">
        <v>48446</v>
      </c>
      <c r="AC419" s="7"/>
    </row>
    <row r="420" spans="1:31" s="15" customFormat="1" x14ac:dyDescent="0.25">
      <c r="A420" s="17">
        <v>6</v>
      </c>
      <c r="B420" s="17" t="s">
        <v>1043</v>
      </c>
      <c r="C420" s="17" t="s">
        <v>1091</v>
      </c>
      <c r="D420" s="17" t="s">
        <v>1092</v>
      </c>
      <c r="E420" s="17" t="s">
        <v>1093</v>
      </c>
      <c r="F420" s="17" t="s">
        <v>75</v>
      </c>
      <c r="G420" s="17" t="s">
        <v>114</v>
      </c>
      <c r="H420" s="17">
        <v>0</v>
      </c>
      <c r="I420" s="17">
        <v>0</v>
      </c>
      <c r="J420" s="17">
        <v>720</v>
      </c>
      <c r="K420" s="17" t="s">
        <v>107</v>
      </c>
      <c r="L420" s="18">
        <v>60825.59</v>
      </c>
      <c r="M420" s="18">
        <v>6926.79</v>
      </c>
      <c r="N420" s="18">
        <v>4950.62</v>
      </c>
      <c r="O420" s="18">
        <v>72703</v>
      </c>
      <c r="P420" s="18">
        <v>5419.69</v>
      </c>
      <c r="Q420" s="18">
        <v>652.39</v>
      </c>
      <c r="R420" s="18">
        <v>430.92</v>
      </c>
      <c r="S420" s="18">
        <v>6503</v>
      </c>
      <c r="T420" s="18">
        <v>0</v>
      </c>
      <c r="U420" s="18">
        <v>0</v>
      </c>
      <c r="V420" s="18">
        <v>0</v>
      </c>
      <c r="W420" s="18">
        <v>0</v>
      </c>
      <c r="X420" s="18"/>
      <c r="Y420" s="18">
        <v>66245.279999999999</v>
      </c>
      <c r="Z420" s="18">
        <v>7579.18</v>
      </c>
      <c r="AA420" s="18">
        <v>5381.54</v>
      </c>
      <c r="AB420" s="18">
        <v>79206</v>
      </c>
      <c r="AC420" s="7"/>
    </row>
    <row r="421" spans="1:31" s="15" customFormat="1" x14ac:dyDescent="0.25">
      <c r="A421" s="17">
        <v>7</v>
      </c>
      <c r="B421" s="17" t="s">
        <v>1043</v>
      </c>
      <c r="C421" s="17" t="s">
        <v>1043</v>
      </c>
      <c r="D421" s="17" t="s">
        <v>1094</v>
      </c>
      <c r="E421" s="17" t="s">
        <v>1095</v>
      </c>
      <c r="F421" s="17" t="s">
        <v>75</v>
      </c>
      <c r="G421" s="17" t="s">
        <v>114</v>
      </c>
      <c r="H421" s="17">
        <v>20</v>
      </c>
      <c r="I421" s="17">
        <v>20</v>
      </c>
      <c r="J421" s="17">
        <v>7</v>
      </c>
      <c r="K421" s="17" t="s">
        <v>107</v>
      </c>
      <c r="L421" s="18">
        <v>31912.33</v>
      </c>
      <c r="M421" s="18">
        <v>6306.12</v>
      </c>
      <c r="N421" s="18">
        <v>2368.5500000000002</v>
      </c>
      <c r="O421" s="18">
        <v>40587</v>
      </c>
      <c r="P421" s="18">
        <v>299.99</v>
      </c>
      <c r="Q421" s="18">
        <v>352.82</v>
      </c>
      <c r="R421" s="18">
        <v>4.1900000000000004</v>
      </c>
      <c r="S421" s="18">
        <v>657</v>
      </c>
      <c r="T421" s="18">
        <v>0</v>
      </c>
      <c r="U421" s="18">
        <v>0</v>
      </c>
      <c r="V421" s="18">
        <v>0</v>
      </c>
      <c r="W421" s="18">
        <v>0</v>
      </c>
      <c r="X421" s="18"/>
      <c r="Y421" s="18">
        <v>32212.32</v>
      </c>
      <c r="Z421" s="18">
        <v>6658.94</v>
      </c>
      <c r="AA421" s="18">
        <v>2372.7399999999998</v>
      </c>
      <c r="AB421" s="18">
        <v>41244</v>
      </c>
      <c r="AC421" s="7"/>
    </row>
    <row r="422" spans="1:31" s="15" customFormat="1" x14ac:dyDescent="0.25">
      <c r="A422" s="17">
        <v>8</v>
      </c>
      <c r="B422" s="17" t="s">
        <v>1048</v>
      </c>
      <c r="C422" s="17" t="s">
        <v>1044</v>
      </c>
      <c r="D422" s="17" t="s">
        <v>1096</v>
      </c>
      <c r="E422" s="17" t="s">
        <v>1097</v>
      </c>
      <c r="F422" s="17" t="s">
        <v>75</v>
      </c>
      <c r="G422" s="17" t="s">
        <v>114</v>
      </c>
      <c r="H422" s="17">
        <v>0</v>
      </c>
      <c r="I422" s="17">
        <v>0</v>
      </c>
      <c r="J422" s="17">
        <v>909</v>
      </c>
      <c r="K422" s="17" t="s">
        <v>107</v>
      </c>
      <c r="L422" s="18">
        <v>110590.1</v>
      </c>
      <c r="M422" s="18">
        <v>15814.58</v>
      </c>
      <c r="N422" s="18">
        <v>9297.32</v>
      </c>
      <c r="O422" s="18">
        <v>135702</v>
      </c>
      <c r="P422" s="18">
        <v>6839.58</v>
      </c>
      <c r="Q422" s="18">
        <v>1204.3800000000001</v>
      </c>
      <c r="R422" s="18">
        <v>544.04</v>
      </c>
      <c r="S422" s="18">
        <v>8588</v>
      </c>
      <c r="T422" s="18">
        <v>0</v>
      </c>
      <c r="U422" s="18">
        <v>0</v>
      </c>
      <c r="V422" s="18">
        <v>0</v>
      </c>
      <c r="W422" s="18">
        <v>0</v>
      </c>
      <c r="X422" s="18"/>
      <c r="Y422" s="18">
        <v>117429.68</v>
      </c>
      <c r="Z422" s="18">
        <v>17018.96</v>
      </c>
      <c r="AA422" s="18">
        <v>9841.36</v>
      </c>
      <c r="AB422" s="18">
        <v>144290</v>
      </c>
      <c r="AC422" s="7"/>
    </row>
    <row r="423" spans="1:31" s="12" customFormat="1" ht="16.5" customHeight="1" x14ac:dyDescent="0.25">
      <c r="A423" s="10"/>
      <c r="B423" s="10"/>
      <c r="C423" s="10" t="s">
        <v>71</v>
      </c>
      <c r="D423" s="10"/>
      <c r="E423" s="10"/>
      <c r="F423" s="10"/>
      <c r="G423" s="10"/>
      <c r="H423" s="10"/>
      <c r="I423" s="10"/>
      <c r="J423" s="11">
        <f>SUM(J415:J422)</f>
        <v>2872</v>
      </c>
      <c r="K423" s="11"/>
      <c r="L423" s="11">
        <f t="shared" ref="L423:AB423" si="59">SUM(L415:L422)</f>
        <v>409049.59000000008</v>
      </c>
      <c r="M423" s="11">
        <f t="shared" si="59"/>
        <v>56042.87</v>
      </c>
      <c r="N423" s="11">
        <f t="shared" si="59"/>
        <v>28786.539999999997</v>
      </c>
      <c r="O423" s="11">
        <f t="shared" si="59"/>
        <v>493879</v>
      </c>
      <c r="P423" s="11">
        <f t="shared" si="59"/>
        <v>23621.370000000003</v>
      </c>
      <c r="Q423" s="11">
        <f t="shared" si="59"/>
        <v>4414.7299999999996</v>
      </c>
      <c r="R423" s="11">
        <f t="shared" si="59"/>
        <v>1718.9</v>
      </c>
      <c r="S423" s="11">
        <f t="shared" si="59"/>
        <v>29755</v>
      </c>
      <c r="T423" s="11">
        <f t="shared" si="59"/>
        <v>750</v>
      </c>
      <c r="U423" s="11">
        <f t="shared" si="59"/>
        <v>0</v>
      </c>
      <c r="V423" s="11">
        <f t="shared" si="59"/>
        <v>0</v>
      </c>
      <c r="W423" s="11">
        <f t="shared" si="59"/>
        <v>0</v>
      </c>
      <c r="X423" s="11">
        <f t="shared" si="59"/>
        <v>0</v>
      </c>
      <c r="Y423" s="11">
        <f t="shared" si="59"/>
        <v>432670.95999999996</v>
      </c>
      <c r="Z423" s="11">
        <f t="shared" si="59"/>
        <v>60457.599999999999</v>
      </c>
      <c r="AA423" s="11">
        <f t="shared" si="59"/>
        <v>30505.440000000002</v>
      </c>
      <c r="AB423" s="11">
        <f t="shared" si="59"/>
        <v>523634</v>
      </c>
      <c r="AC423" s="7"/>
    </row>
    <row r="424" spans="1:31" s="12" customFormat="1" ht="16.5" customHeight="1" x14ac:dyDescent="0.25">
      <c r="A424" s="10"/>
      <c r="B424" s="10"/>
      <c r="C424" s="10" t="s">
        <v>119</v>
      </c>
      <c r="D424" s="10"/>
      <c r="E424" s="10"/>
      <c r="F424" s="10"/>
      <c r="G424" s="10"/>
      <c r="H424" s="10"/>
      <c r="I424" s="10"/>
      <c r="J424" s="11">
        <f>J423+J414</f>
        <v>39549</v>
      </c>
      <c r="K424" s="11"/>
      <c r="L424" s="11">
        <f t="shared" ref="L424:AB424" si="60">L423+L414</f>
        <v>2751974.9300000006</v>
      </c>
      <c r="M424" s="11">
        <f t="shared" si="60"/>
        <v>180292.15000000002</v>
      </c>
      <c r="N424" s="11">
        <f t="shared" si="60"/>
        <v>104392.91999999998</v>
      </c>
      <c r="O424" s="11">
        <f t="shared" si="60"/>
        <v>3036660</v>
      </c>
      <c r="P424" s="11">
        <f t="shared" si="60"/>
        <v>243715.37</v>
      </c>
      <c r="Q424" s="11">
        <f t="shared" si="60"/>
        <v>28731.08</v>
      </c>
      <c r="R424" s="11">
        <f t="shared" si="60"/>
        <v>18223.55</v>
      </c>
      <c r="S424" s="11">
        <f t="shared" si="60"/>
        <v>290670</v>
      </c>
      <c r="T424" s="11">
        <f t="shared" si="60"/>
        <v>33520</v>
      </c>
      <c r="U424" s="11">
        <f t="shared" si="60"/>
        <v>0</v>
      </c>
      <c r="V424" s="11">
        <f t="shared" si="60"/>
        <v>0</v>
      </c>
      <c r="W424" s="11">
        <f t="shared" si="60"/>
        <v>0</v>
      </c>
      <c r="X424" s="11">
        <f t="shared" si="60"/>
        <v>0</v>
      </c>
      <c r="Y424" s="11">
        <f t="shared" si="60"/>
        <v>2995690.3</v>
      </c>
      <c r="Z424" s="11">
        <f t="shared" si="60"/>
        <v>209023.22999999998</v>
      </c>
      <c r="AA424" s="11">
        <f t="shared" si="60"/>
        <v>122616.47</v>
      </c>
      <c r="AB424" s="11">
        <f t="shared" si="60"/>
        <v>3327330</v>
      </c>
      <c r="AC424" s="7"/>
    </row>
    <row r="425" spans="1:31" x14ac:dyDescent="0.25">
      <c r="O425" s="34"/>
    </row>
    <row r="426" spans="1:31" x14ac:dyDescent="0.25">
      <c r="O426" s="34"/>
    </row>
    <row r="429" spans="1:31" ht="15.75" x14ac:dyDescent="0.25">
      <c r="E429" s="13" t="s">
        <v>120</v>
      </c>
      <c r="G429" s="14"/>
      <c r="H429" s="14"/>
      <c r="I429" s="14"/>
      <c r="J429" s="14"/>
      <c r="K429" s="14"/>
      <c r="L429" s="13" t="s">
        <v>122</v>
      </c>
      <c r="M429" s="13"/>
      <c r="O429" s="14"/>
      <c r="Q429" s="14"/>
      <c r="R429" s="13" t="s">
        <v>121</v>
      </c>
      <c r="T429" s="14"/>
      <c r="U429" s="14"/>
      <c r="W429" s="14"/>
      <c r="X429" s="14"/>
      <c r="Y429" s="13" t="s">
        <v>123</v>
      </c>
      <c r="Z429" s="14"/>
      <c r="AA429" s="14"/>
      <c r="AB429" s="14"/>
    </row>
    <row r="430" spans="1:31" ht="15.75" x14ac:dyDescent="0.25">
      <c r="E430" s="13" t="s">
        <v>124</v>
      </c>
      <c r="G430" s="14"/>
      <c r="H430" s="14"/>
      <c r="I430" s="14"/>
      <c r="J430" s="14"/>
      <c r="K430" s="14"/>
      <c r="L430" s="13" t="s">
        <v>124</v>
      </c>
      <c r="M430" s="13"/>
      <c r="O430" s="14"/>
      <c r="Q430" s="14"/>
      <c r="R430" s="13" t="s">
        <v>124</v>
      </c>
      <c r="T430" s="14"/>
      <c r="U430" s="14"/>
      <c r="W430" s="14"/>
      <c r="X430" s="14"/>
      <c r="Y430" s="13" t="s">
        <v>124</v>
      </c>
      <c r="Z430" s="14"/>
      <c r="AA430" s="14"/>
      <c r="AB430" s="14"/>
    </row>
    <row r="431" spans="1:31" ht="32.25" customHeight="1" x14ac:dyDescent="0.55000000000000004">
      <c r="A431" s="75" t="s">
        <v>0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1"/>
      <c r="AD431" s="1"/>
      <c r="AE431" s="1"/>
    </row>
    <row r="432" spans="1:31" ht="21.75" customHeight="1" x14ac:dyDescent="0.4">
      <c r="A432" s="76" t="s">
        <v>1723</v>
      </c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2"/>
      <c r="AD432" s="2"/>
      <c r="AE432" s="2"/>
    </row>
    <row r="433" spans="1:31" s="5" customFormat="1" ht="20.25" customHeight="1" x14ac:dyDescent="0.35">
      <c r="A433" s="3" t="s">
        <v>1</v>
      </c>
      <c r="B433" s="4"/>
      <c r="C433" s="3"/>
      <c r="D433" s="3"/>
      <c r="F433" s="3" t="s">
        <v>1098</v>
      </c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s="7" customFormat="1" ht="90" x14ac:dyDescent="0.25">
      <c r="A434" s="6" t="s">
        <v>3</v>
      </c>
      <c r="B434" s="6" t="s">
        <v>4</v>
      </c>
      <c r="C434" s="6" t="s">
        <v>5</v>
      </c>
      <c r="D434" s="6" t="s">
        <v>6</v>
      </c>
      <c r="E434" s="6" t="s">
        <v>7</v>
      </c>
      <c r="F434" s="6" t="s">
        <v>8</v>
      </c>
      <c r="G434" s="6" t="s">
        <v>9</v>
      </c>
      <c r="H434" s="6" t="s">
        <v>10</v>
      </c>
      <c r="I434" s="6" t="s">
        <v>11</v>
      </c>
      <c r="J434" s="6" t="s">
        <v>12</v>
      </c>
      <c r="K434" s="6" t="s">
        <v>13</v>
      </c>
      <c r="L434" s="6" t="s">
        <v>14</v>
      </c>
      <c r="M434" s="6" t="s">
        <v>15</v>
      </c>
      <c r="N434" s="6" t="s">
        <v>16</v>
      </c>
      <c r="O434" s="6" t="s">
        <v>17</v>
      </c>
      <c r="P434" s="6" t="s">
        <v>18</v>
      </c>
      <c r="Q434" s="6" t="s">
        <v>19</v>
      </c>
      <c r="R434" s="6" t="s">
        <v>20</v>
      </c>
      <c r="S434" s="6" t="s">
        <v>21</v>
      </c>
      <c r="T434" s="6" t="s">
        <v>22</v>
      </c>
      <c r="U434" s="6" t="s">
        <v>23</v>
      </c>
      <c r="V434" s="6" t="s">
        <v>24</v>
      </c>
      <c r="W434" s="6" t="s">
        <v>25</v>
      </c>
      <c r="X434" s="6" t="s">
        <v>26</v>
      </c>
      <c r="Y434" s="6" t="s">
        <v>27</v>
      </c>
      <c r="Z434" s="6" t="s">
        <v>28</v>
      </c>
      <c r="AA434" s="6" t="s">
        <v>29</v>
      </c>
      <c r="AB434" s="6" t="s">
        <v>30</v>
      </c>
    </row>
    <row r="435" spans="1:31" s="15" customFormat="1" x14ac:dyDescent="0.25">
      <c r="A435" s="17">
        <v>1</v>
      </c>
      <c r="B435" s="17" t="s">
        <v>1043</v>
      </c>
      <c r="C435" s="17" t="s">
        <v>1044</v>
      </c>
      <c r="D435" s="17" t="s">
        <v>1045</v>
      </c>
      <c r="E435" s="17" t="s">
        <v>1046</v>
      </c>
      <c r="F435" s="17" t="s">
        <v>35</v>
      </c>
      <c r="G435" s="17" t="s">
        <v>1047</v>
      </c>
      <c r="H435" s="17">
        <v>350234</v>
      </c>
      <c r="I435" s="17">
        <v>344983</v>
      </c>
      <c r="J435" s="17">
        <v>5251</v>
      </c>
      <c r="K435" s="17" t="s">
        <v>37</v>
      </c>
      <c r="L435" s="18">
        <v>446266.57</v>
      </c>
      <c r="M435" s="18">
        <v>25112.82</v>
      </c>
      <c r="N435" s="18">
        <v>36523.61</v>
      </c>
      <c r="O435" s="18">
        <v>507903</v>
      </c>
      <c r="P435" s="18">
        <v>30963.5</v>
      </c>
      <c r="Q435" s="18">
        <v>4725.55</v>
      </c>
      <c r="R435" s="18">
        <v>2362.9499999999998</v>
      </c>
      <c r="S435" s="18">
        <v>38052</v>
      </c>
      <c r="T435" s="18">
        <v>6210</v>
      </c>
      <c r="U435" s="18">
        <v>0</v>
      </c>
      <c r="V435" s="18">
        <v>0</v>
      </c>
      <c r="W435" s="18">
        <v>0</v>
      </c>
      <c r="X435" s="18"/>
      <c r="Y435" s="18">
        <v>477230.07</v>
      </c>
      <c r="Z435" s="18">
        <v>41249.160000000003</v>
      </c>
      <c r="AA435" s="18">
        <v>27475.77</v>
      </c>
      <c r="AB435" s="18">
        <v>545955</v>
      </c>
    </row>
    <row r="436" spans="1:31" s="15" customFormat="1" x14ac:dyDescent="0.25">
      <c r="A436" s="17">
        <v>2</v>
      </c>
      <c r="B436" s="17" t="s">
        <v>1048</v>
      </c>
      <c r="C436" s="17" t="s">
        <v>1044</v>
      </c>
      <c r="D436" s="17" t="s">
        <v>1049</v>
      </c>
      <c r="E436" s="17" t="s">
        <v>1050</v>
      </c>
      <c r="F436" s="17" t="s">
        <v>35</v>
      </c>
      <c r="G436" s="17" t="s">
        <v>45</v>
      </c>
      <c r="H436" s="17">
        <v>259853</v>
      </c>
      <c r="I436" s="17">
        <v>249176</v>
      </c>
      <c r="J436" s="17">
        <v>10677</v>
      </c>
      <c r="K436" s="17" t="s">
        <v>37</v>
      </c>
      <c r="L436" s="18">
        <v>823678.69</v>
      </c>
      <c r="M436" s="18">
        <v>29445.3</v>
      </c>
      <c r="N436" s="18">
        <v>45163.01</v>
      </c>
      <c r="O436" s="18">
        <v>898287</v>
      </c>
      <c r="P436" s="18">
        <v>61656.15</v>
      </c>
      <c r="Q436" s="18">
        <v>8531.2000000000007</v>
      </c>
      <c r="R436" s="18">
        <v>4804.6499999999996</v>
      </c>
      <c r="S436" s="18">
        <v>74992</v>
      </c>
      <c r="T436" s="18">
        <v>0</v>
      </c>
      <c r="U436" s="18">
        <v>0</v>
      </c>
      <c r="V436" s="18">
        <v>0</v>
      </c>
      <c r="W436" s="18">
        <v>0</v>
      </c>
      <c r="X436" s="18"/>
      <c r="Y436" s="18">
        <v>885334.84</v>
      </c>
      <c r="Z436" s="18">
        <v>53694.21</v>
      </c>
      <c r="AA436" s="18">
        <v>34249.949999999997</v>
      </c>
      <c r="AB436" s="18">
        <v>973279</v>
      </c>
    </row>
    <row r="437" spans="1:31" s="15" customFormat="1" x14ac:dyDescent="0.25">
      <c r="A437" s="17">
        <v>3</v>
      </c>
      <c r="B437" s="17" t="s">
        <v>1048</v>
      </c>
      <c r="C437" s="17" t="s">
        <v>1044</v>
      </c>
      <c r="D437" s="17" t="s">
        <v>1051</v>
      </c>
      <c r="E437" s="17" t="s">
        <v>1052</v>
      </c>
      <c r="F437" s="17" t="s">
        <v>35</v>
      </c>
      <c r="G437" s="17" t="s">
        <v>45</v>
      </c>
      <c r="H437" s="17">
        <v>380</v>
      </c>
      <c r="I437" s="17">
        <v>380</v>
      </c>
      <c r="J437" s="17">
        <v>0</v>
      </c>
      <c r="K437" s="17" t="s">
        <v>302</v>
      </c>
      <c r="L437" s="18">
        <v>5183.6400000000003</v>
      </c>
      <c r="M437" s="18">
        <v>13.27</v>
      </c>
      <c r="N437" s="18">
        <v>1018.09</v>
      </c>
      <c r="O437" s="18">
        <v>6215</v>
      </c>
      <c r="P437" s="18">
        <v>137.94</v>
      </c>
      <c r="Q437" s="18">
        <v>53.06</v>
      </c>
      <c r="R437" s="18">
        <v>0</v>
      </c>
      <c r="S437" s="18">
        <v>191</v>
      </c>
      <c r="T437" s="18">
        <v>140</v>
      </c>
      <c r="U437" s="18">
        <v>0</v>
      </c>
      <c r="V437" s="18">
        <v>0</v>
      </c>
      <c r="W437" s="18">
        <v>0</v>
      </c>
      <c r="X437" s="18"/>
      <c r="Y437" s="18">
        <v>5321.58</v>
      </c>
      <c r="Z437" s="18">
        <v>1071.1500000000001</v>
      </c>
      <c r="AA437" s="18">
        <v>13.27</v>
      </c>
      <c r="AB437" s="18">
        <v>6406</v>
      </c>
    </row>
    <row r="438" spans="1:31" s="15" customFormat="1" x14ac:dyDescent="0.25">
      <c r="A438" s="17">
        <v>4</v>
      </c>
      <c r="B438" s="17" t="s">
        <v>1048</v>
      </c>
      <c r="C438" s="17" t="s">
        <v>1044</v>
      </c>
      <c r="D438" s="17" t="s">
        <v>1053</v>
      </c>
      <c r="E438" s="17" t="s">
        <v>1054</v>
      </c>
      <c r="F438" s="17" t="s">
        <v>35</v>
      </c>
      <c r="G438" s="17" t="s">
        <v>1055</v>
      </c>
      <c r="H438" s="17">
        <v>26873</v>
      </c>
      <c r="I438" s="17">
        <v>26873</v>
      </c>
      <c r="J438" s="17">
        <v>401</v>
      </c>
      <c r="K438" s="17" t="s">
        <v>848</v>
      </c>
      <c r="L438" s="18">
        <v>46517.4</v>
      </c>
      <c r="M438" s="18">
        <v>2287.73</v>
      </c>
      <c r="N438" s="18">
        <v>5499.87</v>
      </c>
      <c r="O438" s="18">
        <v>54305</v>
      </c>
      <c r="P438" s="18">
        <v>2795.12</v>
      </c>
      <c r="Q438" s="18">
        <v>490.43</v>
      </c>
      <c r="R438" s="18">
        <v>180.45</v>
      </c>
      <c r="S438" s="18">
        <v>3466</v>
      </c>
      <c r="T438" s="18">
        <v>0</v>
      </c>
      <c r="U438" s="18">
        <v>0</v>
      </c>
      <c r="V438" s="18">
        <v>0</v>
      </c>
      <c r="W438" s="18">
        <v>0</v>
      </c>
      <c r="X438" s="18"/>
      <c r="Y438" s="18">
        <v>49312.52</v>
      </c>
      <c r="Z438" s="18">
        <v>5990.3</v>
      </c>
      <c r="AA438" s="18">
        <v>2468.1799999999998</v>
      </c>
      <c r="AB438" s="18">
        <v>57771</v>
      </c>
    </row>
    <row r="439" spans="1:31" s="15" customFormat="1" x14ac:dyDescent="0.25">
      <c r="A439" s="17">
        <v>5</v>
      </c>
      <c r="B439" s="17" t="s">
        <v>1048</v>
      </c>
      <c r="C439" s="17" t="s">
        <v>1044</v>
      </c>
      <c r="D439" s="17" t="s">
        <v>1056</v>
      </c>
      <c r="E439" s="17" t="s">
        <v>1057</v>
      </c>
      <c r="F439" s="17" t="s">
        <v>35</v>
      </c>
      <c r="G439" s="17" t="s">
        <v>45</v>
      </c>
      <c r="H439" s="17">
        <v>7185</v>
      </c>
      <c r="I439" s="17">
        <v>7185</v>
      </c>
      <c r="J439" s="17">
        <v>0</v>
      </c>
      <c r="K439" s="17" t="s">
        <v>302</v>
      </c>
      <c r="L439" s="18">
        <v>11402.11</v>
      </c>
      <c r="M439" s="18">
        <v>13.81</v>
      </c>
      <c r="N439" s="18">
        <v>2594.08</v>
      </c>
      <c r="O439" s="18">
        <v>14010</v>
      </c>
      <c r="P439" s="18">
        <v>137.66999999999999</v>
      </c>
      <c r="Q439" s="18">
        <v>117.33</v>
      </c>
      <c r="R439" s="18">
        <v>0</v>
      </c>
      <c r="S439" s="18">
        <v>255</v>
      </c>
      <c r="T439" s="18">
        <v>0</v>
      </c>
      <c r="U439" s="18">
        <v>0</v>
      </c>
      <c r="V439" s="18">
        <v>0</v>
      </c>
      <c r="W439" s="18">
        <v>0</v>
      </c>
      <c r="X439" s="18"/>
      <c r="Y439" s="18">
        <v>11539.78</v>
      </c>
      <c r="Z439" s="18">
        <v>2711.41</v>
      </c>
      <c r="AA439" s="18">
        <v>13.81</v>
      </c>
      <c r="AB439" s="18">
        <v>14265</v>
      </c>
    </row>
    <row r="440" spans="1:31" s="15" customFormat="1" x14ac:dyDescent="0.25">
      <c r="A440" s="17">
        <v>6</v>
      </c>
      <c r="B440" s="17" t="s">
        <v>1048</v>
      </c>
      <c r="C440" s="17" t="s">
        <v>1044</v>
      </c>
      <c r="D440" s="17" t="s">
        <v>1058</v>
      </c>
      <c r="E440" s="17" t="s">
        <v>1059</v>
      </c>
      <c r="F440" s="17" t="s">
        <v>35</v>
      </c>
      <c r="G440" s="17" t="s">
        <v>45</v>
      </c>
      <c r="H440" s="17">
        <v>79544</v>
      </c>
      <c r="I440" s="17">
        <v>79140</v>
      </c>
      <c r="J440" s="17">
        <v>404</v>
      </c>
      <c r="K440" s="17" t="s">
        <v>37</v>
      </c>
      <c r="L440" s="18">
        <v>74883.06</v>
      </c>
      <c r="M440" s="18">
        <v>5284.28</v>
      </c>
      <c r="N440" s="18">
        <v>9922.66</v>
      </c>
      <c r="O440" s="18">
        <v>90090</v>
      </c>
      <c r="P440" s="18">
        <v>3086.55</v>
      </c>
      <c r="Q440" s="18">
        <v>813.65</v>
      </c>
      <c r="R440" s="18">
        <v>181.8</v>
      </c>
      <c r="S440" s="18">
        <v>4082</v>
      </c>
      <c r="T440" s="18">
        <v>0</v>
      </c>
      <c r="U440" s="18">
        <v>0</v>
      </c>
      <c r="V440" s="18">
        <v>0</v>
      </c>
      <c r="W440" s="18">
        <v>0</v>
      </c>
      <c r="X440" s="18"/>
      <c r="Y440" s="18">
        <v>77969.61</v>
      </c>
      <c r="Z440" s="18">
        <v>10736.31</v>
      </c>
      <c r="AA440" s="18">
        <v>5466.08</v>
      </c>
      <c r="AB440" s="18">
        <v>94172</v>
      </c>
    </row>
    <row r="441" spans="1:31" s="15" customFormat="1" x14ac:dyDescent="0.25">
      <c r="A441" s="17">
        <v>7</v>
      </c>
      <c r="B441" s="17" t="s">
        <v>1048</v>
      </c>
      <c r="C441" s="17" t="s">
        <v>1044</v>
      </c>
      <c r="D441" s="17" t="s">
        <v>1060</v>
      </c>
      <c r="E441" s="17" t="s">
        <v>1061</v>
      </c>
      <c r="F441" s="17" t="s">
        <v>35</v>
      </c>
      <c r="G441" s="17" t="s">
        <v>45</v>
      </c>
      <c r="H441" s="17">
        <v>51961</v>
      </c>
      <c r="I441" s="17">
        <v>51355</v>
      </c>
      <c r="J441" s="17">
        <v>606</v>
      </c>
      <c r="K441" s="17" t="s">
        <v>37</v>
      </c>
      <c r="L441" s="18">
        <v>127814.91</v>
      </c>
      <c r="M441" s="18">
        <v>1449</v>
      </c>
      <c r="N441" s="18">
        <v>14622.09</v>
      </c>
      <c r="O441" s="18">
        <v>143886</v>
      </c>
      <c r="P441" s="18">
        <v>3928.82</v>
      </c>
      <c r="Q441" s="18">
        <v>1315.48</v>
      </c>
      <c r="R441" s="18">
        <v>272.7</v>
      </c>
      <c r="S441" s="18">
        <v>5517</v>
      </c>
      <c r="T441" s="18">
        <v>15660</v>
      </c>
      <c r="U441" s="18">
        <v>0</v>
      </c>
      <c r="V441" s="18">
        <v>0</v>
      </c>
      <c r="W441" s="18">
        <v>0</v>
      </c>
      <c r="X441" s="18"/>
      <c r="Y441" s="18">
        <v>131743.73000000001</v>
      </c>
      <c r="Z441" s="18">
        <v>15937.57</v>
      </c>
      <c r="AA441" s="18">
        <v>1721.7</v>
      </c>
      <c r="AB441" s="18">
        <v>149403</v>
      </c>
    </row>
    <row r="442" spans="1:31" s="15" customFormat="1" x14ac:dyDescent="0.25">
      <c r="A442" s="17">
        <v>8</v>
      </c>
      <c r="B442" s="17" t="s">
        <v>1048</v>
      </c>
      <c r="C442" s="17" t="s">
        <v>1044</v>
      </c>
      <c r="D442" s="17" t="s">
        <v>1062</v>
      </c>
      <c r="E442" s="17" t="s">
        <v>1063</v>
      </c>
      <c r="F442" s="17" t="s">
        <v>35</v>
      </c>
      <c r="G442" s="17" t="s">
        <v>58</v>
      </c>
      <c r="H442" s="17">
        <v>10891</v>
      </c>
      <c r="I442" s="17">
        <v>10725</v>
      </c>
      <c r="J442" s="17">
        <v>498</v>
      </c>
      <c r="K442" s="17" t="s">
        <v>37</v>
      </c>
      <c r="L442" s="18">
        <v>62746.33</v>
      </c>
      <c r="M442" s="18">
        <v>4165.4399999999996</v>
      </c>
      <c r="N442" s="18">
        <v>7965.23</v>
      </c>
      <c r="O442" s="18">
        <v>74877</v>
      </c>
      <c r="P442" s="18">
        <v>3331.24</v>
      </c>
      <c r="Q442" s="18">
        <v>673.66</v>
      </c>
      <c r="R442" s="18">
        <v>224.1</v>
      </c>
      <c r="S442" s="18">
        <v>4229</v>
      </c>
      <c r="T442" s="18">
        <v>0</v>
      </c>
      <c r="U442" s="18">
        <v>0</v>
      </c>
      <c r="V442" s="18">
        <v>0</v>
      </c>
      <c r="W442" s="18">
        <v>0</v>
      </c>
      <c r="X442" s="18"/>
      <c r="Y442" s="18">
        <v>66077.570000000007</v>
      </c>
      <c r="Z442" s="18">
        <v>8638.89</v>
      </c>
      <c r="AA442" s="18">
        <v>4389.54</v>
      </c>
      <c r="AB442" s="18">
        <v>79106</v>
      </c>
    </row>
    <row r="443" spans="1:31" s="15" customFormat="1" x14ac:dyDescent="0.25">
      <c r="A443" s="17">
        <v>9</v>
      </c>
      <c r="B443" s="17" t="s">
        <v>1064</v>
      </c>
      <c r="C443" s="17" t="s">
        <v>1044</v>
      </c>
      <c r="D443" s="17" t="s">
        <v>1065</v>
      </c>
      <c r="E443" s="17" t="s">
        <v>1066</v>
      </c>
      <c r="F443" s="17" t="s">
        <v>35</v>
      </c>
      <c r="G443" s="17" t="s">
        <v>221</v>
      </c>
      <c r="H443" s="17">
        <v>83399</v>
      </c>
      <c r="I443" s="17">
        <v>77414</v>
      </c>
      <c r="J443" s="17">
        <v>17955</v>
      </c>
      <c r="K443" s="17" t="s">
        <v>37</v>
      </c>
      <c r="L443" s="18">
        <v>953906.92</v>
      </c>
      <c r="M443" s="18">
        <v>24151.5</v>
      </c>
      <c r="N443" s="18">
        <v>24358.58</v>
      </c>
      <c r="O443" s="18">
        <v>1002417</v>
      </c>
      <c r="P443" s="18">
        <v>105808.92</v>
      </c>
      <c r="Q443" s="18">
        <v>9502.33</v>
      </c>
      <c r="R443" s="18">
        <v>8079.75</v>
      </c>
      <c r="S443" s="18">
        <v>123391</v>
      </c>
      <c r="T443" s="18">
        <v>10760</v>
      </c>
      <c r="U443" s="18">
        <v>0</v>
      </c>
      <c r="V443" s="18">
        <v>0</v>
      </c>
      <c r="W443" s="18">
        <v>0</v>
      </c>
      <c r="X443" s="18"/>
      <c r="Y443" s="18">
        <v>1059715.8400000001</v>
      </c>
      <c r="Z443" s="18">
        <v>33860.910000000003</v>
      </c>
      <c r="AA443" s="18">
        <v>32231.25</v>
      </c>
      <c r="AB443" s="18">
        <v>1125808</v>
      </c>
    </row>
    <row r="444" spans="1:31" s="15" customFormat="1" x14ac:dyDescent="0.25">
      <c r="A444" s="17">
        <v>10</v>
      </c>
      <c r="B444" s="17" t="s">
        <v>1072</v>
      </c>
      <c r="C444" s="17" t="s">
        <v>1068</v>
      </c>
      <c r="D444" s="17" t="s">
        <v>1076</v>
      </c>
      <c r="E444" s="17" t="s">
        <v>1077</v>
      </c>
      <c r="F444" s="17" t="s">
        <v>35</v>
      </c>
      <c r="G444" s="17" t="s">
        <v>1078</v>
      </c>
      <c r="H444" s="17">
        <v>423</v>
      </c>
      <c r="I444" s="17">
        <v>420</v>
      </c>
      <c r="J444" s="17">
        <v>3</v>
      </c>
      <c r="K444" s="17" t="s">
        <v>37</v>
      </c>
      <c r="L444" s="18">
        <v>10619.71</v>
      </c>
      <c r="M444" s="18">
        <v>187.88</v>
      </c>
      <c r="N444" s="18">
        <v>898.41</v>
      </c>
      <c r="O444" s="18">
        <v>11706</v>
      </c>
      <c r="P444" s="18">
        <v>456.12</v>
      </c>
      <c r="Q444" s="18">
        <v>109.53</v>
      </c>
      <c r="R444" s="18">
        <v>1.35</v>
      </c>
      <c r="S444" s="18">
        <v>567</v>
      </c>
      <c r="T444" s="18">
        <v>0</v>
      </c>
      <c r="U444" s="18">
        <v>0</v>
      </c>
      <c r="V444" s="18">
        <v>0</v>
      </c>
      <c r="W444" s="18">
        <v>0</v>
      </c>
      <c r="X444" s="18"/>
      <c r="Y444" s="18">
        <v>11075.83</v>
      </c>
      <c r="Z444" s="18">
        <v>1007.94</v>
      </c>
      <c r="AA444" s="18">
        <v>189.23</v>
      </c>
      <c r="AB444" s="18">
        <v>12273</v>
      </c>
    </row>
    <row r="445" spans="1:31" s="22" customFormat="1" x14ac:dyDescent="0.25">
      <c r="A445" s="19"/>
      <c r="B445" s="19"/>
      <c r="C445" s="10" t="s">
        <v>71</v>
      </c>
      <c r="D445" s="19"/>
      <c r="E445" s="19"/>
      <c r="F445" s="19"/>
      <c r="G445" s="19"/>
      <c r="H445" s="19"/>
      <c r="I445" s="19"/>
      <c r="J445" s="19">
        <f>SUM(J435:J444)</f>
        <v>35795</v>
      </c>
      <c r="K445" s="19"/>
      <c r="L445" s="19">
        <f t="shared" ref="L445:AB445" si="61">SUM(L435:L444)</f>
        <v>2563019.34</v>
      </c>
      <c r="M445" s="19">
        <f t="shared" si="61"/>
        <v>92111.03</v>
      </c>
      <c r="N445" s="19">
        <f t="shared" si="61"/>
        <v>148565.62999999998</v>
      </c>
      <c r="O445" s="19">
        <f t="shared" si="61"/>
        <v>2803696</v>
      </c>
      <c r="P445" s="19">
        <f t="shared" si="61"/>
        <v>212302.03</v>
      </c>
      <c r="Q445" s="19">
        <f t="shared" si="61"/>
        <v>26332.22</v>
      </c>
      <c r="R445" s="19">
        <f t="shared" si="61"/>
        <v>16107.75</v>
      </c>
      <c r="S445" s="19">
        <f t="shared" si="61"/>
        <v>254742</v>
      </c>
      <c r="T445" s="19">
        <f t="shared" si="61"/>
        <v>32770</v>
      </c>
      <c r="U445" s="19">
        <f t="shared" si="61"/>
        <v>0</v>
      </c>
      <c r="V445" s="19">
        <f t="shared" si="61"/>
        <v>0</v>
      </c>
      <c r="W445" s="19">
        <f t="shared" si="61"/>
        <v>0</v>
      </c>
      <c r="X445" s="19">
        <f t="shared" si="61"/>
        <v>0</v>
      </c>
      <c r="Y445" s="19">
        <f t="shared" si="61"/>
        <v>2775321.37</v>
      </c>
      <c r="Z445" s="19">
        <f t="shared" si="61"/>
        <v>174897.85</v>
      </c>
      <c r="AA445" s="19">
        <f t="shared" si="61"/>
        <v>108218.77999999998</v>
      </c>
      <c r="AB445" s="19">
        <f t="shared" si="61"/>
        <v>3058438</v>
      </c>
    </row>
    <row r="446" spans="1:31" s="15" customFormat="1" x14ac:dyDescent="0.25">
      <c r="A446" s="17">
        <v>1</v>
      </c>
      <c r="B446" s="17" t="s">
        <v>1064</v>
      </c>
      <c r="C446" s="17" t="s">
        <v>1044</v>
      </c>
      <c r="D446" s="17" t="s">
        <v>1079</v>
      </c>
      <c r="E446" s="17" t="s">
        <v>1080</v>
      </c>
      <c r="F446" s="17" t="s">
        <v>75</v>
      </c>
      <c r="G446" s="17" t="s">
        <v>1081</v>
      </c>
      <c r="H446" s="17">
        <v>15985</v>
      </c>
      <c r="I446" s="17">
        <v>15477</v>
      </c>
      <c r="J446" s="17">
        <v>508</v>
      </c>
      <c r="K446" s="17" t="s">
        <v>37</v>
      </c>
      <c r="L446" s="18">
        <v>71159.69</v>
      </c>
      <c r="M446" s="18">
        <v>4906.51</v>
      </c>
      <c r="N446" s="18">
        <v>9022.7999999999993</v>
      </c>
      <c r="O446" s="18">
        <v>85089</v>
      </c>
      <c r="P446" s="18">
        <v>4084.53</v>
      </c>
      <c r="Q446" s="18">
        <v>768.43</v>
      </c>
      <c r="R446" s="18">
        <v>304.04000000000002</v>
      </c>
      <c r="S446" s="18">
        <v>5157</v>
      </c>
      <c r="T446" s="18">
        <v>750</v>
      </c>
      <c r="U446" s="18">
        <v>0</v>
      </c>
      <c r="V446" s="18">
        <v>0</v>
      </c>
      <c r="W446" s="18">
        <v>0</v>
      </c>
      <c r="X446" s="18"/>
      <c r="Y446" s="18">
        <v>75244.22</v>
      </c>
      <c r="Z446" s="18">
        <v>9791.23</v>
      </c>
      <c r="AA446" s="18">
        <v>5210.55</v>
      </c>
      <c r="AB446" s="18">
        <v>90246</v>
      </c>
    </row>
    <row r="447" spans="1:31" s="15" customFormat="1" x14ac:dyDescent="0.25">
      <c r="A447" s="17">
        <v>2</v>
      </c>
      <c r="B447" s="17" t="s">
        <v>1048</v>
      </c>
      <c r="C447" s="17" t="s">
        <v>1044</v>
      </c>
      <c r="D447" s="17" t="s">
        <v>1082</v>
      </c>
      <c r="E447" s="17" t="s">
        <v>1083</v>
      </c>
      <c r="F447" s="17" t="s">
        <v>75</v>
      </c>
      <c r="G447" s="17" t="s">
        <v>1072</v>
      </c>
      <c r="H447" s="17">
        <v>5648</v>
      </c>
      <c r="I447" s="17">
        <v>5563</v>
      </c>
      <c r="J447" s="17">
        <v>85</v>
      </c>
      <c r="K447" s="17" t="s">
        <v>37</v>
      </c>
      <c r="L447" s="18">
        <v>27546.46</v>
      </c>
      <c r="M447" s="18">
        <v>1212.76</v>
      </c>
      <c r="N447" s="18">
        <v>4059.78</v>
      </c>
      <c r="O447" s="18">
        <v>32819</v>
      </c>
      <c r="P447" s="18">
        <v>1110.67</v>
      </c>
      <c r="Q447" s="18">
        <v>291.45999999999998</v>
      </c>
      <c r="R447" s="18">
        <v>50.87</v>
      </c>
      <c r="S447" s="18">
        <v>1453</v>
      </c>
      <c r="T447" s="18">
        <v>0</v>
      </c>
      <c r="U447" s="18">
        <v>0</v>
      </c>
      <c r="V447" s="18">
        <v>0</v>
      </c>
      <c r="W447" s="18">
        <v>0</v>
      </c>
      <c r="X447" s="18"/>
      <c r="Y447" s="18">
        <v>28657.13</v>
      </c>
      <c r="Z447" s="18">
        <v>4351.24</v>
      </c>
      <c r="AA447" s="18">
        <v>1263.6300000000001</v>
      </c>
      <c r="AB447" s="18">
        <v>34272</v>
      </c>
    </row>
    <row r="448" spans="1:31" s="15" customFormat="1" x14ac:dyDescent="0.25">
      <c r="A448" s="17">
        <v>3</v>
      </c>
      <c r="B448" s="17" t="s">
        <v>1048</v>
      </c>
      <c r="C448" s="17" t="s">
        <v>1044</v>
      </c>
      <c r="D448" s="17" t="s">
        <v>1084</v>
      </c>
      <c r="E448" s="17" t="s">
        <v>1085</v>
      </c>
      <c r="F448" s="17" t="s">
        <v>75</v>
      </c>
      <c r="G448" s="17" t="s">
        <v>1072</v>
      </c>
      <c r="H448" s="17">
        <v>12560</v>
      </c>
      <c r="I448" s="17">
        <v>12083</v>
      </c>
      <c r="J448" s="17">
        <v>477</v>
      </c>
      <c r="K448" s="17" t="s">
        <v>37</v>
      </c>
      <c r="L448" s="18">
        <v>50609</v>
      </c>
      <c r="M448" s="18">
        <v>3685.21</v>
      </c>
      <c r="N448" s="18">
        <v>6878.79</v>
      </c>
      <c r="O448" s="18">
        <v>61173</v>
      </c>
      <c r="P448" s="18">
        <v>3768.23</v>
      </c>
      <c r="Q448" s="18">
        <v>546.29</v>
      </c>
      <c r="R448" s="18">
        <v>285.48</v>
      </c>
      <c r="S448" s="18">
        <v>4600</v>
      </c>
      <c r="T448" s="18">
        <v>0</v>
      </c>
      <c r="U448" s="18">
        <v>0</v>
      </c>
      <c r="V448" s="18">
        <v>0</v>
      </c>
      <c r="W448" s="18">
        <v>0</v>
      </c>
      <c r="X448" s="18"/>
      <c r="Y448" s="18">
        <v>54377.23</v>
      </c>
      <c r="Z448" s="18">
        <v>7425.08</v>
      </c>
      <c r="AA448" s="18">
        <v>3970.69</v>
      </c>
      <c r="AB448" s="18">
        <v>65773</v>
      </c>
    </row>
    <row r="449" spans="1:29" s="15" customFormat="1" x14ac:dyDescent="0.25">
      <c r="A449" s="17">
        <v>4</v>
      </c>
      <c r="B449" s="17" t="s">
        <v>1048</v>
      </c>
      <c r="C449" s="17" t="s">
        <v>1044</v>
      </c>
      <c r="D449" s="17" t="s">
        <v>1086</v>
      </c>
      <c r="E449" s="17" t="s">
        <v>1087</v>
      </c>
      <c r="F449" s="17" t="s">
        <v>75</v>
      </c>
      <c r="G449" s="17" t="s">
        <v>1072</v>
      </c>
      <c r="H449" s="17">
        <v>7477</v>
      </c>
      <c r="I449" s="17">
        <v>7383</v>
      </c>
      <c r="J449" s="17">
        <v>94</v>
      </c>
      <c r="K449" s="17" t="s">
        <v>37</v>
      </c>
      <c r="L449" s="18">
        <v>26264.32</v>
      </c>
      <c r="M449" s="18">
        <v>1170.3499999999999</v>
      </c>
      <c r="N449" s="18">
        <v>3932.33</v>
      </c>
      <c r="O449" s="18">
        <v>31367</v>
      </c>
      <c r="P449" s="18">
        <v>1143.71</v>
      </c>
      <c r="Q449" s="18">
        <v>277.02999999999997</v>
      </c>
      <c r="R449" s="18">
        <v>56.26</v>
      </c>
      <c r="S449" s="18">
        <v>1477</v>
      </c>
      <c r="T449" s="18">
        <v>0</v>
      </c>
      <c r="U449" s="18">
        <v>0</v>
      </c>
      <c r="V449" s="18">
        <v>0</v>
      </c>
      <c r="W449" s="18">
        <v>0</v>
      </c>
      <c r="X449" s="18"/>
      <c r="Y449" s="18">
        <v>27408.03</v>
      </c>
      <c r="Z449" s="18">
        <v>4209.3599999999997</v>
      </c>
      <c r="AA449" s="18">
        <v>1226.6099999999999</v>
      </c>
      <c r="AB449" s="18">
        <v>32844</v>
      </c>
    </row>
    <row r="450" spans="1:29" s="15" customFormat="1" x14ac:dyDescent="0.25">
      <c r="A450" s="17">
        <v>5</v>
      </c>
      <c r="B450" s="17" t="s">
        <v>1048</v>
      </c>
      <c r="C450" s="17" t="s">
        <v>1044</v>
      </c>
      <c r="D450" s="17" t="s">
        <v>1088</v>
      </c>
      <c r="E450" s="17" t="s">
        <v>1089</v>
      </c>
      <c r="F450" s="17" t="s">
        <v>75</v>
      </c>
      <c r="G450" s="17" t="s">
        <v>1072</v>
      </c>
      <c r="H450" s="17">
        <v>2132</v>
      </c>
      <c r="I450" s="17">
        <v>1812</v>
      </c>
      <c r="J450" s="17">
        <v>320</v>
      </c>
      <c r="K450" s="17" t="s">
        <v>37</v>
      </c>
      <c r="L450" s="18">
        <v>41204.21</v>
      </c>
      <c r="M450" s="18">
        <v>1934.97</v>
      </c>
      <c r="N450" s="18">
        <v>5306.82</v>
      </c>
      <c r="O450" s="18">
        <v>48446</v>
      </c>
      <c r="P450" s="18">
        <v>2735.28</v>
      </c>
      <c r="Q450" s="18">
        <v>435.2</v>
      </c>
      <c r="R450" s="18">
        <v>191.52</v>
      </c>
      <c r="S450" s="18">
        <v>3362</v>
      </c>
      <c r="T450" s="18">
        <v>0</v>
      </c>
      <c r="U450" s="18">
        <v>0</v>
      </c>
      <c r="V450" s="18">
        <v>0</v>
      </c>
      <c r="W450" s="18">
        <v>0</v>
      </c>
      <c r="X450" s="18"/>
      <c r="Y450" s="18">
        <v>43939.49</v>
      </c>
      <c r="Z450" s="18">
        <v>5742.02</v>
      </c>
      <c r="AA450" s="18">
        <v>2126.4899999999998</v>
      </c>
      <c r="AB450" s="18">
        <v>51808</v>
      </c>
    </row>
    <row r="451" spans="1:29" s="15" customFormat="1" x14ac:dyDescent="0.25">
      <c r="A451" s="17">
        <v>6</v>
      </c>
      <c r="B451" s="17" t="s">
        <v>1043</v>
      </c>
      <c r="C451" s="17" t="s">
        <v>1091</v>
      </c>
      <c r="D451" s="17" t="s">
        <v>1092</v>
      </c>
      <c r="E451" s="17" t="s">
        <v>1093</v>
      </c>
      <c r="F451" s="17" t="s">
        <v>75</v>
      </c>
      <c r="G451" s="17" t="s">
        <v>114</v>
      </c>
      <c r="H451" s="17">
        <v>0</v>
      </c>
      <c r="I451" s="17">
        <v>0</v>
      </c>
      <c r="J451" s="17">
        <v>720</v>
      </c>
      <c r="K451" s="17" t="s">
        <v>107</v>
      </c>
      <c r="L451" s="18">
        <v>66245.279999999999</v>
      </c>
      <c r="M451" s="18">
        <v>5381.54</v>
      </c>
      <c r="N451" s="18">
        <v>7579.18</v>
      </c>
      <c r="O451" s="18">
        <v>79206</v>
      </c>
      <c r="P451" s="18">
        <v>5419.24</v>
      </c>
      <c r="Q451" s="18">
        <v>712.84</v>
      </c>
      <c r="R451" s="18">
        <v>430.92</v>
      </c>
      <c r="S451" s="18">
        <v>6563</v>
      </c>
      <c r="T451" s="18">
        <v>0</v>
      </c>
      <c r="U451" s="18">
        <v>0</v>
      </c>
      <c r="V451" s="18">
        <v>0</v>
      </c>
      <c r="W451" s="18">
        <v>0</v>
      </c>
      <c r="X451" s="18"/>
      <c r="Y451" s="18">
        <v>71664.52</v>
      </c>
      <c r="Z451" s="18">
        <v>8292.02</v>
      </c>
      <c r="AA451" s="18">
        <v>5812.46</v>
      </c>
      <c r="AB451" s="18">
        <v>85769</v>
      </c>
    </row>
    <row r="452" spans="1:29" s="15" customFormat="1" x14ac:dyDescent="0.25">
      <c r="A452" s="17">
        <v>7</v>
      </c>
      <c r="B452" s="17" t="s">
        <v>1043</v>
      </c>
      <c r="C452" s="17" t="s">
        <v>1043</v>
      </c>
      <c r="D452" s="17" t="s">
        <v>1094</v>
      </c>
      <c r="E452" s="17" t="s">
        <v>1095</v>
      </c>
      <c r="F452" s="17" t="s">
        <v>75</v>
      </c>
      <c r="G452" s="17" t="s">
        <v>114</v>
      </c>
      <c r="H452" s="17">
        <v>20</v>
      </c>
      <c r="I452" s="17">
        <v>20</v>
      </c>
      <c r="J452" s="17">
        <v>7</v>
      </c>
      <c r="K452" s="17" t="s">
        <v>107</v>
      </c>
      <c r="L452" s="18">
        <v>32212.32</v>
      </c>
      <c r="M452" s="18">
        <v>2372.7399999999998</v>
      </c>
      <c r="N452" s="18">
        <v>6658.94</v>
      </c>
      <c r="O452" s="18">
        <v>41244</v>
      </c>
      <c r="P452" s="18">
        <v>299.83999999999997</v>
      </c>
      <c r="Q452" s="18">
        <v>355.97</v>
      </c>
      <c r="R452" s="18">
        <v>4.1900000000000004</v>
      </c>
      <c r="S452" s="18">
        <v>660</v>
      </c>
      <c r="T452" s="18">
        <v>0</v>
      </c>
      <c r="U452" s="18">
        <v>0</v>
      </c>
      <c r="V452" s="18">
        <v>0</v>
      </c>
      <c r="W452" s="18">
        <v>0</v>
      </c>
      <c r="X452" s="18"/>
      <c r="Y452" s="18">
        <v>32512.16</v>
      </c>
      <c r="Z452" s="18">
        <v>7014.91</v>
      </c>
      <c r="AA452" s="18">
        <v>2376.9299999999998</v>
      </c>
      <c r="AB452" s="18">
        <v>41904</v>
      </c>
    </row>
    <row r="453" spans="1:29" s="15" customFormat="1" x14ac:dyDescent="0.25">
      <c r="A453" s="17">
        <v>8</v>
      </c>
      <c r="B453" s="17" t="s">
        <v>1048</v>
      </c>
      <c r="C453" s="17" t="s">
        <v>1044</v>
      </c>
      <c r="D453" s="17" t="s">
        <v>1096</v>
      </c>
      <c r="E453" s="17" t="s">
        <v>1097</v>
      </c>
      <c r="F453" s="17" t="s">
        <v>75</v>
      </c>
      <c r="G453" s="17" t="s">
        <v>114</v>
      </c>
      <c r="H453" s="17">
        <v>0</v>
      </c>
      <c r="I453" s="17">
        <v>0</v>
      </c>
      <c r="J453" s="17">
        <v>909</v>
      </c>
      <c r="K453" s="17" t="s">
        <v>107</v>
      </c>
      <c r="L453" s="18">
        <v>117429.68</v>
      </c>
      <c r="M453" s="18">
        <v>9841.36</v>
      </c>
      <c r="N453" s="18">
        <v>17018.96</v>
      </c>
      <c r="O453" s="18">
        <v>144290</v>
      </c>
      <c r="P453" s="18">
        <v>6839.28</v>
      </c>
      <c r="Q453" s="18">
        <v>1280.68</v>
      </c>
      <c r="R453" s="18">
        <v>544.04</v>
      </c>
      <c r="S453" s="18">
        <v>8664</v>
      </c>
      <c r="T453" s="18">
        <v>0</v>
      </c>
      <c r="U453" s="18">
        <v>0</v>
      </c>
      <c r="V453" s="18">
        <v>0</v>
      </c>
      <c r="W453" s="18">
        <v>0</v>
      </c>
      <c r="X453" s="18"/>
      <c r="Y453" s="18">
        <v>124268.96</v>
      </c>
      <c r="Z453" s="18">
        <v>18299.64</v>
      </c>
      <c r="AA453" s="18">
        <v>10385.4</v>
      </c>
      <c r="AB453" s="18">
        <v>152954</v>
      </c>
    </row>
    <row r="454" spans="1:29" s="12" customFormat="1" ht="16.5" customHeight="1" x14ac:dyDescent="0.25">
      <c r="A454" s="10"/>
      <c r="B454" s="10"/>
      <c r="C454" s="10" t="s">
        <v>71</v>
      </c>
      <c r="D454" s="10"/>
      <c r="E454" s="10"/>
      <c r="F454" s="10"/>
      <c r="G454" s="10"/>
      <c r="H454" s="10"/>
      <c r="I454" s="10"/>
      <c r="J454" s="11">
        <f>SUM(J446:J453)</f>
        <v>3120</v>
      </c>
      <c r="K454" s="11"/>
      <c r="L454" s="11">
        <f t="shared" ref="L454:AB454" si="62">SUM(L446:L453)</f>
        <v>432670.95999999996</v>
      </c>
      <c r="M454" s="11">
        <f t="shared" si="62"/>
        <v>30505.440000000002</v>
      </c>
      <c r="N454" s="11">
        <f t="shared" si="62"/>
        <v>60457.599999999999</v>
      </c>
      <c r="O454" s="11">
        <f t="shared" si="62"/>
        <v>523634</v>
      </c>
      <c r="P454" s="11">
        <f t="shared" si="62"/>
        <v>25400.78</v>
      </c>
      <c r="Q454" s="11">
        <f t="shared" si="62"/>
        <v>4667.9000000000005</v>
      </c>
      <c r="R454" s="11">
        <f t="shared" si="62"/>
        <v>1867.3200000000002</v>
      </c>
      <c r="S454" s="11">
        <f t="shared" si="62"/>
        <v>31936</v>
      </c>
      <c r="T454" s="11">
        <f t="shared" si="62"/>
        <v>750</v>
      </c>
      <c r="U454" s="11">
        <f t="shared" si="62"/>
        <v>0</v>
      </c>
      <c r="V454" s="11">
        <f t="shared" si="62"/>
        <v>0</v>
      </c>
      <c r="W454" s="11">
        <f t="shared" si="62"/>
        <v>0</v>
      </c>
      <c r="X454" s="11">
        <f t="shared" si="62"/>
        <v>0</v>
      </c>
      <c r="Y454" s="11">
        <f t="shared" si="62"/>
        <v>458071.74</v>
      </c>
      <c r="Z454" s="11">
        <f t="shared" si="62"/>
        <v>65125.5</v>
      </c>
      <c r="AA454" s="11">
        <f t="shared" si="62"/>
        <v>32372.760000000002</v>
      </c>
      <c r="AB454" s="11">
        <f t="shared" si="62"/>
        <v>555570</v>
      </c>
      <c r="AC454" s="7"/>
    </row>
    <row r="455" spans="1:29" s="12" customFormat="1" ht="16.5" customHeight="1" x14ac:dyDescent="0.25">
      <c r="A455" s="10"/>
      <c r="B455" s="10"/>
      <c r="C455" s="10" t="s">
        <v>119</v>
      </c>
      <c r="D455" s="10"/>
      <c r="E455" s="10"/>
      <c r="F455" s="10"/>
      <c r="G455" s="10"/>
      <c r="H455" s="10"/>
      <c r="I455" s="10"/>
      <c r="J455" s="11">
        <f>J454+J445</f>
        <v>38915</v>
      </c>
      <c r="K455" s="11"/>
      <c r="L455" s="11">
        <f t="shared" ref="L455:AB455" si="63">L454+L445</f>
        <v>2995690.3</v>
      </c>
      <c r="M455" s="11">
        <f t="shared" si="63"/>
        <v>122616.47</v>
      </c>
      <c r="N455" s="11">
        <f t="shared" si="63"/>
        <v>209023.22999999998</v>
      </c>
      <c r="O455" s="11">
        <f t="shared" si="63"/>
        <v>3327330</v>
      </c>
      <c r="P455" s="11">
        <f t="shared" si="63"/>
        <v>237702.81</v>
      </c>
      <c r="Q455" s="11">
        <f t="shared" si="63"/>
        <v>31000.120000000003</v>
      </c>
      <c r="R455" s="11">
        <f t="shared" si="63"/>
        <v>17975.07</v>
      </c>
      <c r="S455" s="11">
        <f t="shared" si="63"/>
        <v>286678</v>
      </c>
      <c r="T455" s="11">
        <f t="shared" si="63"/>
        <v>33520</v>
      </c>
      <c r="U455" s="11">
        <f t="shared" si="63"/>
        <v>0</v>
      </c>
      <c r="V455" s="11">
        <f t="shared" si="63"/>
        <v>0</v>
      </c>
      <c r="W455" s="11">
        <f t="shared" si="63"/>
        <v>0</v>
      </c>
      <c r="X455" s="11">
        <f t="shared" si="63"/>
        <v>0</v>
      </c>
      <c r="Y455" s="11">
        <f t="shared" si="63"/>
        <v>3233393.1100000003</v>
      </c>
      <c r="Z455" s="11">
        <f t="shared" si="63"/>
        <v>240023.35</v>
      </c>
      <c r="AA455" s="11">
        <f t="shared" si="63"/>
        <v>140591.53999999998</v>
      </c>
      <c r="AB455" s="11">
        <f t="shared" si="63"/>
        <v>3614008</v>
      </c>
      <c r="AC455" s="7"/>
    </row>
    <row r="456" spans="1:29" x14ac:dyDescent="0.25">
      <c r="O456" s="34"/>
    </row>
    <row r="457" spans="1:29" x14ac:dyDescent="0.25">
      <c r="O457" s="34"/>
    </row>
    <row r="460" spans="1:29" ht="15.75" x14ac:dyDescent="0.25">
      <c r="E460" s="13" t="s">
        <v>120</v>
      </c>
      <c r="G460" s="14"/>
      <c r="H460" s="14"/>
      <c r="I460" s="14"/>
      <c r="J460" s="14"/>
      <c r="K460" s="14"/>
      <c r="L460" s="13" t="s">
        <v>122</v>
      </c>
      <c r="M460" s="13"/>
      <c r="O460" s="14"/>
      <c r="Q460" s="14"/>
      <c r="R460" s="13" t="s">
        <v>121</v>
      </c>
      <c r="T460" s="14"/>
      <c r="U460" s="14"/>
      <c r="W460" s="14"/>
      <c r="X460" s="14"/>
      <c r="Y460" s="13" t="s">
        <v>123</v>
      </c>
      <c r="Z460" s="14"/>
      <c r="AA460" s="14"/>
      <c r="AB460" s="14"/>
    </row>
    <row r="461" spans="1:29" ht="15.75" x14ac:dyDescent="0.25">
      <c r="E461" s="13" t="s">
        <v>124</v>
      </c>
      <c r="G461" s="14"/>
      <c r="H461" s="14"/>
      <c r="I461" s="14"/>
      <c r="J461" s="14"/>
      <c r="K461" s="14"/>
      <c r="L461" s="13" t="s">
        <v>124</v>
      </c>
      <c r="M461" s="13"/>
      <c r="O461" s="14"/>
      <c r="Q461" s="14"/>
      <c r="R461" s="13" t="s">
        <v>124</v>
      </c>
      <c r="T461" s="14"/>
      <c r="U461" s="14"/>
      <c r="W461" s="14"/>
      <c r="X461" s="14"/>
      <c r="Y461" s="13" t="s">
        <v>124</v>
      </c>
      <c r="Z461" s="14"/>
      <c r="AA461" s="14"/>
      <c r="AB461" s="14"/>
    </row>
    <row r="462" spans="1:29" s="15" customFormat="1" x14ac:dyDescent="0.25"/>
    <row r="464" spans="1:29" s="15" customFormat="1" x14ac:dyDescent="0.25">
      <c r="A464" s="15">
        <v>20</v>
      </c>
      <c r="B464" s="15" t="s">
        <v>1067</v>
      </c>
      <c r="C464" s="15" t="s">
        <v>1599</v>
      </c>
      <c r="D464" s="15" t="s">
        <v>1069</v>
      </c>
      <c r="E464" s="15" t="s">
        <v>1070</v>
      </c>
      <c r="F464" s="15" t="s">
        <v>35</v>
      </c>
      <c r="G464" s="15" t="s">
        <v>1071</v>
      </c>
      <c r="H464" s="15">
        <v>1605</v>
      </c>
      <c r="I464" s="15">
        <v>1599</v>
      </c>
      <c r="J464" s="15">
        <v>6</v>
      </c>
      <c r="K464" s="15" t="s">
        <v>37</v>
      </c>
      <c r="L464" s="15">
        <v>3005.98</v>
      </c>
      <c r="M464" s="15">
        <v>75.290000000000006</v>
      </c>
      <c r="N464" s="15">
        <v>112.23</v>
      </c>
      <c r="O464" s="15">
        <v>3193.5</v>
      </c>
      <c r="P464" s="15">
        <v>418.98</v>
      </c>
      <c r="Q464" s="15">
        <v>29.74</v>
      </c>
      <c r="R464" s="15">
        <v>2.67</v>
      </c>
      <c r="S464" s="15">
        <v>451.39</v>
      </c>
      <c r="T464" s="15">
        <v>0</v>
      </c>
      <c r="U464" s="15">
        <v>0</v>
      </c>
      <c r="V464" s="15">
        <v>0</v>
      </c>
      <c r="W464" s="15">
        <v>0</v>
      </c>
      <c r="Y464" s="15">
        <v>3424.96</v>
      </c>
      <c r="Z464" s="15">
        <v>105.03</v>
      </c>
      <c r="AA464" s="15">
        <v>114.9</v>
      </c>
      <c r="AB464" s="15">
        <v>3644.89</v>
      </c>
    </row>
    <row r="465" spans="1:28" s="15" customFormat="1" x14ac:dyDescent="0.25">
      <c r="A465" s="15">
        <v>21</v>
      </c>
      <c r="B465" s="15" t="s">
        <v>1072</v>
      </c>
      <c r="C465" s="15" t="s">
        <v>1599</v>
      </c>
      <c r="D465" s="15" t="s">
        <v>1073</v>
      </c>
      <c r="E465" s="15" t="s">
        <v>1074</v>
      </c>
      <c r="F465" s="15" t="s">
        <v>35</v>
      </c>
      <c r="G465" s="15" t="s">
        <v>1075</v>
      </c>
      <c r="H465" s="15">
        <v>1596</v>
      </c>
      <c r="I465" s="15">
        <v>1596</v>
      </c>
      <c r="J465" s="15">
        <v>0</v>
      </c>
      <c r="K465" s="15" t="s">
        <v>59</v>
      </c>
      <c r="L465" s="15">
        <v>2117.7800000000002</v>
      </c>
      <c r="M465" s="15">
        <v>59.94</v>
      </c>
      <c r="N465" s="15">
        <v>30.73</v>
      </c>
      <c r="O465" s="15">
        <v>2208.4499999999998</v>
      </c>
      <c r="P465" s="15">
        <v>288.83</v>
      </c>
      <c r="Q465" s="15">
        <v>20.98</v>
      </c>
      <c r="R465" s="15">
        <v>0</v>
      </c>
      <c r="S465" s="15">
        <v>309.81</v>
      </c>
      <c r="T465" s="15">
        <v>0</v>
      </c>
      <c r="U465" s="15">
        <v>0</v>
      </c>
      <c r="V465" s="15">
        <v>0</v>
      </c>
      <c r="W465" s="15">
        <v>0</v>
      </c>
      <c r="Y465" s="15">
        <v>2406.61</v>
      </c>
      <c r="Z465" s="15">
        <v>80.92</v>
      </c>
      <c r="AA465" s="15">
        <v>30.73</v>
      </c>
      <c r="AB465" s="15">
        <v>2518.2600000000002</v>
      </c>
    </row>
    <row r="466" spans="1:28" s="15" customFormat="1" x14ac:dyDescent="0.25">
      <c r="A466" s="15">
        <v>22</v>
      </c>
      <c r="B466" s="15" t="s">
        <v>1072</v>
      </c>
      <c r="C466" s="15" t="s">
        <v>1599</v>
      </c>
      <c r="D466" s="15" t="s">
        <v>1076</v>
      </c>
      <c r="E466" s="15" t="s">
        <v>1077</v>
      </c>
      <c r="F466" s="15" t="s">
        <v>35</v>
      </c>
      <c r="G466" s="15" t="s">
        <v>1078</v>
      </c>
      <c r="H466" s="15">
        <v>70</v>
      </c>
      <c r="I466" s="15">
        <v>70</v>
      </c>
      <c r="J466" s="15">
        <v>0</v>
      </c>
      <c r="K466" s="15" t="s">
        <v>37</v>
      </c>
      <c r="L466" s="15">
        <v>3545.32</v>
      </c>
      <c r="M466" s="15">
        <v>42.25</v>
      </c>
      <c r="N466" s="15">
        <v>30.97</v>
      </c>
      <c r="O466" s="15">
        <v>3618.54</v>
      </c>
      <c r="P466" s="15">
        <v>421.09</v>
      </c>
      <c r="Q466" s="15">
        <v>29.25</v>
      </c>
      <c r="R466" s="15">
        <v>0</v>
      </c>
      <c r="S466" s="15">
        <v>450.34</v>
      </c>
      <c r="T466" s="15">
        <v>0</v>
      </c>
      <c r="U466" s="15">
        <v>0</v>
      </c>
      <c r="V466" s="15">
        <v>0</v>
      </c>
      <c r="W466" s="15">
        <v>0</v>
      </c>
      <c r="Y466" s="15">
        <v>3966.41</v>
      </c>
      <c r="Z466" s="15">
        <v>71.5</v>
      </c>
      <c r="AA466" s="15">
        <v>30.97</v>
      </c>
      <c r="AB466" s="15">
        <v>4068.88</v>
      </c>
    </row>
    <row r="467" spans="1:28" s="15" customFormat="1" x14ac:dyDescent="0.25">
      <c r="A467" s="17">
        <v>10</v>
      </c>
      <c r="B467" s="17" t="s">
        <v>1072</v>
      </c>
      <c r="C467" s="17" t="s">
        <v>1068</v>
      </c>
      <c r="D467" s="17" t="s">
        <v>1076</v>
      </c>
      <c r="E467" s="17" t="s">
        <v>1077</v>
      </c>
      <c r="F467" s="17" t="s">
        <v>35</v>
      </c>
      <c r="G467" s="17" t="s">
        <v>1078</v>
      </c>
      <c r="H467" s="17">
        <v>70</v>
      </c>
      <c r="I467" s="17">
        <v>70</v>
      </c>
      <c r="J467" s="17">
        <v>0</v>
      </c>
      <c r="K467" s="17" t="s">
        <v>59</v>
      </c>
      <c r="L467" s="18">
        <v>3966.41</v>
      </c>
      <c r="M467" s="18">
        <v>71.5</v>
      </c>
      <c r="N467" s="18">
        <v>30.97</v>
      </c>
      <c r="O467" s="18">
        <v>4068.88</v>
      </c>
      <c r="P467" s="18">
        <v>379.78</v>
      </c>
      <c r="Q467" s="18">
        <v>39.340000000000003</v>
      </c>
      <c r="R467" s="18">
        <v>0</v>
      </c>
      <c r="S467" s="18">
        <v>419.12</v>
      </c>
      <c r="T467" s="18">
        <v>0</v>
      </c>
      <c r="U467" s="18">
        <v>0</v>
      </c>
      <c r="V467" s="18">
        <v>0</v>
      </c>
      <c r="W467" s="18">
        <v>0</v>
      </c>
      <c r="X467" s="18"/>
      <c r="Y467" s="18">
        <v>4346.1899999999996</v>
      </c>
      <c r="Z467" s="18">
        <v>110.84</v>
      </c>
      <c r="AA467" s="18">
        <v>30.97</v>
      </c>
      <c r="AB467" s="18">
        <v>4488</v>
      </c>
    </row>
    <row r="469" spans="1:28" x14ac:dyDescent="0.25">
      <c r="E469" s="15"/>
    </row>
    <row r="470" spans="1:28" x14ac:dyDescent="0.25">
      <c r="E470" s="15"/>
    </row>
    <row r="471" spans="1:28" s="15" customFormat="1" x14ac:dyDescent="0.25">
      <c r="A471" s="15">
        <v>10</v>
      </c>
      <c r="B471" s="15" t="s">
        <v>1072</v>
      </c>
      <c r="C471" s="15" t="s">
        <v>1068</v>
      </c>
      <c r="D471" s="15" t="s">
        <v>1076</v>
      </c>
      <c r="E471" s="15" t="s">
        <v>1077</v>
      </c>
      <c r="F471" s="15" t="s">
        <v>35</v>
      </c>
      <c r="G471" s="15" t="s">
        <v>1078</v>
      </c>
      <c r="H471" s="15">
        <v>200</v>
      </c>
      <c r="I471" s="15">
        <v>85</v>
      </c>
      <c r="J471" s="15">
        <v>115</v>
      </c>
      <c r="K471" s="15" t="s">
        <v>37</v>
      </c>
      <c r="L471" s="15">
        <v>4800.43</v>
      </c>
      <c r="M471" s="16">
        <v>37.65</v>
      </c>
      <c r="N471" s="16">
        <v>149.91999999999999</v>
      </c>
      <c r="O471" s="16">
        <v>4988</v>
      </c>
      <c r="P471" s="16">
        <v>948.93</v>
      </c>
      <c r="Q471" s="16">
        <v>47.84</v>
      </c>
      <c r="R471" s="16">
        <v>51.23</v>
      </c>
      <c r="S471" s="16">
        <v>1048</v>
      </c>
      <c r="T471" s="16">
        <v>0</v>
      </c>
      <c r="U471" s="16">
        <v>0</v>
      </c>
      <c r="V471" s="16">
        <v>0</v>
      </c>
      <c r="W471" s="16">
        <v>0</v>
      </c>
      <c r="X471" s="16"/>
      <c r="Y471" s="16">
        <v>5749.36</v>
      </c>
      <c r="Z471" s="16">
        <v>197.76</v>
      </c>
      <c r="AA471" s="16">
        <v>88.88</v>
      </c>
      <c r="AB471" s="16">
        <v>6036</v>
      </c>
    </row>
    <row r="472" spans="1:28" x14ac:dyDescent="0.25">
      <c r="E472" s="15"/>
    </row>
    <row r="473" spans="1:28" x14ac:dyDescent="0.25">
      <c r="E473" s="15"/>
    </row>
    <row r="474" spans="1:28" x14ac:dyDescent="0.25">
      <c r="E474" s="15"/>
    </row>
    <row r="475" spans="1:28" x14ac:dyDescent="0.25">
      <c r="E475" s="15"/>
    </row>
    <row r="476" spans="1:28" x14ac:dyDescent="0.25">
      <c r="E476" s="15"/>
    </row>
    <row r="477" spans="1:28" x14ac:dyDescent="0.25">
      <c r="E477" s="15"/>
    </row>
    <row r="478" spans="1:28" x14ac:dyDescent="0.25">
      <c r="E478" s="15"/>
    </row>
    <row r="479" spans="1:28" x14ac:dyDescent="0.25">
      <c r="E479" s="15"/>
    </row>
    <row r="480" spans="1:28" x14ac:dyDescent="0.25">
      <c r="A480" s="17">
        <v>11</v>
      </c>
      <c r="B480" s="17" t="s">
        <v>1067</v>
      </c>
      <c r="C480" s="17" t="s">
        <v>1068</v>
      </c>
      <c r="D480" s="17" t="s">
        <v>1069</v>
      </c>
      <c r="E480" s="17" t="s">
        <v>1070</v>
      </c>
      <c r="F480" s="17" t="s">
        <v>35</v>
      </c>
      <c r="G480" s="17" t="s">
        <v>1071</v>
      </c>
      <c r="H480" s="17">
        <v>1599</v>
      </c>
      <c r="I480" s="17">
        <v>1599</v>
      </c>
      <c r="J480" s="17">
        <v>0</v>
      </c>
      <c r="K480" s="17" t="s">
        <v>59</v>
      </c>
      <c r="L480" s="18">
        <v>2474.77</v>
      </c>
      <c r="M480" s="18">
        <v>27.59</v>
      </c>
      <c r="N480" s="18">
        <v>112.23</v>
      </c>
      <c r="O480" s="18">
        <v>2614.59</v>
      </c>
      <c r="P480" s="18">
        <v>531.21</v>
      </c>
      <c r="Q480" s="18">
        <v>47.7</v>
      </c>
      <c r="R480" s="18">
        <v>0</v>
      </c>
      <c r="S480" s="18">
        <v>578.91</v>
      </c>
      <c r="T480" s="18">
        <v>0</v>
      </c>
      <c r="U480" s="18">
        <v>0</v>
      </c>
      <c r="V480" s="18">
        <v>0</v>
      </c>
      <c r="W480" s="18">
        <v>0</v>
      </c>
      <c r="X480" s="18"/>
      <c r="Y480" s="18">
        <v>3005.98</v>
      </c>
      <c r="Z480" s="18">
        <v>75.290000000000006</v>
      </c>
      <c r="AA480" s="18">
        <v>112.23</v>
      </c>
      <c r="AB480" s="18">
        <v>3193.5</v>
      </c>
    </row>
    <row r="481" spans="1:28" x14ac:dyDescent="0.25">
      <c r="A481" s="17">
        <v>12</v>
      </c>
      <c r="B481" s="17" t="s">
        <v>1072</v>
      </c>
      <c r="C481" s="17" t="s">
        <v>1068</v>
      </c>
      <c r="D481" s="17" t="s">
        <v>1073</v>
      </c>
      <c r="E481" s="17" t="s">
        <v>1074</v>
      </c>
      <c r="F481" s="17" t="s">
        <v>35</v>
      </c>
      <c r="G481" s="17" t="s">
        <v>1075</v>
      </c>
      <c r="H481" s="17">
        <v>1596</v>
      </c>
      <c r="I481" s="17">
        <v>1596</v>
      </c>
      <c r="J481" s="17">
        <v>0</v>
      </c>
      <c r="K481" s="17" t="s">
        <v>59</v>
      </c>
      <c r="L481" s="18">
        <v>1856.53</v>
      </c>
      <c r="M481" s="18">
        <v>42.29</v>
      </c>
      <c r="N481" s="18">
        <v>30.73</v>
      </c>
      <c r="O481" s="18">
        <v>1929.55</v>
      </c>
      <c r="P481" s="18">
        <v>261.25</v>
      </c>
      <c r="Q481" s="18">
        <v>17.649999999999999</v>
      </c>
      <c r="R481" s="18">
        <v>0</v>
      </c>
      <c r="S481" s="18">
        <v>278.89999999999998</v>
      </c>
      <c r="T481" s="18">
        <v>0</v>
      </c>
      <c r="U481" s="18">
        <v>0</v>
      </c>
      <c r="V481" s="18">
        <v>0</v>
      </c>
      <c r="W481" s="18">
        <v>0</v>
      </c>
      <c r="X481" s="18"/>
      <c r="Y481" s="18">
        <v>2117.7800000000002</v>
      </c>
      <c r="Z481" s="18">
        <v>59.94</v>
      </c>
      <c r="AA481" s="18">
        <v>30.73</v>
      </c>
      <c r="AB481" s="18">
        <v>2208.4499999999998</v>
      </c>
    </row>
  </sheetData>
  <mergeCells count="30">
    <mergeCell ref="A431:AB431"/>
    <mergeCell ref="A432:AB432"/>
    <mergeCell ref="A400:AB400"/>
    <mergeCell ref="A401:AB401"/>
    <mergeCell ref="A369:AB369"/>
    <mergeCell ref="A370:AB370"/>
    <mergeCell ref="A338:AB338"/>
    <mergeCell ref="A339:AB339"/>
    <mergeCell ref="A307:AB307"/>
    <mergeCell ref="A308:AB308"/>
    <mergeCell ref="A276:AB276"/>
    <mergeCell ref="A277:AB277"/>
    <mergeCell ref="A245:AB245"/>
    <mergeCell ref="A246:AB246"/>
    <mergeCell ref="A215:AB215"/>
    <mergeCell ref="A95:AB95"/>
    <mergeCell ref="A96:AB96"/>
    <mergeCell ref="A214:AB214"/>
    <mergeCell ref="A183:AB183"/>
    <mergeCell ref="A184:AB184"/>
    <mergeCell ref="A157:AB157"/>
    <mergeCell ref="A158:AB158"/>
    <mergeCell ref="A126:AB126"/>
    <mergeCell ref="A127:AB127"/>
    <mergeCell ref="A65:AB65"/>
    <mergeCell ref="A1:AB1"/>
    <mergeCell ref="A2:AB2"/>
    <mergeCell ref="A33:AB33"/>
    <mergeCell ref="A34:AB34"/>
    <mergeCell ref="A64:AB64"/>
  </mergeCells>
  <printOptions horizontalCentered="1"/>
  <pageMargins left="0.19685039370078741" right="0.19685039370078741" top="0.19685039370078741" bottom="0.19685039370078741" header="0" footer="0"/>
  <pageSetup scale="70" orientation="landscape" horizontalDpi="180" verticalDpi="180" r:id="rId1"/>
  <rowBreaks count="15" manualBreakCount="15">
    <brk id="32" max="16383" man="1"/>
    <brk id="63" max="16383" man="1"/>
    <brk id="94" max="16383" man="1"/>
    <brk id="124" max="16383" man="1"/>
    <brk id="156" max="16383" man="1"/>
    <brk id="182" max="16383" man="1"/>
    <brk id="213" max="16383" man="1"/>
    <brk id="244" max="16383" man="1"/>
    <brk id="275" max="16383" man="1"/>
    <brk id="306" max="16383" man="1"/>
    <brk id="337" max="16383" man="1"/>
    <brk id="368" max="16383" man="1"/>
    <brk id="399" max="16383" man="1"/>
    <brk id="430" max="16383" man="1"/>
    <brk id="46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18</vt:i4>
      </vt:variant>
    </vt:vector>
  </HeadingPairs>
  <TitlesOfParts>
    <vt:vector size="41" baseType="lpstr">
      <vt:lpstr>Sheet1 (2)</vt:lpstr>
      <vt:lpstr>Mayagow</vt:lpstr>
      <vt:lpstr>Kuppe</vt:lpstr>
      <vt:lpstr>Hosakote</vt:lpstr>
      <vt:lpstr>Haliyur</vt:lpstr>
      <vt:lpstr>Bydrahally</vt:lpstr>
      <vt:lpstr>Siddapura</vt:lpstr>
      <vt:lpstr>Mavathur</vt:lpstr>
      <vt:lpstr>Kesthur</vt:lpstr>
      <vt:lpstr>Hebbalu</vt:lpstr>
      <vt:lpstr>Arjunahally</vt:lpstr>
      <vt:lpstr>chandagalu</vt:lpstr>
      <vt:lpstr>adgur</vt:lpstr>
      <vt:lpstr>Hampapura</vt:lpstr>
      <vt:lpstr>Thippur</vt:lpstr>
      <vt:lpstr>Laland</vt:lpstr>
      <vt:lpstr>kaggere</vt:lpstr>
      <vt:lpstr>DODDEKOPPAL</vt:lpstr>
      <vt:lpstr>Sheet4 (2)</vt:lpstr>
      <vt:lpstr>Sheet4</vt:lpstr>
      <vt:lpstr>Sheet1</vt:lpstr>
      <vt:lpstr>Sheet2</vt:lpstr>
      <vt:lpstr>Sheet3</vt:lpstr>
      <vt:lpstr>adgur!Print_Area</vt:lpstr>
      <vt:lpstr>Arjunahally!Print_Area</vt:lpstr>
      <vt:lpstr>Bydrahally!Print_Area</vt:lpstr>
      <vt:lpstr>chandagalu!Print_Area</vt:lpstr>
      <vt:lpstr>DODDEKOPPAL!Print_Area</vt:lpstr>
      <vt:lpstr>Haliyur!Print_Area</vt:lpstr>
      <vt:lpstr>Hampapura!Print_Area</vt:lpstr>
      <vt:lpstr>Hebbalu!Print_Area</vt:lpstr>
      <vt:lpstr>Hosakote!Print_Area</vt:lpstr>
      <vt:lpstr>kaggere!Print_Area</vt:lpstr>
      <vt:lpstr>Kesthur!Print_Area</vt:lpstr>
      <vt:lpstr>Kuppe!Print_Area</vt:lpstr>
      <vt:lpstr>Laland!Print_Area</vt:lpstr>
      <vt:lpstr>Mavathur!Print_Area</vt:lpstr>
      <vt:lpstr>Mayagow!Print_Area</vt:lpstr>
      <vt:lpstr>Sheet2!Print_Area</vt:lpstr>
      <vt:lpstr>Siddapura!Print_Area</vt:lpstr>
      <vt:lpstr>Thippur!Print_Area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TRM KR NAGAR</cp:lastModifiedBy>
  <cp:lastPrinted>2023-01-19T06:06:12Z</cp:lastPrinted>
  <dcterms:created xsi:type="dcterms:W3CDTF">2022-01-24T05:48:51Z</dcterms:created>
  <dcterms:modified xsi:type="dcterms:W3CDTF">2023-02-22T07:54:10Z</dcterms:modified>
</cp:coreProperties>
</file>